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sats1.sharepoint.com/sites/SFSTMN/Shared Documents/General/04) Purchase record/11) Gen PO/"/>
    </mc:Choice>
  </mc:AlternateContent>
  <xr:revisionPtr revIDLastSave="3042" documentId="13_ncr:1_{99148412-D854-428F-9BC9-32FABF68A4BD}" xr6:coauthVersionLast="47" xr6:coauthVersionMax="47" xr10:uidLastSave="{33A88FA5-7A8D-41BF-9F2C-40115057E383}"/>
  <bookViews>
    <workbookView xWindow="-120" yWindow="-120" windowWidth="29040" windowHeight="15720" tabRatio="738" firstSheet="1" activeTab="4" xr2:uid="{FD93BDD2-0387-40AB-BCAA-B331796FFCD0}"/>
  </bookViews>
  <sheets>
    <sheet name="PV" sheetId="7" state="hidden" r:id="rId1"/>
    <sheet name="Sheet2" sheetId="25" r:id="rId2"/>
    <sheet name="Sheet2 (2)" sheetId="26" r:id="rId3"/>
    <sheet name="List of Vendor" sheetId="28" r:id="rId4"/>
    <sheet name="Gen PO in D365 Rev.01" sheetId="3" r:id="rId5"/>
    <sheet name="KPI" sheetId="22" state="hidden" r:id="rId6"/>
    <sheet name="Data Ref." sheetId="5" r:id="rId7"/>
    <sheet name="Sheet1" sheetId="24" r:id="rId8"/>
  </sheets>
  <definedNames>
    <definedName name="_xlnm._FilterDatabase" localSheetId="4" hidden="1">'Gen PO in D365 Rev.01'!$A$1:$E$1400</definedName>
    <definedName name="_xlnm.Print_Area" localSheetId="4">'Gen PO in D365 Rev.01'!$A$1:$AC$2352</definedName>
    <definedName name="_xlnm.Print_Titles" localSheetId="7">Sheet1!$2:$2</definedName>
  </definedNames>
  <calcPr calcId="191028"/>
  <pivotCaches>
    <pivotCache cacheId="0" r:id="rId9"/>
    <pivotCache cacheId="1" r:id="rId10"/>
    <pivotCache cacheId="2"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2274" i="3" l="1"/>
  <c r="S2275" i="3"/>
  <c r="S2276" i="3"/>
  <c r="S2277" i="3"/>
  <c r="S2278" i="3"/>
  <c r="S2279" i="3"/>
  <c r="S2280" i="3"/>
  <c r="S2281" i="3"/>
  <c r="S2282" i="3"/>
  <c r="S2283" i="3"/>
  <c r="S2284" i="3"/>
  <c r="S2285" i="3"/>
  <c r="S2286" i="3"/>
  <c r="S2287" i="3"/>
  <c r="S2288" i="3"/>
  <c r="S2289" i="3"/>
  <c r="AA2274" i="3"/>
  <c r="AB2274" i="3" s="1"/>
  <c r="AA2275" i="3"/>
  <c r="AA2276" i="3"/>
  <c r="AB2276" i="3" s="1"/>
  <c r="AA2277" i="3"/>
  <c r="AB2277" i="3" s="1"/>
  <c r="AA2278" i="3"/>
  <c r="AA2279" i="3"/>
  <c r="AB2279" i="3" s="1"/>
  <c r="AA2280" i="3"/>
  <c r="AA2281" i="3"/>
  <c r="AA2282" i="3"/>
  <c r="AB2282" i="3" s="1"/>
  <c r="AA2283" i="3"/>
  <c r="AB2283" i="3" s="1"/>
  <c r="AA2284" i="3"/>
  <c r="AB2284" i="3" s="1"/>
  <c r="AA2285" i="3"/>
  <c r="AB2285" i="3" s="1"/>
  <c r="AA2286" i="3"/>
  <c r="AB2286" i="3" s="1"/>
  <c r="AA2287" i="3"/>
  <c r="AB2287" i="3" s="1"/>
  <c r="AA2288" i="3"/>
  <c r="AB2288" i="3" s="1"/>
  <c r="AA2289" i="3"/>
  <c r="AB2289" i="3" s="1"/>
  <c r="AB2275" i="3"/>
  <c r="AB2278" i="3"/>
  <c r="AB2280" i="3"/>
  <c r="AB2281" i="3"/>
  <c r="A2274" i="3"/>
  <c r="A2275" i="3"/>
  <c r="A2276" i="3"/>
  <c r="A2277" i="3"/>
  <c r="A2278" i="3"/>
  <c r="A2279" i="3"/>
  <c r="A2280" i="3"/>
  <c r="A2281" i="3"/>
  <c r="A2282" i="3"/>
  <c r="A2283" i="3"/>
  <c r="A2284" i="3"/>
  <c r="A2285" i="3"/>
  <c r="A2286" i="3"/>
  <c r="A2287" i="3"/>
  <c r="A2288" i="3"/>
  <c r="A2289" i="3"/>
  <c r="A2269" i="3"/>
  <c r="A2270" i="3"/>
  <c r="A2271" i="3"/>
  <c r="A2272" i="3"/>
  <c r="A2273" i="3"/>
  <c r="S2269" i="3"/>
  <c r="S2270" i="3"/>
  <c r="S2271" i="3"/>
  <c r="S2272" i="3"/>
  <c r="S2273" i="3"/>
  <c r="AA2269" i="3"/>
  <c r="AB2269" i="3" s="1"/>
  <c r="AA2270" i="3"/>
  <c r="AB2270" i="3" s="1"/>
  <c r="AA2271" i="3"/>
  <c r="AB2271" i="3" s="1"/>
  <c r="AA2272" i="3"/>
  <c r="AB2272" i="3" s="1"/>
  <c r="AA2273" i="3"/>
  <c r="AB2273" i="3" s="1"/>
  <c r="A2268" i="3"/>
  <c r="S2257" i="3"/>
  <c r="S2268" i="3"/>
  <c r="AA2268" i="3"/>
  <c r="AB2268" i="3" s="1"/>
  <c r="S2250" i="3"/>
  <c r="S2251" i="3"/>
  <c r="S2252" i="3"/>
  <c r="S2253" i="3"/>
  <c r="S2254" i="3"/>
  <c r="S2255" i="3"/>
  <c r="S2256" i="3"/>
  <c r="S2258" i="3"/>
  <c r="S2259" i="3"/>
  <c r="S2260" i="3"/>
  <c r="S2261" i="3"/>
  <c r="S2262" i="3"/>
  <c r="S2263" i="3"/>
  <c r="S2264" i="3"/>
  <c r="S2265" i="3"/>
  <c r="S2266" i="3"/>
  <c r="S2267" i="3"/>
  <c r="AA2250" i="3"/>
  <c r="AB2250" i="3" s="1"/>
  <c r="AA2251" i="3"/>
  <c r="AB2251" i="3" s="1"/>
  <c r="AA2252" i="3"/>
  <c r="AB2252" i="3" s="1"/>
  <c r="AA2253" i="3"/>
  <c r="AB2253" i="3" s="1"/>
  <c r="AA2254" i="3"/>
  <c r="AB2254" i="3" s="1"/>
  <c r="AA2255" i="3"/>
  <c r="AB2255" i="3" s="1"/>
  <c r="AA2256" i="3"/>
  <c r="AB2256" i="3" s="1"/>
  <c r="AA2257" i="3"/>
  <c r="AB2257" i="3" s="1"/>
  <c r="AA2258" i="3"/>
  <c r="AB2258" i="3" s="1"/>
  <c r="AA2259" i="3"/>
  <c r="AB2259" i="3" s="1"/>
  <c r="AA2260" i="3"/>
  <c r="AB2260" i="3" s="1"/>
  <c r="AA2261" i="3"/>
  <c r="AB2261" i="3" s="1"/>
  <c r="AA2262" i="3"/>
  <c r="AB2262" i="3" s="1"/>
  <c r="AA2263" i="3"/>
  <c r="AB2263" i="3" s="1"/>
  <c r="AA2264" i="3"/>
  <c r="AB2264" i="3" s="1"/>
  <c r="AA2265" i="3"/>
  <c r="AB2265" i="3" s="1"/>
  <c r="AA2266" i="3"/>
  <c r="AB2266" i="3" s="1"/>
  <c r="AA2267" i="3"/>
  <c r="AB2267" i="3" s="1"/>
  <c r="A2250" i="3"/>
  <c r="A2251" i="3"/>
  <c r="A2252" i="3"/>
  <c r="A2253" i="3"/>
  <c r="A2254" i="3"/>
  <c r="A2255" i="3"/>
  <c r="A2256" i="3"/>
  <c r="A2257" i="3"/>
  <c r="A2258" i="3"/>
  <c r="A2259" i="3"/>
  <c r="A2260" i="3"/>
  <c r="A2261" i="3"/>
  <c r="A2262" i="3"/>
  <c r="A2263" i="3"/>
  <c r="A2264" i="3"/>
  <c r="A2265" i="3"/>
  <c r="A2266" i="3"/>
  <c r="A2267" i="3"/>
  <c r="S2233" i="3"/>
  <c r="S2234" i="3"/>
  <c r="S2235" i="3"/>
  <c r="S2236" i="3"/>
  <c r="S2237" i="3"/>
  <c r="S2238" i="3"/>
  <c r="S2239" i="3"/>
  <c r="S2240" i="3"/>
  <c r="S2241" i="3"/>
  <c r="S2242" i="3"/>
  <c r="S2243" i="3"/>
  <c r="S2244" i="3"/>
  <c r="S2245" i="3"/>
  <c r="S2246" i="3"/>
  <c r="S2247" i="3"/>
  <c r="S2248" i="3"/>
  <c r="S2249" i="3"/>
  <c r="AA2233" i="3"/>
  <c r="AB2233" i="3" s="1"/>
  <c r="AA2234" i="3"/>
  <c r="AB2234" i="3" s="1"/>
  <c r="AA2235" i="3"/>
  <c r="AB2235" i="3" s="1"/>
  <c r="AA2236" i="3"/>
  <c r="AB2236" i="3" s="1"/>
  <c r="AA2237" i="3"/>
  <c r="AB2237" i="3" s="1"/>
  <c r="AA2238" i="3"/>
  <c r="AB2238" i="3" s="1"/>
  <c r="AA2239" i="3"/>
  <c r="AB2239" i="3" s="1"/>
  <c r="AA2240" i="3"/>
  <c r="AB2240" i="3" s="1"/>
  <c r="AA2241" i="3"/>
  <c r="AB2241" i="3" s="1"/>
  <c r="AA2242" i="3"/>
  <c r="AB2242" i="3" s="1"/>
  <c r="AA2243" i="3"/>
  <c r="AB2243" i="3" s="1"/>
  <c r="AA2244" i="3"/>
  <c r="AB2244" i="3" s="1"/>
  <c r="AA2245" i="3"/>
  <c r="AB2245" i="3" s="1"/>
  <c r="AA2246" i="3"/>
  <c r="AB2246" i="3" s="1"/>
  <c r="AA2247" i="3"/>
  <c r="AB2247" i="3" s="1"/>
  <c r="AA2248" i="3"/>
  <c r="AB2248" i="3" s="1"/>
  <c r="AA2249" i="3"/>
  <c r="AB2249" i="3" s="1"/>
  <c r="A2233" i="3"/>
  <c r="A2234" i="3"/>
  <c r="A2235" i="3"/>
  <c r="A2236" i="3"/>
  <c r="A2237" i="3"/>
  <c r="A2238" i="3"/>
  <c r="A2239" i="3"/>
  <c r="A2240" i="3"/>
  <c r="A2241" i="3"/>
  <c r="A2242" i="3"/>
  <c r="A2243" i="3"/>
  <c r="A2244" i="3"/>
  <c r="A2245" i="3"/>
  <c r="A2246" i="3"/>
  <c r="A2247" i="3"/>
  <c r="A2248" i="3"/>
  <c r="A2249" i="3"/>
  <c r="A2210" i="3"/>
  <c r="A2211" i="3"/>
  <c r="A2212" i="3"/>
  <c r="A2213" i="3"/>
  <c r="A2214" i="3"/>
  <c r="A2215" i="3"/>
  <c r="A2216" i="3"/>
  <c r="A2217" i="3"/>
  <c r="A2218" i="3"/>
  <c r="A2219" i="3"/>
  <c r="A2220" i="3"/>
  <c r="A2221" i="3"/>
  <c r="A2222" i="3"/>
  <c r="A2223" i="3"/>
  <c r="A2224" i="3"/>
  <c r="A2225" i="3"/>
  <c r="A2226" i="3"/>
  <c r="A2227" i="3"/>
  <c r="A2228" i="3"/>
  <c r="A2229" i="3"/>
  <c r="A2230" i="3"/>
  <c r="A2231" i="3"/>
  <c r="A2232" i="3"/>
  <c r="S2229" i="3"/>
  <c r="S2230" i="3"/>
  <c r="S2231" i="3"/>
  <c r="S2232" i="3"/>
  <c r="AA2229" i="3"/>
  <c r="AB2229" i="3" s="1"/>
  <c r="AA2230" i="3"/>
  <c r="AB2230" i="3" s="1"/>
  <c r="AA2231" i="3"/>
  <c r="AB2231" i="3" s="1"/>
  <c r="AA2232" i="3"/>
  <c r="AB2232" i="3" s="1"/>
  <c r="S2224" i="3"/>
  <c r="S2225" i="3"/>
  <c r="S2226" i="3"/>
  <c r="S2227" i="3"/>
  <c r="S2228" i="3"/>
  <c r="AA2224" i="3"/>
  <c r="AB2224" i="3" s="1"/>
  <c r="AA2225" i="3"/>
  <c r="AB2225" i="3" s="1"/>
  <c r="AA2226" i="3"/>
  <c r="AB2226" i="3" s="1"/>
  <c r="AA2227" i="3"/>
  <c r="AB2227" i="3" s="1"/>
  <c r="AA2228" i="3"/>
  <c r="AB2228" i="3" s="1"/>
  <c r="S2218" i="3"/>
  <c r="S2219" i="3"/>
  <c r="S2220" i="3"/>
  <c r="S2221" i="3"/>
  <c r="S2222" i="3"/>
  <c r="S2223" i="3"/>
  <c r="AA2218" i="3"/>
  <c r="AB2218" i="3" s="1"/>
  <c r="AA2219" i="3"/>
  <c r="AB2219" i="3" s="1"/>
  <c r="AA2220" i="3"/>
  <c r="AB2220" i="3" s="1"/>
  <c r="AA2221" i="3"/>
  <c r="AB2221" i="3" s="1"/>
  <c r="AA2222" i="3"/>
  <c r="AB2222" i="3" s="1"/>
  <c r="AA2223" i="3"/>
  <c r="AB2223" i="3" s="1"/>
  <c r="S2211" i="3"/>
  <c r="S2212" i="3"/>
  <c r="S2213" i="3"/>
  <c r="S2214" i="3"/>
  <c r="S2215" i="3"/>
  <c r="S2216" i="3"/>
  <c r="S2217" i="3"/>
  <c r="AA2211" i="3"/>
  <c r="AB2211" i="3" s="1"/>
  <c r="AA2212" i="3"/>
  <c r="AB2212" i="3" s="1"/>
  <c r="AA2213" i="3"/>
  <c r="AB2213" i="3" s="1"/>
  <c r="AA2214" i="3"/>
  <c r="AB2214" i="3" s="1"/>
  <c r="AA2215" i="3"/>
  <c r="AB2215" i="3" s="1"/>
  <c r="AA2216" i="3"/>
  <c r="AB2216" i="3" s="1"/>
  <c r="AA2217" i="3"/>
  <c r="AB2217" i="3" s="1"/>
  <c r="S2210" i="3"/>
  <c r="AA2210" i="3"/>
  <c r="AB2210" i="3" s="1"/>
  <c r="S2198" i="3"/>
  <c r="S2199" i="3"/>
  <c r="S2200" i="3"/>
  <c r="S2201" i="3"/>
  <c r="S2202" i="3"/>
  <c r="S2203" i="3"/>
  <c r="S2204" i="3"/>
  <c r="S2205" i="3"/>
  <c r="S2206" i="3"/>
  <c r="S2207" i="3"/>
  <c r="S2208" i="3"/>
  <c r="S2209" i="3"/>
  <c r="AA2198" i="3"/>
  <c r="AB2198" i="3" s="1"/>
  <c r="AA2199" i="3"/>
  <c r="AB2199" i="3" s="1"/>
  <c r="AA2200" i="3"/>
  <c r="AB2200" i="3" s="1"/>
  <c r="AA2201" i="3"/>
  <c r="AB2201" i="3" s="1"/>
  <c r="AA2202" i="3"/>
  <c r="AB2202" i="3" s="1"/>
  <c r="AA2203" i="3"/>
  <c r="AB2203" i="3" s="1"/>
  <c r="AA2204" i="3"/>
  <c r="AB2204" i="3" s="1"/>
  <c r="AA2205" i="3"/>
  <c r="AB2205" i="3" s="1"/>
  <c r="AA2206" i="3"/>
  <c r="AB2206" i="3" s="1"/>
  <c r="AA2207" i="3"/>
  <c r="AB2207" i="3" s="1"/>
  <c r="AA2208" i="3"/>
  <c r="AB2208" i="3" s="1"/>
  <c r="AA2209" i="3"/>
  <c r="AB2209" i="3" s="1"/>
  <c r="A2198" i="3"/>
  <c r="A2199" i="3"/>
  <c r="A2200" i="3"/>
  <c r="A2201" i="3"/>
  <c r="A2202" i="3"/>
  <c r="A2203" i="3"/>
  <c r="A2204" i="3"/>
  <c r="A2205" i="3"/>
  <c r="A2206" i="3"/>
  <c r="A2207" i="3"/>
  <c r="A2208" i="3"/>
  <c r="A2209" i="3"/>
  <c r="A2189" i="3"/>
  <c r="A2190" i="3"/>
  <c r="A2191" i="3"/>
  <c r="A2192" i="3"/>
  <c r="A2193" i="3"/>
  <c r="A2194" i="3"/>
  <c r="A2195" i="3"/>
  <c r="A2196" i="3"/>
  <c r="A2197" i="3"/>
  <c r="S2192" i="3"/>
  <c r="S2193" i="3"/>
  <c r="S2194" i="3"/>
  <c r="S2195" i="3"/>
  <c r="S2196" i="3"/>
  <c r="S2197" i="3"/>
  <c r="AA2192" i="3"/>
  <c r="AB2192" i="3" s="1"/>
  <c r="AA2193" i="3"/>
  <c r="AB2193" i="3" s="1"/>
  <c r="AA2194" i="3"/>
  <c r="AB2194" i="3" s="1"/>
  <c r="AA2195" i="3"/>
  <c r="AB2195" i="3" s="1"/>
  <c r="AA2196" i="3"/>
  <c r="AB2196" i="3" s="1"/>
  <c r="AA2197" i="3"/>
  <c r="AB2197" i="3" s="1"/>
  <c r="S2189" i="3"/>
  <c r="S2190" i="3"/>
  <c r="S2191" i="3"/>
  <c r="AA2189" i="3"/>
  <c r="AB2189" i="3" s="1"/>
  <c r="AA2190" i="3"/>
  <c r="AB2190" i="3" s="1"/>
  <c r="AA2191" i="3"/>
  <c r="AB2191" i="3" s="1"/>
  <c r="A2172" i="3"/>
  <c r="S2172" i="3"/>
  <c r="AA2172" i="3"/>
  <c r="AB2172" i="3" s="1"/>
  <c r="S1998" i="3"/>
  <c r="S2004" i="3"/>
  <c r="S2184" i="3"/>
  <c r="S2185" i="3"/>
  <c r="S2186" i="3"/>
  <c r="S2187" i="3"/>
  <c r="S2188" i="3"/>
  <c r="AA2184" i="3"/>
  <c r="AB2184" i="3" s="1"/>
  <c r="AA2185" i="3"/>
  <c r="AB2185" i="3" s="1"/>
  <c r="AA2186" i="3"/>
  <c r="AB2186" i="3" s="1"/>
  <c r="AA2187" i="3"/>
  <c r="AB2187" i="3" s="1"/>
  <c r="AA2188" i="3"/>
  <c r="AB2188" i="3" s="1"/>
  <c r="A2175" i="3"/>
  <c r="A2176" i="3"/>
  <c r="A2177" i="3"/>
  <c r="A2178" i="3"/>
  <c r="A2179" i="3"/>
  <c r="A2180" i="3"/>
  <c r="A2181" i="3"/>
  <c r="A2182" i="3"/>
  <c r="A2183" i="3"/>
  <c r="A2184" i="3"/>
  <c r="A2185" i="3"/>
  <c r="A2186" i="3"/>
  <c r="A2187" i="3"/>
  <c r="A2188" i="3"/>
  <c r="S2178" i="3"/>
  <c r="S2179" i="3"/>
  <c r="S2180" i="3"/>
  <c r="S2181" i="3"/>
  <c r="S2182" i="3"/>
  <c r="S2183" i="3"/>
  <c r="AA2178" i="3"/>
  <c r="AB2178" i="3" s="1"/>
  <c r="AA2179" i="3"/>
  <c r="AB2179" i="3" s="1"/>
  <c r="AA2180" i="3"/>
  <c r="AB2180" i="3" s="1"/>
  <c r="AA2181" i="3"/>
  <c r="AB2181" i="3" s="1"/>
  <c r="AA2182" i="3"/>
  <c r="AB2182" i="3" s="1"/>
  <c r="AA2183" i="3"/>
  <c r="AB2183" i="3" s="1"/>
  <c r="S2176" i="3"/>
  <c r="S2177" i="3"/>
  <c r="AA2176" i="3"/>
  <c r="AB2176" i="3" s="1"/>
  <c r="AA2177" i="3"/>
  <c r="AB2177" i="3" s="1"/>
  <c r="A2167" i="3"/>
  <c r="A2168" i="3"/>
  <c r="A2169" i="3"/>
  <c r="A2170" i="3"/>
  <c r="A2171" i="3"/>
  <c r="S2167" i="3"/>
  <c r="AA2167" i="3"/>
  <c r="AB2167" i="3" s="1"/>
  <c r="S2168" i="3"/>
  <c r="AA2168" i="3"/>
  <c r="AB2168" i="3" s="1"/>
  <c r="S2169" i="3"/>
  <c r="AA2169" i="3"/>
  <c r="AB2169" i="3" s="1"/>
  <c r="S2170" i="3"/>
  <c r="AA2170" i="3"/>
  <c r="AB2170" i="3" s="1"/>
  <c r="S2171" i="3"/>
  <c r="AA2171" i="3"/>
  <c r="AB2171" i="3" s="1"/>
  <c r="S2145" i="3"/>
  <c r="S2146" i="3"/>
  <c r="S2147" i="3"/>
  <c r="S2148" i="3"/>
  <c r="S2149" i="3"/>
  <c r="S2150" i="3"/>
  <c r="S2151" i="3"/>
  <c r="S2152" i="3"/>
  <c r="S2153" i="3"/>
  <c r="S2154" i="3"/>
  <c r="S2155" i="3"/>
  <c r="S2156" i="3"/>
  <c r="S2157" i="3"/>
  <c r="S2158" i="3"/>
  <c r="S2159" i="3"/>
  <c r="S2160" i="3"/>
  <c r="S2161" i="3"/>
  <c r="S2162" i="3"/>
  <c r="S2163" i="3"/>
  <c r="S2164" i="3"/>
  <c r="S2165" i="3"/>
  <c r="S2166" i="3"/>
  <c r="S2173" i="3"/>
  <c r="S2174" i="3"/>
  <c r="S2175" i="3"/>
  <c r="AA2145" i="3"/>
  <c r="AB2145" i="3" s="1"/>
  <c r="AA2146" i="3"/>
  <c r="AB2146" i="3" s="1"/>
  <c r="AA2147" i="3"/>
  <c r="AB2147" i="3" s="1"/>
  <c r="AA2148" i="3"/>
  <c r="AB2148" i="3" s="1"/>
  <c r="AA2149" i="3"/>
  <c r="AB2149" i="3" s="1"/>
  <c r="AA2150" i="3"/>
  <c r="AB2150" i="3" s="1"/>
  <c r="AA2151" i="3"/>
  <c r="AB2151" i="3" s="1"/>
  <c r="AA2152" i="3"/>
  <c r="AB2152" i="3" s="1"/>
  <c r="AA2153" i="3"/>
  <c r="AB2153" i="3" s="1"/>
  <c r="AA2154" i="3"/>
  <c r="AB2154" i="3" s="1"/>
  <c r="AA2155" i="3"/>
  <c r="AB2155" i="3" s="1"/>
  <c r="AA2156" i="3"/>
  <c r="AB2156" i="3" s="1"/>
  <c r="AA2157" i="3"/>
  <c r="AB2157" i="3" s="1"/>
  <c r="AA2158" i="3"/>
  <c r="AB2158" i="3" s="1"/>
  <c r="AA2159" i="3"/>
  <c r="AB2159" i="3" s="1"/>
  <c r="AA2160" i="3"/>
  <c r="AB2160" i="3" s="1"/>
  <c r="AA2161" i="3"/>
  <c r="AB2161" i="3" s="1"/>
  <c r="AA2162" i="3"/>
  <c r="AB2162" i="3" s="1"/>
  <c r="AA2163" i="3"/>
  <c r="AB2163" i="3" s="1"/>
  <c r="AA2164" i="3"/>
  <c r="AB2164" i="3" s="1"/>
  <c r="AA2165" i="3"/>
  <c r="AB2165" i="3" s="1"/>
  <c r="AA2166" i="3"/>
  <c r="AB2166" i="3" s="1"/>
  <c r="AA2173" i="3"/>
  <c r="AB2173" i="3" s="1"/>
  <c r="AA2174" i="3"/>
  <c r="AB2174" i="3" s="1"/>
  <c r="AA2175" i="3"/>
  <c r="AB2175" i="3" s="1"/>
  <c r="A2145" i="3"/>
  <c r="A2146" i="3"/>
  <c r="A2147" i="3"/>
  <c r="A2148" i="3"/>
  <c r="A2149" i="3"/>
  <c r="A2150" i="3"/>
  <c r="A2151" i="3"/>
  <c r="A2152" i="3"/>
  <c r="A2153" i="3"/>
  <c r="A2154" i="3"/>
  <c r="A2155" i="3"/>
  <c r="A2156" i="3"/>
  <c r="A2157" i="3"/>
  <c r="A2158" i="3"/>
  <c r="A2159" i="3"/>
  <c r="A2160" i="3"/>
  <c r="A2161" i="3"/>
  <c r="A2162" i="3"/>
  <c r="A2163" i="3"/>
  <c r="A2164" i="3"/>
  <c r="A2165" i="3"/>
  <c r="A2166" i="3"/>
  <c r="A2173" i="3"/>
  <c r="A2174" i="3"/>
  <c r="A2142" i="3"/>
  <c r="A2143" i="3"/>
  <c r="A2144" i="3"/>
  <c r="S2143" i="3"/>
  <c r="S2144" i="3"/>
  <c r="AA2143" i="3"/>
  <c r="AB2143" i="3" s="1"/>
  <c r="AA2144" i="3"/>
  <c r="AB2144" i="3" s="1"/>
  <c r="S2142" i="3"/>
  <c r="AA2142" i="3"/>
  <c r="AB2142" i="3" s="1"/>
  <c r="S2127" i="3"/>
  <c r="S2128" i="3"/>
  <c r="S2129" i="3"/>
  <c r="S2130" i="3"/>
  <c r="S2131" i="3"/>
  <c r="S2132" i="3"/>
  <c r="S2133" i="3"/>
  <c r="S2134" i="3"/>
  <c r="S2135" i="3"/>
  <c r="S2136" i="3"/>
  <c r="S2137" i="3"/>
  <c r="S2138" i="3"/>
  <c r="S2139" i="3"/>
  <c r="S2140" i="3"/>
  <c r="S2141" i="3"/>
  <c r="AA2127" i="3"/>
  <c r="AB2127" i="3" s="1"/>
  <c r="AA2128" i="3"/>
  <c r="AB2128" i="3" s="1"/>
  <c r="AA2129" i="3"/>
  <c r="AB2129" i="3" s="1"/>
  <c r="AA2130" i="3"/>
  <c r="AB2130" i="3" s="1"/>
  <c r="AA2131" i="3"/>
  <c r="AB2131" i="3" s="1"/>
  <c r="AA2132" i="3"/>
  <c r="AB2132" i="3" s="1"/>
  <c r="AA2133" i="3"/>
  <c r="AB2133" i="3" s="1"/>
  <c r="AA2134" i="3"/>
  <c r="AB2134" i="3" s="1"/>
  <c r="AA2135" i="3"/>
  <c r="AB2135" i="3" s="1"/>
  <c r="AA2136" i="3"/>
  <c r="AB2136" i="3" s="1"/>
  <c r="AA2137" i="3"/>
  <c r="AB2137" i="3" s="1"/>
  <c r="AA2138" i="3"/>
  <c r="AB2138" i="3" s="1"/>
  <c r="AA2139" i="3"/>
  <c r="AB2139" i="3" s="1"/>
  <c r="AA2140" i="3"/>
  <c r="AB2140" i="3" s="1"/>
  <c r="AA2141" i="3"/>
  <c r="AB2141" i="3" s="1"/>
  <c r="A2123" i="3"/>
  <c r="A2124" i="3"/>
  <c r="A2125" i="3"/>
  <c r="A2126" i="3"/>
  <c r="A2127" i="3"/>
  <c r="A2128" i="3"/>
  <c r="A2129" i="3"/>
  <c r="A2130" i="3"/>
  <c r="A2131" i="3"/>
  <c r="A2132" i="3"/>
  <c r="A2133" i="3"/>
  <c r="A2134" i="3"/>
  <c r="A2135" i="3"/>
  <c r="A2136" i="3"/>
  <c r="A2137" i="3"/>
  <c r="A2138" i="3"/>
  <c r="A2139" i="3"/>
  <c r="A2140" i="3"/>
  <c r="A2141" i="3"/>
  <c r="S2126" i="3"/>
  <c r="AA2126" i="3"/>
  <c r="AB2126" i="3" s="1"/>
  <c r="S2119" i="3"/>
  <c r="S2120" i="3"/>
  <c r="S2121" i="3"/>
  <c r="S2122" i="3"/>
  <c r="S2123" i="3"/>
  <c r="S2124" i="3"/>
  <c r="S2125" i="3"/>
  <c r="AA2119" i="3"/>
  <c r="AB2119" i="3" s="1"/>
  <c r="AA2120" i="3"/>
  <c r="AB2120" i="3" s="1"/>
  <c r="AA2121" i="3"/>
  <c r="AB2121" i="3" s="1"/>
  <c r="AA2122" i="3"/>
  <c r="AB2122" i="3" s="1"/>
  <c r="AA2123" i="3"/>
  <c r="AB2123" i="3" s="1"/>
  <c r="AA2124" i="3"/>
  <c r="AB2124" i="3" s="1"/>
  <c r="AA2125" i="3"/>
  <c r="AB2125" i="3" s="1"/>
  <c r="A2112" i="3"/>
  <c r="A2113" i="3"/>
  <c r="A2114" i="3"/>
  <c r="A2115" i="3"/>
  <c r="A2116" i="3"/>
  <c r="A2117" i="3"/>
  <c r="A2118" i="3"/>
  <c r="A2119" i="3"/>
  <c r="A2120" i="3"/>
  <c r="A2121" i="3"/>
  <c r="A2122" i="3"/>
  <c r="S2114" i="3"/>
  <c r="S2115" i="3"/>
  <c r="S2116" i="3"/>
  <c r="S2117" i="3"/>
  <c r="S2118" i="3"/>
  <c r="AA2114" i="3"/>
  <c r="AB2114" i="3" s="1"/>
  <c r="AA2115" i="3"/>
  <c r="AB2115" i="3" s="1"/>
  <c r="AA2116" i="3"/>
  <c r="AB2116" i="3" s="1"/>
  <c r="AA2117" i="3"/>
  <c r="AB2117" i="3" s="1"/>
  <c r="AA2118" i="3"/>
  <c r="AB2118" i="3" s="1"/>
  <c r="S2113" i="3"/>
  <c r="AA2113" i="3"/>
  <c r="AB2113" i="3" s="1"/>
  <c r="S2110" i="3"/>
  <c r="S2111" i="3"/>
  <c r="S2112" i="3"/>
  <c r="AA2110" i="3"/>
  <c r="AB2110" i="3" s="1"/>
  <c r="AA2111" i="3"/>
  <c r="AB2111" i="3" s="1"/>
  <c r="AA2112" i="3"/>
  <c r="AB2112" i="3" s="1"/>
  <c r="A2090" i="3"/>
  <c r="A2091" i="3"/>
  <c r="A2092" i="3"/>
  <c r="A2093" i="3"/>
  <c r="A2094" i="3"/>
  <c r="A2095" i="3"/>
  <c r="A2096" i="3"/>
  <c r="A2097" i="3"/>
  <c r="A2098" i="3"/>
  <c r="A2099" i="3"/>
  <c r="A2100" i="3"/>
  <c r="A2101" i="3"/>
  <c r="A2102" i="3"/>
  <c r="A2103" i="3"/>
  <c r="A2104" i="3"/>
  <c r="A2105" i="3"/>
  <c r="A2106" i="3"/>
  <c r="A2107" i="3"/>
  <c r="A2108" i="3"/>
  <c r="A2109" i="3"/>
  <c r="A2110" i="3"/>
  <c r="A2111" i="3"/>
  <c r="AA2090" i="3"/>
  <c r="AB2090" i="3" s="1"/>
  <c r="AA2091" i="3"/>
  <c r="AB2091" i="3" s="1"/>
  <c r="AA2092" i="3"/>
  <c r="AB2092" i="3" s="1"/>
  <c r="AA2093" i="3"/>
  <c r="AB2093" i="3" s="1"/>
  <c r="AA2094" i="3"/>
  <c r="AB2094" i="3" s="1"/>
  <c r="AA2095" i="3"/>
  <c r="AB2095" i="3" s="1"/>
  <c r="AA2096" i="3"/>
  <c r="AB2096" i="3" s="1"/>
  <c r="AA2097" i="3"/>
  <c r="AB2097" i="3" s="1"/>
  <c r="AA2098" i="3"/>
  <c r="AB2098" i="3" s="1"/>
  <c r="AA2099" i="3"/>
  <c r="AB2099" i="3" s="1"/>
  <c r="AA2100" i="3"/>
  <c r="AB2100" i="3" s="1"/>
  <c r="AA2101" i="3"/>
  <c r="AB2101" i="3" s="1"/>
  <c r="AA2102" i="3"/>
  <c r="AB2102" i="3" s="1"/>
  <c r="AA2103" i="3"/>
  <c r="AB2103" i="3" s="1"/>
  <c r="AA2104" i="3"/>
  <c r="AB2104" i="3" s="1"/>
  <c r="AA2105" i="3"/>
  <c r="AB2105" i="3" s="1"/>
  <c r="AA2106" i="3"/>
  <c r="AB2106" i="3" s="1"/>
  <c r="AA2107" i="3"/>
  <c r="AB2107" i="3" s="1"/>
  <c r="AA2108" i="3"/>
  <c r="AB2108" i="3" s="1"/>
  <c r="AA2109" i="3"/>
  <c r="AB2109" i="3" s="1"/>
  <c r="S2090" i="3"/>
  <c r="S2091" i="3"/>
  <c r="S2092" i="3"/>
  <c r="S2093" i="3"/>
  <c r="S2094" i="3"/>
  <c r="S2095" i="3"/>
  <c r="S2096" i="3"/>
  <c r="S2097" i="3"/>
  <c r="S2098" i="3"/>
  <c r="S2099" i="3"/>
  <c r="S2100" i="3"/>
  <c r="S2101" i="3"/>
  <c r="S2102" i="3"/>
  <c r="S2103" i="3"/>
  <c r="S2104" i="3"/>
  <c r="S2105" i="3"/>
  <c r="S2106" i="3"/>
  <c r="S2107" i="3"/>
  <c r="S2108" i="3"/>
  <c r="S2109" i="3"/>
  <c r="A2088" i="3"/>
  <c r="A2089" i="3"/>
  <c r="S2089" i="3"/>
  <c r="AA2089" i="3"/>
  <c r="AB2089" i="3" s="1"/>
  <c r="S2088" i="3"/>
  <c r="AA2088" i="3"/>
  <c r="AB2088" i="3" s="1"/>
  <c r="S2084" i="3"/>
  <c r="S2085" i="3"/>
  <c r="S2086" i="3"/>
  <c r="S2087" i="3"/>
  <c r="AA2084" i="3"/>
  <c r="AB2084" i="3" s="1"/>
  <c r="AA2085" i="3"/>
  <c r="AB2085" i="3" s="1"/>
  <c r="AA2086" i="3"/>
  <c r="AB2086" i="3" s="1"/>
  <c r="AA2087" i="3"/>
  <c r="AB2087" i="3" s="1"/>
  <c r="A2063" i="3"/>
  <c r="A2064" i="3"/>
  <c r="A2065" i="3"/>
  <c r="A2066" i="3"/>
  <c r="A2067" i="3"/>
  <c r="A2068" i="3"/>
  <c r="A2069" i="3"/>
  <c r="A2070" i="3"/>
  <c r="A2071" i="3"/>
  <c r="A2072" i="3"/>
  <c r="A2073" i="3"/>
  <c r="A2074" i="3"/>
  <c r="A2075" i="3"/>
  <c r="A2076" i="3"/>
  <c r="A2077" i="3"/>
  <c r="A2078" i="3"/>
  <c r="A2079" i="3"/>
  <c r="A2080" i="3"/>
  <c r="A2081" i="3"/>
  <c r="A2082" i="3"/>
  <c r="A2083" i="3"/>
  <c r="A2084" i="3"/>
  <c r="A2085" i="3"/>
  <c r="A2086" i="3"/>
  <c r="A2087" i="3"/>
  <c r="A2057" i="3"/>
  <c r="A2058" i="3"/>
  <c r="A2059" i="3"/>
  <c r="A2060" i="3"/>
  <c r="A2061" i="3"/>
  <c r="A2062" i="3"/>
  <c r="S2031" i="3"/>
  <c r="S2032" i="3"/>
  <c r="S2033" i="3"/>
  <c r="S2034" i="3"/>
  <c r="S2035" i="3"/>
  <c r="S2036" i="3"/>
  <c r="S2037" i="3"/>
  <c r="S2038" i="3"/>
  <c r="S2039" i="3"/>
  <c r="S2040" i="3"/>
  <c r="S2041" i="3"/>
  <c r="S2042" i="3"/>
  <c r="S2043" i="3"/>
  <c r="S2044" i="3"/>
  <c r="A2037" i="3"/>
  <c r="A2038" i="3"/>
  <c r="A2039" i="3"/>
  <c r="AA2037" i="3"/>
  <c r="AB2037" i="3" s="1"/>
  <c r="AA2063" i="3"/>
  <c r="AB2063" i="3" s="1"/>
  <c r="AA2064" i="3"/>
  <c r="AB2064" i="3" s="1"/>
  <c r="AA2065" i="3"/>
  <c r="AB2065" i="3" s="1"/>
  <c r="AA2066" i="3"/>
  <c r="AB2066" i="3" s="1"/>
  <c r="AA2067" i="3"/>
  <c r="AB2067" i="3" s="1"/>
  <c r="AA2068" i="3"/>
  <c r="AB2068" i="3" s="1"/>
  <c r="AA2069" i="3"/>
  <c r="AB2069" i="3" s="1"/>
  <c r="AA2070" i="3"/>
  <c r="AB2070" i="3" s="1"/>
  <c r="AA2071" i="3"/>
  <c r="AB2071" i="3" s="1"/>
  <c r="AA2072" i="3"/>
  <c r="AB2072" i="3" s="1"/>
  <c r="AA2073" i="3"/>
  <c r="AB2073" i="3" s="1"/>
  <c r="AA2074" i="3"/>
  <c r="AB2074" i="3" s="1"/>
  <c r="AA2075" i="3"/>
  <c r="AB2075" i="3" s="1"/>
  <c r="AA2076" i="3"/>
  <c r="AB2076" i="3" s="1"/>
  <c r="AA2077" i="3"/>
  <c r="AB2077" i="3" s="1"/>
  <c r="AA2078" i="3"/>
  <c r="AB2078" i="3" s="1"/>
  <c r="AA2079" i="3"/>
  <c r="AB2079" i="3" s="1"/>
  <c r="AA2080" i="3"/>
  <c r="AB2080" i="3" s="1"/>
  <c r="AA2081" i="3"/>
  <c r="AB2081" i="3" s="1"/>
  <c r="AA2082" i="3"/>
  <c r="AB2082" i="3" s="1"/>
  <c r="AA2083" i="3"/>
  <c r="AB2083" i="3" s="1"/>
  <c r="S2063" i="3"/>
  <c r="S2064" i="3"/>
  <c r="S2065" i="3"/>
  <c r="S2066" i="3"/>
  <c r="S2067" i="3"/>
  <c r="S2068" i="3"/>
  <c r="S2069" i="3"/>
  <c r="S2070" i="3"/>
  <c r="S2071" i="3"/>
  <c r="S2072" i="3"/>
  <c r="S2073" i="3"/>
  <c r="S2074" i="3"/>
  <c r="S2075" i="3"/>
  <c r="S2076" i="3"/>
  <c r="S2077" i="3"/>
  <c r="S2078" i="3"/>
  <c r="S2079" i="3"/>
  <c r="S2080" i="3"/>
  <c r="S2081" i="3"/>
  <c r="S2082" i="3"/>
  <c r="S2083" i="3"/>
  <c r="A2046" i="3"/>
  <c r="A2047" i="3"/>
  <c r="A2048" i="3"/>
  <c r="A2049" i="3"/>
  <c r="A2050" i="3"/>
  <c r="A2051" i="3"/>
  <c r="A2052" i="3"/>
  <c r="A2053" i="3"/>
  <c r="A2054" i="3"/>
  <c r="A2055" i="3"/>
  <c r="A2056" i="3"/>
  <c r="AA2046" i="3"/>
  <c r="AB2046" i="3" s="1"/>
  <c r="AA2047" i="3"/>
  <c r="AB2047" i="3" s="1"/>
  <c r="AA2048" i="3"/>
  <c r="AB2048" i="3" s="1"/>
  <c r="AA2049" i="3"/>
  <c r="AB2049" i="3" s="1"/>
  <c r="AA2050" i="3"/>
  <c r="AB2050" i="3" s="1"/>
  <c r="AA2051" i="3"/>
  <c r="AB2051" i="3" s="1"/>
  <c r="AA2052" i="3"/>
  <c r="AB2052" i="3" s="1"/>
  <c r="AA2053" i="3"/>
  <c r="AB2053" i="3" s="1"/>
  <c r="AA2054" i="3"/>
  <c r="AB2054" i="3" s="1"/>
  <c r="AA2055" i="3"/>
  <c r="AB2055" i="3" s="1"/>
  <c r="AA2056" i="3"/>
  <c r="AB2056" i="3" s="1"/>
  <c r="AA2057" i="3"/>
  <c r="AB2057" i="3" s="1"/>
  <c r="AA2058" i="3"/>
  <c r="AB2058" i="3" s="1"/>
  <c r="AA2059" i="3"/>
  <c r="AB2059" i="3" s="1"/>
  <c r="AA2060" i="3"/>
  <c r="AB2060" i="3" s="1"/>
  <c r="AA2061" i="3"/>
  <c r="AB2061" i="3" s="1"/>
  <c r="AA2062" i="3"/>
  <c r="AB2062" i="3" s="1"/>
  <c r="S2046" i="3"/>
  <c r="S2047" i="3"/>
  <c r="S2048" i="3"/>
  <c r="S2049" i="3"/>
  <c r="S2050" i="3"/>
  <c r="S2051" i="3"/>
  <c r="S2052" i="3"/>
  <c r="S2053" i="3"/>
  <c r="S2054" i="3"/>
  <c r="S2055" i="3"/>
  <c r="S2056" i="3"/>
  <c r="S2057" i="3"/>
  <c r="S2058" i="3"/>
  <c r="S2059" i="3"/>
  <c r="S2060" i="3"/>
  <c r="S2061" i="3"/>
  <c r="S2062" i="3"/>
  <c r="A2028" i="3"/>
  <c r="A2029" i="3"/>
  <c r="A2030" i="3"/>
  <c r="A2031" i="3"/>
  <c r="A2032" i="3"/>
  <c r="A2033" i="3"/>
  <c r="A2034" i="3"/>
  <c r="A2035" i="3"/>
  <c r="A2036" i="3"/>
  <c r="A2040" i="3"/>
  <c r="A2041" i="3"/>
  <c r="A2042" i="3"/>
  <c r="A2043" i="3"/>
  <c r="A2044" i="3"/>
  <c r="A2045" i="3"/>
  <c r="S2045" i="3"/>
  <c r="AA2032" i="3"/>
  <c r="AB2032" i="3" s="1"/>
  <c r="AA2033" i="3"/>
  <c r="AB2033" i="3" s="1"/>
  <c r="AA2034" i="3"/>
  <c r="AB2034" i="3" s="1"/>
  <c r="AA2035" i="3"/>
  <c r="AB2035" i="3" s="1"/>
  <c r="AA2036" i="3"/>
  <c r="AB2036" i="3" s="1"/>
  <c r="AA2038" i="3"/>
  <c r="AB2038" i="3" s="1"/>
  <c r="AA2039" i="3"/>
  <c r="AB2039" i="3" s="1"/>
  <c r="AA2040" i="3"/>
  <c r="AB2040" i="3" s="1"/>
  <c r="AA2041" i="3"/>
  <c r="AB2041" i="3" s="1"/>
  <c r="AA2042" i="3"/>
  <c r="AB2042" i="3" s="1"/>
  <c r="AA2043" i="3"/>
  <c r="AB2043" i="3" s="1"/>
  <c r="AA2044" i="3"/>
  <c r="AB2044" i="3" s="1"/>
  <c r="AA2045" i="3"/>
  <c r="AB2045" i="3" s="1"/>
  <c r="S2028" i="3"/>
  <c r="S2029" i="3"/>
  <c r="S2030" i="3"/>
  <c r="AA2028" i="3"/>
  <c r="AB2028" i="3" s="1"/>
  <c r="AA2029" i="3"/>
  <c r="AB2029" i="3" s="1"/>
  <c r="AA2030" i="3"/>
  <c r="AB2030" i="3" s="1"/>
  <c r="AA2031" i="3"/>
  <c r="AB2031" i="3" s="1"/>
  <c r="S2026" i="3"/>
  <c r="S2027" i="3"/>
  <c r="AA2026" i="3"/>
  <c r="AB2026" i="3" s="1"/>
  <c r="AA2027" i="3"/>
  <c r="AB2027" i="3" s="1"/>
  <c r="A2021" i="3"/>
  <c r="A2022" i="3"/>
  <c r="A2023" i="3"/>
  <c r="A2024" i="3"/>
  <c r="A2025" i="3"/>
  <c r="A2026" i="3"/>
  <c r="A2027" i="3"/>
  <c r="S2025" i="3"/>
  <c r="AA2025" i="3"/>
  <c r="AB2025" i="3" s="1"/>
  <c r="S2021" i="3"/>
  <c r="S2022" i="3"/>
  <c r="S2023" i="3"/>
  <c r="S2024" i="3"/>
  <c r="AA2021" i="3"/>
  <c r="AB2021" i="3" s="1"/>
  <c r="AA2022" i="3"/>
  <c r="AB2022" i="3" s="1"/>
  <c r="AA2023" i="3"/>
  <c r="AB2023" i="3" s="1"/>
  <c r="AA2024" i="3"/>
  <c r="AB2024" i="3" s="1"/>
  <c r="S2005" i="3"/>
  <c r="S2006" i="3"/>
  <c r="S2018" i="3"/>
  <c r="S2019" i="3"/>
  <c r="S2020" i="3"/>
  <c r="AA2018" i="3"/>
  <c r="AB2018" i="3" s="1"/>
  <c r="AA2019" i="3"/>
  <c r="AB2019" i="3" s="1"/>
  <c r="AA2020" i="3"/>
  <c r="AB2020" i="3" s="1"/>
  <c r="A2005" i="3"/>
  <c r="A2006" i="3"/>
  <c r="A2007" i="3"/>
  <c r="A2008" i="3"/>
  <c r="A2009" i="3"/>
  <c r="A2010" i="3"/>
  <c r="A2011" i="3"/>
  <c r="A2012" i="3"/>
  <c r="A2013" i="3"/>
  <c r="A2014" i="3"/>
  <c r="A2015" i="3"/>
  <c r="A2016" i="3"/>
  <c r="A2017" i="3"/>
  <c r="A2018" i="3"/>
  <c r="A2019" i="3"/>
  <c r="A2020" i="3"/>
  <c r="S2017" i="3"/>
  <c r="AA2017" i="3"/>
  <c r="AB2017" i="3" s="1"/>
  <c r="S2011" i="3"/>
  <c r="S2012" i="3"/>
  <c r="S2013" i="3"/>
  <c r="S2014" i="3"/>
  <c r="S2015" i="3"/>
  <c r="S2016" i="3"/>
  <c r="AA2011" i="3"/>
  <c r="AB2011" i="3" s="1"/>
  <c r="AA2012" i="3"/>
  <c r="AB2012" i="3" s="1"/>
  <c r="AA2013" i="3"/>
  <c r="AB2013" i="3" s="1"/>
  <c r="AA2014" i="3"/>
  <c r="AB2014" i="3" s="1"/>
  <c r="AA2015" i="3"/>
  <c r="AB2015" i="3" s="1"/>
  <c r="AA2016" i="3"/>
  <c r="AB2016" i="3" s="1"/>
  <c r="S2007" i="3"/>
  <c r="S2008" i="3"/>
  <c r="S2009" i="3"/>
  <c r="S2010" i="3"/>
  <c r="AA2005" i="3"/>
  <c r="AB2005" i="3" s="1"/>
  <c r="AA2006" i="3"/>
  <c r="AB2006" i="3" s="1"/>
  <c r="AA2007" i="3"/>
  <c r="AB2007" i="3" s="1"/>
  <c r="AA2008" i="3"/>
  <c r="AB2008" i="3" s="1"/>
  <c r="AA2009" i="3"/>
  <c r="AB2009" i="3" s="1"/>
  <c r="AA2010" i="3"/>
  <c r="AB2010" i="3" s="1"/>
  <c r="S1999" i="3"/>
  <c r="S2000" i="3"/>
  <c r="S2001" i="3"/>
  <c r="S2002" i="3"/>
  <c r="S2003" i="3"/>
  <c r="AA1998" i="3"/>
  <c r="AB1998" i="3" s="1"/>
  <c r="AA1999" i="3"/>
  <c r="AB1999" i="3" s="1"/>
  <c r="AA2000" i="3"/>
  <c r="AB2000" i="3" s="1"/>
  <c r="AA2001" i="3"/>
  <c r="AB2001" i="3" s="1"/>
  <c r="AA2002" i="3"/>
  <c r="AB2002" i="3" s="1"/>
  <c r="AA2003" i="3"/>
  <c r="AB2003" i="3" s="1"/>
  <c r="AA2004" i="3"/>
  <c r="AB2004" i="3" s="1"/>
  <c r="A1983" i="3"/>
  <c r="A1984" i="3"/>
  <c r="A1985" i="3"/>
  <c r="A1986" i="3"/>
  <c r="A1987" i="3"/>
  <c r="A1988" i="3"/>
  <c r="A1989" i="3"/>
  <c r="A1990" i="3"/>
  <c r="A1991" i="3"/>
  <c r="A1992" i="3"/>
  <c r="A1993" i="3"/>
  <c r="A1994" i="3"/>
  <c r="A1995" i="3"/>
  <c r="A1996" i="3"/>
  <c r="A1997" i="3"/>
  <c r="A1998" i="3"/>
  <c r="A1999" i="3"/>
  <c r="A2000" i="3"/>
  <c r="A2001" i="3"/>
  <c r="A2002" i="3"/>
  <c r="A2003" i="3"/>
  <c r="A2004" i="3"/>
  <c r="S1997" i="3"/>
  <c r="AA1997" i="3"/>
  <c r="AB1997" i="3" s="1"/>
  <c r="S1991" i="3"/>
  <c r="S1992" i="3"/>
  <c r="S1993" i="3"/>
  <c r="S1994" i="3"/>
  <c r="S1995" i="3"/>
  <c r="S1996" i="3"/>
  <c r="AA1991" i="3"/>
  <c r="AB1991" i="3" s="1"/>
  <c r="AA1992" i="3"/>
  <c r="AB1992" i="3" s="1"/>
  <c r="AA1993" i="3"/>
  <c r="AB1993" i="3" s="1"/>
  <c r="AA1994" i="3"/>
  <c r="AB1994" i="3" s="1"/>
  <c r="AA1995" i="3"/>
  <c r="AB1995" i="3" s="1"/>
  <c r="AA1996" i="3"/>
  <c r="AB1996" i="3" s="1"/>
  <c r="S1983" i="3"/>
  <c r="S1984" i="3"/>
  <c r="S1985" i="3"/>
  <c r="S1986" i="3"/>
  <c r="S1987" i="3"/>
  <c r="S1988" i="3"/>
  <c r="S1989" i="3"/>
  <c r="S1990" i="3"/>
  <c r="AA1983" i="3"/>
  <c r="AB1983" i="3" s="1"/>
  <c r="AA1984" i="3"/>
  <c r="AB1984" i="3" s="1"/>
  <c r="AA1985" i="3"/>
  <c r="AB1985" i="3" s="1"/>
  <c r="AA1986" i="3"/>
  <c r="AB1986" i="3" s="1"/>
  <c r="AA1987" i="3"/>
  <c r="AB1987" i="3" s="1"/>
  <c r="AA1988" i="3"/>
  <c r="AB1988" i="3" s="1"/>
  <c r="AA1989" i="3"/>
  <c r="AB1989" i="3" s="1"/>
  <c r="AA1990" i="3"/>
  <c r="AB1990" i="3" s="1"/>
  <c r="S1977" i="3" l="1"/>
  <c r="S1978" i="3"/>
  <c r="S1979" i="3"/>
  <c r="S1980" i="3"/>
  <c r="S1981" i="3"/>
  <c r="S1982" i="3"/>
  <c r="AA1977" i="3"/>
  <c r="AB1977" i="3" s="1"/>
  <c r="AA1978" i="3"/>
  <c r="AB1978" i="3" s="1"/>
  <c r="AA1979" i="3"/>
  <c r="AB1979" i="3" s="1"/>
  <c r="AA1980" i="3"/>
  <c r="AB1980" i="3" s="1"/>
  <c r="AA1981" i="3"/>
  <c r="AB1981" i="3" s="1"/>
  <c r="AA1982" i="3"/>
  <c r="AB1982" i="3" s="1"/>
  <c r="A1962" i="3"/>
  <c r="A1963" i="3"/>
  <c r="A1964" i="3"/>
  <c r="A1965" i="3"/>
  <c r="A1966" i="3"/>
  <c r="A1967" i="3"/>
  <c r="A1968" i="3"/>
  <c r="A1969" i="3"/>
  <c r="A1970" i="3"/>
  <c r="A1971" i="3"/>
  <c r="A1972" i="3"/>
  <c r="A1973" i="3"/>
  <c r="A1974" i="3"/>
  <c r="A1975" i="3"/>
  <c r="A1976" i="3"/>
  <c r="A1977" i="3"/>
  <c r="A1978" i="3"/>
  <c r="A1979" i="3"/>
  <c r="A1980" i="3"/>
  <c r="A1981" i="3"/>
  <c r="A1982" i="3"/>
  <c r="A1953" i="3"/>
  <c r="A1954" i="3"/>
  <c r="A1955" i="3"/>
  <c r="A1956" i="3"/>
  <c r="A1957" i="3"/>
  <c r="A1958" i="3"/>
  <c r="A1959" i="3"/>
  <c r="A1960" i="3"/>
  <c r="A1961" i="3"/>
  <c r="AA1960" i="3"/>
  <c r="AB1960" i="3" s="1"/>
  <c r="AA1961" i="3"/>
  <c r="AB1961" i="3" s="1"/>
  <c r="AA1962" i="3"/>
  <c r="AB1962" i="3" s="1"/>
  <c r="AA1963" i="3"/>
  <c r="AB1963" i="3" s="1"/>
  <c r="AA1964" i="3"/>
  <c r="AB1964" i="3" s="1"/>
  <c r="AA1965" i="3"/>
  <c r="AB1965" i="3" s="1"/>
  <c r="AA1966" i="3"/>
  <c r="AB1966" i="3" s="1"/>
  <c r="AA1967" i="3"/>
  <c r="AB1967" i="3" s="1"/>
  <c r="AA1968" i="3"/>
  <c r="AB1968" i="3" s="1"/>
  <c r="AA1969" i="3"/>
  <c r="AB1969" i="3" s="1"/>
  <c r="AA1970" i="3"/>
  <c r="AB1970" i="3" s="1"/>
  <c r="AA1971" i="3"/>
  <c r="AB1971" i="3" s="1"/>
  <c r="AA1972" i="3"/>
  <c r="AB1972" i="3" s="1"/>
  <c r="AA1973" i="3"/>
  <c r="AB1973" i="3" s="1"/>
  <c r="AA1974" i="3"/>
  <c r="AB1974" i="3" s="1"/>
  <c r="AA1975" i="3"/>
  <c r="AB1975" i="3" s="1"/>
  <c r="AA1976" i="3"/>
  <c r="AB1976" i="3" s="1"/>
  <c r="S1960" i="3"/>
  <c r="S1961" i="3"/>
  <c r="S1962" i="3"/>
  <c r="S1963" i="3"/>
  <c r="S1964" i="3"/>
  <c r="S1965" i="3"/>
  <c r="S1966" i="3"/>
  <c r="S1967" i="3"/>
  <c r="S1968" i="3"/>
  <c r="S1969" i="3"/>
  <c r="S1970" i="3"/>
  <c r="S1971" i="3"/>
  <c r="S1972" i="3"/>
  <c r="S1973" i="3"/>
  <c r="S1974" i="3"/>
  <c r="S1975" i="3"/>
  <c r="S1976" i="3"/>
  <c r="S1958" i="3"/>
  <c r="S1959" i="3"/>
  <c r="AA1958" i="3"/>
  <c r="AB1958" i="3" s="1"/>
  <c r="AA1959" i="3"/>
  <c r="AB1959" i="3" s="1"/>
  <c r="S1944" i="3"/>
  <c r="S1945" i="3"/>
  <c r="S1946" i="3"/>
  <c r="S1947" i="3"/>
  <c r="S1948" i="3"/>
  <c r="S1949" i="3"/>
  <c r="S1950" i="3"/>
  <c r="S1951" i="3"/>
  <c r="S1952" i="3"/>
  <c r="S1953" i="3"/>
  <c r="S1954" i="3"/>
  <c r="S1955" i="3"/>
  <c r="S1956" i="3"/>
  <c r="S1957" i="3"/>
  <c r="AA1957" i="3"/>
  <c r="AB1957" i="3" s="1"/>
  <c r="AA1953" i="3"/>
  <c r="AB1953" i="3" s="1"/>
  <c r="AA1954" i="3"/>
  <c r="AB1954" i="3" s="1"/>
  <c r="AA1955" i="3"/>
  <c r="AB1955" i="3" s="1"/>
  <c r="AA1956" i="3"/>
  <c r="AB1956" i="3" s="1"/>
  <c r="AA1951" i="3"/>
  <c r="AB1951" i="3" s="1"/>
  <c r="AA1952" i="3"/>
  <c r="AB1952" i="3" s="1"/>
  <c r="A1944" i="3"/>
  <c r="A1945" i="3"/>
  <c r="A1946" i="3"/>
  <c r="A1947" i="3"/>
  <c r="A1948" i="3"/>
  <c r="A1949" i="3"/>
  <c r="A1950" i="3"/>
  <c r="A1951" i="3"/>
  <c r="A1952" i="3"/>
  <c r="AA1950" i="3"/>
  <c r="AB1950" i="3" s="1"/>
  <c r="S1931" i="3"/>
  <c r="S1932" i="3"/>
  <c r="S1933" i="3"/>
  <c r="S1934" i="3"/>
  <c r="S1935" i="3"/>
  <c r="S1936" i="3"/>
  <c r="S1937" i="3"/>
  <c r="S1938" i="3"/>
  <c r="S1939" i="3"/>
  <c r="S1940" i="3"/>
  <c r="S1941" i="3"/>
  <c r="S1942" i="3"/>
  <c r="S1943" i="3"/>
  <c r="A1921" i="3"/>
  <c r="A1922" i="3"/>
  <c r="A1923" i="3"/>
  <c r="A1924" i="3"/>
  <c r="A1925" i="3"/>
  <c r="A1926" i="3"/>
  <c r="A1927" i="3"/>
  <c r="A1928" i="3"/>
  <c r="A1929" i="3"/>
  <c r="A1930" i="3"/>
  <c r="A1931" i="3"/>
  <c r="A1932" i="3"/>
  <c r="A1933" i="3"/>
  <c r="A1934" i="3"/>
  <c r="A1935" i="3"/>
  <c r="A1936" i="3"/>
  <c r="A1937" i="3"/>
  <c r="A1938" i="3"/>
  <c r="A1939" i="3"/>
  <c r="A1940" i="3"/>
  <c r="A1941" i="3"/>
  <c r="A1942" i="3"/>
  <c r="A1943" i="3"/>
  <c r="AA1929" i="3"/>
  <c r="AB1929" i="3" s="1"/>
  <c r="AA1930" i="3"/>
  <c r="AB1930" i="3" s="1"/>
  <c r="AA1931" i="3"/>
  <c r="AB1931" i="3" s="1"/>
  <c r="AA1932" i="3"/>
  <c r="AB1932" i="3" s="1"/>
  <c r="AA1933" i="3"/>
  <c r="AB1933" i="3" s="1"/>
  <c r="AA1934" i="3"/>
  <c r="AB1934" i="3" s="1"/>
  <c r="AA1935" i="3"/>
  <c r="AB1935" i="3" s="1"/>
  <c r="AA1936" i="3"/>
  <c r="AB1936" i="3" s="1"/>
  <c r="AA1937" i="3"/>
  <c r="AB1937" i="3" s="1"/>
  <c r="AA1938" i="3"/>
  <c r="AB1938" i="3" s="1"/>
  <c r="AA1939" i="3"/>
  <c r="AB1939" i="3" s="1"/>
  <c r="AA1940" i="3"/>
  <c r="AB1940" i="3" s="1"/>
  <c r="AA1941" i="3"/>
  <c r="AB1941" i="3" s="1"/>
  <c r="AA1942" i="3"/>
  <c r="AB1942" i="3" s="1"/>
  <c r="AA1943" i="3"/>
  <c r="AB1943" i="3" s="1"/>
  <c r="AA1944" i="3"/>
  <c r="AB1944" i="3" s="1"/>
  <c r="AA1945" i="3"/>
  <c r="AB1945" i="3" s="1"/>
  <c r="AA1946" i="3"/>
  <c r="AB1946" i="3" s="1"/>
  <c r="AA1947" i="3"/>
  <c r="AB1947" i="3" s="1"/>
  <c r="AA1948" i="3"/>
  <c r="AB1948" i="3" s="1"/>
  <c r="AA1949" i="3"/>
  <c r="AB1949" i="3" s="1"/>
  <c r="S1929" i="3"/>
  <c r="S1930" i="3"/>
  <c r="A1916" i="3"/>
  <c r="A1917" i="3"/>
  <c r="A1918" i="3"/>
  <c r="A1919" i="3"/>
  <c r="A1920" i="3"/>
  <c r="A1908" i="3"/>
  <c r="A1909" i="3"/>
  <c r="A1910" i="3"/>
  <c r="A1911" i="3"/>
  <c r="A1912" i="3"/>
  <c r="A1913" i="3"/>
  <c r="A1914" i="3"/>
  <c r="A1915" i="3"/>
  <c r="A1880" i="3"/>
  <c r="A1881" i="3"/>
  <c r="A1882" i="3"/>
  <c r="A1883" i="3"/>
  <c r="A1884" i="3"/>
  <c r="A1885" i="3"/>
  <c r="A1886" i="3"/>
  <c r="A1887" i="3"/>
  <c r="A1888" i="3"/>
  <c r="A1889" i="3"/>
  <c r="A1890" i="3"/>
  <c r="A1891" i="3"/>
  <c r="A1892" i="3"/>
  <c r="A1893" i="3"/>
  <c r="A1894" i="3"/>
  <c r="A1895" i="3"/>
  <c r="A1896" i="3"/>
  <c r="A1897" i="3"/>
  <c r="A1898" i="3"/>
  <c r="A1899" i="3"/>
  <c r="A1900" i="3"/>
  <c r="A1901" i="3"/>
  <c r="A1902" i="3"/>
  <c r="A1903" i="3"/>
  <c r="A1904" i="3"/>
  <c r="A1905" i="3"/>
  <c r="A1906" i="3"/>
  <c r="A1907" i="3"/>
  <c r="AA1912" i="3"/>
  <c r="AB1912" i="3" s="1"/>
  <c r="AA1913" i="3"/>
  <c r="AB1913" i="3" s="1"/>
  <c r="AA1914" i="3"/>
  <c r="AB1914" i="3" s="1"/>
  <c r="AA1915" i="3"/>
  <c r="AB1915" i="3" s="1"/>
  <c r="AA1916" i="3"/>
  <c r="AB1916" i="3" s="1"/>
  <c r="AA1917" i="3"/>
  <c r="AB1917" i="3" s="1"/>
  <c r="AA1918" i="3"/>
  <c r="AB1918" i="3" s="1"/>
  <c r="AA1919" i="3"/>
  <c r="AB1919" i="3" s="1"/>
  <c r="AA1920" i="3"/>
  <c r="AB1920" i="3" s="1"/>
  <c r="AA1921" i="3"/>
  <c r="AB1921" i="3" s="1"/>
  <c r="AA1922" i="3"/>
  <c r="AB1922" i="3" s="1"/>
  <c r="AA1923" i="3"/>
  <c r="AB1923" i="3" s="1"/>
  <c r="AA1924" i="3"/>
  <c r="AB1924" i="3" s="1"/>
  <c r="AA1925" i="3"/>
  <c r="AB1925" i="3" s="1"/>
  <c r="AA1926" i="3"/>
  <c r="AB1926" i="3" s="1"/>
  <c r="AA1927" i="3"/>
  <c r="AB1927" i="3" s="1"/>
  <c r="AA1928" i="3"/>
  <c r="AB1928" i="3" s="1"/>
  <c r="S1912" i="3"/>
  <c r="S1913" i="3"/>
  <c r="S1914" i="3"/>
  <c r="S1915" i="3"/>
  <c r="S1916" i="3"/>
  <c r="S1917" i="3"/>
  <c r="S1918" i="3"/>
  <c r="S1919" i="3"/>
  <c r="S1920" i="3"/>
  <c r="S1921" i="3"/>
  <c r="S1922" i="3"/>
  <c r="S1923" i="3"/>
  <c r="S1924" i="3"/>
  <c r="S1925" i="3"/>
  <c r="S1926" i="3"/>
  <c r="S1927" i="3"/>
  <c r="S1928" i="3"/>
  <c r="AA1897" i="3"/>
  <c r="AB1897" i="3" s="1"/>
  <c r="AA1898" i="3"/>
  <c r="AB1898" i="3" s="1"/>
  <c r="AA1899" i="3"/>
  <c r="AB1899" i="3" s="1"/>
  <c r="AA1900" i="3"/>
  <c r="AB1900" i="3" s="1"/>
  <c r="AA1901" i="3"/>
  <c r="AB1901" i="3" s="1"/>
  <c r="AA1902" i="3"/>
  <c r="AB1902" i="3" s="1"/>
  <c r="AA1903" i="3"/>
  <c r="AB1903" i="3" s="1"/>
  <c r="AA1904" i="3"/>
  <c r="AB1904" i="3" s="1"/>
  <c r="AA1905" i="3"/>
  <c r="AB1905" i="3" s="1"/>
  <c r="AA1906" i="3"/>
  <c r="AB1906" i="3" s="1"/>
  <c r="AA1907" i="3"/>
  <c r="AB1907" i="3" s="1"/>
  <c r="AA1908" i="3"/>
  <c r="AB1908" i="3" s="1"/>
  <c r="AA1909" i="3"/>
  <c r="AB1909" i="3" s="1"/>
  <c r="AA1910" i="3"/>
  <c r="AB1910" i="3" s="1"/>
  <c r="AA1911" i="3"/>
  <c r="AB1911" i="3" s="1"/>
  <c r="S1897" i="3"/>
  <c r="S1898" i="3"/>
  <c r="S1899" i="3"/>
  <c r="S1900" i="3"/>
  <c r="S1901" i="3"/>
  <c r="S1902" i="3"/>
  <c r="S1903" i="3"/>
  <c r="S1904" i="3"/>
  <c r="S1905" i="3"/>
  <c r="S1906" i="3"/>
  <c r="S1907" i="3"/>
  <c r="S1908" i="3"/>
  <c r="S1909" i="3"/>
  <c r="S1910" i="3"/>
  <c r="S1911" i="3"/>
  <c r="AA1890" i="3"/>
  <c r="AB1890" i="3" s="1"/>
  <c r="AA1891" i="3"/>
  <c r="AB1891" i="3" s="1"/>
  <c r="AA1892" i="3"/>
  <c r="AB1892" i="3" s="1"/>
  <c r="AA1893" i="3"/>
  <c r="AB1893" i="3" s="1"/>
  <c r="AA1894" i="3"/>
  <c r="AB1894" i="3" s="1"/>
  <c r="AA1895" i="3"/>
  <c r="AB1895" i="3" s="1"/>
  <c r="AA1896" i="3"/>
  <c r="AB1896" i="3" s="1"/>
  <c r="S1890" i="3"/>
  <c r="S1891" i="3"/>
  <c r="S1892" i="3"/>
  <c r="S1893" i="3"/>
  <c r="S1894" i="3"/>
  <c r="S1895" i="3"/>
  <c r="S1896" i="3"/>
  <c r="AA1880" i="3"/>
  <c r="AB1880" i="3" s="1"/>
  <c r="AA1881" i="3"/>
  <c r="AB1881" i="3" s="1"/>
  <c r="AA1882" i="3"/>
  <c r="AB1882" i="3" s="1"/>
  <c r="AA1883" i="3"/>
  <c r="AB1883" i="3" s="1"/>
  <c r="AA1884" i="3"/>
  <c r="AB1884" i="3" s="1"/>
  <c r="AA1885" i="3"/>
  <c r="AB1885" i="3" s="1"/>
  <c r="AA1886" i="3"/>
  <c r="AB1886" i="3" s="1"/>
  <c r="AA1887" i="3"/>
  <c r="AB1887" i="3" s="1"/>
  <c r="AA1888" i="3"/>
  <c r="AB1888" i="3" s="1"/>
  <c r="AA1889" i="3"/>
  <c r="AB1889" i="3" s="1"/>
  <c r="S1880" i="3"/>
  <c r="S1881" i="3"/>
  <c r="S1882" i="3"/>
  <c r="S1883" i="3"/>
  <c r="S1884" i="3"/>
  <c r="S1885" i="3"/>
  <c r="S1886" i="3"/>
  <c r="S1887" i="3"/>
  <c r="S1888" i="3"/>
  <c r="S1889" i="3"/>
  <c r="S1879" i="3"/>
  <c r="AA1879" i="3"/>
  <c r="AB1879" i="3" s="1"/>
  <c r="A1879" i="3"/>
  <c r="A1863" i="3"/>
  <c r="A1864" i="3"/>
  <c r="A1865" i="3"/>
  <c r="A1866" i="3"/>
  <c r="A1867" i="3"/>
  <c r="A1868" i="3"/>
  <c r="A1869" i="3"/>
  <c r="A1870" i="3"/>
  <c r="A1871" i="3"/>
  <c r="A1872" i="3"/>
  <c r="A1873" i="3"/>
  <c r="A1874" i="3"/>
  <c r="A1875" i="3"/>
  <c r="A1876" i="3"/>
  <c r="A1877" i="3"/>
  <c r="A1878" i="3"/>
  <c r="S1877" i="3"/>
  <c r="S1878" i="3"/>
  <c r="AA1877" i="3"/>
  <c r="AB1877" i="3" s="1"/>
  <c r="AA1878" i="3"/>
  <c r="AB1878" i="3" s="1"/>
  <c r="S1876" i="3"/>
  <c r="AA1876" i="3"/>
  <c r="AB1876" i="3" s="1"/>
  <c r="S1875" i="3"/>
  <c r="AA1875" i="3"/>
  <c r="AB1875" i="3" s="1"/>
  <c r="S1870" i="3"/>
  <c r="S1871" i="3"/>
  <c r="S1872" i="3"/>
  <c r="S1873" i="3"/>
  <c r="S1874" i="3"/>
  <c r="AA1870" i="3"/>
  <c r="AB1870" i="3" s="1"/>
  <c r="AA1871" i="3"/>
  <c r="AB1871" i="3" s="1"/>
  <c r="AA1872" i="3"/>
  <c r="AB1872" i="3" s="1"/>
  <c r="AA1873" i="3"/>
  <c r="AB1873" i="3" s="1"/>
  <c r="AA1874" i="3"/>
  <c r="AB1874" i="3" s="1"/>
  <c r="S1868" i="3"/>
  <c r="S1869" i="3"/>
  <c r="AA1868" i="3"/>
  <c r="AB1868" i="3" s="1"/>
  <c r="AA1869" i="3"/>
  <c r="AB1869" i="3" s="1"/>
  <c r="S1863" i="3"/>
  <c r="S1864" i="3"/>
  <c r="S1865" i="3"/>
  <c r="S1866" i="3"/>
  <c r="S1867" i="3"/>
  <c r="AA1863" i="3"/>
  <c r="AB1863" i="3" s="1"/>
  <c r="AA1864" i="3"/>
  <c r="AB1864" i="3" s="1"/>
  <c r="AA1865" i="3"/>
  <c r="AB1865" i="3" s="1"/>
  <c r="AA1866" i="3"/>
  <c r="AB1866" i="3" s="1"/>
  <c r="AA1867" i="3"/>
  <c r="AB1867" i="3" s="1"/>
  <c r="S1853" i="3"/>
  <c r="S1854" i="3"/>
  <c r="S1855" i="3"/>
  <c r="S1856" i="3"/>
  <c r="S1857" i="3"/>
  <c r="S1858" i="3"/>
  <c r="S1859" i="3"/>
  <c r="S1860" i="3"/>
  <c r="S1861" i="3"/>
  <c r="S1862" i="3"/>
  <c r="AA1853" i="3"/>
  <c r="AB1853" i="3" s="1"/>
  <c r="AA1854" i="3"/>
  <c r="AB1854" i="3" s="1"/>
  <c r="AA1855" i="3"/>
  <c r="AB1855" i="3" s="1"/>
  <c r="AA1856" i="3"/>
  <c r="AB1856" i="3" s="1"/>
  <c r="AA1857" i="3"/>
  <c r="AB1857" i="3" s="1"/>
  <c r="AA1858" i="3"/>
  <c r="AB1858" i="3" s="1"/>
  <c r="AA1859" i="3"/>
  <c r="AB1859" i="3" s="1"/>
  <c r="AA1860" i="3"/>
  <c r="AB1860" i="3" s="1"/>
  <c r="AA1861" i="3"/>
  <c r="AB1861" i="3" s="1"/>
  <c r="AA1862" i="3"/>
  <c r="AB1862" i="3" s="1"/>
  <c r="A1851" i="3"/>
  <c r="A1852" i="3"/>
  <c r="A1853" i="3"/>
  <c r="A1854" i="3"/>
  <c r="A1855" i="3"/>
  <c r="A1856" i="3"/>
  <c r="A1857" i="3"/>
  <c r="A1858" i="3"/>
  <c r="A1859" i="3"/>
  <c r="A1860" i="3"/>
  <c r="A1861" i="3"/>
  <c r="A1862" i="3"/>
  <c r="S1852" i="3"/>
  <c r="AA1852" i="3"/>
  <c r="AB1852" i="3" s="1"/>
  <c r="A1849" i="3"/>
  <c r="A1850" i="3"/>
  <c r="A1775" i="3"/>
  <c r="A1776" i="3"/>
  <c r="A1777" i="3"/>
  <c r="A1778" i="3"/>
  <c r="S1775" i="3"/>
  <c r="AA1775" i="3"/>
  <c r="AB1775" i="3" s="1"/>
  <c r="S1776" i="3"/>
  <c r="AA1776" i="3"/>
  <c r="AB1776" i="3" s="1"/>
  <c r="S1777" i="3"/>
  <c r="AA1777" i="3"/>
  <c r="AB1777" i="3" s="1"/>
  <c r="S1778" i="3"/>
  <c r="AA1778" i="3"/>
  <c r="AB1778" i="3" s="1"/>
  <c r="S1845" i="3"/>
  <c r="S1846" i="3"/>
  <c r="S1847" i="3"/>
  <c r="S1848" i="3"/>
  <c r="S1849" i="3"/>
  <c r="S1850" i="3"/>
  <c r="S1851" i="3"/>
  <c r="AA1845" i="3"/>
  <c r="AB1845" i="3" s="1"/>
  <c r="AA1846" i="3"/>
  <c r="AB1846" i="3" s="1"/>
  <c r="AA1847" i="3"/>
  <c r="AB1847" i="3" s="1"/>
  <c r="AA1848" i="3"/>
  <c r="AB1848" i="3" s="1"/>
  <c r="AA1849" i="3"/>
  <c r="AB1849" i="3" s="1"/>
  <c r="AA1850" i="3"/>
  <c r="AB1850" i="3" s="1"/>
  <c r="AA1851" i="3"/>
  <c r="AB1851" i="3" s="1"/>
  <c r="A1842" i="3"/>
  <c r="A1843" i="3"/>
  <c r="A1844" i="3"/>
  <c r="A1845" i="3"/>
  <c r="A1846" i="3"/>
  <c r="A1847" i="3"/>
  <c r="A1848" i="3"/>
  <c r="S1842" i="3"/>
  <c r="S1843" i="3"/>
  <c r="S1844" i="3"/>
  <c r="AA1842" i="3"/>
  <c r="AB1842" i="3" s="1"/>
  <c r="AA1843" i="3"/>
  <c r="AB1843" i="3" s="1"/>
  <c r="AA1844" i="3"/>
  <c r="AB1844" i="3" s="1"/>
  <c r="A1716" i="3"/>
  <c r="A1717" i="3"/>
  <c r="A1718" i="3"/>
  <c r="A1719" i="3"/>
  <c r="A1720" i="3"/>
  <c r="S1836" i="3"/>
  <c r="S1837" i="3"/>
  <c r="S1838" i="3"/>
  <c r="S1839" i="3"/>
  <c r="S1840" i="3"/>
  <c r="S1841" i="3"/>
  <c r="AA1836" i="3"/>
  <c r="AB1836" i="3" s="1"/>
  <c r="AA1837" i="3"/>
  <c r="AB1837" i="3" s="1"/>
  <c r="AA1838" i="3"/>
  <c r="AB1838" i="3" s="1"/>
  <c r="AA1839" i="3"/>
  <c r="AB1839" i="3" s="1"/>
  <c r="AA1840" i="3"/>
  <c r="AB1840" i="3" s="1"/>
  <c r="AA1841" i="3"/>
  <c r="AB1841" i="3" s="1"/>
  <c r="A1824" i="3"/>
  <c r="A1825" i="3"/>
  <c r="A1826" i="3"/>
  <c r="A1827" i="3"/>
  <c r="A1828" i="3"/>
  <c r="A1829" i="3"/>
  <c r="A1830" i="3"/>
  <c r="A1831" i="3"/>
  <c r="A1832" i="3"/>
  <c r="A1833" i="3"/>
  <c r="A1834" i="3"/>
  <c r="A1835" i="3"/>
  <c r="A1836" i="3"/>
  <c r="A1837" i="3"/>
  <c r="A1838" i="3"/>
  <c r="A1839" i="3"/>
  <c r="A1840" i="3"/>
  <c r="A1841" i="3"/>
  <c r="S1835" i="3"/>
  <c r="AA1835" i="3"/>
  <c r="AB1835" i="3" s="1"/>
  <c r="S1834" i="3"/>
  <c r="AA1834" i="3"/>
  <c r="AB1834" i="3" s="1"/>
  <c r="S1825" i="3"/>
  <c r="S1826" i="3"/>
  <c r="S1827" i="3"/>
  <c r="S1828" i="3"/>
  <c r="S1829" i="3"/>
  <c r="S1830" i="3"/>
  <c r="S1831" i="3"/>
  <c r="S1832" i="3"/>
  <c r="S1833" i="3"/>
  <c r="AA1825" i="3"/>
  <c r="AB1825" i="3" s="1"/>
  <c r="AA1826" i="3"/>
  <c r="AB1826" i="3" s="1"/>
  <c r="AA1827" i="3"/>
  <c r="AB1827" i="3" s="1"/>
  <c r="AA1828" i="3"/>
  <c r="AB1828" i="3" s="1"/>
  <c r="AA1829" i="3"/>
  <c r="AB1829" i="3" s="1"/>
  <c r="AA1830" i="3"/>
  <c r="AB1830" i="3" s="1"/>
  <c r="AA1831" i="3"/>
  <c r="AB1831" i="3" s="1"/>
  <c r="AA1832" i="3"/>
  <c r="AB1832" i="3" s="1"/>
  <c r="AA1833" i="3"/>
  <c r="AB1833" i="3" s="1"/>
  <c r="S1824" i="3"/>
  <c r="AA1824" i="3"/>
  <c r="AB1824" i="3" s="1"/>
  <c r="S1811" i="3"/>
  <c r="S1812" i="3"/>
  <c r="S1813" i="3"/>
  <c r="S1814" i="3"/>
  <c r="S1815" i="3"/>
  <c r="S1816" i="3"/>
  <c r="S1817" i="3"/>
  <c r="S1818" i="3"/>
  <c r="S1819" i="3"/>
  <c r="S1820" i="3"/>
  <c r="S1821" i="3"/>
  <c r="S1822" i="3"/>
  <c r="S1823" i="3"/>
  <c r="AA1811" i="3"/>
  <c r="AB1811" i="3" s="1"/>
  <c r="AA1812" i="3"/>
  <c r="AB1812" i="3" s="1"/>
  <c r="AA1813" i="3"/>
  <c r="AB1813" i="3" s="1"/>
  <c r="AA1814" i="3"/>
  <c r="AB1814" i="3" s="1"/>
  <c r="AA1815" i="3"/>
  <c r="AB1815" i="3" s="1"/>
  <c r="AA1816" i="3"/>
  <c r="AB1816" i="3" s="1"/>
  <c r="AA1817" i="3"/>
  <c r="AB1817" i="3" s="1"/>
  <c r="AA1818" i="3"/>
  <c r="AB1818" i="3" s="1"/>
  <c r="AA1819" i="3"/>
  <c r="AB1819" i="3" s="1"/>
  <c r="AA1820" i="3"/>
  <c r="AB1820" i="3" s="1"/>
  <c r="AA1821" i="3"/>
  <c r="AB1821" i="3" s="1"/>
  <c r="AA1822" i="3"/>
  <c r="AB1822" i="3" s="1"/>
  <c r="AA1823" i="3"/>
  <c r="AB1823" i="3" s="1"/>
  <c r="A1809" i="3"/>
  <c r="A1810" i="3"/>
  <c r="A1811" i="3"/>
  <c r="A1812" i="3"/>
  <c r="A1813" i="3"/>
  <c r="A1814" i="3"/>
  <c r="A1815" i="3"/>
  <c r="A1816" i="3"/>
  <c r="A1817" i="3"/>
  <c r="A1818" i="3"/>
  <c r="A1819" i="3"/>
  <c r="A1820" i="3"/>
  <c r="A1821" i="3"/>
  <c r="A1822" i="3"/>
  <c r="A1823" i="3"/>
  <c r="S1810" i="3"/>
  <c r="AA1810" i="3"/>
  <c r="AB1810" i="3" s="1"/>
  <c r="A1806" i="3"/>
  <c r="A1807" i="3"/>
  <c r="A1808" i="3"/>
  <c r="S1806" i="3"/>
  <c r="AA1806" i="3"/>
  <c r="AB1806" i="3" s="1"/>
  <c r="S1808" i="3"/>
  <c r="S1809" i="3"/>
  <c r="AA1808" i="3"/>
  <c r="AB1808" i="3" s="1"/>
  <c r="AA1809" i="3"/>
  <c r="AB1809" i="3" s="1"/>
  <c r="S1797" i="3"/>
  <c r="S1798" i="3"/>
  <c r="S1799" i="3"/>
  <c r="S1800" i="3"/>
  <c r="S1801" i="3"/>
  <c r="S1802" i="3"/>
  <c r="S1803" i="3"/>
  <c r="S1804" i="3"/>
  <c r="S1805" i="3"/>
  <c r="S1807" i="3"/>
  <c r="AA1797" i="3"/>
  <c r="AB1797" i="3" s="1"/>
  <c r="AA1798" i="3"/>
  <c r="AB1798" i="3" s="1"/>
  <c r="AA1799" i="3"/>
  <c r="AB1799" i="3" s="1"/>
  <c r="AA1800" i="3"/>
  <c r="AB1800" i="3" s="1"/>
  <c r="AA1801" i="3"/>
  <c r="AB1801" i="3" s="1"/>
  <c r="AA1802" i="3"/>
  <c r="AB1802" i="3" s="1"/>
  <c r="AA1803" i="3"/>
  <c r="AB1803" i="3" s="1"/>
  <c r="AA1804" i="3"/>
  <c r="AB1804" i="3" s="1"/>
  <c r="AA1805" i="3"/>
  <c r="AB1805" i="3" s="1"/>
  <c r="AA1807" i="3"/>
  <c r="AB1807" i="3" s="1"/>
  <c r="A1797" i="3"/>
  <c r="A1798" i="3"/>
  <c r="A1799" i="3"/>
  <c r="A1800" i="3"/>
  <c r="A1801" i="3"/>
  <c r="A1802" i="3"/>
  <c r="A1803" i="3"/>
  <c r="A1804" i="3"/>
  <c r="A1805" i="3"/>
  <c r="S1781" i="3"/>
  <c r="S1782" i="3"/>
  <c r="S1783" i="3"/>
  <c r="S1784" i="3"/>
  <c r="S1785" i="3"/>
  <c r="S1786" i="3"/>
  <c r="S1787" i="3"/>
  <c r="S1788" i="3"/>
  <c r="S1789" i="3"/>
  <c r="S1790" i="3"/>
  <c r="S1791" i="3"/>
  <c r="S1792" i="3"/>
  <c r="S1793" i="3"/>
  <c r="S1794" i="3"/>
  <c r="S1795" i="3"/>
  <c r="S1796" i="3"/>
  <c r="AA1781" i="3"/>
  <c r="AB1781" i="3" s="1"/>
  <c r="AA1782" i="3"/>
  <c r="AB1782" i="3" s="1"/>
  <c r="AA1783" i="3"/>
  <c r="AB1783" i="3" s="1"/>
  <c r="AA1784" i="3"/>
  <c r="AB1784" i="3" s="1"/>
  <c r="AA1785" i="3"/>
  <c r="AB1785" i="3" s="1"/>
  <c r="AA1786" i="3"/>
  <c r="AB1786" i="3" s="1"/>
  <c r="AA1787" i="3"/>
  <c r="AB1787" i="3" s="1"/>
  <c r="AA1788" i="3"/>
  <c r="AB1788" i="3" s="1"/>
  <c r="AA1789" i="3"/>
  <c r="AB1789" i="3" s="1"/>
  <c r="AA1790" i="3"/>
  <c r="AB1790" i="3" s="1"/>
  <c r="AA1791" i="3"/>
  <c r="AB1791" i="3" s="1"/>
  <c r="AA1792" i="3"/>
  <c r="AB1792" i="3" s="1"/>
  <c r="AA1793" i="3"/>
  <c r="AB1793" i="3" s="1"/>
  <c r="AA1794" i="3"/>
  <c r="AB1794" i="3" s="1"/>
  <c r="AA1795" i="3"/>
  <c r="AB1795" i="3" s="1"/>
  <c r="AA1796" i="3"/>
  <c r="AB1796" i="3" s="1"/>
  <c r="A1771" i="3"/>
  <c r="A1772" i="3"/>
  <c r="A1773" i="3"/>
  <c r="A1774" i="3"/>
  <c r="A1779" i="3"/>
  <c r="A1780" i="3"/>
  <c r="A1781" i="3"/>
  <c r="A1782" i="3"/>
  <c r="A1783" i="3"/>
  <c r="A1784" i="3"/>
  <c r="A1785" i="3"/>
  <c r="A1786" i="3"/>
  <c r="A1787" i="3"/>
  <c r="A1788" i="3"/>
  <c r="A1789" i="3"/>
  <c r="A1790" i="3"/>
  <c r="A1791" i="3"/>
  <c r="A1792" i="3"/>
  <c r="A1793" i="3"/>
  <c r="A1794" i="3"/>
  <c r="A1795" i="3"/>
  <c r="A1796" i="3"/>
  <c r="S1774" i="3"/>
  <c r="S1779" i="3"/>
  <c r="S1780" i="3"/>
  <c r="AA1774" i="3"/>
  <c r="AB1774" i="3" s="1"/>
  <c r="AA1779" i="3"/>
  <c r="AB1779" i="3" s="1"/>
  <c r="AA1780" i="3"/>
  <c r="AB1780" i="3" s="1"/>
  <c r="S1773" i="3"/>
  <c r="AA1773" i="3"/>
  <c r="AB1773" i="3" s="1"/>
  <c r="S1772" i="3"/>
  <c r="AA1772" i="3"/>
  <c r="AB1772" i="3" s="1"/>
  <c r="S1771" i="3"/>
  <c r="AA1771" i="3"/>
  <c r="AB1771" i="3" s="1"/>
  <c r="S1763" i="3"/>
  <c r="S1764" i="3"/>
  <c r="S1765" i="3"/>
  <c r="S1766" i="3"/>
  <c r="S1767" i="3"/>
  <c r="S1768" i="3"/>
  <c r="S1769" i="3"/>
  <c r="S1770" i="3"/>
  <c r="AA1763" i="3"/>
  <c r="AB1763" i="3" s="1"/>
  <c r="AA1764" i="3"/>
  <c r="AB1764" i="3" s="1"/>
  <c r="AA1765" i="3"/>
  <c r="AB1765" i="3" s="1"/>
  <c r="AA1766" i="3"/>
  <c r="AB1766" i="3" s="1"/>
  <c r="AA1767" i="3"/>
  <c r="AB1767" i="3" s="1"/>
  <c r="AA1768" i="3"/>
  <c r="AB1768" i="3" s="1"/>
  <c r="AA1769" i="3"/>
  <c r="AB1769" i="3" s="1"/>
  <c r="AA1770" i="3"/>
  <c r="AB1770" i="3" s="1"/>
  <c r="A1748" i="3"/>
  <c r="A1749" i="3"/>
  <c r="A1750" i="3"/>
  <c r="A1751" i="3"/>
  <c r="A1752" i="3"/>
  <c r="A1753" i="3"/>
  <c r="A1754" i="3"/>
  <c r="A1755" i="3"/>
  <c r="A1756" i="3"/>
  <c r="A1757" i="3"/>
  <c r="A1758" i="3"/>
  <c r="A1759" i="3"/>
  <c r="A1760" i="3"/>
  <c r="A1761" i="3"/>
  <c r="A1762" i="3"/>
  <c r="A1763" i="3"/>
  <c r="A1764" i="3"/>
  <c r="A1765" i="3"/>
  <c r="A1766" i="3"/>
  <c r="A1767" i="3"/>
  <c r="A1768" i="3"/>
  <c r="A1769" i="3"/>
  <c r="A1770" i="3"/>
  <c r="S1762" i="3"/>
  <c r="AA1762" i="3"/>
  <c r="AB1762" i="3" s="1"/>
  <c r="S1748" i="3"/>
  <c r="S1749" i="3"/>
  <c r="S1750" i="3"/>
  <c r="S1751" i="3"/>
  <c r="S1752" i="3"/>
  <c r="S1753" i="3"/>
  <c r="S1754" i="3"/>
  <c r="S1755" i="3"/>
  <c r="S1756" i="3"/>
  <c r="S1757" i="3"/>
  <c r="S1758" i="3"/>
  <c r="S1759" i="3"/>
  <c r="S1760" i="3"/>
  <c r="S1761" i="3"/>
  <c r="AA1748" i="3"/>
  <c r="AB1748" i="3" s="1"/>
  <c r="AA1749" i="3"/>
  <c r="AB1749" i="3" s="1"/>
  <c r="AA1750" i="3"/>
  <c r="AB1750" i="3" s="1"/>
  <c r="AA1751" i="3"/>
  <c r="AB1751" i="3" s="1"/>
  <c r="AA1752" i="3"/>
  <c r="AB1752" i="3" s="1"/>
  <c r="AA1753" i="3"/>
  <c r="AB1753" i="3" s="1"/>
  <c r="AA1754" i="3"/>
  <c r="AB1754" i="3" s="1"/>
  <c r="AA1755" i="3"/>
  <c r="AB1755" i="3" s="1"/>
  <c r="AA1756" i="3"/>
  <c r="AB1756" i="3" s="1"/>
  <c r="AA1757" i="3"/>
  <c r="AB1757" i="3" s="1"/>
  <c r="AA1758" i="3"/>
  <c r="AB1758" i="3" s="1"/>
  <c r="AA1759" i="3"/>
  <c r="AB1759" i="3" s="1"/>
  <c r="AA1760" i="3"/>
  <c r="AB1760" i="3" s="1"/>
  <c r="AA1761" i="3"/>
  <c r="AB1761" i="3" s="1"/>
  <c r="S1739" i="3"/>
  <c r="S1740" i="3"/>
  <c r="S1741" i="3"/>
  <c r="S1742" i="3"/>
  <c r="S1743" i="3"/>
  <c r="S1744" i="3"/>
  <c r="S1745" i="3"/>
  <c r="S1746" i="3"/>
  <c r="S1747" i="3"/>
  <c r="AA1739" i="3"/>
  <c r="AB1739" i="3" s="1"/>
  <c r="AA1740" i="3"/>
  <c r="AB1740" i="3" s="1"/>
  <c r="AA1741" i="3"/>
  <c r="AB1741" i="3" s="1"/>
  <c r="AA1742" i="3"/>
  <c r="AB1742" i="3" s="1"/>
  <c r="AA1743" i="3"/>
  <c r="AB1743" i="3" s="1"/>
  <c r="AA1744" i="3"/>
  <c r="AB1744" i="3" s="1"/>
  <c r="AA1745" i="3"/>
  <c r="AB1745" i="3" s="1"/>
  <c r="AA1746" i="3"/>
  <c r="AB1746" i="3" s="1"/>
  <c r="AA1747" i="3"/>
  <c r="AB1747" i="3" s="1"/>
  <c r="A1739" i="3"/>
  <c r="A1740" i="3"/>
  <c r="A1741" i="3"/>
  <c r="A1742" i="3"/>
  <c r="A1743" i="3"/>
  <c r="A1744" i="3"/>
  <c r="A1745" i="3"/>
  <c r="A1746" i="3"/>
  <c r="A1747" i="3"/>
  <c r="A1678" i="3"/>
  <c r="S1678" i="3"/>
  <c r="AA1678" i="3"/>
  <c r="AB1678" i="3" s="1"/>
  <c r="S1719" i="3" l="1"/>
  <c r="AA1719" i="3"/>
  <c r="AB1719" i="3" s="1"/>
  <c r="S1716" i="3"/>
  <c r="S1717" i="3"/>
  <c r="S1718" i="3"/>
  <c r="S1720" i="3"/>
  <c r="AA1716" i="3"/>
  <c r="AB1716" i="3" s="1"/>
  <c r="AA1717" i="3"/>
  <c r="AB1717" i="3" s="1"/>
  <c r="AA1718" i="3"/>
  <c r="AB1718" i="3" s="1"/>
  <c r="AA1720" i="3"/>
  <c r="AB1720" i="3" s="1"/>
  <c r="S1730" i="3"/>
  <c r="S1731" i="3"/>
  <c r="S1732" i="3"/>
  <c r="S1733" i="3"/>
  <c r="S1734" i="3"/>
  <c r="S1735" i="3"/>
  <c r="S1736" i="3"/>
  <c r="S1737" i="3"/>
  <c r="S1738" i="3"/>
  <c r="AA1730" i="3"/>
  <c r="AB1730" i="3" s="1"/>
  <c r="AA1731" i="3"/>
  <c r="AB1731" i="3" s="1"/>
  <c r="AA1732" i="3"/>
  <c r="AB1732" i="3" s="1"/>
  <c r="AA1733" i="3"/>
  <c r="AB1733" i="3" s="1"/>
  <c r="AA1734" i="3"/>
  <c r="AB1734" i="3" s="1"/>
  <c r="AA1735" i="3"/>
  <c r="AB1735" i="3" s="1"/>
  <c r="AA1736" i="3"/>
  <c r="AB1736" i="3" s="1"/>
  <c r="AA1737" i="3"/>
  <c r="AB1737" i="3" s="1"/>
  <c r="AA1738" i="3"/>
  <c r="AB1738" i="3" s="1"/>
  <c r="A1730" i="3"/>
  <c r="A1731" i="3"/>
  <c r="A1732" i="3"/>
  <c r="A1733" i="3"/>
  <c r="A1734" i="3"/>
  <c r="A1735" i="3"/>
  <c r="A1736" i="3"/>
  <c r="A1737" i="3"/>
  <c r="A1738" i="3"/>
  <c r="S1729" i="3"/>
  <c r="AA1729" i="3"/>
  <c r="AB1729" i="3" s="1"/>
  <c r="A1725" i="3"/>
  <c r="A1726" i="3"/>
  <c r="A1727" i="3"/>
  <c r="A1728" i="3"/>
  <c r="A1729" i="3"/>
  <c r="S1726" i="3"/>
  <c r="S1727" i="3"/>
  <c r="S1728" i="3"/>
  <c r="AA1726" i="3"/>
  <c r="AB1726" i="3" s="1"/>
  <c r="AA1727" i="3"/>
  <c r="AB1727" i="3" s="1"/>
  <c r="AA1728" i="3"/>
  <c r="AB1728" i="3" s="1"/>
  <c r="S1725" i="3"/>
  <c r="AA1725" i="3"/>
  <c r="AB1725" i="3" s="1"/>
  <c r="S1713" i="3"/>
  <c r="S1714" i="3"/>
  <c r="S1715" i="3"/>
  <c r="S1721" i="3"/>
  <c r="S1722" i="3"/>
  <c r="S1723" i="3"/>
  <c r="S1724" i="3"/>
  <c r="AA1713" i="3"/>
  <c r="AB1713" i="3" s="1"/>
  <c r="AA1714" i="3"/>
  <c r="AB1714" i="3" s="1"/>
  <c r="AA1715" i="3"/>
  <c r="AB1715" i="3" s="1"/>
  <c r="AA1721" i="3"/>
  <c r="AB1721" i="3" s="1"/>
  <c r="AA1722" i="3"/>
  <c r="AB1722" i="3" s="1"/>
  <c r="AA1723" i="3"/>
  <c r="AB1723" i="3" s="1"/>
  <c r="AA1724" i="3"/>
  <c r="AB1724" i="3" s="1"/>
  <c r="A1712" i="3"/>
  <c r="A1713" i="3"/>
  <c r="A1714" i="3"/>
  <c r="A1715" i="3"/>
  <c r="A1721" i="3"/>
  <c r="A1722" i="3"/>
  <c r="A1723" i="3"/>
  <c r="A1724" i="3"/>
  <c r="S1712" i="3"/>
  <c r="AA1712" i="3"/>
  <c r="AB1712" i="3" s="1"/>
  <c r="S1706" i="3"/>
  <c r="S1707" i="3"/>
  <c r="S1708" i="3"/>
  <c r="S1709" i="3"/>
  <c r="S1710" i="3"/>
  <c r="S1711" i="3"/>
  <c r="AA1706" i="3"/>
  <c r="AB1706" i="3" s="1"/>
  <c r="AA1707" i="3"/>
  <c r="AB1707" i="3" s="1"/>
  <c r="AA1708" i="3"/>
  <c r="AB1708" i="3" s="1"/>
  <c r="AA1709" i="3"/>
  <c r="AB1709" i="3" s="1"/>
  <c r="AA1710" i="3"/>
  <c r="AB1710" i="3" s="1"/>
  <c r="AA1711" i="3"/>
  <c r="AB1711" i="3" s="1"/>
  <c r="A1701" i="3"/>
  <c r="A1702" i="3"/>
  <c r="A1703" i="3"/>
  <c r="A1704" i="3"/>
  <c r="A1705" i="3"/>
  <c r="A1706" i="3"/>
  <c r="A1707" i="3"/>
  <c r="A1708" i="3"/>
  <c r="A1709" i="3"/>
  <c r="A1710" i="3"/>
  <c r="A1711" i="3"/>
  <c r="S1704" i="3"/>
  <c r="S1705" i="3"/>
  <c r="AA1704" i="3"/>
  <c r="AB1704" i="3" s="1"/>
  <c r="AA1705" i="3"/>
  <c r="AB1705" i="3" s="1"/>
  <c r="A1694" i="3"/>
  <c r="A1695" i="3"/>
  <c r="A1696" i="3"/>
  <c r="A1697" i="3"/>
  <c r="A1698" i="3"/>
  <c r="A1699" i="3"/>
  <c r="A1700" i="3"/>
  <c r="S1695" i="3"/>
  <c r="S1696" i="3"/>
  <c r="S1697" i="3"/>
  <c r="S1698" i="3"/>
  <c r="S1699" i="3"/>
  <c r="S1700" i="3"/>
  <c r="S1701" i="3"/>
  <c r="S1702" i="3"/>
  <c r="S1703" i="3"/>
  <c r="AA1695" i="3"/>
  <c r="AB1695" i="3" s="1"/>
  <c r="AA1696" i="3"/>
  <c r="AB1696" i="3" s="1"/>
  <c r="AA1697" i="3"/>
  <c r="AB1697" i="3" s="1"/>
  <c r="AA1698" i="3"/>
  <c r="AB1698" i="3" s="1"/>
  <c r="AA1699" i="3"/>
  <c r="AB1699" i="3" s="1"/>
  <c r="AA1700" i="3"/>
  <c r="AB1700" i="3" s="1"/>
  <c r="AA1701" i="3"/>
  <c r="AB1701" i="3" s="1"/>
  <c r="AA1702" i="3"/>
  <c r="AB1702" i="3" s="1"/>
  <c r="AA1703" i="3"/>
  <c r="AB1703" i="3" s="1"/>
  <c r="A1685" i="3"/>
  <c r="A1686" i="3"/>
  <c r="A1687" i="3"/>
  <c r="A1688" i="3"/>
  <c r="A1689" i="3"/>
  <c r="A1690" i="3"/>
  <c r="A1691" i="3"/>
  <c r="A1692" i="3"/>
  <c r="A1693" i="3"/>
  <c r="S1694" i="3"/>
  <c r="AA1694" i="3"/>
  <c r="AB1694" i="3" s="1"/>
  <c r="S1686" i="3"/>
  <c r="S1687" i="3"/>
  <c r="S1688" i="3"/>
  <c r="S1689" i="3"/>
  <c r="S1690" i="3"/>
  <c r="S1691" i="3"/>
  <c r="S1692" i="3"/>
  <c r="S1693" i="3"/>
  <c r="AA1686" i="3"/>
  <c r="AB1686" i="3" s="1"/>
  <c r="AA1687" i="3"/>
  <c r="AB1687" i="3" s="1"/>
  <c r="AA1688" i="3"/>
  <c r="AB1688" i="3" s="1"/>
  <c r="AA1689" i="3"/>
  <c r="AB1689" i="3" s="1"/>
  <c r="AA1690" i="3"/>
  <c r="AB1690" i="3" s="1"/>
  <c r="AA1691" i="3"/>
  <c r="AB1691" i="3" s="1"/>
  <c r="AA1692" i="3"/>
  <c r="AB1692" i="3" s="1"/>
  <c r="AA1693" i="3"/>
  <c r="AB1693" i="3" s="1"/>
  <c r="S1685" i="3"/>
  <c r="AA1685" i="3"/>
  <c r="AB1685" i="3" s="1"/>
  <c r="S1649" i="3"/>
  <c r="A1649" i="3"/>
  <c r="S1679" i="3"/>
  <c r="S1680" i="3"/>
  <c r="S1681" i="3"/>
  <c r="S1682" i="3"/>
  <c r="S1683" i="3"/>
  <c r="S1684" i="3"/>
  <c r="AA1679" i="3"/>
  <c r="AB1679" i="3" s="1"/>
  <c r="AA1680" i="3"/>
  <c r="AB1680" i="3" s="1"/>
  <c r="AA1681" i="3"/>
  <c r="AB1681" i="3" s="1"/>
  <c r="AA1682" i="3"/>
  <c r="AB1682" i="3" s="1"/>
  <c r="AA1683" i="3"/>
  <c r="AB1683" i="3" s="1"/>
  <c r="AA1684" i="3"/>
  <c r="AB1684" i="3" s="1"/>
  <c r="A1677" i="3"/>
  <c r="A1679" i="3"/>
  <c r="A1680" i="3"/>
  <c r="A1681" i="3"/>
  <c r="A1682" i="3"/>
  <c r="A1683" i="3"/>
  <c r="A1684" i="3"/>
  <c r="S1677" i="3"/>
  <c r="AA1677" i="3"/>
  <c r="AB1677" i="3" s="1"/>
  <c r="S1667" i="3"/>
  <c r="S1668" i="3"/>
  <c r="S1669" i="3"/>
  <c r="S1670" i="3"/>
  <c r="S1671" i="3"/>
  <c r="S1672" i="3"/>
  <c r="S1673" i="3"/>
  <c r="S1674" i="3"/>
  <c r="S1675" i="3"/>
  <c r="S1676" i="3"/>
  <c r="AA1667" i="3"/>
  <c r="AB1667" i="3" s="1"/>
  <c r="AA1668" i="3"/>
  <c r="AB1668" i="3" s="1"/>
  <c r="AA1669" i="3"/>
  <c r="AB1669" i="3" s="1"/>
  <c r="AA1670" i="3"/>
  <c r="AB1670" i="3" s="1"/>
  <c r="AA1671" i="3"/>
  <c r="AB1671" i="3" s="1"/>
  <c r="AA1672" i="3"/>
  <c r="AB1672" i="3" s="1"/>
  <c r="AA1673" i="3"/>
  <c r="AB1673" i="3" s="1"/>
  <c r="AA1674" i="3"/>
  <c r="AB1674" i="3" s="1"/>
  <c r="AA1675" i="3"/>
  <c r="AB1675" i="3" s="1"/>
  <c r="AA1676" i="3"/>
  <c r="AB1676" i="3" s="1"/>
  <c r="A1667" i="3"/>
  <c r="A1668" i="3"/>
  <c r="A1669" i="3"/>
  <c r="A1670" i="3"/>
  <c r="A1671" i="3"/>
  <c r="A1672" i="3"/>
  <c r="A1673" i="3"/>
  <c r="A1674" i="3"/>
  <c r="A1675" i="3"/>
  <c r="A1676" i="3"/>
  <c r="A1665" i="3"/>
  <c r="A1666" i="3"/>
  <c r="S1666" i="3"/>
  <c r="AA1666" i="3"/>
  <c r="AB1666" i="3" s="1"/>
  <c r="S1665" i="3"/>
  <c r="AA1665" i="3"/>
  <c r="AB1665" i="3" s="1"/>
  <c r="A1652" i="3"/>
  <c r="A1653" i="3"/>
  <c r="A1654" i="3"/>
  <c r="A1655" i="3"/>
  <c r="A1656" i="3"/>
  <c r="A1657" i="3"/>
  <c r="A1658" i="3"/>
  <c r="A1659" i="3"/>
  <c r="A1660" i="3"/>
  <c r="A1661" i="3"/>
  <c r="A1662" i="3"/>
  <c r="A1663" i="3"/>
  <c r="A1664" i="3"/>
  <c r="AA1660" i="3"/>
  <c r="AB1660" i="3" s="1"/>
  <c r="AA1661" i="3"/>
  <c r="AB1661" i="3" s="1"/>
  <c r="AA1662" i="3"/>
  <c r="AB1662" i="3" s="1"/>
  <c r="AA1663" i="3"/>
  <c r="AB1663" i="3" s="1"/>
  <c r="AA1664" i="3"/>
  <c r="AB1664" i="3" s="1"/>
  <c r="S1652" i="3"/>
  <c r="S1653" i="3"/>
  <c r="S1654" i="3"/>
  <c r="S1655" i="3"/>
  <c r="S1656" i="3"/>
  <c r="S1657" i="3"/>
  <c r="S1658" i="3"/>
  <c r="S1659" i="3"/>
  <c r="S1660" i="3"/>
  <c r="S1661" i="3"/>
  <c r="S1662" i="3"/>
  <c r="S1663" i="3"/>
  <c r="S1664" i="3"/>
  <c r="A1650" i="3"/>
  <c r="A1651" i="3"/>
  <c r="A1300" i="3"/>
  <c r="A1301" i="3"/>
  <c r="A1302" i="3"/>
  <c r="A1303" i="3"/>
  <c r="A1304" i="3"/>
  <c r="A1305" i="3"/>
  <c r="A1306" i="3"/>
  <c r="A1307" i="3"/>
  <c r="A1308" i="3"/>
  <c r="S1305" i="3"/>
  <c r="S1306" i="3"/>
  <c r="S1307" i="3"/>
  <c r="AA1305" i="3"/>
  <c r="AB1305" i="3" s="1"/>
  <c r="AA1306" i="3"/>
  <c r="AB1306" i="3" s="1"/>
  <c r="AA1307" i="3"/>
  <c r="AB1307" i="3" s="1"/>
  <c r="S1300" i="3"/>
  <c r="S1301" i="3"/>
  <c r="S1302" i="3"/>
  <c r="S1303" i="3"/>
  <c r="AA1300" i="3"/>
  <c r="AB1300" i="3" s="1"/>
  <c r="AA1301" i="3"/>
  <c r="AB1301" i="3" s="1"/>
  <c r="AA1302" i="3"/>
  <c r="AB1302" i="3" s="1"/>
  <c r="AA1303" i="3"/>
  <c r="AB1303" i="3" s="1"/>
  <c r="S1304" i="3"/>
  <c r="S1308" i="3"/>
  <c r="AA1304" i="3"/>
  <c r="AB1304" i="3" s="1"/>
  <c r="AA1308" i="3"/>
  <c r="AB1308" i="3" s="1"/>
  <c r="A1646" i="3"/>
  <c r="A1647" i="3"/>
  <c r="A1648" i="3"/>
  <c r="AA1647" i="3"/>
  <c r="AB1647" i="3" s="1"/>
  <c r="AA1648" i="3"/>
  <c r="AB1648" i="3" s="1"/>
  <c r="AA1649" i="3"/>
  <c r="AB1649" i="3" s="1"/>
  <c r="AA1650" i="3"/>
  <c r="AB1650" i="3" s="1"/>
  <c r="AA1651" i="3"/>
  <c r="AB1651" i="3" s="1"/>
  <c r="AA1652" i="3"/>
  <c r="AB1652" i="3" s="1"/>
  <c r="AA1653" i="3"/>
  <c r="AB1653" i="3" s="1"/>
  <c r="AA1654" i="3"/>
  <c r="AB1654" i="3" s="1"/>
  <c r="AA1655" i="3"/>
  <c r="AB1655" i="3" s="1"/>
  <c r="AA1656" i="3"/>
  <c r="AB1656" i="3" s="1"/>
  <c r="AA1657" i="3"/>
  <c r="AB1657" i="3" s="1"/>
  <c r="AA1658" i="3"/>
  <c r="AA1659" i="3"/>
  <c r="S1647" i="3"/>
  <c r="S1648" i="3"/>
  <c r="S1650" i="3"/>
  <c r="S1651" i="3"/>
  <c r="A1617" i="3"/>
  <c r="A1618" i="3"/>
  <c r="A1619" i="3"/>
  <c r="A1620" i="3"/>
  <c r="A1621" i="3"/>
  <c r="A1622" i="3"/>
  <c r="A1623" i="3"/>
  <c r="A1624" i="3"/>
  <c r="A1625" i="3"/>
  <c r="A1626" i="3"/>
  <c r="A1627" i="3"/>
  <c r="A1628" i="3"/>
  <c r="A1629" i="3"/>
  <c r="A1630" i="3"/>
  <c r="A1631" i="3"/>
  <c r="A1632" i="3"/>
  <c r="A1633" i="3"/>
  <c r="A1634" i="3"/>
  <c r="A1635" i="3"/>
  <c r="A1636" i="3"/>
  <c r="A1637" i="3"/>
  <c r="A1638" i="3"/>
  <c r="A1639" i="3"/>
  <c r="A1640" i="3"/>
  <c r="A1641" i="3"/>
  <c r="A1642" i="3"/>
  <c r="A1643" i="3"/>
  <c r="A1644" i="3"/>
  <c r="A1645" i="3"/>
  <c r="S1646" i="3"/>
  <c r="AA1646" i="3"/>
  <c r="AB1646" i="3" s="1"/>
  <c r="S1643" i="3"/>
  <c r="S1644" i="3"/>
  <c r="S1645" i="3"/>
  <c r="AA1643" i="3"/>
  <c r="AB1643" i="3" s="1"/>
  <c r="AA1644" i="3"/>
  <c r="AB1644" i="3" s="1"/>
  <c r="AA1645" i="3"/>
  <c r="AB1645" i="3" s="1"/>
  <c r="S1642" i="3"/>
  <c r="AA1642" i="3"/>
  <c r="AB1642" i="3" s="1"/>
  <c r="S1641" i="3"/>
  <c r="AA1641" i="3"/>
  <c r="AB1641" i="3" s="1"/>
  <c r="S1636" i="3"/>
  <c r="S1637" i="3"/>
  <c r="S1638" i="3"/>
  <c r="S1639" i="3"/>
  <c r="S1640" i="3"/>
  <c r="AA1636" i="3"/>
  <c r="AB1636" i="3" s="1"/>
  <c r="AA1637" i="3"/>
  <c r="AB1637" i="3" s="1"/>
  <c r="AA1638" i="3"/>
  <c r="AB1638" i="3" s="1"/>
  <c r="AA1639" i="3"/>
  <c r="AB1639" i="3" s="1"/>
  <c r="AA1640" i="3"/>
  <c r="AB1640" i="3" s="1"/>
  <c r="AA1622" i="3"/>
  <c r="AB1622" i="3" s="1"/>
  <c r="AA1623" i="3"/>
  <c r="AB1623" i="3" s="1"/>
  <c r="AA1624" i="3"/>
  <c r="AB1624" i="3" s="1"/>
  <c r="AA1625" i="3"/>
  <c r="AB1625" i="3" s="1"/>
  <c r="AA1626" i="3"/>
  <c r="AB1626" i="3" s="1"/>
  <c r="AA1627" i="3"/>
  <c r="AB1627" i="3" s="1"/>
  <c r="AA1628" i="3"/>
  <c r="AB1628" i="3" s="1"/>
  <c r="AA1629" i="3"/>
  <c r="AB1629" i="3" s="1"/>
  <c r="AA1630" i="3"/>
  <c r="AB1630" i="3" s="1"/>
  <c r="AA1631" i="3"/>
  <c r="AB1631" i="3" s="1"/>
  <c r="AA1632" i="3"/>
  <c r="AB1632" i="3" s="1"/>
  <c r="AA1633" i="3"/>
  <c r="AB1633" i="3" s="1"/>
  <c r="AA1634" i="3"/>
  <c r="AB1634" i="3" s="1"/>
  <c r="AA1635" i="3"/>
  <c r="AB1635" i="3" s="1"/>
  <c r="S1622" i="3"/>
  <c r="S1623" i="3"/>
  <c r="S1624" i="3"/>
  <c r="S1625" i="3"/>
  <c r="S1626" i="3"/>
  <c r="S1627" i="3"/>
  <c r="S1628" i="3"/>
  <c r="S1629" i="3"/>
  <c r="S1630" i="3"/>
  <c r="S1631" i="3"/>
  <c r="S1632" i="3"/>
  <c r="S1633" i="3"/>
  <c r="S1634" i="3"/>
  <c r="S1635" i="3"/>
  <c r="S1617" i="3"/>
  <c r="S1618" i="3"/>
  <c r="S1619" i="3"/>
  <c r="S1620" i="3"/>
  <c r="S1621" i="3"/>
  <c r="AA1617" i="3"/>
  <c r="AB1617" i="3" s="1"/>
  <c r="AA1618" i="3"/>
  <c r="AB1618" i="3" s="1"/>
  <c r="AA1619" i="3"/>
  <c r="AB1619" i="3" s="1"/>
  <c r="AA1620" i="3"/>
  <c r="AB1620" i="3" s="1"/>
  <c r="AA1621" i="3"/>
  <c r="AB1621" i="3" s="1"/>
  <c r="S1598" i="3"/>
  <c r="S1599" i="3"/>
  <c r="S1600" i="3"/>
  <c r="S1601" i="3"/>
  <c r="S1602" i="3"/>
  <c r="S1603" i="3"/>
  <c r="S1604" i="3"/>
  <c r="S1605" i="3"/>
  <c r="S1606" i="3"/>
  <c r="S1607" i="3"/>
  <c r="S1608" i="3"/>
  <c r="S1609" i="3"/>
  <c r="S1610" i="3"/>
  <c r="S1611" i="3"/>
  <c r="S1612" i="3"/>
  <c r="S1613" i="3"/>
  <c r="S1614" i="3"/>
  <c r="S1615" i="3"/>
  <c r="S1616" i="3"/>
  <c r="AA1598" i="3"/>
  <c r="AB1598" i="3" s="1"/>
  <c r="AA1599" i="3"/>
  <c r="AB1599" i="3" s="1"/>
  <c r="AA1600" i="3"/>
  <c r="AB1600" i="3" s="1"/>
  <c r="AA1601" i="3"/>
  <c r="AB1601" i="3" s="1"/>
  <c r="AA1602" i="3"/>
  <c r="AB1602" i="3" s="1"/>
  <c r="AA1603" i="3"/>
  <c r="AB1603" i="3" s="1"/>
  <c r="AA1604" i="3"/>
  <c r="AB1604" i="3" s="1"/>
  <c r="AA1605" i="3"/>
  <c r="AB1605" i="3" s="1"/>
  <c r="AA1606" i="3"/>
  <c r="AB1606" i="3" s="1"/>
  <c r="AA1607" i="3"/>
  <c r="AB1607" i="3" s="1"/>
  <c r="AA1608" i="3"/>
  <c r="AB1608" i="3" s="1"/>
  <c r="AA1609" i="3"/>
  <c r="AB1609" i="3" s="1"/>
  <c r="AA1610" i="3"/>
  <c r="AB1610" i="3" s="1"/>
  <c r="AA1611" i="3"/>
  <c r="AB1611" i="3" s="1"/>
  <c r="AA1612" i="3"/>
  <c r="AB1612" i="3" s="1"/>
  <c r="AA1613" i="3"/>
  <c r="AB1613" i="3" s="1"/>
  <c r="AA1614" i="3"/>
  <c r="AB1614" i="3" s="1"/>
  <c r="AA1615" i="3"/>
  <c r="AB1615" i="3" s="1"/>
  <c r="AA1616" i="3"/>
  <c r="AB1616" i="3" s="1"/>
  <c r="A1408" i="3"/>
  <c r="A1409" i="3"/>
  <c r="A1410" i="3"/>
  <c r="A1411" i="3"/>
  <c r="A1412" i="3"/>
  <c r="A1413" i="3"/>
  <c r="A1414" i="3"/>
  <c r="A1415" i="3"/>
  <c r="A1416" i="3"/>
  <c r="A1417" i="3"/>
  <c r="A1418" i="3"/>
  <c r="A1419" i="3"/>
  <c r="A1420" i="3"/>
  <c r="A1421" i="3"/>
  <c r="A1422" i="3"/>
  <c r="A1423" i="3"/>
  <c r="A1424" i="3"/>
  <c r="A1425" i="3"/>
  <c r="A1426" i="3"/>
  <c r="A1427" i="3"/>
  <c r="A1428" i="3"/>
  <c r="A1429" i="3"/>
  <c r="A1430" i="3"/>
  <c r="A1431" i="3"/>
  <c r="A1432" i="3"/>
  <c r="A1433" i="3"/>
  <c r="A1434" i="3"/>
  <c r="A1435" i="3"/>
  <c r="A1436" i="3"/>
  <c r="A1437" i="3"/>
  <c r="A1438" i="3"/>
  <c r="A1439" i="3"/>
  <c r="A1440" i="3"/>
  <c r="A1441" i="3"/>
  <c r="A1442" i="3"/>
  <c r="A1443" i="3"/>
  <c r="A1444" i="3"/>
  <c r="A1445" i="3"/>
  <c r="A1446" i="3"/>
  <c r="A1447" i="3"/>
  <c r="A1448" i="3"/>
  <c r="A1449" i="3"/>
  <c r="A1450" i="3"/>
  <c r="A1451" i="3"/>
  <c r="A1452" i="3"/>
  <c r="A1453" i="3"/>
  <c r="A1454" i="3"/>
  <c r="A1455" i="3"/>
  <c r="A1456" i="3"/>
  <c r="A1457" i="3"/>
  <c r="A1458" i="3"/>
  <c r="A1459" i="3"/>
  <c r="A1460" i="3"/>
  <c r="A1461" i="3"/>
  <c r="A1462" i="3"/>
  <c r="A1463" i="3"/>
  <c r="A1464" i="3"/>
  <c r="A1465" i="3"/>
  <c r="A1466" i="3"/>
  <c r="A1467" i="3"/>
  <c r="A1468" i="3"/>
  <c r="A1469" i="3"/>
  <c r="A1470" i="3"/>
  <c r="A1471" i="3"/>
  <c r="A1472" i="3"/>
  <c r="A1473" i="3"/>
  <c r="A1474" i="3"/>
  <c r="A1475" i="3"/>
  <c r="A1476" i="3"/>
  <c r="A1477" i="3"/>
  <c r="A1478" i="3"/>
  <c r="A1479" i="3"/>
  <c r="A1480" i="3"/>
  <c r="A1481" i="3"/>
  <c r="A1482" i="3"/>
  <c r="A1483" i="3"/>
  <c r="A1484" i="3"/>
  <c r="A1485" i="3"/>
  <c r="A1486" i="3"/>
  <c r="A1487" i="3"/>
  <c r="A1488" i="3"/>
  <c r="A1489" i="3"/>
  <c r="A1490" i="3"/>
  <c r="A1491" i="3"/>
  <c r="A1492" i="3"/>
  <c r="A1493" i="3"/>
  <c r="A1494" i="3"/>
  <c r="A1495" i="3"/>
  <c r="A1496" i="3"/>
  <c r="A1497" i="3"/>
  <c r="A1498" i="3"/>
  <c r="A1499" i="3"/>
  <c r="A1500" i="3"/>
  <c r="A1501" i="3"/>
  <c r="A1502" i="3"/>
  <c r="A1503" i="3"/>
  <c r="A1504" i="3"/>
  <c r="A1505" i="3"/>
  <c r="A1506" i="3"/>
  <c r="A1507" i="3"/>
  <c r="A1508" i="3"/>
  <c r="A1509" i="3"/>
  <c r="A1510" i="3"/>
  <c r="A1511" i="3"/>
  <c r="A1512" i="3"/>
  <c r="A1513" i="3"/>
  <c r="A1514" i="3"/>
  <c r="A1515" i="3"/>
  <c r="A1516" i="3"/>
  <c r="A1517" i="3"/>
  <c r="A1518" i="3"/>
  <c r="A1519" i="3"/>
  <c r="A1520" i="3"/>
  <c r="A1521" i="3"/>
  <c r="A1522" i="3"/>
  <c r="A1523" i="3"/>
  <c r="A1524" i="3"/>
  <c r="A1525" i="3"/>
  <c r="A1526" i="3"/>
  <c r="A1527" i="3"/>
  <c r="A1528" i="3"/>
  <c r="A1529" i="3"/>
  <c r="A1530" i="3"/>
  <c r="A1531" i="3"/>
  <c r="A1532" i="3"/>
  <c r="A1533" i="3"/>
  <c r="A1534" i="3"/>
  <c r="A1535" i="3"/>
  <c r="A1536" i="3"/>
  <c r="A1537" i="3"/>
  <c r="A1538" i="3"/>
  <c r="A1539" i="3"/>
  <c r="A1540" i="3"/>
  <c r="A1541" i="3"/>
  <c r="A1542" i="3"/>
  <c r="A1543" i="3"/>
  <c r="A1544" i="3"/>
  <c r="A1545" i="3"/>
  <c r="A1546" i="3"/>
  <c r="A1547" i="3"/>
  <c r="A1548" i="3"/>
  <c r="A1549" i="3"/>
  <c r="A1550" i="3"/>
  <c r="A1551" i="3"/>
  <c r="A1552" i="3"/>
  <c r="A1553" i="3"/>
  <c r="A1554" i="3"/>
  <c r="A1555" i="3"/>
  <c r="A1556" i="3"/>
  <c r="A1557" i="3"/>
  <c r="A1558" i="3"/>
  <c r="A1559" i="3"/>
  <c r="A1560" i="3"/>
  <c r="A1561" i="3"/>
  <c r="A1562" i="3"/>
  <c r="A1563" i="3"/>
  <c r="A1564" i="3"/>
  <c r="A1565" i="3"/>
  <c r="A1566" i="3"/>
  <c r="A1567" i="3"/>
  <c r="A1568" i="3"/>
  <c r="A1569" i="3"/>
  <c r="A1570" i="3"/>
  <c r="A1571" i="3"/>
  <c r="A1572" i="3"/>
  <c r="A1573" i="3"/>
  <c r="A1574" i="3"/>
  <c r="A1575" i="3"/>
  <c r="A1576" i="3"/>
  <c r="A1577" i="3"/>
  <c r="A1578" i="3"/>
  <c r="A1579" i="3"/>
  <c r="A1580" i="3"/>
  <c r="A1581" i="3"/>
  <c r="A1582" i="3"/>
  <c r="A1583" i="3"/>
  <c r="A1584" i="3"/>
  <c r="A1585" i="3"/>
  <c r="A1586" i="3"/>
  <c r="A1587" i="3"/>
  <c r="A1588" i="3"/>
  <c r="A1589" i="3"/>
  <c r="A1590" i="3"/>
  <c r="A1591" i="3"/>
  <c r="A1592" i="3"/>
  <c r="A1593" i="3"/>
  <c r="A1594" i="3"/>
  <c r="A1595" i="3"/>
  <c r="A1596" i="3"/>
  <c r="A1597" i="3"/>
  <c r="A1598" i="3"/>
  <c r="A1599" i="3"/>
  <c r="A1600" i="3"/>
  <c r="A1601" i="3"/>
  <c r="A1602" i="3"/>
  <c r="A1603" i="3"/>
  <c r="A1604" i="3"/>
  <c r="A1605" i="3"/>
  <c r="A1606" i="3"/>
  <c r="A1607" i="3"/>
  <c r="A1608" i="3"/>
  <c r="A1609" i="3"/>
  <c r="A1610" i="3"/>
  <c r="A1611" i="3"/>
  <c r="A1612" i="3"/>
  <c r="A1613" i="3"/>
  <c r="A1614" i="3"/>
  <c r="A1615" i="3"/>
  <c r="A1616" i="3"/>
  <c r="A1406" i="3"/>
  <c r="A1407" i="3"/>
  <c r="A1380" i="3"/>
  <c r="A1381" i="3"/>
  <c r="A1382" i="3"/>
  <c r="A1383" i="3"/>
  <c r="A1384" i="3"/>
  <c r="A1385" i="3"/>
  <c r="A1386" i="3"/>
  <c r="A1387" i="3"/>
  <c r="A1388" i="3"/>
  <c r="A1389" i="3"/>
  <c r="A1390" i="3"/>
  <c r="A1391" i="3"/>
  <c r="A1392" i="3"/>
  <c r="A1393" i="3"/>
  <c r="A1394" i="3"/>
  <c r="A1395" i="3"/>
  <c r="A1396" i="3"/>
  <c r="A1397" i="3"/>
  <c r="A1398" i="3"/>
  <c r="A1399" i="3"/>
  <c r="A1400" i="3"/>
  <c r="A1401" i="3"/>
  <c r="A1402" i="3"/>
  <c r="A1403" i="3"/>
  <c r="A1404" i="3"/>
  <c r="A1405" i="3"/>
  <c r="A1379" i="3"/>
  <c r="A3" i="3"/>
  <c r="A4" i="3"/>
  <c r="A5" i="3"/>
  <c r="A6" i="3"/>
  <c r="A7" i="3"/>
  <c r="A8" i="3"/>
  <c r="A9" i="3"/>
  <c r="A10" i="3"/>
  <c r="A11" i="3"/>
  <c r="A12" i="3"/>
  <c r="A13" i="3"/>
  <c r="A14" i="3"/>
  <c r="A15" i="3"/>
  <c r="A16" i="3"/>
  <c r="A17" i="3"/>
  <c r="A18" i="3"/>
  <c r="A19" i="3"/>
  <c r="A20" i="3"/>
  <c r="A21" i="3"/>
  <c r="A22" i="3"/>
  <c r="A23" i="3"/>
  <c r="A24" i="3"/>
  <c r="A25" i="3"/>
  <c r="A26" i="3"/>
  <c r="A27" i="3"/>
  <c r="A28" i="3"/>
  <c r="A29" i="3"/>
  <c r="A30" i="3"/>
  <c r="A31" i="3"/>
  <c r="A32" i="3"/>
  <c r="A33" i="3"/>
  <c r="A34" i="3"/>
  <c r="A35" i="3"/>
  <c r="A36" i="3"/>
  <c r="A37" i="3"/>
  <c r="A38" i="3"/>
  <c r="A39" i="3"/>
  <c r="A40" i="3"/>
  <c r="A41" i="3"/>
  <c r="A42" i="3"/>
  <c r="A43" i="3"/>
  <c r="A44" i="3"/>
  <c r="A45" i="3"/>
  <c r="A46" i="3"/>
  <c r="A47" i="3"/>
  <c r="A48" i="3"/>
  <c r="A49" i="3"/>
  <c r="A50" i="3"/>
  <c r="A51" i="3"/>
  <c r="A52" i="3"/>
  <c r="A53" i="3"/>
  <c r="A54" i="3"/>
  <c r="A55" i="3"/>
  <c r="A56" i="3"/>
  <c r="A57" i="3"/>
  <c r="A58" i="3"/>
  <c r="A59" i="3"/>
  <c r="A60" i="3"/>
  <c r="A61" i="3"/>
  <c r="A62" i="3"/>
  <c r="A63" i="3"/>
  <c r="A64" i="3"/>
  <c r="A65" i="3"/>
  <c r="A66" i="3"/>
  <c r="A67" i="3"/>
  <c r="A68" i="3"/>
  <c r="A69" i="3"/>
  <c r="A70" i="3"/>
  <c r="A71" i="3"/>
  <c r="A72" i="3"/>
  <c r="A73" i="3"/>
  <c r="A74" i="3"/>
  <c r="A75" i="3"/>
  <c r="A76" i="3"/>
  <c r="A77" i="3"/>
  <c r="A78" i="3"/>
  <c r="A79" i="3"/>
  <c r="A80" i="3"/>
  <c r="A81" i="3"/>
  <c r="A82" i="3"/>
  <c r="A83" i="3"/>
  <c r="A84" i="3"/>
  <c r="A85" i="3"/>
  <c r="A86" i="3"/>
  <c r="A87" i="3"/>
  <c r="A88" i="3"/>
  <c r="A89" i="3"/>
  <c r="A90" i="3"/>
  <c r="A91" i="3"/>
  <c r="A92" i="3"/>
  <c r="A93" i="3"/>
  <c r="A94" i="3"/>
  <c r="A95" i="3"/>
  <c r="A96" i="3"/>
  <c r="A97" i="3"/>
  <c r="A98" i="3"/>
  <c r="A99" i="3"/>
  <c r="A100" i="3"/>
  <c r="A101" i="3"/>
  <c r="A102" i="3"/>
  <c r="A103" i="3"/>
  <c r="A104" i="3"/>
  <c r="A105" i="3"/>
  <c r="A106" i="3"/>
  <c r="A107" i="3"/>
  <c r="A108" i="3"/>
  <c r="A109" i="3"/>
  <c r="A110" i="3"/>
  <c r="A111" i="3"/>
  <c r="A112" i="3"/>
  <c r="A113" i="3"/>
  <c r="A114" i="3"/>
  <c r="A115" i="3"/>
  <c r="A116" i="3"/>
  <c r="A117" i="3"/>
  <c r="A118" i="3"/>
  <c r="A119" i="3"/>
  <c r="A120" i="3"/>
  <c r="A121" i="3"/>
  <c r="A122" i="3"/>
  <c r="A123" i="3"/>
  <c r="A124" i="3"/>
  <c r="A125" i="3"/>
  <c r="A126" i="3"/>
  <c r="A127" i="3"/>
  <c r="A128" i="3"/>
  <c r="A129" i="3"/>
  <c r="A130" i="3"/>
  <c r="A131" i="3"/>
  <c r="A132" i="3"/>
  <c r="A133" i="3"/>
  <c r="A134" i="3"/>
  <c r="A135" i="3"/>
  <c r="A136" i="3"/>
  <c r="A137" i="3"/>
  <c r="A138" i="3"/>
  <c r="A139" i="3"/>
  <c r="A140" i="3"/>
  <c r="A141" i="3"/>
  <c r="A142" i="3"/>
  <c r="A143" i="3"/>
  <c r="A144" i="3"/>
  <c r="A145" i="3"/>
  <c r="A146" i="3"/>
  <c r="A147" i="3"/>
  <c r="A148" i="3"/>
  <c r="A149" i="3"/>
  <c r="A150" i="3"/>
  <c r="A151" i="3"/>
  <c r="A152" i="3"/>
  <c r="A153" i="3"/>
  <c r="A154" i="3"/>
  <c r="A155" i="3"/>
  <c r="A156" i="3"/>
  <c r="A157" i="3"/>
  <c r="A158" i="3"/>
  <c r="A159" i="3"/>
  <c r="A160" i="3"/>
  <c r="A161" i="3"/>
  <c r="A162" i="3"/>
  <c r="A163" i="3"/>
  <c r="A164" i="3"/>
  <c r="A165" i="3"/>
  <c r="A166" i="3"/>
  <c r="A167" i="3"/>
  <c r="A168" i="3"/>
  <c r="A169" i="3"/>
  <c r="A170" i="3"/>
  <c r="A171" i="3"/>
  <c r="A172" i="3"/>
  <c r="A173" i="3"/>
  <c r="A174" i="3"/>
  <c r="A175" i="3"/>
  <c r="A176" i="3"/>
  <c r="A177" i="3"/>
  <c r="A178" i="3"/>
  <c r="A179" i="3"/>
  <c r="A180" i="3"/>
  <c r="A181" i="3"/>
  <c r="A182" i="3"/>
  <c r="A183" i="3"/>
  <c r="A184" i="3"/>
  <c r="A185" i="3"/>
  <c r="A186" i="3"/>
  <c r="A187" i="3"/>
  <c r="A188" i="3"/>
  <c r="A189" i="3"/>
  <c r="A190" i="3"/>
  <c r="A191" i="3"/>
  <c r="A192" i="3"/>
  <c r="A193" i="3"/>
  <c r="A194" i="3"/>
  <c r="A195" i="3"/>
  <c r="A196" i="3"/>
  <c r="A197" i="3"/>
  <c r="A198" i="3"/>
  <c r="A199" i="3"/>
  <c r="A200" i="3"/>
  <c r="A201" i="3"/>
  <c r="A202" i="3"/>
  <c r="A203" i="3"/>
  <c r="A204" i="3"/>
  <c r="A205" i="3"/>
  <c r="A206" i="3"/>
  <c r="A207" i="3"/>
  <c r="A208" i="3"/>
  <c r="A209" i="3"/>
  <c r="A210" i="3"/>
  <c r="A211" i="3"/>
  <c r="A212" i="3"/>
  <c r="A213" i="3"/>
  <c r="A214" i="3"/>
  <c r="A215" i="3"/>
  <c r="A216" i="3"/>
  <c r="A217" i="3"/>
  <c r="A218" i="3"/>
  <c r="A219" i="3"/>
  <c r="A220" i="3"/>
  <c r="A221" i="3"/>
  <c r="A222" i="3"/>
  <c r="A223" i="3"/>
  <c r="A224" i="3"/>
  <c r="A225" i="3"/>
  <c r="A226" i="3"/>
  <c r="A227" i="3"/>
  <c r="A228" i="3"/>
  <c r="A229" i="3"/>
  <c r="A230" i="3"/>
  <c r="A231" i="3"/>
  <c r="A232" i="3"/>
  <c r="A233" i="3"/>
  <c r="A234" i="3"/>
  <c r="A235" i="3"/>
  <c r="A236" i="3"/>
  <c r="A237" i="3"/>
  <c r="A238" i="3"/>
  <c r="A239" i="3"/>
  <c r="A240" i="3"/>
  <c r="A241" i="3"/>
  <c r="A242" i="3"/>
  <c r="A243" i="3"/>
  <c r="A244" i="3"/>
  <c r="A245" i="3"/>
  <c r="A246" i="3"/>
  <c r="A247" i="3"/>
  <c r="A248" i="3"/>
  <c r="A249" i="3"/>
  <c r="A250" i="3"/>
  <c r="A251" i="3"/>
  <c r="A252" i="3"/>
  <c r="A253" i="3"/>
  <c r="A254" i="3"/>
  <c r="A255" i="3"/>
  <c r="A256" i="3"/>
  <c r="A257" i="3"/>
  <c r="A258" i="3"/>
  <c r="A259" i="3"/>
  <c r="A260" i="3"/>
  <c r="A261" i="3"/>
  <c r="A262" i="3"/>
  <c r="A263" i="3"/>
  <c r="A264" i="3"/>
  <c r="A265" i="3"/>
  <c r="A266" i="3"/>
  <c r="A267" i="3"/>
  <c r="A268" i="3"/>
  <c r="A269" i="3"/>
  <c r="A270" i="3"/>
  <c r="A271" i="3"/>
  <c r="A272" i="3"/>
  <c r="A273" i="3"/>
  <c r="A274" i="3"/>
  <c r="A275" i="3"/>
  <c r="A276" i="3"/>
  <c r="A277" i="3"/>
  <c r="A278" i="3"/>
  <c r="A279" i="3"/>
  <c r="A280" i="3"/>
  <c r="A281" i="3"/>
  <c r="A282" i="3"/>
  <c r="A283" i="3"/>
  <c r="A284" i="3"/>
  <c r="A285" i="3"/>
  <c r="A286" i="3"/>
  <c r="A287" i="3"/>
  <c r="A288" i="3"/>
  <c r="A289" i="3"/>
  <c r="A290" i="3"/>
  <c r="A291" i="3"/>
  <c r="A292" i="3"/>
  <c r="A293" i="3"/>
  <c r="A294" i="3"/>
  <c r="A295" i="3"/>
  <c r="A296" i="3"/>
  <c r="A297" i="3"/>
  <c r="A298" i="3"/>
  <c r="A299" i="3"/>
  <c r="A300" i="3"/>
  <c r="A301" i="3"/>
  <c r="A302" i="3"/>
  <c r="A303" i="3"/>
  <c r="A304" i="3"/>
  <c r="A305" i="3"/>
  <c r="A306" i="3"/>
  <c r="A307" i="3"/>
  <c r="A308" i="3"/>
  <c r="A309" i="3"/>
  <c r="A310" i="3"/>
  <c r="A311" i="3"/>
  <c r="A312" i="3"/>
  <c r="A313" i="3"/>
  <c r="A314" i="3"/>
  <c r="A315" i="3"/>
  <c r="A316" i="3"/>
  <c r="A317" i="3"/>
  <c r="A318" i="3"/>
  <c r="A319" i="3"/>
  <c r="A320" i="3"/>
  <c r="A321" i="3"/>
  <c r="A322" i="3"/>
  <c r="A323" i="3"/>
  <c r="A324" i="3"/>
  <c r="A325" i="3"/>
  <c r="A326" i="3"/>
  <c r="A327" i="3"/>
  <c r="A328" i="3"/>
  <c r="A329" i="3"/>
  <c r="A330" i="3"/>
  <c r="A331" i="3"/>
  <c r="A332" i="3"/>
  <c r="A333" i="3"/>
  <c r="A334" i="3"/>
  <c r="A335" i="3"/>
  <c r="A336" i="3"/>
  <c r="A337" i="3"/>
  <c r="A338" i="3"/>
  <c r="A339" i="3"/>
  <c r="A340" i="3"/>
  <c r="A341" i="3"/>
  <c r="A342" i="3"/>
  <c r="A343" i="3"/>
  <c r="A344" i="3"/>
  <c r="A345" i="3"/>
  <c r="A346" i="3"/>
  <c r="A347" i="3"/>
  <c r="A348" i="3"/>
  <c r="A349" i="3"/>
  <c r="A350" i="3"/>
  <c r="A351" i="3"/>
  <c r="A352" i="3"/>
  <c r="A353" i="3"/>
  <c r="A354" i="3"/>
  <c r="A355" i="3"/>
  <c r="A356" i="3"/>
  <c r="A357" i="3"/>
  <c r="A358" i="3"/>
  <c r="A359" i="3"/>
  <c r="A360" i="3"/>
  <c r="A361" i="3"/>
  <c r="A362" i="3"/>
  <c r="A363" i="3"/>
  <c r="A364" i="3"/>
  <c r="A365" i="3"/>
  <c r="A366" i="3"/>
  <c r="A367" i="3"/>
  <c r="A368" i="3"/>
  <c r="A369" i="3"/>
  <c r="A370" i="3"/>
  <c r="A371" i="3"/>
  <c r="A372" i="3"/>
  <c r="A373" i="3"/>
  <c r="A374" i="3"/>
  <c r="A375" i="3"/>
  <c r="A376" i="3"/>
  <c r="A377" i="3"/>
  <c r="A378" i="3"/>
  <c r="A379" i="3"/>
  <c r="A380" i="3"/>
  <c r="A381" i="3"/>
  <c r="A382" i="3"/>
  <c r="A383" i="3"/>
  <c r="A384" i="3"/>
  <c r="A385" i="3"/>
  <c r="A386" i="3"/>
  <c r="A387" i="3"/>
  <c r="A388" i="3"/>
  <c r="A389" i="3"/>
  <c r="A390" i="3"/>
  <c r="A391" i="3"/>
  <c r="A392" i="3"/>
  <c r="A393" i="3"/>
  <c r="A394" i="3"/>
  <c r="A395" i="3"/>
  <c r="A396" i="3"/>
  <c r="A397" i="3"/>
  <c r="A398" i="3"/>
  <c r="A399" i="3"/>
  <c r="A400" i="3"/>
  <c r="A401" i="3"/>
  <c r="A402" i="3"/>
  <c r="A403" i="3"/>
  <c r="A404" i="3"/>
  <c r="A405" i="3"/>
  <c r="A406" i="3"/>
  <c r="A407" i="3"/>
  <c r="A408" i="3"/>
  <c r="A409" i="3"/>
  <c r="A410" i="3"/>
  <c r="A411" i="3"/>
  <c r="A412" i="3"/>
  <c r="A413" i="3"/>
  <c r="A414" i="3"/>
  <c r="A415" i="3"/>
  <c r="A416" i="3"/>
  <c r="A417" i="3"/>
  <c r="A418" i="3"/>
  <c r="A419" i="3"/>
  <c r="A420" i="3"/>
  <c r="A421" i="3"/>
  <c r="A422" i="3"/>
  <c r="A423" i="3"/>
  <c r="A424" i="3"/>
  <c r="A425" i="3"/>
  <c r="A426" i="3"/>
  <c r="A427" i="3"/>
  <c r="A428" i="3"/>
  <c r="A429" i="3"/>
  <c r="A430" i="3"/>
  <c r="A431" i="3"/>
  <c r="A432" i="3"/>
  <c r="A433" i="3"/>
  <c r="A434" i="3"/>
  <c r="A435" i="3"/>
  <c r="A436" i="3"/>
  <c r="A437" i="3"/>
  <c r="A438" i="3"/>
  <c r="A439" i="3"/>
  <c r="A440" i="3"/>
  <c r="A441" i="3"/>
  <c r="A442" i="3"/>
  <c r="A443" i="3"/>
  <c r="A444" i="3"/>
  <c r="A445" i="3"/>
  <c r="A446" i="3"/>
  <c r="A447" i="3"/>
  <c r="A448" i="3"/>
  <c r="A449" i="3"/>
  <c r="A450" i="3"/>
  <c r="A451" i="3"/>
  <c r="A452" i="3"/>
  <c r="A453" i="3"/>
  <c r="A454" i="3"/>
  <c r="A455" i="3"/>
  <c r="A456" i="3"/>
  <c r="A457" i="3"/>
  <c r="A458" i="3"/>
  <c r="A459" i="3"/>
  <c r="A460" i="3"/>
  <c r="A461" i="3"/>
  <c r="A462" i="3"/>
  <c r="A463" i="3"/>
  <c r="A464" i="3"/>
  <c r="A465" i="3"/>
  <c r="A466" i="3"/>
  <c r="A467" i="3"/>
  <c r="A468" i="3"/>
  <c r="A469" i="3"/>
  <c r="A470" i="3"/>
  <c r="A471" i="3"/>
  <c r="A472" i="3"/>
  <c r="A473" i="3"/>
  <c r="A474" i="3"/>
  <c r="A475" i="3"/>
  <c r="A476" i="3"/>
  <c r="A477" i="3"/>
  <c r="A478" i="3"/>
  <c r="A479" i="3"/>
  <c r="A480" i="3"/>
  <c r="A481" i="3"/>
  <c r="A482" i="3"/>
  <c r="A483" i="3"/>
  <c r="A484" i="3"/>
  <c r="A485" i="3"/>
  <c r="A486" i="3"/>
  <c r="A487" i="3"/>
  <c r="A488" i="3"/>
  <c r="A489" i="3"/>
  <c r="A490" i="3"/>
  <c r="A491" i="3"/>
  <c r="A492" i="3"/>
  <c r="A493" i="3"/>
  <c r="A494" i="3"/>
  <c r="A495" i="3"/>
  <c r="A496" i="3"/>
  <c r="A497" i="3"/>
  <c r="A498" i="3"/>
  <c r="A499" i="3"/>
  <c r="A500" i="3"/>
  <c r="A501" i="3"/>
  <c r="A502" i="3"/>
  <c r="A503" i="3"/>
  <c r="A504" i="3"/>
  <c r="A505" i="3"/>
  <c r="A506" i="3"/>
  <c r="A507" i="3"/>
  <c r="A508" i="3"/>
  <c r="A509" i="3"/>
  <c r="A510" i="3"/>
  <c r="A511" i="3"/>
  <c r="A512" i="3"/>
  <c r="A513" i="3"/>
  <c r="A514" i="3"/>
  <c r="A515" i="3"/>
  <c r="A516" i="3"/>
  <c r="A517" i="3"/>
  <c r="A518" i="3"/>
  <c r="A519" i="3"/>
  <c r="A520" i="3"/>
  <c r="A521" i="3"/>
  <c r="A522" i="3"/>
  <c r="A523" i="3"/>
  <c r="A524" i="3"/>
  <c r="A525" i="3"/>
  <c r="A526" i="3"/>
  <c r="A527" i="3"/>
  <c r="A528" i="3"/>
  <c r="A529" i="3"/>
  <c r="A530" i="3"/>
  <c r="A531" i="3"/>
  <c r="A532" i="3"/>
  <c r="A533" i="3"/>
  <c r="A534" i="3"/>
  <c r="A535" i="3"/>
  <c r="A536" i="3"/>
  <c r="A537" i="3"/>
  <c r="A538" i="3"/>
  <c r="A539" i="3"/>
  <c r="A540" i="3"/>
  <c r="A541" i="3"/>
  <c r="A542" i="3"/>
  <c r="A543" i="3"/>
  <c r="A544" i="3"/>
  <c r="A545" i="3"/>
  <c r="A546" i="3"/>
  <c r="A547" i="3"/>
  <c r="A548" i="3"/>
  <c r="A549" i="3"/>
  <c r="A550" i="3"/>
  <c r="A551" i="3"/>
  <c r="A552" i="3"/>
  <c r="A553" i="3"/>
  <c r="A554" i="3"/>
  <c r="A555" i="3"/>
  <c r="A556" i="3"/>
  <c r="A557" i="3"/>
  <c r="A558" i="3"/>
  <c r="A559" i="3"/>
  <c r="A560" i="3"/>
  <c r="A561" i="3"/>
  <c r="A562" i="3"/>
  <c r="A563" i="3"/>
  <c r="A564" i="3"/>
  <c r="A565" i="3"/>
  <c r="A566" i="3"/>
  <c r="A567" i="3"/>
  <c r="A568" i="3"/>
  <c r="A569" i="3"/>
  <c r="A570" i="3"/>
  <c r="A571" i="3"/>
  <c r="A572" i="3"/>
  <c r="A573" i="3"/>
  <c r="A574" i="3"/>
  <c r="A575" i="3"/>
  <c r="A576" i="3"/>
  <c r="A577" i="3"/>
  <c r="A578" i="3"/>
  <c r="A579" i="3"/>
  <c r="A580" i="3"/>
  <c r="A581" i="3"/>
  <c r="A582" i="3"/>
  <c r="A583" i="3"/>
  <c r="A584" i="3"/>
  <c r="A585" i="3"/>
  <c r="A586" i="3"/>
  <c r="A587" i="3"/>
  <c r="A588" i="3"/>
  <c r="A589" i="3"/>
  <c r="A590" i="3"/>
  <c r="A591" i="3"/>
  <c r="A592" i="3"/>
  <c r="A593" i="3"/>
  <c r="A594" i="3"/>
  <c r="A595" i="3"/>
  <c r="A596" i="3"/>
  <c r="A597" i="3"/>
  <c r="A598" i="3"/>
  <c r="A599" i="3"/>
  <c r="A600" i="3"/>
  <c r="A601" i="3"/>
  <c r="A602" i="3"/>
  <c r="A603" i="3"/>
  <c r="A604" i="3"/>
  <c r="A605" i="3"/>
  <c r="A606" i="3"/>
  <c r="A607" i="3"/>
  <c r="A608" i="3"/>
  <c r="A609" i="3"/>
  <c r="A610" i="3"/>
  <c r="A611" i="3"/>
  <c r="A612" i="3"/>
  <c r="A613" i="3"/>
  <c r="A614" i="3"/>
  <c r="A615" i="3"/>
  <c r="A616" i="3"/>
  <c r="A617" i="3"/>
  <c r="A618" i="3"/>
  <c r="A619" i="3"/>
  <c r="A620" i="3"/>
  <c r="A621" i="3"/>
  <c r="A622" i="3"/>
  <c r="A623" i="3"/>
  <c r="A624" i="3"/>
  <c r="A625" i="3"/>
  <c r="A626" i="3"/>
  <c r="A627" i="3"/>
  <c r="A628" i="3"/>
  <c r="A629" i="3"/>
  <c r="A630" i="3"/>
  <c r="A631" i="3"/>
  <c r="A632" i="3"/>
  <c r="A633" i="3"/>
  <c r="A634" i="3"/>
  <c r="A635" i="3"/>
  <c r="A636" i="3"/>
  <c r="A637" i="3"/>
  <c r="A638" i="3"/>
  <c r="A639" i="3"/>
  <c r="A640" i="3"/>
  <c r="A641" i="3"/>
  <c r="A642" i="3"/>
  <c r="A643" i="3"/>
  <c r="A644" i="3"/>
  <c r="A645" i="3"/>
  <c r="A646" i="3"/>
  <c r="A647" i="3"/>
  <c r="A648" i="3"/>
  <c r="A649" i="3"/>
  <c r="A650" i="3"/>
  <c r="A651" i="3"/>
  <c r="A652" i="3"/>
  <c r="A653" i="3"/>
  <c r="A654" i="3"/>
  <c r="A655" i="3"/>
  <c r="A656" i="3"/>
  <c r="A657" i="3"/>
  <c r="A658" i="3"/>
  <c r="A659" i="3"/>
  <c r="A660" i="3"/>
  <c r="A661" i="3"/>
  <c r="A662" i="3"/>
  <c r="A663" i="3"/>
  <c r="A664" i="3"/>
  <c r="A665" i="3"/>
  <c r="A666" i="3"/>
  <c r="A667" i="3"/>
  <c r="A668" i="3"/>
  <c r="A669" i="3"/>
  <c r="A670" i="3"/>
  <c r="A671" i="3"/>
  <c r="A672" i="3"/>
  <c r="A673" i="3"/>
  <c r="A674" i="3"/>
  <c r="A675" i="3"/>
  <c r="A676" i="3"/>
  <c r="A677" i="3"/>
  <c r="A678" i="3"/>
  <c r="A679" i="3"/>
  <c r="A680" i="3"/>
  <c r="A681" i="3"/>
  <c r="A682" i="3"/>
  <c r="A683" i="3"/>
  <c r="A684" i="3"/>
  <c r="A685" i="3"/>
  <c r="A686" i="3"/>
  <c r="A687" i="3"/>
  <c r="A688" i="3"/>
  <c r="A689" i="3"/>
  <c r="A690" i="3"/>
  <c r="A691" i="3"/>
  <c r="A692" i="3"/>
  <c r="A693" i="3"/>
  <c r="A694" i="3"/>
  <c r="A695" i="3"/>
  <c r="A696" i="3"/>
  <c r="A697" i="3"/>
  <c r="A698" i="3"/>
  <c r="A699" i="3"/>
  <c r="A700" i="3"/>
  <c r="A701" i="3"/>
  <c r="A702" i="3"/>
  <c r="A703" i="3"/>
  <c r="A704" i="3"/>
  <c r="A705" i="3"/>
  <c r="A706" i="3"/>
  <c r="A707" i="3"/>
  <c r="A708" i="3"/>
  <c r="A709" i="3"/>
  <c r="A710" i="3"/>
  <c r="A711" i="3"/>
  <c r="A712" i="3"/>
  <c r="A713" i="3"/>
  <c r="A714" i="3"/>
  <c r="A715" i="3"/>
  <c r="A716" i="3"/>
  <c r="A717" i="3"/>
  <c r="A718" i="3"/>
  <c r="A719" i="3"/>
  <c r="A720" i="3"/>
  <c r="A721" i="3"/>
  <c r="A722" i="3"/>
  <c r="A723" i="3"/>
  <c r="A724" i="3"/>
  <c r="A725" i="3"/>
  <c r="A726" i="3"/>
  <c r="A727" i="3"/>
  <c r="A728" i="3"/>
  <c r="A729" i="3"/>
  <c r="A730" i="3"/>
  <c r="A731" i="3"/>
  <c r="A732" i="3"/>
  <c r="A733" i="3"/>
  <c r="A734" i="3"/>
  <c r="A735" i="3"/>
  <c r="A736" i="3"/>
  <c r="A737" i="3"/>
  <c r="A738" i="3"/>
  <c r="A739" i="3"/>
  <c r="A740" i="3"/>
  <c r="A741" i="3"/>
  <c r="A742" i="3"/>
  <c r="A743" i="3"/>
  <c r="A744" i="3"/>
  <c r="A745" i="3"/>
  <c r="A746" i="3"/>
  <c r="A747" i="3"/>
  <c r="A748" i="3"/>
  <c r="A749" i="3"/>
  <c r="A750" i="3"/>
  <c r="A751" i="3"/>
  <c r="A752" i="3"/>
  <c r="A753" i="3"/>
  <c r="A754" i="3"/>
  <c r="A755" i="3"/>
  <c r="A756" i="3"/>
  <c r="A757" i="3"/>
  <c r="A758" i="3"/>
  <c r="A759" i="3"/>
  <c r="A760" i="3"/>
  <c r="A761" i="3"/>
  <c r="A762" i="3"/>
  <c r="A763" i="3"/>
  <c r="A764" i="3"/>
  <c r="A765" i="3"/>
  <c r="A766" i="3"/>
  <c r="A767" i="3"/>
  <c r="A768" i="3"/>
  <c r="A769" i="3"/>
  <c r="A770" i="3"/>
  <c r="A771" i="3"/>
  <c r="A772" i="3"/>
  <c r="A773" i="3"/>
  <c r="A774" i="3"/>
  <c r="A775" i="3"/>
  <c r="A776" i="3"/>
  <c r="A777" i="3"/>
  <c r="A778" i="3"/>
  <c r="A779" i="3"/>
  <c r="A780" i="3"/>
  <c r="A781" i="3"/>
  <c r="A782" i="3"/>
  <c r="A783" i="3"/>
  <c r="A784" i="3"/>
  <c r="A785" i="3"/>
  <c r="A786" i="3"/>
  <c r="A787" i="3"/>
  <c r="A788" i="3"/>
  <c r="A789" i="3"/>
  <c r="A790" i="3"/>
  <c r="A791" i="3"/>
  <c r="A792" i="3"/>
  <c r="A793" i="3"/>
  <c r="A794" i="3"/>
  <c r="A795" i="3"/>
  <c r="A796" i="3"/>
  <c r="A797" i="3"/>
  <c r="A798" i="3"/>
  <c r="A799" i="3"/>
  <c r="A800" i="3"/>
  <c r="A801" i="3"/>
  <c r="A802" i="3"/>
  <c r="A803" i="3"/>
  <c r="A804" i="3"/>
  <c r="A805" i="3"/>
  <c r="A806" i="3"/>
  <c r="A807" i="3"/>
  <c r="A808" i="3"/>
  <c r="A809" i="3"/>
  <c r="A810" i="3"/>
  <c r="A811" i="3"/>
  <c r="A812" i="3"/>
  <c r="A813" i="3"/>
  <c r="A814" i="3"/>
  <c r="A815" i="3"/>
  <c r="A816" i="3"/>
  <c r="A817" i="3"/>
  <c r="A818" i="3"/>
  <c r="A819" i="3"/>
  <c r="A820" i="3"/>
  <c r="A821" i="3"/>
  <c r="A822" i="3"/>
  <c r="A823" i="3"/>
  <c r="A824" i="3"/>
  <c r="A825" i="3"/>
  <c r="A826" i="3"/>
  <c r="A827" i="3"/>
  <c r="A828" i="3"/>
  <c r="A829" i="3"/>
  <c r="A830" i="3"/>
  <c r="A831" i="3"/>
  <c r="A832" i="3"/>
  <c r="A833" i="3"/>
  <c r="A834" i="3"/>
  <c r="A835" i="3"/>
  <c r="A836" i="3"/>
  <c r="A837" i="3"/>
  <c r="A838" i="3"/>
  <c r="A839" i="3"/>
  <c r="A840" i="3"/>
  <c r="A841" i="3"/>
  <c r="A842" i="3"/>
  <c r="A843" i="3"/>
  <c r="A844" i="3"/>
  <c r="A845" i="3"/>
  <c r="A846" i="3"/>
  <c r="A847" i="3"/>
  <c r="A848" i="3"/>
  <c r="A849" i="3"/>
  <c r="A850" i="3"/>
  <c r="A851" i="3"/>
  <c r="A852" i="3"/>
  <c r="A853" i="3"/>
  <c r="A854" i="3"/>
  <c r="A855" i="3"/>
  <c r="A856" i="3"/>
  <c r="A857" i="3"/>
  <c r="A858" i="3"/>
  <c r="A859" i="3"/>
  <c r="A860" i="3"/>
  <c r="A861" i="3"/>
  <c r="A862" i="3"/>
  <c r="A863" i="3"/>
  <c r="A864" i="3"/>
  <c r="A865" i="3"/>
  <c r="A866" i="3"/>
  <c r="A867" i="3"/>
  <c r="A868" i="3"/>
  <c r="A869" i="3"/>
  <c r="A870" i="3"/>
  <c r="A871" i="3"/>
  <c r="A872" i="3"/>
  <c r="A873" i="3"/>
  <c r="A874" i="3"/>
  <c r="A875" i="3"/>
  <c r="A876" i="3"/>
  <c r="A877" i="3"/>
  <c r="A878" i="3"/>
  <c r="A879" i="3"/>
  <c r="A880" i="3"/>
  <c r="A881" i="3"/>
  <c r="A882" i="3"/>
  <c r="A883" i="3"/>
  <c r="A884" i="3"/>
  <c r="A885" i="3"/>
  <c r="A886" i="3"/>
  <c r="A887" i="3"/>
  <c r="A888" i="3"/>
  <c r="A889" i="3"/>
  <c r="A890" i="3"/>
  <c r="A891" i="3"/>
  <c r="A892" i="3"/>
  <c r="A893" i="3"/>
  <c r="A894" i="3"/>
  <c r="A895" i="3"/>
  <c r="A896" i="3"/>
  <c r="A897" i="3"/>
  <c r="A898" i="3"/>
  <c r="A899" i="3"/>
  <c r="A900" i="3"/>
  <c r="A901" i="3"/>
  <c r="A902" i="3"/>
  <c r="A903" i="3"/>
  <c r="A904" i="3"/>
  <c r="A905" i="3"/>
  <c r="A906" i="3"/>
  <c r="A907" i="3"/>
  <c r="A908" i="3"/>
  <c r="A909" i="3"/>
  <c r="A910" i="3"/>
  <c r="A911" i="3"/>
  <c r="A912" i="3"/>
  <c r="A913" i="3"/>
  <c r="A914" i="3"/>
  <c r="A915" i="3"/>
  <c r="A916" i="3"/>
  <c r="A917" i="3"/>
  <c r="A918" i="3"/>
  <c r="A919" i="3"/>
  <c r="A920" i="3"/>
  <c r="A921" i="3"/>
  <c r="A922" i="3"/>
  <c r="A923" i="3"/>
  <c r="A924" i="3"/>
  <c r="A925" i="3"/>
  <c r="A926" i="3"/>
  <c r="A927" i="3"/>
  <c r="A928" i="3"/>
  <c r="A929" i="3"/>
  <c r="A930" i="3"/>
  <c r="A931" i="3"/>
  <c r="A932" i="3"/>
  <c r="A933" i="3"/>
  <c r="A934" i="3"/>
  <c r="A935" i="3"/>
  <c r="A936" i="3"/>
  <c r="A937" i="3"/>
  <c r="A938" i="3"/>
  <c r="A939" i="3"/>
  <c r="A940" i="3"/>
  <c r="A941" i="3"/>
  <c r="A942" i="3"/>
  <c r="A943" i="3"/>
  <c r="A944" i="3"/>
  <c r="A945" i="3"/>
  <c r="A946" i="3"/>
  <c r="A947" i="3"/>
  <c r="A948" i="3"/>
  <c r="A949" i="3"/>
  <c r="A950" i="3"/>
  <c r="A951" i="3"/>
  <c r="A952" i="3"/>
  <c r="A953" i="3"/>
  <c r="A954" i="3"/>
  <c r="A955" i="3"/>
  <c r="A956" i="3"/>
  <c r="A957" i="3"/>
  <c r="A958" i="3"/>
  <c r="A959" i="3"/>
  <c r="A960" i="3"/>
  <c r="A961" i="3"/>
  <c r="A962" i="3"/>
  <c r="A963" i="3"/>
  <c r="A964" i="3"/>
  <c r="A965" i="3"/>
  <c r="A966" i="3"/>
  <c r="A967" i="3"/>
  <c r="A968" i="3"/>
  <c r="A969" i="3"/>
  <c r="A970" i="3"/>
  <c r="A971" i="3"/>
  <c r="A972" i="3"/>
  <c r="A973" i="3"/>
  <c r="A974" i="3"/>
  <c r="A975" i="3"/>
  <c r="A976" i="3"/>
  <c r="A977" i="3"/>
  <c r="A978" i="3"/>
  <c r="A979" i="3"/>
  <c r="A980" i="3"/>
  <c r="A981" i="3"/>
  <c r="A982" i="3"/>
  <c r="A983" i="3"/>
  <c r="A984" i="3"/>
  <c r="A985" i="3"/>
  <c r="A986" i="3"/>
  <c r="A987" i="3"/>
  <c r="A988" i="3"/>
  <c r="A989" i="3"/>
  <c r="A990" i="3"/>
  <c r="A991" i="3"/>
  <c r="A992" i="3"/>
  <c r="A993" i="3"/>
  <c r="A994" i="3"/>
  <c r="A995" i="3"/>
  <c r="A996" i="3"/>
  <c r="A997" i="3"/>
  <c r="A998" i="3"/>
  <c r="A999" i="3"/>
  <c r="A1000" i="3"/>
  <c r="A1001" i="3"/>
  <c r="A1002" i="3"/>
  <c r="A1003" i="3"/>
  <c r="A1004" i="3"/>
  <c r="A1005" i="3"/>
  <c r="A1006" i="3"/>
  <c r="A1007" i="3"/>
  <c r="A1008" i="3"/>
  <c r="A1009" i="3"/>
  <c r="A1010" i="3"/>
  <c r="A1011" i="3"/>
  <c r="A1012" i="3"/>
  <c r="A1013" i="3"/>
  <c r="A1014" i="3"/>
  <c r="A1015" i="3"/>
  <c r="A1016" i="3"/>
  <c r="A1017" i="3"/>
  <c r="A1018" i="3"/>
  <c r="A1019" i="3"/>
  <c r="A1020" i="3"/>
  <c r="A1021" i="3"/>
  <c r="A1022" i="3"/>
  <c r="A1023" i="3"/>
  <c r="A1024" i="3"/>
  <c r="A1025" i="3"/>
  <c r="A1026" i="3"/>
  <c r="A1027" i="3"/>
  <c r="A1028" i="3"/>
  <c r="A1029" i="3"/>
  <c r="A1030" i="3"/>
  <c r="A1031" i="3"/>
  <c r="A1032" i="3"/>
  <c r="A1033" i="3"/>
  <c r="A1034" i="3"/>
  <c r="A1035" i="3"/>
  <c r="A1036" i="3"/>
  <c r="A1037" i="3"/>
  <c r="A1038" i="3"/>
  <c r="A1039" i="3"/>
  <c r="A1040" i="3"/>
  <c r="A1041" i="3"/>
  <c r="A1042" i="3"/>
  <c r="A1043" i="3"/>
  <c r="A1044" i="3"/>
  <c r="A1045" i="3"/>
  <c r="A1046" i="3"/>
  <c r="A1047" i="3"/>
  <c r="A1048" i="3"/>
  <c r="A1049" i="3"/>
  <c r="A1050" i="3"/>
  <c r="A1051" i="3"/>
  <c r="A1052" i="3"/>
  <c r="A1053" i="3"/>
  <c r="A1054" i="3"/>
  <c r="A1055" i="3"/>
  <c r="A1056" i="3"/>
  <c r="A1057" i="3"/>
  <c r="A1058" i="3"/>
  <c r="A1059" i="3"/>
  <c r="A1060" i="3"/>
  <c r="A1061" i="3"/>
  <c r="A1062" i="3"/>
  <c r="A1063" i="3"/>
  <c r="A1064" i="3"/>
  <c r="A1065" i="3"/>
  <c r="A1066" i="3"/>
  <c r="A1067" i="3"/>
  <c r="A1068" i="3"/>
  <c r="A1069" i="3"/>
  <c r="A1070" i="3"/>
  <c r="A1071" i="3"/>
  <c r="A1072" i="3"/>
  <c r="A1073" i="3"/>
  <c r="A1074" i="3"/>
  <c r="A1075" i="3"/>
  <c r="A1076" i="3"/>
  <c r="A1077" i="3"/>
  <c r="A1078" i="3"/>
  <c r="A1079" i="3"/>
  <c r="A1080" i="3"/>
  <c r="A1081" i="3"/>
  <c r="A1082" i="3"/>
  <c r="A1083" i="3"/>
  <c r="A1084" i="3"/>
  <c r="A1085" i="3"/>
  <c r="A1086" i="3"/>
  <c r="A1087" i="3"/>
  <c r="A1088" i="3"/>
  <c r="A1089" i="3"/>
  <c r="A1090" i="3"/>
  <c r="A1091" i="3"/>
  <c r="A1092" i="3"/>
  <c r="A1093" i="3"/>
  <c r="A1094" i="3"/>
  <c r="A1095" i="3"/>
  <c r="A1096" i="3"/>
  <c r="A1097" i="3"/>
  <c r="A1098" i="3"/>
  <c r="A1099" i="3"/>
  <c r="A1100" i="3"/>
  <c r="A1101" i="3"/>
  <c r="A1102" i="3"/>
  <c r="A1103" i="3"/>
  <c r="A1104" i="3"/>
  <c r="A1105" i="3"/>
  <c r="A1106" i="3"/>
  <c r="A1107" i="3"/>
  <c r="A1108" i="3"/>
  <c r="A1109" i="3"/>
  <c r="A1110" i="3"/>
  <c r="A1111" i="3"/>
  <c r="A1112" i="3"/>
  <c r="A1113" i="3"/>
  <c r="A1114" i="3"/>
  <c r="A1115" i="3"/>
  <c r="A1116" i="3"/>
  <c r="A1117" i="3"/>
  <c r="A1118" i="3"/>
  <c r="A1119" i="3"/>
  <c r="A1120" i="3"/>
  <c r="A1121" i="3"/>
  <c r="A1122" i="3"/>
  <c r="A1123" i="3"/>
  <c r="A1124" i="3"/>
  <c r="A1125" i="3"/>
  <c r="A1126" i="3"/>
  <c r="A1127" i="3"/>
  <c r="A1128" i="3"/>
  <c r="A1129" i="3"/>
  <c r="A1130" i="3"/>
  <c r="A1131" i="3"/>
  <c r="A1132" i="3"/>
  <c r="A1133" i="3"/>
  <c r="A1134" i="3"/>
  <c r="A1135" i="3"/>
  <c r="A1136" i="3"/>
  <c r="A1137" i="3"/>
  <c r="A1138" i="3"/>
  <c r="A1139" i="3"/>
  <c r="A1140" i="3"/>
  <c r="A1141" i="3"/>
  <c r="A1142" i="3"/>
  <c r="A1143" i="3"/>
  <c r="A1144" i="3"/>
  <c r="A1145" i="3"/>
  <c r="A1146" i="3"/>
  <c r="A1147" i="3"/>
  <c r="A1148" i="3"/>
  <c r="A1149" i="3"/>
  <c r="A1150" i="3"/>
  <c r="A1151" i="3"/>
  <c r="A1152" i="3"/>
  <c r="A1153" i="3"/>
  <c r="A1154" i="3"/>
  <c r="A1155" i="3"/>
  <c r="A1156" i="3"/>
  <c r="A1157" i="3"/>
  <c r="A1158" i="3"/>
  <c r="A1159" i="3"/>
  <c r="A1160" i="3"/>
  <c r="A1161" i="3"/>
  <c r="A1162" i="3"/>
  <c r="A1163" i="3"/>
  <c r="A1164" i="3"/>
  <c r="A1165" i="3"/>
  <c r="A1166" i="3"/>
  <c r="A1167" i="3"/>
  <c r="A1168" i="3"/>
  <c r="A1169" i="3"/>
  <c r="A1170" i="3"/>
  <c r="A1171" i="3"/>
  <c r="A1172" i="3"/>
  <c r="A1173" i="3"/>
  <c r="A1174" i="3"/>
  <c r="A1175" i="3"/>
  <c r="A1176" i="3"/>
  <c r="A1177" i="3"/>
  <c r="A1178" i="3"/>
  <c r="A1179" i="3"/>
  <c r="A1180" i="3"/>
  <c r="A1181" i="3"/>
  <c r="A1182" i="3"/>
  <c r="A1183" i="3"/>
  <c r="A1184" i="3"/>
  <c r="A1185" i="3"/>
  <c r="A1186" i="3"/>
  <c r="A1187" i="3"/>
  <c r="A1188" i="3"/>
  <c r="A1189" i="3"/>
  <c r="A1190" i="3"/>
  <c r="A1191" i="3"/>
  <c r="A1192" i="3"/>
  <c r="A1193" i="3"/>
  <c r="A1194" i="3"/>
  <c r="A1195" i="3"/>
  <c r="A1196" i="3"/>
  <c r="A1197" i="3"/>
  <c r="A1198" i="3"/>
  <c r="A1199" i="3"/>
  <c r="A1200" i="3"/>
  <c r="A1201" i="3"/>
  <c r="A1202" i="3"/>
  <c r="A1203" i="3"/>
  <c r="A1204" i="3"/>
  <c r="A1205" i="3"/>
  <c r="A1206" i="3"/>
  <c r="A1207" i="3"/>
  <c r="A1208" i="3"/>
  <c r="A1209" i="3"/>
  <c r="A1210" i="3"/>
  <c r="A1211" i="3"/>
  <c r="A1212" i="3"/>
  <c r="A1213" i="3"/>
  <c r="A1214" i="3"/>
  <c r="A1215" i="3"/>
  <c r="A1216" i="3"/>
  <c r="A1217" i="3"/>
  <c r="A1218" i="3"/>
  <c r="A1219" i="3"/>
  <c r="A1220" i="3"/>
  <c r="A1221" i="3"/>
  <c r="A1222" i="3"/>
  <c r="A1223" i="3"/>
  <c r="A1224" i="3"/>
  <c r="A1225" i="3"/>
  <c r="A1226" i="3"/>
  <c r="A1227" i="3"/>
  <c r="A1228" i="3"/>
  <c r="A1229" i="3"/>
  <c r="A1230" i="3"/>
  <c r="A1231" i="3"/>
  <c r="A1232" i="3"/>
  <c r="A1233" i="3"/>
  <c r="A1234" i="3"/>
  <c r="A1235" i="3"/>
  <c r="A1236" i="3"/>
  <c r="A1237" i="3"/>
  <c r="A1238" i="3"/>
  <c r="A1239" i="3"/>
  <c r="A1240" i="3"/>
  <c r="A1241" i="3"/>
  <c r="A1242" i="3"/>
  <c r="A1243" i="3"/>
  <c r="A1244" i="3"/>
  <c r="A1245" i="3"/>
  <c r="A1246" i="3"/>
  <c r="A1247" i="3"/>
  <c r="A1248" i="3"/>
  <c r="A1249" i="3"/>
  <c r="A1250" i="3"/>
  <c r="A1251" i="3"/>
  <c r="A1252" i="3"/>
  <c r="A1253" i="3"/>
  <c r="A1254" i="3"/>
  <c r="A1255" i="3"/>
  <c r="A1256" i="3"/>
  <c r="A1257" i="3"/>
  <c r="A1258" i="3"/>
  <c r="A1259" i="3"/>
  <c r="A1260" i="3"/>
  <c r="A1261" i="3"/>
  <c r="A1262" i="3"/>
  <c r="A1263" i="3"/>
  <c r="A1264" i="3"/>
  <c r="A1265" i="3"/>
  <c r="A1266" i="3"/>
  <c r="A1267" i="3"/>
  <c r="A1268" i="3"/>
  <c r="A1269" i="3"/>
  <c r="A1270" i="3"/>
  <c r="A1271" i="3"/>
  <c r="A1272" i="3"/>
  <c r="A1273" i="3"/>
  <c r="A1274" i="3"/>
  <c r="A1275" i="3"/>
  <c r="A1276" i="3"/>
  <c r="A1277" i="3"/>
  <c r="A1278" i="3"/>
  <c r="A1279" i="3"/>
  <c r="A1280" i="3"/>
  <c r="A1281" i="3"/>
  <c r="A1282" i="3"/>
  <c r="A1283" i="3"/>
  <c r="A1284" i="3"/>
  <c r="A1285" i="3"/>
  <c r="A1286" i="3"/>
  <c r="A1287" i="3"/>
  <c r="A1288" i="3"/>
  <c r="A1289" i="3"/>
  <c r="A1290" i="3"/>
  <c r="A1291" i="3"/>
  <c r="A1292" i="3"/>
  <c r="A1293" i="3"/>
  <c r="A1294" i="3"/>
  <c r="A1295" i="3"/>
  <c r="A1296" i="3"/>
  <c r="A1297" i="3"/>
  <c r="A1298" i="3"/>
  <c r="A1299" i="3"/>
  <c r="A1309" i="3"/>
  <c r="A1310" i="3"/>
  <c r="A1311" i="3"/>
  <c r="A1312" i="3"/>
  <c r="A1313" i="3"/>
  <c r="A1314" i="3"/>
  <c r="A1315" i="3"/>
  <c r="A1316" i="3"/>
  <c r="A1317" i="3"/>
  <c r="A1318" i="3"/>
  <c r="A1319" i="3"/>
  <c r="A1320" i="3"/>
  <c r="A1321" i="3"/>
  <c r="A1322" i="3"/>
  <c r="A1323" i="3"/>
  <c r="A1324" i="3"/>
  <c r="A1325" i="3"/>
  <c r="A1326" i="3"/>
  <c r="A1327" i="3"/>
  <c r="A1328" i="3"/>
  <c r="A1329" i="3"/>
  <c r="A1330" i="3"/>
  <c r="A1331" i="3"/>
  <c r="A1332" i="3"/>
  <c r="A1333" i="3"/>
  <c r="A1334" i="3"/>
  <c r="A1335" i="3"/>
  <c r="A1336" i="3"/>
  <c r="A1337" i="3"/>
  <c r="A1338" i="3"/>
  <c r="A1339" i="3"/>
  <c r="A1340" i="3"/>
  <c r="A1341" i="3"/>
  <c r="A1342" i="3"/>
  <c r="A1343" i="3"/>
  <c r="A1344" i="3"/>
  <c r="A1345" i="3"/>
  <c r="A1346" i="3"/>
  <c r="A1347" i="3"/>
  <c r="A1348" i="3"/>
  <c r="A1349" i="3"/>
  <c r="A1350" i="3"/>
  <c r="A1351" i="3"/>
  <c r="A1352" i="3"/>
  <c r="A1353" i="3"/>
  <c r="A1354" i="3"/>
  <c r="A1355" i="3"/>
  <c r="A1356" i="3"/>
  <c r="A1357" i="3"/>
  <c r="A1358" i="3"/>
  <c r="A1359" i="3"/>
  <c r="A1360" i="3"/>
  <c r="A1361" i="3"/>
  <c r="A1362" i="3"/>
  <c r="A1363" i="3"/>
  <c r="A1364" i="3"/>
  <c r="A1365" i="3"/>
  <c r="A1366" i="3"/>
  <c r="A1367" i="3"/>
  <c r="A1368" i="3"/>
  <c r="A1369" i="3"/>
  <c r="A1370" i="3"/>
  <c r="A1371" i="3"/>
  <c r="A1372" i="3"/>
  <c r="A1373" i="3"/>
  <c r="A1374" i="3"/>
  <c r="A1375" i="3"/>
  <c r="A1376" i="3"/>
  <c r="A1377" i="3"/>
  <c r="A1378" i="3"/>
  <c r="A2" i="3"/>
  <c r="S1414" i="3"/>
  <c r="S1415" i="3"/>
  <c r="AA1415" i="3"/>
  <c r="AB1415" i="3" s="1"/>
  <c r="S1589" i="3"/>
  <c r="S1590" i="3"/>
  <c r="S1591" i="3"/>
  <c r="S1592" i="3"/>
  <c r="S1593" i="3"/>
  <c r="S1594" i="3"/>
  <c r="S1595" i="3"/>
  <c r="S1596" i="3"/>
  <c r="S1597" i="3"/>
  <c r="AA1589" i="3"/>
  <c r="AB1589" i="3" s="1"/>
  <c r="AA1590" i="3"/>
  <c r="AB1590" i="3" s="1"/>
  <c r="AA1591" i="3"/>
  <c r="AB1591" i="3" s="1"/>
  <c r="AA1592" i="3"/>
  <c r="AB1592" i="3" s="1"/>
  <c r="AA1593" i="3"/>
  <c r="AB1593" i="3" s="1"/>
  <c r="AA1594" i="3"/>
  <c r="AB1594" i="3" s="1"/>
  <c r="AA1595" i="3"/>
  <c r="AB1595" i="3" s="1"/>
  <c r="AA1596" i="3"/>
  <c r="AB1596" i="3" s="1"/>
  <c r="AA1597" i="3"/>
  <c r="AB1597" i="3" s="1"/>
  <c r="S1581" i="3"/>
  <c r="S1579" i="3"/>
  <c r="S1580" i="3"/>
  <c r="AA1582" i="3"/>
  <c r="AB1582" i="3" s="1"/>
  <c r="AA1583" i="3"/>
  <c r="AB1583" i="3" s="1"/>
  <c r="AA1584" i="3"/>
  <c r="AB1584" i="3" s="1"/>
  <c r="AA1585" i="3"/>
  <c r="AB1585" i="3" s="1"/>
  <c r="AA1586" i="3"/>
  <c r="AB1586" i="3" s="1"/>
  <c r="AA1587" i="3"/>
  <c r="AB1587" i="3" s="1"/>
  <c r="AA1588" i="3"/>
  <c r="AB1588" i="3" s="1"/>
  <c r="S1582" i="3"/>
  <c r="S1583" i="3"/>
  <c r="S1584" i="3"/>
  <c r="S1585" i="3"/>
  <c r="S1586" i="3"/>
  <c r="S1587" i="3"/>
  <c r="S1588" i="3"/>
  <c r="AA1579" i="3"/>
  <c r="AB1579" i="3" s="1"/>
  <c r="AA1580" i="3"/>
  <c r="AB1580" i="3" s="1"/>
  <c r="AA1581" i="3"/>
  <c r="AB1581" i="3" s="1"/>
  <c r="S1578" i="3"/>
  <c r="S1577" i="3"/>
  <c r="AA1578" i="3"/>
  <c r="AB1578" i="3" s="1"/>
  <c r="AA1577" i="3"/>
  <c r="AB1577" i="3" s="1"/>
  <c r="S1543" i="3"/>
  <c r="AA1543" i="3"/>
  <c r="AB1543" i="3" s="1"/>
  <c r="S1516" i="3"/>
  <c r="AA1516" i="3"/>
  <c r="AB1516" i="3" s="1"/>
  <c r="S1517" i="3"/>
  <c r="AA1517" i="3"/>
  <c r="AB1517" i="3" s="1"/>
  <c r="S1518" i="3"/>
  <c r="AA1518" i="3"/>
  <c r="AB1518" i="3" s="1"/>
  <c r="S1461" i="3"/>
  <c r="AA1461" i="3"/>
  <c r="AB1461" i="3" s="1"/>
  <c r="S1458" i="3"/>
  <c r="S1459" i="3"/>
  <c r="AA1458" i="3"/>
  <c r="AB1458" i="3" s="1"/>
  <c r="AA1459" i="3"/>
  <c r="AB1459" i="3" s="1"/>
  <c r="S1452" i="3"/>
  <c r="S1453" i="3"/>
  <c r="AA1452" i="3"/>
  <c r="AB1452" i="3" s="1"/>
  <c r="AA1453" i="3"/>
  <c r="AB1453" i="3" s="1"/>
  <c r="S1454" i="3"/>
  <c r="S1455" i="3"/>
  <c r="AA1454" i="3"/>
  <c r="AB1454" i="3" s="1"/>
  <c r="AA1455" i="3"/>
  <c r="AB1455" i="3" s="1"/>
  <c r="S1456" i="3"/>
  <c r="S1457" i="3"/>
  <c r="AA1456" i="3"/>
  <c r="AB1456" i="3" s="1"/>
  <c r="AA1457" i="3"/>
  <c r="AB1457" i="3" s="1"/>
  <c r="S1438" i="3"/>
  <c r="AA1438" i="3"/>
  <c r="AB1438" i="3" s="1"/>
  <c r="AA1567" i="3"/>
  <c r="AB1567" i="3" s="1"/>
  <c r="AA1568" i="3"/>
  <c r="AB1568" i="3" s="1"/>
  <c r="AA1569" i="3"/>
  <c r="AB1569" i="3" s="1"/>
  <c r="AA1570" i="3"/>
  <c r="AB1570" i="3" s="1"/>
  <c r="AA1571" i="3"/>
  <c r="AB1571" i="3" s="1"/>
  <c r="AA1572" i="3"/>
  <c r="AB1572" i="3" s="1"/>
  <c r="AA1573" i="3"/>
  <c r="AB1573" i="3" s="1"/>
  <c r="AA1574" i="3"/>
  <c r="AB1574" i="3" s="1"/>
  <c r="AA1575" i="3"/>
  <c r="AB1575" i="3" s="1"/>
  <c r="AA1576" i="3"/>
  <c r="AB1576" i="3" s="1"/>
  <c r="S1567" i="3"/>
  <c r="S1568" i="3"/>
  <c r="S1569" i="3"/>
  <c r="S1570" i="3"/>
  <c r="S1571" i="3"/>
  <c r="S1572" i="3"/>
  <c r="S1573" i="3"/>
  <c r="S1574" i="3"/>
  <c r="S1575" i="3"/>
  <c r="S1576" i="3"/>
  <c r="S1566" i="3"/>
  <c r="AA1566" i="3"/>
  <c r="AB1566" i="3" s="1"/>
  <c r="S1565" i="3"/>
  <c r="AA1565" i="3"/>
  <c r="AB1565" i="3" s="1"/>
  <c r="T1408" i="3"/>
  <c r="S1407" i="3"/>
  <c r="AA1407" i="3"/>
  <c r="AB1407" i="3" s="1"/>
  <c r="S1557" i="3"/>
  <c r="S1558" i="3"/>
  <c r="S1559" i="3"/>
  <c r="S1560" i="3"/>
  <c r="S1561" i="3"/>
  <c r="S1562" i="3"/>
  <c r="S1563" i="3"/>
  <c r="S1564" i="3"/>
  <c r="AA1557" i="3"/>
  <c r="AB1557" i="3" s="1"/>
  <c r="AA1558" i="3"/>
  <c r="AB1558" i="3" s="1"/>
  <c r="AA1559" i="3"/>
  <c r="AB1559" i="3" s="1"/>
  <c r="AA1560" i="3"/>
  <c r="AB1560" i="3" s="1"/>
  <c r="AA1561" i="3"/>
  <c r="AB1561" i="3" s="1"/>
  <c r="AA1562" i="3"/>
  <c r="AB1562" i="3" s="1"/>
  <c r="AA1563" i="3"/>
  <c r="AB1563" i="3" s="1"/>
  <c r="AA1564" i="3"/>
  <c r="AB1564" i="3" s="1"/>
  <c r="S1470" i="3"/>
  <c r="AA1470" i="3"/>
  <c r="AB1470" i="3" s="1"/>
  <c r="S1416" i="3"/>
  <c r="AA1416" i="3"/>
  <c r="AB1416" i="3" s="1"/>
  <c r="AA1534" i="3"/>
  <c r="AB1534" i="3" s="1"/>
  <c r="AA1535" i="3"/>
  <c r="AB1535" i="3" s="1"/>
  <c r="AA1536" i="3"/>
  <c r="AB1536" i="3" s="1"/>
  <c r="AA1537" i="3"/>
  <c r="AB1537" i="3" s="1"/>
  <c r="AA1538" i="3"/>
  <c r="AB1538" i="3" s="1"/>
  <c r="AA1539" i="3"/>
  <c r="AB1539" i="3" s="1"/>
  <c r="AA1540" i="3"/>
  <c r="AB1540" i="3" s="1"/>
  <c r="AA1541" i="3"/>
  <c r="AB1541" i="3" s="1"/>
  <c r="AA1542" i="3"/>
  <c r="AB1542" i="3" s="1"/>
  <c r="AA1544" i="3"/>
  <c r="AB1544" i="3" s="1"/>
  <c r="AA1545" i="3"/>
  <c r="AB1545" i="3" s="1"/>
  <c r="AA1546" i="3"/>
  <c r="AB1546" i="3" s="1"/>
  <c r="AA1547" i="3"/>
  <c r="AB1547" i="3" s="1"/>
  <c r="AA1548" i="3"/>
  <c r="AB1548" i="3" s="1"/>
  <c r="AA1549" i="3"/>
  <c r="AB1549" i="3" s="1"/>
  <c r="AA1550" i="3"/>
  <c r="AB1550" i="3" s="1"/>
  <c r="AA1551" i="3"/>
  <c r="AB1551" i="3" s="1"/>
  <c r="AA1552" i="3"/>
  <c r="AB1552" i="3" s="1"/>
  <c r="AA1553" i="3"/>
  <c r="AB1553" i="3" s="1"/>
  <c r="AA1554" i="3"/>
  <c r="AB1554" i="3" s="1"/>
  <c r="AA1555" i="3"/>
  <c r="AB1555" i="3" s="1"/>
  <c r="AA1556" i="3"/>
  <c r="AB1556" i="3" s="1"/>
  <c r="S1534" i="3"/>
  <c r="S1535" i="3"/>
  <c r="S1536" i="3"/>
  <c r="S1537" i="3"/>
  <c r="S1538" i="3"/>
  <c r="S1539" i="3"/>
  <c r="S1540" i="3"/>
  <c r="S1541" i="3"/>
  <c r="S1542" i="3"/>
  <c r="S1544" i="3"/>
  <c r="S1545" i="3"/>
  <c r="S1546" i="3"/>
  <c r="S1547" i="3"/>
  <c r="S1548" i="3"/>
  <c r="S1549" i="3"/>
  <c r="S1550" i="3"/>
  <c r="S1551" i="3"/>
  <c r="S1552" i="3"/>
  <c r="S1553" i="3"/>
  <c r="S1554" i="3"/>
  <c r="S1555" i="3"/>
  <c r="S1556" i="3"/>
  <c r="AA1515" i="3"/>
  <c r="AB1515" i="3" s="1"/>
  <c r="AA1519" i="3"/>
  <c r="AB1519" i="3" s="1"/>
  <c r="AA1520" i="3"/>
  <c r="AB1520" i="3" s="1"/>
  <c r="AA1521" i="3"/>
  <c r="AB1521" i="3" s="1"/>
  <c r="AA1522" i="3"/>
  <c r="AB1522" i="3" s="1"/>
  <c r="AA1523" i="3"/>
  <c r="AB1523" i="3" s="1"/>
  <c r="AA1524" i="3"/>
  <c r="AB1524" i="3" s="1"/>
  <c r="AA1525" i="3"/>
  <c r="AB1525" i="3" s="1"/>
  <c r="AA1526" i="3"/>
  <c r="AB1526" i="3" s="1"/>
  <c r="AA1527" i="3"/>
  <c r="AB1527" i="3" s="1"/>
  <c r="AA1528" i="3"/>
  <c r="AB1528" i="3" s="1"/>
  <c r="AA1529" i="3"/>
  <c r="AB1529" i="3" s="1"/>
  <c r="AA1530" i="3"/>
  <c r="AB1530" i="3" s="1"/>
  <c r="AA1531" i="3"/>
  <c r="AB1531" i="3" s="1"/>
  <c r="AA1532" i="3"/>
  <c r="AB1532" i="3" s="1"/>
  <c r="AA1533" i="3"/>
  <c r="AB1533" i="3" s="1"/>
  <c r="S1515" i="3"/>
  <c r="S1519" i="3"/>
  <c r="S1520" i="3"/>
  <c r="S1521" i="3"/>
  <c r="S1522" i="3"/>
  <c r="S1523" i="3"/>
  <c r="S1524" i="3"/>
  <c r="S1525" i="3"/>
  <c r="S1526" i="3"/>
  <c r="S1527" i="3"/>
  <c r="S1528" i="3"/>
  <c r="S1529" i="3"/>
  <c r="S1530" i="3"/>
  <c r="S1531" i="3"/>
  <c r="S1532" i="3"/>
  <c r="S1533" i="3"/>
  <c r="AA1509" i="3"/>
  <c r="AB1509" i="3" s="1"/>
  <c r="AA1510" i="3"/>
  <c r="AB1510" i="3" s="1"/>
  <c r="AA1511" i="3"/>
  <c r="AB1511" i="3" s="1"/>
  <c r="AA1512" i="3"/>
  <c r="AB1512" i="3" s="1"/>
  <c r="AA1513" i="3"/>
  <c r="AB1513" i="3" s="1"/>
  <c r="AA1514" i="3"/>
  <c r="AB1514" i="3" s="1"/>
  <c r="S1509" i="3"/>
  <c r="S1510" i="3"/>
  <c r="S1511" i="3"/>
  <c r="S1512" i="3"/>
  <c r="S1513" i="3"/>
  <c r="S1514" i="3"/>
  <c r="AA1507" i="3"/>
  <c r="AB1507" i="3" s="1"/>
  <c r="AA1508" i="3"/>
  <c r="AB1508" i="3" s="1"/>
  <c r="S1507" i="3"/>
  <c r="S1508" i="3"/>
  <c r="S1506" i="3"/>
  <c r="AA1506" i="3"/>
  <c r="AB1506" i="3" s="1"/>
  <c r="S1478" i="3"/>
  <c r="S1479" i="3"/>
  <c r="S1480" i="3"/>
  <c r="S1481" i="3"/>
  <c r="S1482" i="3"/>
  <c r="S1483" i="3"/>
  <c r="S1484" i="3"/>
  <c r="S1485" i="3"/>
  <c r="S1486" i="3"/>
  <c r="S1487" i="3"/>
  <c r="S1488" i="3"/>
  <c r="S1489" i="3"/>
  <c r="S1490" i="3"/>
  <c r="S1491" i="3"/>
  <c r="S1492" i="3"/>
  <c r="S1493" i="3"/>
  <c r="S1494" i="3"/>
  <c r="S1495" i="3"/>
  <c r="S1496" i="3"/>
  <c r="S1497" i="3"/>
  <c r="S1498" i="3"/>
  <c r="S1499" i="3"/>
  <c r="S1500" i="3"/>
  <c r="S1501" i="3"/>
  <c r="S1502" i="3"/>
  <c r="S1503" i="3"/>
  <c r="S1504" i="3"/>
  <c r="S1505" i="3"/>
  <c r="AA1478" i="3"/>
  <c r="AB1478" i="3" s="1"/>
  <c r="AA1479" i="3"/>
  <c r="AB1479" i="3" s="1"/>
  <c r="AA1480" i="3"/>
  <c r="AB1480" i="3" s="1"/>
  <c r="AA1481" i="3"/>
  <c r="AB1481" i="3" s="1"/>
  <c r="AA1482" i="3"/>
  <c r="AB1482" i="3" s="1"/>
  <c r="AA1483" i="3"/>
  <c r="AB1483" i="3" s="1"/>
  <c r="AA1484" i="3"/>
  <c r="AB1484" i="3" s="1"/>
  <c r="AA1485" i="3"/>
  <c r="AB1485" i="3" s="1"/>
  <c r="AA1486" i="3"/>
  <c r="AB1486" i="3" s="1"/>
  <c r="AA1487" i="3"/>
  <c r="AB1487" i="3" s="1"/>
  <c r="AA1488" i="3"/>
  <c r="AB1488" i="3" s="1"/>
  <c r="AA1489" i="3"/>
  <c r="AB1489" i="3" s="1"/>
  <c r="AA1490" i="3"/>
  <c r="AB1490" i="3" s="1"/>
  <c r="AA1491" i="3"/>
  <c r="AB1491" i="3" s="1"/>
  <c r="AA1492" i="3"/>
  <c r="AB1492" i="3" s="1"/>
  <c r="AA1493" i="3"/>
  <c r="AB1493" i="3" s="1"/>
  <c r="AA1494" i="3"/>
  <c r="AB1494" i="3" s="1"/>
  <c r="AA1495" i="3"/>
  <c r="AB1495" i="3" s="1"/>
  <c r="AA1496" i="3"/>
  <c r="AB1496" i="3" s="1"/>
  <c r="AA1497" i="3"/>
  <c r="AB1497" i="3" s="1"/>
  <c r="AA1498" i="3"/>
  <c r="AB1498" i="3" s="1"/>
  <c r="AA1499" i="3"/>
  <c r="AB1499" i="3" s="1"/>
  <c r="AA1500" i="3"/>
  <c r="AB1500" i="3" s="1"/>
  <c r="AA1501" i="3"/>
  <c r="AB1501" i="3" s="1"/>
  <c r="AA1502" i="3"/>
  <c r="AB1502" i="3" s="1"/>
  <c r="AA1503" i="3"/>
  <c r="AB1503" i="3" s="1"/>
  <c r="AA1504" i="3"/>
  <c r="AB1504" i="3" s="1"/>
  <c r="AA1505" i="3"/>
  <c r="AB1505" i="3" s="1"/>
  <c r="S1477" i="3"/>
  <c r="AA1477" i="3"/>
  <c r="AB1477" i="3" s="1"/>
  <c r="S1475" i="3"/>
  <c r="S1476" i="3"/>
  <c r="AA1475" i="3"/>
  <c r="AB1475" i="3" s="1"/>
  <c r="AA1476" i="3"/>
  <c r="AB1476" i="3" s="1"/>
  <c r="S1474" i="3"/>
  <c r="AA1474" i="3"/>
  <c r="AB1474" i="3" s="1"/>
  <c r="S1473" i="3"/>
  <c r="AA1473" i="3"/>
  <c r="AB1473" i="3" s="1"/>
  <c r="S1472" i="3"/>
  <c r="AA1472" i="3"/>
  <c r="AB1472" i="3" s="1"/>
  <c r="S1471" i="3"/>
  <c r="AA1471" i="3"/>
  <c r="AB1471" i="3" s="1"/>
  <c r="S1467" i="3"/>
  <c r="S1468" i="3"/>
  <c r="S1469" i="3"/>
  <c r="AA1467" i="3"/>
  <c r="AB1467" i="3" s="1"/>
  <c r="AA1468" i="3"/>
  <c r="AB1468" i="3" s="1"/>
  <c r="AA1469" i="3"/>
  <c r="AB1469" i="3" s="1"/>
  <c r="AA1379" i="3"/>
  <c r="AB1379" i="3" s="1"/>
  <c r="S1379" i="3"/>
  <c r="A4" i="24" l="1"/>
  <c r="A5" i="24" s="1"/>
  <c r="A6" i="24" s="1"/>
  <c r="A7" i="24" s="1"/>
  <c r="A8" i="24" s="1"/>
  <c r="A9" i="24" s="1"/>
  <c r="A10" i="24" s="1"/>
  <c r="A11" i="24" s="1"/>
  <c r="A12" i="24" s="1"/>
  <c r="A13" i="24" s="1"/>
  <c r="A14" i="24" s="1"/>
  <c r="A15" i="24" s="1"/>
  <c r="A16" i="24" s="1"/>
  <c r="A17" i="24" s="1"/>
  <c r="A18" i="24" s="1"/>
  <c r="A19" i="24" s="1"/>
  <c r="A20" i="24" s="1"/>
  <c r="A21" i="24" s="1"/>
  <c r="A22" i="24" s="1"/>
  <c r="A23" i="24" s="1"/>
  <c r="A24" i="24" s="1"/>
  <c r="A25" i="24" s="1"/>
  <c r="A26" i="24" s="1"/>
  <c r="A27" i="24" s="1"/>
  <c r="A28" i="24" s="1"/>
  <c r="A29" i="24" s="1"/>
  <c r="A30" i="24" s="1"/>
  <c r="A31" i="24" s="1"/>
  <c r="A32" i="24" s="1"/>
  <c r="A33" i="24" s="1"/>
  <c r="A34" i="24" s="1"/>
  <c r="A35" i="24" s="1"/>
  <c r="A36" i="24" s="1"/>
  <c r="A37" i="24" s="1"/>
  <c r="A38" i="24" s="1"/>
  <c r="A39" i="24" s="1"/>
  <c r="A40" i="24" s="1"/>
  <c r="A41" i="24" s="1"/>
  <c r="A42" i="24" s="1"/>
  <c r="A43" i="24" s="1"/>
  <c r="A44" i="24" s="1"/>
  <c r="A45" i="24" s="1"/>
  <c r="A46" i="24" s="1"/>
  <c r="A47" i="24" s="1"/>
  <c r="A48" i="24" s="1"/>
  <c r="A49" i="24" s="1"/>
  <c r="A50" i="24" s="1"/>
  <c r="A51" i="24" s="1"/>
  <c r="A52" i="24" s="1"/>
  <c r="A53" i="24" s="1"/>
  <c r="A54" i="24" s="1"/>
  <c r="A55" i="24" s="1"/>
  <c r="A56" i="24" s="1"/>
  <c r="A57" i="24" s="1"/>
  <c r="A58" i="24" s="1"/>
  <c r="A59" i="24" s="1"/>
  <c r="A61" i="24" s="1"/>
  <c r="A62" i="24" s="1"/>
  <c r="A63" i="24" s="1"/>
  <c r="A64" i="24" s="1"/>
  <c r="A65" i="24" s="1"/>
  <c r="A66" i="24" s="1"/>
  <c r="A67" i="24" s="1"/>
  <c r="A68" i="24" s="1"/>
  <c r="A69" i="24" s="1"/>
  <c r="A70" i="24" s="1"/>
  <c r="A71" i="24" s="1"/>
  <c r="A72" i="24" s="1"/>
  <c r="A73" i="24" s="1"/>
  <c r="A74" i="24" s="1"/>
  <c r="A75" i="24" s="1"/>
  <c r="A76" i="24" s="1"/>
  <c r="A77" i="24" s="1"/>
  <c r="A78" i="24" s="1"/>
  <c r="A79" i="24" s="1"/>
  <c r="A80" i="24" s="1"/>
  <c r="A81" i="24" s="1"/>
  <c r="A82" i="24" s="1"/>
  <c r="A83" i="24" s="1"/>
  <c r="A84" i="24" s="1"/>
  <c r="A85" i="24" s="1"/>
  <c r="A86" i="24" s="1"/>
  <c r="A87" i="24" s="1"/>
  <c r="A88" i="24" s="1"/>
  <c r="A89" i="24" s="1"/>
  <c r="A90" i="24" s="1"/>
  <c r="A91" i="24" s="1"/>
  <c r="A92" i="24" s="1"/>
  <c r="A93" i="24" s="1"/>
  <c r="A94" i="24" s="1"/>
  <c r="A95" i="24" s="1"/>
  <c r="A96" i="24" s="1"/>
  <c r="A97" i="24" s="1"/>
  <c r="A98" i="24" s="1"/>
  <c r="A99" i="24" s="1"/>
  <c r="A100" i="24" s="1"/>
  <c r="A101" i="24" s="1"/>
  <c r="A102" i="24" s="1"/>
  <c r="A103" i="24" s="1"/>
  <c r="A104" i="24" s="1"/>
  <c r="A105" i="24" s="1"/>
  <c r="A106" i="24" s="1"/>
  <c r="A107" i="24" s="1"/>
  <c r="A108" i="24" s="1"/>
  <c r="A109" i="24" s="1"/>
  <c r="A110" i="24" s="1"/>
  <c r="A111" i="24" s="1"/>
  <c r="A112" i="24" s="1"/>
  <c r="A113" i="24" s="1"/>
  <c r="A114" i="24" s="1"/>
  <c r="A115" i="24" s="1"/>
  <c r="A116" i="24" s="1"/>
  <c r="A117" i="24" s="1"/>
  <c r="A118" i="24" s="1"/>
  <c r="A119" i="24" s="1"/>
  <c r="A120" i="24" s="1"/>
  <c r="A121" i="24" s="1"/>
  <c r="A122" i="24" s="1"/>
  <c r="A123" i="24" s="1"/>
  <c r="A124" i="24" s="1"/>
  <c r="A125" i="24" s="1"/>
  <c r="A126" i="24" s="1"/>
  <c r="A127" i="24" s="1"/>
  <c r="A128" i="24" s="1"/>
  <c r="A129" i="24" s="1"/>
  <c r="A130" i="24" s="1"/>
  <c r="A131" i="24" s="1"/>
  <c r="A132" i="24" s="1"/>
  <c r="A133" i="24" s="1"/>
  <c r="A134" i="24" s="1"/>
  <c r="A135" i="24" s="1"/>
  <c r="A136" i="24" s="1"/>
  <c r="A137" i="24" s="1"/>
  <c r="A138" i="24" s="1"/>
  <c r="A139" i="24" s="1"/>
  <c r="A140" i="24" s="1"/>
  <c r="A141" i="24" s="1"/>
  <c r="A142" i="24" s="1"/>
  <c r="A143" i="24" s="1"/>
  <c r="A144" i="24" s="1"/>
  <c r="A145" i="24" s="1"/>
  <c r="A146" i="24" s="1"/>
  <c r="A147" i="24" s="1"/>
  <c r="A148" i="24" s="1"/>
  <c r="A149" i="24" s="1"/>
  <c r="A150" i="24" s="1"/>
  <c r="A151" i="24" s="1"/>
  <c r="A152" i="24" s="1"/>
  <c r="A153" i="24" s="1"/>
  <c r="A154" i="24" s="1"/>
  <c r="A155" i="24" s="1"/>
  <c r="A156" i="24" s="1"/>
  <c r="A157" i="24" s="1"/>
  <c r="A158" i="24" s="1"/>
  <c r="A159" i="24" s="1"/>
  <c r="A160" i="24" s="1"/>
  <c r="A161" i="24" s="1"/>
  <c r="A162" i="24" s="1"/>
  <c r="A163" i="24" s="1"/>
  <c r="A164" i="24" s="1"/>
  <c r="A165" i="24" s="1"/>
  <c r="A166" i="24" s="1"/>
  <c r="A167" i="24" s="1"/>
  <c r="A168" i="24" s="1"/>
  <c r="A169" i="24" s="1"/>
  <c r="A170" i="24" s="1"/>
  <c r="A171" i="24" s="1"/>
  <c r="A172" i="24" s="1"/>
  <c r="A173" i="24" s="1"/>
  <c r="A174" i="24" s="1"/>
  <c r="A175" i="24" s="1"/>
  <c r="A176" i="24" s="1"/>
  <c r="A177" i="24" s="1"/>
  <c r="A178" i="24" s="1"/>
  <c r="A179" i="24" s="1"/>
  <c r="A180" i="24" s="1"/>
  <c r="A181" i="24" s="1"/>
  <c r="A182" i="24" s="1"/>
  <c r="A183" i="24" s="1"/>
  <c r="A184" i="24" s="1"/>
  <c r="A185" i="24" s="1"/>
  <c r="A186" i="24" s="1"/>
  <c r="A187" i="24" s="1"/>
  <c r="A188" i="24" s="1"/>
  <c r="A189" i="24" s="1"/>
  <c r="A190" i="24" s="1"/>
  <c r="A191" i="24" s="1"/>
  <c r="A192" i="24" s="1"/>
  <c r="A193" i="24" s="1"/>
  <c r="A194" i="24" s="1"/>
  <c r="A195" i="24" s="1"/>
  <c r="A196" i="24" s="1"/>
  <c r="A197" i="24" s="1"/>
  <c r="A198" i="24" s="1"/>
  <c r="A199" i="24" s="1"/>
  <c r="A200" i="24" s="1"/>
  <c r="A201" i="24" s="1"/>
  <c r="A202" i="24" s="1"/>
  <c r="A203" i="24" s="1"/>
  <c r="A204" i="24" s="1"/>
  <c r="A205" i="24" s="1"/>
  <c r="A206" i="24" s="1"/>
  <c r="A207" i="24" s="1"/>
  <c r="A208" i="24" s="1"/>
  <c r="A209" i="24" s="1"/>
  <c r="A210" i="24" s="1"/>
  <c r="A211" i="24" s="1"/>
  <c r="A212" i="24" s="1"/>
  <c r="A213" i="24" s="1"/>
  <c r="A214" i="24" s="1"/>
  <c r="A215" i="24" s="1"/>
  <c r="A216" i="24" s="1"/>
  <c r="A217" i="24" s="1"/>
  <c r="A218" i="24" s="1"/>
  <c r="A219" i="24" s="1"/>
  <c r="A220" i="24" s="1"/>
  <c r="A221" i="24" s="1"/>
  <c r="A222" i="24" s="1"/>
  <c r="A223" i="24" s="1"/>
  <c r="A224" i="24" s="1"/>
  <c r="A225" i="24" s="1"/>
  <c r="A226" i="24" s="1"/>
  <c r="A227" i="24" s="1"/>
  <c r="A228" i="24" s="1"/>
  <c r="A229" i="24" s="1"/>
  <c r="A230" i="24" s="1"/>
  <c r="A231" i="24" s="1"/>
  <c r="A232" i="24" s="1"/>
  <c r="A233" i="24" s="1"/>
  <c r="A234" i="24" s="1"/>
  <c r="A235" i="24" s="1"/>
  <c r="A236" i="24" s="1"/>
  <c r="A237" i="24" s="1"/>
  <c r="A238" i="24" s="1"/>
  <c r="A239" i="24" s="1"/>
  <c r="A240" i="24" s="1"/>
  <c r="A241" i="24" s="1"/>
  <c r="A242" i="24" s="1"/>
  <c r="A243" i="24" s="1"/>
  <c r="A244" i="24" s="1"/>
  <c r="A245" i="24" s="1"/>
  <c r="A246" i="24" s="1"/>
  <c r="A247" i="24" s="1"/>
  <c r="A248" i="24" s="1"/>
  <c r="A249" i="24" s="1"/>
  <c r="A250" i="24" s="1"/>
  <c r="A251" i="24" s="1"/>
  <c r="A252" i="24" s="1"/>
  <c r="A253" i="24" s="1"/>
  <c r="A254" i="24" s="1"/>
  <c r="A255" i="24" s="1"/>
  <c r="A256" i="24" s="1"/>
  <c r="A257" i="24" s="1"/>
  <c r="A258" i="24" s="1"/>
  <c r="A259" i="24" s="1"/>
  <c r="A260" i="24" s="1"/>
  <c r="A261" i="24" s="1"/>
  <c r="A262" i="24" s="1"/>
  <c r="A263" i="24" s="1"/>
  <c r="A264" i="24" s="1"/>
  <c r="A265" i="24" s="1"/>
  <c r="A266" i="24" s="1"/>
  <c r="A267" i="24" s="1"/>
  <c r="A268" i="24" s="1"/>
  <c r="A269" i="24" s="1"/>
  <c r="A270" i="24" s="1"/>
  <c r="A271" i="24" s="1"/>
  <c r="A272" i="24" s="1"/>
  <c r="A273" i="24" s="1"/>
  <c r="A274" i="24" s="1"/>
  <c r="A275" i="24" s="1"/>
  <c r="A276" i="24" s="1"/>
  <c r="A277" i="24" s="1"/>
  <c r="A278" i="24" s="1"/>
  <c r="A279" i="24" s="1"/>
  <c r="A280" i="24" s="1"/>
  <c r="A281" i="24" s="1"/>
  <c r="AA1449" i="3"/>
  <c r="AB1449" i="3" s="1"/>
  <c r="AA1450" i="3"/>
  <c r="AB1450" i="3" s="1"/>
  <c r="AA1451" i="3"/>
  <c r="AB1451" i="3" s="1"/>
  <c r="AA1460" i="3"/>
  <c r="AB1460" i="3" s="1"/>
  <c r="AA1462" i="3"/>
  <c r="AB1462" i="3" s="1"/>
  <c r="AA1463" i="3"/>
  <c r="AB1463" i="3" s="1"/>
  <c r="AA1464" i="3"/>
  <c r="AB1464" i="3" s="1"/>
  <c r="AA1465" i="3"/>
  <c r="AB1465" i="3" s="1"/>
  <c r="AA1466" i="3"/>
  <c r="AB1466" i="3" s="1"/>
  <c r="S1449" i="3"/>
  <c r="S1450" i="3"/>
  <c r="S1451" i="3"/>
  <c r="S1460" i="3"/>
  <c r="S1462" i="3"/>
  <c r="S1463" i="3"/>
  <c r="S1464" i="3"/>
  <c r="S1465" i="3"/>
  <c r="S1466" i="3"/>
  <c r="AA1441" i="3"/>
  <c r="AB1441" i="3" s="1"/>
  <c r="AA1442" i="3"/>
  <c r="AB1442" i="3" s="1"/>
  <c r="AA1443" i="3"/>
  <c r="AB1443" i="3" s="1"/>
  <c r="AA1444" i="3"/>
  <c r="AB1444" i="3" s="1"/>
  <c r="AA1445" i="3"/>
  <c r="AB1445" i="3" s="1"/>
  <c r="AA1446" i="3"/>
  <c r="AB1446" i="3" s="1"/>
  <c r="AA1447" i="3"/>
  <c r="AB1447" i="3" s="1"/>
  <c r="AA1448" i="3"/>
  <c r="AB1448" i="3" s="1"/>
  <c r="S1441" i="3"/>
  <c r="S1442" i="3"/>
  <c r="S1443" i="3"/>
  <c r="S1444" i="3"/>
  <c r="S1445" i="3"/>
  <c r="S1446" i="3"/>
  <c r="S1447" i="3"/>
  <c r="S1448" i="3"/>
  <c r="AA1437" i="3"/>
  <c r="AB1437" i="3" s="1"/>
  <c r="AA1439" i="3"/>
  <c r="AB1439" i="3" s="1"/>
  <c r="AA1440" i="3"/>
  <c r="AB1440" i="3" s="1"/>
  <c r="S1437" i="3"/>
  <c r="S1439" i="3"/>
  <c r="S1440" i="3"/>
  <c r="AA1435" i="3"/>
  <c r="AB1435" i="3" s="1"/>
  <c r="AA1436" i="3"/>
  <c r="AB1436" i="3" s="1"/>
  <c r="S1435" i="3"/>
  <c r="S1436" i="3"/>
  <c r="S1406" i="3"/>
  <c r="AA1406" i="3"/>
  <c r="AB1406" i="3" s="1"/>
  <c r="S1429" i="3"/>
  <c r="S1430" i="3"/>
  <c r="S1431" i="3"/>
  <c r="S1432" i="3"/>
  <c r="S1433" i="3"/>
  <c r="S1434" i="3"/>
  <c r="AA1429" i="3"/>
  <c r="AB1429" i="3" s="1"/>
  <c r="AA1430" i="3"/>
  <c r="AB1430" i="3" s="1"/>
  <c r="AA1431" i="3"/>
  <c r="AB1431" i="3" s="1"/>
  <c r="AA1432" i="3"/>
  <c r="AB1432" i="3" s="1"/>
  <c r="AA1433" i="3"/>
  <c r="AB1433" i="3" s="1"/>
  <c r="AA1434" i="3"/>
  <c r="AB1434" i="3" s="1"/>
  <c r="S1428" i="3"/>
  <c r="AA1428" i="3"/>
  <c r="AB1428" i="3" s="1"/>
  <c r="S1427" i="3"/>
  <c r="AA1427" i="3"/>
  <c r="AB1427" i="3" s="1"/>
  <c r="S1426" i="3"/>
  <c r="AA1426" i="3"/>
  <c r="AB1426" i="3" s="1"/>
  <c r="S1420" i="3"/>
  <c r="S1421" i="3"/>
  <c r="S1422" i="3"/>
  <c r="S1423" i="3"/>
  <c r="S1424" i="3"/>
  <c r="S1425" i="3"/>
  <c r="AA1420" i="3"/>
  <c r="AB1420" i="3" s="1"/>
  <c r="AA1421" i="3"/>
  <c r="AB1421" i="3" s="1"/>
  <c r="AA1422" i="3"/>
  <c r="AB1422" i="3" s="1"/>
  <c r="AA1423" i="3"/>
  <c r="AB1423" i="3" s="1"/>
  <c r="AA1424" i="3"/>
  <c r="AB1424" i="3" s="1"/>
  <c r="AA1425" i="3"/>
  <c r="AB1425" i="3" s="1"/>
  <c r="M4" i="5"/>
  <c r="M5" i="5" s="1"/>
  <c r="M6" i="5" s="1"/>
  <c r="M7" i="5" s="1"/>
  <c r="M8" i="5" s="1"/>
  <c r="M9" i="5" s="1"/>
  <c r="M10" i="5" s="1"/>
  <c r="M11" i="5" s="1"/>
  <c r="M12" i="5" s="1"/>
  <c r="M13" i="5" s="1"/>
  <c r="M14" i="5" s="1"/>
  <c r="M15" i="5" s="1"/>
  <c r="M16" i="5" s="1"/>
  <c r="M17" i="5" s="1"/>
  <c r="M18" i="5" s="1"/>
  <c r="M19" i="5" s="1"/>
  <c r="M20" i="5" s="1"/>
  <c r="M21" i="5" s="1"/>
  <c r="M22" i="5" s="1"/>
  <c r="M23" i="5" s="1"/>
  <c r="M24" i="5" s="1"/>
  <c r="M25" i="5" s="1"/>
  <c r="M26" i="5" s="1"/>
  <c r="M27" i="5" s="1"/>
  <c r="M28" i="5" s="1"/>
  <c r="M29" i="5" s="1"/>
  <c r="M30" i="5" s="1"/>
  <c r="M31" i="5" s="1"/>
  <c r="M32" i="5" s="1"/>
  <c r="M33" i="5" s="1"/>
  <c r="M34" i="5" s="1"/>
  <c r="M35" i="5" s="1"/>
  <c r="M36" i="5" s="1"/>
  <c r="M37" i="5" s="1"/>
  <c r="M38" i="5" s="1"/>
  <c r="M39" i="5" s="1"/>
  <c r="M40" i="5" s="1"/>
  <c r="M41" i="5" s="1"/>
  <c r="M42" i="5" s="1"/>
  <c r="M43" i="5" s="1"/>
  <c r="M44" i="5" s="1"/>
  <c r="M45" i="5" s="1"/>
  <c r="M46" i="5" s="1"/>
  <c r="M47" i="5" s="1"/>
  <c r="M48" i="5" s="1"/>
  <c r="M49" i="5" s="1"/>
  <c r="M50" i="5" s="1"/>
  <c r="M51" i="5" s="1"/>
  <c r="M52" i="5" s="1"/>
  <c r="M53" i="5" s="1"/>
  <c r="M54" i="5" s="1"/>
  <c r="M55" i="5" s="1"/>
  <c r="M56" i="5" s="1"/>
  <c r="M57" i="5" s="1"/>
  <c r="M58" i="5" s="1"/>
  <c r="M59" i="5" s="1"/>
  <c r="M60" i="5" s="1"/>
  <c r="M61" i="5" s="1"/>
  <c r="AA1409" i="3"/>
  <c r="AB1409" i="3" s="1"/>
  <c r="AA1410" i="3"/>
  <c r="AB1410" i="3" s="1"/>
  <c r="AA1411" i="3"/>
  <c r="AB1411" i="3" s="1"/>
  <c r="AA1412" i="3"/>
  <c r="AB1412" i="3" s="1"/>
  <c r="AA1413" i="3"/>
  <c r="AB1413" i="3" s="1"/>
  <c r="AA1414" i="3"/>
  <c r="AB1414" i="3" s="1"/>
  <c r="AA1417" i="3"/>
  <c r="AB1417" i="3" s="1"/>
  <c r="AA1418" i="3"/>
  <c r="AB1418" i="3" s="1"/>
  <c r="AA1419" i="3"/>
  <c r="AB1419" i="3" s="1"/>
  <c r="S1408" i="3"/>
  <c r="S1409" i="3"/>
  <c r="S1410" i="3"/>
  <c r="S1411" i="3"/>
  <c r="S1412" i="3"/>
  <c r="S1413" i="3"/>
  <c r="S1417" i="3"/>
  <c r="S1418" i="3"/>
  <c r="S1419" i="3"/>
  <c r="AA1408" i="3"/>
  <c r="AB1408" i="3" s="1"/>
  <c r="S1401" i="3"/>
  <c r="S1402" i="3"/>
  <c r="S1403" i="3"/>
  <c r="S1404" i="3"/>
  <c r="S1405" i="3"/>
  <c r="AA1403" i="3"/>
  <c r="AB1403" i="3" s="1"/>
  <c r="AA1404" i="3"/>
  <c r="AB1404" i="3" s="1"/>
  <c r="AA1405" i="3"/>
  <c r="AB1405" i="3" s="1"/>
  <c r="S1276" i="3"/>
  <c r="S1277" i="3"/>
  <c r="S1278" i="3"/>
  <c r="S1279" i="3"/>
  <c r="AA1276" i="3"/>
  <c r="AB1276" i="3" s="1"/>
  <c r="AA1277" i="3"/>
  <c r="AB1277" i="3" s="1"/>
  <c r="AA1278" i="3"/>
  <c r="AB1278" i="3" s="1"/>
  <c r="AA1279" i="3"/>
  <c r="AB1279" i="3" s="1"/>
  <c r="S1280" i="3"/>
  <c r="S1281" i="3"/>
  <c r="AA1280" i="3"/>
  <c r="AB1280" i="3" s="1"/>
  <c r="AA1281" i="3"/>
  <c r="AB1281" i="3" s="1"/>
  <c r="S1282" i="3"/>
  <c r="AA1282" i="3"/>
  <c r="AB1282" i="3" s="1"/>
  <c r="S1349" i="3"/>
  <c r="AA1349" i="3"/>
  <c r="AB1349" i="3" s="1"/>
  <c r="S1283" i="3"/>
  <c r="AA1283" i="3"/>
  <c r="AB1283" i="3" s="1"/>
  <c r="AA1241" i="3"/>
  <c r="AB1241" i="3" s="1"/>
  <c r="AA497" i="3"/>
  <c r="AA496" i="3"/>
  <c r="AA399" i="3"/>
  <c r="AA398" i="3"/>
  <c r="AA43" i="3"/>
  <c r="AA12" i="3"/>
  <c r="AA41" i="3"/>
  <c r="AA40" i="3"/>
  <c r="AA39" i="3"/>
  <c r="AA11" i="3"/>
  <c r="AA1116" i="3"/>
  <c r="AA1117" i="3"/>
  <c r="AA1118" i="3"/>
  <c r="AA1119" i="3"/>
  <c r="AA1120" i="3"/>
  <c r="AA1121" i="3"/>
  <c r="AA1122" i="3"/>
  <c r="AA1264" i="3"/>
  <c r="AA1182" i="3"/>
  <c r="AA1183" i="3"/>
  <c r="S41" i="3"/>
  <c r="J1000" i="3"/>
  <c r="J871" i="3"/>
  <c r="J850" i="3"/>
  <c r="I1000" i="3"/>
  <c r="I871" i="3"/>
  <c r="M62" i="5" l="1"/>
  <c r="M63" i="5" s="1"/>
  <c r="M64" i="5" s="1"/>
  <c r="M65" i="5" s="1"/>
  <c r="M66" i="5" s="1"/>
  <c r="M67" i="5" s="1"/>
  <c r="M68" i="5" s="1"/>
  <c r="M69" i="5" s="1"/>
  <c r="M70" i="5" s="1"/>
  <c r="M71" i="5" s="1"/>
  <c r="M72" i="5" s="1"/>
  <c r="M73" i="5" s="1"/>
  <c r="M74" i="5" s="1"/>
  <c r="M75" i="5" s="1"/>
  <c r="M76" i="5" s="1"/>
  <c r="M77" i="5" s="1"/>
  <c r="M78" i="5" s="1"/>
  <c r="M79" i="5" s="1"/>
  <c r="M80" i="5" s="1"/>
  <c r="M81" i="5" s="1"/>
  <c r="M82" i="5" s="1"/>
  <c r="M83" i="5" s="1"/>
  <c r="M84" i="5" s="1"/>
  <c r="M85" i="5" s="1"/>
  <c r="M86" i="5" s="1"/>
  <c r="M87" i="5" s="1"/>
  <c r="M88" i="5" s="1"/>
  <c r="M89" i="5" s="1"/>
  <c r="M90" i="5" s="1"/>
  <c r="M91" i="5" s="1"/>
  <c r="M92" i="5" s="1"/>
  <c r="M93" i="5" s="1"/>
  <c r="M94" i="5" s="1"/>
  <c r="M95" i="5" s="1"/>
  <c r="M96" i="5" s="1"/>
  <c r="M97" i="5" s="1"/>
  <c r="M98" i="5" s="1"/>
  <c r="M99" i="5" s="1"/>
  <c r="M100" i="5" s="1"/>
  <c r="M101" i="5" s="1"/>
  <c r="M102" i="5" s="1"/>
  <c r="M103" i="5" s="1"/>
  <c r="M104" i="5" s="1"/>
  <c r="M105" i="5" s="1"/>
  <c r="M106" i="5" s="1"/>
  <c r="M107" i="5" s="1"/>
  <c r="M108" i="5" s="1"/>
  <c r="M109" i="5" s="1"/>
  <c r="M110" i="5" s="1"/>
  <c r="M111" i="5" s="1"/>
  <c r="M112" i="5" s="1"/>
  <c r="M113" i="5" s="1"/>
  <c r="M114" i="5" s="1"/>
  <c r="M115" i="5" s="1"/>
  <c r="M116" i="5" s="1"/>
  <c r="M117" i="5" s="1"/>
  <c r="M118" i="5" s="1"/>
  <c r="M119" i="5" s="1"/>
  <c r="M120" i="5" s="1"/>
  <c r="M121" i="5" s="1"/>
  <c r="M122" i="5" s="1"/>
  <c r="M123" i="5" s="1"/>
  <c r="M124" i="5" s="1"/>
  <c r="M125" i="5" s="1"/>
  <c r="M126" i="5" s="1"/>
  <c r="M127" i="5" s="1"/>
  <c r="M128" i="5" s="1"/>
  <c r="M129" i="5" s="1"/>
  <c r="M130" i="5" s="1"/>
  <c r="M131" i="5" s="1"/>
  <c r="M132" i="5" s="1"/>
  <c r="M133" i="5" s="1"/>
  <c r="M134" i="5" s="1"/>
  <c r="M135" i="5" s="1"/>
  <c r="M136" i="5" s="1"/>
  <c r="M137" i="5" s="1"/>
  <c r="M138" i="5" s="1"/>
  <c r="M139" i="5" s="1"/>
  <c r="M140" i="5" s="1"/>
  <c r="M141" i="5" s="1"/>
  <c r="M142" i="5" s="1"/>
  <c r="M143" i="5" s="1"/>
  <c r="M144" i="5" s="1"/>
  <c r="M145" i="5" s="1"/>
  <c r="M146" i="5" s="1"/>
  <c r="M147" i="5" s="1"/>
  <c r="M148" i="5" s="1"/>
  <c r="M149" i="5" s="1"/>
  <c r="M150" i="5" s="1"/>
  <c r="M151" i="5" s="1"/>
  <c r="M152" i="5" s="1"/>
  <c r="M153" i="5" s="1"/>
  <c r="M154" i="5" s="1"/>
  <c r="M155" i="5" s="1"/>
  <c r="M156" i="5" s="1"/>
  <c r="M157" i="5" s="1"/>
  <c r="M158" i="5" s="1"/>
  <c r="M159" i="5" s="1"/>
  <c r="M160" i="5" s="1"/>
  <c r="M161" i="5" s="1"/>
  <c r="M162" i="5" s="1"/>
  <c r="M163" i="5" s="1"/>
  <c r="M164" i="5" s="1"/>
  <c r="M165" i="5" s="1"/>
  <c r="M166" i="5" s="1"/>
  <c r="M167" i="5" s="1"/>
  <c r="M168" i="5" s="1"/>
  <c r="M169" i="5" s="1"/>
  <c r="M170" i="5" s="1"/>
  <c r="M171" i="5" s="1"/>
  <c r="M172" i="5" s="1"/>
  <c r="M173" i="5" s="1"/>
  <c r="M174" i="5" s="1"/>
  <c r="M175" i="5" s="1"/>
  <c r="M176" i="5" s="1"/>
  <c r="M177" i="5" s="1"/>
  <c r="M178" i="5" s="1"/>
  <c r="M179" i="5" s="1"/>
  <c r="M180" i="5" s="1"/>
  <c r="M181" i="5" s="1"/>
  <c r="M182" i="5" s="1"/>
  <c r="M183" i="5" s="1"/>
  <c r="M184" i="5" s="1"/>
  <c r="M185" i="5" s="1"/>
  <c r="M186" i="5" s="1"/>
  <c r="M187" i="5" s="1"/>
  <c r="M188" i="5" s="1"/>
  <c r="M189" i="5" s="1"/>
  <c r="M190" i="5" s="1"/>
  <c r="M191" i="5" s="1"/>
  <c r="M192" i="5" s="1"/>
  <c r="M193" i="5" s="1"/>
  <c r="M194" i="5" s="1"/>
  <c r="M195" i="5" s="1"/>
  <c r="M196" i="5" s="1"/>
  <c r="M197" i="5" s="1"/>
  <c r="M198" i="5" s="1"/>
  <c r="M199" i="5" s="1"/>
  <c r="M200" i="5" s="1"/>
  <c r="M201" i="5" s="1"/>
  <c r="M202" i="5" s="1"/>
  <c r="M203" i="5" s="1"/>
  <c r="M204" i="5" s="1"/>
  <c r="M205" i="5" s="1"/>
  <c r="M206" i="5" s="1"/>
  <c r="M207" i="5" s="1"/>
  <c r="M208" i="5" s="1"/>
  <c r="M209" i="5" s="1"/>
  <c r="M210" i="5" s="1"/>
  <c r="M211" i="5" s="1"/>
  <c r="M212" i="5" s="1"/>
  <c r="M213" i="5" s="1"/>
  <c r="M214" i="5" s="1"/>
  <c r="M215" i="5" s="1"/>
  <c r="M216" i="5" s="1"/>
  <c r="M217" i="5" s="1"/>
  <c r="M218" i="5" s="1"/>
  <c r="M219" i="5" s="1"/>
  <c r="M220" i="5" s="1"/>
  <c r="M221" i="5" s="1"/>
  <c r="M222" i="5" s="1"/>
  <c r="M223" i="5" s="1"/>
  <c r="M224" i="5" s="1"/>
  <c r="M225" i="5" s="1"/>
  <c r="M226" i="5" s="1"/>
  <c r="M227" i="5" s="1"/>
  <c r="M228" i="5" s="1"/>
  <c r="M229" i="5" s="1"/>
  <c r="M230" i="5" s="1"/>
  <c r="M231" i="5" s="1"/>
  <c r="M232" i="5" s="1"/>
  <c r="M233" i="5" s="1"/>
  <c r="M234" i="5" s="1"/>
  <c r="M235" i="5" s="1"/>
  <c r="M236" i="5" s="1"/>
  <c r="M237" i="5" s="1"/>
  <c r="M238" i="5" s="1"/>
  <c r="M239" i="5" s="1"/>
  <c r="M240" i="5" s="1"/>
  <c r="M241" i="5" s="1"/>
  <c r="M242" i="5" s="1"/>
  <c r="M243" i="5" s="1"/>
  <c r="M244" i="5" s="1"/>
  <c r="M245" i="5" s="1"/>
  <c r="M246" i="5" s="1"/>
  <c r="M247" i="5" s="1"/>
  <c r="M248" i="5" s="1"/>
  <c r="M249" i="5" s="1"/>
  <c r="M250" i="5" s="1"/>
  <c r="M251" i="5" s="1"/>
  <c r="M252" i="5" s="1"/>
  <c r="M253" i="5" s="1"/>
  <c r="M254" i="5" s="1"/>
  <c r="M255" i="5" s="1"/>
  <c r="M256" i="5" s="1"/>
  <c r="M257" i="5" s="1"/>
  <c r="M258" i="5" s="1"/>
  <c r="M259" i="5" s="1"/>
  <c r="M260" i="5" s="1"/>
  <c r="M261" i="5" s="1"/>
  <c r="M262" i="5" s="1"/>
  <c r="M263" i="5" s="1"/>
  <c r="M264" i="5" s="1"/>
  <c r="M265" i="5" s="1"/>
  <c r="M266" i="5" s="1"/>
  <c r="M267" i="5" s="1"/>
  <c r="M268" i="5" s="1"/>
  <c r="M269" i="5" s="1"/>
  <c r="M270" i="5" s="1"/>
  <c r="M271" i="5" s="1"/>
  <c r="M272" i="5" s="1"/>
  <c r="M273" i="5" s="1"/>
  <c r="M274" i="5" s="1"/>
  <c r="M275" i="5" s="1"/>
  <c r="M276" i="5" s="1"/>
  <c r="M277" i="5" s="1"/>
  <c r="M278" i="5" s="1"/>
  <c r="M279" i="5" s="1"/>
  <c r="M280" i="5" s="1"/>
  <c r="M281" i="5" s="1"/>
  <c r="S1124" i="3"/>
  <c r="AA1124" i="3"/>
  <c r="AB1124" i="3" s="1"/>
  <c r="S1180" i="3"/>
  <c r="AA1402" i="3" l="1"/>
  <c r="AB1402" i="3" s="1"/>
  <c r="AA1401" i="3"/>
  <c r="AB1401" i="3" s="1"/>
  <c r="F22" i="22"/>
  <c r="D22" i="22"/>
  <c r="D21" i="22"/>
  <c r="F20" i="22"/>
  <c r="F21" i="22" s="1"/>
  <c r="F23" i="22" s="1"/>
  <c r="E20" i="22"/>
  <c r="E21" i="22" s="1"/>
  <c r="D20" i="22"/>
  <c r="D9" i="22"/>
  <c r="D10" i="22" s="1"/>
  <c r="E9" i="22"/>
  <c r="E10" i="22" s="1"/>
  <c r="F9" i="22"/>
  <c r="F10" i="22" s="1"/>
  <c r="S1150" i="3"/>
  <c r="S1151" i="3"/>
  <c r="S1152" i="3"/>
  <c r="S1153" i="3"/>
  <c r="AA1150" i="3"/>
  <c r="AB1150" i="3" s="1"/>
  <c r="AA1151" i="3"/>
  <c r="AB1151" i="3" s="1"/>
  <c r="AA1152" i="3"/>
  <c r="AB1152" i="3" s="1"/>
  <c r="AA1153" i="3"/>
  <c r="AB1153" i="3" s="1"/>
  <c r="S1154" i="3"/>
  <c r="AA1154" i="3"/>
  <c r="AB1154" i="3" s="1"/>
  <c r="S1034" i="3"/>
  <c r="S1035" i="3"/>
  <c r="S1036" i="3"/>
  <c r="S1037" i="3"/>
  <c r="S1038" i="3"/>
  <c r="S1039" i="3"/>
  <c r="S1040" i="3"/>
  <c r="S1041" i="3"/>
  <c r="S1042" i="3"/>
  <c r="S1043" i="3"/>
  <c r="S1044" i="3"/>
  <c r="S1045" i="3"/>
  <c r="S1046" i="3"/>
  <c r="S1047" i="3"/>
  <c r="S1048" i="3"/>
  <c r="S1049" i="3"/>
  <c r="S1050" i="3"/>
  <c r="S1051" i="3"/>
  <c r="S1052" i="3"/>
  <c r="S1053" i="3"/>
  <c r="S1054" i="3"/>
  <c r="S1055" i="3"/>
  <c r="S1056" i="3"/>
  <c r="S1057" i="3"/>
  <c r="S1030" i="3"/>
  <c r="S1031" i="3"/>
  <c r="S1032" i="3"/>
  <c r="S1033" i="3"/>
  <c r="S1026" i="3"/>
  <c r="S1027" i="3"/>
  <c r="S1028" i="3"/>
  <c r="S1029" i="3"/>
  <c r="S1058" i="3"/>
  <c r="S1059" i="3"/>
  <c r="S1060" i="3"/>
  <c r="S1061" i="3"/>
  <c r="S1062" i="3"/>
  <c r="S1063" i="3"/>
  <c r="S1064" i="3"/>
  <c r="S1065" i="3"/>
  <c r="S1066" i="3"/>
  <c r="S1067" i="3"/>
  <c r="S1068" i="3"/>
  <c r="S1069" i="3"/>
  <c r="S1070" i="3"/>
  <c r="S1071" i="3"/>
  <c r="S1072" i="3"/>
  <c r="S1073" i="3"/>
  <c r="S1074" i="3"/>
  <c r="S1075" i="3"/>
  <c r="S1076" i="3"/>
  <c r="S1077" i="3"/>
  <c r="S1078" i="3"/>
  <c r="S1079" i="3"/>
  <c r="S1080" i="3"/>
  <c r="S1081" i="3"/>
  <c r="S1082" i="3"/>
  <c r="S1083" i="3"/>
  <c r="S1084" i="3"/>
  <c r="S1085" i="3"/>
  <c r="S1086" i="3"/>
  <c r="S1087" i="3"/>
  <c r="S1088" i="3"/>
  <c r="S1089" i="3"/>
  <c r="S1090" i="3"/>
  <c r="S1091" i="3"/>
  <c r="S1092" i="3"/>
  <c r="S1093" i="3"/>
  <c r="S1094" i="3"/>
  <c r="S1095" i="3"/>
  <c r="S1096" i="3"/>
  <c r="S1097" i="3"/>
  <c r="S1098" i="3"/>
  <c r="S1099" i="3"/>
  <c r="S1100" i="3"/>
  <c r="S1101" i="3"/>
  <c r="S1102" i="3"/>
  <c r="S1103" i="3"/>
  <c r="S1104" i="3"/>
  <c r="S1105" i="3"/>
  <c r="S1106" i="3"/>
  <c r="S1107" i="3"/>
  <c r="S1108" i="3"/>
  <c r="S1109" i="3"/>
  <c r="S1110" i="3"/>
  <c r="S1111" i="3"/>
  <c r="S1112" i="3"/>
  <c r="S1113" i="3"/>
  <c r="S1114" i="3"/>
  <c r="S1115" i="3"/>
  <c r="S1116" i="3"/>
  <c r="S1117" i="3"/>
  <c r="S1118" i="3"/>
  <c r="S1119" i="3"/>
  <c r="S1120" i="3"/>
  <c r="S1121" i="3"/>
  <c r="S1122" i="3"/>
  <c r="S1123" i="3"/>
  <c r="S1125" i="3"/>
  <c r="S1126" i="3"/>
  <c r="S1127" i="3"/>
  <c r="S1128" i="3"/>
  <c r="S1129" i="3"/>
  <c r="S1130" i="3"/>
  <c r="S1131" i="3"/>
  <c r="S1132" i="3"/>
  <c r="S1133" i="3"/>
  <c r="S1134" i="3"/>
  <c r="S1135" i="3"/>
  <c r="S1136" i="3"/>
  <c r="S1137" i="3"/>
  <c r="S1138" i="3"/>
  <c r="S1139" i="3"/>
  <c r="S1140" i="3"/>
  <c r="S1141" i="3"/>
  <c r="S1142" i="3"/>
  <c r="S1143" i="3"/>
  <c r="S1144" i="3"/>
  <c r="S1145" i="3"/>
  <c r="S1146" i="3"/>
  <c r="S1147" i="3"/>
  <c r="S1148" i="3"/>
  <c r="S1149" i="3"/>
  <c r="S1155" i="3"/>
  <c r="S1156" i="3"/>
  <c r="S1157" i="3"/>
  <c r="S1158" i="3"/>
  <c r="S1159" i="3"/>
  <c r="S1160" i="3"/>
  <c r="S1161" i="3"/>
  <c r="S1162" i="3"/>
  <c r="S1163" i="3"/>
  <c r="S1164" i="3"/>
  <c r="S1165" i="3"/>
  <c r="S1166" i="3"/>
  <c r="S1167" i="3"/>
  <c r="S1168" i="3"/>
  <c r="S1169" i="3"/>
  <c r="S1170" i="3"/>
  <c r="S1171" i="3"/>
  <c r="AA1043" i="3"/>
  <c r="AB1043" i="3" s="1"/>
  <c r="AA1044" i="3"/>
  <c r="AB1044" i="3" s="1"/>
  <c r="K691" i="3"/>
  <c r="AA1034" i="3"/>
  <c r="AB1034" i="3" s="1"/>
  <c r="AA1035" i="3"/>
  <c r="AB1035" i="3" s="1"/>
  <c r="AA1036" i="3"/>
  <c r="AB1036" i="3" s="1"/>
  <c r="AA1037" i="3"/>
  <c r="AB1037" i="3" s="1"/>
  <c r="AA1038" i="3"/>
  <c r="AB1038" i="3" s="1"/>
  <c r="AA1039" i="3"/>
  <c r="AB1039" i="3" s="1"/>
  <c r="AA1040" i="3"/>
  <c r="AB1040" i="3" s="1"/>
  <c r="AA1041" i="3"/>
  <c r="AB1041" i="3" s="1"/>
  <c r="AA1042" i="3"/>
  <c r="AB1042" i="3" s="1"/>
  <c r="AA1045" i="3"/>
  <c r="AB1045" i="3" s="1"/>
  <c r="AA1046" i="3"/>
  <c r="AB1046" i="3" s="1"/>
  <c r="AA1047" i="3"/>
  <c r="AB1047" i="3" s="1"/>
  <c r="AA1048" i="3"/>
  <c r="AB1048" i="3" s="1"/>
  <c r="AA1049" i="3"/>
  <c r="AB1049" i="3" s="1"/>
  <c r="AA1050" i="3"/>
  <c r="AB1050" i="3" s="1"/>
  <c r="AA1051" i="3"/>
  <c r="AB1051" i="3" s="1"/>
  <c r="AA1052" i="3"/>
  <c r="AB1052" i="3" s="1"/>
  <c r="AA1053" i="3"/>
  <c r="AB1053" i="3" s="1"/>
  <c r="AA1054" i="3"/>
  <c r="AB1054" i="3" s="1"/>
  <c r="AA1055" i="3"/>
  <c r="AB1055" i="3" s="1"/>
  <c r="AA1056" i="3"/>
  <c r="AB1056" i="3" s="1"/>
  <c r="AA1057" i="3"/>
  <c r="AB1057" i="3" s="1"/>
  <c r="AA1058" i="3"/>
  <c r="AB1058" i="3" s="1"/>
  <c r="AA1059" i="3"/>
  <c r="AB1059" i="3" s="1"/>
  <c r="AA1060" i="3"/>
  <c r="AB1060" i="3" s="1"/>
  <c r="AA1061" i="3"/>
  <c r="AB1061" i="3" s="1"/>
  <c r="AA1062" i="3"/>
  <c r="AB1062" i="3" s="1"/>
  <c r="AA1063" i="3"/>
  <c r="AB1063" i="3" s="1"/>
  <c r="AA1064" i="3"/>
  <c r="AB1064" i="3" s="1"/>
  <c r="AA1065" i="3"/>
  <c r="AB1065" i="3" s="1"/>
  <c r="AA1066" i="3"/>
  <c r="AB1066" i="3" s="1"/>
  <c r="AA1067" i="3"/>
  <c r="AB1067" i="3" s="1"/>
  <c r="J18" i="22"/>
  <c r="L19" i="22"/>
  <c r="M8" i="22"/>
  <c r="N8" i="22"/>
  <c r="I19" i="22"/>
  <c r="I18" i="22"/>
  <c r="M7" i="22"/>
  <c r="O18" i="22"/>
  <c r="H18" i="22"/>
  <c r="K19" i="22"/>
  <c r="M18" i="22"/>
  <c r="O7" i="22"/>
  <c r="J7" i="22"/>
  <c r="O19" i="22"/>
  <c r="N7" i="22"/>
  <c r="N19" i="22"/>
  <c r="I8" i="22"/>
  <c r="M19" i="22"/>
  <c r="L8" i="22"/>
  <c r="G18" i="22"/>
  <c r="G7" i="22"/>
  <c r="O8" i="22"/>
  <c r="N18" i="22"/>
  <c r="K8" i="22"/>
  <c r="J8" i="22"/>
  <c r="K7" i="22"/>
  <c r="K18" i="22"/>
  <c r="L18" i="22"/>
  <c r="J19" i="22"/>
  <c r="L7" i="22"/>
  <c r="I7" i="22"/>
  <c r="H7" i="22"/>
  <c r="H20" i="22" l="1"/>
  <c r="H22" i="22" s="1"/>
  <c r="I20" i="22"/>
  <c r="I22" i="22" s="1"/>
  <c r="J20" i="22"/>
  <c r="J22" i="22" s="1"/>
  <c r="K20" i="22"/>
  <c r="K21" i="22" s="1"/>
  <c r="M20" i="22"/>
  <c r="M21" i="22" s="1"/>
  <c r="N20" i="22"/>
  <c r="N21" i="22" s="1"/>
  <c r="L20" i="22"/>
  <c r="L21" i="22" s="1"/>
  <c r="G20" i="22"/>
  <c r="G22" i="22" s="1"/>
  <c r="O20" i="22"/>
  <c r="O22" i="22" s="1"/>
  <c r="E22" i="22"/>
  <c r="E23" i="22" s="1"/>
  <c r="D23" i="22"/>
  <c r="F11" i="22"/>
  <c r="E11" i="22"/>
  <c r="E12" i="22" s="1"/>
  <c r="D11" i="22"/>
  <c r="D12" i="22" s="1"/>
  <c r="K3" i="3"/>
  <c r="H9" i="22"/>
  <c r="H10" i="22" s="1"/>
  <c r="I9" i="22"/>
  <c r="I10" i="22" s="1"/>
  <c r="J9" i="22"/>
  <c r="J10" i="22" s="1"/>
  <c r="K9" i="22"/>
  <c r="K10" i="22" s="1"/>
  <c r="L9" i="22"/>
  <c r="L10" i="22" s="1"/>
  <c r="M9" i="22"/>
  <c r="M10" i="22" s="1"/>
  <c r="N9" i="22"/>
  <c r="N10" i="22" s="1"/>
  <c r="O9" i="22"/>
  <c r="O10" i="22" s="1"/>
  <c r="G9" i="22"/>
  <c r="G11" i="22" s="1"/>
  <c r="K664" i="3"/>
  <c r="K16" i="3"/>
  <c r="K17" i="3"/>
  <c r="K19" i="3"/>
  <c r="K20" i="3"/>
  <c r="K15" i="3"/>
  <c r="K10" i="3"/>
  <c r="K11" i="3"/>
  <c r="K12" i="3"/>
  <c r="K13" i="3"/>
  <c r="K14" i="3"/>
  <c r="K31" i="3"/>
  <c r="K32" i="3"/>
  <c r="K33" i="3"/>
  <c r="K34" i="3"/>
  <c r="K35" i="3"/>
  <c r="K36" i="3"/>
  <c r="K37" i="3"/>
  <c r="K38" i="3"/>
  <c r="K39" i="3"/>
  <c r="K40" i="3"/>
  <c r="K41" i="3"/>
  <c r="K42" i="3"/>
  <c r="K43" i="3"/>
  <c r="K44" i="3"/>
  <c r="K45" i="3"/>
  <c r="K46" i="3"/>
  <c r="K50" i="3"/>
  <c r="K56" i="3"/>
  <c r="K57" i="3"/>
  <c r="K58" i="3"/>
  <c r="K60" i="3"/>
  <c r="K61" i="3"/>
  <c r="K62" i="3"/>
  <c r="K65" i="3"/>
  <c r="K66" i="3"/>
  <c r="K67" i="3"/>
  <c r="K68" i="3"/>
  <c r="K77" i="3"/>
  <c r="K78" i="3"/>
  <c r="K79" i="3"/>
  <c r="K80" i="3"/>
  <c r="K99" i="3"/>
  <c r="K100" i="3"/>
  <c r="K101" i="3"/>
  <c r="K102" i="3"/>
  <c r="K103" i="3"/>
  <c r="K104" i="3"/>
  <c r="K105" i="3"/>
  <c r="K106" i="3"/>
  <c r="K107" i="3"/>
  <c r="K108" i="3"/>
  <c r="K109" i="3"/>
  <c r="K110" i="3"/>
  <c r="K111" i="3"/>
  <c r="K112" i="3"/>
  <c r="K113" i="3"/>
  <c r="K114" i="3"/>
  <c r="K117" i="3"/>
  <c r="K118" i="3"/>
  <c r="K119" i="3"/>
  <c r="K120" i="3"/>
  <c r="K134" i="3"/>
  <c r="K135" i="3"/>
  <c r="K148" i="3"/>
  <c r="K203" i="3"/>
  <c r="K204" i="3"/>
  <c r="K205" i="3"/>
  <c r="K206" i="3"/>
  <c r="K211" i="3"/>
  <c r="K212" i="3"/>
  <c r="K213" i="3"/>
  <c r="K214" i="3"/>
  <c r="K215" i="3"/>
  <c r="K216" i="3"/>
  <c r="K217" i="3"/>
  <c r="K218" i="3"/>
  <c r="K219" i="3"/>
  <c r="K220" i="3"/>
  <c r="K221" i="3"/>
  <c r="K222" i="3"/>
  <c r="K223" i="3"/>
  <c r="K224" i="3"/>
  <c r="K225" i="3"/>
  <c r="K226" i="3"/>
  <c r="K227" i="3"/>
  <c r="K228" i="3"/>
  <c r="K230" i="3"/>
  <c r="K232" i="3"/>
  <c r="K235" i="3"/>
  <c r="K236" i="3"/>
  <c r="K237" i="3"/>
  <c r="K238" i="3"/>
  <c r="K242" i="3"/>
  <c r="K243" i="3"/>
  <c r="K244" i="3"/>
  <c r="K245" i="3"/>
  <c r="K250" i="3"/>
  <c r="K251" i="3"/>
  <c r="K276" i="3"/>
  <c r="K277" i="3"/>
  <c r="K278" i="3"/>
  <c r="K279" i="3"/>
  <c r="K280" i="3"/>
  <c r="K281" i="3"/>
  <c r="K287" i="3"/>
  <c r="K288" i="3"/>
  <c r="K297" i="3"/>
  <c r="K298" i="3"/>
  <c r="K299" i="3"/>
  <c r="K300" i="3"/>
  <c r="K304" i="3"/>
  <c r="K305" i="3"/>
  <c r="K318" i="3"/>
  <c r="K319" i="3"/>
  <c r="K320" i="3"/>
  <c r="K321" i="3"/>
  <c r="K325" i="3"/>
  <c r="K328" i="3"/>
  <c r="K329" i="3"/>
  <c r="K330" i="3"/>
  <c r="K331" i="3"/>
  <c r="K332" i="3"/>
  <c r="K333" i="3"/>
  <c r="K334" i="3"/>
  <c r="K335" i="3"/>
  <c r="K336" i="3"/>
  <c r="K337" i="3"/>
  <c r="K338" i="3"/>
  <c r="K339" i="3"/>
  <c r="K340" i="3"/>
  <c r="K341" i="3"/>
  <c r="K342" i="3"/>
  <c r="K343" i="3"/>
  <c r="K344" i="3"/>
  <c r="K345" i="3"/>
  <c r="K346" i="3"/>
  <c r="K347" i="3"/>
  <c r="K348" i="3"/>
  <c r="K354" i="3"/>
  <c r="K355" i="3"/>
  <c r="K356" i="3"/>
  <c r="K357" i="3"/>
  <c r="K358" i="3"/>
  <c r="K359" i="3"/>
  <c r="K360" i="3"/>
  <c r="K361" i="3"/>
  <c r="K362" i="3"/>
  <c r="K368" i="3"/>
  <c r="K369" i="3"/>
  <c r="K370" i="3"/>
  <c r="K371" i="3"/>
  <c r="K372" i="3"/>
  <c r="K373" i="3"/>
  <c r="K398" i="3"/>
  <c r="K399" i="3"/>
  <c r="K400" i="3"/>
  <c r="K401" i="3"/>
  <c r="K402" i="3"/>
  <c r="K403" i="3"/>
  <c r="K404" i="3"/>
  <c r="K405" i="3"/>
  <c r="K406" i="3"/>
  <c r="K407" i="3"/>
  <c r="K437" i="3"/>
  <c r="K440" i="3"/>
  <c r="K441" i="3"/>
  <c r="K442" i="3"/>
  <c r="K443" i="3"/>
  <c r="K444" i="3"/>
  <c r="K460" i="3"/>
  <c r="K463" i="3"/>
  <c r="K464" i="3"/>
  <c r="K467" i="3"/>
  <c r="K474" i="3"/>
  <c r="K475" i="3"/>
  <c r="K476" i="3"/>
  <c r="K477" i="3"/>
  <c r="K478" i="3"/>
  <c r="K479" i="3"/>
  <c r="K490" i="3"/>
  <c r="K491" i="3"/>
  <c r="K492" i="3"/>
  <c r="K495" i="3"/>
  <c r="K496" i="3"/>
  <c r="K497" i="3"/>
  <c r="K529" i="3"/>
  <c r="K535" i="3"/>
  <c r="K544" i="3"/>
  <c r="K546" i="3"/>
  <c r="K547" i="3"/>
  <c r="K548" i="3"/>
  <c r="K558" i="3"/>
  <c r="K559" i="3"/>
  <c r="K560" i="3"/>
  <c r="K561" i="3"/>
  <c r="K562" i="3"/>
  <c r="K563" i="3"/>
  <c r="K564" i="3"/>
  <c r="K566" i="3"/>
  <c r="K567" i="3"/>
  <c r="K576" i="3"/>
  <c r="K581" i="3"/>
  <c r="K582" i="3"/>
  <c r="K583" i="3"/>
  <c r="K584" i="3"/>
  <c r="K585" i="3"/>
  <c r="K586" i="3"/>
  <c r="K611" i="3"/>
  <c r="K612" i="3"/>
  <c r="K613" i="3"/>
  <c r="K614" i="3"/>
  <c r="K615" i="3"/>
  <c r="K616" i="3"/>
  <c r="K617" i="3"/>
  <c r="K618" i="3"/>
  <c r="K619" i="3"/>
  <c r="K620" i="3"/>
  <c r="K621" i="3"/>
  <c r="K645" i="3"/>
  <c r="K646" i="3"/>
  <c r="K647" i="3"/>
  <c r="K648" i="3"/>
  <c r="K653" i="3"/>
  <c r="K654" i="3"/>
  <c r="K655" i="3"/>
  <c r="K656" i="3"/>
  <c r="K657" i="3"/>
  <c r="K658" i="3"/>
  <c r="K659" i="3"/>
  <c r="K660" i="3"/>
  <c r="K661" i="3"/>
  <c r="K662" i="3"/>
  <c r="K665" i="3"/>
  <c r="K666" i="3"/>
  <c r="K667" i="3"/>
  <c r="K668" i="3"/>
  <c r="K669" i="3"/>
  <c r="K670" i="3"/>
  <c r="K671" i="3"/>
  <c r="K672" i="3"/>
  <c r="K673" i="3"/>
  <c r="K674" i="3"/>
  <c r="K675" i="3"/>
  <c r="K676" i="3"/>
  <c r="K677" i="3"/>
  <c r="K678" i="3"/>
  <c r="K679" i="3"/>
  <c r="K707" i="3"/>
  <c r="K708" i="3"/>
  <c r="K709" i="3"/>
  <c r="K710" i="3"/>
  <c r="K711" i="3"/>
  <c r="K744" i="3"/>
  <c r="K745" i="3"/>
  <c r="K748" i="3"/>
  <c r="K749" i="3"/>
  <c r="K750" i="3"/>
  <c r="K751" i="3"/>
  <c r="K753" i="3"/>
  <c r="K754" i="3"/>
  <c r="K755" i="3"/>
  <c r="K756" i="3"/>
  <c r="K757" i="3"/>
  <c r="K758" i="3"/>
  <c r="K759" i="3"/>
  <c r="K760" i="3"/>
  <c r="K762" i="3"/>
  <c r="K763" i="3"/>
  <c r="K764" i="3"/>
  <c r="K765" i="3"/>
  <c r="K766" i="3"/>
  <c r="K767" i="3"/>
  <c r="K768" i="3"/>
  <c r="K769" i="3"/>
  <c r="K778" i="3"/>
  <c r="K810" i="3"/>
  <c r="K815" i="3"/>
  <c r="K816" i="3"/>
  <c r="K819" i="3"/>
  <c r="K820" i="3"/>
  <c r="K821" i="3"/>
  <c r="K822" i="3"/>
  <c r="K823" i="3"/>
  <c r="K827" i="3"/>
  <c r="K828" i="3"/>
  <c r="K833" i="3"/>
  <c r="K838" i="3"/>
  <c r="K839" i="3"/>
  <c r="K851" i="3"/>
  <c r="K852" i="3"/>
  <c r="K853" i="3"/>
  <c r="K868" i="3"/>
  <c r="K869" i="3"/>
  <c r="K870" i="3"/>
  <c r="K871" i="3"/>
  <c r="K872" i="3"/>
  <c r="K875" i="3"/>
  <c r="K876" i="3"/>
  <c r="K877" i="3"/>
  <c r="K878" i="3"/>
  <c r="K887" i="3"/>
  <c r="K888" i="3"/>
  <c r="K889" i="3"/>
  <c r="K900" i="3"/>
  <c r="K912" i="3"/>
  <c r="K913" i="3"/>
  <c r="K914" i="3"/>
  <c r="K920" i="3"/>
  <c r="K921" i="3"/>
  <c r="K926" i="3"/>
  <c r="K927" i="3"/>
  <c r="K928" i="3"/>
  <c r="K943" i="3"/>
  <c r="K944" i="3"/>
  <c r="K949" i="3"/>
  <c r="K951" i="3"/>
  <c r="K952" i="3"/>
  <c r="K958" i="3"/>
  <c r="K959" i="3"/>
  <c r="K960" i="3"/>
  <c r="K961" i="3"/>
  <c r="K971" i="3"/>
  <c r="K972" i="3"/>
  <c r="K973" i="3"/>
  <c r="K974" i="3"/>
  <c r="K997" i="3"/>
  <c r="K999" i="3"/>
  <c r="K1004" i="3"/>
  <c r="K1016" i="3"/>
  <c r="K1017" i="3"/>
  <c r="K1019" i="3"/>
  <c r="K1020" i="3"/>
  <c r="K1021" i="3"/>
  <c r="K1022" i="3"/>
  <c r="K1023" i="3"/>
  <c r="K1024" i="3"/>
  <c r="K1025" i="3"/>
  <c r="K1026" i="3"/>
  <c r="K1027" i="3"/>
  <c r="I5" i="3"/>
  <c r="I6" i="3"/>
  <c r="I7" i="3"/>
  <c r="I8" i="3"/>
  <c r="I9" i="3"/>
  <c r="I13" i="3"/>
  <c r="I14" i="3"/>
  <c r="I15" i="3"/>
  <c r="I16" i="3"/>
  <c r="I17" i="3"/>
  <c r="I18" i="3"/>
  <c r="I19" i="3"/>
  <c r="I20" i="3"/>
  <c r="I21" i="3"/>
  <c r="I22" i="3"/>
  <c r="I23" i="3"/>
  <c r="I24" i="3"/>
  <c r="I25" i="3"/>
  <c r="I26" i="3"/>
  <c r="I27" i="3"/>
  <c r="I28" i="3"/>
  <c r="I29" i="3"/>
  <c r="I30" i="3"/>
  <c r="I31" i="3"/>
  <c r="I32" i="3"/>
  <c r="I33" i="3"/>
  <c r="I34" i="3"/>
  <c r="I35" i="3"/>
  <c r="I36" i="3"/>
  <c r="I37" i="3"/>
  <c r="I38" i="3"/>
  <c r="I42" i="3"/>
  <c r="I47" i="3"/>
  <c r="I48" i="3"/>
  <c r="I49" i="3"/>
  <c r="I50" i="3"/>
  <c r="I51" i="3"/>
  <c r="I52" i="3"/>
  <c r="I53" i="3"/>
  <c r="I54" i="3"/>
  <c r="I55" i="3"/>
  <c r="I56" i="3"/>
  <c r="I59" i="3"/>
  <c r="I61" i="3"/>
  <c r="I62" i="3"/>
  <c r="I63" i="3"/>
  <c r="I64" i="3"/>
  <c r="I65" i="3"/>
  <c r="I66" i="3"/>
  <c r="AA68" i="3"/>
  <c r="I69" i="3"/>
  <c r="I70" i="3"/>
  <c r="AA70" i="3" s="1"/>
  <c r="I71" i="3"/>
  <c r="AA71" i="3" s="1"/>
  <c r="I72" i="3"/>
  <c r="I73" i="3"/>
  <c r="I74" i="3"/>
  <c r="I75" i="3"/>
  <c r="I76" i="3"/>
  <c r="I77" i="3"/>
  <c r="AA77" i="3" s="1"/>
  <c r="I78" i="3"/>
  <c r="I79" i="3"/>
  <c r="AA79" i="3" s="1"/>
  <c r="I80" i="3"/>
  <c r="AA80" i="3" s="1"/>
  <c r="I81" i="3"/>
  <c r="AA81" i="3" s="1"/>
  <c r="AB81" i="3" s="1"/>
  <c r="I82" i="3"/>
  <c r="AA82" i="3" s="1"/>
  <c r="I83" i="3"/>
  <c r="AA83" i="3" s="1"/>
  <c r="I84" i="3"/>
  <c r="AA84" i="3" s="1"/>
  <c r="I85" i="3"/>
  <c r="AA85" i="3" s="1"/>
  <c r="AB85" i="3" s="1"/>
  <c r="I86" i="3"/>
  <c r="I87" i="3"/>
  <c r="AA87" i="3" s="1"/>
  <c r="AB87" i="3" s="1"/>
  <c r="I88" i="3"/>
  <c r="AA88" i="3" s="1"/>
  <c r="I89" i="3"/>
  <c r="AA89" i="3" s="1"/>
  <c r="AB89" i="3" s="1"/>
  <c r="I90" i="3"/>
  <c r="AA90" i="3" s="1"/>
  <c r="I91" i="3"/>
  <c r="AA91" i="3" s="1"/>
  <c r="I92" i="3"/>
  <c r="AA92" i="3" s="1"/>
  <c r="AB92" i="3" s="1"/>
  <c r="I93" i="3"/>
  <c r="AA93" i="3" s="1"/>
  <c r="AB93" i="3" s="1"/>
  <c r="I94" i="3"/>
  <c r="I95" i="3"/>
  <c r="AA95" i="3" s="1"/>
  <c r="AB95" i="3" s="1"/>
  <c r="I96" i="3"/>
  <c r="AA96" i="3" s="1"/>
  <c r="I97" i="3"/>
  <c r="AA97" i="3" s="1"/>
  <c r="AB97" i="3" s="1"/>
  <c r="I98" i="3"/>
  <c r="AA98" i="3" s="1"/>
  <c r="I99" i="3"/>
  <c r="I100" i="3"/>
  <c r="AA100" i="3" s="1"/>
  <c r="I101" i="3"/>
  <c r="AA101" i="3" s="1"/>
  <c r="I102" i="3"/>
  <c r="I103" i="3"/>
  <c r="AA103" i="3" s="1"/>
  <c r="I104" i="3"/>
  <c r="AA104" i="3" s="1"/>
  <c r="I105" i="3"/>
  <c r="AA105" i="3" s="1"/>
  <c r="I106" i="3"/>
  <c r="AA106" i="3" s="1"/>
  <c r="I107" i="3"/>
  <c r="AA107" i="3" s="1"/>
  <c r="I108" i="3"/>
  <c r="AA108" i="3" s="1"/>
  <c r="I109" i="3"/>
  <c r="AA109" i="3" s="1"/>
  <c r="I110" i="3"/>
  <c r="I111" i="3"/>
  <c r="AA111" i="3" s="1"/>
  <c r="I112" i="3"/>
  <c r="AA112" i="3" s="1"/>
  <c r="I113" i="3"/>
  <c r="AA113" i="3" s="1"/>
  <c r="I114" i="3"/>
  <c r="AA114" i="3" s="1"/>
  <c r="I115" i="3"/>
  <c r="AA115" i="3" s="1"/>
  <c r="I116" i="3"/>
  <c r="AA116" i="3" s="1"/>
  <c r="I117" i="3"/>
  <c r="AA117" i="3" s="1"/>
  <c r="I118" i="3"/>
  <c r="AA118" i="3" s="1"/>
  <c r="I119" i="3"/>
  <c r="AA119" i="3" s="1"/>
  <c r="I120" i="3"/>
  <c r="AA120" i="3" s="1"/>
  <c r="I121" i="3"/>
  <c r="AA121" i="3" s="1"/>
  <c r="I122" i="3"/>
  <c r="AA122" i="3" s="1"/>
  <c r="I123" i="3"/>
  <c r="I124" i="3"/>
  <c r="AA124" i="3" s="1"/>
  <c r="I125" i="3"/>
  <c r="AA125" i="3" s="1"/>
  <c r="I126" i="3"/>
  <c r="AA126" i="3" s="1"/>
  <c r="I127" i="3"/>
  <c r="AA127" i="3" s="1"/>
  <c r="I128" i="3"/>
  <c r="AA128" i="3" s="1"/>
  <c r="I129" i="3"/>
  <c r="AA129" i="3" s="1"/>
  <c r="AB129" i="3" s="1"/>
  <c r="I130" i="3"/>
  <c r="I131" i="3"/>
  <c r="AA131" i="3" s="1"/>
  <c r="I132" i="3"/>
  <c r="AA132" i="3" s="1"/>
  <c r="AB132" i="3" s="1"/>
  <c r="I133" i="3"/>
  <c r="AA133" i="3" s="1"/>
  <c r="I134" i="3"/>
  <c r="AA134" i="3" s="1"/>
  <c r="I135" i="3"/>
  <c r="AA135" i="3" s="1"/>
  <c r="I136" i="3"/>
  <c r="AA136" i="3" s="1"/>
  <c r="AB136" i="3" s="1"/>
  <c r="I137" i="3"/>
  <c r="AA137" i="3" s="1"/>
  <c r="I138" i="3"/>
  <c r="I139" i="3"/>
  <c r="AA139" i="3" s="1"/>
  <c r="I140" i="3"/>
  <c r="AA140" i="3" s="1"/>
  <c r="I141" i="3"/>
  <c r="AA141" i="3" s="1"/>
  <c r="AB141" i="3" s="1"/>
  <c r="I142" i="3"/>
  <c r="AA142" i="3" s="1"/>
  <c r="AB142" i="3" s="1"/>
  <c r="I143" i="3"/>
  <c r="AA143" i="3" s="1"/>
  <c r="I144" i="3"/>
  <c r="AA144" i="3" s="1"/>
  <c r="AB144" i="3" s="1"/>
  <c r="I145" i="3"/>
  <c r="AA145" i="3" s="1"/>
  <c r="I146" i="3"/>
  <c r="AA146" i="3" s="1"/>
  <c r="I147" i="3"/>
  <c r="AA147" i="3" s="1"/>
  <c r="I148" i="3"/>
  <c r="AA148" i="3" s="1"/>
  <c r="I149" i="3"/>
  <c r="I150" i="3"/>
  <c r="I151" i="3"/>
  <c r="AA151" i="3" s="1"/>
  <c r="I152" i="3"/>
  <c r="AA152" i="3" s="1"/>
  <c r="I153" i="3"/>
  <c r="AA153" i="3" s="1"/>
  <c r="I154" i="3"/>
  <c r="AA154" i="3" s="1"/>
  <c r="I155" i="3"/>
  <c r="AA155" i="3" s="1"/>
  <c r="I156" i="3"/>
  <c r="AA156" i="3" s="1"/>
  <c r="I157" i="3"/>
  <c r="AA157" i="3" s="1"/>
  <c r="AB157" i="3" s="1"/>
  <c r="I158" i="3"/>
  <c r="AA158" i="3" s="1"/>
  <c r="AB158" i="3" s="1"/>
  <c r="I159" i="3"/>
  <c r="I160" i="3"/>
  <c r="I161" i="3"/>
  <c r="I162" i="3"/>
  <c r="AA162" i="3" s="1"/>
  <c r="I163" i="3"/>
  <c r="AA163" i="3" s="1"/>
  <c r="I164" i="3"/>
  <c r="AA164" i="3" s="1"/>
  <c r="I165" i="3"/>
  <c r="AA165" i="3" s="1"/>
  <c r="I166" i="3"/>
  <c r="I167" i="3"/>
  <c r="AA167" i="3" s="1"/>
  <c r="I168" i="3"/>
  <c r="I169" i="3"/>
  <c r="I170" i="3"/>
  <c r="I171" i="3"/>
  <c r="AA171" i="3" s="1"/>
  <c r="AB171" i="3" s="1"/>
  <c r="I172" i="3"/>
  <c r="AA172" i="3" s="1"/>
  <c r="AB172" i="3" s="1"/>
  <c r="I173" i="3"/>
  <c r="AA173" i="3" s="1"/>
  <c r="AB173" i="3" s="1"/>
  <c r="I174" i="3"/>
  <c r="AA174" i="3" s="1"/>
  <c r="AB174" i="3" s="1"/>
  <c r="I175" i="3"/>
  <c r="I176" i="3"/>
  <c r="AA176" i="3" s="1"/>
  <c r="AB176" i="3" s="1"/>
  <c r="I177" i="3"/>
  <c r="AA177" i="3" s="1"/>
  <c r="AB177" i="3" s="1"/>
  <c r="I178" i="3"/>
  <c r="I179" i="3"/>
  <c r="AA179" i="3" s="1"/>
  <c r="AB179" i="3" s="1"/>
  <c r="I180" i="3"/>
  <c r="AA180" i="3" s="1"/>
  <c r="AB180" i="3" s="1"/>
  <c r="I181" i="3"/>
  <c r="AA181" i="3" s="1"/>
  <c r="AB181" i="3" s="1"/>
  <c r="I182" i="3"/>
  <c r="AA182" i="3" s="1"/>
  <c r="AB182" i="3" s="1"/>
  <c r="I183" i="3"/>
  <c r="I184" i="3"/>
  <c r="AA184" i="3" s="1"/>
  <c r="AB184" i="3" s="1"/>
  <c r="I185" i="3"/>
  <c r="AA185" i="3" s="1"/>
  <c r="AB185" i="3" s="1"/>
  <c r="I186" i="3"/>
  <c r="AA186" i="3" s="1"/>
  <c r="I187" i="3"/>
  <c r="AA187" i="3" s="1"/>
  <c r="I188" i="3"/>
  <c r="AA188" i="3" s="1"/>
  <c r="I189" i="3"/>
  <c r="AA189" i="3" s="1"/>
  <c r="I190" i="3"/>
  <c r="I191" i="3"/>
  <c r="AA191" i="3" s="1"/>
  <c r="I192" i="3"/>
  <c r="AA192" i="3" s="1"/>
  <c r="AB192" i="3" s="1"/>
  <c r="I193" i="3"/>
  <c r="AA193" i="3" s="1"/>
  <c r="AB193" i="3" s="1"/>
  <c r="I194" i="3"/>
  <c r="I195" i="3"/>
  <c r="AA195" i="3" s="1"/>
  <c r="AB195" i="3" s="1"/>
  <c r="I196" i="3"/>
  <c r="AA196" i="3" s="1"/>
  <c r="AB196" i="3" s="1"/>
  <c r="I197" i="3"/>
  <c r="AA197" i="3" s="1"/>
  <c r="AB197" i="3" s="1"/>
  <c r="I198" i="3"/>
  <c r="I199" i="3"/>
  <c r="I200" i="3"/>
  <c r="I201" i="3"/>
  <c r="AA201" i="3" s="1"/>
  <c r="I202" i="3"/>
  <c r="AA202" i="3" s="1"/>
  <c r="I203" i="3"/>
  <c r="AA203" i="3" s="1"/>
  <c r="I204" i="3"/>
  <c r="AA204" i="3" s="1"/>
  <c r="I205" i="3"/>
  <c r="AA205" i="3" s="1"/>
  <c r="I206" i="3"/>
  <c r="AA206" i="3" s="1"/>
  <c r="I207" i="3"/>
  <c r="I208" i="3"/>
  <c r="I209" i="3"/>
  <c r="I210" i="3"/>
  <c r="AA210" i="3" s="1"/>
  <c r="I211" i="3"/>
  <c r="AA211" i="3" s="1"/>
  <c r="I212" i="3"/>
  <c r="AA212" i="3" s="1"/>
  <c r="I213" i="3"/>
  <c r="AA213" i="3" s="1"/>
  <c r="I214" i="3"/>
  <c r="AA214" i="3" s="1"/>
  <c r="I215" i="3"/>
  <c r="AA215" i="3" s="1"/>
  <c r="I216" i="3"/>
  <c r="AA216" i="3" s="1"/>
  <c r="I217" i="3"/>
  <c r="AA217" i="3" s="1"/>
  <c r="I218" i="3"/>
  <c r="I219" i="3"/>
  <c r="AA219" i="3" s="1"/>
  <c r="I220" i="3"/>
  <c r="AA220" i="3" s="1"/>
  <c r="I221" i="3"/>
  <c r="AA221" i="3" s="1"/>
  <c r="I222" i="3"/>
  <c r="AA222" i="3" s="1"/>
  <c r="I223" i="3"/>
  <c r="I224" i="3"/>
  <c r="AA224" i="3" s="1"/>
  <c r="I225" i="3"/>
  <c r="AA225" i="3" s="1"/>
  <c r="I226" i="3"/>
  <c r="I227" i="3"/>
  <c r="AA227" i="3" s="1"/>
  <c r="I228" i="3"/>
  <c r="AA228" i="3" s="1"/>
  <c r="I229" i="3"/>
  <c r="AA229" i="3" s="1"/>
  <c r="AB229" i="3" s="1"/>
  <c r="I230" i="3"/>
  <c r="AA230" i="3" s="1"/>
  <c r="I231" i="3"/>
  <c r="AA231" i="3" s="1"/>
  <c r="AB231" i="3" s="1"/>
  <c r="I232" i="3"/>
  <c r="AA232" i="3" s="1"/>
  <c r="I233" i="3"/>
  <c r="I234" i="3"/>
  <c r="AA234" i="3" s="1"/>
  <c r="I235" i="3"/>
  <c r="AA235" i="3" s="1"/>
  <c r="I236" i="3"/>
  <c r="AA236" i="3" s="1"/>
  <c r="I237" i="3"/>
  <c r="AA237" i="3" s="1"/>
  <c r="I238" i="3"/>
  <c r="AA238" i="3" s="1"/>
  <c r="I239" i="3"/>
  <c r="AA239" i="3" s="1"/>
  <c r="I240" i="3"/>
  <c r="I241" i="3"/>
  <c r="AA241" i="3" s="1"/>
  <c r="I242" i="3"/>
  <c r="I243" i="3"/>
  <c r="AA243" i="3" s="1"/>
  <c r="I244" i="3"/>
  <c r="AA244" i="3" s="1"/>
  <c r="I245" i="3"/>
  <c r="AA245" i="3" s="1"/>
  <c r="I246" i="3"/>
  <c r="I247" i="3"/>
  <c r="AA247" i="3" s="1"/>
  <c r="I248" i="3"/>
  <c r="AA248" i="3" s="1"/>
  <c r="AB248" i="3" s="1"/>
  <c r="I249" i="3"/>
  <c r="AA249" i="3" s="1"/>
  <c r="AB249" i="3" s="1"/>
  <c r="I250" i="3"/>
  <c r="I251" i="3"/>
  <c r="AA251" i="3" s="1"/>
  <c r="I252" i="3"/>
  <c r="I253" i="3"/>
  <c r="I254" i="3"/>
  <c r="I255" i="3"/>
  <c r="AA255" i="3" s="1"/>
  <c r="I256" i="3"/>
  <c r="I257" i="3"/>
  <c r="I258" i="3"/>
  <c r="AA258" i="3" s="1"/>
  <c r="I259" i="3"/>
  <c r="AA259" i="3" s="1"/>
  <c r="I260" i="3"/>
  <c r="I261" i="3"/>
  <c r="I262" i="3"/>
  <c r="I263" i="3"/>
  <c r="AA263" i="3" s="1"/>
  <c r="I264" i="3"/>
  <c r="I265" i="3"/>
  <c r="I266" i="3"/>
  <c r="AA266" i="3" s="1"/>
  <c r="I267" i="3"/>
  <c r="AA267" i="3" s="1"/>
  <c r="I268" i="3"/>
  <c r="I269" i="3"/>
  <c r="I270" i="3"/>
  <c r="I271" i="3"/>
  <c r="AA271" i="3" s="1"/>
  <c r="I272" i="3"/>
  <c r="I273" i="3"/>
  <c r="I274" i="3"/>
  <c r="AA274" i="3" s="1"/>
  <c r="I275" i="3"/>
  <c r="AA275" i="3" s="1"/>
  <c r="I276" i="3"/>
  <c r="AA276" i="3" s="1"/>
  <c r="I277" i="3"/>
  <c r="AA277" i="3" s="1"/>
  <c r="I278" i="3"/>
  <c r="AA278" i="3" s="1"/>
  <c r="I279" i="3"/>
  <c r="AA279" i="3" s="1"/>
  <c r="I280" i="3"/>
  <c r="AA280" i="3" s="1"/>
  <c r="I281" i="3"/>
  <c r="AA281" i="3" s="1"/>
  <c r="I282" i="3"/>
  <c r="AA282" i="3" s="1"/>
  <c r="I283" i="3"/>
  <c r="I284" i="3"/>
  <c r="I285" i="3"/>
  <c r="AA285" i="3" s="1"/>
  <c r="I286" i="3"/>
  <c r="I287" i="3"/>
  <c r="I288" i="3"/>
  <c r="AA288" i="3" s="1"/>
  <c r="I289" i="3"/>
  <c r="I290" i="3"/>
  <c r="AA290" i="3" s="1"/>
  <c r="I291" i="3"/>
  <c r="AA291" i="3" s="1"/>
  <c r="I292" i="3"/>
  <c r="I293" i="3"/>
  <c r="I294" i="3"/>
  <c r="I295" i="3"/>
  <c r="AA295" i="3" s="1"/>
  <c r="I296" i="3"/>
  <c r="I297" i="3"/>
  <c r="AA297" i="3" s="1"/>
  <c r="I298" i="3"/>
  <c r="I299" i="3"/>
  <c r="AA299" i="3" s="1"/>
  <c r="I300" i="3"/>
  <c r="AA300" i="3" s="1"/>
  <c r="I301" i="3"/>
  <c r="AA301" i="3" s="1"/>
  <c r="I302" i="3"/>
  <c r="I303" i="3"/>
  <c r="AA303" i="3" s="1"/>
  <c r="I304" i="3"/>
  <c r="AA304" i="3" s="1"/>
  <c r="I305" i="3"/>
  <c r="AA305" i="3" s="1"/>
  <c r="I306" i="3"/>
  <c r="I307" i="3"/>
  <c r="AA307" i="3" s="1"/>
  <c r="AB307" i="3" s="1"/>
  <c r="I308" i="3"/>
  <c r="AA308" i="3" s="1"/>
  <c r="AB308" i="3" s="1"/>
  <c r="I309" i="3"/>
  <c r="AA309" i="3" s="1"/>
  <c r="AB309" i="3" s="1"/>
  <c r="I310" i="3"/>
  <c r="AA310" i="3" s="1"/>
  <c r="AB310" i="3" s="1"/>
  <c r="I311" i="3"/>
  <c r="I312" i="3"/>
  <c r="AA312" i="3" s="1"/>
  <c r="AB312" i="3" s="1"/>
  <c r="I313" i="3"/>
  <c r="AA313" i="3" s="1"/>
  <c r="AB313" i="3" s="1"/>
  <c r="I314" i="3"/>
  <c r="I315" i="3"/>
  <c r="AA315" i="3" s="1"/>
  <c r="AB315" i="3" s="1"/>
  <c r="I316" i="3"/>
  <c r="AA316" i="3" s="1"/>
  <c r="AB316" i="3" s="1"/>
  <c r="I317" i="3"/>
  <c r="AA317" i="3" s="1"/>
  <c r="AB317" i="3" s="1"/>
  <c r="I318" i="3"/>
  <c r="AA318" i="3" s="1"/>
  <c r="I319" i="3"/>
  <c r="AA319" i="3" s="1"/>
  <c r="I320" i="3"/>
  <c r="AA320" i="3" s="1"/>
  <c r="I321" i="3"/>
  <c r="AA321" i="3" s="1"/>
  <c r="I322" i="3"/>
  <c r="I323" i="3"/>
  <c r="AA323" i="3" s="1"/>
  <c r="I324" i="3"/>
  <c r="AA324" i="3" s="1"/>
  <c r="I325" i="3"/>
  <c r="AA325" i="3" s="1"/>
  <c r="I326" i="3"/>
  <c r="AA326" i="3" s="1"/>
  <c r="AB326" i="3" s="1"/>
  <c r="I327" i="3"/>
  <c r="AA327" i="3" s="1"/>
  <c r="AB327" i="3" s="1"/>
  <c r="I328" i="3"/>
  <c r="AA328" i="3" s="1"/>
  <c r="I329" i="3"/>
  <c r="AA329" i="3" s="1"/>
  <c r="I330" i="3"/>
  <c r="I331" i="3"/>
  <c r="AA331" i="3" s="1"/>
  <c r="I332" i="3"/>
  <c r="AA332" i="3" s="1"/>
  <c r="I333" i="3"/>
  <c r="AA333" i="3" s="1"/>
  <c r="I334" i="3"/>
  <c r="AA334" i="3" s="1"/>
  <c r="I335" i="3"/>
  <c r="I336" i="3"/>
  <c r="AA336" i="3" s="1"/>
  <c r="I337" i="3"/>
  <c r="AA337" i="3" s="1"/>
  <c r="I338" i="3"/>
  <c r="I339" i="3"/>
  <c r="AA339" i="3" s="1"/>
  <c r="I340" i="3"/>
  <c r="AA340" i="3" s="1"/>
  <c r="I341" i="3"/>
  <c r="AA341" i="3" s="1"/>
  <c r="I342" i="3"/>
  <c r="AA342" i="3" s="1"/>
  <c r="I343" i="3"/>
  <c r="AA343" i="3" s="1"/>
  <c r="I344" i="3"/>
  <c r="AA344" i="3" s="1"/>
  <c r="I345" i="3"/>
  <c r="AA345" i="3" s="1"/>
  <c r="I346" i="3"/>
  <c r="I347" i="3"/>
  <c r="AA347" i="3" s="1"/>
  <c r="I348" i="3"/>
  <c r="AA348" i="3" s="1"/>
  <c r="I349" i="3"/>
  <c r="AA349" i="3" s="1"/>
  <c r="AB349" i="3" s="1"/>
  <c r="I350" i="3"/>
  <c r="AA350" i="3" s="1"/>
  <c r="AB350" i="3" s="1"/>
  <c r="I351" i="3"/>
  <c r="I352" i="3"/>
  <c r="AA352" i="3" s="1"/>
  <c r="AB352" i="3" s="1"/>
  <c r="I353" i="3"/>
  <c r="AA353" i="3" s="1"/>
  <c r="AB353" i="3" s="1"/>
  <c r="I354" i="3"/>
  <c r="I355" i="3"/>
  <c r="AA355" i="3" s="1"/>
  <c r="I356" i="3"/>
  <c r="AA356" i="3" s="1"/>
  <c r="I357" i="3"/>
  <c r="AA357" i="3" s="1"/>
  <c r="I358" i="3"/>
  <c r="AA358" i="3" s="1"/>
  <c r="I359" i="3"/>
  <c r="AA359" i="3" s="1"/>
  <c r="I360" i="3"/>
  <c r="AA360" i="3" s="1"/>
  <c r="I361" i="3"/>
  <c r="AA361" i="3" s="1"/>
  <c r="I362" i="3"/>
  <c r="I363" i="3"/>
  <c r="AA363" i="3" s="1"/>
  <c r="AB363" i="3" s="1"/>
  <c r="I364" i="3"/>
  <c r="AA364" i="3" s="1"/>
  <c r="I365" i="3"/>
  <c r="AA365" i="3" s="1"/>
  <c r="AB365" i="3" s="1"/>
  <c r="I366" i="3"/>
  <c r="AA366" i="3" s="1"/>
  <c r="AB366" i="3" s="1"/>
  <c r="I367" i="3"/>
  <c r="AA367" i="3" s="1"/>
  <c r="AB367" i="3" s="1"/>
  <c r="I368" i="3"/>
  <c r="AA368" i="3" s="1"/>
  <c r="I369" i="3"/>
  <c r="AA369" i="3" s="1"/>
  <c r="I370" i="3"/>
  <c r="I371" i="3"/>
  <c r="AA371" i="3" s="1"/>
  <c r="I372" i="3"/>
  <c r="AA372" i="3" s="1"/>
  <c r="I373" i="3"/>
  <c r="AA373" i="3" s="1"/>
  <c r="I374" i="3"/>
  <c r="I375" i="3"/>
  <c r="AA375" i="3" s="1"/>
  <c r="I376" i="3"/>
  <c r="I377" i="3"/>
  <c r="I378" i="3"/>
  <c r="AA378" i="3" s="1"/>
  <c r="I379" i="3"/>
  <c r="AA379" i="3" s="1"/>
  <c r="I380" i="3"/>
  <c r="I381" i="3"/>
  <c r="I382" i="3"/>
  <c r="I383" i="3"/>
  <c r="AA383" i="3" s="1"/>
  <c r="I384" i="3"/>
  <c r="I385" i="3"/>
  <c r="I386" i="3"/>
  <c r="AA386" i="3" s="1"/>
  <c r="I387" i="3"/>
  <c r="AA387" i="3" s="1"/>
  <c r="I388" i="3"/>
  <c r="I389" i="3"/>
  <c r="I390" i="3"/>
  <c r="I391" i="3"/>
  <c r="AA391" i="3" s="1"/>
  <c r="I392" i="3"/>
  <c r="I393" i="3"/>
  <c r="I394" i="3"/>
  <c r="AA394" i="3" s="1"/>
  <c r="I395" i="3"/>
  <c r="AA395" i="3" s="1"/>
  <c r="I396" i="3"/>
  <c r="I397" i="3"/>
  <c r="AA397" i="3" s="1"/>
  <c r="AB397" i="3" s="1"/>
  <c r="I400" i="3"/>
  <c r="AA400" i="3" s="1"/>
  <c r="I401" i="3"/>
  <c r="AA401" i="3" s="1"/>
  <c r="I402" i="3"/>
  <c r="I403" i="3"/>
  <c r="AA403" i="3" s="1"/>
  <c r="I404" i="3"/>
  <c r="AA404" i="3" s="1"/>
  <c r="I405" i="3"/>
  <c r="AA405" i="3" s="1"/>
  <c r="I406" i="3"/>
  <c r="AA406" i="3" s="1"/>
  <c r="I407" i="3"/>
  <c r="AA407" i="3" s="1"/>
  <c r="I408" i="3"/>
  <c r="I409" i="3"/>
  <c r="AA409" i="3" s="1"/>
  <c r="AB409" i="3" s="1"/>
  <c r="I410" i="3"/>
  <c r="I411" i="3"/>
  <c r="AA411" i="3" s="1"/>
  <c r="AB411" i="3" s="1"/>
  <c r="I412" i="3"/>
  <c r="AA412" i="3" s="1"/>
  <c r="AB412" i="3" s="1"/>
  <c r="I413" i="3"/>
  <c r="AA413" i="3" s="1"/>
  <c r="AB413" i="3" s="1"/>
  <c r="I414" i="3"/>
  <c r="AA414" i="3" s="1"/>
  <c r="AB414" i="3" s="1"/>
  <c r="I415" i="3"/>
  <c r="AA415" i="3" s="1"/>
  <c r="AB415" i="3" s="1"/>
  <c r="I416" i="3"/>
  <c r="AA416" i="3" s="1"/>
  <c r="AB416" i="3" s="1"/>
  <c r="I417" i="3"/>
  <c r="AA417" i="3" s="1"/>
  <c r="AB417" i="3" s="1"/>
  <c r="I418" i="3"/>
  <c r="AA418" i="3" s="1"/>
  <c r="AB418" i="3" s="1"/>
  <c r="I419" i="3"/>
  <c r="AA419" i="3" s="1"/>
  <c r="AB419" i="3" s="1"/>
  <c r="I420" i="3"/>
  <c r="AA420" i="3" s="1"/>
  <c r="AB420" i="3" s="1"/>
  <c r="I421" i="3"/>
  <c r="AA421" i="3" s="1"/>
  <c r="AB421" i="3" s="1"/>
  <c r="I422" i="3"/>
  <c r="AA422" i="3" s="1"/>
  <c r="AB422" i="3" s="1"/>
  <c r="I423" i="3"/>
  <c r="AA423" i="3" s="1"/>
  <c r="AB423" i="3" s="1"/>
  <c r="I424" i="3"/>
  <c r="AA424" i="3" s="1"/>
  <c r="AB424" i="3" s="1"/>
  <c r="I425" i="3"/>
  <c r="AA425" i="3" s="1"/>
  <c r="AB425" i="3" s="1"/>
  <c r="I426" i="3"/>
  <c r="AA426" i="3" s="1"/>
  <c r="AB426" i="3" s="1"/>
  <c r="I427" i="3"/>
  <c r="AA427" i="3" s="1"/>
  <c r="AB427" i="3" s="1"/>
  <c r="I428" i="3"/>
  <c r="AA428" i="3" s="1"/>
  <c r="AB428" i="3" s="1"/>
  <c r="I429" i="3"/>
  <c r="AA429" i="3" s="1"/>
  <c r="AB429" i="3" s="1"/>
  <c r="I430" i="3"/>
  <c r="I431" i="3"/>
  <c r="I432" i="3"/>
  <c r="I433" i="3"/>
  <c r="AA433" i="3" s="1"/>
  <c r="I434" i="3"/>
  <c r="AA434" i="3" s="1"/>
  <c r="I435" i="3"/>
  <c r="I436" i="3"/>
  <c r="AA436" i="3" s="1"/>
  <c r="AB436" i="3" s="1"/>
  <c r="I437" i="3"/>
  <c r="AA437" i="3" s="1"/>
  <c r="I438" i="3"/>
  <c r="I439" i="3"/>
  <c r="AA439" i="3" s="1"/>
  <c r="AB439" i="3" s="1"/>
  <c r="I440" i="3"/>
  <c r="AA440" i="3" s="1"/>
  <c r="I441" i="3"/>
  <c r="AA441" i="3" s="1"/>
  <c r="I442" i="3"/>
  <c r="AA442" i="3" s="1"/>
  <c r="I443" i="3"/>
  <c r="AA443" i="3" s="1"/>
  <c r="I444" i="3"/>
  <c r="AA444" i="3" s="1"/>
  <c r="I445" i="3"/>
  <c r="AA445" i="3" s="1"/>
  <c r="AB445" i="3" s="1"/>
  <c r="I446" i="3"/>
  <c r="I447" i="3"/>
  <c r="I448" i="3"/>
  <c r="I449" i="3"/>
  <c r="AA449" i="3" s="1"/>
  <c r="AB449" i="3" s="1"/>
  <c r="I450" i="3"/>
  <c r="AA450" i="3" s="1"/>
  <c r="AB450" i="3" s="1"/>
  <c r="I451" i="3"/>
  <c r="AA451" i="3" s="1"/>
  <c r="AB451" i="3" s="1"/>
  <c r="I452" i="3"/>
  <c r="AA452" i="3" s="1"/>
  <c r="AB452" i="3" s="1"/>
  <c r="I453" i="3"/>
  <c r="AA453" i="3" s="1"/>
  <c r="AB453" i="3" s="1"/>
  <c r="I454" i="3"/>
  <c r="AA454" i="3" s="1"/>
  <c r="AB454" i="3" s="1"/>
  <c r="I455" i="3"/>
  <c r="AA455" i="3" s="1"/>
  <c r="AB455" i="3" s="1"/>
  <c r="I456" i="3"/>
  <c r="AA456" i="3" s="1"/>
  <c r="AB456" i="3" s="1"/>
  <c r="I457" i="3"/>
  <c r="AA457" i="3" s="1"/>
  <c r="AB457" i="3" s="1"/>
  <c r="I458" i="3"/>
  <c r="AA458" i="3" s="1"/>
  <c r="AB458" i="3" s="1"/>
  <c r="I459" i="3"/>
  <c r="AA459" i="3" s="1"/>
  <c r="AB459" i="3" s="1"/>
  <c r="I460" i="3"/>
  <c r="AA460" i="3" s="1"/>
  <c r="I461" i="3"/>
  <c r="AA461" i="3" s="1"/>
  <c r="AB461" i="3" s="1"/>
  <c r="I462" i="3"/>
  <c r="I463" i="3"/>
  <c r="AA463" i="3" s="1"/>
  <c r="I464" i="3"/>
  <c r="AA464" i="3" s="1"/>
  <c r="I465" i="3"/>
  <c r="AA465" i="3" s="1"/>
  <c r="AB465" i="3" s="1"/>
  <c r="I466" i="3"/>
  <c r="AA466" i="3" s="1"/>
  <c r="I467" i="3"/>
  <c r="AA467" i="3" s="1"/>
  <c r="I468" i="3"/>
  <c r="AA468" i="3" s="1"/>
  <c r="AB468" i="3" s="1"/>
  <c r="I469" i="3"/>
  <c r="AA469" i="3" s="1"/>
  <c r="AB469" i="3" s="1"/>
  <c r="I470" i="3"/>
  <c r="AA470" i="3" s="1"/>
  <c r="AB470" i="3" s="1"/>
  <c r="I471" i="3"/>
  <c r="AA471" i="3" s="1"/>
  <c r="AB471" i="3" s="1"/>
  <c r="I472" i="3"/>
  <c r="AA472" i="3" s="1"/>
  <c r="AB472" i="3" s="1"/>
  <c r="I473" i="3"/>
  <c r="AA473" i="3" s="1"/>
  <c r="AB473" i="3" s="1"/>
  <c r="I474" i="3"/>
  <c r="AA474" i="3" s="1"/>
  <c r="I475" i="3"/>
  <c r="AA475" i="3" s="1"/>
  <c r="I476" i="3"/>
  <c r="AA476" i="3" s="1"/>
  <c r="I477" i="3"/>
  <c r="AA477" i="3" s="1"/>
  <c r="I478" i="3"/>
  <c r="AA478" i="3" s="1"/>
  <c r="I479" i="3"/>
  <c r="AA479" i="3" s="1"/>
  <c r="I480" i="3"/>
  <c r="AA480" i="3" s="1"/>
  <c r="AB480" i="3" s="1"/>
  <c r="I481" i="3"/>
  <c r="AA481" i="3" s="1"/>
  <c r="AB481" i="3" s="1"/>
  <c r="I482" i="3"/>
  <c r="AA482" i="3" s="1"/>
  <c r="AB482" i="3" s="1"/>
  <c r="I483" i="3"/>
  <c r="AA483" i="3" s="1"/>
  <c r="AB483" i="3" s="1"/>
  <c r="I484" i="3"/>
  <c r="AA484" i="3" s="1"/>
  <c r="AB484" i="3" s="1"/>
  <c r="I485" i="3"/>
  <c r="AA485" i="3" s="1"/>
  <c r="I486" i="3"/>
  <c r="I487" i="3"/>
  <c r="AA487" i="3" s="1"/>
  <c r="I488" i="3"/>
  <c r="I489" i="3"/>
  <c r="I490" i="3"/>
  <c r="AA490" i="3" s="1"/>
  <c r="I491" i="3"/>
  <c r="AA491" i="3" s="1"/>
  <c r="I492" i="3"/>
  <c r="AA492" i="3" s="1"/>
  <c r="I493" i="3"/>
  <c r="AA493" i="3" s="1"/>
  <c r="AB493" i="3" s="1"/>
  <c r="I494" i="3"/>
  <c r="AA494" i="3" s="1"/>
  <c r="AB494" i="3" s="1"/>
  <c r="I495" i="3"/>
  <c r="AA495" i="3" s="1"/>
  <c r="I498" i="3"/>
  <c r="AA498" i="3" s="1"/>
  <c r="I499" i="3"/>
  <c r="I500" i="3"/>
  <c r="AA500" i="3" s="1"/>
  <c r="AB500" i="3" s="1"/>
  <c r="I501" i="3"/>
  <c r="AA501" i="3" s="1"/>
  <c r="I502" i="3"/>
  <c r="AA502" i="3" s="1"/>
  <c r="I503" i="3"/>
  <c r="I504" i="3"/>
  <c r="I505" i="3"/>
  <c r="I506" i="3"/>
  <c r="AA506" i="3" s="1"/>
  <c r="AB506" i="3" s="1"/>
  <c r="I507" i="3"/>
  <c r="AA507" i="3" s="1"/>
  <c r="AB507" i="3" s="1"/>
  <c r="I508" i="3"/>
  <c r="AA508" i="3" s="1"/>
  <c r="AB508" i="3" s="1"/>
  <c r="I509" i="3"/>
  <c r="AA509" i="3" s="1"/>
  <c r="AB509" i="3" s="1"/>
  <c r="I510" i="3"/>
  <c r="AA510" i="3" s="1"/>
  <c r="AB510" i="3" s="1"/>
  <c r="I511" i="3"/>
  <c r="AA511" i="3" s="1"/>
  <c r="AB511" i="3" s="1"/>
  <c r="I512" i="3"/>
  <c r="AA512" i="3" s="1"/>
  <c r="AB512" i="3" s="1"/>
  <c r="I513" i="3"/>
  <c r="AA513" i="3" s="1"/>
  <c r="AB513" i="3" s="1"/>
  <c r="I514" i="3"/>
  <c r="AA514" i="3" s="1"/>
  <c r="I515" i="3"/>
  <c r="I516" i="3"/>
  <c r="AA516" i="3" s="1"/>
  <c r="AB516" i="3" s="1"/>
  <c r="I517" i="3"/>
  <c r="AA517" i="3" s="1"/>
  <c r="AB517" i="3" s="1"/>
  <c r="I518" i="3"/>
  <c r="AA518" i="3" s="1"/>
  <c r="AB518" i="3" s="1"/>
  <c r="I519" i="3"/>
  <c r="AA519" i="3" s="1"/>
  <c r="AB519" i="3" s="1"/>
  <c r="I520" i="3"/>
  <c r="AA520" i="3" s="1"/>
  <c r="AB520" i="3" s="1"/>
  <c r="I521" i="3"/>
  <c r="AA521" i="3" s="1"/>
  <c r="AB521" i="3" s="1"/>
  <c r="I522" i="3"/>
  <c r="AA522" i="3" s="1"/>
  <c r="AB522" i="3" s="1"/>
  <c r="I523" i="3"/>
  <c r="AA523" i="3" s="1"/>
  <c r="AB523" i="3" s="1"/>
  <c r="I524" i="3"/>
  <c r="AA524" i="3" s="1"/>
  <c r="AB524" i="3" s="1"/>
  <c r="I525" i="3"/>
  <c r="AA525" i="3" s="1"/>
  <c r="AB525" i="3" s="1"/>
  <c r="I526" i="3"/>
  <c r="AA526" i="3" s="1"/>
  <c r="AB526" i="3" s="1"/>
  <c r="I527" i="3"/>
  <c r="AA527" i="3" s="1"/>
  <c r="AB527" i="3" s="1"/>
  <c r="I528" i="3"/>
  <c r="I529" i="3"/>
  <c r="AA529" i="3" s="1"/>
  <c r="I530" i="3"/>
  <c r="AA530" i="3" s="1"/>
  <c r="I531" i="3"/>
  <c r="AA531" i="3" s="1"/>
  <c r="I532" i="3"/>
  <c r="AA532" i="3" s="1"/>
  <c r="AB532" i="3" s="1"/>
  <c r="I533" i="3"/>
  <c r="AA533" i="3" s="1"/>
  <c r="AB533" i="3" s="1"/>
  <c r="I534" i="3"/>
  <c r="AA534" i="3" s="1"/>
  <c r="AB534" i="3" s="1"/>
  <c r="I535" i="3"/>
  <c r="AA535" i="3" s="1"/>
  <c r="I536" i="3"/>
  <c r="AA536" i="3" s="1"/>
  <c r="I537" i="3"/>
  <c r="I538" i="3"/>
  <c r="AA538" i="3" s="1"/>
  <c r="I539" i="3"/>
  <c r="AA539" i="3" s="1"/>
  <c r="I540" i="3"/>
  <c r="AA540" i="3" s="1"/>
  <c r="AB540" i="3" s="1"/>
  <c r="I541" i="3"/>
  <c r="I542" i="3"/>
  <c r="AA542" i="3" s="1"/>
  <c r="AB542" i="3" s="1"/>
  <c r="I543" i="3"/>
  <c r="AA543" i="3" s="1"/>
  <c r="AB543" i="3" s="1"/>
  <c r="I544" i="3"/>
  <c r="AA544" i="3" s="1"/>
  <c r="I545" i="3"/>
  <c r="AA545" i="3" s="1"/>
  <c r="I546" i="3"/>
  <c r="AA546" i="3" s="1"/>
  <c r="I547" i="3"/>
  <c r="AA547" i="3" s="1"/>
  <c r="I548" i="3"/>
  <c r="AA548" i="3" s="1"/>
  <c r="I549" i="3"/>
  <c r="AA549" i="3" s="1"/>
  <c r="AB549" i="3" s="1"/>
  <c r="I550" i="3"/>
  <c r="I551" i="3"/>
  <c r="I552" i="3"/>
  <c r="I553" i="3"/>
  <c r="I554" i="3"/>
  <c r="AA554" i="3" s="1"/>
  <c r="I555" i="3"/>
  <c r="AA555" i="3" s="1"/>
  <c r="AB555" i="3" s="1"/>
  <c r="I556" i="3"/>
  <c r="AA556" i="3" s="1"/>
  <c r="AB556" i="3" s="1"/>
  <c r="I557" i="3"/>
  <c r="AA557" i="3" s="1"/>
  <c r="AB557" i="3" s="1"/>
  <c r="I558" i="3"/>
  <c r="AA558" i="3" s="1"/>
  <c r="I559" i="3"/>
  <c r="AA559" i="3" s="1"/>
  <c r="I560" i="3"/>
  <c r="AA560" i="3" s="1"/>
  <c r="I561" i="3"/>
  <c r="AA561" i="3" s="1"/>
  <c r="I562" i="3"/>
  <c r="AA562" i="3" s="1"/>
  <c r="I563" i="3"/>
  <c r="AA563" i="3" s="1"/>
  <c r="I564" i="3"/>
  <c r="AA564" i="3" s="1"/>
  <c r="I565" i="3"/>
  <c r="AA565" i="3" s="1"/>
  <c r="AB565" i="3" s="1"/>
  <c r="I566" i="3"/>
  <c r="AA566" i="3" s="1"/>
  <c r="I567" i="3"/>
  <c r="AA567" i="3" s="1"/>
  <c r="I568" i="3"/>
  <c r="AA568" i="3" s="1"/>
  <c r="I569" i="3"/>
  <c r="AA569" i="3" s="1"/>
  <c r="I570" i="3"/>
  <c r="AA570" i="3" s="1"/>
  <c r="I571" i="3"/>
  <c r="AA571" i="3" s="1"/>
  <c r="I572" i="3"/>
  <c r="AA572" i="3" s="1"/>
  <c r="I573" i="3"/>
  <c r="AA573" i="3" s="1"/>
  <c r="I574" i="3"/>
  <c r="I575" i="3"/>
  <c r="AA576" i="3"/>
  <c r="I577" i="3"/>
  <c r="AA577" i="3" s="1"/>
  <c r="I578" i="3"/>
  <c r="AA578" i="3" s="1"/>
  <c r="I579" i="3"/>
  <c r="AA579" i="3" s="1"/>
  <c r="I580" i="3"/>
  <c r="AA580" i="3" s="1"/>
  <c r="AB580" i="3" s="1"/>
  <c r="I581" i="3"/>
  <c r="AA581" i="3" s="1"/>
  <c r="I582" i="3"/>
  <c r="AA582" i="3" s="1"/>
  <c r="I583" i="3"/>
  <c r="AA583" i="3" s="1"/>
  <c r="I584" i="3"/>
  <c r="AA584" i="3" s="1"/>
  <c r="I585" i="3"/>
  <c r="AA585" i="3" s="1"/>
  <c r="I586" i="3"/>
  <c r="AA586" i="3" s="1"/>
  <c r="I587" i="3"/>
  <c r="AA587" i="3" s="1"/>
  <c r="I588" i="3"/>
  <c r="I589" i="3"/>
  <c r="I590" i="3"/>
  <c r="I591" i="3"/>
  <c r="AA591" i="3" s="1"/>
  <c r="I592" i="3"/>
  <c r="AA592" i="3" s="1"/>
  <c r="I593" i="3"/>
  <c r="AA593" i="3" s="1"/>
  <c r="I594" i="3"/>
  <c r="AA594" i="3" s="1"/>
  <c r="I595" i="3"/>
  <c r="AA595" i="3" s="1"/>
  <c r="I596" i="3"/>
  <c r="AA596" i="3" s="1"/>
  <c r="I597" i="3"/>
  <c r="AA597" i="3" s="1"/>
  <c r="I598" i="3"/>
  <c r="AA598" i="3" s="1"/>
  <c r="I599" i="3"/>
  <c r="AA599" i="3" s="1"/>
  <c r="I600" i="3"/>
  <c r="AA600" i="3" s="1"/>
  <c r="I601" i="3"/>
  <c r="AA601" i="3" s="1"/>
  <c r="I602" i="3"/>
  <c r="AA602" i="3" s="1"/>
  <c r="I603" i="3"/>
  <c r="AA603" i="3" s="1"/>
  <c r="I604" i="3"/>
  <c r="AA604" i="3" s="1"/>
  <c r="AB604" i="3" s="1"/>
  <c r="I605" i="3"/>
  <c r="AA605" i="3" s="1"/>
  <c r="AB605" i="3" s="1"/>
  <c r="I606" i="3"/>
  <c r="AA606" i="3" s="1"/>
  <c r="I607" i="3"/>
  <c r="AA607" i="3" s="1"/>
  <c r="I608" i="3"/>
  <c r="AA608" i="3" s="1"/>
  <c r="I609" i="3"/>
  <c r="AA609" i="3" s="1"/>
  <c r="I610" i="3"/>
  <c r="AA610" i="3" s="1"/>
  <c r="I611" i="3"/>
  <c r="AA611" i="3" s="1"/>
  <c r="I612" i="3"/>
  <c r="AA612" i="3" s="1"/>
  <c r="I613" i="3"/>
  <c r="AA613" i="3" s="1"/>
  <c r="I614" i="3"/>
  <c r="AA614" i="3" s="1"/>
  <c r="I615" i="3"/>
  <c r="AA615" i="3" s="1"/>
  <c r="I616" i="3"/>
  <c r="AA616" i="3" s="1"/>
  <c r="I617" i="3"/>
  <c r="AA617" i="3" s="1"/>
  <c r="I618" i="3"/>
  <c r="AA618" i="3" s="1"/>
  <c r="I619" i="3"/>
  <c r="AA619" i="3" s="1"/>
  <c r="I620" i="3"/>
  <c r="AA620" i="3" s="1"/>
  <c r="I621" i="3"/>
  <c r="AA621" i="3" s="1"/>
  <c r="I622" i="3"/>
  <c r="AA622" i="3" s="1"/>
  <c r="I623" i="3"/>
  <c r="AA623" i="3" s="1"/>
  <c r="I624" i="3"/>
  <c r="I625" i="3"/>
  <c r="AA625" i="3" s="1"/>
  <c r="I626" i="3"/>
  <c r="AA626" i="3" s="1"/>
  <c r="AB626" i="3" s="1"/>
  <c r="I627" i="3"/>
  <c r="I628" i="3"/>
  <c r="I629" i="3"/>
  <c r="I630" i="3"/>
  <c r="AA630" i="3" s="1"/>
  <c r="I631" i="3"/>
  <c r="AA631" i="3" s="1"/>
  <c r="I632" i="3"/>
  <c r="AA632" i="3" s="1"/>
  <c r="I633" i="3"/>
  <c r="AA633" i="3" s="1"/>
  <c r="I634" i="3"/>
  <c r="AA634" i="3" s="1"/>
  <c r="AB634" i="3" s="1"/>
  <c r="I635" i="3"/>
  <c r="I636" i="3"/>
  <c r="I637" i="3"/>
  <c r="I638" i="3"/>
  <c r="AA638" i="3" s="1"/>
  <c r="I639" i="3"/>
  <c r="AA639" i="3" s="1"/>
  <c r="I640" i="3"/>
  <c r="AA640" i="3" s="1"/>
  <c r="I641" i="3"/>
  <c r="AA641" i="3" s="1"/>
  <c r="I642" i="3"/>
  <c r="AA642" i="3" s="1"/>
  <c r="I643" i="3"/>
  <c r="AA643" i="3" s="1"/>
  <c r="I644" i="3"/>
  <c r="AA644" i="3" s="1"/>
  <c r="AB644" i="3" s="1"/>
  <c r="I645" i="3"/>
  <c r="AA645" i="3" s="1"/>
  <c r="I646" i="3"/>
  <c r="AA646" i="3" s="1"/>
  <c r="I647" i="3"/>
  <c r="AA647" i="3" s="1"/>
  <c r="I648" i="3"/>
  <c r="AA648" i="3" s="1"/>
  <c r="I649" i="3"/>
  <c r="AA649" i="3" s="1"/>
  <c r="AB649" i="3" s="1"/>
  <c r="I650" i="3"/>
  <c r="AA650" i="3" s="1"/>
  <c r="AB650" i="3" s="1"/>
  <c r="I651" i="3"/>
  <c r="I652" i="3"/>
  <c r="I653" i="3"/>
  <c r="AA653" i="3" s="1"/>
  <c r="I654" i="3"/>
  <c r="AA654" i="3" s="1"/>
  <c r="I655" i="3"/>
  <c r="AA655" i="3" s="1"/>
  <c r="I656" i="3"/>
  <c r="AA656" i="3" s="1"/>
  <c r="I657" i="3"/>
  <c r="AA657" i="3" s="1"/>
  <c r="I658" i="3"/>
  <c r="AA658" i="3" s="1"/>
  <c r="I659" i="3"/>
  <c r="AA659" i="3" s="1"/>
  <c r="I660" i="3"/>
  <c r="AA660" i="3" s="1"/>
  <c r="I661" i="3"/>
  <c r="AA661" i="3" s="1"/>
  <c r="I662" i="3"/>
  <c r="AA662" i="3" s="1"/>
  <c r="I663" i="3"/>
  <c r="AA663" i="3" s="1"/>
  <c r="I664" i="3"/>
  <c r="AA664" i="3" s="1"/>
  <c r="I665" i="3"/>
  <c r="AA665" i="3" s="1"/>
  <c r="I666" i="3"/>
  <c r="AA666" i="3" s="1"/>
  <c r="I667" i="3"/>
  <c r="AA667" i="3" s="1"/>
  <c r="I668" i="3"/>
  <c r="AA668" i="3" s="1"/>
  <c r="I669" i="3"/>
  <c r="AA669" i="3" s="1"/>
  <c r="I670" i="3"/>
  <c r="AA670" i="3" s="1"/>
  <c r="I671" i="3"/>
  <c r="AA671" i="3" s="1"/>
  <c r="I672" i="3"/>
  <c r="AA672" i="3" s="1"/>
  <c r="I673" i="3"/>
  <c r="AA673" i="3" s="1"/>
  <c r="I674" i="3"/>
  <c r="AA674" i="3" s="1"/>
  <c r="I675" i="3"/>
  <c r="AA675" i="3" s="1"/>
  <c r="I676" i="3"/>
  <c r="AA676" i="3" s="1"/>
  <c r="I677" i="3"/>
  <c r="AA677" i="3" s="1"/>
  <c r="I678" i="3"/>
  <c r="AA678" i="3" s="1"/>
  <c r="I679" i="3"/>
  <c r="AA679" i="3" s="1"/>
  <c r="I680" i="3"/>
  <c r="AA680" i="3" s="1"/>
  <c r="I681" i="3"/>
  <c r="AA681" i="3" s="1"/>
  <c r="I682" i="3"/>
  <c r="AA682" i="3" s="1"/>
  <c r="I683" i="3"/>
  <c r="AA683" i="3" s="1"/>
  <c r="AB683" i="3" s="1"/>
  <c r="I684" i="3"/>
  <c r="AA684" i="3" s="1"/>
  <c r="AB684" i="3" s="1"/>
  <c r="I685" i="3"/>
  <c r="AA685" i="3" s="1"/>
  <c r="I686" i="3"/>
  <c r="AA686" i="3" s="1"/>
  <c r="I687" i="3"/>
  <c r="AA687" i="3" s="1"/>
  <c r="I688" i="3"/>
  <c r="AA688" i="3" s="1"/>
  <c r="I689" i="3"/>
  <c r="AA689" i="3" s="1"/>
  <c r="I690" i="3"/>
  <c r="AA690" i="3" s="1"/>
  <c r="I691" i="3"/>
  <c r="AA691" i="3" s="1"/>
  <c r="I692" i="3"/>
  <c r="I693" i="3"/>
  <c r="I694" i="3"/>
  <c r="AA694" i="3" s="1"/>
  <c r="I695" i="3"/>
  <c r="AA695" i="3" s="1"/>
  <c r="I696" i="3"/>
  <c r="AA696" i="3" s="1"/>
  <c r="I697" i="3"/>
  <c r="AA697" i="3" s="1"/>
  <c r="I698" i="3"/>
  <c r="AA698" i="3" s="1"/>
  <c r="I699" i="3"/>
  <c r="I700" i="3"/>
  <c r="I701" i="3"/>
  <c r="I702" i="3"/>
  <c r="AA702" i="3" s="1"/>
  <c r="I703" i="3"/>
  <c r="AA703" i="3" s="1"/>
  <c r="I704" i="3"/>
  <c r="AA704" i="3" s="1"/>
  <c r="I705" i="3"/>
  <c r="AA705" i="3" s="1"/>
  <c r="I706" i="3"/>
  <c r="AA706" i="3" s="1"/>
  <c r="I707" i="3"/>
  <c r="AA707" i="3" s="1"/>
  <c r="I708" i="3"/>
  <c r="AA708" i="3" s="1"/>
  <c r="I709" i="3"/>
  <c r="AA709" i="3" s="1"/>
  <c r="I710" i="3"/>
  <c r="AA710" i="3" s="1"/>
  <c r="I711" i="3"/>
  <c r="AA711" i="3" s="1"/>
  <c r="I712" i="3"/>
  <c r="AA712" i="3" s="1"/>
  <c r="I713" i="3"/>
  <c r="AA713" i="3" s="1"/>
  <c r="I714" i="3"/>
  <c r="AA714" i="3" s="1"/>
  <c r="I715" i="3"/>
  <c r="AA715" i="3" s="1"/>
  <c r="I716" i="3"/>
  <c r="AA716" i="3" s="1"/>
  <c r="I717" i="3"/>
  <c r="AA717" i="3" s="1"/>
  <c r="I718" i="3"/>
  <c r="AA718" i="3" s="1"/>
  <c r="I719" i="3"/>
  <c r="AA719" i="3" s="1"/>
  <c r="I720" i="3"/>
  <c r="AA720" i="3" s="1"/>
  <c r="I721" i="3"/>
  <c r="AA721" i="3" s="1"/>
  <c r="AB721" i="3" s="1"/>
  <c r="I722" i="3"/>
  <c r="AA722" i="3" s="1"/>
  <c r="I723" i="3"/>
  <c r="AA723" i="3" s="1"/>
  <c r="AB723" i="3" s="1"/>
  <c r="I724" i="3"/>
  <c r="AA724" i="3" s="1"/>
  <c r="AB724" i="3" s="1"/>
  <c r="I725" i="3"/>
  <c r="AA725" i="3" s="1"/>
  <c r="I726" i="3"/>
  <c r="AA726" i="3" s="1"/>
  <c r="I727" i="3"/>
  <c r="AA727" i="3" s="1"/>
  <c r="I728" i="3"/>
  <c r="AA728" i="3" s="1"/>
  <c r="I729" i="3"/>
  <c r="AA729" i="3" s="1"/>
  <c r="I730" i="3"/>
  <c r="AA730" i="3" s="1"/>
  <c r="I731" i="3"/>
  <c r="AA731" i="3" s="1"/>
  <c r="AB731" i="3" s="1"/>
  <c r="I732" i="3"/>
  <c r="AA732" i="3" s="1"/>
  <c r="AB732" i="3" s="1"/>
  <c r="I733" i="3"/>
  <c r="AA733" i="3" s="1"/>
  <c r="I734" i="3"/>
  <c r="AA734" i="3" s="1"/>
  <c r="I735" i="3"/>
  <c r="AA735" i="3" s="1"/>
  <c r="I736" i="3"/>
  <c r="AA736" i="3" s="1"/>
  <c r="I737" i="3"/>
  <c r="AA737" i="3" s="1"/>
  <c r="I738" i="3"/>
  <c r="AA738" i="3" s="1"/>
  <c r="I739" i="3"/>
  <c r="AA739" i="3" s="1"/>
  <c r="I740" i="3"/>
  <c r="I741" i="3"/>
  <c r="I742" i="3"/>
  <c r="AA742" i="3" s="1"/>
  <c r="I743" i="3"/>
  <c r="AA743" i="3" s="1"/>
  <c r="I744" i="3"/>
  <c r="AA744" i="3" s="1"/>
  <c r="I745" i="3"/>
  <c r="AA745" i="3" s="1"/>
  <c r="I746" i="3"/>
  <c r="AA746" i="3" s="1"/>
  <c r="I747" i="3"/>
  <c r="I748" i="3"/>
  <c r="AA748" i="3" s="1"/>
  <c r="I749" i="3"/>
  <c r="AA749" i="3" s="1"/>
  <c r="I750" i="3"/>
  <c r="AA750" i="3" s="1"/>
  <c r="I751" i="3"/>
  <c r="AA751" i="3" s="1"/>
  <c r="I752" i="3"/>
  <c r="AA752" i="3" s="1"/>
  <c r="I753" i="3"/>
  <c r="AA753" i="3" s="1"/>
  <c r="I754" i="3"/>
  <c r="AA754" i="3" s="1"/>
  <c r="I755" i="3"/>
  <c r="AA755" i="3" s="1"/>
  <c r="I756" i="3"/>
  <c r="AA756" i="3" s="1"/>
  <c r="I757" i="3"/>
  <c r="AA757" i="3" s="1"/>
  <c r="I758" i="3"/>
  <c r="AA758" i="3" s="1"/>
  <c r="I759" i="3"/>
  <c r="AA759" i="3" s="1"/>
  <c r="I760" i="3"/>
  <c r="AA760" i="3" s="1"/>
  <c r="I761" i="3"/>
  <c r="AA761" i="3" s="1"/>
  <c r="I762" i="3"/>
  <c r="AA762" i="3" s="1"/>
  <c r="I763" i="3"/>
  <c r="AA763" i="3" s="1"/>
  <c r="I764" i="3"/>
  <c r="AA764" i="3" s="1"/>
  <c r="I765" i="3"/>
  <c r="AA765" i="3" s="1"/>
  <c r="I766" i="3"/>
  <c r="AA766" i="3" s="1"/>
  <c r="I767" i="3"/>
  <c r="AA767" i="3" s="1"/>
  <c r="I768" i="3"/>
  <c r="AA768" i="3" s="1"/>
  <c r="I769" i="3"/>
  <c r="AA769" i="3" s="1"/>
  <c r="I770" i="3"/>
  <c r="AA770" i="3" s="1"/>
  <c r="I771" i="3"/>
  <c r="I772" i="3"/>
  <c r="AA772" i="3" s="1"/>
  <c r="I773" i="3"/>
  <c r="AA773" i="3" s="1"/>
  <c r="I774" i="3"/>
  <c r="AA774" i="3" s="1"/>
  <c r="I775" i="3"/>
  <c r="AA775" i="3" s="1"/>
  <c r="I776" i="3"/>
  <c r="AA776" i="3" s="1"/>
  <c r="I777" i="3"/>
  <c r="AA777" i="3" s="1"/>
  <c r="AB777" i="3" s="1"/>
  <c r="I778" i="3"/>
  <c r="AA778" i="3" s="1"/>
  <c r="I779" i="3"/>
  <c r="I780" i="3"/>
  <c r="I781" i="3"/>
  <c r="I782" i="3"/>
  <c r="AA782" i="3" s="1"/>
  <c r="I783" i="3"/>
  <c r="AA783" i="3" s="1"/>
  <c r="I784" i="3"/>
  <c r="AA784" i="3" s="1"/>
  <c r="I785" i="3"/>
  <c r="AA785" i="3" s="1"/>
  <c r="I786" i="3"/>
  <c r="AA786" i="3" s="1"/>
  <c r="I787" i="3"/>
  <c r="AA787" i="3" s="1"/>
  <c r="I788" i="3"/>
  <c r="AA788" i="3" s="1"/>
  <c r="I789" i="3"/>
  <c r="AA789" i="3" s="1"/>
  <c r="I790" i="3"/>
  <c r="AA790" i="3" s="1"/>
  <c r="I791" i="3"/>
  <c r="AA791" i="3" s="1"/>
  <c r="I792" i="3"/>
  <c r="AA792" i="3" s="1"/>
  <c r="I793" i="3"/>
  <c r="AA793" i="3" s="1"/>
  <c r="I794" i="3"/>
  <c r="AA794" i="3" s="1"/>
  <c r="I795" i="3"/>
  <c r="I796" i="3"/>
  <c r="I797" i="3"/>
  <c r="I798" i="3"/>
  <c r="AA798" i="3" s="1"/>
  <c r="I799" i="3"/>
  <c r="AA799" i="3" s="1"/>
  <c r="I800" i="3"/>
  <c r="I801" i="3"/>
  <c r="AA801" i="3" s="1"/>
  <c r="I802" i="3"/>
  <c r="AA802" i="3" s="1"/>
  <c r="I803" i="3"/>
  <c r="AA803" i="3" s="1"/>
  <c r="I804" i="3"/>
  <c r="AA804" i="3" s="1"/>
  <c r="I805" i="3"/>
  <c r="AA805" i="3" s="1"/>
  <c r="I806" i="3"/>
  <c r="AA806" i="3" s="1"/>
  <c r="I807" i="3"/>
  <c r="AA807" i="3" s="1"/>
  <c r="I808" i="3"/>
  <c r="AA808" i="3" s="1"/>
  <c r="I809" i="3"/>
  <c r="AA809" i="3" s="1"/>
  <c r="AB809" i="3" s="1"/>
  <c r="I810" i="3"/>
  <c r="AA810" i="3" s="1"/>
  <c r="I811" i="3"/>
  <c r="AA811" i="3" s="1"/>
  <c r="I812" i="3"/>
  <c r="I813" i="3"/>
  <c r="I814" i="3"/>
  <c r="AA814" i="3" s="1"/>
  <c r="AA815" i="3"/>
  <c r="AA816" i="3"/>
  <c r="I817" i="3"/>
  <c r="AA817" i="3" s="1"/>
  <c r="I818" i="3"/>
  <c r="AA818" i="3" s="1"/>
  <c r="I819" i="3"/>
  <c r="AA819" i="3" s="1"/>
  <c r="I820" i="3"/>
  <c r="AA820" i="3" s="1"/>
  <c r="I821" i="3"/>
  <c r="AA821" i="3" s="1"/>
  <c r="I822" i="3"/>
  <c r="AA822" i="3" s="1"/>
  <c r="I823" i="3"/>
  <c r="AA823" i="3" s="1"/>
  <c r="I824" i="3"/>
  <c r="I825" i="3"/>
  <c r="AA825" i="3" s="1"/>
  <c r="I826" i="3"/>
  <c r="AA826" i="3" s="1"/>
  <c r="I827" i="3"/>
  <c r="AA827" i="3" s="1"/>
  <c r="I828" i="3"/>
  <c r="AA828" i="3" s="1"/>
  <c r="I829" i="3"/>
  <c r="AA829" i="3" s="1"/>
  <c r="I830" i="3"/>
  <c r="AA830" i="3" s="1"/>
  <c r="I831" i="3"/>
  <c r="AA831" i="3" s="1"/>
  <c r="I832" i="3"/>
  <c r="AA833" i="3"/>
  <c r="I834" i="3"/>
  <c r="AA834" i="3" s="1"/>
  <c r="I835" i="3"/>
  <c r="AA835" i="3" s="1"/>
  <c r="I836" i="3"/>
  <c r="AA836" i="3" s="1"/>
  <c r="I837" i="3"/>
  <c r="AA837" i="3" s="1"/>
  <c r="I838" i="3"/>
  <c r="AA838" i="3" s="1"/>
  <c r="I839" i="3"/>
  <c r="AA839" i="3" s="1"/>
  <c r="I840" i="3"/>
  <c r="I841" i="3"/>
  <c r="AA841" i="3" s="1"/>
  <c r="I842" i="3"/>
  <c r="AA842" i="3" s="1"/>
  <c r="I843" i="3"/>
  <c r="I844" i="3"/>
  <c r="I845" i="3"/>
  <c r="AA845" i="3" s="1"/>
  <c r="I846" i="3"/>
  <c r="AA846" i="3" s="1"/>
  <c r="I847" i="3"/>
  <c r="AA847" i="3" s="1"/>
  <c r="I848" i="3"/>
  <c r="I849" i="3"/>
  <c r="AA849" i="3" s="1"/>
  <c r="I850" i="3"/>
  <c r="AA850" i="3" s="1"/>
  <c r="I851" i="3"/>
  <c r="AA851" i="3" s="1"/>
  <c r="I852" i="3"/>
  <c r="AA852" i="3" s="1"/>
  <c r="I853" i="3"/>
  <c r="AA853" i="3" s="1"/>
  <c r="I854" i="3"/>
  <c r="AA854" i="3" s="1"/>
  <c r="I855" i="3"/>
  <c r="AA855" i="3" s="1"/>
  <c r="I856" i="3"/>
  <c r="AA856" i="3" s="1"/>
  <c r="I857" i="3"/>
  <c r="AA857" i="3" s="1"/>
  <c r="I858" i="3"/>
  <c r="AA858" i="3" s="1"/>
  <c r="I859" i="3"/>
  <c r="AA859" i="3" s="1"/>
  <c r="I860" i="3"/>
  <c r="AA860" i="3" s="1"/>
  <c r="I861" i="3"/>
  <c r="AA861" i="3" s="1"/>
  <c r="I862" i="3"/>
  <c r="AA862" i="3" s="1"/>
  <c r="I863" i="3"/>
  <c r="AA863" i="3" s="1"/>
  <c r="I864" i="3"/>
  <c r="AA864" i="3" s="1"/>
  <c r="I865" i="3"/>
  <c r="AA865" i="3" s="1"/>
  <c r="I866" i="3"/>
  <c r="AA866" i="3" s="1"/>
  <c r="I867" i="3"/>
  <c r="I868" i="3"/>
  <c r="AA868" i="3" s="1"/>
  <c r="I869" i="3"/>
  <c r="AA869" i="3" s="1"/>
  <c r="I870" i="3"/>
  <c r="AA870" i="3" s="1"/>
  <c r="AA871" i="3"/>
  <c r="I872" i="3"/>
  <c r="AA872" i="3" s="1"/>
  <c r="I873" i="3"/>
  <c r="AA873" i="3" s="1"/>
  <c r="I874" i="3"/>
  <c r="AA874" i="3" s="1"/>
  <c r="I875" i="3"/>
  <c r="AA875" i="3" s="1"/>
  <c r="I876" i="3"/>
  <c r="AA876" i="3" s="1"/>
  <c r="I877" i="3"/>
  <c r="AA877" i="3" s="1"/>
  <c r="I878" i="3"/>
  <c r="AA878" i="3" s="1"/>
  <c r="I879" i="3"/>
  <c r="AA879" i="3" s="1"/>
  <c r="I880" i="3"/>
  <c r="AA880" i="3" s="1"/>
  <c r="I881" i="3"/>
  <c r="AA881" i="3" s="1"/>
  <c r="I882" i="3"/>
  <c r="AA882" i="3" s="1"/>
  <c r="I883" i="3"/>
  <c r="AA883" i="3" s="1"/>
  <c r="I884" i="3"/>
  <c r="AA884" i="3" s="1"/>
  <c r="I885" i="3"/>
  <c r="AA885" i="3" s="1"/>
  <c r="I886" i="3"/>
  <c r="AA886" i="3" s="1"/>
  <c r="I887" i="3"/>
  <c r="AA887" i="3" s="1"/>
  <c r="I888" i="3"/>
  <c r="AA888" i="3" s="1"/>
  <c r="I889" i="3"/>
  <c r="AA889" i="3" s="1"/>
  <c r="I890" i="3"/>
  <c r="AA890" i="3" s="1"/>
  <c r="I891" i="3"/>
  <c r="AA891" i="3" s="1"/>
  <c r="I892" i="3"/>
  <c r="AA892" i="3" s="1"/>
  <c r="I893" i="3"/>
  <c r="I894" i="3"/>
  <c r="AA894" i="3" s="1"/>
  <c r="I895" i="3"/>
  <c r="AA895" i="3" s="1"/>
  <c r="I896" i="3"/>
  <c r="AA896" i="3" s="1"/>
  <c r="I897" i="3"/>
  <c r="AA897" i="3" s="1"/>
  <c r="I898" i="3"/>
  <c r="AA898" i="3" s="1"/>
  <c r="I899" i="3"/>
  <c r="AA899" i="3" s="1"/>
  <c r="AB899" i="3" s="1"/>
  <c r="I900" i="3"/>
  <c r="AA900" i="3" s="1"/>
  <c r="I901" i="3"/>
  <c r="I902" i="3"/>
  <c r="AA902" i="3" s="1"/>
  <c r="I903" i="3"/>
  <c r="AA903" i="3" s="1"/>
  <c r="I904" i="3"/>
  <c r="AA904" i="3" s="1"/>
  <c r="I905" i="3"/>
  <c r="AA905" i="3" s="1"/>
  <c r="I906" i="3"/>
  <c r="AA906" i="3" s="1"/>
  <c r="I907" i="3"/>
  <c r="AA907" i="3" s="1"/>
  <c r="I908" i="3"/>
  <c r="AA908" i="3" s="1"/>
  <c r="I909" i="3"/>
  <c r="AA909" i="3" s="1"/>
  <c r="I910" i="3"/>
  <c r="AA910" i="3" s="1"/>
  <c r="I911" i="3"/>
  <c r="AA911" i="3" s="1"/>
  <c r="I912" i="3"/>
  <c r="AA912" i="3" s="1"/>
  <c r="I913" i="3"/>
  <c r="AA913" i="3" s="1"/>
  <c r="I914" i="3"/>
  <c r="AA914" i="3" s="1"/>
  <c r="I915" i="3"/>
  <c r="AA915" i="3" s="1"/>
  <c r="I916" i="3"/>
  <c r="AA916" i="3" s="1"/>
  <c r="I917" i="3"/>
  <c r="AA917" i="3" s="1"/>
  <c r="I918" i="3"/>
  <c r="AA918" i="3" s="1"/>
  <c r="I919" i="3"/>
  <c r="AA919" i="3" s="1"/>
  <c r="I920" i="3"/>
  <c r="AA920" i="3" s="1"/>
  <c r="I921" i="3"/>
  <c r="AA921" i="3" s="1"/>
  <c r="I922" i="3"/>
  <c r="AA922" i="3" s="1"/>
  <c r="I923" i="3"/>
  <c r="AA923" i="3" s="1"/>
  <c r="AB923" i="3" s="1"/>
  <c r="I924" i="3"/>
  <c r="AA924" i="3" s="1"/>
  <c r="AB924" i="3" s="1"/>
  <c r="I925" i="3"/>
  <c r="AA925" i="3" s="1"/>
  <c r="I926" i="3"/>
  <c r="AA926" i="3" s="1"/>
  <c r="I927" i="3"/>
  <c r="AA927" i="3" s="1"/>
  <c r="I928" i="3"/>
  <c r="AA928" i="3" s="1"/>
  <c r="I929" i="3"/>
  <c r="AA929" i="3" s="1"/>
  <c r="AB929" i="3" s="1"/>
  <c r="I930" i="3"/>
  <c r="AA930" i="3" s="1"/>
  <c r="I931" i="3"/>
  <c r="AA931" i="3" s="1"/>
  <c r="AB931" i="3" s="1"/>
  <c r="I932" i="3"/>
  <c r="AA932" i="3" s="1"/>
  <c r="I933" i="3"/>
  <c r="AA933" i="3" s="1"/>
  <c r="I934" i="3"/>
  <c r="AA934" i="3" s="1"/>
  <c r="I935" i="3"/>
  <c r="AA935" i="3" s="1"/>
  <c r="I936" i="3"/>
  <c r="AA936" i="3" s="1"/>
  <c r="I937" i="3"/>
  <c r="AA937" i="3" s="1"/>
  <c r="AB937" i="3" s="1"/>
  <c r="I938" i="3"/>
  <c r="AA938" i="3" s="1"/>
  <c r="AB938" i="3" s="1"/>
  <c r="I939" i="3"/>
  <c r="AA939" i="3" s="1"/>
  <c r="I940" i="3"/>
  <c r="AA940" i="3" s="1"/>
  <c r="I941" i="3"/>
  <c r="AA941" i="3" s="1"/>
  <c r="I942" i="3"/>
  <c r="AA942" i="3" s="1"/>
  <c r="AB942" i="3" s="1"/>
  <c r="I943" i="3"/>
  <c r="AA943" i="3" s="1"/>
  <c r="I944" i="3"/>
  <c r="AA944" i="3" s="1"/>
  <c r="I945" i="3"/>
  <c r="AA945" i="3" s="1"/>
  <c r="I946" i="3"/>
  <c r="AA946" i="3" s="1"/>
  <c r="I947" i="3"/>
  <c r="AA947" i="3" s="1"/>
  <c r="I948" i="3"/>
  <c r="AA948" i="3" s="1"/>
  <c r="AB948" i="3" s="1"/>
  <c r="I949" i="3"/>
  <c r="AA949" i="3" s="1"/>
  <c r="I950" i="3"/>
  <c r="AA950" i="3" s="1"/>
  <c r="I951" i="3"/>
  <c r="AA951" i="3" s="1"/>
  <c r="I952" i="3"/>
  <c r="AA952" i="3" s="1"/>
  <c r="I953" i="3"/>
  <c r="AA953" i="3" s="1"/>
  <c r="I954" i="3"/>
  <c r="AA954" i="3" s="1"/>
  <c r="I955" i="3"/>
  <c r="AA955" i="3" s="1"/>
  <c r="I956" i="3"/>
  <c r="AA956" i="3" s="1"/>
  <c r="I957" i="3"/>
  <c r="I958" i="3"/>
  <c r="AA958" i="3" s="1"/>
  <c r="I959" i="3"/>
  <c r="AA959" i="3" s="1"/>
  <c r="I960" i="3"/>
  <c r="AA960" i="3" s="1"/>
  <c r="I961" i="3"/>
  <c r="AA961" i="3" s="1"/>
  <c r="I962" i="3"/>
  <c r="AA962" i="3" s="1"/>
  <c r="I963" i="3"/>
  <c r="AA963" i="3" s="1"/>
  <c r="I964" i="3"/>
  <c r="AA964" i="3" s="1"/>
  <c r="I965" i="3"/>
  <c r="AA965" i="3" s="1"/>
  <c r="I966" i="3"/>
  <c r="AA966" i="3" s="1"/>
  <c r="I967" i="3"/>
  <c r="AA967" i="3" s="1"/>
  <c r="I968" i="3"/>
  <c r="AA968" i="3" s="1"/>
  <c r="I969" i="3"/>
  <c r="AA969" i="3" s="1"/>
  <c r="I970" i="3"/>
  <c r="AA970" i="3" s="1"/>
  <c r="I971" i="3"/>
  <c r="AA971" i="3" s="1"/>
  <c r="I972" i="3"/>
  <c r="AA972" i="3" s="1"/>
  <c r="I973" i="3"/>
  <c r="AA973" i="3" s="1"/>
  <c r="I974" i="3"/>
  <c r="AA974" i="3" s="1"/>
  <c r="I975" i="3"/>
  <c r="AA975" i="3" s="1"/>
  <c r="I976" i="3"/>
  <c r="AA976" i="3" s="1"/>
  <c r="I977" i="3"/>
  <c r="AA977" i="3" s="1"/>
  <c r="I978" i="3"/>
  <c r="AA978" i="3" s="1"/>
  <c r="I979" i="3"/>
  <c r="AA979" i="3" s="1"/>
  <c r="I980" i="3"/>
  <c r="AA980" i="3" s="1"/>
  <c r="I981" i="3"/>
  <c r="AA981" i="3" s="1"/>
  <c r="I982" i="3"/>
  <c r="AA982" i="3" s="1"/>
  <c r="I983" i="3"/>
  <c r="AA983" i="3" s="1"/>
  <c r="I984" i="3"/>
  <c r="AA984" i="3" s="1"/>
  <c r="I985" i="3"/>
  <c r="AA985" i="3" s="1"/>
  <c r="I986" i="3"/>
  <c r="AA986" i="3" s="1"/>
  <c r="I987" i="3"/>
  <c r="AA987" i="3" s="1"/>
  <c r="I988" i="3"/>
  <c r="AA988" i="3" s="1"/>
  <c r="I989" i="3"/>
  <c r="AA989" i="3" s="1"/>
  <c r="I990" i="3"/>
  <c r="AA990" i="3" s="1"/>
  <c r="I991" i="3"/>
  <c r="AA991" i="3" s="1"/>
  <c r="I992" i="3"/>
  <c r="AA992" i="3" s="1"/>
  <c r="I993" i="3"/>
  <c r="AA993" i="3" s="1"/>
  <c r="I994" i="3"/>
  <c r="AA994" i="3" s="1"/>
  <c r="I995" i="3"/>
  <c r="AA995" i="3" s="1"/>
  <c r="I996" i="3"/>
  <c r="AA996" i="3" s="1"/>
  <c r="I997" i="3"/>
  <c r="AA997" i="3" s="1"/>
  <c r="I998" i="3"/>
  <c r="AA998" i="3" s="1"/>
  <c r="I999" i="3"/>
  <c r="AA999" i="3" s="1"/>
  <c r="AA1000" i="3"/>
  <c r="I1001" i="3"/>
  <c r="AA1001" i="3" s="1"/>
  <c r="I1002" i="3"/>
  <c r="AA1002" i="3" s="1"/>
  <c r="I1003" i="3"/>
  <c r="AA1003" i="3" s="1"/>
  <c r="I1004" i="3"/>
  <c r="AA1004" i="3" s="1"/>
  <c r="I1005" i="3"/>
  <c r="AA1005" i="3" s="1"/>
  <c r="I1006" i="3"/>
  <c r="AA1006" i="3" s="1"/>
  <c r="I1007" i="3"/>
  <c r="AA1007" i="3" s="1"/>
  <c r="I1008" i="3"/>
  <c r="AA1008" i="3" s="1"/>
  <c r="I1009" i="3"/>
  <c r="AA1009" i="3" s="1"/>
  <c r="I1010" i="3"/>
  <c r="AA1010" i="3" s="1"/>
  <c r="I1011" i="3"/>
  <c r="AA1011" i="3" s="1"/>
  <c r="I1012" i="3"/>
  <c r="AA1012" i="3" s="1"/>
  <c r="I1013" i="3"/>
  <c r="I1014" i="3"/>
  <c r="I1015" i="3"/>
  <c r="AA1015" i="3" s="1"/>
  <c r="I1016" i="3"/>
  <c r="AA1016" i="3" s="1"/>
  <c r="I1017" i="3"/>
  <c r="AA1017" i="3" s="1"/>
  <c r="I1018" i="3"/>
  <c r="AA1018" i="3" s="1"/>
  <c r="I1019" i="3"/>
  <c r="AA1019" i="3" s="1"/>
  <c r="I1020" i="3"/>
  <c r="AA1020" i="3" s="1"/>
  <c r="I1021" i="3"/>
  <c r="AA1021" i="3" s="1"/>
  <c r="I1022" i="3"/>
  <c r="AA1022" i="3" s="1"/>
  <c r="I1023" i="3"/>
  <c r="AA1023" i="3" s="1"/>
  <c r="I1024" i="3"/>
  <c r="AA1024" i="3" s="1"/>
  <c r="I1025" i="3"/>
  <c r="AA1025" i="3" s="1"/>
  <c r="I1026" i="3"/>
  <c r="AA1026" i="3" s="1"/>
  <c r="I1027" i="3"/>
  <c r="AA1027" i="3" s="1"/>
  <c r="I1028" i="3"/>
  <c r="AA1028" i="3" s="1"/>
  <c r="AB1028" i="3" s="1"/>
  <c r="I1029" i="3"/>
  <c r="AA1029" i="3" s="1"/>
  <c r="I1030" i="3"/>
  <c r="AA1030" i="3" s="1"/>
  <c r="AB1030" i="3" s="1"/>
  <c r="I1031" i="3"/>
  <c r="AA1031" i="3" s="1"/>
  <c r="AB1031" i="3" s="1"/>
  <c r="I1032" i="3"/>
  <c r="AA1032" i="3" s="1"/>
  <c r="AB1032" i="3" s="1"/>
  <c r="AA1033" i="3"/>
  <c r="AB1033" i="3" s="1"/>
  <c r="I4" i="3"/>
  <c r="I3" i="3"/>
  <c r="AA2" i="3"/>
  <c r="AA1068" i="3"/>
  <c r="AB1068" i="3" s="1"/>
  <c r="AA1069" i="3"/>
  <c r="AB1069" i="3" s="1"/>
  <c r="AA1070" i="3"/>
  <c r="AB1070" i="3" s="1"/>
  <c r="AA1071" i="3"/>
  <c r="AB1071" i="3" s="1"/>
  <c r="AA1072" i="3"/>
  <c r="AB1072" i="3" s="1"/>
  <c r="AA1073" i="3"/>
  <c r="AA1074" i="3"/>
  <c r="AB1074" i="3" s="1"/>
  <c r="AA1075" i="3"/>
  <c r="AB1075" i="3" s="1"/>
  <c r="AA1076" i="3"/>
  <c r="AB1076" i="3" s="1"/>
  <c r="AA1077" i="3"/>
  <c r="AB1077" i="3" s="1"/>
  <c r="AA1078" i="3"/>
  <c r="AB1078" i="3" s="1"/>
  <c r="AA1079" i="3"/>
  <c r="AB1079" i="3" s="1"/>
  <c r="AA1080" i="3"/>
  <c r="AB1080" i="3" s="1"/>
  <c r="AA1081" i="3"/>
  <c r="AB1081" i="3" s="1"/>
  <c r="AA1082" i="3"/>
  <c r="AB1082" i="3" s="1"/>
  <c r="AA1083" i="3"/>
  <c r="AB1083" i="3" s="1"/>
  <c r="AA1084" i="3"/>
  <c r="AB1084" i="3" s="1"/>
  <c r="AA1085" i="3"/>
  <c r="AB1085" i="3" s="1"/>
  <c r="AA1086" i="3"/>
  <c r="AB1086" i="3" s="1"/>
  <c r="AA1087" i="3"/>
  <c r="AB1087" i="3" s="1"/>
  <c r="AA1088" i="3"/>
  <c r="AB1088" i="3" s="1"/>
  <c r="AA1089" i="3"/>
  <c r="AB1089" i="3" s="1"/>
  <c r="AA1090" i="3"/>
  <c r="AB1090" i="3" s="1"/>
  <c r="AA1091" i="3"/>
  <c r="AB1091" i="3" s="1"/>
  <c r="AA1092" i="3"/>
  <c r="AB1092" i="3" s="1"/>
  <c r="AA1093" i="3"/>
  <c r="AB1093" i="3" s="1"/>
  <c r="AA1094" i="3"/>
  <c r="AB1094" i="3" s="1"/>
  <c r="AA1095" i="3"/>
  <c r="AB1095" i="3" s="1"/>
  <c r="AA1096" i="3"/>
  <c r="AB1096" i="3" s="1"/>
  <c r="AA1097" i="3"/>
  <c r="AB1097" i="3" s="1"/>
  <c r="AA1098" i="3"/>
  <c r="AB1098" i="3" s="1"/>
  <c r="AA1099" i="3"/>
  <c r="AB1099" i="3" s="1"/>
  <c r="AA1100" i="3"/>
  <c r="AB1100" i="3" s="1"/>
  <c r="AA1101" i="3"/>
  <c r="AB1101" i="3" s="1"/>
  <c r="AA1102" i="3"/>
  <c r="AB1102" i="3" s="1"/>
  <c r="AA1103" i="3"/>
  <c r="AB1103" i="3" s="1"/>
  <c r="AA1104" i="3"/>
  <c r="AB1104" i="3" s="1"/>
  <c r="AA1105" i="3"/>
  <c r="AB1105" i="3" s="1"/>
  <c r="AA1106" i="3"/>
  <c r="AB1106" i="3" s="1"/>
  <c r="AA1107" i="3"/>
  <c r="AB1107" i="3" s="1"/>
  <c r="AA1108" i="3"/>
  <c r="AB1108" i="3" s="1"/>
  <c r="AA1109" i="3"/>
  <c r="AB1109" i="3" s="1"/>
  <c r="AA1110" i="3"/>
  <c r="AB1110" i="3" s="1"/>
  <c r="AA1111" i="3"/>
  <c r="AB1111" i="3" s="1"/>
  <c r="AA1112" i="3"/>
  <c r="AB1112" i="3" s="1"/>
  <c r="AA1113" i="3"/>
  <c r="AB1113" i="3" s="1"/>
  <c r="AA1114" i="3"/>
  <c r="AB1114" i="3" s="1"/>
  <c r="AA1115" i="3"/>
  <c r="AB1115" i="3" s="1"/>
  <c r="AB1116" i="3"/>
  <c r="AB1117" i="3"/>
  <c r="AB1118" i="3"/>
  <c r="AB1119" i="3"/>
  <c r="AB1120" i="3"/>
  <c r="AB1121" i="3"/>
  <c r="AB1122" i="3"/>
  <c r="AA1123" i="3"/>
  <c r="AB1123" i="3" s="1"/>
  <c r="AA1125" i="3"/>
  <c r="AB1125" i="3" s="1"/>
  <c r="AA1126" i="3"/>
  <c r="AB1126" i="3" s="1"/>
  <c r="AA1127" i="3"/>
  <c r="AB1127" i="3" s="1"/>
  <c r="AA1128" i="3"/>
  <c r="AB1128" i="3" s="1"/>
  <c r="AA1129" i="3"/>
  <c r="AB1129" i="3" s="1"/>
  <c r="AA1130" i="3"/>
  <c r="AB1130" i="3" s="1"/>
  <c r="AA1131" i="3"/>
  <c r="AB1131" i="3" s="1"/>
  <c r="AA1132" i="3"/>
  <c r="AB1132" i="3" s="1"/>
  <c r="AA1133" i="3"/>
  <c r="AB1133" i="3" s="1"/>
  <c r="AA1134" i="3"/>
  <c r="AB1134" i="3" s="1"/>
  <c r="AA1135" i="3"/>
  <c r="AB1135" i="3" s="1"/>
  <c r="AA1136" i="3"/>
  <c r="AB1136" i="3" s="1"/>
  <c r="AA1137" i="3"/>
  <c r="AB1137" i="3" s="1"/>
  <c r="AA1138" i="3"/>
  <c r="AB1138" i="3" s="1"/>
  <c r="AA1139" i="3"/>
  <c r="AB1139" i="3" s="1"/>
  <c r="AA1140" i="3"/>
  <c r="AB1140" i="3" s="1"/>
  <c r="AA1141" i="3"/>
  <c r="AB1141" i="3" s="1"/>
  <c r="AA1142" i="3"/>
  <c r="AB1142" i="3" s="1"/>
  <c r="AA1143" i="3"/>
  <c r="AB1143" i="3" s="1"/>
  <c r="AA1144" i="3"/>
  <c r="AB1144" i="3" s="1"/>
  <c r="AA1145" i="3"/>
  <c r="AB1145" i="3" s="1"/>
  <c r="AA1146" i="3"/>
  <c r="AB1146" i="3" s="1"/>
  <c r="AA1147" i="3"/>
  <c r="AB1147" i="3" s="1"/>
  <c r="AA1148" i="3"/>
  <c r="AB1148" i="3" s="1"/>
  <c r="AA1149" i="3"/>
  <c r="AB1149" i="3" s="1"/>
  <c r="AA1155" i="3"/>
  <c r="AB1155" i="3" s="1"/>
  <c r="AB1156" i="3"/>
  <c r="AA1157" i="3"/>
  <c r="AB1157" i="3" s="1"/>
  <c r="AB1158" i="3"/>
  <c r="AA1159" i="3"/>
  <c r="AB1159" i="3" s="1"/>
  <c r="AB1160" i="3"/>
  <c r="AA1161" i="3"/>
  <c r="AB1161" i="3" s="1"/>
  <c r="AA1162" i="3"/>
  <c r="AB1162" i="3" s="1"/>
  <c r="AA1163" i="3"/>
  <c r="AB1163" i="3" s="1"/>
  <c r="AA1164" i="3"/>
  <c r="AB1164" i="3" s="1"/>
  <c r="AA1165" i="3"/>
  <c r="AB1165" i="3" s="1"/>
  <c r="AA1166" i="3"/>
  <c r="AB1166" i="3" s="1"/>
  <c r="AA1167" i="3"/>
  <c r="AB1167" i="3" s="1"/>
  <c r="AA1168" i="3"/>
  <c r="AB1168" i="3" s="1"/>
  <c r="AA1169" i="3"/>
  <c r="AB1169" i="3" s="1"/>
  <c r="AA1170" i="3"/>
  <c r="AB1170" i="3" s="1"/>
  <c r="AA1171" i="3"/>
  <c r="AB1171" i="3" s="1"/>
  <c r="AA1172" i="3"/>
  <c r="AB1172" i="3" s="1"/>
  <c r="AA1173" i="3"/>
  <c r="AB1173" i="3" s="1"/>
  <c r="AA1174" i="3"/>
  <c r="AB1174" i="3" s="1"/>
  <c r="AA1175" i="3"/>
  <c r="AB1175" i="3" s="1"/>
  <c r="AA1176" i="3"/>
  <c r="AB1176" i="3" s="1"/>
  <c r="AA1177" i="3"/>
  <c r="AB1177" i="3" s="1"/>
  <c r="AA1178" i="3"/>
  <c r="AB1178" i="3" s="1"/>
  <c r="AA1179" i="3"/>
  <c r="AB1179" i="3" s="1"/>
  <c r="AA1180" i="3"/>
  <c r="AB1180" i="3" s="1"/>
  <c r="AA1181" i="3"/>
  <c r="AB1181" i="3" s="1"/>
  <c r="AB1182" i="3"/>
  <c r="AB1183" i="3"/>
  <c r="AA1184" i="3"/>
  <c r="AB1184" i="3" s="1"/>
  <c r="AA1185" i="3"/>
  <c r="AB1185" i="3" s="1"/>
  <c r="AA1186" i="3"/>
  <c r="AB1186" i="3" s="1"/>
  <c r="AA1187" i="3"/>
  <c r="AB1187" i="3" s="1"/>
  <c r="AA1188" i="3"/>
  <c r="AB1188" i="3" s="1"/>
  <c r="AA1189" i="3"/>
  <c r="AB1189" i="3" s="1"/>
  <c r="AA1190" i="3"/>
  <c r="AB1190" i="3" s="1"/>
  <c r="AA1191" i="3"/>
  <c r="AB1191" i="3" s="1"/>
  <c r="AA1192" i="3"/>
  <c r="AB1192" i="3" s="1"/>
  <c r="AA1193" i="3"/>
  <c r="AB1193" i="3" s="1"/>
  <c r="AA1194" i="3"/>
  <c r="AB1194" i="3" s="1"/>
  <c r="AA1195" i="3"/>
  <c r="AB1195" i="3" s="1"/>
  <c r="AA1196" i="3"/>
  <c r="AB1196" i="3" s="1"/>
  <c r="AA1197" i="3"/>
  <c r="AB1197" i="3" s="1"/>
  <c r="AA1198" i="3"/>
  <c r="AB1198" i="3" s="1"/>
  <c r="AA1199" i="3"/>
  <c r="AB1199" i="3" s="1"/>
  <c r="AA1200" i="3"/>
  <c r="AB1200" i="3" s="1"/>
  <c r="AA1201" i="3"/>
  <c r="AB1201" i="3" s="1"/>
  <c r="AA1202" i="3"/>
  <c r="AB1202" i="3" s="1"/>
  <c r="AA1203" i="3"/>
  <c r="AB1203" i="3" s="1"/>
  <c r="AA1204" i="3"/>
  <c r="AB1204" i="3" s="1"/>
  <c r="AA1205" i="3"/>
  <c r="AB1205" i="3" s="1"/>
  <c r="AA1206" i="3"/>
  <c r="AB1206" i="3" s="1"/>
  <c r="AA1207" i="3"/>
  <c r="AB1207" i="3" s="1"/>
  <c r="AA1208" i="3"/>
  <c r="AB1208" i="3" s="1"/>
  <c r="AA1209" i="3"/>
  <c r="AB1209" i="3" s="1"/>
  <c r="AA1210" i="3"/>
  <c r="AB1210" i="3" s="1"/>
  <c r="AA1211" i="3"/>
  <c r="AB1211" i="3" s="1"/>
  <c r="AA1212" i="3"/>
  <c r="AB1212" i="3" s="1"/>
  <c r="AA1213" i="3"/>
  <c r="AB1213" i="3" s="1"/>
  <c r="AA1214" i="3"/>
  <c r="AB1214" i="3" s="1"/>
  <c r="AA1215" i="3"/>
  <c r="AB1215" i="3" s="1"/>
  <c r="AA1216" i="3"/>
  <c r="AB1216" i="3" s="1"/>
  <c r="AA1217" i="3"/>
  <c r="AB1217" i="3" s="1"/>
  <c r="AA1218" i="3"/>
  <c r="AB1218" i="3" s="1"/>
  <c r="AA1219" i="3"/>
  <c r="AB1219" i="3" s="1"/>
  <c r="AA1220" i="3"/>
  <c r="AB1220" i="3" s="1"/>
  <c r="AA1221" i="3"/>
  <c r="AB1221" i="3" s="1"/>
  <c r="AA1222" i="3"/>
  <c r="AB1222" i="3" s="1"/>
  <c r="AA1223" i="3"/>
  <c r="AB1223" i="3" s="1"/>
  <c r="AA1224" i="3"/>
  <c r="AB1224" i="3" s="1"/>
  <c r="AA1225" i="3"/>
  <c r="AB1225" i="3" s="1"/>
  <c r="AA1226" i="3"/>
  <c r="AB1226" i="3" s="1"/>
  <c r="AA1227" i="3"/>
  <c r="AB1227" i="3" s="1"/>
  <c r="AA1228" i="3"/>
  <c r="AB1228" i="3" s="1"/>
  <c r="AA1229" i="3"/>
  <c r="AB1229" i="3" s="1"/>
  <c r="AA1230" i="3"/>
  <c r="AB1230" i="3" s="1"/>
  <c r="AA1231" i="3"/>
  <c r="AB1231" i="3" s="1"/>
  <c r="AA1232" i="3"/>
  <c r="AB1232" i="3" s="1"/>
  <c r="AA1233" i="3"/>
  <c r="AB1233" i="3" s="1"/>
  <c r="AA1234" i="3"/>
  <c r="AB1234" i="3" s="1"/>
  <c r="AA1235" i="3"/>
  <c r="AB1235" i="3" s="1"/>
  <c r="AA1236" i="3"/>
  <c r="AB1236" i="3" s="1"/>
  <c r="AA1237" i="3"/>
  <c r="AB1237" i="3" s="1"/>
  <c r="AA1238" i="3"/>
  <c r="AB1238" i="3" s="1"/>
  <c r="AA1239" i="3"/>
  <c r="AB1239" i="3" s="1"/>
  <c r="AA1240" i="3"/>
  <c r="AB1240" i="3" s="1"/>
  <c r="AA1242" i="3"/>
  <c r="AB1242" i="3" s="1"/>
  <c r="AA1243" i="3"/>
  <c r="AB1243" i="3" s="1"/>
  <c r="AA1244" i="3"/>
  <c r="AB1244" i="3" s="1"/>
  <c r="AA1245" i="3"/>
  <c r="AB1245" i="3" s="1"/>
  <c r="AA1246" i="3"/>
  <c r="AB1246" i="3" s="1"/>
  <c r="AA1247" i="3"/>
  <c r="AB1247" i="3" s="1"/>
  <c r="AA1248" i="3"/>
  <c r="AB1248" i="3" s="1"/>
  <c r="AA1249" i="3"/>
  <c r="AB1249" i="3" s="1"/>
  <c r="AA1250" i="3"/>
  <c r="AB1250" i="3" s="1"/>
  <c r="AA1251" i="3"/>
  <c r="AB1251" i="3" s="1"/>
  <c r="AA1252" i="3"/>
  <c r="AB1252" i="3" s="1"/>
  <c r="AA1253" i="3"/>
  <c r="AB1253" i="3" s="1"/>
  <c r="AA1254" i="3"/>
  <c r="AB1254" i="3" s="1"/>
  <c r="AA1255" i="3"/>
  <c r="AB1255" i="3" s="1"/>
  <c r="AA1256" i="3"/>
  <c r="AB1256" i="3" s="1"/>
  <c r="AA1257" i="3"/>
  <c r="AB1257" i="3" s="1"/>
  <c r="AA1258" i="3"/>
  <c r="AB1258" i="3" s="1"/>
  <c r="AA1259" i="3"/>
  <c r="AB1259" i="3" s="1"/>
  <c r="AA1260" i="3"/>
  <c r="AB1260" i="3" s="1"/>
  <c r="AA1261" i="3"/>
  <c r="AB1261" i="3" s="1"/>
  <c r="AA1262" i="3"/>
  <c r="AB1262" i="3" s="1"/>
  <c r="AA1263" i="3"/>
  <c r="AB1263" i="3" s="1"/>
  <c r="AB1264" i="3"/>
  <c r="AA1265" i="3"/>
  <c r="AB1265" i="3" s="1"/>
  <c r="AA1266" i="3"/>
  <c r="AB1266" i="3" s="1"/>
  <c r="AA1267" i="3"/>
  <c r="AB1267" i="3" s="1"/>
  <c r="AA1268" i="3"/>
  <c r="AB1268" i="3" s="1"/>
  <c r="AA1269" i="3"/>
  <c r="AB1269" i="3" s="1"/>
  <c r="AA1270" i="3"/>
  <c r="AB1270" i="3" s="1"/>
  <c r="AA1271" i="3"/>
  <c r="AB1271" i="3" s="1"/>
  <c r="AA1272" i="3"/>
  <c r="AB1272" i="3" s="1"/>
  <c r="AA1273" i="3"/>
  <c r="AB1273" i="3" s="1"/>
  <c r="AA1274" i="3"/>
  <c r="AB1274" i="3" s="1"/>
  <c r="AA1275" i="3"/>
  <c r="AB1275" i="3" s="1"/>
  <c r="AA1284" i="3"/>
  <c r="AB1284" i="3" s="1"/>
  <c r="AA1285" i="3"/>
  <c r="AB1285" i="3" s="1"/>
  <c r="AA1286" i="3"/>
  <c r="AB1286" i="3" s="1"/>
  <c r="AA1287" i="3"/>
  <c r="AB1287" i="3" s="1"/>
  <c r="AA1288" i="3"/>
  <c r="AB1288" i="3" s="1"/>
  <c r="AA1289" i="3"/>
  <c r="AB1289" i="3" s="1"/>
  <c r="AA1290" i="3"/>
  <c r="AB1290" i="3" s="1"/>
  <c r="AA1291" i="3"/>
  <c r="AB1291" i="3" s="1"/>
  <c r="AA1292" i="3"/>
  <c r="AB1292" i="3" s="1"/>
  <c r="AA1293" i="3"/>
  <c r="AB1293" i="3" s="1"/>
  <c r="AA1294" i="3"/>
  <c r="AB1294" i="3" s="1"/>
  <c r="AA1295" i="3"/>
  <c r="AB1295" i="3" s="1"/>
  <c r="AA1296" i="3"/>
  <c r="AB1296" i="3" s="1"/>
  <c r="AA1297" i="3"/>
  <c r="AB1297" i="3" s="1"/>
  <c r="AA1298" i="3"/>
  <c r="AB1298" i="3" s="1"/>
  <c r="AA1299" i="3"/>
  <c r="AB1299" i="3" s="1"/>
  <c r="AA1309" i="3"/>
  <c r="AB1309" i="3" s="1"/>
  <c r="AA1310" i="3"/>
  <c r="AB1310" i="3" s="1"/>
  <c r="AA1311" i="3"/>
  <c r="AB1311" i="3" s="1"/>
  <c r="AA1312" i="3"/>
  <c r="AB1312" i="3" s="1"/>
  <c r="AA1313" i="3"/>
  <c r="AB1313" i="3" s="1"/>
  <c r="AA1314" i="3"/>
  <c r="AB1314" i="3" s="1"/>
  <c r="AA1315" i="3"/>
  <c r="AB1315" i="3" s="1"/>
  <c r="AA1316" i="3"/>
  <c r="AB1316" i="3" s="1"/>
  <c r="AA1317" i="3"/>
  <c r="AB1317" i="3" s="1"/>
  <c r="AA1318" i="3"/>
  <c r="AB1318" i="3" s="1"/>
  <c r="AA1319" i="3"/>
  <c r="AB1319" i="3" s="1"/>
  <c r="AA1320" i="3"/>
  <c r="AB1320" i="3" s="1"/>
  <c r="AA1321" i="3"/>
  <c r="AB1321" i="3" s="1"/>
  <c r="AA1322" i="3"/>
  <c r="AB1322" i="3" s="1"/>
  <c r="AA1323" i="3"/>
  <c r="AB1323" i="3" s="1"/>
  <c r="AA1324" i="3"/>
  <c r="AB1324" i="3" s="1"/>
  <c r="AA1325" i="3"/>
  <c r="AB1325" i="3" s="1"/>
  <c r="AA1326" i="3"/>
  <c r="AB1326" i="3" s="1"/>
  <c r="AA1327" i="3"/>
  <c r="AB1327" i="3" s="1"/>
  <c r="AA1328" i="3"/>
  <c r="AB1328" i="3" s="1"/>
  <c r="AA1329" i="3"/>
  <c r="AB1329" i="3" s="1"/>
  <c r="AA1330" i="3"/>
  <c r="AB1330" i="3" s="1"/>
  <c r="AA1331" i="3"/>
  <c r="AB1331" i="3" s="1"/>
  <c r="AA1332" i="3"/>
  <c r="AB1332" i="3" s="1"/>
  <c r="AA1333" i="3"/>
  <c r="AB1333" i="3" s="1"/>
  <c r="AA1334" i="3"/>
  <c r="AB1334" i="3" s="1"/>
  <c r="AA1335" i="3"/>
  <c r="AB1335" i="3" s="1"/>
  <c r="AA1336" i="3"/>
  <c r="AB1336" i="3" s="1"/>
  <c r="AA1337" i="3"/>
  <c r="AB1337" i="3" s="1"/>
  <c r="AA1338" i="3"/>
  <c r="AB1338" i="3" s="1"/>
  <c r="AA1339" i="3"/>
  <c r="AB1339" i="3" s="1"/>
  <c r="AA1340" i="3"/>
  <c r="AB1340" i="3" s="1"/>
  <c r="AA1341" i="3"/>
  <c r="AB1341" i="3" s="1"/>
  <c r="AA1342" i="3"/>
  <c r="AB1342" i="3" s="1"/>
  <c r="AA1343" i="3"/>
  <c r="AB1343" i="3" s="1"/>
  <c r="AA1344" i="3"/>
  <c r="AB1344" i="3" s="1"/>
  <c r="AA1345" i="3"/>
  <c r="AB1345" i="3" s="1"/>
  <c r="AA1346" i="3"/>
  <c r="AB1346" i="3" s="1"/>
  <c r="AA1347" i="3"/>
  <c r="AB1347" i="3" s="1"/>
  <c r="AA1348" i="3"/>
  <c r="AB1348" i="3" s="1"/>
  <c r="AA1350" i="3"/>
  <c r="AB1350" i="3" s="1"/>
  <c r="AA1351" i="3"/>
  <c r="AB1351" i="3" s="1"/>
  <c r="AA1352" i="3"/>
  <c r="AB1352" i="3" s="1"/>
  <c r="AA1353" i="3"/>
  <c r="AB1353" i="3" s="1"/>
  <c r="AA1354" i="3"/>
  <c r="AB1354" i="3" s="1"/>
  <c r="AA1355" i="3"/>
  <c r="AB1355" i="3" s="1"/>
  <c r="AA1356" i="3"/>
  <c r="AB1356" i="3" s="1"/>
  <c r="AA1357" i="3"/>
  <c r="AB1357" i="3" s="1"/>
  <c r="AA1358" i="3"/>
  <c r="AB1358" i="3" s="1"/>
  <c r="AA1359" i="3"/>
  <c r="AB1359" i="3" s="1"/>
  <c r="AA1360" i="3"/>
  <c r="AB1360" i="3" s="1"/>
  <c r="AA1361" i="3"/>
  <c r="AB1361" i="3" s="1"/>
  <c r="AA1362" i="3"/>
  <c r="AB1362" i="3" s="1"/>
  <c r="AA1363" i="3"/>
  <c r="AB1363" i="3" s="1"/>
  <c r="AA1364" i="3"/>
  <c r="AB1364" i="3" s="1"/>
  <c r="AA1365" i="3"/>
  <c r="AB1365" i="3" s="1"/>
  <c r="AA1366" i="3"/>
  <c r="AB1366" i="3" s="1"/>
  <c r="AA1367" i="3"/>
  <c r="AB1367" i="3" s="1"/>
  <c r="AA1368" i="3"/>
  <c r="AB1368" i="3" s="1"/>
  <c r="AA1369" i="3"/>
  <c r="AB1369" i="3" s="1"/>
  <c r="AA1370" i="3"/>
  <c r="AB1370" i="3" s="1"/>
  <c r="AA1371" i="3"/>
  <c r="AB1371" i="3" s="1"/>
  <c r="AA1372" i="3"/>
  <c r="AB1372" i="3" s="1"/>
  <c r="AA1373" i="3"/>
  <c r="AB1373" i="3" s="1"/>
  <c r="AA1374" i="3"/>
  <c r="AB1374" i="3" s="1"/>
  <c r="AA1375" i="3"/>
  <c r="AB1375" i="3" s="1"/>
  <c r="AA1376" i="3"/>
  <c r="AB1376" i="3" s="1"/>
  <c r="AA1377" i="3"/>
  <c r="AB1377" i="3" s="1"/>
  <c r="AA1378" i="3"/>
  <c r="AB1378" i="3" s="1"/>
  <c r="AA1380" i="3"/>
  <c r="AB1380" i="3" s="1"/>
  <c r="AA1381" i="3"/>
  <c r="AB1381" i="3" s="1"/>
  <c r="AA1382" i="3"/>
  <c r="AB1382" i="3" s="1"/>
  <c r="AA1383" i="3"/>
  <c r="AB1383" i="3" s="1"/>
  <c r="AA1384" i="3"/>
  <c r="AB1384" i="3" s="1"/>
  <c r="AA1385" i="3"/>
  <c r="AB1385" i="3" s="1"/>
  <c r="AA1386" i="3"/>
  <c r="AB1386" i="3" s="1"/>
  <c r="AA1387" i="3"/>
  <c r="AB1387" i="3" s="1"/>
  <c r="AA1388" i="3"/>
  <c r="AB1388" i="3" s="1"/>
  <c r="AA1389" i="3"/>
  <c r="AB1389" i="3" s="1"/>
  <c r="AA1390" i="3"/>
  <c r="AB1390" i="3" s="1"/>
  <c r="AA1391" i="3"/>
  <c r="AB1391" i="3" s="1"/>
  <c r="AA1392" i="3"/>
  <c r="AB1392" i="3" s="1"/>
  <c r="AA1393" i="3"/>
  <c r="AB1393" i="3" s="1"/>
  <c r="AA1394" i="3"/>
  <c r="AB1394" i="3" s="1"/>
  <c r="AA1395" i="3"/>
  <c r="AB1395" i="3" s="1"/>
  <c r="AA1396" i="3"/>
  <c r="AB1396" i="3" s="1"/>
  <c r="AA1397" i="3"/>
  <c r="AB1397" i="3" s="1"/>
  <c r="AA1398" i="3"/>
  <c r="AB1398" i="3" s="1"/>
  <c r="AA1399" i="3"/>
  <c r="AB1399" i="3" s="1"/>
  <c r="AA1400" i="3"/>
  <c r="AB1400" i="3" s="1"/>
  <c r="S1400" i="3"/>
  <c r="AA3" i="3" l="1"/>
  <c r="AB3" i="3" s="1"/>
  <c r="AA58" i="3"/>
  <c r="AB58" i="3" s="1"/>
  <c r="AA34" i="3"/>
  <c r="AB34" i="3" s="1"/>
  <c r="AA22" i="3"/>
  <c r="AB22" i="3" s="1"/>
  <c r="AA10" i="3"/>
  <c r="AB10" i="3" s="1"/>
  <c r="AA4" i="3"/>
  <c r="AB4" i="3" s="1"/>
  <c r="AA57" i="3"/>
  <c r="AB57" i="3" s="1"/>
  <c r="AA45" i="3"/>
  <c r="AB45" i="3" s="1"/>
  <c r="AA33" i="3"/>
  <c r="AB33" i="3" s="1"/>
  <c r="AA9" i="3"/>
  <c r="AB9" i="3" s="1"/>
  <c r="AA8" i="3"/>
  <c r="AB8" i="3" s="1"/>
  <c r="AA19" i="3"/>
  <c r="AB19" i="3" s="1"/>
  <c r="AA66" i="3"/>
  <c r="AB66" i="3" s="1"/>
  <c r="AA42" i="3"/>
  <c r="AB42" i="3" s="1"/>
  <c r="AA30" i="3"/>
  <c r="AB30" i="3" s="1"/>
  <c r="AA18" i="3"/>
  <c r="AB18" i="3" s="1"/>
  <c r="AA6" i="3"/>
  <c r="AB6" i="3" s="1"/>
  <c r="AA32" i="3"/>
  <c r="AA67" i="3"/>
  <c r="AB67" i="3" s="1"/>
  <c r="AA65" i="3"/>
  <c r="AB65" i="3" s="1"/>
  <c r="AA53" i="3"/>
  <c r="AB41" i="3"/>
  <c r="AA17" i="3"/>
  <c r="AB17" i="3" s="1"/>
  <c r="AA5" i="3"/>
  <c r="AB5" i="3" s="1"/>
  <c r="AA64" i="3"/>
  <c r="AB64" i="3" s="1"/>
  <c r="AA52" i="3"/>
  <c r="AB52" i="3" s="1"/>
  <c r="AB40" i="3"/>
  <c r="AA16" i="3"/>
  <c r="AB16" i="3" s="1"/>
  <c r="AA56" i="3"/>
  <c r="AA7" i="3"/>
  <c r="AB7" i="3" s="1"/>
  <c r="AA63" i="3"/>
  <c r="AA51" i="3"/>
  <c r="AB51" i="3" s="1"/>
  <c r="AB39" i="3"/>
  <c r="AA20" i="3"/>
  <c r="AA55" i="3"/>
  <c r="AA50" i="3"/>
  <c r="AB50" i="3" s="1"/>
  <c r="AA61" i="3"/>
  <c r="AB61" i="3" s="1"/>
  <c r="AA49" i="3"/>
  <c r="AB49" i="3" s="1"/>
  <c r="AA37" i="3"/>
  <c r="AB37" i="3" s="1"/>
  <c r="AA25" i="3"/>
  <c r="AB25" i="3" s="1"/>
  <c r="AA13" i="3"/>
  <c r="AA60" i="3"/>
  <c r="AB60" i="3" s="1"/>
  <c r="AA48" i="3"/>
  <c r="AB48" i="3" s="1"/>
  <c r="AA36" i="3"/>
  <c r="AB36" i="3" s="1"/>
  <c r="AA24" i="3"/>
  <c r="AB24" i="3" s="1"/>
  <c r="AB12" i="3"/>
  <c r="AA44" i="3"/>
  <c r="AB44" i="3" s="1"/>
  <c r="AB2" i="3"/>
  <c r="AA59" i="3"/>
  <c r="AB59" i="3" s="1"/>
  <c r="AA23" i="3"/>
  <c r="AB23" i="3" s="1"/>
  <c r="AB949" i="3"/>
  <c r="AB941" i="3"/>
  <c r="AB868" i="3"/>
  <c r="AB224" i="3"/>
  <c r="AB1073" i="3"/>
  <c r="AB1029" i="3"/>
  <c r="L22" i="22"/>
  <c r="L23" i="22" s="1"/>
  <c r="J21" i="22"/>
  <c r="J23" i="22" s="1"/>
  <c r="O21" i="22"/>
  <c r="O23" i="22" s="1"/>
  <c r="I21" i="22"/>
  <c r="I23" i="22" s="1"/>
  <c r="N22" i="22"/>
  <c r="N23" i="22" s="1"/>
  <c r="AB297" i="3"/>
  <c r="AB225" i="3"/>
  <c r="K22" i="22"/>
  <c r="K23" i="22" s="1"/>
  <c r="H21" i="22"/>
  <c r="H23" i="22" s="1"/>
  <c r="P22" i="22"/>
  <c r="G21" i="22"/>
  <c r="M22" i="22"/>
  <c r="M23" i="22" s="1"/>
  <c r="F12" i="22"/>
  <c r="AB561" i="3"/>
  <c r="AB940" i="3"/>
  <c r="AB944" i="3"/>
  <c r="AB943" i="3"/>
  <c r="AB939" i="3"/>
  <c r="AB214" i="3"/>
  <c r="AB211" i="3"/>
  <c r="AB213" i="3"/>
  <c r="AB212" i="3"/>
  <c r="I11" i="22"/>
  <c r="I12" i="22" s="1"/>
  <c r="K11" i="22"/>
  <c r="K12" i="22" s="1"/>
  <c r="M11" i="22"/>
  <c r="M12" i="22" s="1"/>
  <c r="N11" i="22"/>
  <c r="N12" i="22" s="1"/>
  <c r="O11" i="22"/>
  <c r="O12" i="22" s="1"/>
  <c r="L11" i="22"/>
  <c r="L12" i="22" s="1"/>
  <c r="J11" i="22"/>
  <c r="J12" i="22" s="1"/>
  <c r="AB1017" i="3"/>
  <c r="AB997" i="3"/>
  <c r="AB973" i="3"/>
  <c r="AB916" i="3"/>
  <c r="AB492" i="3"/>
  <c r="AB857" i="3"/>
  <c r="AB232" i="3"/>
  <c r="AB548" i="3"/>
  <c r="AB1025" i="3"/>
  <c r="AB981" i="3"/>
  <c r="AB477" i="3"/>
  <c r="AB277" i="3"/>
  <c r="AB560" i="3"/>
  <c r="AB464" i="3"/>
  <c r="AB404" i="3"/>
  <c r="AB368" i="3"/>
  <c r="AB820" i="3"/>
  <c r="AB463" i="3"/>
  <c r="AB403" i="3"/>
  <c r="AB1016" i="3"/>
  <c r="AB996" i="3"/>
  <c r="AB972" i="3"/>
  <c r="AB915" i="3"/>
  <c r="AB891" i="3"/>
  <c r="AB675" i="3"/>
  <c r="AB1015" i="3"/>
  <c r="AB995" i="3"/>
  <c r="AB971" i="3"/>
  <c r="AB305" i="3"/>
  <c r="AB148" i="3"/>
  <c r="AB876" i="3"/>
  <c r="AB852" i="3"/>
  <c r="AB660" i="3"/>
  <c r="AB613" i="3"/>
  <c r="AB495" i="3"/>
  <c r="AB755" i="3"/>
  <c r="AB334" i="3"/>
  <c r="AB756" i="3"/>
  <c r="AB875" i="3"/>
  <c r="AB611" i="3"/>
  <c r="AB111" i="3"/>
  <c r="AB236" i="3"/>
  <c r="AB748" i="3"/>
  <c r="AB104" i="3"/>
  <c r="AB804" i="3"/>
  <c r="AB707" i="3"/>
  <c r="AB1008" i="3"/>
  <c r="AB988" i="3"/>
  <c r="AB964" i="3"/>
  <c r="AB342" i="3"/>
  <c r="AB120" i="3"/>
  <c r="AB581" i="3"/>
  <c r="AB399" i="3"/>
  <c r="AB547" i="3"/>
  <c r="AB405" i="3"/>
  <c r="AB476" i="3"/>
  <c r="AB440" i="3"/>
  <c r="AB356" i="3"/>
  <c r="AB544" i="3"/>
  <c r="AB587" i="3"/>
  <c r="AB373" i="3"/>
  <c r="AB325" i="3"/>
  <c r="AB339" i="3"/>
  <c r="AB921" i="3"/>
  <c r="AB900" i="3"/>
  <c r="AB479" i="3"/>
  <c r="AB567" i="3"/>
  <c r="AB442" i="3"/>
  <c r="AB358" i="3"/>
  <c r="AB118" i="3"/>
  <c r="H11" i="22"/>
  <c r="H12" i="22" s="1"/>
  <c r="AB474" i="3"/>
  <c r="AB535" i="3"/>
  <c r="AB355" i="3"/>
  <c r="AB437" i="3"/>
  <c r="AB341" i="3"/>
  <c r="AB329" i="3"/>
  <c r="AB245" i="3"/>
  <c r="AB546" i="3"/>
  <c r="AB828" i="3"/>
  <c r="AB243" i="3"/>
  <c r="AB103" i="3"/>
  <c r="AB79" i="3"/>
  <c r="AB803" i="3"/>
  <c r="AB566" i="3"/>
  <c r="AB372" i="3"/>
  <c r="AB1007" i="3"/>
  <c r="AB987" i="3"/>
  <c r="AB963" i="3"/>
  <c r="AB357" i="3"/>
  <c r="AB321" i="3"/>
  <c r="AB117" i="3"/>
  <c r="AB279" i="3"/>
  <c r="AB612" i="3"/>
  <c r="AB134" i="3"/>
  <c r="AB113" i="3"/>
  <c r="AB101" i="3"/>
  <c r="AB360" i="3"/>
  <c r="AB348" i="3"/>
  <c r="AB336" i="3"/>
  <c r="AB288" i="3"/>
  <c r="AB228" i="3"/>
  <c r="AB216" i="3"/>
  <c r="AB204" i="3"/>
  <c r="AB563" i="3"/>
  <c r="AB467" i="3"/>
  <c r="AB359" i="3"/>
  <c r="AB299" i="3"/>
  <c r="AB251" i="3"/>
  <c r="AB227" i="3"/>
  <c r="AB215" i="3"/>
  <c r="AB143" i="3"/>
  <c r="AB131" i="3"/>
  <c r="AB119" i="3"/>
  <c r="AB558" i="3"/>
  <c r="AB562" i="3"/>
  <c r="AB490" i="3"/>
  <c r="AB406" i="3"/>
  <c r="AB676" i="3"/>
  <c r="AB343" i="3"/>
  <c r="AB331" i="3"/>
  <c r="AB319" i="3"/>
  <c r="AB139" i="3"/>
  <c r="AB127" i="3"/>
  <c r="AB444" i="3"/>
  <c r="AB497" i="3"/>
  <c r="AB401" i="3"/>
  <c r="AB105" i="3"/>
  <c r="AB496" i="3"/>
  <c r="AB340" i="3"/>
  <c r="AB328" i="3"/>
  <c r="AB244" i="3"/>
  <c r="AB220" i="3"/>
  <c r="AB80" i="3"/>
  <c r="AB68" i="3"/>
  <c r="AB851" i="3"/>
  <c r="AB827" i="3"/>
  <c r="AB659" i="3"/>
  <c r="AB230" i="3"/>
  <c r="AB206" i="3"/>
  <c r="AB529" i="3"/>
  <c r="AB361" i="3"/>
  <c r="AB337" i="3"/>
  <c r="AB217" i="3"/>
  <c r="AB77" i="3"/>
  <c r="AB564" i="3"/>
  <c r="AB300" i="3"/>
  <c r="AB276" i="3"/>
  <c r="AB621" i="3"/>
  <c r="AB597" i="3"/>
  <c r="AB491" i="3"/>
  <c r="AB407" i="3"/>
  <c r="AB371" i="3"/>
  <c r="AB238" i="3"/>
  <c r="AB678" i="3"/>
  <c r="AB344" i="3"/>
  <c r="AB332" i="3"/>
  <c r="AB320" i="3"/>
  <c r="AB140" i="3"/>
  <c r="AB128" i="3"/>
  <c r="AB460" i="3"/>
  <c r="AB892" i="3"/>
  <c r="AB559" i="3"/>
  <c r="AB475" i="3"/>
  <c r="AB819" i="3"/>
  <c r="AB222" i="3"/>
  <c r="AB281" i="3"/>
  <c r="AB664" i="3"/>
  <c r="AB487" i="3"/>
  <c r="AB235" i="3"/>
  <c r="AB947" i="3"/>
  <c r="AB221" i="3"/>
  <c r="AB400" i="3"/>
  <c r="AB364" i="3"/>
  <c r="AB304" i="3"/>
  <c r="AB280" i="3"/>
  <c r="AB708" i="3"/>
  <c r="AB219" i="3"/>
  <c r="AB147" i="3"/>
  <c r="AB135" i="3"/>
  <c r="AB398" i="3"/>
  <c r="AB278" i="3"/>
  <c r="AB318" i="3"/>
  <c r="AB205" i="3"/>
  <c r="AB145" i="3"/>
  <c r="AB133" i="3"/>
  <c r="AB112" i="3"/>
  <c r="AB100" i="3"/>
  <c r="AB88" i="3"/>
  <c r="AB1009" i="3"/>
  <c r="AB989" i="3"/>
  <c r="AB965" i="3"/>
  <c r="AB443" i="3"/>
  <c r="AB347" i="3"/>
  <c r="AB203" i="3"/>
  <c r="AB478" i="3"/>
  <c r="AB595" i="3"/>
  <c r="AB441" i="3"/>
  <c r="AB345" i="3"/>
  <c r="AB333" i="3"/>
  <c r="AB237" i="3"/>
  <c r="AB908" i="3"/>
  <c r="AB836" i="3"/>
  <c r="AB884" i="3"/>
  <c r="AB860" i="3"/>
  <c r="AB788" i="3"/>
  <c r="AB764" i="3"/>
  <c r="AB716" i="3"/>
  <c r="AB668" i="3"/>
  <c r="AB928" i="3"/>
  <c r="AB907" i="3"/>
  <c r="AB883" i="3"/>
  <c r="AB859" i="3"/>
  <c r="AB835" i="3"/>
  <c r="AB811" i="3"/>
  <c r="AB787" i="3"/>
  <c r="AB763" i="3"/>
  <c r="AB739" i="3"/>
  <c r="AB715" i="3"/>
  <c r="AB691" i="3"/>
  <c r="AB667" i="3"/>
  <c r="AB643" i="3"/>
  <c r="AB620" i="3"/>
  <c r="AB596" i="3"/>
  <c r="AB108" i="3"/>
  <c r="AB96" i="3"/>
  <c r="AB84" i="3"/>
  <c r="AB958" i="3"/>
  <c r="AB1024" i="3"/>
  <c r="AB1004" i="3"/>
  <c r="AB980" i="3"/>
  <c r="AB956" i="3"/>
  <c r="AB1023" i="3"/>
  <c r="AB1003" i="3"/>
  <c r="AB979" i="3"/>
  <c r="AB955" i="3"/>
  <c r="AB742" i="3"/>
  <c r="AB930" i="3"/>
  <c r="AB107" i="3"/>
  <c r="AB114" i="3"/>
  <c r="AB106" i="3"/>
  <c r="AB98" i="3"/>
  <c r="AB90" i="3"/>
  <c r="AB82" i="3"/>
  <c r="AB43" i="3"/>
  <c r="AB91" i="3"/>
  <c r="AB83" i="3"/>
  <c r="AA795" i="3"/>
  <c r="AB795" i="3" s="1"/>
  <c r="AA779" i="3"/>
  <c r="AB779" i="3" s="1"/>
  <c r="AA747" i="3"/>
  <c r="AB747" i="3" s="1"/>
  <c r="AA574" i="3"/>
  <c r="AB574" i="3" s="1"/>
  <c r="AA550" i="3"/>
  <c r="AB550" i="3" s="1"/>
  <c r="AA390" i="3"/>
  <c r="AB390" i="3" s="1"/>
  <c r="AA294" i="3"/>
  <c r="AB294" i="3" s="1"/>
  <c r="AA254" i="3"/>
  <c r="AB254" i="3" s="1"/>
  <c r="AA150" i="3"/>
  <c r="AB150" i="3" s="1"/>
  <c r="AA26" i="3"/>
  <c r="AB992" i="3"/>
  <c r="AA867" i="3"/>
  <c r="AB867" i="3" s="1"/>
  <c r="AA843" i="3"/>
  <c r="AB843" i="3" s="1"/>
  <c r="AA651" i="3"/>
  <c r="AB651" i="3" s="1"/>
  <c r="AA635" i="3"/>
  <c r="AB635" i="3" s="1"/>
  <c r="AA627" i="3"/>
  <c r="AB627" i="3" s="1"/>
  <c r="AA588" i="3"/>
  <c r="AB588" i="3" s="1"/>
  <c r="AA462" i="3"/>
  <c r="AB462" i="3" s="1"/>
  <c r="AA446" i="3"/>
  <c r="AB446" i="3" s="1"/>
  <c r="AA430" i="3"/>
  <c r="AB430" i="3" s="1"/>
  <c r="AA382" i="3"/>
  <c r="AB382" i="3" s="1"/>
  <c r="AA374" i="3"/>
  <c r="AB374" i="3" s="1"/>
  <c r="AA302" i="3"/>
  <c r="AB302" i="3" s="1"/>
  <c r="AA286" i="3"/>
  <c r="AB286" i="3" s="1"/>
  <c r="AA270" i="3"/>
  <c r="AB270" i="3" s="1"/>
  <c r="AA198" i="3"/>
  <c r="AB198" i="3" s="1"/>
  <c r="AA190" i="3"/>
  <c r="AB190" i="3" s="1"/>
  <c r="AB1010" i="3"/>
  <c r="AA771" i="3"/>
  <c r="AB771" i="3" s="1"/>
  <c r="AA699" i="3"/>
  <c r="AB699" i="3" s="1"/>
  <c r="AA486" i="3"/>
  <c r="AB486" i="3" s="1"/>
  <c r="AA262" i="3"/>
  <c r="AB262" i="3" s="1"/>
  <c r="AA246" i="3"/>
  <c r="AB246" i="3" s="1"/>
  <c r="AA166" i="3"/>
  <c r="AB166" i="3" s="1"/>
  <c r="AB920" i="3"/>
  <c r="AB912" i="3"/>
  <c r="AB904" i="3"/>
  <c r="AB896" i="3"/>
  <c r="AB888" i="3"/>
  <c r="AB880" i="3"/>
  <c r="AB872" i="3"/>
  <c r="AB864" i="3"/>
  <c r="AB856" i="3"/>
  <c r="AA848" i="3"/>
  <c r="AB848" i="3" s="1"/>
  <c r="AA840" i="3"/>
  <c r="AB840" i="3" s="1"/>
  <c r="AA832" i="3"/>
  <c r="AB832" i="3" s="1"/>
  <c r="AA824" i="3"/>
  <c r="AB824" i="3" s="1"/>
  <c r="AA957" i="3"/>
  <c r="AB957" i="3" s="1"/>
  <c r="AB990" i="3"/>
  <c r="AB545" i="3"/>
  <c r="AA537" i="3"/>
  <c r="AB537" i="3" s="1"/>
  <c r="AA489" i="3"/>
  <c r="AB489" i="3" s="1"/>
  <c r="AA393" i="3"/>
  <c r="AB393" i="3" s="1"/>
  <c r="AA377" i="3"/>
  <c r="AB377" i="3" s="1"/>
  <c r="AA289" i="3"/>
  <c r="AB289" i="3" s="1"/>
  <c r="AA273" i="3"/>
  <c r="AB273" i="3" s="1"/>
  <c r="AA265" i="3"/>
  <c r="AB265" i="3" s="1"/>
  <c r="AA257" i="3"/>
  <c r="AB257" i="3" s="1"/>
  <c r="AA209" i="3"/>
  <c r="AB209" i="3" s="1"/>
  <c r="AA161" i="3"/>
  <c r="AB161" i="3" s="1"/>
  <c r="AB153" i="3"/>
  <c r="AA69" i="3"/>
  <c r="AB69" i="3" s="1"/>
  <c r="AA29" i="3"/>
  <c r="AA553" i="3"/>
  <c r="AB553" i="3" s="1"/>
  <c r="AA505" i="3"/>
  <c r="AB505" i="3" s="1"/>
  <c r="AA385" i="3"/>
  <c r="AB385" i="3" s="1"/>
  <c r="AA233" i="3"/>
  <c r="AB233" i="3" s="1"/>
  <c r="AB201" i="3"/>
  <c r="AA169" i="3"/>
  <c r="AB169" i="3" s="1"/>
  <c r="AA21" i="3"/>
  <c r="AB946" i="3"/>
  <c r="AB925" i="3"/>
  <c r="AB917" i="3"/>
  <c r="AB909" i="3"/>
  <c r="AA901" i="3"/>
  <c r="AB901" i="3" s="1"/>
  <c r="AA893" i="3"/>
  <c r="AB893" i="3" s="1"/>
  <c r="AB885" i="3"/>
  <c r="AB877" i="3"/>
  <c r="AB869" i="3"/>
  <c r="AB861" i="3"/>
  <c r="AB853" i="3"/>
  <c r="AB845" i="3"/>
  <c r="AB837" i="3"/>
  <c r="AB829" i="3"/>
  <c r="AB821" i="3"/>
  <c r="AA813" i="3"/>
  <c r="AB813" i="3" s="1"/>
  <c r="AB805" i="3"/>
  <c r="AA797" i="3"/>
  <c r="AB797" i="3" s="1"/>
  <c r="AB789" i="3"/>
  <c r="AA781" i="3"/>
  <c r="AB781" i="3" s="1"/>
  <c r="AB773" i="3"/>
  <c r="AA74" i="3"/>
  <c r="AB74" i="3" s="1"/>
  <c r="AA438" i="3"/>
  <c r="AB438" i="3" s="1"/>
  <c r="AA844" i="3"/>
  <c r="AB844" i="3" s="1"/>
  <c r="AA812" i="3"/>
  <c r="AB812" i="3" s="1"/>
  <c r="AA796" i="3"/>
  <c r="AB796" i="3" s="1"/>
  <c r="AA780" i="3"/>
  <c r="AB780" i="3" s="1"/>
  <c r="AA740" i="3"/>
  <c r="AB740" i="3" s="1"/>
  <c r="AA700" i="3"/>
  <c r="AB700" i="3" s="1"/>
  <c r="AA692" i="3"/>
  <c r="AB692" i="3" s="1"/>
  <c r="AA652" i="3"/>
  <c r="AB652" i="3" s="1"/>
  <c r="AA636" i="3"/>
  <c r="AB636" i="3" s="1"/>
  <c r="AA628" i="3"/>
  <c r="AB628" i="3" s="1"/>
  <c r="AA589" i="3"/>
  <c r="AB589" i="3" s="1"/>
  <c r="AA575" i="3"/>
  <c r="AB575" i="3" s="1"/>
  <c r="AA551" i="3"/>
  <c r="AB551" i="3" s="1"/>
  <c r="AA503" i="3"/>
  <c r="AB503" i="3" s="1"/>
  <c r="AA447" i="3"/>
  <c r="AB447" i="3" s="1"/>
  <c r="AA431" i="3"/>
  <c r="AB431" i="3" s="1"/>
  <c r="AB383" i="3"/>
  <c r="AB375" i="3"/>
  <c r="AB263" i="3"/>
  <c r="AB255" i="3"/>
  <c r="AA207" i="3"/>
  <c r="AB207" i="3" s="1"/>
  <c r="AA199" i="3"/>
  <c r="AB199" i="3" s="1"/>
  <c r="AA159" i="3"/>
  <c r="AB159" i="3" s="1"/>
  <c r="AA75" i="3"/>
  <c r="AB75" i="3" s="1"/>
  <c r="AA27" i="3"/>
  <c r="AB765" i="3"/>
  <c r="AB757" i="3"/>
  <c r="AB749" i="3"/>
  <c r="AB733" i="3"/>
  <c r="AB725" i="3"/>
  <c r="AB717" i="3"/>
  <c r="AB709" i="3"/>
  <c r="AB685" i="3"/>
  <c r="AB677" i="3"/>
  <c r="AB669" i="3"/>
  <c r="AB661" i="3"/>
  <c r="AB653" i="3"/>
  <c r="AB645" i="3"/>
  <c r="AB614" i="3"/>
  <c r="AB606" i="3"/>
  <c r="AB598" i="3"/>
  <c r="AB582" i="3"/>
  <c r="AB576" i="3"/>
  <c r="AB568" i="3"/>
  <c r="AA240" i="3"/>
  <c r="AB240" i="3" s="1"/>
  <c r="AA256" i="3"/>
  <c r="AB256" i="3" s="1"/>
  <c r="AA264" i="3"/>
  <c r="AB264" i="3" s="1"/>
  <c r="AA272" i="3"/>
  <c r="AB272" i="3" s="1"/>
  <c r="AA296" i="3"/>
  <c r="AB296" i="3" s="1"/>
  <c r="AA376" i="3"/>
  <c r="AB376" i="3" s="1"/>
  <c r="AA384" i="3"/>
  <c r="AB384" i="3" s="1"/>
  <c r="AA392" i="3"/>
  <c r="AB392" i="3" s="1"/>
  <c r="AA76" i="3"/>
  <c r="AB76" i="3" s="1"/>
  <c r="AA28" i="3"/>
  <c r="AA208" i="3"/>
  <c r="AB208" i="3" s="1"/>
  <c r="AA432" i="3"/>
  <c r="AB432" i="3" s="1"/>
  <c r="AA488" i="3"/>
  <c r="AB488" i="3" s="1"/>
  <c r="AA504" i="3"/>
  <c r="AB504" i="3" s="1"/>
  <c r="AA590" i="3"/>
  <c r="AB590" i="3" s="1"/>
  <c r="AA637" i="3"/>
  <c r="AB637" i="3" s="1"/>
  <c r="AB501" i="3"/>
  <c r="AB485" i="3"/>
  <c r="AB301" i="3"/>
  <c r="AB285" i="3"/>
  <c r="AB189" i="3"/>
  <c r="AB165" i="3"/>
  <c r="AB125" i="3"/>
  <c r="AA149" i="3"/>
  <c r="AB149" i="3" s="1"/>
  <c r="AA448" i="3"/>
  <c r="AB448" i="3" s="1"/>
  <c r="AA552" i="3"/>
  <c r="AB552" i="3" s="1"/>
  <c r="AA629" i="3"/>
  <c r="AB629" i="3" s="1"/>
  <c r="AB1018" i="3"/>
  <c r="AB982" i="3"/>
  <c r="AB1026" i="3"/>
  <c r="AB188" i="3"/>
  <c r="AB156" i="3"/>
  <c r="AB124" i="3"/>
  <c r="AB116" i="3"/>
  <c r="AA160" i="3"/>
  <c r="AB160" i="3" s="1"/>
  <c r="AA168" i="3"/>
  <c r="AB168" i="3" s="1"/>
  <c r="AA252" i="3"/>
  <c r="AB252" i="3" s="1"/>
  <c r="AA260" i="3"/>
  <c r="AB260" i="3" s="1"/>
  <c r="AA268" i="3"/>
  <c r="AB268" i="3" s="1"/>
  <c r="AA292" i="3"/>
  <c r="AB292" i="3" s="1"/>
  <c r="AA380" i="3"/>
  <c r="AB380" i="3" s="1"/>
  <c r="AA388" i="3"/>
  <c r="AB388" i="3" s="1"/>
  <c r="AA396" i="3"/>
  <c r="AB396" i="3" s="1"/>
  <c r="AA693" i="3"/>
  <c r="AB693" i="3" s="1"/>
  <c r="AA701" i="3"/>
  <c r="AB701" i="3" s="1"/>
  <c r="AB816" i="3"/>
  <c r="AB808" i="3"/>
  <c r="AB792" i="3"/>
  <c r="AB784" i="3"/>
  <c r="AB776" i="3"/>
  <c r="AB768" i="3"/>
  <c r="AB760" i="3"/>
  <c r="AB752" i="3"/>
  <c r="AB744" i="3"/>
  <c r="AB736" i="3"/>
  <c r="AB728" i="3"/>
  <c r="AB720" i="3"/>
  <c r="AB712" i="3"/>
  <c r="AB704" i="3"/>
  <c r="AB696" i="3"/>
  <c r="AB688" i="3"/>
  <c r="AB680" i="3"/>
  <c r="AB672" i="3"/>
  <c r="AB531" i="3"/>
  <c r="AB395" i="3"/>
  <c r="AB387" i="3"/>
  <c r="AB379" i="3"/>
  <c r="AB323" i="3"/>
  <c r="AB291" i="3"/>
  <c r="AB275" i="3"/>
  <c r="AB267" i="3"/>
  <c r="AB259" i="3"/>
  <c r="AB187" i="3"/>
  <c r="AB163" i="3"/>
  <c r="AB155" i="3"/>
  <c r="AB115" i="3"/>
  <c r="AB71" i="3"/>
  <c r="AA31" i="3"/>
  <c r="AA72" i="3"/>
  <c r="AB72" i="3" s="1"/>
  <c r="AA253" i="3"/>
  <c r="AB253" i="3" s="1"/>
  <c r="AA261" i="3"/>
  <c r="AB261" i="3" s="1"/>
  <c r="AA269" i="3"/>
  <c r="AB269" i="3" s="1"/>
  <c r="AA283" i="3"/>
  <c r="AB283" i="3" s="1"/>
  <c r="AA293" i="3"/>
  <c r="AB293" i="3" s="1"/>
  <c r="AA381" i="3"/>
  <c r="AB381" i="3" s="1"/>
  <c r="AA389" i="3"/>
  <c r="AB389" i="3" s="1"/>
  <c r="AA408" i="3"/>
  <c r="AB408" i="3" s="1"/>
  <c r="AA435" i="3"/>
  <c r="AB435" i="3" s="1"/>
  <c r="AA499" i="3"/>
  <c r="AB499" i="3" s="1"/>
  <c r="AA515" i="3"/>
  <c r="AB515" i="3" s="1"/>
  <c r="AB966" i="3"/>
  <c r="AB932" i="3"/>
  <c r="AB663" i="3"/>
  <c r="AB655" i="3"/>
  <c r="AB647" i="3"/>
  <c r="AB639" i="3"/>
  <c r="AB631" i="3"/>
  <c r="AB616" i="3"/>
  <c r="AB608" i="3"/>
  <c r="AB600" i="3"/>
  <c r="AB592" i="3"/>
  <c r="AB584" i="3"/>
  <c r="AB570" i="3"/>
  <c r="AB554" i="3"/>
  <c r="AB538" i="3"/>
  <c r="AB530" i="3"/>
  <c r="AB514" i="3"/>
  <c r="AB498" i="3"/>
  <c r="AB466" i="3"/>
  <c r="AB434" i="3"/>
  <c r="AA47" i="3"/>
  <c r="AA73" i="3"/>
  <c r="AB73" i="3" s="1"/>
  <c r="AA123" i="3"/>
  <c r="AB123" i="3" s="1"/>
  <c r="AA200" i="3"/>
  <c r="AB200" i="3" s="1"/>
  <c r="AA284" i="3"/>
  <c r="AB284" i="3" s="1"/>
  <c r="AA528" i="3"/>
  <c r="AB528" i="3" s="1"/>
  <c r="AA541" i="3"/>
  <c r="AB541" i="3" s="1"/>
  <c r="AA624" i="3"/>
  <c r="AB624" i="3" s="1"/>
  <c r="AA741" i="3"/>
  <c r="AB741" i="3" s="1"/>
  <c r="AA800" i="3"/>
  <c r="AB800" i="3" s="1"/>
  <c r="AB772" i="3"/>
  <c r="AB622" i="3"/>
  <c r="AB536" i="3"/>
  <c r="AB539" i="3"/>
  <c r="AB502" i="3"/>
  <c r="AB433" i="3"/>
  <c r="AB324" i="3"/>
  <c r="AB164" i="3"/>
  <c r="AB152" i="3"/>
  <c r="AB126" i="3"/>
  <c r="AB121" i="3"/>
  <c r="AB817" i="3"/>
  <c r="AB745" i="3"/>
  <c r="AB593" i="3"/>
  <c r="AB656" i="3"/>
  <c r="AB648" i="3"/>
  <c r="AB640" i="3"/>
  <c r="AB632" i="3"/>
  <c r="AB625" i="3"/>
  <c r="AB617" i="3"/>
  <c r="AB609" i="3"/>
  <c r="AB601" i="3"/>
  <c r="AB585" i="3"/>
  <c r="AB571" i="3"/>
  <c r="AB926" i="3"/>
  <c r="AB806" i="3"/>
  <c r="AB774" i="3"/>
  <c r="AB918" i="3"/>
  <c r="AB910" i="3"/>
  <c r="AB902" i="3"/>
  <c r="AB894" i="3"/>
  <c r="AB886" i="3"/>
  <c r="AB878" i="3"/>
  <c r="AB870" i="3"/>
  <c r="AB862" i="3"/>
  <c r="AB854" i="3"/>
  <c r="AB846" i="3"/>
  <c r="AB838" i="3"/>
  <c r="AB830" i="3"/>
  <c r="AB822" i="3"/>
  <c r="AB814" i="3"/>
  <c r="AB798" i="3"/>
  <c r="AB790" i="3"/>
  <c r="AB782" i="3"/>
  <c r="AB766" i="3"/>
  <c r="AB758" i="3"/>
  <c r="AB750" i="3"/>
  <c r="AB734" i="3"/>
  <c r="AB726" i="3"/>
  <c r="AB718" i="3"/>
  <c r="AB710" i="3"/>
  <c r="AB702" i="3"/>
  <c r="AB694" i="3"/>
  <c r="AB686" i="3"/>
  <c r="AB670" i="3"/>
  <c r="AB889" i="3"/>
  <c r="AB689" i="3"/>
  <c r="AB998" i="3"/>
  <c r="AB950" i="3"/>
  <c r="AB681" i="3"/>
  <c r="AB753" i="3"/>
  <c r="AB974" i="3"/>
  <c r="AB897" i="3"/>
  <c r="AB865" i="3"/>
  <c r="AB729" i="3"/>
  <c r="AB697" i="3"/>
  <c r="AB738" i="3"/>
  <c r="AB970" i="3"/>
  <c r="AB801" i="3"/>
  <c r="AB769" i="3"/>
  <c r="AB737" i="3"/>
  <c r="AB706" i="3"/>
  <c r="AB666" i="3"/>
  <c r="AB602" i="3"/>
  <c r="AB1021" i="3"/>
  <c r="AB1013" i="3"/>
  <c r="AB1005" i="3"/>
  <c r="AB1001" i="3"/>
  <c r="AB993" i="3"/>
  <c r="AB985" i="3"/>
  <c r="AB977" i="3"/>
  <c r="AB969" i="3"/>
  <c r="AB961" i="3"/>
  <c r="AB953" i="3"/>
  <c r="AB945" i="3"/>
  <c r="AB618" i="3"/>
  <c r="AB913" i="3"/>
  <c r="AB849" i="3"/>
  <c r="AB713" i="3"/>
  <c r="AB673" i="3"/>
  <c r="AB1006" i="3"/>
  <c r="AB986" i="3"/>
  <c r="AB978" i="3"/>
  <c r="AB833" i="3"/>
  <c r="AB793" i="3"/>
  <c r="AB761" i="3"/>
  <c r="AB705" i="3"/>
  <c r="AB665" i="3"/>
  <c r="AB1020" i="3"/>
  <c r="AB1000" i="3"/>
  <c r="AB984" i="3"/>
  <c r="AB976" i="3"/>
  <c r="AB968" i="3"/>
  <c r="AB960" i="3"/>
  <c r="AB952" i="3"/>
  <c r="AB874" i="3"/>
  <c r="AB873" i="3"/>
  <c r="AB770" i="3"/>
  <c r="AB1014" i="3"/>
  <c r="AB994" i="3"/>
  <c r="AB954" i="3"/>
  <c r="AB786" i="3"/>
  <c r="AB658" i="3"/>
  <c r="AB642" i="3"/>
  <c r="AB619" i="3"/>
  <c r="AB603" i="3"/>
  <c r="AB579" i="3"/>
  <c r="AB573" i="3"/>
  <c r="AB914" i="3"/>
  <c r="AB1012" i="3"/>
  <c r="AB905" i="3"/>
  <c r="AB841" i="3"/>
  <c r="AB1022" i="3"/>
  <c r="AB1002" i="3"/>
  <c r="AB962" i="3"/>
  <c r="AB967" i="3"/>
  <c r="AB934" i="3"/>
  <c r="AB825" i="3"/>
  <c r="AB785" i="3"/>
  <c r="AB754" i="3"/>
  <c r="AB594" i="3"/>
  <c r="AB572" i="3"/>
  <c r="AB271" i="3"/>
  <c r="AB247" i="3"/>
  <c r="AB239" i="3"/>
  <c r="AA223" i="3"/>
  <c r="AB223" i="3" s="1"/>
  <c r="AB191" i="3"/>
  <c r="AA183" i="3"/>
  <c r="AB183" i="3" s="1"/>
  <c r="AA175" i="3"/>
  <c r="AB175" i="3" s="1"/>
  <c r="AB167" i="3"/>
  <c r="AB151" i="3"/>
  <c r="AA99" i="3"/>
  <c r="AB99" i="3" s="1"/>
  <c r="AA35" i="3"/>
  <c r="AB1011" i="3"/>
  <c r="AB303" i="3"/>
  <c r="AB1027" i="3"/>
  <c r="AB991" i="3"/>
  <c r="AB778" i="3"/>
  <c r="AB722" i="3"/>
  <c r="AB936" i="3"/>
  <c r="AB391" i="3"/>
  <c r="AA351" i="3"/>
  <c r="AB351" i="3" s="1"/>
  <c r="AB295" i="3"/>
  <c r="AB610" i="3"/>
  <c r="AB657" i="3"/>
  <c r="AB633" i="3"/>
  <c r="AB999" i="3"/>
  <c r="AB983" i="3"/>
  <c r="AB975" i="3"/>
  <c r="AB959" i="3"/>
  <c r="AB951" i="3"/>
  <c r="AB935" i="3"/>
  <c r="AB927" i="3"/>
  <c r="AB922" i="3"/>
  <c r="AB906" i="3"/>
  <c r="AB882" i="3"/>
  <c r="AB850" i="3"/>
  <c r="AB842" i="3"/>
  <c r="AB834" i="3"/>
  <c r="AB818" i="3"/>
  <c r="AB810" i="3"/>
  <c r="AB794" i="3"/>
  <c r="AB762" i="3"/>
  <c r="AB746" i="3"/>
  <c r="AB730" i="3"/>
  <c r="AB698" i="3"/>
  <c r="AB682" i="3"/>
  <c r="AB674" i="3"/>
  <c r="AA335" i="3"/>
  <c r="AB335" i="3" s="1"/>
  <c r="AA311" i="3"/>
  <c r="AB311" i="3" s="1"/>
  <c r="AA287" i="3"/>
  <c r="AB287" i="3" s="1"/>
  <c r="AB591" i="3"/>
  <c r="AB898" i="3"/>
  <c r="AB866" i="3"/>
  <c r="AB802" i="3"/>
  <c r="AB714" i="3"/>
  <c r="AB690" i="3"/>
  <c r="AB630" i="3"/>
  <c r="AB586" i="3"/>
  <c r="AB881" i="3"/>
  <c r="AB933" i="3"/>
  <c r="AA15" i="3"/>
  <c r="AB1019" i="3"/>
  <c r="AB858" i="3"/>
  <c r="AB599" i="3"/>
  <c r="AB578" i="3"/>
  <c r="AB919" i="3"/>
  <c r="AB911" i="3"/>
  <c r="AB903" i="3"/>
  <c r="AB895" i="3"/>
  <c r="AB887" i="3"/>
  <c r="AB879" i="3"/>
  <c r="AB871" i="3"/>
  <c r="AB863" i="3"/>
  <c r="AB855" i="3"/>
  <c r="AB847" i="3"/>
  <c r="AB839" i="3"/>
  <c r="AB831" i="3"/>
  <c r="AB823" i="3"/>
  <c r="AB815" i="3"/>
  <c r="AB807" i="3"/>
  <c r="AB799" i="3"/>
  <c r="AB791" i="3"/>
  <c r="AB783" i="3"/>
  <c r="AB775" i="3"/>
  <c r="AB767" i="3"/>
  <c r="AB759" i="3"/>
  <c r="AB751" i="3"/>
  <c r="AB743" i="3"/>
  <c r="AB735" i="3"/>
  <c r="AB727" i="3"/>
  <c r="AB719" i="3"/>
  <c r="AB711" i="3"/>
  <c r="AB703" i="3"/>
  <c r="AB695" i="3"/>
  <c r="AB687" i="3"/>
  <c r="AB679" i="3"/>
  <c r="AB671" i="3"/>
  <c r="AA410" i="3"/>
  <c r="AB410" i="3" s="1"/>
  <c r="AA402" i="3"/>
  <c r="AB402" i="3" s="1"/>
  <c r="AB394" i="3"/>
  <c r="AB386" i="3"/>
  <c r="AB378" i="3"/>
  <c r="AA370" i="3"/>
  <c r="AB370" i="3" s="1"/>
  <c r="AA362" i="3"/>
  <c r="AB362" i="3" s="1"/>
  <c r="AA354" i="3"/>
  <c r="AB354" i="3" s="1"/>
  <c r="AA346" i="3"/>
  <c r="AB346" i="3" s="1"/>
  <c r="AA338" i="3"/>
  <c r="AB338" i="3" s="1"/>
  <c r="AA330" i="3"/>
  <c r="AB330" i="3" s="1"/>
  <c r="AA322" i="3"/>
  <c r="AB322" i="3" s="1"/>
  <c r="AA314" i="3"/>
  <c r="AB314" i="3" s="1"/>
  <c r="AA306" i="3"/>
  <c r="AB306" i="3" s="1"/>
  <c r="AA298" i="3"/>
  <c r="AB298" i="3" s="1"/>
  <c r="AB290" i="3"/>
  <c r="AB282" i="3"/>
  <c r="AB274" i="3"/>
  <c r="AB266" i="3"/>
  <c r="AB258" i="3"/>
  <c r="AA250" i="3"/>
  <c r="AB250" i="3" s="1"/>
  <c r="AA242" i="3"/>
  <c r="AB242" i="3" s="1"/>
  <c r="AB234" i="3"/>
  <c r="AA226" i="3"/>
  <c r="AB226" i="3" s="1"/>
  <c r="AA218" i="3"/>
  <c r="AB218" i="3" s="1"/>
  <c r="AB210" i="3"/>
  <c r="AB202" i="3"/>
  <c r="AA194" i="3"/>
  <c r="AB194" i="3" s="1"/>
  <c r="AB186" i="3"/>
  <c r="AA178" i="3"/>
  <c r="AB178" i="3" s="1"/>
  <c r="AA170" i="3"/>
  <c r="AB170" i="3" s="1"/>
  <c r="AB162" i="3"/>
  <c r="AB154" i="3"/>
  <c r="AB146" i="3"/>
  <c r="AA138" i="3"/>
  <c r="AB138" i="3" s="1"/>
  <c r="AA130" i="3"/>
  <c r="AB130" i="3" s="1"/>
  <c r="AB122" i="3"/>
  <c r="AA110" i="3"/>
  <c r="AB110" i="3" s="1"/>
  <c r="AA102" i="3"/>
  <c r="AB102" i="3" s="1"/>
  <c r="AA94" i="3"/>
  <c r="AB94" i="3" s="1"/>
  <c r="AA86" i="3"/>
  <c r="AB86" i="3" s="1"/>
  <c r="AA78" i="3"/>
  <c r="AB78" i="3" s="1"/>
  <c r="AB70" i="3"/>
  <c r="AA62" i="3"/>
  <c r="AA54" i="3"/>
  <c r="AA46" i="3"/>
  <c r="AA38" i="3"/>
  <c r="AA14" i="3"/>
  <c r="AB583" i="3"/>
  <c r="AB890" i="3"/>
  <c r="AB826" i="3"/>
  <c r="AB641" i="3"/>
  <c r="AB662" i="3"/>
  <c r="AB654" i="3"/>
  <c r="AB646" i="3"/>
  <c r="AB638" i="3"/>
  <c r="AB623" i="3"/>
  <c r="AB615" i="3"/>
  <c r="AB607" i="3"/>
  <c r="AB577" i="3"/>
  <c r="AB569" i="3"/>
  <c r="AB369" i="3"/>
  <c r="AB241" i="3"/>
  <c r="AB137" i="3"/>
  <c r="AB109" i="3"/>
  <c r="G10" i="22"/>
  <c r="AB47" i="3" l="1"/>
  <c r="AB31" i="3"/>
  <c r="AB28" i="3"/>
  <c r="AB55" i="3"/>
  <c r="AB54" i="3"/>
  <c r="AB11" i="3"/>
  <c r="AB15" i="3"/>
  <c r="AB62" i="3"/>
  <c r="AB13" i="3"/>
  <c r="AB29" i="3"/>
  <c r="AB46" i="3"/>
  <c r="AB35" i="3"/>
  <c r="AB27" i="3"/>
  <c r="AB21" i="3"/>
  <c r="AB26" i="3"/>
  <c r="AB56" i="3"/>
  <c r="AB53" i="3"/>
  <c r="AB14" i="3"/>
  <c r="AB20" i="3"/>
  <c r="AB63" i="3"/>
  <c r="AB38" i="3"/>
  <c r="AB32" i="3"/>
  <c r="G23" i="22"/>
  <c r="P21" i="22"/>
  <c r="P11" i="22"/>
  <c r="G12" i="22"/>
  <c r="P10" i="22"/>
  <c r="S850" i="3" l="1"/>
  <c r="S771" i="3"/>
  <c r="S772" i="3"/>
  <c r="S767" i="3" l="1"/>
  <c r="S732" i="3"/>
  <c r="S733" i="3"/>
  <c r="S734" i="3"/>
  <c r="S735" i="3"/>
  <c r="S736" i="3"/>
  <c r="S737" i="3"/>
  <c r="S738" i="3"/>
  <c r="S739" i="3"/>
  <c r="S740" i="3"/>
  <c r="S741" i="3"/>
  <c r="S742" i="3"/>
  <c r="S743" i="3"/>
  <c r="S744" i="3"/>
  <c r="S745" i="3"/>
  <c r="S746" i="3"/>
  <c r="S747" i="3"/>
  <c r="S748" i="3"/>
  <c r="S749" i="3"/>
  <c r="S750" i="3"/>
  <c r="S751" i="3"/>
  <c r="S752" i="3"/>
  <c r="S753" i="3"/>
  <c r="S754" i="3"/>
  <c r="S755" i="3"/>
  <c r="S756" i="3"/>
  <c r="S757" i="3"/>
  <c r="S758" i="3"/>
  <c r="S759" i="3"/>
  <c r="S760" i="3"/>
  <c r="S761" i="3"/>
  <c r="S762" i="3"/>
  <c r="S763" i="3"/>
  <c r="S764" i="3"/>
  <c r="S765" i="3"/>
  <c r="S766" i="3"/>
  <c r="S768" i="3"/>
  <c r="S769" i="3"/>
  <c r="S770" i="3"/>
  <c r="S773" i="3"/>
  <c r="S774" i="3"/>
  <c r="S775" i="3"/>
  <c r="S776" i="3"/>
  <c r="S777" i="3"/>
  <c r="S778" i="3"/>
  <c r="S779" i="3"/>
  <c r="S780" i="3"/>
  <c r="S781" i="3"/>
  <c r="S782" i="3"/>
  <c r="S783" i="3"/>
  <c r="S784" i="3"/>
  <c r="S785" i="3"/>
  <c r="S786" i="3"/>
  <c r="S787" i="3"/>
  <c r="S788" i="3"/>
  <c r="S789" i="3"/>
  <c r="S790" i="3"/>
  <c r="S791" i="3"/>
  <c r="S792" i="3"/>
  <c r="S793" i="3"/>
  <c r="S794" i="3"/>
  <c r="S795" i="3"/>
  <c r="S796" i="3"/>
  <c r="S797" i="3"/>
  <c r="S798" i="3"/>
  <c r="S799" i="3"/>
  <c r="S800" i="3"/>
  <c r="S801" i="3"/>
  <c r="S802" i="3"/>
  <c r="S803" i="3"/>
  <c r="S804" i="3"/>
  <c r="S805" i="3"/>
  <c r="S806" i="3"/>
  <c r="S807" i="3"/>
  <c r="S808" i="3"/>
  <c r="S809" i="3"/>
  <c r="S810" i="3"/>
  <c r="S811" i="3"/>
  <c r="S813" i="3"/>
  <c r="S814" i="3"/>
  <c r="S815" i="3"/>
  <c r="S816" i="3"/>
  <c r="S817" i="3"/>
  <c r="S818" i="3"/>
  <c r="S819" i="3"/>
  <c r="S820" i="3"/>
  <c r="S821" i="3"/>
  <c r="S822" i="3"/>
  <c r="S823" i="3"/>
  <c r="S824" i="3"/>
  <c r="S825" i="3"/>
  <c r="S826" i="3"/>
  <c r="S827" i="3"/>
  <c r="S828" i="3"/>
  <c r="S829" i="3"/>
  <c r="S830" i="3"/>
  <c r="S831" i="3"/>
  <c r="S832" i="3"/>
  <c r="S833" i="3"/>
  <c r="S834" i="3"/>
  <c r="S835" i="3"/>
  <c r="S836" i="3"/>
  <c r="S837" i="3"/>
  <c r="S838" i="3"/>
  <c r="S839" i="3"/>
  <c r="S840" i="3"/>
  <c r="S841" i="3"/>
  <c r="S842" i="3"/>
  <c r="S843" i="3"/>
  <c r="S844" i="3"/>
  <c r="S845" i="3"/>
  <c r="S846" i="3"/>
  <c r="S847" i="3"/>
  <c r="S848" i="3"/>
  <c r="S849" i="3"/>
  <c r="S851" i="3"/>
  <c r="S852" i="3"/>
  <c r="S853" i="3"/>
  <c r="S854" i="3"/>
  <c r="S855" i="3"/>
  <c r="S856" i="3"/>
  <c r="S857" i="3"/>
  <c r="S858" i="3"/>
  <c r="S859" i="3"/>
  <c r="S860" i="3"/>
  <c r="S861" i="3"/>
  <c r="S862" i="3"/>
  <c r="S863" i="3"/>
  <c r="S864" i="3"/>
  <c r="S865" i="3"/>
  <c r="S866" i="3"/>
  <c r="S867" i="3"/>
  <c r="S868" i="3"/>
  <c r="S869" i="3"/>
  <c r="S870" i="3"/>
  <c r="S871" i="3"/>
  <c r="S872" i="3"/>
  <c r="S873" i="3"/>
  <c r="S874" i="3"/>
  <c r="S875" i="3"/>
  <c r="S876" i="3"/>
  <c r="S877" i="3"/>
  <c r="S878" i="3"/>
  <c r="S879" i="3"/>
  <c r="S880" i="3"/>
  <c r="S881" i="3"/>
  <c r="S882" i="3"/>
  <c r="S883" i="3"/>
  <c r="S884" i="3"/>
  <c r="S885" i="3"/>
  <c r="S886" i="3"/>
  <c r="S887" i="3"/>
  <c r="S888" i="3"/>
  <c r="S889" i="3"/>
  <c r="S890" i="3"/>
  <c r="S891" i="3"/>
  <c r="S892" i="3"/>
  <c r="S893" i="3"/>
  <c r="S894" i="3"/>
  <c r="S895" i="3"/>
  <c r="S896" i="3"/>
  <c r="S897" i="3"/>
  <c r="S898" i="3"/>
  <c r="S899" i="3"/>
  <c r="S900" i="3"/>
  <c r="S901" i="3"/>
  <c r="S902" i="3"/>
  <c r="S903" i="3"/>
  <c r="S904" i="3"/>
  <c r="S905" i="3"/>
  <c r="S906" i="3"/>
  <c r="S907" i="3"/>
  <c r="S908" i="3"/>
  <c r="S909" i="3"/>
  <c r="S910" i="3"/>
  <c r="S911" i="3"/>
  <c r="S912" i="3"/>
  <c r="S913" i="3"/>
  <c r="S914" i="3"/>
  <c r="S915" i="3"/>
  <c r="S916" i="3"/>
  <c r="S917" i="3"/>
  <c r="S918" i="3"/>
  <c r="S919" i="3"/>
  <c r="S920" i="3"/>
  <c r="S921" i="3"/>
  <c r="S922" i="3"/>
  <c r="S923" i="3"/>
  <c r="S924" i="3"/>
  <c r="S925" i="3"/>
  <c r="S926" i="3"/>
  <c r="S927" i="3"/>
  <c r="S928" i="3"/>
  <c r="S929" i="3"/>
  <c r="S930" i="3"/>
  <c r="S931" i="3"/>
  <c r="S932" i="3"/>
  <c r="S933" i="3"/>
  <c r="S934" i="3"/>
  <c r="S935" i="3"/>
  <c r="S936" i="3"/>
  <c r="S937" i="3"/>
  <c r="S938" i="3"/>
  <c r="S939" i="3"/>
  <c r="S940" i="3"/>
  <c r="S941" i="3"/>
  <c r="S942" i="3"/>
  <c r="S943" i="3"/>
  <c r="S944" i="3"/>
  <c r="S945" i="3"/>
  <c r="S946" i="3"/>
  <c r="S947" i="3"/>
  <c r="S948" i="3"/>
  <c r="S949" i="3"/>
  <c r="S950" i="3"/>
  <c r="S951" i="3"/>
  <c r="S952" i="3"/>
  <c r="S953" i="3"/>
  <c r="S954" i="3"/>
  <c r="S955" i="3"/>
  <c r="S956" i="3"/>
  <c r="S957" i="3"/>
  <c r="S958" i="3"/>
  <c r="S959" i="3"/>
  <c r="S960" i="3"/>
  <c r="S961" i="3"/>
  <c r="S962" i="3"/>
  <c r="S963" i="3"/>
  <c r="S964" i="3"/>
  <c r="S965" i="3"/>
  <c r="S966" i="3"/>
  <c r="S967" i="3"/>
  <c r="S968" i="3"/>
  <c r="S969" i="3"/>
  <c r="S970" i="3"/>
  <c r="S971" i="3"/>
  <c r="S972" i="3"/>
  <c r="S973" i="3"/>
  <c r="S974" i="3"/>
  <c r="S975" i="3"/>
  <c r="S976" i="3"/>
  <c r="S977" i="3"/>
  <c r="S978" i="3"/>
  <c r="S979" i="3"/>
  <c r="S980" i="3"/>
  <c r="S981" i="3"/>
  <c r="S982" i="3"/>
  <c r="S983" i="3"/>
  <c r="S984" i="3"/>
  <c r="S985" i="3"/>
  <c r="S986" i="3"/>
  <c r="S987" i="3"/>
  <c r="S988" i="3"/>
  <c r="S989" i="3"/>
  <c r="S990" i="3"/>
  <c r="S991" i="3"/>
  <c r="S992" i="3"/>
  <c r="S993" i="3"/>
  <c r="S994" i="3"/>
  <c r="S995" i="3"/>
  <c r="S996" i="3"/>
  <c r="S997" i="3"/>
  <c r="S998" i="3"/>
  <c r="S999" i="3"/>
  <c r="S1000" i="3"/>
  <c r="S1001" i="3"/>
  <c r="S1002" i="3"/>
  <c r="S1003" i="3"/>
  <c r="S1004" i="3"/>
  <c r="S1005" i="3"/>
  <c r="S1006" i="3"/>
  <c r="S1007" i="3"/>
  <c r="S1008" i="3"/>
  <c r="S1009" i="3"/>
  <c r="S1010" i="3"/>
  <c r="S1011" i="3"/>
  <c r="S1012" i="3"/>
  <c r="S1013" i="3"/>
  <c r="S1014" i="3"/>
  <c r="S1015" i="3"/>
  <c r="S1016" i="3"/>
  <c r="S1017" i="3"/>
  <c r="S1018" i="3"/>
  <c r="S1019" i="3"/>
  <c r="S1020" i="3"/>
  <c r="S1021" i="3"/>
  <c r="S1022" i="3"/>
  <c r="S1023" i="3"/>
  <c r="S1024" i="3"/>
  <c r="S1025" i="3"/>
  <c r="S1172" i="3"/>
  <c r="S1173" i="3"/>
  <c r="S1174" i="3"/>
  <c r="S1175" i="3"/>
  <c r="S1176" i="3"/>
  <c r="S1177" i="3"/>
  <c r="S1178" i="3"/>
  <c r="S1179" i="3"/>
  <c r="S1181" i="3"/>
  <c r="S1182" i="3"/>
  <c r="S1183" i="3"/>
  <c r="S1184" i="3"/>
  <c r="S1185" i="3"/>
  <c r="S1186" i="3"/>
  <c r="S1187" i="3"/>
  <c r="S1188" i="3"/>
  <c r="S1189" i="3"/>
  <c r="S1190" i="3"/>
  <c r="S1191" i="3"/>
  <c r="S1192" i="3"/>
  <c r="S1193" i="3"/>
  <c r="S1194" i="3"/>
  <c r="S1195" i="3"/>
  <c r="S1196" i="3"/>
  <c r="S1197" i="3"/>
  <c r="S1198" i="3"/>
  <c r="S1199" i="3"/>
  <c r="S1200" i="3"/>
  <c r="S1201" i="3"/>
  <c r="S1202" i="3"/>
  <c r="S1203" i="3"/>
  <c r="S1204" i="3"/>
  <c r="S1205" i="3"/>
  <c r="S1206" i="3"/>
  <c r="S1207" i="3"/>
  <c r="S1208" i="3"/>
  <c r="S1209" i="3"/>
  <c r="S1210" i="3"/>
  <c r="S1211" i="3"/>
  <c r="S1212" i="3"/>
  <c r="S1213" i="3"/>
  <c r="S1214" i="3"/>
  <c r="S1215" i="3"/>
  <c r="S1216" i="3"/>
  <c r="S1217" i="3"/>
  <c r="S1218" i="3"/>
  <c r="S1219" i="3"/>
  <c r="S1220" i="3"/>
  <c r="S1221" i="3"/>
  <c r="S1222" i="3"/>
  <c r="S1223" i="3"/>
  <c r="S1224" i="3"/>
  <c r="S1225" i="3"/>
  <c r="S1226" i="3"/>
  <c r="S1227" i="3"/>
  <c r="S1228" i="3"/>
  <c r="S1229" i="3"/>
  <c r="S1230" i="3"/>
  <c r="S1231" i="3"/>
  <c r="S1232" i="3"/>
  <c r="S1233" i="3"/>
  <c r="S1234" i="3"/>
  <c r="S1235" i="3"/>
  <c r="S1236" i="3"/>
  <c r="S1237" i="3"/>
  <c r="S1238" i="3"/>
  <c r="S1239" i="3"/>
  <c r="S1240" i="3"/>
  <c r="S1241" i="3"/>
  <c r="S1242" i="3"/>
  <c r="S1243" i="3"/>
  <c r="S1244" i="3"/>
  <c r="S1245" i="3"/>
  <c r="S1246" i="3"/>
  <c r="S1247" i="3"/>
  <c r="S1248" i="3"/>
  <c r="S1249" i="3"/>
  <c r="S1250" i="3"/>
  <c r="S1251" i="3"/>
  <c r="S1252" i="3"/>
  <c r="S1253" i="3"/>
  <c r="S1254" i="3"/>
  <c r="S1255" i="3"/>
  <c r="S1256" i="3"/>
  <c r="S1257" i="3"/>
  <c r="S1258" i="3"/>
  <c r="S1259" i="3"/>
  <c r="S1260" i="3"/>
  <c r="S1261" i="3"/>
  <c r="S1262" i="3"/>
  <c r="S1263" i="3"/>
  <c r="S1264" i="3"/>
  <c r="S1265" i="3"/>
  <c r="S1266" i="3"/>
  <c r="S1267" i="3"/>
  <c r="S1268" i="3"/>
  <c r="S1269" i="3"/>
  <c r="S1270" i="3"/>
  <c r="S1271" i="3"/>
  <c r="S1272" i="3"/>
  <c r="S1273" i="3"/>
  <c r="S1274" i="3"/>
  <c r="S1275" i="3"/>
  <c r="S1284" i="3"/>
  <c r="S1285" i="3"/>
  <c r="S1286" i="3"/>
  <c r="S1287" i="3"/>
  <c r="S1288" i="3"/>
  <c r="S1289" i="3"/>
  <c r="S1290" i="3"/>
  <c r="S1291" i="3"/>
  <c r="S1292" i="3"/>
  <c r="S1293" i="3"/>
  <c r="S1294" i="3"/>
  <c r="S1295" i="3"/>
  <c r="S1296" i="3"/>
  <c r="S1297" i="3"/>
  <c r="S1298" i="3"/>
  <c r="S1299" i="3"/>
  <c r="S1309" i="3"/>
  <c r="S1310" i="3"/>
  <c r="S1311" i="3"/>
  <c r="S1312" i="3"/>
  <c r="S1313" i="3"/>
  <c r="S1314" i="3"/>
  <c r="S1315" i="3"/>
  <c r="S1316" i="3"/>
  <c r="S1317" i="3"/>
  <c r="S1318" i="3"/>
  <c r="S1319" i="3"/>
  <c r="S1320" i="3"/>
  <c r="S1321" i="3"/>
  <c r="S1322" i="3"/>
  <c r="S1323" i="3"/>
  <c r="S1324" i="3"/>
  <c r="S1325" i="3"/>
  <c r="S1326" i="3"/>
  <c r="S1327" i="3"/>
  <c r="S1328" i="3"/>
  <c r="S1329" i="3"/>
  <c r="S1330" i="3"/>
  <c r="S1331" i="3"/>
  <c r="S1332" i="3"/>
  <c r="S1333" i="3"/>
  <c r="S1334" i="3"/>
  <c r="S1335" i="3"/>
  <c r="S1336" i="3"/>
  <c r="S1337" i="3"/>
  <c r="S1338" i="3"/>
  <c r="S1339" i="3"/>
  <c r="S1340" i="3"/>
  <c r="S1341" i="3"/>
  <c r="S1342" i="3"/>
  <c r="S1343" i="3"/>
  <c r="S1344" i="3"/>
  <c r="S1345" i="3"/>
  <c r="S1346" i="3"/>
  <c r="S1347" i="3"/>
  <c r="S1348" i="3"/>
  <c r="S1350" i="3"/>
  <c r="S1351" i="3"/>
  <c r="S1352" i="3"/>
  <c r="S1353" i="3"/>
  <c r="S1354" i="3"/>
  <c r="S1355" i="3"/>
  <c r="S1356" i="3"/>
  <c r="S1357" i="3"/>
  <c r="S1358" i="3"/>
  <c r="S1359" i="3"/>
  <c r="S1360" i="3"/>
  <c r="S1361" i="3"/>
  <c r="S1362" i="3"/>
  <c r="S1363" i="3"/>
  <c r="S1364" i="3"/>
  <c r="S1365" i="3"/>
  <c r="S1366" i="3"/>
  <c r="S1367" i="3"/>
  <c r="S1368" i="3"/>
  <c r="S1369" i="3"/>
  <c r="S1370" i="3"/>
  <c r="S1371" i="3"/>
  <c r="S1372" i="3"/>
  <c r="S1373" i="3"/>
  <c r="S1374" i="3"/>
  <c r="S1375" i="3"/>
  <c r="S1376" i="3"/>
  <c r="S1377" i="3"/>
  <c r="S1378" i="3"/>
  <c r="S1380" i="3"/>
  <c r="S1381" i="3"/>
  <c r="S1382" i="3"/>
  <c r="S1383" i="3"/>
  <c r="S1384" i="3"/>
  <c r="S1385" i="3"/>
  <c r="S1386" i="3"/>
  <c r="S1387" i="3"/>
  <c r="S1388" i="3"/>
  <c r="S1389" i="3"/>
  <c r="S1390" i="3"/>
  <c r="S1391" i="3"/>
  <c r="S1392" i="3"/>
  <c r="S1393" i="3"/>
  <c r="S1394" i="3"/>
  <c r="S1395" i="3"/>
  <c r="S1396" i="3"/>
  <c r="S1397" i="3"/>
  <c r="S1398" i="3"/>
  <c r="S1399" i="3"/>
  <c r="S707" i="3"/>
  <c r="S708" i="3"/>
  <c r="S709" i="3"/>
  <c r="S710" i="3"/>
  <c r="S711" i="3"/>
  <c r="S712" i="3"/>
  <c r="S713" i="3"/>
  <c r="S714" i="3"/>
  <c r="S715" i="3"/>
  <c r="S716" i="3"/>
  <c r="S717" i="3"/>
  <c r="S718" i="3"/>
  <c r="S719" i="3"/>
  <c r="S720" i="3"/>
  <c r="S721" i="3"/>
  <c r="S722" i="3"/>
  <c r="S723" i="3"/>
  <c r="S724" i="3"/>
  <c r="S725" i="3"/>
  <c r="S726" i="3"/>
  <c r="S727" i="3"/>
  <c r="S728" i="3"/>
  <c r="S729" i="3"/>
  <c r="S730" i="3"/>
  <c r="S731" i="3"/>
  <c r="S569" i="3"/>
  <c r="S570" i="3"/>
  <c r="S571" i="3"/>
  <c r="S572" i="3"/>
  <c r="S573" i="3"/>
  <c r="S574" i="3"/>
  <c r="S575" i="3"/>
  <c r="S576" i="3"/>
  <c r="S610" i="3"/>
  <c r="S643" i="3"/>
  <c r="S644" i="3"/>
  <c r="S641" i="3"/>
  <c r="S642" i="3"/>
  <c r="S638" i="3"/>
  <c r="S635" i="3"/>
  <c r="S636" i="3"/>
  <c r="S637" i="3"/>
  <c r="S648" i="3"/>
  <c r="S693" i="3"/>
  <c r="S694" i="3"/>
  <c r="S695" i="3"/>
  <c r="S696" i="3"/>
  <c r="S697" i="3"/>
  <c r="S698" i="3"/>
  <c r="S699" i="3"/>
  <c r="S700" i="3"/>
  <c r="S701" i="3"/>
  <c r="S702" i="3"/>
  <c r="S703" i="3"/>
  <c r="S704" i="3"/>
  <c r="S705" i="3"/>
  <c r="S706" i="3"/>
  <c r="S679" i="3"/>
  <c r="S680" i="3"/>
  <c r="S681" i="3"/>
  <c r="S682" i="3"/>
  <c r="S683" i="3"/>
  <c r="S684" i="3"/>
  <c r="S685" i="3"/>
  <c r="S686" i="3"/>
  <c r="S687" i="3"/>
  <c r="S688" i="3"/>
  <c r="S689" i="3"/>
  <c r="S690" i="3"/>
  <c r="S691" i="3"/>
  <c r="S692" i="3"/>
  <c r="S665" i="3"/>
  <c r="S666" i="3"/>
  <c r="S667" i="3"/>
  <c r="S668" i="3"/>
  <c r="S669" i="3"/>
  <c r="S670" i="3"/>
  <c r="S671" i="3"/>
  <c r="S672" i="3"/>
  <c r="S673" i="3"/>
  <c r="S674" i="3"/>
  <c r="S675" i="3"/>
  <c r="S676" i="3"/>
  <c r="S677" i="3"/>
  <c r="S678" i="3"/>
  <c r="S651" i="3"/>
  <c r="S652" i="3"/>
  <c r="S653" i="3"/>
  <c r="S654" i="3"/>
  <c r="S655" i="3"/>
  <c r="S656" i="3"/>
  <c r="S657" i="3"/>
  <c r="S658" i="3"/>
  <c r="S659" i="3"/>
  <c r="S660" i="3"/>
  <c r="S661" i="3"/>
  <c r="S662" i="3"/>
  <c r="S663" i="3"/>
  <c r="S664" i="3"/>
  <c r="S650" i="3"/>
  <c r="S649" i="3"/>
  <c r="S647" i="3"/>
  <c r="S646" i="3"/>
  <c r="S645" i="3"/>
  <c r="S57" i="3"/>
  <c r="S51" i="3"/>
  <c r="S52" i="3"/>
  <c r="S53" i="3"/>
  <c r="S54" i="3"/>
  <c r="S55" i="3"/>
  <c r="S38" i="3"/>
  <c r="S39" i="3"/>
  <c r="S40" i="3"/>
  <c r="S466" i="3"/>
  <c r="S589" i="3"/>
  <c r="S590" i="3"/>
  <c r="S591" i="3"/>
  <c r="S564" i="3"/>
  <c r="S563" i="3"/>
  <c r="S547" i="3"/>
  <c r="S548" i="3"/>
  <c r="S529" i="3"/>
  <c r="S527" i="3"/>
  <c r="S628" i="3"/>
  <c r="S633" i="3" l="1"/>
  <c r="S624" i="3"/>
  <c r="S629" i="3"/>
  <c r="S630" i="3"/>
  <c r="S631" i="3"/>
  <c r="S31" i="3"/>
  <c r="S448" i="3"/>
  <c r="S623" i="3"/>
  <c r="S615" i="3"/>
  <c r="S616" i="3"/>
  <c r="S617" i="3"/>
  <c r="S618" i="3"/>
  <c r="S619" i="3"/>
  <c r="S620" i="3"/>
  <c r="S621" i="3"/>
  <c r="S625" i="3"/>
  <c r="S622" i="3"/>
  <c r="S568" i="3"/>
  <c r="S578" i="3"/>
  <c r="S577" i="3"/>
  <c r="S587" i="3"/>
  <c r="S588" i="3"/>
  <c r="S592" i="3"/>
  <c r="S579" i="3"/>
  <c r="S580" i="3"/>
  <c r="S581" i="3"/>
  <c r="S582" i="3"/>
  <c r="S583" i="3"/>
  <c r="S584" i="3"/>
  <c r="S585" i="3"/>
  <c r="S586" i="3"/>
  <c r="S626" i="3"/>
  <c r="S627" i="3"/>
  <c r="S632" i="3"/>
  <c r="S611" i="3"/>
  <c r="S639" i="3"/>
  <c r="S593" i="3"/>
  <c r="S594" i="3"/>
  <c r="S595" i="3"/>
  <c r="S596" i="3"/>
  <c r="S597" i="3"/>
  <c r="S598" i="3"/>
  <c r="S599" i="3"/>
  <c r="S600" i="3"/>
  <c r="S601" i="3"/>
  <c r="S602" i="3"/>
  <c r="S603" i="3"/>
  <c r="S604" i="3"/>
  <c r="S605" i="3"/>
  <c r="S606" i="3"/>
  <c r="S607" i="3"/>
  <c r="S608" i="3"/>
  <c r="S609" i="3"/>
  <c r="S640" i="3"/>
  <c r="S612" i="3"/>
  <c r="S613" i="3"/>
  <c r="S614" i="3"/>
  <c r="S546" i="3"/>
  <c r="S532" i="3"/>
  <c r="S533" i="3"/>
  <c r="S534" i="3"/>
  <c r="S536" i="3"/>
  <c r="S537" i="3"/>
  <c r="S538" i="3"/>
  <c r="S539" i="3"/>
  <c r="S540" i="3"/>
  <c r="S541" i="3"/>
  <c r="S542" i="3"/>
  <c r="S543" i="3"/>
  <c r="S545" i="3"/>
  <c r="S565" i="3"/>
  <c r="S566" i="3"/>
  <c r="S567" i="3"/>
  <c r="S562" i="3"/>
  <c r="S561" i="3"/>
  <c r="S549" i="3"/>
  <c r="S550" i="3"/>
  <c r="S551" i="3"/>
  <c r="S552" i="3"/>
  <c r="S518" i="3"/>
  <c r="S493" i="3"/>
  <c r="S494" i="3"/>
  <c r="S495" i="3"/>
  <c r="S519" i="3"/>
  <c r="S520" i="3"/>
  <c r="S521" i="3"/>
  <c r="S522" i="3"/>
  <c r="S523" i="3"/>
  <c r="S524" i="3"/>
  <c r="S525" i="3"/>
  <c r="S526" i="3"/>
  <c r="S503" i="3"/>
  <c r="S504" i="3"/>
  <c r="S505" i="3"/>
  <c r="S506" i="3"/>
  <c r="S507" i="3"/>
  <c r="S508" i="3"/>
  <c r="S509" i="3"/>
  <c r="S510" i="3"/>
  <c r="S511" i="3"/>
  <c r="S512" i="3"/>
  <c r="S513" i="3"/>
  <c r="S535" i="3"/>
  <c r="S544" i="3"/>
  <c r="S516" i="3"/>
  <c r="S517" i="3"/>
  <c r="S553" i="3"/>
  <c r="S554" i="3"/>
  <c r="S560" i="3"/>
  <c r="S498" i="3"/>
  <c r="S499" i="3"/>
  <c r="S500" i="3"/>
  <c r="S501" i="3"/>
  <c r="S502" i="3"/>
  <c r="S559" i="3"/>
  <c r="S492" i="3"/>
  <c r="S555" i="3"/>
  <c r="S556" i="3"/>
  <c r="S557" i="3"/>
  <c r="S496" i="3"/>
  <c r="S497" i="3"/>
  <c r="S558" i="3"/>
  <c r="S491" i="3"/>
  <c r="S490" i="3"/>
  <c r="S486" i="3"/>
  <c r="S474" i="3" l="1"/>
  <c r="S475" i="3"/>
  <c r="S472" i="3"/>
  <c r="S473" i="3"/>
  <c r="S484" i="3"/>
  <c r="S468" i="3"/>
  <c r="S469" i="3"/>
  <c r="S470" i="3"/>
  <c r="S476" i="3"/>
  <c r="S477" i="3"/>
  <c r="S478" i="3"/>
  <c r="S479" i="3"/>
  <c r="S480" i="3"/>
  <c r="S481" i="3"/>
  <c r="S467" i="3"/>
  <c r="S514" i="3"/>
  <c r="S515" i="3"/>
  <c r="S471" i="3"/>
  <c r="S465" i="3"/>
  <c r="S463" i="3"/>
  <c r="S464" i="3"/>
  <c r="S528" i="3"/>
  <c r="S530" i="3"/>
  <c r="S531" i="3"/>
  <c r="S483" i="3"/>
  <c r="S482" i="3"/>
  <c r="S2" i="3"/>
  <c r="S3" i="3"/>
  <c r="S13" i="3"/>
  <c r="S14" i="3"/>
  <c r="S28" i="3"/>
  <c r="S29" i="3"/>
  <c r="S30" i="3"/>
  <c r="S21" i="3"/>
  <c r="S22" i="3"/>
  <c r="S23" i="3"/>
  <c r="S24" i="3"/>
  <c r="S25" i="3"/>
  <c r="S26" i="3"/>
  <c r="S27" i="3"/>
  <c r="S12" i="3"/>
  <c r="S10" i="3"/>
  <c r="S11" i="3"/>
  <c r="S15" i="3"/>
  <c r="S16" i="3"/>
  <c r="S17" i="3"/>
  <c r="S18" i="3"/>
  <c r="S19" i="3"/>
  <c r="S20" i="3"/>
  <c r="S32" i="3"/>
  <c r="S33" i="3"/>
  <c r="S34" i="3"/>
  <c r="S35" i="3"/>
  <c r="S36" i="3"/>
  <c r="S37" i="3"/>
  <c r="S50" i="3"/>
  <c r="S47" i="3"/>
  <c r="S48" i="3"/>
  <c r="S49" i="3"/>
  <c r="S43" i="3"/>
  <c r="S44" i="3"/>
  <c r="S45" i="3"/>
  <c r="S46" i="3"/>
  <c r="S42" i="3"/>
  <c r="S56" i="3"/>
  <c r="S4" i="3"/>
  <c r="S5" i="3"/>
  <c r="S6" i="3"/>
  <c r="S7" i="3"/>
  <c r="S59" i="3"/>
  <c r="S8" i="3"/>
  <c r="S9" i="3"/>
  <c r="S58" i="3"/>
  <c r="S130" i="3"/>
  <c r="S131" i="3"/>
  <c r="S132" i="3"/>
  <c r="S136" i="3"/>
  <c r="S137" i="3"/>
  <c r="S138" i="3"/>
  <c r="S149" i="3"/>
  <c r="S150" i="3"/>
  <c r="S151" i="3"/>
  <c r="S152" i="3"/>
  <c r="S146" i="3"/>
  <c r="S139" i="3"/>
  <c r="S140" i="3"/>
  <c r="S141" i="3"/>
  <c r="S142" i="3"/>
  <c r="S143" i="3"/>
  <c r="S144" i="3"/>
  <c r="S145" i="3"/>
  <c r="S147" i="3"/>
  <c r="S133" i="3"/>
  <c r="S148" i="3"/>
  <c r="S134" i="3"/>
  <c r="S135" i="3"/>
  <c r="S60" i="3"/>
  <c r="S128" i="3"/>
  <c r="S129" i="3"/>
  <c r="S67" i="3"/>
  <c r="S68" i="3"/>
  <c r="S127" i="3"/>
  <c r="S69" i="3"/>
  <c r="S70" i="3"/>
  <c r="S71" i="3"/>
  <c r="S72" i="3"/>
  <c r="S77" i="3"/>
  <c r="S78" i="3"/>
  <c r="S81" i="3"/>
  <c r="S99" i="3"/>
  <c r="S100" i="3"/>
  <c r="S101" i="3"/>
  <c r="S102" i="3"/>
  <c r="S103" i="3"/>
  <c r="S104" i="3"/>
  <c r="S90" i="3"/>
  <c r="S111" i="3"/>
  <c r="S112" i="3"/>
  <c r="S113" i="3"/>
  <c r="S114" i="3"/>
  <c r="S115" i="3"/>
  <c r="S117" i="3"/>
  <c r="S118" i="3"/>
  <c r="S61" i="3"/>
  <c r="S62" i="3"/>
  <c r="S65" i="3"/>
  <c r="S159" i="3"/>
  <c r="S160" i="3"/>
  <c r="S161" i="3"/>
  <c r="S162" i="3"/>
  <c r="S167" i="3"/>
  <c r="S153" i="3"/>
  <c r="S121" i="3"/>
  <c r="S122" i="3"/>
  <c r="S123" i="3"/>
  <c r="S157" i="3"/>
  <c r="S229" i="3"/>
  <c r="S221" i="3"/>
  <c r="S230" i="3"/>
  <c r="S232" i="3"/>
  <c r="S235" i="3"/>
  <c r="S236" i="3"/>
  <c r="S237" i="3"/>
  <c r="S238" i="3"/>
  <c r="S233" i="3"/>
  <c r="S217" i="3"/>
  <c r="S218" i="3"/>
  <c r="S174" i="3"/>
  <c r="S175" i="3"/>
  <c r="S176" i="3"/>
  <c r="S177" i="3"/>
  <c r="S178" i="3"/>
  <c r="S179" i="3"/>
  <c r="S180" i="3"/>
  <c r="S181" i="3"/>
  <c r="S203" i="3"/>
  <c r="S204" i="3"/>
  <c r="S211" i="3"/>
  <c r="S207" i="3"/>
  <c r="S208" i="3"/>
  <c r="S213" i="3"/>
  <c r="S215" i="3"/>
  <c r="S242" i="3"/>
  <c r="S243" i="3"/>
  <c r="S252" i="3"/>
  <c r="S253" i="3"/>
  <c r="S254" i="3"/>
  <c r="S255" i="3"/>
  <c r="S260" i="3"/>
  <c r="S261" i="3"/>
  <c r="S262" i="3"/>
  <c r="S263" i="3"/>
  <c r="S264" i="3"/>
  <c r="S265" i="3"/>
  <c r="S266" i="3"/>
  <c r="S267" i="3"/>
  <c r="S186" i="3"/>
  <c r="S187" i="3"/>
  <c r="S188" i="3"/>
  <c r="S189" i="3"/>
  <c r="S190" i="3"/>
  <c r="S191" i="3"/>
  <c r="S246" i="3"/>
  <c r="S247" i="3"/>
  <c r="S73" i="3"/>
  <c r="S74" i="3"/>
  <c r="S75" i="3"/>
  <c r="S76" i="3"/>
  <c r="S79" i="3"/>
  <c r="S80" i="3"/>
  <c r="S82" i="3"/>
  <c r="S105" i="3"/>
  <c r="S106" i="3"/>
  <c r="S107" i="3"/>
  <c r="S108" i="3"/>
  <c r="S109" i="3"/>
  <c r="S110" i="3"/>
  <c r="S83" i="3"/>
  <c r="S84" i="3"/>
  <c r="S85" i="3"/>
  <c r="S86" i="3"/>
  <c r="S87" i="3"/>
  <c r="S88" i="3"/>
  <c r="S89" i="3"/>
  <c r="S91" i="3"/>
  <c r="S92" i="3"/>
  <c r="S93" i="3"/>
  <c r="S97" i="3"/>
  <c r="S94" i="3"/>
  <c r="S95" i="3"/>
  <c r="S96" i="3"/>
  <c r="S98" i="3"/>
  <c r="S116" i="3"/>
  <c r="S119" i="3"/>
  <c r="S120" i="3"/>
  <c r="S63" i="3"/>
  <c r="S64" i="3"/>
  <c r="S66" i="3"/>
  <c r="S163" i="3"/>
  <c r="S164" i="3"/>
  <c r="S165" i="3"/>
  <c r="S166" i="3"/>
  <c r="S168" i="3"/>
  <c r="S154" i="3"/>
  <c r="S155" i="3"/>
  <c r="S124" i="3"/>
  <c r="S125" i="3"/>
  <c r="S126" i="3"/>
  <c r="S156" i="3"/>
  <c r="S158" i="3"/>
  <c r="S231" i="3"/>
  <c r="S222" i="3"/>
  <c r="S223" i="3"/>
  <c r="S224" i="3"/>
  <c r="S225" i="3"/>
  <c r="S226" i="3"/>
  <c r="S227" i="3"/>
  <c r="S228" i="3"/>
  <c r="S234" i="3"/>
  <c r="S239" i="3"/>
  <c r="S240" i="3"/>
  <c r="S241" i="3"/>
  <c r="S219" i="3"/>
  <c r="S220" i="3"/>
  <c r="S198" i="3"/>
  <c r="S199" i="3"/>
  <c r="S200" i="3"/>
  <c r="S201" i="3"/>
  <c r="S202" i="3"/>
  <c r="S170" i="3"/>
  <c r="S171" i="3"/>
  <c r="S172" i="3"/>
  <c r="S173" i="3"/>
  <c r="S182" i="3"/>
  <c r="S183" i="3"/>
  <c r="S184" i="3"/>
  <c r="S185" i="3"/>
  <c r="S205" i="3"/>
  <c r="S206" i="3"/>
  <c r="S212" i="3"/>
  <c r="S209" i="3"/>
  <c r="S210" i="3"/>
  <c r="S214" i="3"/>
  <c r="S216" i="3"/>
  <c r="S244" i="3"/>
  <c r="S245" i="3"/>
  <c r="S282" i="3"/>
  <c r="S256" i="3"/>
  <c r="S257" i="3"/>
  <c r="S258" i="3"/>
  <c r="S259" i="3"/>
  <c r="S268" i="3"/>
  <c r="S269" i="3"/>
  <c r="S270" i="3"/>
  <c r="S271" i="3"/>
  <c r="S272" i="3"/>
  <c r="S273" i="3"/>
  <c r="S274" i="3"/>
  <c r="S275" i="3"/>
  <c r="S192" i="3"/>
  <c r="S193" i="3"/>
  <c r="S194" i="3"/>
  <c r="S195" i="3"/>
  <c r="S196" i="3"/>
  <c r="S197" i="3"/>
  <c r="S248" i="3"/>
  <c r="S249" i="3"/>
  <c r="S169" i="3"/>
  <c r="S301" i="3"/>
  <c r="S302" i="3"/>
  <c r="S250" i="3"/>
  <c r="S251" i="3"/>
  <c r="S276" i="3"/>
  <c r="S277" i="3"/>
  <c r="S283" i="3"/>
  <c r="S278" i="3"/>
  <c r="S279" i="3"/>
  <c r="S280" i="3"/>
  <c r="S281" i="3"/>
  <c r="S290" i="3"/>
  <c r="S291" i="3"/>
  <c r="S292" i="3"/>
  <c r="S293" i="3"/>
  <c r="S294" i="3"/>
  <c r="S295" i="3"/>
  <c r="S288" i="3"/>
  <c r="S284" i="3"/>
  <c r="S285" i="3"/>
  <c r="S286" i="3"/>
  <c r="S296" i="3"/>
  <c r="S287" i="3"/>
  <c r="S289" i="3"/>
  <c r="S318" i="3"/>
  <c r="S303" i="3"/>
  <c r="S383" i="3"/>
  <c r="S384" i="3"/>
  <c r="S385" i="3"/>
  <c r="S386" i="3"/>
  <c r="S363" i="3"/>
  <c r="S364" i="3"/>
  <c r="S365" i="3"/>
  <c r="S366" i="3"/>
  <c r="S367" i="3"/>
  <c r="S304" i="3"/>
  <c r="S305" i="3"/>
  <c r="S306" i="3"/>
  <c r="S329" i="3"/>
  <c r="S330" i="3"/>
  <c r="S331" i="3"/>
  <c r="S332" i="3"/>
  <c r="S333" i="3"/>
  <c r="S334" i="3"/>
  <c r="S335" i="3"/>
  <c r="S336" i="3"/>
  <c r="S337" i="3"/>
  <c r="S338" i="3"/>
  <c r="S339" i="3"/>
  <c r="S340" i="3"/>
  <c r="S341" i="3"/>
  <c r="S342" i="3"/>
  <c r="S316" i="3"/>
  <c r="S317" i="3"/>
  <c r="S368" i="3"/>
  <c r="S369" i="3"/>
  <c r="S370" i="3"/>
  <c r="S371" i="3"/>
  <c r="S372" i="3"/>
  <c r="S373" i="3"/>
  <c r="S319" i="3"/>
  <c r="S320" i="3"/>
  <c r="S321" i="3"/>
  <c r="S307" i="3"/>
  <c r="S308" i="3"/>
  <c r="S309" i="3"/>
  <c r="S310" i="3"/>
  <c r="S311" i="3"/>
  <c r="S312" i="3"/>
  <c r="S313" i="3"/>
  <c r="S314" i="3"/>
  <c r="S315" i="3"/>
  <c r="S387" i="3"/>
  <c r="S388" i="3"/>
  <c r="S389" i="3"/>
  <c r="S390" i="3"/>
  <c r="S382" i="3"/>
  <c r="S353" i="3"/>
  <c r="S352" i="3"/>
  <c r="S349" i="3"/>
  <c r="S350" i="3"/>
  <c r="S351" i="3"/>
  <c r="S343" i="3"/>
  <c r="S344" i="3"/>
  <c r="S345" i="3"/>
  <c r="S346" i="3"/>
  <c r="S347" i="3"/>
  <c r="S348" i="3"/>
  <c r="S325" i="3"/>
  <c r="S326" i="3"/>
  <c r="S327" i="3"/>
  <c r="S328" i="3"/>
  <c r="S299" i="3"/>
  <c r="S298" i="3"/>
  <c r="S297" i="3"/>
  <c r="S374" i="3"/>
  <c r="S375" i="3"/>
  <c r="S376" i="3"/>
  <c r="S377" i="3"/>
  <c r="S378" i="3"/>
  <c r="S379" i="3"/>
  <c r="S380" i="3"/>
  <c r="S381" i="3"/>
  <c r="S323" i="3"/>
  <c r="S324" i="3"/>
  <c r="S354" i="3"/>
  <c r="S355" i="3"/>
  <c r="S356" i="3"/>
  <c r="S357" i="3"/>
  <c r="S358" i="3"/>
  <c r="S359" i="3"/>
  <c r="S360" i="3"/>
  <c r="S361" i="3"/>
  <c r="S362" i="3"/>
  <c r="S322" i="3"/>
  <c r="S300" i="3"/>
  <c r="S428" i="3"/>
  <c r="S429" i="3"/>
  <c r="S430" i="3"/>
  <c r="S431" i="3"/>
  <c r="S432" i="3"/>
  <c r="S433" i="3"/>
  <c r="S434" i="3"/>
  <c r="S426" i="3"/>
  <c r="S427" i="3"/>
  <c r="S634" i="3"/>
  <c r="S412" i="3"/>
  <c r="S413" i="3"/>
  <c r="S414" i="3"/>
  <c r="S415" i="3"/>
  <c r="S416" i="3"/>
  <c r="S417" i="3"/>
  <c r="S418" i="3"/>
  <c r="S419" i="3"/>
  <c r="S420" i="3"/>
  <c r="S421" i="3"/>
  <c r="S422" i="3"/>
  <c r="S423" i="3"/>
  <c r="S424" i="3"/>
  <c r="S425" i="3"/>
  <c r="S409" i="3"/>
  <c r="S410" i="3"/>
  <c r="S411" i="3"/>
  <c r="S392" i="3"/>
  <c r="S393" i="3"/>
  <c r="S391" i="3"/>
  <c r="S394" i="3"/>
  <c r="S395" i="3"/>
  <c r="S396" i="3"/>
  <c r="S435" i="3"/>
  <c r="S436" i="3"/>
  <c r="S449" i="3"/>
  <c r="S450" i="3"/>
  <c r="S451" i="3"/>
  <c r="S452" i="3"/>
  <c r="S453" i="3"/>
  <c r="S454" i="3"/>
  <c r="S455" i="3"/>
  <c r="S456" i="3"/>
  <c r="S457" i="3"/>
  <c r="S408" i="3"/>
  <c r="S460" i="3"/>
  <c r="S461" i="3"/>
  <c r="S402" i="3"/>
  <c r="S403" i="3"/>
  <c r="S404" i="3"/>
  <c r="S405" i="3"/>
  <c r="S406" i="3"/>
  <c r="S407" i="3"/>
  <c r="S400" i="3"/>
  <c r="S401" i="3"/>
  <c r="S397" i="3"/>
  <c r="S458" i="3"/>
  <c r="S459" i="3"/>
  <c r="S398" i="3"/>
  <c r="S399" i="3"/>
  <c r="S437" i="3"/>
  <c r="S445" i="3"/>
  <c r="S446" i="3"/>
  <c r="S447" i="3"/>
  <c r="S441" i="3"/>
  <c r="S442" i="3"/>
  <c r="S443" i="3"/>
  <c r="S444" i="3"/>
  <c r="S488" i="3"/>
  <c r="S489" i="3"/>
  <c r="S439" i="3"/>
  <c r="S438" i="3"/>
  <c r="S440" i="3"/>
  <c r="S487" i="3"/>
  <c r="S485"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Kittisak Deephoon</author>
  </authors>
  <commentList>
    <comment ref="G383" authorId="0" shapeId="0" xr:uid="{9ADF88A2-90E1-4A81-B5DD-7DCF4B0E34FA}">
      <text>
        <r>
          <rPr>
            <b/>
            <sz val="9"/>
            <color indexed="81"/>
            <rFont val="Tahoma"/>
            <family val="2"/>
          </rPr>
          <t>Kittisak Deephoon</t>
        </r>
        <r>
          <rPr>
            <b/>
            <sz val="18"/>
            <color indexed="81"/>
            <rFont val="Tahoma"/>
            <family val="2"/>
          </rPr>
          <t>:มี 8 รายการ(383-386, 363-367)</t>
        </r>
      </text>
    </comment>
  </commentList>
</comments>
</file>

<file path=xl/sharedStrings.xml><?xml version="1.0" encoding="utf-8"?>
<sst xmlns="http://schemas.openxmlformats.org/spreadsheetml/2006/main" count="26829" uniqueCount="5333">
  <si>
    <t>Ref. Date crate PR in DM365</t>
  </si>
  <si>
    <t>Month</t>
  </si>
  <si>
    <t>PR/PO Status</t>
  </si>
  <si>
    <t>Jul</t>
  </si>
  <si>
    <t>Aug</t>
  </si>
  <si>
    <t>Sep</t>
  </si>
  <si>
    <t>Oct</t>
  </si>
  <si>
    <t>(blank)</t>
  </si>
  <si>
    <t>Grand Total</t>
  </si>
  <si>
    <t>Recive bill and GRN already</t>
  </si>
  <si>
    <t xml:space="preserve">Waitting Supplier transportation </t>
  </si>
  <si>
    <t>Waitting  SATS inspace Jobs</t>
  </si>
  <si>
    <t>Count of Total price</t>
  </si>
  <si>
    <t>Sum of Total price</t>
  </si>
  <si>
    <t>Column Labels</t>
  </si>
  <si>
    <t>Row Labels</t>
  </si>
  <si>
    <t>CAPEX  (Budget)</t>
  </si>
  <si>
    <t>CAPEX  (Unbudget)</t>
  </si>
  <si>
    <t>Expent  cost</t>
  </si>
  <si>
    <t>Cooling system jobs</t>
  </si>
  <si>
    <t>Cevil jobs</t>
  </si>
  <si>
    <t>Water system jobs</t>
  </si>
  <si>
    <t>Safety  annual jobs</t>
  </si>
  <si>
    <t>Tool and Equipment</t>
  </si>
  <si>
    <t>Cooling  part</t>
  </si>
  <si>
    <t>Refrigerant</t>
  </si>
  <si>
    <t>Machanical jobs</t>
  </si>
  <si>
    <t>Electrical jobs</t>
  </si>
  <si>
    <t>Consumable part</t>
  </si>
  <si>
    <t>Exhaust No.3</t>
  </si>
  <si>
    <t>Safety equipment</t>
  </si>
  <si>
    <t>Combi oven No.3</t>
  </si>
  <si>
    <t>Condencer Unit No.29 (Air Blast Freezer2)</t>
  </si>
  <si>
    <t>X-Ray machine No.1</t>
  </si>
  <si>
    <t>Fire alarm jobs</t>
  </si>
  <si>
    <t>Mini flame Grill  Machine No.1</t>
  </si>
  <si>
    <t>Inspect cost</t>
  </si>
  <si>
    <t>Condencer Unit No.33 (Ice Maker)</t>
  </si>
  <si>
    <t>Combi oven No.1</t>
  </si>
  <si>
    <t>Eletrical part</t>
  </si>
  <si>
    <t>Utility jobs</t>
  </si>
  <si>
    <t>Condencer Unit No.22 (COLD7)</t>
  </si>
  <si>
    <t>Steambox1</t>
  </si>
  <si>
    <t>Cevil quipment  &amp; Part</t>
  </si>
  <si>
    <t>Water pump for production line cleaning No.1</t>
  </si>
  <si>
    <t>Foam Pump No.1</t>
  </si>
  <si>
    <t>Steam Boiler  No.2</t>
  </si>
  <si>
    <t>Machanical part</t>
  </si>
  <si>
    <t>Machine Spare part</t>
  </si>
  <si>
    <t>Hood No.1</t>
  </si>
  <si>
    <t>Vacuum Tumbler  กลาง No.2</t>
  </si>
  <si>
    <t>Water pump for production line cleaning No.2</t>
  </si>
  <si>
    <t>Condencer Unit No.9 (COLD5)</t>
  </si>
  <si>
    <t>Steam Bratt pan No.1</t>
  </si>
  <si>
    <t>X-Ray No.2</t>
  </si>
  <si>
    <t>Steam Bratt pan No.2</t>
  </si>
  <si>
    <t>Electrical part</t>
  </si>
  <si>
    <t>Steambox No.2</t>
  </si>
  <si>
    <t>Cleaning solution pump No.1</t>
  </si>
  <si>
    <t>LPG Tank No.1</t>
  </si>
  <si>
    <t>Steam Bratt pan No.3</t>
  </si>
  <si>
    <t>Deep Well Pump No.1</t>
  </si>
  <si>
    <t>Air Compressor No.2</t>
  </si>
  <si>
    <t>Air Compressor No.1</t>
  </si>
  <si>
    <t>Vegetable Dicing Machine  Robot coupe CL-50 No.1</t>
  </si>
  <si>
    <t>Food Mixer 2</t>
  </si>
  <si>
    <t>Condencer Unit No.5</t>
  </si>
  <si>
    <t>Condencer Unit No.6</t>
  </si>
  <si>
    <t>Transport Conveyor1</t>
  </si>
  <si>
    <t>Steam Boiler  No.1</t>
  </si>
  <si>
    <t>Sand Filter Tank No.1</t>
  </si>
  <si>
    <t>Bowl Cutter (Chopper) No.1</t>
  </si>
  <si>
    <t>Vacuum Tumbler  ใหญ่ No.3</t>
  </si>
  <si>
    <t>Combi oven No.2</t>
  </si>
  <si>
    <t>Steam Bratt Pan No.4</t>
  </si>
  <si>
    <t>PPE and other equipment</t>
  </si>
  <si>
    <t>Software</t>
  </si>
  <si>
    <t>Enveronment inspect in factory</t>
  </si>
  <si>
    <t>Condencer Unit No.16</t>
  </si>
  <si>
    <t>Air Dryer No.1</t>
  </si>
  <si>
    <t>Inkjet Stamp  No.1</t>
  </si>
  <si>
    <t xml:space="preserve">Staem pipe and Equipme </t>
  </si>
  <si>
    <t>Trainning</t>
  </si>
  <si>
    <t>Deep Well Pump No.3</t>
  </si>
  <si>
    <t>Fire Pump System</t>
  </si>
  <si>
    <t>Waste water system Jobs</t>
  </si>
  <si>
    <t>Vacuum Tumbler  เล็ก No.1</t>
  </si>
  <si>
    <t>Sterilizer oven 1</t>
  </si>
  <si>
    <t>RO Unit</t>
  </si>
  <si>
    <t>Sand Filter Tank No.2</t>
  </si>
  <si>
    <t>Hot plate No.1</t>
  </si>
  <si>
    <t>Resin Tank No.1</t>
  </si>
  <si>
    <t>Resin Tank No.2</t>
  </si>
  <si>
    <t>Swing Vacuum No.1</t>
  </si>
  <si>
    <t>Can Opener No.2</t>
  </si>
  <si>
    <t>Pan Fryer machine No.1</t>
  </si>
  <si>
    <t>Food Mixer 3</t>
  </si>
  <si>
    <t>เครื่อง Heat Seal สายพานแนวนอน No.1</t>
  </si>
  <si>
    <t>Transport Conveyor2</t>
  </si>
  <si>
    <t>Steambox No.1</t>
  </si>
  <si>
    <t>Check weigth No.2</t>
  </si>
  <si>
    <t>Turntable No.1</t>
  </si>
  <si>
    <t>Deep Well Pump No.2</t>
  </si>
  <si>
    <t>Combi oven No.4</t>
  </si>
  <si>
    <t>Foam Pump No.3</t>
  </si>
  <si>
    <t>Foam Pump No.2</t>
  </si>
  <si>
    <t>Intake No.1</t>
  </si>
  <si>
    <t>Foam Pump No.7</t>
  </si>
  <si>
    <t>Foam Pump No.6</t>
  </si>
  <si>
    <t>Foam Pump No.5</t>
  </si>
  <si>
    <t>Check weigth  No.1</t>
  </si>
  <si>
    <t>Stationnary admin jobs</t>
  </si>
  <si>
    <t xml:space="preserve">Staem pipe and Equipment </t>
  </si>
  <si>
    <t>Spare part</t>
  </si>
  <si>
    <t>Foam Pump No.4</t>
  </si>
  <si>
    <t>Type of cost</t>
  </si>
  <si>
    <t>R507 Refrigerant,(1 Tank 11.3 kg/Tank)</t>
  </si>
  <si>
    <t>No.</t>
  </si>
  <si>
    <t>DMY Create(EN) CPP</t>
  </si>
  <si>
    <t>CPP No.</t>
  </si>
  <si>
    <t>Sub CPP No..</t>
  </si>
  <si>
    <t>DMY Create PR</t>
  </si>
  <si>
    <t>PR2526-02403</t>
  </si>
  <si>
    <t>Date Gen PO</t>
  </si>
  <si>
    <t>Date send PO to Supplier</t>
  </si>
  <si>
    <t>Lead time delivery (day)</t>
  </si>
  <si>
    <t>Item</t>
  </si>
  <si>
    <t>Group of cost</t>
  </si>
  <si>
    <t>PD Machine</t>
  </si>
  <si>
    <t>Sub PR  No.</t>
  </si>
  <si>
    <t>Description</t>
  </si>
  <si>
    <t>Unit</t>
  </si>
  <si>
    <t>Price/Unit</t>
  </si>
  <si>
    <t>Total price</t>
  </si>
  <si>
    <t>Approval status</t>
  </si>
  <si>
    <t>Vendor name</t>
  </si>
  <si>
    <t>PR PO GRN Status</t>
  </si>
  <si>
    <t>GRN No.</t>
  </si>
  <si>
    <t>Date recive bill</t>
  </si>
  <si>
    <t>Recive bill plan(DD-MM)</t>
  </si>
  <si>
    <t>KPI Status</t>
  </si>
  <si>
    <t>Column1</t>
  </si>
  <si>
    <t>Note</t>
  </si>
  <si>
    <t>PR2425-00164</t>
  </si>
  <si>
    <t>PO2425-00240</t>
  </si>
  <si>
    <t>SFST81000050</t>
  </si>
  <si>
    <t>Tool and Equipment  Engineering</t>
  </si>
  <si>
    <t>Rag for wiping and cleaning machinery</t>
  </si>
  <si>
    <t>กระสอบ</t>
  </si>
  <si>
    <t>Puneet Approval</t>
  </si>
  <si>
    <t>V1000603 - TM SUKSAP TRADING LIMITED PARTNERSHIP</t>
  </si>
  <si>
    <t>PR2425-01484</t>
  </si>
  <si>
    <t>PO2425-01863</t>
  </si>
  <si>
    <t>SFST34000054</t>
  </si>
  <si>
    <t>Refrigerant-oil for cooling M/C</t>
  </si>
  <si>
    <t>DRM</t>
  </si>
  <si>
    <t>V1000312 - Colder Solution Co., Ltd.</t>
  </si>
  <si>
    <t>PR2425-01063</t>
  </si>
  <si>
    <t>PO2425-01145</t>
  </si>
  <si>
    <t>Electrical system in PD area</t>
  </si>
  <si>
    <t>Thaiyazaki", VCT-G 2x2.5/2.5 Sq.mm, Electrical cable</t>
  </si>
  <si>
    <t>PC</t>
  </si>
  <si>
    <t>V1000276 - SN. ELECTRIC AND SUPPLY CO., LTD.</t>
  </si>
  <si>
    <t>"Clipsal", UPVC pipe, white color, size 20mm</t>
  </si>
  <si>
    <t>"Clipsal", ข้อต่อตรง, สีขาว, 20mm</t>
  </si>
  <si>
    <t>แคล้มก้ามปูยึดท่อ สีขาว UPVC ขนาด 20mm Clipsal</t>
  </si>
  <si>
    <t>PR2425-01098</t>
  </si>
  <si>
    <t>PO2425-01205</t>
  </si>
  <si>
    <t>Civill jobs (Floor-Wall-Celling-roof)</t>
  </si>
  <si>
    <t>กรวยลมผ้าโพลีเอสเตอร์#50x180cm. (คาดแถบสะท้อนแสง1นิ้ว,2แถบ) (เย็บขอบตอกตามความเหมาะสม)</t>
  </si>
  <si>
    <t>V1000556 - Team Safety Sales Co., Ltd.</t>
  </si>
  <si>
    <t>ป้ายตั้งพื้น#60x21x30cm.(สติ๊กเกอร์ 2 ด้าน) (เกรด B)</t>
  </si>
  <si>
    <t>PR2425-01497</t>
  </si>
  <si>
    <t xml:space="preserve">PO2425-01591 </t>
  </si>
  <si>
    <t>Fill with argon gas 1.5 Q</t>
  </si>
  <si>
    <t>NO</t>
  </si>
  <si>
    <t>V1000475 - คล่องการค้า</t>
  </si>
  <si>
    <t>PR2425-01500</t>
  </si>
  <si>
    <t>PO2425-01593</t>
  </si>
  <si>
    <t>PR2425-01494</t>
  </si>
  <si>
    <t>PO2425-01691</t>
  </si>
  <si>
    <t>Cooling machine for PD line</t>
  </si>
  <si>
    <t>Fan Axial installed in production line</t>
  </si>
  <si>
    <t>V1000430 - PAN FOOD CO., LTD.</t>
  </si>
  <si>
    <t>PR2425-01486</t>
  </si>
  <si>
    <t>PO2425-01731</t>
  </si>
  <si>
    <t>SFST34000043</t>
  </si>
  <si>
    <t>Consumable part for MN</t>
  </si>
  <si>
    <t>"Philip", TLD36/865, 36W, หลอดไฟฟลูออเรสเซนต์</t>
  </si>
  <si>
    <t>SFST34000044</t>
  </si>
  <si>
    <t>"Philip",T8,20W, 2100lm, ECO SOFT HO LED</t>
  </si>
  <si>
    <t>PR2425-01513</t>
  </si>
  <si>
    <t>PO2425-01864</t>
  </si>
  <si>
    <t>SFST81000048</t>
  </si>
  <si>
    <t>Suction shut off vave P/N 361310-07</t>
  </si>
  <si>
    <t>V1000554 - SHANTECH (THAILAND) CO.,LTD.</t>
  </si>
  <si>
    <t>Ball valve model SBV(M)</t>
  </si>
  <si>
    <t>Pressure gauge - Hi</t>
  </si>
  <si>
    <t xml:space="preserve">  </t>
  </si>
  <si>
    <t>Pressure gauge - Low</t>
  </si>
  <si>
    <t>อุปกรณ์ทองแดง ( ที่ใช้ในการติดตั้ง)</t>
  </si>
  <si>
    <t>Labour</t>
  </si>
  <si>
    <t>PR2425-01488</t>
  </si>
  <si>
    <t>PO2425-01865</t>
  </si>
  <si>
    <t>Compressor RE277VHSTMT 1 PH/220V./R407C</t>
  </si>
  <si>
    <t>V1000477 - บริษัท วาตะ แอร์ คอมเพรสเซอร์ จำกัด</t>
  </si>
  <si>
    <t>Axial fan YWF4E-350S-22v. 5/6 kg.</t>
  </si>
  <si>
    <t>Filter dryer EK053 3/80DF</t>
  </si>
  <si>
    <t>Hot gas by pass SAV-20</t>
  </si>
  <si>
    <t>Pressure SW-YK-03L-049-015E030E</t>
  </si>
  <si>
    <t>Pressure SW-YK-039 - 395R295Z (Manual)</t>
  </si>
  <si>
    <t>Server - Test run</t>
  </si>
  <si>
    <t>PR2425-01487</t>
  </si>
  <si>
    <t>PO2425-01866</t>
  </si>
  <si>
    <t>Pressure Switch model AA-A2-6-2</t>
  </si>
  <si>
    <t>V1000263 - ADD FURNACE CO., LTD</t>
  </si>
  <si>
    <t>Pressure switch GAO-A4-4-5</t>
  </si>
  <si>
    <t>Utility Jobs  (Boiler-Air compress-Transformer-LPG)</t>
  </si>
  <si>
    <t>Kromschorder Burner Contro; Model IFD258-10-2Q</t>
  </si>
  <si>
    <t>PO2425-01867</t>
  </si>
  <si>
    <t>Dungs solenoid valve Model : DMV-D 702 - 624L</t>
  </si>
  <si>
    <t>PCS.</t>
  </si>
  <si>
    <t>PR2425-01515</t>
  </si>
  <si>
    <t>PO2425-01917</t>
  </si>
  <si>
    <t>สาย NYX-CABEL YSLY-JZ 6G1.5 sq.mm</t>
  </si>
  <si>
    <t>V1000293 - JTB ELECTRIC SUPPLY LIMITED PARTNERSHIP</t>
  </si>
  <si>
    <t>สาย NYX-CABEL YSLY-JZ 4G1.5 sq.mm</t>
  </si>
  <si>
    <t>Terminal Box:TJ-10P-M Size: 91x110x43 mm</t>
  </si>
  <si>
    <t>เทอร์มินอล UK2.5B คอนเนคเตอร์เชื่อมเทอร์มินอลบล็อก รางปีกนก (สีเขียว)</t>
  </si>
  <si>
    <t>ST Terminal Block รุ่น ST2.5 2.5mm2 600V 20A STTB2.5 (ตัวปิดท้าย) (D-ST2.5) (เทา)</t>
  </si>
  <si>
    <t>เทอร์มินอล UK2.5B คอนเนคเตอร์เชื่อมเทอร์มินอลบล็อก รางปีกนก (สีเทา)</t>
  </si>
  <si>
    <t>Mini Stopper ONKA สต็อปเปอร์ Screw clamp terminal blocks</t>
  </si>
  <si>
    <t>PR2425-01864</t>
  </si>
  <si>
    <t>PO2425-02068</t>
  </si>
  <si>
    <t>451994 ICU-UX PARTS-UX</t>
  </si>
  <si>
    <t>V1000051 - THAI POLYMER SUPPLY CO., LTD</t>
  </si>
  <si>
    <t>FILTER SET UX</t>
  </si>
  <si>
    <t>SERVICE CHARGE</t>
  </si>
  <si>
    <t>PR2425-01827</t>
  </si>
  <si>
    <t>PO2425-02069</t>
  </si>
  <si>
    <t>Water plant</t>
  </si>
  <si>
    <t>Hydrolyzed Polymaleic Anhydride, (Antiscalant For RO Systm), (25 Kg/Pail)</t>
  </si>
  <si>
    <t>V1000455 - V.S.A.GROUP CO.,LTD</t>
  </si>
  <si>
    <t>PR2425-01826</t>
  </si>
  <si>
    <t>PO2425-02070</t>
  </si>
  <si>
    <t>Schneider", Selector switch, Harmony XB4, metal, black, 22mm, 3 positions, stay put, 2NO</t>
  </si>
  <si>
    <t>PHILIPS", S10 4-65W, starter</t>
  </si>
  <si>
    <t>Bticino", M9025G, socket</t>
  </si>
  <si>
    <t>PR2425-01705</t>
  </si>
  <si>
    <t>PO2425-02071</t>
  </si>
  <si>
    <t>PPE Equipment</t>
  </si>
  <si>
    <t>YAMADA" steel toe rubber boots, Water Guard model #10 (44)</t>
  </si>
  <si>
    <t>V1000065 - JENBUNJERD CO.,LTD.</t>
  </si>
  <si>
    <t>YAMADA" steel toe rubber boots, Water Guard model #7 (41)</t>
  </si>
  <si>
    <t>YAMADA" steel toe rubber boots, Water Guard model #9 (43)</t>
  </si>
  <si>
    <t>PR2425-01704</t>
  </si>
  <si>
    <t>PO2425-02072</t>
  </si>
  <si>
    <t>Electrical system out  PD area</t>
  </si>
  <si>
    <t>Batteries for use in maintenance departments</t>
  </si>
  <si>
    <t>V1000046 - OFFICEMATE (THAI) LIMITED</t>
  </si>
  <si>
    <t>PR2425-01529</t>
  </si>
  <si>
    <t>PO2425-02075</t>
  </si>
  <si>
    <t>EAGLE ONE" thread wrapping tape 12mm.x10m. Blue</t>
  </si>
  <si>
    <t>V1000306 - Inter Supply (1992) Co., Ltd.</t>
  </si>
  <si>
    <t>Nipple, Danless, size 1/2 inch</t>
  </si>
  <si>
    <t>Nipple, Danless, size 3/4 inch</t>
  </si>
  <si>
    <t>PO2425-02076</t>
  </si>
  <si>
    <t>COBRA steel drill bit HSS 25 size 1.5-13 mm</t>
  </si>
  <si>
    <t>YAWATA", model FT-51, size 2.6 mm., mild steel welding wire</t>
  </si>
  <si>
    <t>PR2425-01828</t>
  </si>
  <si>
    <t>PO2425-02103</t>
  </si>
  <si>
    <t>Temp Sensor Model Made to Order
RTD PT-100 Ohm 3 wire (Singel Element)
- Tube SUS316L Dia. 6 mm Length 70 mm</t>
  </si>
  <si>
    <t>V1000589 - KC AUTOMATION LIMITED PARTNERSHIP</t>
  </si>
  <si>
    <t>PR2425-01895</t>
  </si>
  <si>
    <t>PO2425-02128</t>
  </si>
  <si>
    <t>A4 card laminating plastic</t>
  </si>
  <si>
    <t xml:space="preserve">PR2425-02043 </t>
  </si>
  <si>
    <t>PO2425-02276</t>
  </si>
  <si>
    <t xml:space="preserve"> Gear set for Mixer 40 L</t>
  </si>
  <si>
    <t>V1000574 - TKM INDUSTRIAL COMPANY LIMITED</t>
  </si>
  <si>
    <t>PR2425-01960</t>
  </si>
  <si>
    <t>PO2425-02277</t>
  </si>
  <si>
    <t>Repair (X-ray machine)</t>
  </si>
  <si>
    <t>PR2425-02018</t>
  </si>
  <si>
    <t>PO2425-02470</t>
  </si>
  <si>
    <t>Drm.</t>
  </si>
  <si>
    <t>PR2425-02290</t>
  </si>
  <si>
    <t>PO2425-02597</t>
  </si>
  <si>
    <t>SFST34000102</t>
  </si>
  <si>
    <t>ซิลิโคนไร้กรดกันเชื้อรา Wessbond silicone Neutra Foodgrade 300 มล. สีเทา</t>
  </si>
  <si>
    <t>Box</t>
  </si>
  <si>
    <t>Darmex Petroleum (Thailand) Corp., Ltd.</t>
  </si>
  <si>
    <t>SFST34000103</t>
  </si>
  <si>
    <t>ซิลิโคนไร้กรดกันเชื้อรา Wessbond silicone Neutra Foodgrade 300 มล. สีขาว</t>
  </si>
  <si>
    <t xml:space="preserve">PR2425-02290 </t>
  </si>
  <si>
    <t>pcs.</t>
  </si>
  <si>
    <t>V1000576 - Darmex Petroleum (Thailand) Corp., Ltd.</t>
  </si>
  <si>
    <t>PR2425-02346</t>
  </si>
  <si>
    <t>PO2425-02599</t>
  </si>
  <si>
    <t>SFST11000004</t>
  </si>
  <si>
    <t>เกลือล้างเรซิน</t>
  </si>
  <si>
    <t>Kg.</t>
  </si>
  <si>
    <t>THAI REFINED SALT CO., LTD.</t>
  </si>
  <si>
    <t xml:space="preserve">PR2425-02346  </t>
  </si>
  <si>
    <t>KG.</t>
  </si>
  <si>
    <t>V1000001 - THAI REFINED SALT CO., LTD.</t>
  </si>
  <si>
    <t>PR2425-02117</t>
  </si>
  <si>
    <t>PO2425-02604</t>
  </si>
  <si>
    <t>SFST82000007</t>
  </si>
  <si>
    <t xml:space="preserve">Waste water </t>
  </si>
  <si>
    <t>SUPER PUMP SSP-405S 400 วัดด์</t>
  </si>
  <si>
    <t>V1000608 - KITTIPHAN RANGSIT</t>
  </si>
  <si>
    <t>สายยางผ้าใบ 2 นิ้ว ยาว 5 เมตร</t>
  </si>
  <si>
    <t>PR2425-02268</t>
  </si>
  <si>
    <t>PO2425-02608</t>
  </si>
  <si>
    <t>SFST34000121</t>
  </si>
  <si>
    <t>เคเบิ้ลไทร์สีดำ 6 นิ้ว 100 เส้น (Cable Tie black 6" 100 strands)</t>
  </si>
  <si>
    <t>SFST34000122</t>
  </si>
  <si>
    <t>เคเบิ้ลไทร์สีดำ 8 นิ้ว 100 เส้น (Cable Tie black 8" 100 strands)</t>
  </si>
  <si>
    <t>SFST34000123</t>
  </si>
  <si>
    <t>เคเบิ้ลไทร์สีดำ 10 นิ้ว 100 เส้น (Cable Tie black 10" 100 strands)</t>
  </si>
  <si>
    <t>SFST34000124</t>
  </si>
  <si>
    <t>เคเบิ้ลไทร์สีดำ 12 นิ้ว 100 เส้น (Cable Tie black 12" 100 strands)</t>
  </si>
  <si>
    <t>PR2425-02668</t>
  </si>
  <si>
    <t xml:space="preserve">PO2425-02608 </t>
  </si>
  <si>
    <t>เคเบิ้ลไทร์สีดำ 6 นิ้ว 100 เส้น (Cable Tie black 6" 100 stra</t>
  </si>
  <si>
    <t>เคเบิ้ลไทร์สีดำ 8 นิ้ว 100 เส้น (Cable Tie black 8" 100 stra</t>
  </si>
  <si>
    <t>เคเบิ้ลไทร์สีดำ 10 นิ้ว 100 เส้น (Cable Tie black 10" 100 st</t>
  </si>
  <si>
    <t>เคเบิ้ลไทร์สีดำ 12 นิ้ว 100 เส้น (Cable Tie black 12" 100 st</t>
  </si>
  <si>
    <t>PO2425-02609</t>
  </si>
  <si>
    <t>SANKO" ทุกสแดนเลส (ST) SUS-304 ขนาด M8x70 mm.</t>
  </si>
  <si>
    <t>SANKO" ทุกสแตนเลส (ST) SUS-304 ขนาด M12x70 mm.</t>
  </si>
  <si>
    <t>PO2425-02610</t>
  </si>
  <si>
    <t>รีแพร์แคล้ม อุปกรณ์ซ่อมท่อ HDPE ขนาด 75 mm.</t>
  </si>
  <si>
    <t>V1000529 - 168 Supply</t>
  </si>
  <si>
    <t xml:space="preserve"> V1000529 - 168 Supply</t>
  </si>
  <si>
    <t xml:space="preserve">PR2425-02270 </t>
  </si>
  <si>
    <t xml:space="preserve">PO2425-02614 </t>
  </si>
  <si>
    <t>SFST34000094</t>
  </si>
  <si>
    <t>ลวดป้อนอาร์กอนสแตนเลส ขนาด 1.6 mm.</t>
  </si>
  <si>
    <t>SFST34000095</t>
  </si>
  <si>
    <t>ลวดป้อนอาร์กอนสแตนเลส ขนาด 2.0 mm.</t>
  </si>
  <si>
    <t>SFST34000096</t>
  </si>
  <si>
    <t>ลวดป้อนอาร์กอนสแตนเลส ขนาด 2.4 mm.</t>
  </si>
  <si>
    <t>SFST34000097</t>
  </si>
  <si>
    <t>ลวดป้อนอาร์กอนสแตนเลส ขนาด 3.2 mm.</t>
  </si>
  <si>
    <t>PO2425-02615</t>
  </si>
  <si>
    <t>SFST34000098</t>
  </si>
  <si>
    <t>ลวดป้อนอาร์กอนเชื่อมเหล็ก ขนาด 1.6 mm.</t>
  </si>
  <si>
    <t>SFST34000099</t>
  </si>
  <si>
    <t>ลวดป้อนอาร์กอนเชื่อมเหล็ก ขนาด 2.0 mm.</t>
  </si>
  <si>
    <t>SFST34000100</t>
  </si>
  <si>
    <t>ลวดป้อนอาร์กอนเชื่อมเหล็ก ขนาด 2.4 mm.</t>
  </si>
  <si>
    <t>PO2425-02616</t>
  </si>
  <si>
    <t>SFST34000093</t>
  </si>
  <si>
    <t>ลวดเชื่อมทังสเตน ขนาด 2.4 mm. (สีฟ้า)</t>
  </si>
  <si>
    <t>PO2425-02618</t>
  </si>
  <si>
    <t>WP-26 คลอเลท 2.4 mm.</t>
  </si>
  <si>
    <t>V1000259 - JJP SUPPLY CO., LTD</t>
  </si>
  <si>
    <t>WP-26 คลอเลทบอดี้ 2.4 mm.</t>
  </si>
  <si>
    <t>WP-26 คลอเลทมอดี้ 3.2 mm.</t>
  </si>
  <si>
    <t>PO2425-02625</t>
  </si>
  <si>
    <t>ถ้วยเซรามิก เบอร์ 8</t>
  </si>
  <si>
    <t>YAMADA, model YMD2200, black, automatic welding mask.</t>
  </si>
  <si>
    <t>SUMO" สายเชื่อมทิกพร้อมหัว WP26-25,ยาว 7.5m</t>
  </si>
  <si>
    <t>PO2425-02627</t>
  </si>
  <si>
    <t>ถ้วยเซรามิก เบอร์ 6</t>
  </si>
  <si>
    <t>ลวดป้อนอาร์กอนเชื่อมเหล็ก ขนาด 3.2 mm. ( 1 kg / กล่อง)</t>
  </si>
  <si>
    <t>PR2425-02269</t>
  </si>
  <si>
    <t>PO2425-02637</t>
  </si>
  <si>
    <t>Ground rail terminal FJ10N, insert cable 10 sq m. 101A, gray</t>
  </si>
  <si>
    <t>Din rail terminal FJ6N with cable 6sqmm 101A gray</t>
  </si>
  <si>
    <t>Din rail terminal FJ2.5N, insert cable 2.5 sqmm 101A, gray</t>
  </si>
  <si>
    <t>Pilot lamp LED 22mm 220 Vac (green)</t>
  </si>
  <si>
    <t>ASW220 IDEC Selector Switch 22mm 2 position</t>
  </si>
  <si>
    <t>Wire Duct rails, size Hight 40 mm, Width 30 mm, Length 2 M.</t>
  </si>
  <si>
    <t>PR2425-02669</t>
  </si>
  <si>
    <t>PR2425-02271</t>
  </si>
  <si>
    <t>PO2425-02670</t>
  </si>
  <si>
    <t>EATON) Double Push button Start-Stop M22-DDL-GR-X1/X0/K11/LED-W</t>
  </si>
  <si>
    <t>V1000481 - บริษัท เจดับบลิวเทค จำกัด</t>
  </si>
  <si>
    <t>GRN2425-0002872</t>
  </si>
  <si>
    <t>Schneider" Electric Harmony RXM Industrial Relays 24VDC</t>
  </si>
  <si>
    <t>OMRON" TIMER ไทม์เมอร์ 24VDC H3CR-A8</t>
  </si>
  <si>
    <t>OMRON" Socket Terminal 8-Pin ใช่คู่กับ Timer 8-pin</t>
  </si>
  <si>
    <t>PR2425-02272</t>
  </si>
  <si>
    <t>PO2425-02672</t>
  </si>
  <si>
    <t>BAIPO" Signature Book F4 (สมุดเสนอเซ็นต์) คละสี ขนาด 26.5x37 cm.</t>
  </si>
  <si>
    <t>V1000045 - OFFICE WORK CO., LTD.</t>
  </si>
  <si>
    <t>PR2425-02273</t>
  </si>
  <si>
    <t>PO2425-02673</t>
  </si>
  <si>
    <t>Turning work, PE1000 workpiece according to the drawing
-Dia 180 x 143.5 mm.</t>
  </si>
  <si>
    <t>V1000536 - Wongchan Engineering CO., LTD.</t>
  </si>
  <si>
    <t>Turning work, PE1000 workpiece according to the drawing
-Dia 180 x 147.5 mm.</t>
  </si>
  <si>
    <t xml:space="preserve">PO2425-02673 </t>
  </si>
  <si>
    <t>PR2425-02378</t>
  </si>
  <si>
    <t>PO2425-02674</t>
  </si>
  <si>
    <t>UK SAFETY" รุ่น OXFORD รองเท้าเซฟตี้ หัว Composite พื้น Kevlar</t>
  </si>
  <si>
    <t>Pcs.</t>
  </si>
  <si>
    <t>อะไหล่สายรัดคางหมวก BSH011</t>
  </si>
  <si>
    <t>RANGER SAFETY" หมวกเซฟตี้ มอก.
ปรับเลื่อนสายไนล่อน 4 จุด (มีทุกสี) มีรูระบาย มอก 368-2562</t>
  </si>
  <si>
    <t>UK SAFETY" รุ่น OXFORD รองเท้าเซฟตี้
หัว Composite พื้น Kevlar</t>
  </si>
  <si>
    <t>PR2425-02267</t>
  </si>
  <si>
    <t>PO2425-02730</t>
  </si>
  <si>
    <t>SFST34000065</t>
  </si>
  <si>
    <t>WEIGUANG" Axial Fan 4E-315-V-S</t>
  </si>
  <si>
    <t>V1000310 - BOONBAWORN ENGINEERING CO., LTD</t>
  </si>
  <si>
    <t>PR2425-02024</t>
  </si>
  <si>
    <t>PO2425-02731</t>
  </si>
  <si>
    <t>SFST34000136</t>
  </si>
  <si>
    <t>argon gas 1.5 Q</t>
  </si>
  <si>
    <t>SFST34000137</t>
  </si>
  <si>
    <t>argon gas 6 Q</t>
  </si>
  <si>
    <t>PR2425-01992</t>
  </si>
  <si>
    <t>PO2425-02732</t>
  </si>
  <si>
    <t>DETERGENT TAB (CLEANER TAB) (ขจัดคราบมัน) 100 ชิ้น / ถัง</t>
  </si>
  <si>
    <t>V1000460 - FIX EVOLUTION CO., LTD.</t>
  </si>
  <si>
    <t>CARE-TAB (CARE CONTROL) เคลือบและป้องกันคราบตะกรัน ( 150 ชิ้น/ถัง)</t>
  </si>
  <si>
    <t>ACTIVE GREEN ขจัดคราบมัน ICombi pro และ ICombi Classic</t>
  </si>
  <si>
    <t>PR2425-02001</t>
  </si>
  <si>
    <t>PO2425-02733</t>
  </si>
  <si>
    <t>DPD no.1 "Lovibond" 511052BT 500 Tablets (1 Box / 500 Pcs)</t>
  </si>
  <si>
    <t>V1000210 - U.P. MARKETING GENERAL SUPPLY CO., LTD.</t>
  </si>
  <si>
    <t>PR2425-02003</t>
  </si>
  <si>
    <t>PO2425-02734</t>
  </si>
  <si>
    <t>Danfoss", Inverter FC51; 3P, 380VAC, 0.37KW</t>
  </si>
  <si>
    <t>LCP12 (Keypad for FC51)</t>
  </si>
  <si>
    <t>PR2425-01994</t>
  </si>
  <si>
    <t>PO2425-02735</t>
  </si>
  <si>
    <t>Plastic spare parts box 83 24.7*36*15 cm with 4-legged stand</t>
  </si>
  <si>
    <t>Plastic spare parts box B4 30*43*16.5 cm with 4-legged stand</t>
  </si>
  <si>
    <t>Plastic spare parts box B5 35*50*18 cm with 4-legged stand</t>
  </si>
  <si>
    <t>PR2425-01838</t>
  </si>
  <si>
    <t>PO2425-02736</t>
  </si>
  <si>
    <t>SFST34000104</t>
  </si>
  <si>
    <t>ยูโบลท์สแตนเลส SUS304 (Steel U-BOLT) ขนาด 1/2" (วงใน 22 mm.)</t>
  </si>
  <si>
    <t>SFST34000105</t>
  </si>
  <si>
    <t>ยูโบลท์สแตนเลส SUS304 (Steel U-BOLT) ขนาด 3/4" (วงใน 28 mm.)</t>
  </si>
  <si>
    <t>SFST34000106</t>
  </si>
  <si>
    <t>ยูโบลท์สแตนเลส SUS304 (Steel U-BOLT) ขนาด 1" (วงใน 34 mm.)</t>
  </si>
  <si>
    <t>SFST34000107</t>
  </si>
  <si>
    <t>ยูโบลท์สแตนเลส SUS304 (Steel U-BOLT) ขนาด 1.1/4" (วงใน 43 mm</t>
  </si>
  <si>
    <t>SFST34000108</t>
  </si>
  <si>
    <t>ยูโบลท์สแตนเลส SUS304 (Steel U-BOLT) ข</t>
  </si>
  <si>
    <t>SFST34000109</t>
  </si>
  <si>
    <t>ยูโบลท์สแตนเลส SUS304 (Steel U-BOLT) ขนาด 2" (วงใน 62 mm.)</t>
  </si>
  <si>
    <t>SFST34000110</t>
  </si>
  <si>
    <t>ยูโบลท์สแตนเลส SUS304 (Steel U-BOLT) ขนาด 2.1/2" (วงใน 80 mm</t>
  </si>
  <si>
    <t xml:space="preserve">PR2425-01997 </t>
  </si>
  <si>
    <t>PO2425-02739</t>
  </si>
  <si>
    <t>TOTAL" รุ่น TDLI20602 ชุดสว่านกระแทกไร้สาย 20V. ขนาด 60M.m</t>
  </si>
  <si>
    <t>KRUEANG MUE RUNG REUNG CO., LTD.</t>
  </si>
  <si>
    <t>PR2425-02000</t>
  </si>
  <si>
    <t>PO2425-02740</t>
  </si>
  <si>
    <t>SFST34000092</t>
  </si>
  <si>
    <t>เทปพันเกลียวSCG 12mm.x0.1mm.x10m. ยี่ห้อ​SCGช้าง เทปพันท่อ</t>
  </si>
  <si>
    <t>PR2425-02002</t>
  </si>
  <si>
    <t>PO2425-02741</t>
  </si>
  <si>
    <t>ARF-25C" Argon pressure gauge, brass.</t>
  </si>
  <si>
    <t>V1000271 - 395 Shop Limited Partnership</t>
  </si>
  <si>
    <t>PR2425-01996</t>
  </si>
  <si>
    <t xml:space="preserve">PO2425-02777 </t>
  </si>
  <si>
    <t>Magnetig Switch SNS CS1-F</t>
  </si>
  <si>
    <t>V1000617 - PNEUMA ENGINEERING CO., LTD.</t>
  </si>
  <si>
    <t>PR2425-01997</t>
  </si>
  <si>
    <t>Magnetig Switch SNS CS1-U</t>
  </si>
  <si>
    <t>PR2425-01998</t>
  </si>
  <si>
    <t>Magnetig Switch Bracket F-SU32H</t>
  </si>
  <si>
    <t>PR2425-01999</t>
  </si>
  <si>
    <t>Magnetig Switch Bracket F-SU40H</t>
  </si>
  <si>
    <t>PR2425-02377</t>
  </si>
  <si>
    <t>PO2425-02836</t>
  </si>
  <si>
    <t>ป้ายตั้งพื้นสีเหลือง ขนาด 21x30x60 cm.
- พร้อมสติ๊กเกอร์ไดคัทข้อความตามแบบ
- มองเห็น 2 ด้าน พับเก็บได้
- ป้าย "กำลังซ่อมแซม"
- 3 ภาษา (ไทย อังกฤษ พม่า)</t>
  </si>
  <si>
    <t>V1000618 - ST PRODUCTS AND SERVICE COMPANY LIMITED</t>
  </si>
  <si>
    <t xml:space="preserve">PO2425-02836 </t>
  </si>
  <si>
    <t>ค่าส่ง</t>
  </si>
  <si>
    <t xml:space="preserve">PR2425-02459 </t>
  </si>
  <si>
    <t>PO2425-02857</t>
  </si>
  <si>
    <t>SFST82000016</t>
  </si>
  <si>
    <t>Annual cost</t>
  </si>
  <si>
    <t>Install and improvement water pump Ref. Project No. EN24-019</t>
  </si>
  <si>
    <t>JOB.</t>
  </si>
  <si>
    <t xml:space="preserve"> V1000117 - NPN ENGINEERING SOLUTION SUPPLY CO., LTD.</t>
  </si>
  <si>
    <t>PR2425-02507</t>
  </si>
  <si>
    <t>PO2425-02858</t>
  </si>
  <si>
    <t>S+K165+I164:J1+I164:J209</t>
  </si>
  <si>
    <t>ค่าตรวจวัดสภาพแวดล้อมในการทํางาน ปี2567
-ห้องเก็บสารเคมี
-ระดับเสียงดังในพื้นที่การทํางาน
-ระดับความร้อน
-ความเข้มของแสงสว่าง
-ปริมาณสารเจือปนในอากาศที่ระบายออกจากปล่อง</t>
  </si>
  <si>
    <t>JOB</t>
  </si>
  <si>
    <t>C.E.M TECHNOLOGY (THAILAND) CO.,LTD.</t>
  </si>
  <si>
    <t>SFST81000064</t>
  </si>
  <si>
    <t>V1000623 - C.E.M TECHNOLOGY (THAILAND) CO.,LTD.</t>
  </si>
  <si>
    <t>PR2425-02375</t>
  </si>
  <si>
    <t>PO2425-02865</t>
  </si>
  <si>
    <t>เครื่องดับเพลิง "SATURN" ชนิดสารเหลวระเหย
CLEAN AGENT ขนาด 10 ปอนด์</t>
  </si>
  <si>
    <t>V1000620 - SIAMBEST STEEL WORKS CO., LTD.</t>
  </si>
  <si>
    <t>เครื่องดับเพลิง "SATURN" ชนิดผงเคมีแห้ง
ขนาด 15 ปอนด์ รุ่น 4A10B</t>
  </si>
  <si>
    <t xml:space="preserve">PR2425-02375  </t>
  </si>
  <si>
    <t xml:space="preserve"> V1000620 - SIAMBEST STEEL WORKS CO., LTD.</t>
  </si>
  <si>
    <t>PR2425-02376</t>
  </si>
  <si>
    <t>PO2425-02912</t>
  </si>
  <si>
    <t>พัดลมระบายอากาศ OKURA รุ่น OKUD-OK-20BW10
ขนาด 20" ท่อยาว 10 เมตร</t>
  </si>
  <si>
    <t>V1000621 - Thai Phattanasin Machine Tools Ltd., Part.</t>
  </si>
  <si>
    <t>1000621 - Thai Phattanasin Machine Tools Ltd., Part.</t>
  </si>
  <si>
    <t>PO2425-02960</t>
  </si>
  <si>
    <t>ค่าวิเคราะห์ตรวจวัดน้ำเสีย
เดือนสิงหาคม 2567</t>
  </si>
  <si>
    <t>V1000124 - S.P.J. SCIENTIFIC CO., LTD.</t>
  </si>
  <si>
    <t>PR2425-02592</t>
  </si>
  <si>
    <t>PO2425-02961</t>
  </si>
  <si>
    <t>Air Filter MOBO EA37 ( 50 HP)</t>
  </si>
  <si>
    <t>Oil Filter</t>
  </si>
  <si>
    <t>Lubricant S 32 (20 L.)</t>
  </si>
  <si>
    <t xml:space="preserve">PO2425-02961 </t>
  </si>
  <si>
    <t>Air Filter</t>
  </si>
  <si>
    <t>Sparater</t>
  </si>
  <si>
    <t>PR2425-02594</t>
  </si>
  <si>
    <t>PO2425-02962</t>
  </si>
  <si>
    <t>Air Filter For Compressor MOBO SA 8 ( 10 HP)</t>
  </si>
  <si>
    <t>PR2425-02605</t>
  </si>
  <si>
    <t>PO2425-02963</t>
  </si>
  <si>
    <t>SFST34000130</t>
  </si>
  <si>
    <t>ชุดสกรู น็อต หกเหลี่ยม สเตนเลส 304 M M6x25</t>
  </si>
  <si>
    <t>V1000289 - Kitticharoen Supply Co., Ltd</t>
  </si>
  <si>
    <t>SFST34000131</t>
  </si>
  <si>
    <t>ชุดสกรู น็อต หกเหลี่ยม สเตนเลส 304 M M6x35</t>
  </si>
  <si>
    <t>SFST34000132</t>
  </si>
  <si>
    <t>ชุดสกรู น็อต หกเหลี่ยม สเตนเลส 304 M M8x25</t>
  </si>
  <si>
    <t>SFST34000133</t>
  </si>
  <si>
    <t>ชุดสกรู น็อต หกเหลี่ยม สเตนเลส 304 M M8x35</t>
  </si>
  <si>
    <t>SFST34000134</t>
  </si>
  <si>
    <t>น็อตเหลี่ยมดำแข็งพิเศษ M16x80 เกลียวตลอด</t>
  </si>
  <si>
    <t>SFST34000135</t>
  </si>
  <si>
    <t>ใบเลื่อยตัดเหล็ก ECLIPSE 14teeth (1x14 นิ้ว)</t>
  </si>
  <si>
    <t>PR2425-02591</t>
  </si>
  <si>
    <t>PO2425-02964</t>
  </si>
  <si>
    <t>ซิลิโคนระบายความร้อนฮีทซิงค์ CPU
ขนาด 30 กรัม สีเทา รุ่น HY510</t>
  </si>
  <si>
    <t>ตะกั่วหลอดอุลตร้า ด้ามปากกา 1.2mm 3.5 M. รุ่น 99-06-0107</t>
  </si>
  <si>
    <t>ท่อหดความร้อนหุ้มสายไฟ แพ็ค530ชิ้นคละสี SET-HS-530</t>
  </si>
  <si>
    <t>MAGCRAFT ชุดกระจกส่องงาน LED QJ.PU-54 1209019</t>
  </si>
  <si>
    <t>YIHUA", 939D PLUS, หัวแร้งบัดกรี 75W แบบ Station</t>
  </si>
  <si>
    <t>PR2425-02595</t>
  </si>
  <si>
    <t>PO2425-02965</t>
  </si>
  <si>
    <t>304 stainless steel sheet, size 4x8 feet, thickness 1 mm.</t>
  </si>
  <si>
    <t>V1000307 - M.C.K.STEEL CENTER CO., LTD.</t>
  </si>
  <si>
    <t>304 stainless steel sheet, size 4x8 feet, thickness 2 mm.</t>
  </si>
  <si>
    <t>SFST81000005</t>
  </si>
  <si>
    <t>PR2425-02596</t>
  </si>
  <si>
    <t>PO2425-02967</t>
  </si>
  <si>
    <t>Square steel block cover, size 4x4 inches</t>
  </si>
  <si>
    <t>Square steel block cover, size 2x4 inches</t>
  </si>
  <si>
    <t>PO2425-02968</t>
  </si>
  <si>
    <t>FRP sheet (white) 2 mm thick, size 120x240 cm.</t>
  </si>
  <si>
    <t>PR2425-02597</t>
  </si>
  <si>
    <t>PO2425-02969</t>
  </si>
  <si>
    <t>SFST81000051</t>
  </si>
  <si>
    <t>TOA Glipton สีน้ำมันเคลือบเงาเหล็กและไม้
สี River Blue เบอร์ G372 ขนาด 3.785 ลิตร</t>
  </si>
  <si>
    <t xml:space="preserve"> V1000306 - Inter Supply (1992) Co., Ltd.</t>
  </si>
  <si>
    <t xml:space="preserve">PR2425-02597 </t>
  </si>
  <si>
    <t xml:space="preserve">PO2425-02969 </t>
  </si>
  <si>
    <t>PO2425-02970</t>
  </si>
  <si>
    <t>SFST81000052</t>
  </si>
  <si>
    <t>ผ้าใบพลาสติก MPI 3X4M สีน้ำเงิน</t>
  </si>
  <si>
    <t xml:space="preserve">PO2425-02970 </t>
  </si>
  <si>
    <t>PR2425-02588</t>
  </si>
  <si>
    <t>PO2425-02973</t>
  </si>
  <si>
    <t xml:space="preserve"> argon gas 1.5 Q</t>
  </si>
  <si>
    <t>Drum.</t>
  </si>
  <si>
    <t xml:space="preserve"> argon gas 6 Q</t>
  </si>
  <si>
    <t>PR2425-02574</t>
  </si>
  <si>
    <t>PO2425-02974</t>
  </si>
  <si>
    <t>SFST34000111</t>
  </si>
  <si>
    <t>ประเก็นหน้าแปลนไม่มีใยหิน 1/2" (DN15) หนา 3 mm. ,  (PN16)</t>
  </si>
  <si>
    <t xml:space="preserve">PO2425-02974 </t>
  </si>
  <si>
    <t>SFST34000112</t>
  </si>
  <si>
    <t>ประเก็นหน้าแปลนไม่มีใยหิน 3/4" (DN20) 3 mm. ,  (PN16)</t>
  </si>
  <si>
    <t>SFST34000113</t>
  </si>
  <si>
    <t>ประเก็นหน้าแปลนไม่มีใยหิน 1" (DN25) 3 mm. ,  (PN16)</t>
  </si>
  <si>
    <t>SFST34000115</t>
  </si>
  <si>
    <t>ประเก็นหน้าแปลนไม่มีใยหิน 1.1/2" (DN40) 3 mm. ,  (PN16)</t>
  </si>
  <si>
    <t>SFST34000116</t>
  </si>
  <si>
    <t>ประเก็นหน้าแปลนไม่มีใยหิน 2" (DN50) 3 mm. ,  (PN16)</t>
  </si>
  <si>
    <t>SFST34000117</t>
  </si>
  <si>
    <t>ประเก็นหน้าแปลนไม่มีใยหิน 2.1/2" (DN15) 3 mm. ,  (PN16)</t>
  </si>
  <si>
    <t>SFST34000114</t>
  </si>
  <si>
    <t>ประเก็นหน้าแปลนไม่มีใยหิน 1.1/4" (DN32) 3 mm. ,  (PN16)</t>
  </si>
  <si>
    <t>PR2425-02573</t>
  </si>
  <si>
    <t>PO2425-02975</t>
  </si>
  <si>
    <t>O-Ring for Bowl Cutter CM120STL #SN 420/1217
Part No. 264 A 044 O-Ring for unloader screen</t>
  </si>
  <si>
    <t>V1000189 - FPT FOOD PROCESS TECHNOLOGY CO., LTD.</t>
  </si>
  <si>
    <t xml:space="preserve">PR2425-02573 </t>
  </si>
  <si>
    <t>PO2425-02976</t>
  </si>
  <si>
    <t>PR2425-02577</t>
  </si>
  <si>
    <t xml:space="preserve">ตรวจวิเคราะห์น้ำทิ้ง
1.ความเป็นกรดและด่าง (pH)
2.ของแข็งละลายทั้งหมด (TDS)
3.บีโอดี (Biochemical Oxygen Demand)
4.ของแข็งแขวนลอยทั้งหมด (Total Suspended Solids)
5.ซัลไฟด์ (Sulfide)
6.ทีเคเอ็น (Total Kjeldahl Nitrogen)
7.ออกซิเจนละลาย (DO)
8.ซีโอดี (Chemical Oxygen Demand)
9.สารหนู (As)
10.แคดเมียม (Cd)
11.โครเมียมเฮกซาวาเลนท์ (Cr)
12.ทองแดง (Cu)
13.แมงกานีส (Mn)
14.ตะกั่ว (Pb)
15.สังกะสี (Zn)
</t>
  </si>
  <si>
    <t>V1000619 - คณะสาธารณสุขศาสตร์ มหาวิทยาลัยมหิดล</t>
  </si>
  <si>
    <t xml:space="preserve">PR2425-02577 </t>
  </si>
  <si>
    <t>PO2425-02977</t>
  </si>
  <si>
    <t>PO2425-02978</t>
  </si>
  <si>
    <t>PO2425-02979</t>
  </si>
  <si>
    <t>PO2425-02980</t>
  </si>
  <si>
    <t>PR2425-02583</t>
  </si>
  <si>
    <t>PO2425-02986</t>
  </si>
  <si>
    <t>Leaky pipe repair work (Dismantle and install)</t>
  </si>
  <si>
    <t>V1000117 - NPN ENGINEERING SOLUTION SUPPLY CO., LTD.</t>
  </si>
  <si>
    <t>Safety work</t>
  </si>
  <si>
    <t>Management and over head</t>
  </si>
  <si>
    <t>PR2425-02599</t>
  </si>
  <si>
    <t>PO2425-02988</t>
  </si>
  <si>
    <t>ตัวต่อท่อร้อยสายไฟพลาสติก PG Type, SSQC-AD34.5/PG29 AD34.5 1</t>
  </si>
  <si>
    <t>คอนเน็คเตอร์ท่ออ่อนกันน้ำ 1-1/2"</t>
  </si>
  <si>
    <t xml:space="preserve">PR2425-02599 </t>
  </si>
  <si>
    <t>PO2425-02989</t>
  </si>
  <si>
    <t>SCK สกรูปลายสว่าน หัวแหวน PW8x1-1/2" (500ตัว/กล่อง)</t>
  </si>
  <si>
    <t>SCK สกรูปลายสว่าน หัวแหวน PW8x1-1" (500ตัว/กล่อง)</t>
  </si>
  <si>
    <t>SCK สกรูปลายสว่าน หัวแหวน PW8x1-1/2" (500ตัว/กล่อง)V</t>
  </si>
  <si>
    <t>BOX</t>
  </si>
  <si>
    <t>PR2425-02713</t>
  </si>
  <si>
    <t xml:space="preserve">PO2425-03024 </t>
  </si>
  <si>
    <t>SFST34000050</t>
  </si>
  <si>
    <t>Solest" 170 Compressor Oil (18.9 liter)</t>
  </si>
  <si>
    <t>PR2425-02603</t>
  </si>
  <si>
    <t>PO2425-03043</t>
  </si>
  <si>
    <t>DAMPF TRIX 6000 STEAM HOSE I.D.25 MM.SIZE 1 2.6 M., FLANGE PN40 ขนาด 1"
ออกหางไหล ปลอกย่า STEAMHOSE ขนาด 1" วัสดุ SUS304</t>
  </si>
  <si>
    <t>V1000624 - HOSE CENTER COMPANY LIMITED</t>
  </si>
  <si>
    <t>DAMPF TRIX 6000 STEAM HOSE I.D.25 MM.SIZE 12 M., หัวสายตัวผู้ GBMT-1616
เทเปอร์เว้า 30 องศา ข้อ ต่อ UNION ขนาด 1" ปลอกย้ำ STEAMHOSE ขนาด 1" วัสดุ SUS304</t>
  </si>
  <si>
    <t>Tool and Equipment PD M/C</t>
  </si>
  <si>
    <t>DAMPF TRIX 6000 STEAM HOSE I.D. 13 MM.SIZE 1/2 2.4 M.,ปลอกย้ำ STEAMHOSE ขนาด 1/2"
FLANGE PN40 ขนาด 1/2" ออกหางไหล FLANGE PN40 ขนาด 1/2" งอ 45 องศา ออกหางไหล วัสดุ SUS304</t>
  </si>
  <si>
    <t>DAMPF TRIX 6000 STEAM HOSE I.D.13 MM.SIZE 1/2 2 M., ปลอกนํ้า STEAMHOSE ขนาด 1/2" วัสดุ SUS304
หัวฝายตัวผู้ GBMT-0808 เทเปอร์เว้า 30 องศา
หัวฝายตัวผู้ GBMT-0808 งอ 45 องค่า เทเปอร์เว้า 30 องศา วัสดุ SUS304
ข้อ ต่อ UNION ขนาด 1/2" วัสดุ SUS</t>
  </si>
  <si>
    <t>PR2425-02604</t>
  </si>
  <si>
    <t>PO2425-03044</t>
  </si>
  <si>
    <t>DAMPF TRIX 6000 STEAM HOSE I.D.25 MM.SIZE 1DAMPF TRIX 6000 STEAM HOSE I.D.25 MM.SIZE 1</t>
  </si>
  <si>
    <t>หัวส่ายตัวผู้ GBMT-1616 เทเปอร์เว้า 30 องศา วัสดุ SUS304</t>
  </si>
  <si>
    <t>ข้อ ต่อ UNION ขนาด 1" วัสดุ SUS</t>
  </si>
  <si>
    <t>ปลอกย้ำ STEAMHOSE ขนาด 1" วัสดุ SUS304</t>
  </si>
  <si>
    <t>DAMPF TRIX 6000 STEAM HOSE I.D.13 MM.SIZE 1/2</t>
  </si>
  <si>
    <t>ปลอกย้ำ STEAMHOSE ขนาด 1/2" วัสดุ SUS304</t>
  </si>
  <si>
    <t>หัวส่ายตัวผู้ GBMT-0808 เทเปอร์เว้า 30 องศา วัสดุ SUS304</t>
  </si>
  <si>
    <t>ข้อ ต่อ UNION ขนาด 1/2" วัสดุ SUS</t>
  </si>
  <si>
    <t>Office tool &amp; machine</t>
  </si>
  <si>
    <t>DAMPF TRIX 6000 STEAM HOSE I.D.25 MM.SIZE 1</t>
  </si>
  <si>
    <t>PR2425-02943</t>
  </si>
  <si>
    <t>PO2425-03193</t>
  </si>
  <si>
    <t>SFST34000051</t>
  </si>
  <si>
    <t>R404A Refrigerant ,(1 Tank 10.9 kg/Tank)</t>
  </si>
  <si>
    <t>PR2425-02947</t>
  </si>
  <si>
    <t>PO2425-03198</t>
  </si>
  <si>
    <t>Primus", PS-02-40, 1 Phase Solid state relay</t>
  </si>
  <si>
    <t>SN. ELECTRIC AND SUPPLY CO., LTD.</t>
  </si>
  <si>
    <t>Primus", HP-03, Size 60x48x78mm</t>
  </si>
  <si>
    <t>Schneider Electric", RCCB Type AC 4P 40A
รุ่น A9R71440, Type 30 mA</t>
  </si>
  <si>
    <t>Schneider", Contactor, TeSys Deca, 3P(3NO),
AC-3/AC-3e/&lt;=440V 40A, 230V AC 50/60Hz coil, screw clamp</t>
  </si>
  <si>
    <t>PO2425-03266</t>
  </si>
  <si>
    <t>ลอกสายทนความร้อน ทนอุณหภูมิ 500 องศา, 6mm</t>
  </si>
  <si>
    <t>V1000641 - INSPIRE PROTECH COMPANY LIMITED</t>
  </si>
  <si>
    <t>PR2425-02946</t>
  </si>
  <si>
    <t>PO2425-03334</t>
  </si>
  <si>
    <t>MATER METER : Sanwa 3" Artesian wells  พร้อมติดตั้งและดำเนินการยื่นเรื่องแจ้งกรมทรัพยากรน้ำบาดาล</t>
  </si>
  <si>
    <t xml:space="preserve"> V1000646 - NUMTIP DEEP WELL LTD.,PART.</t>
  </si>
  <si>
    <t>PR2425-03066</t>
  </si>
  <si>
    <t>PO2425-03441</t>
  </si>
  <si>
    <t>Argon gas 1.5 Q</t>
  </si>
  <si>
    <t>GRN2526-0002362</t>
  </si>
  <si>
    <t>Argon gas 6 Q</t>
  </si>
  <si>
    <t xml:space="preserve">GRN2425-0007453GRN2526-0002362 </t>
  </si>
  <si>
    <t>PR2425-03095</t>
  </si>
  <si>
    <t>PO2425-03442</t>
  </si>
  <si>
    <t>SFST82000015</t>
  </si>
  <si>
    <t xml:space="preserve">ขออนุญาตขุดเจาะและขออนุญาตใช้น้ำบาดาล
-ขุดเจาะน้ำบาดาลพร้อมท่อเหล็กอาบสังกสี ขนาด 6 นิ้ว ชนิดท่อ ASTM A-53 ลึก 340 ม. 
-เครื่องสูบน้ำแบบ Submersible Pump 15 HP. 360 V.
 มิเตอร์น้ำ Sunwa  ขนาด ขนาด 3 นิ้ว
</t>
  </si>
  <si>
    <t>V1000646 - NUMTIP DEEP WELL LTD.,PART.</t>
  </si>
  <si>
    <t>GRN2425-0003983 9/23/24/GRN2425-0006731 1/27/25/GRN2425-0006957-2/6/2025</t>
  </si>
  <si>
    <t xml:space="preserve">PR2425-03157 </t>
  </si>
  <si>
    <t>PO2425-03443</t>
  </si>
  <si>
    <t>Service charge for installing Temp Control spare parts</t>
  </si>
  <si>
    <t>PR2425-03058</t>
  </si>
  <si>
    <t>PO2425-03444</t>
  </si>
  <si>
    <t>รางปีกนก รางรีเลย์ อลูมิเนียม STEEL DIN Rail 35 มม.
- ยาว 1เมตร เกรด A</t>
  </si>
  <si>
    <t>PR2425-03181</t>
  </si>
  <si>
    <t xml:space="preserve">PO2425-03445 </t>
  </si>
  <si>
    <t>Motor H50 Part No. 31145 For Robot Coupe CL 50</t>
  </si>
  <si>
    <t xml:space="preserve"> V1000285 - BANGKOK SEVENFIVE CO., LTD</t>
  </si>
  <si>
    <t>PR2425-03014</t>
  </si>
  <si>
    <t>PO2425-03446</t>
  </si>
  <si>
    <t>263L-31 TIMING BELT OPTIBELT 263L-31MM</t>
  </si>
  <si>
    <t>V1000284 - SABPAYANIT INTER GROUP CO., LTD.</t>
  </si>
  <si>
    <t>PR2425-03015</t>
  </si>
  <si>
    <t xml:space="preserve">PO2425-03447 </t>
  </si>
  <si>
    <t>87.01.078 Heating assembly SCC_WE 202 230V 33kW Y</t>
  </si>
  <si>
    <t>40.03.513P Fan motor with motor shaft gasket SCC_WE, CM_P 62/102/202</t>
  </si>
  <si>
    <t>40.03.772P Transformer f. cooling fan SCC_WE,CM_P 201/202</t>
  </si>
  <si>
    <t>40.00.453P Solid state relais CPC/SCC line 61-202/VCC line; LM1 LM2</t>
  </si>
  <si>
    <t>Service Charge</t>
  </si>
  <si>
    <t>PO2425-03458</t>
  </si>
  <si>
    <t>งานอุดกลบบ่อบาดาล ขนาด 6 นิ้ว ลึก 114 เมตร 
- ยื่นเรื่องขอเลิกใช้น้ำบาดาลกับกรมทรัพยกรน้ำบาดาล 
- ถอนเครื่องสูบและท่อสูบขึ้น
- เป่าบ่อบาดาล
- อุดกลบด้วยดินกระสุนถูกต้องตามข้อกำหนด 
- ยื่นรายงานการอุดกลบบ่อกับกรมทรัพยากรน้ำบาดาล</t>
  </si>
  <si>
    <t>PR2425-03252</t>
  </si>
  <si>
    <t>PO2425-03470</t>
  </si>
  <si>
    <t>ท่อ Flexible ลูกฟูก (สีดำ) ขนาด 1" ยาว 50เมตร/ม้วน</t>
  </si>
  <si>
    <t>PR2425-03239</t>
  </si>
  <si>
    <t>PO2425-03487</t>
  </si>
  <si>
    <t>Compressor oil CPI SOLEST LT-32   size 3.782 L.</t>
  </si>
  <si>
    <t>PR2425-03238</t>
  </si>
  <si>
    <t>PO2425-03488</t>
  </si>
  <si>
    <t>PR2425-03323</t>
  </si>
  <si>
    <t>PO2425-03489</t>
  </si>
  <si>
    <t>งานเชื่อมแก้ไขรอยรั่วพร้อมเติมสารทำความเย็น R-507A-ทดสอบระบบ</t>
  </si>
  <si>
    <t>Job</t>
  </si>
  <si>
    <t>PR2425-02711</t>
  </si>
  <si>
    <t>PO2425-03490</t>
  </si>
  <si>
    <t>Equipment cost</t>
  </si>
  <si>
    <t>Labour cost for Inspection</t>
  </si>
  <si>
    <t xml:space="preserve">PR2425-03183 </t>
  </si>
  <si>
    <t>PO2425-03491</t>
  </si>
  <si>
    <t>Inspect the ice machine for leaks
- อัดไนโตรเจน เพื่อหารอยรั่ว
- ซ่อมแซม เชื่อมปิดรอยรั่ว
- ค่าแรง / ค่าอุปกรณ์</t>
  </si>
  <si>
    <t>V1000192 - Jirasak Supply and Service Ltd.,Part</t>
  </si>
  <si>
    <t>GRN2425-0007564</t>
  </si>
  <si>
    <t>PR2425-03189</t>
  </si>
  <si>
    <t>PO2425-03492</t>
  </si>
  <si>
    <t>SFST34000127</t>
  </si>
  <si>
    <t>โกล์บวาล์วสแตนเลส SUS304 KITZ-10K UCL (Stainless Steel Globe</t>
  </si>
  <si>
    <t>SFST34000129</t>
  </si>
  <si>
    <t>นิปเปิ้ลสเตนเลส เกลียวนอก CITY 3/4 นิ้ว สีเงิน</t>
  </si>
  <si>
    <t xml:space="preserve">PO2425-03493 </t>
  </si>
  <si>
    <t>SFST34000128</t>
  </si>
  <si>
    <t>นิปเปิ้ลทองเหลืองชุบโครเมียม CITY 1/2 นิ้ว</t>
  </si>
  <si>
    <t>PR2425-03204</t>
  </si>
  <si>
    <t xml:space="preserve">PO2425-03494 </t>
  </si>
  <si>
    <t>HACO" คอนเนคเตอร์ UPVC (สีขาว) ขนาด 20 mm</t>
  </si>
  <si>
    <t>HACO" คอนเนคเดอร์ UPVC (สีขาว) ขนาด 25 mm.</t>
  </si>
  <si>
    <t>HACO" ข้อต่อตรง UPVC (สีขาว) ขนาด 25 mm.</t>
  </si>
  <si>
    <t>HACO" Flex ลูกฟูก (สีขาว) ขนาด 25 mm.</t>
  </si>
  <si>
    <t>NANO" Box ลอย ขนาด 4x4" (สีเทา)</t>
  </si>
  <si>
    <t>NANO" Box ลอย ขนาด 2x4" (สีเทา)</t>
  </si>
  <si>
    <t>HACO" ท่อ UPV (สีขาว) ขนาด 25 mm.</t>
  </si>
  <si>
    <t>YAZAKI" สายไฟ THW 1x2.5 SQ.mm (สีขาว)</t>
  </si>
  <si>
    <t>HACO" แคล้มก้ามปูล็อคท่อ UPVC (สีขาว) ขนาด 25 mm.</t>
  </si>
  <si>
    <t>PR2425-03199</t>
  </si>
  <si>
    <t>PO2425-03495</t>
  </si>
  <si>
    <t>ไฟไซเรน LED (SUNMOON)
-รุ่น NB-1101A-J ขนาด 4 นิ้ว (สีแดง)</t>
  </si>
  <si>
    <t>ท่อ Flexible อ่อนลูกฟูกสีขาว "CLIPSAL" (UPVC) 
-ขนาด 20 mm. 1(50 เมตร/ม้วน)</t>
  </si>
  <si>
    <t>PR2425-03182</t>
  </si>
  <si>
    <t>PO2425-03496</t>
  </si>
  <si>
    <t>MITSUBISHI", TYPE SP-QR,1/2HP(0.4Kw), Frame 80M 220V,4P, Split phase start single induction motor</t>
  </si>
  <si>
    <t>PR2425-03202</t>
  </si>
  <si>
    <t xml:space="preserve">PO2425-03497 </t>
  </si>
  <si>
    <t>SFST34000159</t>
  </si>
  <si>
    <t>น้ำยาอเนกประสงค์ 500 ml. SONAX</t>
  </si>
  <si>
    <t>PR2425-03203</t>
  </si>
  <si>
    <t>PO2425-03498</t>
  </si>
  <si>
    <t>SFST34000063</t>
  </si>
  <si>
    <t>"Ruamthong", RT465-3/4HP,380V ,50Hz, 3PH , Motor fan</t>
  </si>
  <si>
    <t>V1000308 - PLUG'N GO (THAILAND) CO., LTD.</t>
  </si>
  <si>
    <t>SFST34000064</t>
  </si>
  <si>
    <t>"Ruamthong", RT490-61-24, 380V, 3PH , 1HP, Motor fan</t>
  </si>
  <si>
    <t>PR2425-03281</t>
  </si>
  <si>
    <t>PO2425-03508</t>
  </si>
  <si>
    <t>BITZER" Semi 4HE-18Y;w/ CH+EO+CMRC02</t>
  </si>
  <si>
    <t>V1000652 - HARN ENGINEERING SOLUTIONS PUBLIC COMPANY LIMITED</t>
  </si>
  <si>
    <t>PR2425-03268</t>
  </si>
  <si>
    <t>PO2425-03509</t>
  </si>
  <si>
    <t>Flat Belt: Seamless: 430:1678</t>
  </si>
  <si>
    <t>V1000097 - ISHIDA (THAILAND) CO.,LTD.</t>
  </si>
  <si>
    <t>Sensor: PDA :-N:</t>
  </si>
  <si>
    <t>PR2425-03231</t>
  </si>
  <si>
    <t xml:space="preserve">PO2425-03510 </t>
  </si>
  <si>
    <t>"Flexible" ท่อเหล็กอ่อน กันน้ำ สีเทา ขนาด 1-1/2" ยาว 8 เมตร ( เมตรละ 280 บาท)</t>
  </si>
  <si>
    <t>ROLL</t>
  </si>
  <si>
    <t xml:space="preserve">PR2425-03232 </t>
  </si>
  <si>
    <t>PO2425-03511</t>
  </si>
  <si>
    <t>SFST34000171</t>
  </si>
  <si>
    <t>ข้อต่อตรง สเตนเลส ตัวผู้ 1/2 นิ้ว (150 มม.)</t>
  </si>
  <si>
    <t>SFST34000172</t>
  </si>
  <si>
    <t>ข้อต่อตรง สเตนเลส ตัวผู้ 3/4 นิ้ว (150 มม.)</t>
  </si>
  <si>
    <t>PR2425-03235</t>
  </si>
  <si>
    <t xml:space="preserve">PO2425-03515 </t>
  </si>
  <si>
    <t>SFST34000160</t>
  </si>
  <si>
    <t>กาวปะเก็นทรีบอนด์ (Threebond 1104 NEO PLUS)</t>
  </si>
  <si>
    <t xml:space="preserve">PR2425-03193 </t>
  </si>
  <si>
    <t>PO2425-03519</t>
  </si>
  <si>
    <t>SFST34000001</t>
  </si>
  <si>
    <t>ข้อต่อเกลียวนอก(ทองเหลือง), 1/2"</t>
  </si>
  <si>
    <t>SFST34000002</t>
  </si>
  <si>
    <t>ข้อต่อเกลียวนอก(ทองเหลือง), 3/4"</t>
  </si>
  <si>
    <t>SFST34000003</t>
  </si>
  <si>
    <t>ข้อต่อเกลียวนอก(ทองเหลือง) 1"</t>
  </si>
  <si>
    <t>SFST34000004</t>
  </si>
  <si>
    <t>ข้อต่อเกลียวนอก(PVC), 1/2"</t>
  </si>
  <si>
    <t>SFST34000006</t>
  </si>
  <si>
    <t>ข้อต่อเกลียวนอก(PVC), 1"</t>
  </si>
  <si>
    <t>SFST34000007</t>
  </si>
  <si>
    <t>ข้อต่อPVC ตรงเกลียวใน PVC, 1/2"</t>
  </si>
  <si>
    <t>SFST34000009</t>
  </si>
  <si>
    <t>ข้อต่อPVC ตรงเกลียวใน PVC, 1"</t>
  </si>
  <si>
    <t>SFST34000010</t>
  </si>
  <si>
    <t>ข้อต่อตรงPVC เกลียวในทองเหลือง, 1/2"</t>
  </si>
  <si>
    <t>SFST34000013</t>
  </si>
  <si>
    <t>ปลั๊กอุดเกลียวนอกPVC, 1/2"</t>
  </si>
  <si>
    <t>SFST34000016</t>
  </si>
  <si>
    <t>ข้อต่อตรงPVC, 1/2"</t>
  </si>
  <si>
    <t>SFST34000018</t>
  </si>
  <si>
    <t>ข้อต่อตรงPVC, 1"</t>
  </si>
  <si>
    <t>SFST34000019</t>
  </si>
  <si>
    <t>ข้องอ 90 PVC,1/2 "</t>
  </si>
  <si>
    <t>SFST34000021</t>
  </si>
  <si>
    <t>ข้องอ 90 PVC,1 "</t>
  </si>
  <si>
    <t>SFST34000022</t>
  </si>
  <si>
    <t>ข้อต่อ3 ทางPVC, 1/2"</t>
  </si>
  <si>
    <t>PR2425-03229</t>
  </si>
  <si>
    <t>PO2425-03531</t>
  </si>
  <si>
    <t>SFST34000170</t>
  </si>
  <si>
    <t>DANFOSS", KP1, 060-1101, Pressure Switch</t>
  </si>
  <si>
    <t xml:space="preserve"> V1000310 - BOONBAWORN ENGINEERING CO., LTD</t>
  </si>
  <si>
    <t>PR2425-03230</t>
  </si>
  <si>
    <t>PO2425-03532</t>
  </si>
  <si>
    <t>Plug Groundคู่ "Panasonic" รุ่น WEG-15929</t>
  </si>
  <si>
    <t>ฝาครอบ 3 ช่อง "Panasonic" รุ่น WEG6801-3WK</t>
  </si>
  <si>
    <t>Dai To Shi Boxลอย ABS เกรดA ขนาด 2x4นิ้ว สีขาว</t>
  </si>
  <si>
    <t>รางเก็บสายทรงโค้ง แบบเทปกาวในตัว รุ่น FD30
ขนาด 8H x 30 mm. ยาว 2 เมตร</t>
  </si>
  <si>
    <t>PO2425-03533</t>
  </si>
  <si>
    <t>รางเก็บสาย แบบเทปกาวในตัว "PRI" รุ่น T4 ยาว 2 เมตร</t>
  </si>
  <si>
    <t>PR2425-03223</t>
  </si>
  <si>
    <t>PO2425-03534</t>
  </si>
  <si>
    <t>Bticino" ปลั๊กกราวด์คู่ มีม่านนิรภัย บิทิชิโน M9025G</t>
  </si>
  <si>
    <t>HACO" เต้ารับแบบฝังเฉียงกันน้ำ 5P 32A #4252-6V</t>
  </si>
  <si>
    <t>HACO" Power plug ตัวผู้กันน้ำ 5P 32A #0252-6V</t>
  </si>
  <si>
    <t>PR2425-03221</t>
  </si>
  <si>
    <t>PO2425-03536</t>
  </si>
  <si>
    <t>ปุนเสือ ซุปเปอร์ ปูนซีเมนต์ผสม ก่อ ฉาบ เท 40 Kg..</t>
  </si>
  <si>
    <t>PR2425-03219</t>
  </si>
  <si>
    <t>PO2425-03537</t>
  </si>
  <si>
    <t>กลอนประตูบานพับล็อค 2 พับ สแตนเลส304 ขนาด 4 นิ้ว</t>
  </si>
  <si>
    <t>PR2425-03271</t>
  </si>
  <si>
    <t>PO2425-03539</t>
  </si>
  <si>
    <t>Emerson oil separator 1 1/8 IN#4-wz 55889</t>
  </si>
  <si>
    <t>V1000654 - A AND B REFRIGERATION CO., LTD.</t>
  </si>
  <si>
    <t>DANFOSS check valve NRV 28S 1  1/8 In #020-1021</t>
  </si>
  <si>
    <t>DANFOSS drier model 48F</t>
  </si>
  <si>
    <t>DANFOSS Pressure control 1/4 N KP15</t>
  </si>
  <si>
    <t>DANFOSS differental oil pressure control MP55</t>
  </si>
  <si>
    <t>Refigerant freon F9000  สำหรับล้างระบบ</t>
  </si>
  <si>
    <t>N2</t>
  </si>
  <si>
    <t>ALCO/EMERSON filter drier Flare -5/8 in ADK</t>
  </si>
  <si>
    <t>ลวดเชื่อม ข้อง้อ ข้อต่อทองแดง</t>
  </si>
  <si>
    <t>PR2425-03186</t>
  </si>
  <si>
    <t xml:space="preserve">PO2425-03540 </t>
  </si>
  <si>
    <t>หัวเข็มขัดล็อคหู สแตนเลส 304 SUS 12 มม, Tooth type</t>
  </si>
  <si>
    <t>หัวเข็มขัดล็อคหู สแตนเลส 304 SUS 12 มม, Screw type</t>
  </si>
  <si>
    <t>Stainless steel cable tile 4.6x150mm หนา 0.25mm. (50Pcs/Pack)</t>
  </si>
  <si>
    <t>คืมรัดสายสแตนเลส</t>
  </si>
  <si>
    <t>คีมดึงเคเบิ้ลไทร์สแดนเลส (Steel Belt packer) YDBT002</t>
  </si>
  <si>
    <t xml:space="preserve">PR2425-03200 </t>
  </si>
  <si>
    <t>PO2425-03549</t>
  </si>
  <si>
    <t>SIRCA" ACTUATOR DOUBLE ACTING AP03DA</t>
  </si>
  <si>
    <t>V1000655 - SRM ENGINEERING 1991 CO., LTD.</t>
  </si>
  <si>
    <t>SDPC" SOLENOID VALVE 4M310-08 24VDC (พร้อมข้อต่อ 8MM.)</t>
  </si>
  <si>
    <t>SIRCA" ACTUATOR DOUBLE ACTING AP01DA</t>
  </si>
  <si>
    <t>PARKER" SOLENOID VALVE P-VE7322BDN00-2 COIL 220VAC SIZ</t>
  </si>
  <si>
    <t>Foam &amp; Cleaning solution pump system</t>
  </si>
  <si>
    <t>SIRCA" ACTUATOR DOUBLE ACTING AP3.5DA</t>
  </si>
  <si>
    <t>SIRCA" ACTUATOR DOUBLE ACTING APOODA</t>
  </si>
  <si>
    <t>PR2425-03256</t>
  </si>
  <si>
    <t xml:space="preserve">PO2425-03551 </t>
  </si>
  <si>
    <t>Remove and installation motor pump 7.5 kw. Grundfos</t>
  </si>
  <si>
    <t xml:space="preserve"> V1000659 - SRP Maintenance and Service Co.,Ltd.</t>
  </si>
  <si>
    <t>Overhaul stator motor</t>
  </si>
  <si>
    <t>Replace bearing DE</t>
  </si>
  <si>
    <t>Replace bearing NDE</t>
  </si>
  <si>
    <t>Overhaul pump</t>
  </si>
  <si>
    <t>Replace Mechanical Seal (Bulk Shaft seal No.96538925)</t>
  </si>
  <si>
    <t>Replace O-ring (Kit Gaskets No.96509610)</t>
  </si>
  <si>
    <t>Kit Chamber stack Part no.96491709</t>
  </si>
  <si>
    <t>PR2425-03217</t>
  </si>
  <si>
    <t xml:space="preserve">PO2425-03552 </t>
  </si>
  <si>
    <t>ตู้สวิตช์บอร์ดแบบกันน้ำมีหลังคา
-ขนาด 300x450x250 mm. หนา 1 mm.</t>
  </si>
  <si>
    <t>V1000656 - A.A.&amp;P. THAI ELECTRIC CO., LTD.</t>
  </si>
  <si>
    <t>PO2425-03607</t>
  </si>
  <si>
    <t>Snake guard net ติดตั้งเสาไฟฟ้า 22Kv 12M (รอบวง 45x65cm.) สีเขียว</t>
  </si>
  <si>
    <t>V1000611 - TANAPHAT ELECTRIC CO., LTD.</t>
  </si>
  <si>
    <t>Snake guard aluminum ติดตั้งเสาไฟฟ้า 22KV (45x95cm.)</t>
  </si>
  <si>
    <t>สายเคเบิ้ลไทร์ สแตนเลส 304 กว้าง 1/2นิ้ว หนา 0.3มม. (30เมตร/กล่อง)</t>
  </si>
  <si>
    <t>SFST81000085</t>
  </si>
  <si>
    <t>ค่าขนส่งทั่วไป</t>
  </si>
  <si>
    <t>PR2425-03210</t>
  </si>
  <si>
    <t xml:space="preserve">PO2425-03624 </t>
  </si>
  <si>
    <t>Rust Oleum" Epoxy 9391+9305 (A+B) สีขาว (3.785L.)</t>
  </si>
  <si>
    <t xml:space="preserve"> V1000657 - SANGSIAM HARDWARE LTD., PART</t>
  </si>
  <si>
    <t>Rust Oleum" Epoxy 9333+9301 (A+B) สีเขียว (3.785L.)</t>
  </si>
  <si>
    <t>Rust Oleum" Epoxy 9325+9301 (A+B) สีน้ำเงิน (3.785L.)</t>
  </si>
  <si>
    <t>Rust Oleum" Thinner No.160 (3.785L.)</t>
  </si>
  <si>
    <t>PR2425-03346</t>
  </si>
  <si>
    <t>PO2425-03668</t>
  </si>
  <si>
    <t>ค่าบริการทดสอบและรับรองระบบดับเพลิง (Fire Pump)
- ประจําปี 2567</t>
  </si>
  <si>
    <t>V1000653 - Inspector Consultant Plus Co., Ltd.</t>
  </si>
  <si>
    <t>PR2425-03344</t>
  </si>
  <si>
    <t>PO2425-03669</t>
  </si>
  <si>
    <t>ค่าบริการทดสอบต่ออายุประจำปี สถานที่ใช้ก๊าซ LPG</t>
  </si>
  <si>
    <t>V1000145 - บริษัท ราชพฤกษ์วิศวกรรม จำกัด</t>
  </si>
  <si>
    <t>ค่าดำเนินการประสานงานเจ้าหน้าที่พลังงานจังหวัด
- พร้อมยื่นเรื่องรับใบอนุญาต ณ สถานที่ใช้ก๊าซ</t>
  </si>
  <si>
    <t>PR2425-03349</t>
  </si>
  <si>
    <t>PO2425-03674</t>
  </si>
  <si>
    <t>ตรวจสอบหม้อแปลงไฟฟ้า
-PM หม้อแปลง ขนาด 1250KVA 3 EA
-PM หม้อแปลง ขนาด 630KVA 1 EA
-PM หม้อแปลง ขนาด 100KVA 1 EA</t>
  </si>
  <si>
    <t>V1000188 - PHONGPIMARN ELECTRIC CO.,LTD.</t>
  </si>
  <si>
    <t>หนังสือรับรองการ PM หม้อแปลง</t>
  </si>
  <si>
    <t>ค่ารถ ค่าเดินทาง ค่าดำเนินการ</t>
  </si>
  <si>
    <t xml:space="preserve">PR2425-03444 </t>
  </si>
  <si>
    <t>PO2425-03711</t>
  </si>
  <si>
    <t>SFST34000177</t>
  </si>
  <si>
    <t>Compressor: BITZER" Semi 4HE-18Y;w/ CH+EO+CMRC02</t>
  </si>
  <si>
    <t xml:space="preserve"> V1000652 - HARN ENGINEERING SOLUTIONS PUBLIC COMPANY LIMITED</t>
  </si>
  <si>
    <t>PR2425-03467</t>
  </si>
  <si>
    <t>PO2425-03762</t>
  </si>
  <si>
    <t>SFST34000183</t>
  </si>
  <si>
    <t>Plastic  Box (Nano) Size:205:151x198x96mm.</t>
  </si>
  <si>
    <t>Plastic Box (Nano) Size : 200 x300x104.5mm.</t>
  </si>
  <si>
    <t>PR2425-03433</t>
  </si>
  <si>
    <t>PO2425-03763</t>
  </si>
  <si>
    <t>SFST34000173</t>
  </si>
  <si>
    <t>ข้องอทองแดง 45 องศา 1.1/8"</t>
  </si>
  <si>
    <t>SFST34000181</t>
  </si>
  <si>
    <t>ข้อต่อ 3 ทางทองแดง 1.1/8"</t>
  </si>
  <si>
    <t>PO2425-03764</t>
  </si>
  <si>
    <t>SFST34000163</t>
  </si>
  <si>
    <t>ข้องอทองแดง 90 องศา ขนาด 1.3/8"</t>
  </si>
  <si>
    <t>SFST34000164</t>
  </si>
  <si>
    <t>ข้องอทองแดง 90 องศา ขนาด 1.1/8"</t>
  </si>
  <si>
    <t>SFST34000165</t>
  </si>
  <si>
    <t>ข้องอทองแดง 90 องศา ขนาด 3/4"</t>
  </si>
  <si>
    <t>SFST34000166</t>
  </si>
  <si>
    <t>ข้อต่อตรงทองแดง ขนาด 1.3/8"</t>
  </si>
  <si>
    <t>SFST34000167</t>
  </si>
  <si>
    <t>ข้อต่อตรงทองแดง ขนาด 1.1/8"</t>
  </si>
  <si>
    <t>SFST34000168</t>
  </si>
  <si>
    <t>ข้อต่อตรงทองแดง ขนาด 3/4"</t>
  </si>
  <si>
    <t>PR2425-03417</t>
  </si>
  <si>
    <t>PO2425-03765</t>
  </si>
  <si>
    <t>SFST34000179</t>
  </si>
  <si>
    <t>Water Hardness Indicator 100 ml.</t>
  </si>
  <si>
    <t xml:space="preserve"> V1000215 - AQUACHEME COMPANY LIMITED</t>
  </si>
  <si>
    <t>PR2425-03334</t>
  </si>
  <si>
    <t>PO2425-03766</t>
  </si>
  <si>
    <t>Super Premium ผ้าใบล้างแอร์ ขนาด 2x3 เมตร.
ใช้กับแอร์ขนาด 12,000 - 24,000BTU</t>
  </si>
  <si>
    <t>Super Premium ผ้าใบล้างแอร์ ขนาด 3x4 เมตร.
- ใช้กับแอร์ขนาด 24,000 - 60,000BTU</t>
  </si>
  <si>
    <t>K-220-9" ถังสีขาว 20 ลิตร</t>
  </si>
  <si>
    <t>PR2425-03331</t>
  </si>
  <si>
    <t>PO2425-03767</t>
  </si>
  <si>
    <t>TOA สีน้ำมัน #G100 ขาว แกลลอน (3.785ลัดร)</t>
  </si>
  <si>
    <t>DRM.</t>
  </si>
  <si>
    <t>TOA สีน้ำมัน #G252 แดง แกลลอน (3.785ลิตร)</t>
  </si>
  <si>
    <t>TOA สีน้ำมัน #G160 สีเหลือง แกลลอน (3.785ลีดร)</t>
  </si>
  <si>
    <t>TOA สีน้ำมัน #G800 สีดำ แกลลอน (3.785ลิตร)</t>
  </si>
  <si>
    <t>สีทาถนน สะท้อนแสง TOA รุ่น 717 ขนาด 3 ลิดร. สีขาว</t>
  </si>
  <si>
    <t>สีทาถนนสะท้อนแสง TOA รุ่น 719 ขนาด 3 ลิตร สีคำ</t>
  </si>
  <si>
    <t>สีทาถนน สะท้อนแสง TOA รุ่น 713 ขนาด 3 ลิตร สีเหลือง</t>
  </si>
  <si>
    <t>TOA สีทาเลนจักรยาน สีเขียว RAL #6029 (3.785ลิตร)</t>
  </si>
  <si>
    <t>TOA 4 SEASON สีน้ำอะคริลิคชนิดกึ่งเงาสีทาภายนอก
-ขนาด 18.925 ลิตร AG1000 สีขาว</t>
  </si>
  <si>
    <t>TOA 4 SEASON สีน้ำอะคริลิคชนิดกึ่งเงาสีทาภายนอก ขนาด 3.785 ลิตร AG2005 สีเหลือง</t>
  </si>
  <si>
    <t>ทินเนอร์ 3A (ปีป) SEE-CO ขนาด 9 กก.</t>
  </si>
  <si>
    <t>SFST34000118</t>
  </si>
  <si>
    <t>แปรงทาสีขนาด 2 นิ้ว</t>
  </si>
  <si>
    <t>SFST34000119</t>
  </si>
  <si>
    <t>แปรงทาสีขนาด 1 นิ้ว</t>
  </si>
  <si>
    <t>SFST34000120</t>
  </si>
  <si>
    <t>แปรงลูกกลิ้งทาสี  ขนาด 4 นิ้ว แกนยาว</t>
  </si>
  <si>
    <t>PR2425-03328</t>
  </si>
  <si>
    <t>PO2425-03770</t>
  </si>
  <si>
    <t>ปะเก็นทนความร้อน 350 องศา สีดำ Gasket
หนา 3 มม.ขนาด 1.50x1.50 เมตร</t>
  </si>
  <si>
    <t>SFST34000169</t>
  </si>
  <si>
    <t>กาวประเก็น Threebond ทนความร้อนสูง เบอร์ 1 (GREY)</t>
  </si>
  <si>
    <t>PR2425-03327</t>
  </si>
  <si>
    <t>PO2425-03771</t>
  </si>
  <si>
    <t>Remove and installation motor pump 3 kw. Grundfos CRN 10-8</t>
  </si>
  <si>
    <t>Replace Mechanical Seal (Bulk Shaft seal P/N 96538925)</t>
  </si>
  <si>
    <t>Replace O-ring</t>
  </si>
  <si>
    <t>Replace Bulk Spring P/N 96538964</t>
  </si>
  <si>
    <t>Replace Bulk Spacing bush P/N 96538950</t>
  </si>
  <si>
    <t>Replace Bulk Bearing ring P/N 96538795</t>
  </si>
  <si>
    <t>PR2425-03351</t>
  </si>
  <si>
    <t>PO2425-03792</t>
  </si>
  <si>
    <t>สติ๊กเกอร์ 3M พร้อมติดตั้งขั้นบันได ขนาดตามแบบ</t>
  </si>
  <si>
    <t>V1000665 - 789 DESIGNGROUP LIMITED PARTNERSHIP</t>
  </si>
  <si>
    <t>GRN2425-0007630</t>
  </si>
  <si>
    <t>SFST81000018</t>
  </si>
  <si>
    <t>ค่าออกแบบ</t>
  </si>
  <si>
    <t>PR2425-03498</t>
  </si>
  <si>
    <t>PO2425-03809</t>
  </si>
  <si>
    <t>SFST34000187</t>
  </si>
  <si>
    <t>LED EVE T8 SIMPLE FIT DE 22 W. DAYLIGHT G13 (1Box/25PC.)</t>
  </si>
  <si>
    <t>PR2425-03520</t>
  </si>
  <si>
    <t>PO2425-03810</t>
  </si>
  <si>
    <t>Replace mechanical seal Grundfos Part . NO96538925</t>
  </si>
  <si>
    <t>V1000659 - SRP Maintenance and Service Co.,Ltd.</t>
  </si>
  <si>
    <t>PR2425-03510</t>
  </si>
  <si>
    <t>PO2425-03811</t>
  </si>
  <si>
    <t>EBM S4D500 - AD03-01 Axial Fan 
AC 400 V. 820W. 1325 RPM</t>
  </si>
  <si>
    <t>PR2425-03522</t>
  </si>
  <si>
    <t>PO2425-03812</t>
  </si>
  <si>
    <t>TASCO รุ่น TB120SM II เกจวัดน้ำยาแอร์ พร้อมสาย</t>
  </si>
  <si>
    <t>PR2425-03504</t>
  </si>
  <si>
    <t>PO2425-03813</t>
  </si>
  <si>
    <t>SFST34000161</t>
  </si>
  <si>
    <t>BTICINO" 25501,สีเทา,ขนาด 1 ช่อง,กล่องกันน้ำ IP55</t>
  </si>
  <si>
    <t>SFST34000162</t>
  </si>
  <si>
    <t>BTICINO" 25502 ,สีเทา,ขนาด 2 ช่อง,กล่องกันน้ำ IP55</t>
  </si>
  <si>
    <t>SFST34000186</t>
  </si>
  <si>
    <t>BTICINO 25503 สีเทา ขนาด 3 ช่อง กันน้ำ IP55</t>
  </si>
  <si>
    <t>SFST34000188</t>
  </si>
  <si>
    <t>Philip LED Essential Bulb 9 W E27</t>
  </si>
  <si>
    <t>PO2425-03814</t>
  </si>
  <si>
    <t>SFST34000185</t>
  </si>
  <si>
    <t>Wall Lamp Finext Ellipse 4004M Black</t>
  </si>
  <si>
    <t>ท่ออ่อนลายลูกฟูก PVC สีขาว  1/2"  ยาว 50 เมตร  NANO</t>
  </si>
  <si>
    <t>สายฉีดชำระ PVC สีขาว BOSS  S603</t>
  </si>
  <si>
    <t>SFST34000046</t>
  </si>
  <si>
    <t>"Philips", TCW099, 2x36w,โคมกันน้ำ กันฝุ่น กันฝน 36w</t>
  </si>
  <si>
    <t>PR2425-03416</t>
  </si>
  <si>
    <t>PO2425-03815</t>
  </si>
  <si>
    <t>SFST34000174</t>
  </si>
  <si>
    <t>PP melt blown cartridge Filter, 10", 5 Micron</t>
  </si>
  <si>
    <t>V1000450 - บริษัท โอ.เค.ฟิลเตอร์ เทรดดิ้ง จำกัด</t>
  </si>
  <si>
    <t>SFST34000175</t>
  </si>
  <si>
    <t>PP melt blown cartridge Filter, 20", 5 Micron</t>
  </si>
  <si>
    <t>SFST34000176</t>
  </si>
  <si>
    <t>Block carbon cartrid filterge, 10", 10 Micron</t>
  </si>
  <si>
    <t>Block carbon cartridge filter, 20", 10 Micro</t>
  </si>
  <si>
    <t>กระบอกกรองน้ำ (Housing) ใส 10 นิ้ว รูเกลียวทองเหลือง 3/4" (ครบชุดไม่รวมใส้กรอง)</t>
  </si>
  <si>
    <t>กระบอกกรองน้ำ (Housing) ใส 20 นิ้ว รูเกลียวทองเหลือง 3/4" (ครบชุดไม่รวมใส้กรอง)</t>
  </si>
  <si>
    <t>กระบอกกรองน้ำ Housing ทรงใหญ่ สีน้ำเงิน-ทึบ 10 นิ้ว รูเกลียวทองเหลือง 4 หุน (ครบชุดไม่รวมไส้กรอง) Fast Flow</t>
  </si>
  <si>
    <t>กระบอกกรองน้ำ Housing ทรงใหญ่ สีน้ำเงิน-ทึบ 20 นิ้ว รูเกลียวทองเหลือง 3/4 (ครบชุดไม่รวมไส้กรอง) Fast Flow</t>
  </si>
  <si>
    <t>กระบอกกรองน้ำ Housing ทรงใหญ่ สีน้ำเงิน-ทึบ 20 นิ้ว รูเกลียวทองเหลือง 4 หุน (ครบชุดไม่รวมไส้กรอง) Fast Flow</t>
  </si>
  <si>
    <t>PR2425-03455</t>
  </si>
  <si>
    <t xml:space="preserve">PO2425-03826 </t>
  </si>
  <si>
    <t>ตู้คอนโทรล สแตนเลส 304 รุ่น 
W300xH450xD150
กันน้ำประตู 2 ชั้นกระจกหน้า
- มีหลังคาสโลบ
- มีด้ามเปิด-ปิด แบบเขาควายที่ประตูด้านนอก</t>
  </si>
  <si>
    <t>V1000660 - THAIKANA ENGINEERING CO., LTD.</t>
  </si>
  <si>
    <t>W300xH450xD150
กันน้ำประตู 2 ชั้นกระจกหน้า
- มีหลังคาสโลบ
- มีด้ามเปิด-ปิด แบบเขาควายที่ประตูด้านนอก</t>
  </si>
  <si>
    <t>PR2425-03424</t>
  </si>
  <si>
    <t>PO2425-03827</t>
  </si>
  <si>
    <t>ค่าบริการเข้าตรวจเช็กเครื่อง Tumbler MA-1500 PS (วันธรรมดา)</t>
  </si>
  <si>
    <t>V1000666 - HITEC FOOD EQUIPMENT CO.,LTD.</t>
  </si>
  <si>
    <t>PR2425-03425</t>
  </si>
  <si>
    <t xml:space="preserve">PO2425-03849 </t>
  </si>
  <si>
    <t>SFST82000006</t>
  </si>
  <si>
    <t>Improvement Control Steam Box No.1
(เปลี่ยนตู้ไฟ control steam Box No.1 พร้อมลง Software Control )
Ref. QT 003/2567</t>
  </si>
  <si>
    <t>V1000547 - Ekkapong Nuanming</t>
  </si>
  <si>
    <t>PR2425-03184</t>
  </si>
  <si>
    <t>PO2425-03921</t>
  </si>
  <si>
    <t>Temp Sensor Model: WR 10
-Thermocouple Type K (Single Element)
-Tube SUS31 6L Dia. 4.8 mm. Length 250 mm.
- Sleeve Dia. 8 mm. Length 50 mm.
-Lead Wire 0.65/1 Glass Fiber Shield, Length 2 m.
-With Plate Slide SUS</t>
  </si>
  <si>
    <t>V1000668 - Primus Co.,Ltd</t>
  </si>
  <si>
    <t>PR2425-03574</t>
  </si>
  <si>
    <t>PO2425-03942</t>
  </si>
  <si>
    <t>PR2425-03552</t>
  </si>
  <si>
    <t>PO2425-03943</t>
  </si>
  <si>
    <t>Rewind stator motor</t>
  </si>
  <si>
    <t xml:space="preserve">PR2425-03508 </t>
  </si>
  <si>
    <t>PO2425-03963</t>
  </si>
  <si>
    <t>Office Air condition</t>
  </si>
  <si>
    <t>Magnetic 38TSAA018 #43T52314 For CARRIER</t>
  </si>
  <si>
    <t>PR2425-03720</t>
  </si>
  <si>
    <t>PO2425-04075</t>
  </si>
  <si>
    <t>PR2425-03718</t>
  </si>
  <si>
    <t>PO2425-04076</t>
  </si>
  <si>
    <t>Pigment (ผงสี) สีเขียวเข้ม</t>
  </si>
  <si>
    <t>V1000198 - APEX ASIA CONSTRUCTION CO.,LTD.</t>
  </si>
  <si>
    <t>Pigment (ผงสี) สีเหลือง</t>
  </si>
  <si>
    <t>นํ้ายา PU HF Part A: 3 kg, Part B: 3 kg</t>
  </si>
  <si>
    <t>PR2425-03627</t>
  </si>
  <si>
    <t>PO2425-04134</t>
  </si>
  <si>
    <t>SFST34000189</t>
  </si>
  <si>
    <t>PU Foam Sika Boom AP 500ml</t>
  </si>
  <si>
    <t xml:space="preserve">PR2425-03628 </t>
  </si>
  <si>
    <t>PO2425-04135</t>
  </si>
  <si>
    <t>KNEE OPERATED WATRE VALVE FOR HAND WASH SINK</t>
  </si>
  <si>
    <t>V1000302 - AJ KITCHEN &amp; SERVICE CO.,LTD</t>
  </si>
  <si>
    <t xml:space="preserve">PR2425-03719 </t>
  </si>
  <si>
    <t>PO2425-04136</t>
  </si>
  <si>
    <t>Pareo 3" (080) แป้นตาย ลูกล้อโพลียูรีเทน (รุ่นตัน)</t>
  </si>
  <si>
    <t>V1000266 - HAPPY MOVE CO.,LTD.</t>
  </si>
  <si>
    <t>Pareo 3" (080) แป้นเบรค ลูกล้อโพลียูรีเทน (รุ่นตัน)</t>
  </si>
  <si>
    <t>PO2425-04137</t>
  </si>
  <si>
    <t>น๊อดหมุดย้ำแบบเกลียว M8</t>
  </si>
  <si>
    <t>แผ่นสแตนเลส 304, หนา 5 mm, 105 x 85mm</t>
  </si>
  <si>
    <t>น็อดหัวจมกลมสแตนเลส 304 M8x15 mm</t>
  </si>
  <si>
    <t>ท่อสแตนเลส 304, SCH10, 1-1/2"</t>
  </si>
  <si>
    <t>PO2425-04138</t>
  </si>
  <si>
    <t>แผ่นสแตนเลส 304, หนา 5 mm, 300 x 150 mm</t>
  </si>
  <si>
    <t>สกรูน็อตหกเหลี่ยม สแตนเลส 304 M8x15 (หัว+อีแปะ)</t>
  </si>
  <si>
    <t>PR2425-03748</t>
  </si>
  <si>
    <t>PO2425-04139</t>
  </si>
  <si>
    <t>งานสลับ Heater Defrost Air Blast No.2 พร้อมทดสอบการทํางาน</t>
  </si>
  <si>
    <t xml:space="preserve"> V1000055 - I.T.C.(1993) CO.,LTD.</t>
  </si>
  <si>
    <t>PR2425-03747</t>
  </si>
  <si>
    <t xml:space="preserve">PO2425-04140 </t>
  </si>
  <si>
    <t>Cold Room No.7
Labour cost
-Replace the expansion valve
-Leak test with Nitrogen
-System evacuation
-Charge refrigerant (R-507) and system commissioning (Expansion valve and R-507 are provided by customer)</t>
  </si>
  <si>
    <t>PR2425-03657</t>
  </si>
  <si>
    <t xml:space="preserve">PO2425-04141 </t>
  </si>
  <si>
    <t>ค่าดำเนินงานตรวจเช็ตสำหรับ AIR BLAST FREEZER NO.2</t>
  </si>
  <si>
    <t>V1000055 - I.T.C.(1993) CO.,LTD.</t>
  </si>
  <si>
    <t>PR2425-03805</t>
  </si>
  <si>
    <t xml:space="preserve">PO2425-04188 </t>
  </si>
  <si>
    <t>Repair Container (Entrance - Exit)
-พื้นปูวีว่าบอร์ดหนา 20 มม. ปูทับด้วยกระเบื้องเซลามิค
-เสริมโครงเหล็ก จาก เดิมซอยฐานขนาด 1.20 ม.ปลี่ยนเป็น 0.60 ม.
-หนุนตู้เพื่อเพิ่ม ความแข็งแรงใต้ตู้ อีก 4จุด</t>
  </si>
  <si>
    <t>V1000664 - KITTI GROUP COMPANY LIMITED</t>
  </si>
  <si>
    <t xml:space="preserve"> Repair Container (Khun Keng)
- ปูแผ่น วีว่าบอร์ดหน้า 20 mm 
- ปูทับด้วยกระเบื้องยาง
- เสริมโครงเหล็ก 0.60 ม.</t>
  </si>
  <si>
    <t>PR2425-03792</t>
  </si>
  <si>
    <t>PO2425-04189</t>
  </si>
  <si>
    <t>แก๊สอ๊อกซิเย่น ขนาด 1.5 คิว</t>
  </si>
  <si>
    <t>GRN2526-0002367</t>
  </si>
  <si>
    <t>***ยังหลือ 2  รอส่ง***</t>
  </si>
  <si>
    <t>PR2425-03509</t>
  </si>
  <si>
    <t xml:space="preserve">PO2425-04190 </t>
  </si>
  <si>
    <t>SFST34000182</t>
  </si>
  <si>
    <t>CRC #2019 ELECTRICAL PARTS CLEANER 400g
(1กล่อง/12กระป๋อง)</t>
  </si>
  <si>
    <t xml:space="preserve"> V1000676 - AMS INTERNATIONAL CO.,LTD.</t>
  </si>
  <si>
    <t>NO.</t>
  </si>
  <si>
    <t>PR2425-03849</t>
  </si>
  <si>
    <t xml:space="preserve">PO2425-04227 </t>
  </si>
  <si>
    <t>TEND" T281-BKR3 บ็อกพลาสศึกพร้อม Emergency Switch</t>
  </si>
  <si>
    <t>BTICINO" M9999 อะแด๊ปเตอร์ 1 ช่อง</t>
  </si>
  <si>
    <t>BTICINO" 25504 สีเทา ขนาด 4 ช่อง กล่องกันนํ้า IP55</t>
  </si>
  <si>
    <t>PR2425-03975</t>
  </si>
  <si>
    <t>PO2425-04328</t>
  </si>
  <si>
    <t>Fuse Ceramic 6A, 500V  100KA ขนาด 10 x 38 mm.</t>
  </si>
  <si>
    <t>Fuse Ceramic 10A, 500V  100KA ขนาด 10 x 38 mm.</t>
  </si>
  <si>
    <t>RKG Temperature Controller Model : CB900FD10 - M* AN-NN/A/Y</t>
  </si>
  <si>
    <t>PR2425-03901</t>
  </si>
  <si>
    <t>PO2425-04331</t>
  </si>
  <si>
    <t>SFST34000180</t>
  </si>
  <si>
    <t>Compressor oil  Solest LT32 (3.782 L.)</t>
  </si>
  <si>
    <t>PR2425-03903</t>
  </si>
  <si>
    <t xml:space="preserve">PO2425-04337 </t>
  </si>
  <si>
    <t>Replace bearing DE 7308-2RS</t>
  </si>
  <si>
    <t>Replace bearing NDE 6206-2RS</t>
  </si>
  <si>
    <t xml:space="preserve">PR2425-03904 </t>
  </si>
  <si>
    <t xml:space="preserve">PO2425-04338 </t>
  </si>
  <si>
    <t>เหล็กกล่อง 1" x 1" x 2.0MM x 6M</t>
  </si>
  <si>
    <t>เหล็กกล่อง 2" x 2" x 2.0MM x 6M</t>
  </si>
  <si>
    <t>เหล็กฉาก 1" x 1" x 3.0MM x 6M</t>
  </si>
  <si>
    <t>เหล็กแผ่น 4' x 8' x 1.5MM</t>
  </si>
  <si>
    <t>สแตนเลสกล่อง SS304 1" x 1" x 1.5MM x 6M</t>
  </si>
  <si>
    <t>สแตนเลสกล่อง SS304 2" x 1" x 1.5MM x 6M</t>
  </si>
  <si>
    <t>สแตนเลสฉาก SS304 1" x 1" x 1/8"(3.0MM) x 6M</t>
  </si>
  <si>
    <t>สแดนเลสแบน SS304 1" x 1/8" (3.0MM) x 6M</t>
  </si>
  <si>
    <t>PR2425-03723</t>
  </si>
  <si>
    <t>PO2425-04334</t>
  </si>
  <si>
    <t>งานซ่อมท่อสตีม
- งานเปลี่ยนท่อสตีม
- งานดัดโซลินอยด์ใส่หน้าแปลน
- งานดัดท่อสตีม
- งานเปลี่ยนปะเก็นท่อสตีม</t>
  </si>
  <si>
    <t>V1000687 - UM.TECH COMPANY LIMITED</t>
  </si>
  <si>
    <t>GRN2425-0007145</t>
  </si>
  <si>
    <t>ค่าดำเนินการ</t>
  </si>
  <si>
    <t>PR2425-03906</t>
  </si>
  <si>
    <t>PO2425-04346</t>
  </si>
  <si>
    <t>Weksler รุ่น BY14 Pressure Gauge เกจวัดแรงดัน
หน้าปัด 4 นิ้ว เกลียว 1/4" NPT 0-200 psi.</t>
  </si>
  <si>
    <t>ตัวแปลงเกลียว ADAPTER (เพรสเซอร์เกจหน้าปัด 4"
จะเป็นเกลียว 1/4" ให้ใส่ตัวแปลงเกลียวจาก 1/4" เป็น 1/2")</t>
  </si>
  <si>
    <t xml:space="preserve">PR2425-03917 </t>
  </si>
  <si>
    <t xml:space="preserve">PO2425-04348 </t>
  </si>
  <si>
    <t>รายการตรวจเช็คเครื่องปรับอากาศ</t>
  </si>
  <si>
    <t>V1000682 - Ratchanee Kamyuang</t>
  </si>
  <si>
    <t>PR2425-03976</t>
  </si>
  <si>
    <t>PO2425-04367</t>
  </si>
  <si>
    <t>TOA เบอร์ 600 กระดาษทรายขัดเหล็ก</t>
  </si>
  <si>
    <t>TOA เบอร์ 800 กระดาษทรายขัดเหล็ก</t>
  </si>
  <si>
    <t>TOA เบอร์ 1000 กระดาษทรายขัดเหล็ก</t>
  </si>
  <si>
    <t>ใบตัด 4x1 SUMO SUPER CUT ใย2ชั้น สีเขียว (50ใบ/กล่อง)</t>
  </si>
  <si>
    <t>แฟลตบาร์ กว้าง 1 นิ้ว ยาว 6 เมตร หนา 3 มิล</t>
  </si>
  <si>
    <t>เหล็กฉาก กว้าง 1 นิ้ว ยาว 6 เมตร หนา 3 มิล</t>
  </si>
  <si>
    <t>ลวดเชื่อมเหล็กเหนียว YAWATA รุ่น FT-51
ขนาด 2.6 มม. น้ำหนัก 2 กก.</t>
  </si>
  <si>
    <t>ลวดเชื่อมสเตนเลส YAWATA รุ่น 308L ขนาด 2.6 มม. น้ำหนัก 1 กก.</t>
  </si>
  <si>
    <t>PR2425-03977</t>
  </si>
  <si>
    <t>PO2425-04368</t>
  </si>
  <si>
    <t>BUTTERFLY VALVE MALE PART / LINER&amp;NUT
(EPDM) 316L DN-65</t>
  </si>
  <si>
    <t>PR2425-03745</t>
  </si>
  <si>
    <t>PO2425-04335</t>
  </si>
  <si>
    <t>Transformer-Hight voltage</t>
  </si>
  <si>
    <t>งานรื้อท่อลม Exhaust Round Duct เปลี่ยนท่อลมใหม่
-งานเปลี่ยนท่อลม ตัวที่ 1
-งานเปลี่ยนท่อลม ตัวที่ 2
-งานเชื่อมท่อ Blowdown ที่ชำรุด ประมาณ 3 เมตร</t>
  </si>
  <si>
    <t>PR2425-03979</t>
  </si>
  <si>
    <t>PO2425-04370</t>
  </si>
  <si>
    <t>SWEM82 สวิตช์ฉุกเฉิน Emergency Switch Stop ABS
1NC Contact 10A IP65 JM-B110</t>
  </si>
  <si>
    <t>Protection work</t>
  </si>
  <si>
    <t>ค่าจัดส่ง, ค่าด่าเป็นการ</t>
  </si>
  <si>
    <t>PR2425-03981</t>
  </si>
  <si>
    <t xml:space="preserve">PO2425-04371 </t>
  </si>
  <si>
    <t>ต่อตรง HDPE 50 mm.</t>
  </si>
  <si>
    <t>ข้องอ 90 HDPE ขนาด 50 mm</t>
  </si>
  <si>
    <t>แคล้มรัดแยก HDPE ขนาด 50 mm ออก 6 หุน</t>
  </si>
  <si>
    <t>PR2425-03905</t>
  </si>
  <si>
    <t>PO2425-04345</t>
  </si>
  <si>
    <t>Y STAINER SS304 10K 3"</t>
  </si>
  <si>
    <t>PR2425-03982</t>
  </si>
  <si>
    <t>PO2425-04373</t>
  </si>
  <si>
    <t>PK PART SI 2500 COOLING JOINT 1-5/8" (LEFT)
SILICON+CARBON</t>
  </si>
  <si>
    <t>U-CUP PU 95 X 110 X 12</t>
  </si>
  <si>
    <t>PK PART SI 2500 KG CUTTER</t>
  </si>
  <si>
    <t>ASCO BRASS WATER SOLENOID VALVE 1/2 ΙΝ.</t>
  </si>
  <si>
    <t>ค่าดำเนินการตรวจเช็คเครื่องทำน้ำแข็งเกล็ด
พร้อมแก้ไขรวมค่าเดินทางไปกลับ</t>
  </si>
  <si>
    <t>PR2425-03983</t>
  </si>
  <si>
    <t>PO2425-04375</t>
  </si>
  <si>
    <t>Roller Brush for Flame grill (Brush belt wash)
-Blue Color</t>
  </si>
  <si>
    <t>SET</t>
  </si>
  <si>
    <t>V1000100 - VIRIYA TECHNOLOGY CO., LTD.</t>
  </si>
  <si>
    <t>PR2425-03984</t>
  </si>
  <si>
    <t>PO2425-04376</t>
  </si>
  <si>
    <t>POLO" รุ่น P301 สวิทช์ลูกลอยไฟฟ้า 220V PC-8A (สายยาว 3 เมตร)</t>
  </si>
  <si>
    <t>LA42DWQ-22 Rotary Potentiometer ตัวหมุนวอลลุ่ม ปรับค่า 22mm 1K</t>
  </si>
  <si>
    <t>FLEXIBLE HOSE STAINLESS STEEL SS304 FMA304-3"
- SIZE: 3"
- END TO END: 15 CM.
- CONNECTION: FLANG10K x 2 (FIX-LOOSE</t>
  </si>
  <si>
    <t>PR2425-03986</t>
  </si>
  <si>
    <t>PO2425-04378</t>
  </si>
  <si>
    <t>ค่าดำเนินงานตรวจเช็คและแก้ไขปัญหาระบบ Link
- ยิงสัญญาณทดสอบเพื่อตรวจหาและแก้ไขระบบ Link
- ตรวจเช็ค Config และการทำงานของอุปกรณ์ Micro BOSS
- ตรวจเช็คการท่างานของ SOFTWARE ITCLink
- ค่าเพิ่มอุปกรณ์เข้าระบบ Link+ Update Software</t>
  </si>
  <si>
    <t>PR2425-03978</t>
  </si>
  <si>
    <t>PO2425-04369</t>
  </si>
  <si>
    <t>DPD no.1 "Lovibond" 511052BT 500 Tablets
(1 Box/500 Pcs)</t>
  </si>
  <si>
    <t xml:space="preserve"> </t>
  </si>
  <si>
    <t>"YAZAKI" สายไฟVCT-G 2x2.5 Sq.mm (ยาว100เมตร/ม้วน)</t>
  </si>
  <si>
    <t>roll</t>
  </si>
  <si>
    <t>"YAZAKI" สายไฟVCT-G 4x6 Sq.mm (ยาว100เมตร/ม้วน)</t>
  </si>
  <si>
    <t>PR2425-03909</t>
  </si>
  <si>
    <t>PO2425-04398</t>
  </si>
  <si>
    <t>SFST81000087</t>
  </si>
  <si>
    <t>ค่าวิทยากรอบรมดับเพลิงขั้นต้นพร้อมใบประกาศ (1วัน)
- ค่าอุปกรณ์ฝึกดับเพลิงขั้นต้น</t>
  </si>
  <si>
    <t>V1000689 - KHLONGSA FIRE CO., LTD.</t>
  </si>
  <si>
    <t>ค่าวิทยากรฝึกซ้อมอพยพหนีไฟ (กะเช้า, กะดึก)</t>
  </si>
  <si>
    <t>รถดับเพลิง</t>
  </si>
  <si>
    <t>รถกู้ชีพ</t>
  </si>
  <si>
    <t>PR2425-03907</t>
  </si>
  <si>
    <t>PO2425-04399</t>
  </si>
  <si>
    <t>FIDA" GLOBE VALVE GLAND Packing Con PN16-40
- Model FD-31 Size: 3"</t>
  </si>
  <si>
    <t>FIDA" GLOBE VALVE GLAND Packing Con PN16-40
- Model FD-31 Size: 1-1/2"</t>
  </si>
  <si>
    <t>PR2425-03900</t>
  </si>
  <si>
    <t>PO2425-04436</t>
  </si>
  <si>
    <t>ทำความสะถาดลูกถ้วย แก้ไข Tie wire 1.2.4</t>
  </si>
  <si>
    <t>V1000681 - THAI PATANAKIT TRANSFORMER COMPANY LIMITED</t>
  </si>
  <si>
    <t>เปลี่ยนลูกด้วย ANSI 57-21. 24 kv.</t>
  </si>
  <si>
    <t>ค่าบริการ</t>
  </si>
  <si>
    <t>PR2425-03902</t>
  </si>
  <si>
    <t xml:space="preserve">PO2425-04438 </t>
  </si>
  <si>
    <t>Belt 1 PU070 Blue W195 mm x L630 mm
Endless Joint (Part No. 16750000807)</t>
  </si>
  <si>
    <t>V1000693 - APN POWER SUPPLY COMPANY LIMITED</t>
  </si>
  <si>
    <t>Belt 1 PU070 Blue W195 mm x L630 mm
Endless Joint (Part No. 16750000812)</t>
  </si>
  <si>
    <t>Belt 1 PU070 Blue W195 mm x L1,230 mm
Endless Joint (Part No. 16750000819)</t>
  </si>
  <si>
    <t>PR2425-04065</t>
  </si>
  <si>
    <t>PO2425-04463</t>
  </si>
  <si>
    <t>SFST34000071</t>
  </si>
  <si>
    <t>Probe, NTC0150055, _50/90C</t>
  </si>
  <si>
    <t>V1000265 - Q Inter Supply Co., Ltd</t>
  </si>
  <si>
    <t>PR2425-04064</t>
  </si>
  <si>
    <t>PO2425-04464</t>
  </si>
  <si>
    <t>"RYOBI" รุ่น D1504 โช้คอัพประตูหนีไฟแบบไม่ตั้งค่างรับ นํ้าหนัก 65-80 kg. ประเทศญี่ปุ่น มาตรฐาน UL</t>
  </si>
  <si>
    <t>PO2425-04372</t>
  </si>
  <si>
    <t>ท่อ HDPE ด่าคาดฟ้า ขนาด 50 mm (100M/Roll)</t>
  </si>
  <si>
    <t>PR2425-03985</t>
  </si>
  <si>
    <t>PO2425-04377</t>
  </si>
  <si>
    <t>Mitsubishi Inverter FR-D740; 3P, 380VAC, 2.2KW</t>
  </si>
  <si>
    <t>PR2425-03987</t>
  </si>
  <si>
    <t xml:space="preserve">PO2425-04381 </t>
  </si>
  <si>
    <t>SFST34000091</t>
  </si>
  <si>
    <t>3M เทปพันสายไฟ รุ่น Temflex Plus ขนาด 3/4นิ้ว - สีดำ</t>
  </si>
  <si>
    <t>PR2425-04110</t>
  </si>
  <si>
    <t>PO2425-04491</t>
  </si>
  <si>
    <t>Danfoss" 48-F ELIMINATOR Filter drier strainer 023U1921</t>
  </si>
  <si>
    <t>GRN2425-0005169</t>
  </si>
  <si>
    <t xml:space="preserve">PO2425-04465 </t>
  </si>
  <si>
    <t>"Fluke", 177, Digital multimeter</t>
  </si>
  <si>
    <t>V1000125 - CALIBRATION LABORATORY CO.,LTD.</t>
  </si>
  <si>
    <t>GRN2425-0006532</t>
  </si>
  <si>
    <t>"Fluke",TPAK, Tool Magnetic meter  hanger</t>
  </si>
  <si>
    <t>"Fluke", C11XT, Protective EVA Foam Hard case</t>
  </si>
  <si>
    <t>"Fluke", 374FC, Clamp meter</t>
  </si>
  <si>
    <t>"Fluke", i2500-18, Ilexible Current  probes</t>
  </si>
  <si>
    <t>"Fluke", C37XT, Protective EVA Hard case</t>
  </si>
  <si>
    <t>"Fluke", 1507, Insulation tester</t>
  </si>
  <si>
    <t>"Fluke", TLK289,Industrial Master test lead set</t>
  </si>
  <si>
    <t>"EMERSON" Filter Drier (ตัวกรองความชิ้น) EK-3055 (เชื่อม) 5/8"</t>
  </si>
  <si>
    <t>"EMERSON" ชุน D-48 ไส้กรองไดเออร์แอร์</t>
  </si>
  <si>
    <t>GRN2425-0007234</t>
  </si>
  <si>
    <t>PR2425-04200</t>
  </si>
  <si>
    <t>PO2425-04717</t>
  </si>
  <si>
    <t>"UK SAFETY" รุ่น OXFORD รองเท้าเซฟตี้ หัว Composite พื้น Kevlar
Size: 43 = 1 / 45 = 2</t>
  </si>
  <si>
    <t xml:space="preserve"> V1000556 - Team Safety Sales Co., Ltd.</t>
  </si>
  <si>
    <t>ค่าจัดส่งสินค้า</t>
  </si>
  <si>
    <t>PR2425-04201</t>
  </si>
  <si>
    <t>PO2425-04725</t>
  </si>
  <si>
    <t>SFST81000009</t>
  </si>
  <si>
    <t>"HACO" CC20 20 mm. ก้ามปูจับท่อ (1กล่อง/100ตัว) สีขาว</t>
  </si>
  <si>
    <t>HACO BC20 20 mm. คอนเนคเตอร์ (1กล่อง/100ตัว) สีขาว</t>
  </si>
  <si>
    <t>"HACO" EC20 20 mm. ยาว 2.9 m. ท่อร้อยสายไฟขนาด สีขาว</t>
  </si>
  <si>
    <t>PR2425-04213</t>
  </si>
  <si>
    <t>PO2425-04726</t>
  </si>
  <si>
    <t>"Panasonic" WEG5001K WIDE SERIES 16A 250V</t>
  </si>
  <si>
    <t>"Panasonic" WEG6801WK WIDE ฝาพลาสติก1ช่อง สีขาว</t>
  </si>
  <si>
    <t>"Nano" PVC Box ลอย 2x4" บล็อคพลาสติกลอยเดี่ยว สีขาว</t>
  </si>
  <si>
    <t>PR2425-04113</t>
  </si>
  <si>
    <t>PO2425-04492</t>
  </si>
  <si>
    <t>P.C.B Inverter Trane Model: TYA200JD00AA</t>
  </si>
  <si>
    <t>ค่าแรงและค่าดำเนินการ</t>
  </si>
  <si>
    <t xml:space="preserve">PR2425-04111 </t>
  </si>
  <si>
    <t xml:space="preserve">PO2425-04588 </t>
  </si>
  <si>
    <t>Type: Aluminum filter, AL Size: 289x594x44 mm</t>
  </si>
  <si>
    <t>V1000699 - FILTECH PLUS ENGINEERING COMPANY LIMITED</t>
  </si>
  <si>
    <t>Type: Aluminum filter, AL Size: 492x594x44 mm</t>
  </si>
  <si>
    <t>Medium Filter (Box Type), Size: 295x595x95 mm
- Frame: Extruded
- Eff: 90-95% yellow</t>
  </si>
  <si>
    <t>PR2425-04194</t>
  </si>
  <si>
    <t>PO2425-04743</t>
  </si>
  <si>
    <t>ค่าบริการ งานตรวจสอบรับรองระบบการจัดการพลังงาน
- ประจําปี 2567
- รายละเอียดดามใบเสอนราคาแนบ</t>
  </si>
  <si>
    <t>V1000694 - JIRAKIN ENGINEERING SERVICE CO., LTD.</t>
  </si>
  <si>
    <t>GRN2526-0000143</t>
  </si>
  <si>
    <t>PR2425-04232</t>
  </si>
  <si>
    <t xml:space="preserve">PO2425-04767 </t>
  </si>
  <si>
    <t>Suction valve Header 2-5/8" STAS-9621</t>
  </si>
  <si>
    <t>Drier Core: F48 for Suction header</t>
  </si>
  <si>
    <t>Oil Strainer 1/2" (Flare)</t>
  </si>
  <si>
    <t>Low Pressure Gauge MR-205-DS-Multi-16 Bar ออกหลัง</t>
  </si>
  <si>
    <t>Hi Pressure Gauge MR-306-DS-Multi-35 Bar ออกหลัง</t>
  </si>
  <si>
    <t xml:space="preserve">ค่าแรงปฏิบัติงานเปลี่ยนท่อ Suction Compressor                                                                                                                                                                                                                                                                                                                                                                                                                                                                                                                                                                                                                                                                                                                                                                                                                                                                                                                                                                                                                                                                                                                                                                                                                                        </t>
  </si>
  <si>
    <t>PR2425-04303</t>
  </si>
  <si>
    <t>PO2425-04770</t>
  </si>
  <si>
    <t>"ตราช้าง" ข้องอ 90 องศา 2" PVC</t>
  </si>
  <si>
    <t>"ดราช้าง" ข้อต่อตรง 2" PVC</t>
  </si>
  <si>
    <t>"ตราช้าง" ข้อลดกลม 3"x2" PVC</t>
  </si>
  <si>
    <t>"ดราช้าง" ข้อลดกลม 3"x2-1/2" PVC</t>
  </si>
  <si>
    <t>"TTC" บอลล์วาล์ว PVC แบบสวม 2"</t>
  </si>
  <si>
    <t>"ตราเสือ" ท่อ PVC 2" ชั้น 13.5 ยาว 4 เมตร.</t>
  </si>
  <si>
    <t>"ตราเสือ" ท่อ PVC 3" ชั้น 13.5 ยาว 4 เมตร.</t>
  </si>
  <si>
    <t>"ดราเสือ" ท่อ PVC 2-1/2" ชั้น 13.5 ยาว 4 เมตร.</t>
  </si>
  <si>
    <t>"ตราเสือ" ท่อ PVC 1" ชั้น 13.5 ยาว 4 เมตร.</t>
  </si>
  <si>
    <t>"ดราเสือ" ท่อ PVC 1/2" ชั้น 13.5 ยาว 4 เมตร.</t>
  </si>
  <si>
    <t>"ตราเสือ" ท่อ PVC 3/4" ชั้น 13.5 ยาว 4 เมตร.</t>
  </si>
  <si>
    <t>"ตราเสือ" ท่อ PVC 1-1/2" ชั้น 13.5 ยาว 4 เมตร.</t>
  </si>
  <si>
    <t xml:space="preserve">PR2425-04221 </t>
  </si>
  <si>
    <t>PO2425-04798</t>
  </si>
  <si>
    <t>GESTRA BLOWDOWN VALVE MPA46 PN40 DN40
- TYPE: BOTTOM *AUTOMATIC BLOWDOWN VALVE
- P/N: 0051700
- BODY: FORGED STEEL 1.0460
- CONNECTION: FLANGED PN40
- MAX. TEMP.: 300°C</t>
  </si>
  <si>
    <t>V1000552 - Alpha group co.,Ltd</t>
  </si>
  <si>
    <t>PR2425-04305</t>
  </si>
  <si>
    <t>PO2425-04799</t>
  </si>
  <si>
    <t>ธงอพยพหนีไฟV.1 (ชมพูบานเย็น) 30x45 ซม.</t>
  </si>
  <si>
    <t>V1000708 - THONGPRACHATHIPATAI CO., LTD.</t>
  </si>
  <si>
    <t>ธงอพยพหนีไฟV.1 (เลือดหมู) 30x45 ซม.</t>
  </si>
  <si>
    <t>ธงอพยพหนีไฟV.1 (เขียว) 30x45 ซม.</t>
  </si>
  <si>
    <t>ธงอพยพหนีไฟV.1 (เหลือง) 30x45 ซม.</t>
  </si>
  <si>
    <t>ธงอพยพหนีไฟV.1 (ม่วง) 30x45 ซม.</t>
  </si>
  <si>
    <t>ธงอพยพหนีไฟV.1 (น้ำเงิน) 30x45 ซม.</t>
  </si>
  <si>
    <t>ธงอพยพหนีไฟV.1 (ฟ้า) 30x45 ซม.</t>
  </si>
  <si>
    <t>เสาพลาสติกหัวทอง 70 ซม.</t>
  </si>
  <si>
    <t>ขาเสียบ(พลาสติก)</t>
  </si>
  <si>
    <t>ค่าจัดส่ง</t>
  </si>
  <si>
    <t>PR2425-04308</t>
  </si>
  <si>
    <t>PO2425-04775</t>
  </si>
  <si>
    <t>CU5: Overhaul # 4EC-6.2Y-40S
Overhaul # 4EC-6.2Y-40S 
-พันขดลวดใหม่ 1 ชุด
-เปลี่ยนบู๊ชหัวท้าย 1 ชุด 
-เปลี่ยนลูกสูบ 4 ลูก
-เปลี่ยนก้านสูบ 4 ก้าน 
-เปลี่ยนแหวนลูกสุบ 8 วง
 -เปลี่ยนสลักก้านสูบ 4 ตัว 
-เปลี่ยนลิ้นโลว์ 4 แผ่น 
-เปลี่ยนลิ้นไฮร์ 16 แผ่น 
-ซ่อมหัวหลัก 1 ชุด 
-ซ่อมปั๊มน้ำมัน 1 ชุด 
-เปลี่ยนสายเซนเซอร์ 1 ชุด 
-เปลี่ยนประเก็น 1 ชุด
-เปลี่ยนถ่ายน้ำมันคอมฯ</t>
  </si>
  <si>
    <t>ค่าดำเนินการ+ค่าเดินทาง</t>
  </si>
  <si>
    <t>PR2425-04307</t>
  </si>
  <si>
    <t>PO2425-04776</t>
  </si>
  <si>
    <t>CU6: Overhaul # 4EC-6.2Y-40S
Overhaul # 4EC-6.2Y-40S 
-พันขดลวดใหม่ 1 ชุด
-เปลี่ยนบู๊ชหัวท้าย 1 ชุด 
-เปลี่ยนลูกสูบ 4 ลูก
-เปลี่ยนก้านสูบ 4 ก้าน 
-เปลี่ยนแหวนลูกสุบ 8 วง
 -เปลี่ยนสลักก้านสูบ 4 ตัว 
-เปลี่ยนลิ้นโลว์ 4 แผ่น 
-เปลี่ยนลิ้นไฮร์ 16 แผ่น 
-ซ่อมหัวหลัก 1 ชุด 
-ซ่อมปั๊มน้ำมัน 1 ชุด 
-เปลี่ยนสายเซนเซอร์ 1 ชุด 
-เปลี่ยนประเก็น 1 ชุด
-เปลี่ยนถ่ายน้ำมันคอมฯ</t>
  </si>
  <si>
    <t xml:space="preserve">PR2425-04220 </t>
  </si>
  <si>
    <t>PO2425-04900</t>
  </si>
  <si>
    <t>"TSURUMI PUMP", 8021B.5, 2P, 3",380V, Submersible pump</t>
  </si>
  <si>
    <t>V1000705 - S.T.INTERTRADE 1992 LIMITED PARTNERSHIP</t>
  </si>
  <si>
    <t>"SHINMAYWA", CN80-MT-P80B, 3.7kW, 380V, 3", Submersible pump</t>
  </si>
  <si>
    <t>"SHINMAYWAP", CN501-MT-F50, 2", 380V, Submersible pump</t>
  </si>
  <si>
    <t>"TSURUMI PUMP", 50PU2.75,0.75kW, 380V, Discharge bore 50mm, Submersible pump</t>
  </si>
  <si>
    <t>"Mitsubishi", SSP-405S.15, 400W, 1/2Hp, 2", Submersible pump</t>
  </si>
  <si>
    <t>PR2425-04482</t>
  </si>
  <si>
    <t>PO2425-04985</t>
  </si>
  <si>
    <t>Rational Dial f. pulse generator
No. 16.02.062P</t>
  </si>
  <si>
    <t>PR2425-03329</t>
  </si>
  <si>
    <t>PO2425-03960</t>
  </si>
  <si>
    <t>Table for Filling Machine
- Material: SUS304
- Size 650 x 1050 x 800 mm.
- Sheet SUS T: 1.5 mm.
- ขาโต๊ะ Ø 1 นิ้ว
- ราวจับ Ø 3/4
- ล้อขนาด 3 " โครง SUS มีเบรค 4 ล้อ
- ตู้คอนโทรล 1 set</t>
  </si>
  <si>
    <t>V1000672 - A.L.T.ENGINEERING AND SUPPLY COMPANY LIMITED</t>
  </si>
  <si>
    <t xml:space="preserve">PR2425-04480 </t>
  </si>
  <si>
    <t>PO2425-04981</t>
  </si>
  <si>
    <t>"SPECTRA" 220 x 30 x 17mm</t>
  </si>
  <si>
    <t>V1000053 - THAI K.BOILER CO.,LTD.</t>
  </si>
  <si>
    <t>"SPECTRA" 220 x 34 x 17mm</t>
  </si>
  <si>
    <t>ก๊อกหลอดแก้วพวงมาลัย 1/2" +
หลอดแก้วคาดแดง 1/2" C to C 890mm</t>
  </si>
  <si>
    <t xml:space="preserve">PR2425-04494 </t>
  </si>
  <si>
    <t>PO2425-04984</t>
  </si>
  <si>
    <t>หน้ากากเชื่อมปรับแสงอัตโนมัติ เจสิค (JASIC) รุ่น LY800D
พื้นที่มอง 100 X 83 มม. ปรับความไวต่อแสงได้ มีโหมดเครื่องเจียร เลนส์ True Color</t>
  </si>
  <si>
    <t>PR2425-04231</t>
  </si>
  <si>
    <t>PO2425-05015</t>
  </si>
  <si>
    <t>HP-S012 PAC 25 (kg/Bag)</t>
  </si>
  <si>
    <t>BAG.</t>
  </si>
  <si>
    <t>V1000710 - WELKIN ENTERPRISE COMPANY LIMITED</t>
  </si>
  <si>
    <t>PR2425-04304</t>
  </si>
  <si>
    <t>PO2425-04304</t>
  </si>
  <si>
    <t>ค่าวิเคราะห์ตรวจวัดน้ำเสีย
- เดือนพฤศจิกายน ตรวจวัด 3เดือน/ครั้ง
-จุดน้ำเข้า
-จุดน้ำออก
-จุดปล่อยน้ำหน้าโรงงาน</t>
  </si>
  <si>
    <t>PR2425-04483</t>
  </si>
  <si>
    <t>PO2425-05534</t>
  </si>
  <si>
    <t>PM. FIRE ALARM SYSTEM (ทดสอบระบบแจ้งเหตุเพลิงไหม่)</t>
  </si>
  <si>
    <t>V1000741 - Louis T. Leonowens (Thailand) .,Ltd.</t>
  </si>
  <si>
    <t>GRN2425-0007448</t>
  </si>
  <si>
    <t>Filter Assembly VSP- 962 (อะไหล่)</t>
  </si>
  <si>
    <t>PR2425-04496</t>
  </si>
  <si>
    <t>PO2425-04982</t>
  </si>
  <si>
    <t>Loctite 55 เทปพันเกลียวท่อ 160m.</t>
  </si>
  <si>
    <t>PO2425-04983</t>
  </si>
  <si>
    <t>SFST81000169</t>
  </si>
  <si>
    <t>กาวประเก็น Three bond ทนความร้อนสูง เบอร์ 1 (GREY)</t>
  </si>
  <si>
    <t>PR2425-04578</t>
  </si>
  <si>
    <t>PO2425-5120</t>
  </si>
  <si>
    <t>SFST81000054</t>
  </si>
  <si>
    <t>DRUM</t>
  </si>
  <si>
    <t>SFST81000180</t>
  </si>
  <si>
    <t>PR2425-04579</t>
  </si>
  <si>
    <t>PO2425-5119</t>
  </si>
  <si>
    <t>PR2425-04612</t>
  </si>
  <si>
    <t>PO2425-05124</t>
  </si>
  <si>
    <t>Repair 90 deg copper elbow for Air Blast No.2
Service charge for the Inspection and repairing 90 deg copper elbow</t>
  </si>
  <si>
    <t xml:space="preserve">PR2425-04651 </t>
  </si>
  <si>
    <t>PO2425-05125</t>
  </si>
  <si>
    <t>Repair Rolling door
- เปลี่ยนเพลา
- ชุดสปริง
- จานประครอง</t>
  </si>
  <si>
    <t>GRN2425-0006795</t>
  </si>
  <si>
    <t>Replacement</t>
  </si>
  <si>
    <t>PR2425-04652</t>
  </si>
  <si>
    <t>PO2425-05160</t>
  </si>
  <si>
    <t>ก๊อกคูลเลอร์ทองเหลืองชุบโครเมี่ยม เกลียวนอก1/2 รุ่น DF-52</t>
  </si>
  <si>
    <t>V1000725 - ป.กิมฮ้อ อมตะนคร โดย นางสาววิไลวรรณ ผสมทรัพย์</t>
  </si>
  <si>
    <t>PR2425-04653</t>
  </si>
  <si>
    <t>PO2425-05343</t>
  </si>
  <si>
    <t>Schneider Power Meter EasyLogic™ PM2200 series METSEPM2230</t>
  </si>
  <si>
    <t>V1000732 - POWER D INTERTRADE CO., LTD.</t>
  </si>
  <si>
    <t>GRN2425-0006497</t>
  </si>
  <si>
    <t xml:space="preserve">PR2425-04654 </t>
  </si>
  <si>
    <t>PO2425-04654</t>
  </si>
  <si>
    <t>ชุดซีล CNS</t>
  </si>
  <si>
    <t>แกมปั๊ม</t>
  </si>
  <si>
    <t>Spring</t>
  </si>
  <si>
    <t>ชุดวาล์วปล่อย CNS</t>
  </si>
  <si>
    <t>JB น้ำมันไฮดรอลิค HVI เบอร์ 15</t>
  </si>
  <si>
    <t>ชุดวาล์ว CNS</t>
  </si>
  <si>
    <t>WASHER</t>
  </si>
  <si>
    <t>PIN 4 x 30</t>
  </si>
  <si>
    <t>Spring for fixed plate Handle (BF, BF3,CNS)</t>
  </si>
  <si>
    <t>PR2425-04655</t>
  </si>
  <si>
    <t>PO2425-05118</t>
  </si>
  <si>
    <t>SE-B1 Protection module
KRIWAN (Germany)
Bitzer Part No. 34701901
Supply AC 50/60Hz 230/240V 3VA
Relay AC240V, max.2.5A, C300</t>
  </si>
  <si>
    <t>V1000292 - Nopachart Intertrade Co., Ltd</t>
  </si>
  <si>
    <t>SE-B1 Protection module
KRIWAN (Germany)
Bitzer Part No. 34701901
Supply AC 50/60Hz 230/240V 2VA
Relay AC240V, max.2.5A, C300</t>
  </si>
  <si>
    <t>CPP24-231</t>
  </si>
  <si>
    <t>PR2425-04660</t>
  </si>
  <si>
    <t>PO2425-05117</t>
  </si>
  <si>
    <t>ท่อ Stainless 304 (เงา), 1-1/2", หนา 2mm,6000mm</t>
  </si>
  <si>
    <t>บอลวลาว์ SS304, สแตนเลส 1-1/2"</t>
  </si>
  <si>
    <t>ข้อต่อ 3 ทาง SS304, สแตนเลส 1-1/2", เกลียวใน</t>
  </si>
  <si>
    <t>ข้องอ 90, SS304, สแตนเลส 1-1/2", เกลียวใน</t>
  </si>
  <si>
    <t>ข้อต่อหางปลาไหล, SS304, สแตนเลส 1-1/2", เกลียวนอก</t>
  </si>
  <si>
    <t>ข้อต่อตรง, SS304, สแตนเลส 1-1/2", เกลียวใน</t>
  </si>
  <si>
    <t>ข้อต่อยูเนี่ยน, SS304, สแตนเลส 1-1/2", เกลียวใน</t>
  </si>
  <si>
    <t>ข้อต่อสแตนเลส SS304 (เกลียวใน x เกลียวนอก), ขนาด 1-1/2"</t>
  </si>
  <si>
    <t>CPP24-237</t>
  </si>
  <si>
    <t xml:space="preserve">PR2425-04661 </t>
  </si>
  <si>
    <t>PO2425-05123</t>
  </si>
  <si>
    <t>LAPP KABLE สายไฟ [VSF] IEC02 THW (f) 1x2.5 SQ.MM. (สีเหลือง)</t>
  </si>
  <si>
    <t>LAPP KABLE สายไฟ [VSF] IEC02 THW (f) 1x2.5 SQ.MM. (สีน้ำเงิน)</t>
  </si>
  <si>
    <t>YAZAKI สายไฟ THW (IEC01) 450/750V 1x2.5 SQ.MM.(สีเทา)</t>
  </si>
  <si>
    <t>YAZAKI สายไฟ THW (IEC01) 450/750V 1x2.5 SQ.MM.(สีดำ)</t>
  </si>
  <si>
    <t>YAZAKI สายไฟ THW (IEC01) 450/750V 1x2.5 SQ.MM.(สีน้ำตาล)</t>
  </si>
  <si>
    <t>YAZAKI สายไฟ THW (IEC01) 450/750V 1x2.5 SQ.MM.(สีฟ้า)</t>
  </si>
  <si>
    <t>YAZAKI สายไฟ THW (IEC01) 450/750V 1x1.5 SQ.MM.(เหลือง/เขียว)</t>
  </si>
  <si>
    <t>CPP24-236</t>
  </si>
  <si>
    <t>PR2425-04663</t>
  </si>
  <si>
    <t>PO2425-05127</t>
  </si>
  <si>
    <t>"HACO" เต้ารับแบบติดผนัง 32A (IP67) 3P+N+E 5P/400V 6h</t>
  </si>
  <si>
    <t>"HACO" เต้ารับแบบติดผนัง 16A (IP67) 3P+N+E 5P/400V 6h</t>
  </si>
  <si>
    <t>"HACO" เต๋ารับแบบฝังเฉียง 16A (IP67) 3P+N+E 5P/400V 6h</t>
  </si>
  <si>
    <t>"HACO" เต้ารับแบบฝังเฉียง 32A (IP67) 3P+N+E 5P/400V 6h</t>
  </si>
  <si>
    <t>"HACO" ปลั๊กตัวเมียกลางทางกันนํ้า 16A 5 PIN 2252-6V</t>
  </si>
  <si>
    <t>"HACO" ปลั๊กตัวเมียกลางทางกันน้ำ 32A 5 PIN 2252-6V</t>
  </si>
  <si>
    <t>"HACO" เสียบตัวผู้ชนิดกันน้ำ 32A 400 V 5 PIN. (3P+N+E) สีแดง</t>
  </si>
  <si>
    <t>"HACO" เสียบตัวผู้ชนิดกันน้ำ 16A 400V 5 PIN. (3P+N+E) สีแดง</t>
  </si>
  <si>
    <t>"HACO" เต้ารับแบบเฉียง 45 องศา 2P+E 16A สีน้ำเงิน 3 ขั้ว แบบกันน้ำ</t>
  </si>
  <si>
    <t>HACO ปลั๊กตัวเมียติดผนัง แบบตรง 16A 3ขา (2P+E) สีน้ำเงิน แบบกันน้ำ</t>
  </si>
  <si>
    <t>"HACO" ปลั๊กเสียบตัวผู้ 3 ขา 2P+E 16A 3 PIN รุ่น 013-6V</t>
  </si>
  <si>
    <t>"HACO" เต้ารับกลางทาง 3 ขา 16A กันน่า 2P+E 220-250V 2132 IP67</t>
  </si>
  <si>
    <t>PR2425-04666</t>
  </si>
  <si>
    <t>PO2425-05307</t>
  </si>
  <si>
    <t>Fire alarm system</t>
  </si>
  <si>
    <t>PM Program (Function Test)  Function Test (ครั้งที่ 1 ของปี)</t>
  </si>
  <si>
    <t xml:space="preserve"> V1000728 - SAITHONG ENGINEERING COMPANY LIMITED</t>
  </si>
  <si>
    <t>GRN2425-0006496</t>
  </si>
  <si>
    <t>KML-360 Type ML Link 360°F (182°C) Function Test (ครั้งที่ 1 ของปี)</t>
  </si>
  <si>
    <t>Replacement Nozzle Seals Function Test (ครั้งที่ 1 ของปี)</t>
  </si>
  <si>
    <t>PM Program (Operation Test)  Operation Test (ครั้งที่ 2 ของปี)</t>
  </si>
  <si>
    <t>ตรวจสอบระบบ Gas Leck Detector  Operation Test (ครั้งที่ 2 ของปี)</t>
  </si>
  <si>
    <t xml:space="preserve">PR2425-04667 </t>
  </si>
  <si>
    <t>PO2425-05128</t>
  </si>
  <si>
    <t>Rational" MODEL: SCC WE 202 Sereal no: E22S119032739795 Door gasket</t>
  </si>
  <si>
    <t>GRN2425-0006283</t>
  </si>
  <si>
    <t>"Rational" MODEL: SCC WE 202 Sereal no: E225119032739795 Air Inlet filter</t>
  </si>
  <si>
    <t>"Rational" MODEL: ICOMBI PRO Sereal no: E22SJ23013033144 Door gasket</t>
  </si>
  <si>
    <t>"Rational" MODEL: ICOMBI PRO Sereal no: E22SJ23013033144 AIR INLET FILTER</t>
  </si>
  <si>
    <t>"Rational" MODEL: ICOMBI PRO Sereal no: E22SJ23013033144 Gasket glass pane/trolly</t>
  </si>
  <si>
    <t>"Rational" MODEL: SCC WE 202 Sereal no: E22SI19032734036 Door gasket</t>
  </si>
  <si>
    <t>"Rational" MODEL: SCC WE 202 Sereal no: E225119032734036 Air Inlet filter</t>
  </si>
  <si>
    <t>Rational MODEL: ICOMBI PRO Sereal no: E22SJ23083078215 Door gasket</t>
  </si>
  <si>
    <t>"Rational" MODEL: ICOMBI PRO Sereal -no: E22SJ23083078215 AIR INLET FILTER</t>
  </si>
  <si>
    <t>"Rational" MODEL: ICOMBI PRO Sereal -no: E22SJ23083078215 Gasket glass pane/trolly</t>
  </si>
  <si>
    <t>PR2425-04700</t>
  </si>
  <si>
    <t>PO2425-5294</t>
  </si>
  <si>
    <t>42.00.128P SD-memory card</t>
  </si>
  <si>
    <t>PO2425-5293</t>
  </si>
  <si>
    <t>40.03.772P Transformer f. cooling fan</t>
  </si>
  <si>
    <t>40.03.948P Cooling fan with NTC</t>
  </si>
  <si>
    <t>PO2425-5295</t>
  </si>
  <si>
    <t>PR2425-04708</t>
  </si>
  <si>
    <t>PO2425-05333</t>
  </si>
  <si>
    <t>SFST82000009</t>
  </si>
  <si>
    <t>New: Air carrier 36,000 BTU</t>
  </si>
  <si>
    <t>V1000543 - T.W.A.N. Engineering Co.,Ltd</t>
  </si>
  <si>
    <t>GRN2425-0006452</t>
  </si>
  <si>
    <t>Installation New Air: 3 Phase</t>
  </si>
  <si>
    <t>PR2425-04737</t>
  </si>
  <si>
    <t>PO2425-05308</t>
  </si>
  <si>
    <t>Remove and Installation from office Maintenace to MDB room</t>
  </si>
  <si>
    <t>GRN2425-0006454</t>
  </si>
  <si>
    <t>CPP24-133</t>
  </si>
  <si>
    <t>PR2425-04738</t>
  </si>
  <si>
    <t>PO2425-5296</t>
  </si>
  <si>
    <t>SFST34000138</t>
  </si>
  <si>
    <t>ข้อต่อตรงสายลมเกลียวนอก 1/8" ออก 6 mm.</t>
  </si>
  <si>
    <t>SFST34000139</t>
  </si>
  <si>
    <t>ข้อต่อตรงสายลมเกลียวนอก 1/4" ออก 6 mm.</t>
  </si>
  <si>
    <t>SFST34000140</t>
  </si>
  <si>
    <t>ข้อต่อตรงสายลมเกลียวนอก 3/8" ออก 6 mm.</t>
  </si>
  <si>
    <t>SFST34000141</t>
  </si>
  <si>
    <t>ข้อต่อตรงสายลมเกลียวนอก 1/2" ออก 6 mm.</t>
  </si>
  <si>
    <t>SFST34000142</t>
  </si>
  <si>
    <t>ข้อต่อตรงสายลมเกลียวนอก 1/8" ออก 8mm.</t>
  </si>
  <si>
    <t>SFST34000143</t>
  </si>
  <si>
    <t>ข้อต่อตรงสายลมเกลียวนอก 1/4" ออก 8 mm.</t>
  </si>
  <si>
    <t>SFST34000144</t>
  </si>
  <si>
    <t>ข้อต่อตรงสายลมเกลียวนอก 3/8" ออก 8 mm.</t>
  </si>
  <si>
    <t>SFST34000145</t>
  </si>
  <si>
    <t>ข้อต่อตรงสายลมเกลียวนอก 1/2" ออก 8 mm.</t>
  </si>
  <si>
    <t>SFST34000146</t>
  </si>
  <si>
    <t>ข้อต่อตรงสายลมเกลียวนอก 1/8" ออก 10 mm.</t>
  </si>
  <si>
    <t>SFST34000147</t>
  </si>
  <si>
    <t>ข้อต่อตรงสายลมเกลียวนอก 1/4" ออก 10 mm.</t>
  </si>
  <si>
    <t>SFST34000148</t>
  </si>
  <si>
    <t>ข้อต่อตรงสายลมเกลียวนอก 3/8" ออก 10 mm.</t>
  </si>
  <si>
    <t>SFST34000149</t>
  </si>
  <si>
    <t>ข้อต่อตรงสายลมเกลียวนอก 1/2" ออก 10 mm.</t>
  </si>
  <si>
    <t>SFST34000150</t>
  </si>
  <si>
    <t>ข้อต่อตรงเสียบสายลมแบบลด 8 mm เหลือ 6 mm.</t>
  </si>
  <si>
    <t>SFST34000151</t>
  </si>
  <si>
    <t>ข้อต่อตรงเสียบสายลมแบบลด 10 mm เหลือ 8 mm.</t>
  </si>
  <si>
    <t>SFST34000152</t>
  </si>
  <si>
    <t>ข้อต่อตรงเสียบสายลมแบบลด 10 mm เหลือ 6 mm.</t>
  </si>
  <si>
    <t>SFST34000153</t>
  </si>
  <si>
    <t>ตัวเก็บเสียง (Silencer) เกลียวนอกขนาด 1/8"</t>
  </si>
  <si>
    <t>SFST34000154</t>
  </si>
  <si>
    <t>ตัวเก็บเสียง (Silencer) เกลียวนอกขนาด 1/4"</t>
  </si>
  <si>
    <t>SFST34000155</t>
  </si>
  <si>
    <t>ตัวเก็บเสียง (Silencer) เกลียวนอกขนาด 3/8"</t>
  </si>
  <si>
    <t>SFST34000156</t>
  </si>
  <si>
    <t>ข้อต่อตรงเสียบสายลม 6 mm.</t>
  </si>
  <si>
    <t>SFST34000157</t>
  </si>
  <si>
    <t>ข้อต่อตรงเสียบสายลม 8 mm.</t>
  </si>
  <si>
    <t>SFST34000158</t>
  </si>
  <si>
    <t>ข้อต่อตรงเสียบสายลม 10 mm.</t>
  </si>
  <si>
    <t>PR2425-04739</t>
  </si>
  <si>
    <t>PO2425-05542</t>
  </si>
  <si>
    <t>LPG  system</t>
  </si>
  <si>
    <t>Fire Alarm IoT Box (P00437) (LPG)</t>
  </si>
  <si>
    <t>V1000745 - SMK AUTOMATION CO.,LTD</t>
  </si>
  <si>
    <t>GRN2425-0007434</t>
  </si>
  <si>
    <t>LPG GAS Detector RS485 (P18846)</t>
  </si>
  <si>
    <t>ค่าติดตั้งหน้างาน และการเดินสายภายนอก (P00294)</t>
  </si>
  <si>
    <t>ค่าบริการ Config V-Box (P00608)</t>
  </si>
  <si>
    <t>PR2425-04740</t>
  </si>
  <si>
    <t>PO2425-05535</t>
  </si>
  <si>
    <t>งานเปลี่ยนอุปกรณ์พร้อมติดตั้ง LPG DETECTOR
"EWOO" EW-403 Gas Detector Ex-Proof</t>
  </si>
  <si>
    <t>V1000742 - SAENCHOTE ELECTRIC INSTRUMENT COMPANY LIMITED</t>
  </si>
  <si>
    <t>GRN2425-0006567</t>
  </si>
  <si>
    <t>Cover Stainless Steel "EWOO" EW-403</t>
  </si>
  <si>
    <t>CPP24-264</t>
  </si>
  <si>
    <t>PR2425-04749</t>
  </si>
  <si>
    <t>PO2425-05654</t>
  </si>
  <si>
    <t>ระบบทำความเย็น สําหรับห้อง New Air Blast Freezer No.3
- รายละเอียดเพิ่มเดิม ดามใบเสนอราคาแนบ</t>
  </si>
  <si>
    <t>V1000748 - CARRIER COMMERCIAL REFRIGERATION(THAILAND) COMPANY LIMITED</t>
  </si>
  <si>
    <t>Inbetween waitting supplier Fix/Install/Other</t>
  </si>
  <si>
    <t>CPP24-252</t>
  </si>
  <si>
    <t>PR2425-04750</t>
  </si>
  <si>
    <t>PO2425-05292</t>
  </si>
  <si>
    <t>CPP24-246</t>
  </si>
  <si>
    <t>PR2425-04751</t>
  </si>
  <si>
    <t>PO2425-05305</t>
  </si>
  <si>
    <t>CPP24-130</t>
  </si>
  <si>
    <t xml:space="preserve">PR2425-04754 </t>
  </si>
  <si>
    <t>PO2425-05342</t>
  </si>
  <si>
    <t>"FESTO" MS4-EE-1/4-10V24-S</t>
  </si>
  <si>
    <t>"FESTO" MS4-FRM-1/4-Y</t>
  </si>
  <si>
    <t>"FESTO" VUVG-LK14-M52-AT-G18-1R8L-S</t>
  </si>
  <si>
    <t>CPP24-244</t>
  </si>
  <si>
    <t>PR2425-04755</t>
  </si>
  <si>
    <t>PO2425-05303</t>
  </si>
  <si>
    <t>สายไฟทนความร้อน 200 องศา 6 SQ.MM. ซิลิกอน ฮีดเดอร์ หุ้มใยแก้ว</t>
  </si>
  <si>
    <t>M.</t>
  </si>
  <si>
    <t>CPP24-250</t>
  </si>
  <si>
    <t>PR2425-04756</t>
  </si>
  <si>
    <t>PO2425-05298</t>
  </si>
  <si>
    <t>"MAKITA" D-06317 ดอกสว่าน เจาะเหล็ก 3.5 มม. (10pc/pack)</t>
  </si>
  <si>
    <t>PACK.</t>
  </si>
  <si>
    <t>"MAKITA" D-06317 ดอกสว่าน เจาะเหล็ก 3 มม. (10pc/pack)</t>
  </si>
  <si>
    <t>PO2425-05302</t>
  </si>
  <si>
    <t>"MAKITA" D-06317 ดอกสว่าน เจาะเหล็ก 2.5 มม. (10pc/pack)</t>
  </si>
  <si>
    <t>"MAKITA" D-06317 ดอกสว่าน เจาะเหล็ก 2 มม. (10pc/pack)</t>
  </si>
  <si>
    <t>CP24-247</t>
  </si>
  <si>
    <t>PR2425-04757</t>
  </si>
  <si>
    <t>PO2425-05301</t>
  </si>
  <si>
    <t>บอลวาล์ว สแตนเลส 304 ขนาด 2 นิ้ว (Ball Valve Stainless)</t>
  </si>
  <si>
    <t>บอลวาล์ว สแตนเลส 304 ขนาด 1 นิ้ว (Ball Valve Stainless)</t>
  </si>
  <si>
    <t>SFST34000025</t>
  </si>
  <si>
    <t>บอลวาล์ว สแตนเลส 304 ขนาด 1/2’’ นิ้ว (Ball Valve Stainless)</t>
  </si>
  <si>
    <t>CPP24-131</t>
  </si>
  <si>
    <t>PR2425-04758</t>
  </si>
  <si>
    <t>PO2425-05306</t>
  </si>
  <si>
    <t>ตาข่ายสี่เหลี่ยม เบอร์ 18 ตาห่าง 1 นิ้ว GIANT KINGKONG
ขนาด 0.9 x 30 เมตร หนา 1.20 มม.</t>
  </si>
  <si>
    <t>CPP24-242</t>
  </si>
  <si>
    <t>PR2425-04760</t>
  </si>
  <si>
    <t>PO2425-05319</t>
  </si>
  <si>
    <t>"HACO" หน้ากากกันน้ำ 3 ช่อง AP-W222R-GY สีเทา</t>
  </si>
  <si>
    <t>"Panasonic" หน้ากากกันน้ำ ฝากันน้ำ 3 ช่อง รุ่น WEG8981 (2x4)</t>
  </si>
  <si>
    <t>CPP24-248</t>
  </si>
  <si>
    <t xml:space="preserve">PR2425-04761 </t>
  </si>
  <si>
    <t>PO2425-5299</t>
  </si>
  <si>
    <t>"TOTAL" THT 53321 คัดเตอร์ตัดท่อ 3-32 mm</t>
  </si>
  <si>
    <t>PR2425-04762</t>
  </si>
  <si>
    <t>PO2425-05344</t>
  </si>
  <si>
    <t>GRN2425-0006423</t>
  </si>
  <si>
    <t>CPP24-255</t>
  </si>
  <si>
    <t>PR2425-04791</t>
  </si>
  <si>
    <t>Koche" KS-1900/91 ชุดไขควง 10 ตัว พร้อมบรรจุซองหนังสีดำ</t>
  </si>
  <si>
    <t>GRN2425-0005985</t>
  </si>
  <si>
    <t>CPP24-253</t>
  </si>
  <si>
    <t>PR2425-04793</t>
  </si>
  <si>
    <t>PO2425-05297</t>
  </si>
  <si>
    <t>"Weidmuller" Terminal Ground W-Series WPE 2.5</t>
  </si>
  <si>
    <t>"Weidmuller" Terminal Ground W-Series WPE 6</t>
  </si>
  <si>
    <t>"Weidmuller" Terminal W-Series WDU 2.5</t>
  </si>
  <si>
    <t>"Weidmuller" Terminal W-Series WDU 6</t>
  </si>
  <si>
    <t>"Weidmuller" Stopper W-Series WEW 35/2</t>
  </si>
  <si>
    <t>"Weidmuller" End Plate W-Series WAP 2.5/4/6/10</t>
  </si>
  <si>
    <t>Bandex แป้นกาว ตีนตุ๊กแก ขนาด 21x21 mm
รุ่น TM-2121-4 สีขาว (1แพ็ค 100 ตัว)</t>
  </si>
  <si>
    <t xml:space="preserve">PR2425-04794 </t>
  </si>
  <si>
    <t>PO2425-05336</t>
  </si>
  <si>
    <t>งานเคลือบพื้น Polyurethane (PU HF 10-12 mm.)
- งานห้อง Air Blast1 (31 Sq.m) สีเหลือง ผิวเรียบ
- งานโซนดิบ-โซนสุก (21 Sq.m)
- โซนดิบ สีเขียว ผิวเรียบ
- โซนสุก สีเหลือง ผิวเรียบ
- งานห้อง Cooking
- งานโพรเทคชั่น
- ค่าเดินทาง
- ค่าดำาเนินการ
- รายละเอียดตามใบเสนอราคาแนบ</t>
  </si>
  <si>
    <t>V1000731 - PHUTEWA DEVELOPMENT CO., LTD.</t>
  </si>
  <si>
    <t>GRN2425-0006310</t>
  </si>
  <si>
    <t>PR2425-04797</t>
  </si>
  <si>
    <t>PO2425-05398</t>
  </si>
  <si>
    <t>Service charge check weight no.1/no.2</t>
  </si>
  <si>
    <t>GRN2425-0006425</t>
  </si>
  <si>
    <t xml:space="preserve">PR2425-04805 </t>
  </si>
  <si>
    <t>PO2425-5545</t>
  </si>
  <si>
    <t>ค่าาบริการตรวจเช็ดและแก้ไขเบื้องต้น (Dock Leveler)
* ไม่รวมอุปกรณ์ที่ชำรุด (ถ้ามี)*</t>
  </si>
  <si>
    <t>V1000744 - Goldvest Trading (Thailand) Co., Ltd.</t>
  </si>
  <si>
    <t xml:space="preserve">PR2425-04832 </t>
  </si>
  <si>
    <t>PO2425-5539</t>
  </si>
  <si>
    <t>Repair SIEMENS TOUCH DISPLAY KTP600 S/N PHKX-KTP600</t>
  </si>
  <si>
    <t>V1000743 - Waratep Nongpue</t>
  </si>
  <si>
    <t>GRN2425-0006282</t>
  </si>
  <si>
    <t>Vacuum nozzle 50x180 090_13_02
- Distance ring 30x5,3
- Roller wheel 200 010_04_01
- Bearing DIN6005 2 ZR
010_04_02</t>
  </si>
  <si>
    <t>Dowfrost 1GAL Article number PPWCDOWF20 (1 GAL=20 KG)</t>
  </si>
  <si>
    <t>Overhaul Vacuum pump DR VACUUM V0040C
- รายละเอียดตามใบเสนอราคาแนบ</t>
  </si>
  <si>
    <t>Service charge checked and Install</t>
  </si>
  <si>
    <t xml:space="preserve">PR2425-04875 </t>
  </si>
  <si>
    <t>PO2425-5423</t>
  </si>
  <si>
    <t>"PILOT" PISTON VALVE SINGLE ACTING
BODY: SS-316 N.C SCREWED BSPT 3/4"
MAX TEMP: 180 C
P/N: 2K200-20 (HEAD:PP)(L=93M.M) CONTROL PRESSURE 5 TO 10
BAR, MAX PRESSURE 16 BAR</t>
  </si>
  <si>
    <t xml:space="preserve"> V1000655 - SRM ENGINEERING 1991 CO., LTD.</t>
  </si>
  <si>
    <t>PR2425-04877</t>
  </si>
  <si>
    <t>PO2425-05422</t>
  </si>
  <si>
    <t>GRN2425-0006608</t>
  </si>
  <si>
    <t>PR2425-04879</t>
  </si>
  <si>
    <t>PO2425-05425</t>
  </si>
  <si>
    <t>GRN2425-0006534</t>
  </si>
  <si>
    <t>PO2425-05427</t>
  </si>
  <si>
    <t>SFST34000047</t>
  </si>
  <si>
    <t>"Philips" รุ่น WT069C,โคมไฟ T8 LED กันน้ำ กันฝุ่น กันฝน</t>
  </si>
  <si>
    <t>V1000729 - BN SUPPLY 1991 CO., LTD.</t>
  </si>
  <si>
    <t>GRN2425-0006089</t>
  </si>
  <si>
    <t>PO2425-05436</t>
  </si>
  <si>
    <t>Temp Control "Omron" E5CC - RX2ASM-800</t>
  </si>
  <si>
    <t>GRN2425-0006317</t>
  </si>
  <si>
    <t>SFST34000037</t>
  </si>
  <si>
    <t>"Erina", รุ่น 2510C, 1 Pole 25,A ,22oVAC, แมกเนติกคอนแทรคเตอร์</t>
  </si>
  <si>
    <t xml:space="preserve">PR2425-04882 </t>
  </si>
  <si>
    <t>PO2425-05424</t>
  </si>
  <si>
    <t>Suction Filter Header 2-5/8" STAS-9621</t>
  </si>
  <si>
    <t>GRN2425-0006320</t>
  </si>
  <si>
    <t>Drier Core: F-48 for Suction Header</t>
  </si>
  <si>
    <t>Low pressure gauge MR-206-DS-MULTI-16BAR</t>
  </si>
  <si>
    <t>High pressure gauge MR-306-DS-MULTI-35BAR</t>
  </si>
  <si>
    <t>อุปกรณ์เบ็ดเตล็ดที่ใช้ในการติดตั้ง</t>
  </si>
  <si>
    <t>ค่าด่าาเนินการ + ค่าเดินทาง</t>
  </si>
  <si>
    <t>PR2425-04898</t>
  </si>
  <si>
    <t xml:space="preserve">PO2425-05421 </t>
  </si>
  <si>
    <t>Vacuum oil "Busch" VM100 1 ลิตร</t>
  </si>
  <si>
    <t>V1000452 - SRIPIPAT ENGINEERING CO.,LTD.</t>
  </si>
  <si>
    <t>GRN2425-0006732</t>
  </si>
  <si>
    <t>Oil filter "Mann Filter" W940/1</t>
  </si>
  <si>
    <t>V-Ring 35A (VA-035)</t>
  </si>
  <si>
    <t>160-1176897 O-RING 25 x 15. NBR 07 SHORE FOR VMS 503</t>
  </si>
  <si>
    <t>160-2011289 ELECTRODE ASSY' 8( MM. SEAL LEFT)</t>
  </si>
  <si>
    <t>160-2011289 ELECTRODE ASSY' 8( MM. SEAL RIGHT)</t>
  </si>
  <si>
    <t>160-1331176 MAIN BREAKER KNOB BLACK</t>
  </si>
  <si>
    <t>สายพาน Timing Belt Size 24 x 1020 MM. ต่อแบบฟันปลา</t>
  </si>
  <si>
    <t xml:space="preserve">PR2425-04899 </t>
  </si>
  <si>
    <t>PO2425-05431</t>
  </si>
  <si>
    <t>หม้อแปลง ขนาด 630KVA
- กรองน้ำมัน
- ล่อฟ้าแรงสูงใหม่</t>
  </si>
  <si>
    <t>SET.</t>
  </si>
  <si>
    <t>GRN2526-0000746</t>
  </si>
  <si>
    <t>หม้อแปลง ขนาด 100KVA
- กรองน้ำมัน
- เปลี่ยนปะเก็นยางแรงสูง
- เปลี่ยนปะเก็นยางแรงต่ำ</t>
  </si>
  <si>
    <t>หม้อแปลง ขนาด 1250KVA
- กรองน้ำมัน</t>
  </si>
  <si>
    <t>ค่ารถ ค่าขนส่ง</t>
  </si>
  <si>
    <t>PR2425-04900</t>
  </si>
  <si>
    <t>PO2425-05420</t>
  </si>
  <si>
    <t>รองเท้าบู๊ท PVC หัวเหล็ก สีขาว พื้นรองเท้าสีฟ้า
Size: 44 = 2 คู่ , 45 = 2 คู่</t>
  </si>
  <si>
    <t>V1000224 - PHOL DHANYA PUBLIC CO.,LTD.</t>
  </si>
  <si>
    <t>GRN2425-0006759</t>
  </si>
  <si>
    <t>เข็มขัดพยุงหลัง ERGOZO Heavy Duty
Size: M = 3 เส้น , L = 3 เส้น</t>
  </si>
  <si>
    <t>PR2425-04903</t>
  </si>
  <si>
    <t>PO2425-05650</t>
  </si>
  <si>
    <t>DURM.</t>
  </si>
  <si>
    <t>V1000475 - คล่องการค้า,LTD.</t>
  </si>
  <si>
    <t>GRN2425-0007454,GRN2526-0001159,GRN2526-0001634</t>
  </si>
  <si>
    <t>GRN2526-0003378</t>
  </si>
  <si>
    <t>PR2425-04959</t>
  </si>
  <si>
    <t>PO2425-05649</t>
  </si>
  <si>
    <t>ค่าบริการเข้าตวจเช็กเครื่อง NOWICKI Vacuum Tumbler อาการ หน้าจอกดระบบ Manual mode และ Vacuum ไม่ได้</t>
  </si>
  <si>
    <t>Job.</t>
  </si>
  <si>
    <t>GRN2425-0006281</t>
  </si>
  <si>
    <t>PR2425-04975</t>
  </si>
  <si>
    <t>PO2425-05648</t>
  </si>
  <si>
    <t>GRN2425-0006280</t>
  </si>
  <si>
    <t>PR2425-04976</t>
  </si>
  <si>
    <t>PO2425-05647</t>
  </si>
  <si>
    <t>GRN2425-0006568</t>
  </si>
  <si>
    <t>PR2425-05013</t>
  </si>
  <si>
    <t>PO2425-05646</t>
  </si>
  <si>
    <t>Safety Valve VYC 1" (Brass) Model 095 AP PD9.2 Bar</t>
  </si>
  <si>
    <t xml:space="preserve"> V1000690 - PAKO ENGINEERING COMPANY LIMITED</t>
  </si>
  <si>
    <t>GRN2425-0008176</t>
  </si>
  <si>
    <t>PR2425-05014</t>
  </si>
  <si>
    <t>PO2425-05976</t>
  </si>
  <si>
    <t>งานซ่อมปารุงทั่วไป ประจำเดือน
ขอบเขตงาน
- งานเชื่อมเหล็ก
- งานซ่อมพื้นที่ชารุดขนาดเล็ก และซ่อมขอบปูน
- งานซีลซิลิโคน
- งานเปลี่ยนหลอดไฟฟ้า
- งานทาสีทั่วไป
- งานอื่นในลักษณะซ่อมเก็บงาน
- เข้าท่างาน 2 เดือน / ครั้ง (ทำงานวันหยุด 2 วัน)
- วัสดุผู้ว่าจ้างเป็นผู้จัดเตรียม
- แผนงานรายละเอียดผู้ว่าจ้างจะต้องเป็นผู้กำหนดและแจ้งล่วงหน้า
- เบิกค่าจ้างในแต่ละรอบการทํางาน</t>
  </si>
  <si>
    <t>V1000757 - GOLDEN ENGINEERING &amp; PART COMPANY LIMITED</t>
  </si>
  <si>
    <t>GRN2425-0007099</t>
  </si>
  <si>
    <t xml:space="preserve">PR2425-05015 </t>
  </si>
  <si>
    <t>PO2425-05645</t>
  </si>
  <si>
    <t>PERMATEX" รุ่น P-51D นํ้ายาทาเกลียวท่อ ความจุ 16 ออนซ์ สีดำ</t>
  </si>
  <si>
    <t>GRN2425-0006533</t>
  </si>
  <si>
    <t xml:space="preserve">PR2425-05017 </t>
  </si>
  <si>
    <t>PO2425-05643</t>
  </si>
  <si>
    <t>CASTEL"Globe Valve 1-5/8"</t>
  </si>
  <si>
    <t>GRN2425-0006319</t>
  </si>
  <si>
    <t>ค่าดำเนินการ + ค่าเดินทาง
- เดินเครื่อง, Vacuum
-เทศชั่ว</t>
  </si>
  <si>
    <t>PR2425-05041</t>
  </si>
  <si>
    <t>PO2425-05771</t>
  </si>
  <si>
    <t>Service charge</t>
  </si>
  <si>
    <t>GRN2425-0006418</t>
  </si>
  <si>
    <t>87.01.297 Control transformer T1 with</t>
  </si>
  <si>
    <t>GRN2425-0006417</t>
  </si>
  <si>
    <t>PR2425-05103</t>
  </si>
  <si>
    <t>PO2425-05781</t>
  </si>
  <si>
    <t>Service charge Combi oven No.1-4</t>
  </si>
  <si>
    <t>GRN2425-0006419</t>
  </si>
  <si>
    <t>PR2425-05110</t>
  </si>
  <si>
    <t>Globe valve</t>
  </si>
  <si>
    <t>GRN2425-0006585</t>
  </si>
  <si>
    <t>PR2425-05118</t>
  </si>
  <si>
    <t>PO2425-05783</t>
  </si>
  <si>
    <t>Epoxy coating, Green (Part A / Part B)</t>
  </si>
  <si>
    <t>GRN2425-0006498</t>
  </si>
  <si>
    <t>Epoxy coating, Yellow (Part A / Part B)</t>
  </si>
  <si>
    <t>PR2425-05119</t>
  </si>
  <si>
    <t>PO2425-05780</t>
  </si>
  <si>
    <t>GRN2425-0006424</t>
  </si>
  <si>
    <t>PR2425-05120</t>
  </si>
  <si>
    <t>PO2425-05848</t>
  </si>
  <si>
    <t>"SUMO" น้ำยาลบรอยเชื่อมสเดนเลส 1000 กรัม</t>
  </si>
  <si>
    <t>GRN2425-0007142</t>
  </si>
  <si>
    <t>"Bestchoice" นํ้ายาเช็ครอยรั่วท่อแอร์ 500 ml.</t>
  </si>
  <si>
    <t>"Errecom" Drain Tabs เม็ดฆ่าเชื้อสำหรับทำความสะอาดท่อน้ำทิ้ง</t>
  </si>
  <si>
    <t>PR2425-05121</t>
  </si>
  <si>
    <t>PO2425-05849</t>
  </si>
  <si>
    <t>Aluminum ladder 5 Step</t>
  </si>
  <si>
    <t>EA.</t>
  </si>
  <si>
    <t>GRN2425-0006458</t>
  </si>
  <si>
    <t>Aluminum ladder 7 Step</t>
  </si>
  <si>
    <t>PR2425-05162</t>
  </si>
  <si>
    <t>PO2425-06008</t>
  </si>
  <si>
    <t>DRAIN PLUG FOR BOWL INCL. O-RING</t>
  </si>
  <si>
    <t>GRN2526-0000405</t>
  </si>
  <si>
    <t>PR2425-05168</t>
  </si>
  <si>
    <t>PO2425-05986</t>
  </si>
  <si>
    <t>REPAIR KEYPAD METALBUD NOWICKI, S/N: S11P 0912 080
อาการ : ปุ่มกดไม่ได้ทุกปุ่ม,จอไม่แสดงผลตัวเลข</t>
  </si>
  <si>
    <t>GRN2425-0007076</t>
  </si>
  <si>
    <t>PR2425-05192</t>
  </si>
  <si>
    <t>PO2425-06006</t>
  </si>
  <si>
    <t>MALE PART WITH TUBE SS316L DN65 + งานเชื่อม</t>
  </si>
  <si>
    <t>GRN2425-0007399</t>
  </si>
  <si>
    <t>LINER &amp; NUT WITH ELBOW 90 SS316L DN65 + งานเชื่อม</t>
  </si>
  <si>
    <t>PR2425-05193</t>
  </si>
  <si>
    <t>PO2425-05987</t>
  </si>
  <si>
    <t>ซิลิโคนไร้กรดกันเชื้อรา Wessbond silicone Neutra สีขาว</t>
  </si>
  <si>
    <t>GRN2425-0006665</t>
  </si>
  <si>
    <t xml:space="preserve">PR2425-05194 </t>
  </si>
  <si>
    <t>PO2425-06004</t>
  </si>
  <si>
    <t>GRN2425-0006821</t>
  </si>
  <si>
    <t>เคเบิ้ลไทร์สีดำ 10 นิ้ว 100 เส้น (Cable Tie black 10" 100  stra</t>
  </si>
  <si>
    <t>เคเบิ้ลไทร์สีดำ 12 นิ้ว 100 เส้น (Cable Tie black 12" 100 stra</t>
  </si>
  <si>
    <t xml:space="preserve">PR2425-05195 </t>
  </si>
  <si>
    <t>PO2425-06010</t>
  </si>
  <si>
    <t>ถุงมือสแตนเลส แบบ 5 นิ้วมือ สายรัดตะขอ
Size: M=1, L=1</t>
  </si>
  <si>
    <t>GRN2425-0006758</t>
  </si>
  <si>
    <t>ถุงมือหนังเย็บเชื่อมแบบยาว กันความร้อน 300C ยาว 16 นิ้ว</t>
  </si>
  <si>
    <t>PO2425-06012</t>
  </si>
  <si>
    <t>ยางกันกระแทก D-Type: ขนาด 100x10x10 cm.</t>
  </si>
  <si>
    <t>GRN2425-0007143</t>
  </si>
  <si>
    <t>"ELECTON" EN1-M31530 ล้อเก็บสายไฟ 4 ช่อง 3500วัดด์ 30 เมตร</t>
  </si>
  <si>
    <t>PR2425-05196</t>
  </si>
  <si>
    <t>PO2425-06133</t>
  </si>
  <si>
    <t>PROMINENT DIAPHAGM PUMP
TYPE: CNPB1003PVT209A010
CAPACITY: 3.0 1/HR.AT 10 BAR
POWER: IpH.100-230V.50/60Hz.11W.
LIQUID END: PVDF, SEAL: PTFE
CONNECTION: 6 Χ 4 ΜΜ.</t>
  </si>
  <si>
    <t>V1000758 - DIVINE TECHNOLOGY SOLUTIONS COMPANY LIMITED</t>
  </si>
  <si>
    <t>GRN2425-0007882</t>
  </si>
  <si>
    <t xml:space="preserve">PR2425-05197 </t>
  </si>
  <si>
    <t>PO2425-05988</t>
  </si>
  <si>
    <t>น็อด M10x30 mm. หัวกลมแบน สแตนเลส 304</t>
  </si>
  <si>
    <t>GRN2425-0007140</t>
  </si>
  <si>
    <t>ข้อต่อตรงมีเกลียวที่ตัวเสียบสาย 2 ด้านขนาดสายลม 6 mm</t>
  </si>
  <si>
    <t>ข้อต่อตรงมีเกลียวที่ตัวเสียบสาย 2 ด้านขนาดสายลม 8 mm</t>
  </si>
  <si>
    <t>FUSE เซรามิค ขนาด 10A 500V 6x30 mm.</t>
  </si>
  <si>
    <t>Flexible กันน้ำ สีเทาขนาด 1 1/4"  5 เมตร</t>
  </si>
  <si>
    <t>Connector Flexible กันน้ำ 1 1/4"</t>
  </si>
  <si>
    <t>หลอดไฟฆ่าเชื้อ "PHILIPS" UV-C TUV T8 15W/G15</t>
  </si>
  <si>
    <t>PR2425-05231</t>
  </si>
  <si>
    <t>PO2425-05985</t>
  </si>
  <si>
    <t>งานติดตั้งระบบทำความเย็น Cold room No.8</t>
  </si>
  <si>
    <t>GRN2526-0003532</t>
  </si>
  <si>
    <t>PR2425-05292</t>
  </si>
  <si>
    <t>PO2425-6137</t>
  </si>
  <si>
    <t>ประกับซ่อมท่อ HDPE รีแพร์แคล้มป์ 3 นิ้ว (90mm.)</t>
  </si>
  <si>
    <t>GRN2425-0006818</t>
  </si>
  <si>
    <t>ประกับซ่อมท่อ HDPE รีแพร์แคล้มป์ 2-1/2 นิ้ว (75mm.)</t>
  </si>
  <si>
    <t>ประกับซ่อมท่อ HDPE รีแพร์แคล้มป์ 4 นิ้ว (110mm.)</t>
  </si>
  <si>
    <t xml:space="preserve">PR2425-05293 </t>
  </si>
  <si>
    <t>PO2425-06235</t>
  </si>
  <si>
    <t>วาล์วลดแรงดัน "Yoshitake" GP-1000 Pressure Reducing Valve 3/4นิ้ว Prees 0.5-9 bar Flangde JIS10K</t>
  </si>
  <si>
    <t>V1000763 - North Power Co., Ltd.</t>
  </si>
  <si>
    <t>GRN2425-0007482</t>
  </si>
  <si>
    <t>วาล์วลดแรงดัน "Yoshitake" GP-1000 Pressure Reducing Valve
1นิ้ว Prees 0.5-9 bar Flangde JIS10K</t>
  </si>
  <si>
    <t>PR2425-05294</t>
  </si>
  <si>
    <t>PO2425-06165</t>
  </si>
  <si>
    <t>GRN2526-0000109</t>
  </si>
  <si>
    <t>PR2425-05295</t>
  </si>
  <si>
    <t>PO2425-06166</t>
  </si>
  <si>
    <t>GRN2425-0006877</t>
  </si>
  <si>
    <t>PR2425-05296</t>
  </si>
  <si>
    <t>PO2425-06172</t>
  </si>
  <si>
    <t>MAX BRIGHT" EXB 111-10ED Emergency Exit Sign Light</t>
  </si>
  <si>
    <t>V1000040 - บริษัท ไฟร์ โฟกัส เซลส์ แอนด์ เซอร์วิส จำกัด</t>
  </si>
  <si>
    <t>GRN2425-0006884</t>
  </si>
  <si>
    <t>PR2425-05352</t>
  </si>
  <si>
    <t>PO425-06171</t>
  </si>
  <si>
    <t>Box Power Plus 16 A : SUS304 : 3P+N+E</t>
  </si>
  <si>
    <t>V1000760 - S.K.N PRECITION LIMITED PARTNERSHIP</t>
  </si>
  <si>
    <t>GRN2425-0007077</t>
  </si>
  <si>
    <t>PR2425-05353</t>
  </si>
  <si>
    <t>PO2425-06167</t>
  </si>
  <si>
    <t>ปะเก็นหน้าแปลน Non Asbestos PN16 VALQUA 6500G
ขนาด 1/2 นิ้ว (16 มม.) แบบ FF หนา 3 มม.</t>
  </si>
  <si>
    <t>GRN2425-0007141</t>
  </si>
  <si>
    <t>ปะเก็นหน้าแปลน Non Asbestos PN16 VALQUA 6500G
ขนาด 3/4 นิ้ว (20 มม.) แบบ FF หนา 3 มม.</t>
  </si>
  <si>
    <t>ปะเก็นหน้าแปลน Non Asbestos PN16 VALQUA 6500G
ขนาด 1 นิ้ว (25 มม.) แบบ FF หนา 3 มม.</t>
  </si>
  <si>
    <t>ปะเก็นหน้าแปลน Non Asbestos PN16 VALQUA 6500G
ขนาด 1-1/2 นิ้ว (40มม.) แบบ FF หนา 3 มม.</t>
  </si>
  <si>
    <t>PR2425-05354</t>
  </si>
  <si>
    <t>PO2425-06168</t>
  </si>
  <si>
    <t>SIEMENS OVER LOAD RELAY 3US5000-1G 4-6.3A</t>
  </si>
  <si>
    <t>GRN2425-0007814</t>
  </si>
  <si>
    <t>PR2425-05355</t>
  </si>
  <si>
    <t>PO2425-06169</t>
  </si>
  <si>
    <t>งานติดตั้ง ผนัง Sandwich panal 40 mm.
- แผ่นฉนวน Sandwich panel (EPS) เกรดไม่ลามไฟ (E-Grade)
- ความหนาแน่น (1/b/f3) หนา 40 มมผิวเหล็ก PPGI ZM120
- RMP (Food Grade) -Off White (BMT 0.35 mm.) ทั้ง 2 ด้าน
งานเบิ้ล ผนัง 3 ด้าน (65.5 ตรม.)</t>
  </si>
  <si>
    <t>GRN2425-0006879</t>
  </si>
  <si>
    <t>ค่าขนส่ง</t>
  </si>
  <si>
    <t>PR2425-05356</t>
  </si>
  <si>
    <t>PO2425-06170</t>
  </si>
  <si>
    <t>งานเคลือบ PU โซน เปียก
- Cooking room, Preparation Room, Cold room, washing room Fish Allersem wash up</t>
  </si>
  <si>
    <t>GRN2425-0006878</t>
  </si>
  <si>
    <t>งานเคลือบ PU โซน แห้ง
- พื้นที่ไลน์บรรจุ, ทางเดินเข้าไลน์, UC Room 11.2</t>
  </si>
  <si>
    <t>PR2425-05363</t>
  </si>
  <si>
    <t>PO2425-06152</t>
  </si>
  <si>
    <t>GRN2425-0007044/GRN2425-0007450</t>
  </si>
  <si>
    <t>GRN2425-0007044</t>
  </si>
  <si>
    <t>PR2425-05538</t>
  </si>
  <si>
    <t>PO2425-06463</t>
  </si>
  <si>
    <t>Motor Dock Leveler</t>
  </si>
  <si>
    <t>GRN2425-0007331</t>
  </si>
  <si>
    <t>สาย Hydraulic 2.10 М.</t>
  </si>
  <si>
    <t>สายยาง Hydraulic</t>
  </si>
  <si>
    <t>Service (Monday - Friday)</t>
  </si>
  <si>
    <t>PR2425-05539</t>
  </si>
  <si>
    <t>PO2425-06464</t>
  </si>
  <si>
    <t>ค่าแรงงานล้างทำความสะอาดฮูดดูดควัน</t>
  </si>
  <si>
    <t>GRN2526-0000400</t>
  </si>
  <si>
    <t>งานโพรเทคชั่น</t>
  </si>
  <si>
    <t>งานทำตะแกรงปิดแทนของเดิมแบบถอดออกได้
- ค่าวัสดุ</t>
  </si>
  <si>
    <t>งานทำตะแกรงปิดแทนของเดิมแบบถอดออกได้
- ค่าแรง</t>
  </si>
  <si>
    <t>ค่าเดินทาง</t>
  </si>
  <si>
    <t>PR2425-05540</t>
  </si>
  <si>
    <t>PO2425-06540</t>
  </si>
  <si>
    <t>Safety Valve VYC 1" (Brass) Model 095 AP PD9.2 Bar
- Mat.Body: Brass
- Spring: 9.5 Bar
- BSPT (025) 1"
- Set Pressure: 9.2 Bar</t>
  </si>
  <si>
    <t>GRN2425-0007402</t>
  </si>
  <si>
    <t>PR2425-05541</t>
  </si>
  <si>
    <t>PO2425-06467</t>
  </si>
  <si>
    <t>"SDPC" AC4000-03 Series ชุดกรองลม 3 ตอน
filter + regulator + lubricator เกลียว 3/8"</t>
  </si>
  <si>
    <t>GRN2425-0007965</t>
  </si>
  <si>
    <t>PR2425-05547</t>
  </si>
  <si>
    <t>PO2425-06465</t>
  </si>
  <si>
    <t>Industrial Sectional Overhead Door " GVT" HL Manual Version
Door clear opening size: (W) 2000 mm. x (H) 2350 mm
*Part Galvanize
- 1 row vision windows
- anty-drop system should be spring
- torsion spring balancing system
- single handle</t>
  </si>
  <si>
    <t>GRN2425-0007332</t>
  </si>
  <si>
    <t>INSTALLAITON&amp;DEMOLITION</t>
  </si>
  <si>
    <t>Labor cost for working on Sunday</t>
  </si>
  <si>
    <t>PR2425-05550</t>
  </si>
  <si>
    <t>PO2425-06466</t>
  </si>
  <si>
    <t>SFST81000078</t>
  </si>
  <si>
    <t>งานปั้นบัวด้วย Epoxy Mortar + Sand + เคลือบสีด้วย PU LF
บัวสูง 10 ซม. กว้าง 5 ซม. ยาว 30 เมตร
- ค่าแรง
- ค่าเดินทาง
- ค่าดำาเนินการ</t>
  </si>
  <si>
    <t>GRN2526-0000431</t>
  </si>
  <si>
    <t xml:space="preserve">PR2425-05554 </t>
  </si>
  <si>
    <t>PO2425-06468</t>
  </si>
  <si>
    <t>RTD PT-100 Ohm 3 wire (Single Element)
- Tube SUS316L Dia 6 mm. Length 150 mm. (ปลายแหลม)
- Sleeve Dia 9.5 mm. Length 50 mm. + Spring</t>
  </si>
  <si>
    <t>RN2425-0007661</t>
  </si>
  <si>
    <t>RTD PT-100 Ohm 3 wire (Single Element)
- Tube SUS316L Dia 6 mm. Length 70 mm.
- Sleeve Dia 10x50 mm. With Connection M8x12 mm. + Spring</t>
  </si>
  <si>
    <t xml:space="preserve">PR2425-05555 </t>
  </si>
  <si>
    <t>PO2425-06469</t>
  </si>
  <si>
    <t>SUMO ใบขัดเงาขนแกะ 4 " (แบบมีฝา)</t>
  </si>
  <si>
    <t>GRN2425-0007838</t>
  </si>
  <si>
    <t>"SUMO" น้ำยาขัดสนิมสแตนเลส ขนาด 200 ml.</t>
  </si>
  <si>
    <t>"SUMO" สเปรย์ทำความสะอาดและเคลือบเงาสแตนเลส ขนาด 600 ml.</t>
  </si>
  <si>
    <t>PR2425-05556</t>
  </si>
  <si>
    <t>PO2425-06459</t>
  </si>
  <si>
    <t>Temperature Controller "SHINKO" Model: BCS25000</t>
  </si>
  <si>
    <t>GRN2526-0000406</t>
  </si>
  <si>
    <t>BS-1-007 Jont for guide roller</t>
  </si>
  <si>
    <t>Bearing 608-2RS</t>
  </si>
  <si>
    <t>PO2425-06460</t>
  </si>
  <si>
    <t>"Tend" Tower Light Model: TPWL5L-22RG (หลอด LED)</t>
  </si>
  <si>
    <t>GRN2425-0007398</t>
  </si>
  <si>
    <t>PR2425-05558</t>
  </si>
  <si>
    <t>PO2425-06461</t>
  </si>
  <si>
    <t>"GUNTNER" FH065-VDP.6N.V7, 400Vac., 50Hz, 1.63/0.68Kw.,
2Hp, 4.3/2.5A., 1340/1000rpm. CosY 0.74, THCL155,
IP54 [VT0177], Evapperator fan</t>
  </si>
  <si>
    <t>GRN2425-0007263</t>
  </si>
  <si>
    <t>PR2425-05560</t>
  </si>
  <si>
    <t>PO2425-06471</t>
  </si>
  <si>
    <t>"SCG" กาวทาท่อชนิดเข้มขัน 125 กรัม</t>
  </si>
  <si>
    <t>GRN2425-0007843</t>
  </si>
  <si>
    <t>PR2425-05561</t>
  </si>
  <si>
    <t>PO2425-06457</t>
  </si>
  <si>
    <t>งานสำรวจเพื่อจัดทำ Scope of work ซ่อมแซมระบบท่อใต้อาคาร
ค่าใบอนุญาติทำงานที่อับอากาศ และผลการตรวจสุขภาพ
ค่าอุปกรณ์และเครื่องมือ การทำงานในที่อับอากาศ
ค่าออกแบบและจัดทำ Scope of work
ค่าใช้จ่ายอื่นๆ
- ใบรับรองแพทย์ตรวจสุขภาพ 5 ท่าน
- พัดลม/ไฟแสงสว่าง/ปลั๊กไฟ/ตรวจวัดอากาศ
- ชุด PPE
- ใบ CER พนักงานผ่านการอบรมที่อับกาศ (4 ผู้)
- ค่าเขียนแบบรายการที่ช่องท่อ
- ค่าแรงอื่นๆ</t>
  </si>
  <si>
    <t>V1000771 - Envire Operation Co., Ltd</t>
  </si>
  <si>
    <t>GRN2425-0007697</t>
  </si>
  <si>
    <t>PR2425-05562</t>
  </si>
  <si>
    <t>PO2425-06462</t>
  </si>
  <si>
    <t>Meterial tube bergin, blue</t>
  </si>
  <si>
    <t>V1000021 - CALVATIS-ASIA PACIFIC CO.,LTD.</t>
  </si>
  <si>
    <t>GRN2425-0007447</t>
  </si>
  <si>
    <t>ปลอกผ้า HYDROLIC</t>
  </si>
  <si>
    <t>หัวฉีดโฟม 1/2"</t>
  </si>
  <si>
    <t>GBMT0808 (ปลอกฝ้า) ห่างหนู 4 หุน เกลียวนอก 4 หุน</t>
  </si>
  <si>
    <t>GBMT0806 (ปลอกย้ำา) ห่างหนู 4 หุน เกลียวนอก 3 หุน</t>
  </si>
  <si>
    <t>บอลวาล์ว สเตนเลส-316 KITZ-600UTKM 1/2"</t>
  </si>
  <si>
    <t>NITTO SP-V COPLA 3P-V SUS CR 3/8"</t>
  </si>
  <si>
    <t>PR2425-05564</t>
  </si>
  <si>
    <t xml:space="preserve">PO2425-06545 </t>
  </si>
  <si>
    <t>Walkie Talkie ICOM-86 FX</t>
  </si>
  <si>
    <t>V1000060 - TRIO MASS CO., LTD.</t>
  </si>
  <si>
    <t>PO2425-06546</t>
  </si>
  <si>
    <t>License</t>
  </si>
  <si>
    <t>V1000166 - Office Of The National Broadcasting and Telecommunications Commission</t>
  </si>
  <si>
    <t>GRN2526-0001815</t>
  </si>
  <si>
    <t>PR2425-05565</t>
  </si>
  <si>
    <t>PO2425-06470</t>
  </si>
  <si>
    <t>"WEIGUANG",Axial Fan, 4E-315-V-S</t>
  </si>
  <si>
    <t>GRN2425-0007233</t>
  </si>
  <si>
    <t xml:space="preserve">PR2425-05599 </t>
  </si>
  <si>
    <t>PO2425-06541</t>
  </si>
  <si>
    <t>ค่าแรงปฏิบัติงาน ตรวจเช็คระบบทำความเย็นห้อง Air Blast Freezer No.2
- ปัญหาไม่สามารถเดิน Compressor No.1, No.2 ได้</t>
  </si>
  <si>
    <t>V1000762 - PORNNARIN P N SERVICE LIMITED PARTNERSHIP</t>
  </si>
  <si>
    <t>GRN2425-0007277</t>
  </si>
  <si>
    <t>PR2425-05600</t>
  </si>
  <si>
    <t>Service charge
Error:
-Detector 1 lost connection
-Detector 1 has unknown error 31
- Detector 1 has unknown error 15
Service date: 10-Feb-2025</t>
  </si>
  <si>
    <t>PR2425-05601</t>
  </si>
  <si>
    <t>PO2425-06542</t>
  </si>
  <si>
    <t>"TOTAL" TABLI200181 เครื่องเป่าลมไร้สาย 20V (แบตเตอรี่ 1 ก้อน + แท่นชาร์จ)</t>
  </si>
  <si>
    <t>V1000567 - KRUEANG MUE RUNG REUNG CO., LTD.</t>
  </si>
  <si>
    <t>GRN2425-0007662</t>
  </si>
  <si>
    <t>"TOTAL" TAGLI201008 เครื่องเจียร์ 4 นิ้ว (ตัวเปล่า)</t>
  </si>
  <si>
    <t>"TOTAL" TFBLI20011 แบตเตอรี่ 20V 2.0Ah.</t>
  </si>
  <si>
    <t>"TOTAL" TFCLI2001 แท่นชาร์จแบตเตอรี่ 20V.</t>
  </si>
  <si>
    <t>"TOTAL" THT321085 คีมย้ำรีเวท 10.5 นิ้ว
(สําหรับยิงลูกรีเวท อลูมิเนียม)</t>
  </si>
  <si>
    <t>PO2425-06543</t>
  </si>
  <si>
    <t>"Solar" GW-5D วงเวียนตัดปะเก็น 500mm.</t>
  </si>
  <si>
    <t>GRN2425-0007335</t>
  </si>
  <si>
    <t>PR2425-05602</t>
  </si>
  <si>
    <t>PO2425-06547</t>
  </si>
  <si>
    <t>ตราเสือ ปูนซีเมนต์ผสม ก่อ ฉาบ เท 50 กก.</t>
  </si>
  <si>
    <t>Sack.</t>
  </si>
  <si>
    <t>GRN2425-0007397</t>
  </si>
  <si>
    <t>PR2425-05603</t>
  </si>
  <si>
    <t>PO2425-06544</t>
  </si>
  <si>
    <t>Bag.</t>
  </si>
  <si>
    <t>APEX ASIA CONSTRUCTION CO.,LTD.</t>
  </si>
  <si>
    <t>GRN2425-0007631</t>
  </si>
  <si>
    <t>น้ำยา PU HF Part A: 3 kg, Part B: 3 kg</t>
  </si>
  <si>
    <t>Set</t>
  </si>
  <si>
    <t>ปูนซีเมนต์ ฟองดูสำหรับห้องเย็น Fondu Concrete</t>
  </si>
  <si>
    <t>PR2425-05681</t>
  </si>
  <si>
    <t>PO2425-06653</t>
  </si>
  <si>
    <t>GRN2425-0007449</t>
  </si>
  <si>
    <t>PR2425-05702</t>
  </si>
  <si>
    <t>PO2425-06684</t>
  </si>
  <si>
    <t>PU Foam Sika Boom AP 500ml (1BOX / 12 PC)</t>
  </si>
  <si>
    <t>GRN2425-0007452</t>
  </si>
  <si>
    <t>PR2425-05741</t>
  </si>
  <si>
    <t>PO2425-06715</t>
  </si>
  <si>
    <t>เข็มขัดพยุงหลัง ERGOZO Heavy Duty
Size: L = 7เส้น, XL = 5เส้น</t>
  </si>
  <si>
    <t xml:space="preserve"> V1000224 - PHOL DHANYA PUBLIC CO.,LTD.</t>
  </si>
  <si>
    <t>GRN2425-0007565</t>
  </si>
  <si>
    <t>PR2425-05742</t>
  </si>
  <si>
    <t>PO2425-06720</t>
  </si>
  <si>
    <t>มือจับสแตนเลสตัวตรง 12 นิ้ว x 1นิ้ว</t>
  </si>
  <si>
    <t>GRN2425-0007842</t>
  </si>
  <si>
    <t>สกรูหัวเวเฟอร์ ปลายสว่าน ชุบขาว สกรูหัวหมวก 8x1.1/2 นิ้ว (1กล่อง/1000)</t>
  </si>
  <si>
    <t>สกรูหัวเวเฟอร์ ปลายสว่าน ชุบขาว สกรูหัวหมวก 8x1นิ้ว (1กล่อง/1000ตัว)</t>
  </si>
  <si>
    <t>สกรูหัวเวเฟอร์ ปลายสว่าน ชุบขาว สกรูหัวหมวก 8x1/2นิ้ว (1กล่อง/1000ตัว)</t>
  </si>
  <si>
    <t>PO2425-06719</t>
  </si>
  <si>
    <t>สกรูเกลียวปล่อยสแตนเลสหัวเดเปอร์แฉก 6x1.1/2 นิ้ว (1กล่อง/500ตัว)</t>
  </si>
  <si>
    <t>GRN2425-0007742</t>
  </si>
  <si>
    <t>สกรูเกลียวปล่อยสแตนเลสหัวเตเปอร์แฉก 6x1 นิ้ว (1กล่อง/1000ตัว)</t>
  </si>
  <si>
    <t>สกรูเกลียวปล่อยสแตนเลส สกรูหัวกลม 6x1 นิ้ว (1กล่อง/1000ตัว)</t>
  </si>
  <si>
    <t>สกรูเกลียวปล่อยสแตนเลส สกรูหัวกลม 6x1.1/2 นิ้ว (1กล่อง/500ตัว)</t>
  </si>
  <si>
    <t>PR2425-05743</t>
  </si>
  <si>
    <t>PO2425-06721</t>
  </si>
  <si>
    <t>ค่าวิเคราะห์ตรวจวัดน้ำเสีย
- เดือนกุมภาพันธ์ ตรวจวัด 3เดือน/ครั้ง
- จุดน้ำเข้า
- จุดน้ำออก
- จุดปล่อยน้ำหน้าโรงงาน</t>
  </si>
  <si>
    <t>GRN2425-0007699</t>
  </si>
  <si>
    <t xml:space="preserve">PR2425-05744 </t>
  </si>
  <si>
    <t>PO2425-06717</t>
  </si>
  <si>
    <t>"TOTAL" THT2910003 ปากกาวัดไฟ แสดงสถานะด้วยไฟ LED
ช่วงความถี่ : 50/60Hz</t>
  </si>
  <si>
    <t>GRN2526-0001424</t>
  </si>
  <si>
    <t>"TOTAL" TWLI2025 ไฟสปอร์ตไลท์ LED 20V</t>
  </si>
  <si>
    <t>"TOTAL" THT141253 บ๊อกซ์ชุด 24 ชิ้น 1/2 นิ้ว ขนาด 10-32 มม</t>
  </si>
  <si>
    <t>PR2425-05745</t>
  </si>
  <si>
    <t xml:space="preserve">PO2425-06718 </t>
  </si>
  <si>
    <t>Edge sealing profile, Part No. 4100426
- เครื่อง Bowl cutter, K+G WETTER CM 120 STL
- SPARE PART seerial no. 420/1217</t>
  </si>
  <si>
    <t>V1000782 - Forefront Foodtech Co.,Ltd.</t>
  </si>
  <si>
    <t>GRN2425-0007827</t>
  </si>
  <si>
    <t>PR2425-05746</t>
  </si>
  <si>
    <t>สายไฟฟ้า Yazaki VCT-G 4x4/4 sqmm. 5 แกน (5x4 sqmm)</t>
  </si>
  <si>
    <t>GRN2425-0007602</t>
  </si>
  <si>
    <t>สายไฟฟ้า Yazaki VCT-G 4x2.5/2.5 sqmm. 5 แกน (5x2.5 sqmm)</t>
  </si>
  <si>
    <t>PR2425-05747</t>
  </si>
  <si>
    <t>PO2425-06716</t>
  </si>
  <si>
    <t>"NCD" SAFETY VALVE Model: SS106-10
- Mat.Body: Stainless 316
- Mat.Seat: 316
- Pressure Range: 0.3 to 10 kg/cm2
- Size: In 3/4" x Out 1" | BSPT
- Set Pressure: 9 bar</t>
  </si>
  <si>
    <t>V1000690 - PAKO ENGINEERING COMPANY LIMITED</t>
  </si>
  <si>
    <t>GRN2425-0008177</t>
  </si>
  <si>
    <t>PR2425-05774</t>
  </si>
  <si>
    <t>PO2425-06839</t>
  </si>
  <si>
    <t>SFST81000004</t>
  </si>
  <si>
    <t>Service charge
- Dismantle BCH Bratt pan No. 1 and move out of area
- Install new Jumainox Bratt pan in place of BCH Bratt pan No. 1 inl. Connecting the staem system
   Connecting elctricity
   Connecting Air pressure
   Commissioning
- Working date Sat-Sun 22-23/02/2025</t>
  </si>
  <si>
    <t>GRN2425-0007945</t>
  </si>
  <si>
    <t>PR2425-05819</t>
  </si>
  <si>
    <t>PO2425-06920</t>
  </si>
  <si>
    <t>GRN2526-0000108</t>
  </si>
  <si>
    <t>PR2425-05834</t>
  </si>
  <si>
    <t>PO2425-06950</t>
  </si>
  <si>
    <t>SFST11000067</t>
  </si>
  <si>
    <t>โซเดียม 10%  + COA</t>
  </si>
  <si>
    <t>V1000205 - INTERPRETIVE CO.,LTD.</t>
  </si>
  <si>
    <t>GRN2425-0007834</t>
  </si>
  <si>
    <t>PO2425-06918</t>
  </si>
  <si>
    <t>SFST11000023</t>
  </si>
  <si>
    <t>Bio Solution 1 lit</t>
  </si>
  <si>
    <t>BOT</t>
  </si>
  <si>
    <t>V1000206 - TECHMAN (THAILAND) CO.,LTD.</t>
  </si>
  <si>
    <t>GRN2425-0007813</t>
  </si>
  <si>
    <t>PR2425-05856</t>
  </si>
  <si>
    <t>PO2425-06937</t>
  </si>
  <si>
    <t>ปรับปรุงซีลประตู Steam Box
- ทำร่องซีลประตูใหม่ เปลี่ยนซีลประตูใหม่แทนของเดิม -
- ซีลประตูจำนวน 2 เครื่อง 4 บาน
- ซีลล่าง สามเหลี่ยม จำนวน 4 เมตร
- ค่าแรงพร้อมอุปกรณ์
- วัดสุสิ้นเปลื้อง</t>
  </si>
  <si>
    <t xml:space="preserve"> V1000192 - Jirasak Supply and Service Ltd.,Part</t>
  </si>
  <si>
    <t>GRN2526-0003812</t>
  </si>
  <si>
    <t>PR2425-05857</t>
  </si>
  <si>
    <t>PO425-06936</t>
  </si>
  <si>
    <t>PHOTO E3X-NA11</t>
  </si>
  <si>
    <t>GRN2425-0007810</t>
  </si>
  <si>
    <t>PHOTO SW.E32-DC200
- S/N: UXD04135707</t>
  </si>
  <si>
    <t>PR2425-05858</t>
  </si>
  <si>
    <t>PO2425-06935</t>
  </si>
  <si>
    <t>Bticino ปลั๊กคู่ 3 ขา ขนาด 3 ช่อง มีม่านนิรภัย สีขาว M9025G</t>
  </si>
  <si>
    <t>GRN2425-0007909</t>
  </si>
  <si>
    <t>สตาร์ทเตอร์ S10-P 4-65W 220V PHILIPS 1 กล่อง/25ตัว</t>
  </si>
  <si>
    <t>Bticino อะแด๊ปเตอร์สวิตช์ปลั๊ก รุ่น Magic M9999</t>
  </si>
  <si>
    <t>Bticino ฝาอุด 1 ช่อง Magic Advance M9000</t>
  </si>
  <si>
    <t>PR2425-05860</t>
  </si>
  <si>
    <t>PO2425-06934</t>
  </si>
  <si>
    <t>"NOWICKI", Vacuum Tumbler Model MA-500PS,
SN:21812216, MA00012162, Gasket*400 Blue</t>
  </si>
  <si>
    <t>GRN2425-0008153</t>
  </si>
  <si>
    <t>PR2425-05861</t>
  </si>
  <si>
    <t>PO2425-06933</t>
  </si>
  <si>
    <t>24.01.351P DOOR CATCH SCC-LINE 201/202</t>
  </si>
  <si>
    <t>GRN2425-0007852</t>
  </si>
  <si>
    <t>24.03.195P DOOR LOCK 201/202</t>
  </si>
  <si>
    <t>GRN2425-0007853</t>
  </si>
  <si>
    <t>Overtime &amp; Working on holiday</t>
  </si>
  <si>
    <t>PR2425-05911</t>
  </si>
  <si>
    <t>PO2425-07011</t>
  </si>
  <si>
    <t>Heater Defrost 220 V 1750 W ความยาว 2200 mm.</t>
  </si>
  <si>
    <t>GRN2526-0004261</t>
  </si>
  <si>
    <t>Heater Defrost 220 V 1200 W ความยาว 2200 mm.</t>
  </si>
  <si>
    <t>Heater Defrost Dran ความยาว 160W</t>
  </si>
  <si>
    <t>ค่าดำเนินการ + ค่าเดินทาง</t>
  </si>
  <si>
    <t>PR2425-05912</t>
  </si>
  <si>
    <t>PO2425-07010</t>
  </si>
  <si>
    <t>น้ำยาดับเพลิง ชนิดเคมีแห้ง ขนาด 15 ปอนด์ Fire Rating 6A-20B</t>
  </si>
  <si>
    <t>V1000781 - FIRE-ENGINE IMPERIAL CO.,LTD.</t>
  </si>
  <si>
    <t>GRN2526-0000028</t>
  </si>
  <si>
    <t>น้ำยาดับเพลิง ชนิดสูตรน้ำ ขนาด 15 ปอนด์ ชนิดพิเศษ SC-6</t>
  </si>
  <si>
    <t>Pressure gauge สําหรับเครื่องดับเพลิงชนิดเคมีแห้ง</t>
  </si>
  <si>
    <t>เครื่องดับเพลิง ชนิดเคมีแห้ง ยี่ห้อ IMPERIAL ขนาด 15 ปอนด์ Fire Rating 6A-20B
- รายละเอียดเพิ่มเดิม ตามใบเสนอราคาแนบ</t>
  </si>
  <si>
    <t>PR2425-05974</t>
  </si>
  <si>
    <t>PO2425-07012</t>
  </si>
  <si>
    <t xml:space="preserve"> V1000210 - U.P. MARKETING GENERAL SUPPLY CO., LTD.</t>
  </si>
  <si>
    <t>GRN2526-0000421</t>
  </si>
  <si>
    <t>PR2425-05985</t>
  </si>
  <si>
    <t>PO2425-07007</t>
  </si>
  <si>
    <t>GRN2425-0007947</t>
  </si>
  <si>
    <t>Philips รุ่น WT069C,โคมไฟ T8 LED กันน้ำ กันฝุ่น กันฝน</t>
  </si>
  <si>
    <t xml:space="preserve">PR2425-05987 </t>
  </si>
  <si>
    <t>PO2425-07085</t>
  </si>
  <si>
    <t>GRN2425-0007885</t>
  </si>
  <si>
    <t>PO2425-07086</t>
  </si>
  <si>
    <t>GRN2425-0008046</t>
  </si>
  <si>
    <t xml:space="preserve">PR2425-06024 </t>
  </si>
  <si>
    <t>PO2425-07102</t>
  </si>
  <si>
    <t>Lovibond No.197620 Photometer sample cell, round glass, 16mm
diameter, 96mm height, with lid
(ขวดใส่ตัวอย่างน้ำส่าหรับวัดค่าคลอรีน ขนาด 10 MI)</t>
  </si>
  <si>
    <t>GRN2526-0000320</t>
  </si>
  <si>
    <t>PR2425-06025</t>
  </si>
  <si>
    <t>PO2425-07101</t>
  </si>
  <si>
    <t>CTE Electrolyte Gel 50 ml. (นํ้ายาอิเลคโตรไลท์)</t>
  </si>
  <si>
    <t>V1000102 - PROMINENT FLUID CONTROLS (THAILAND) CO., LTD.</t>
  </si>
  <si>
    <t>GRN2526-0000624</t>
  </si>
  <si>
    <t>PR2425-06026</t>
  </si>
  <si>
    <t>PO2526-07202</t>
  </si>
  <si>
    <t>สายพาน PVC BLACK THK 2 MM W300 2560 MM</t>
  </si>
  <si>
    <t>V1000792 - G ENGINEERING SUPPLY COMPANY LIMITED</t>
  </si>
  <si>
    <t>GRN2526-0001020</t>
  </si>
  <si>
    <t>SPEED CONTROL "SESAME " ไต้หวัน
MODEL US590-02E (ไม่รวมมอเตอร์)</t>
  </si>
  <si>
    <t>Installation</t>
  </si>
  <si>
    <t>PR2425-06027</t>
  </si>
  <si>
    <t>PO2425-07113</t>
  </si>
  <si>
    <t>Overhauls compressor 4H-15.2-40P
Sr. No. 1682810844</t>
  </si>
  <si>
    <t>V1000790 - WEE SERVICE 2024 CO., LTD.</t>
  </si>
  <si>
    <t>GRN2526-0001937</t>
  </si>
  <si>
    <t>Overhauls compressor CU16 4DC-7.2Y-40S
Sr. No.: 1680811844</t>
  </si>
  <si>
    <t>GRN2526-0000351</t>
  </si>
  <si>
    <t>Overhauls compressor 4DC-7.2Y-40S 
Sr. No.: 1680811846</t>
  </si>
  <si>
    <t>Overhauls compressor 4EC-6.2Y-40S 
Sr. No.: 1680811528</t>
  </si>
  <si>
    <t>Transportation</t>
  </si>
  <si>
    <t>PR2425-06028</t>
  </si>
  <si>
    <t>PO2425-07100</t>
  </si>
  <si>
    <t>Overhaul Compressor Air Blast 2
Model HSN7471-75-40P</t>
  </si>
  <si>
    <t>GRN2526-0001655</t>
  </si>
  <si>
    <t>PR2425-06031</t>
  </si>
  <si>
    <t>PO2425-07109</t>
  </si>
  <si>
    <t>งานหุ้มเสา
- งานติดตั้ง ผนัง sandwich panel 40 mm.
- แผ่นฉนวน Sandwich panel (EPS) เกรดไม่ลามไฟ (E-Grade)
- ความหนาแน่น (1|b/f3) หนา 40 มมผิวเหล็ก PPGI ZM120
- RMP (Food Grade) -Off White (BMT 0.35 mm.) ทั้ง 2 ด้าน
งานหุ้มเสา 2 ด้านขนาด 60cm x 60cm สูง 3.05 cm 2 ต้น</t>
  </si>
  <si>
    <t>GRN2526-0000427</t>
  </si>
  <si>
    <t>งานหุ้มเสา 3 ด้านขนาด 30cmx30cmx30cm สูง 3.05 cm 2 ต้น</t>
  </si>
  <si>
    <t>PR2425-06032</t>
  </si>
  <si>
    <t>PO2425-07108</t>
  </si>
  <si>
    <t>งานเปลี่ยนท่อสตรีมที่ชำรุด
- เปลี่ยนท่อสตีมขนาด 1" ยาว 3 m.
- ดัดท่อสตีมบล็อคปิดด้วยวาล์ว
- ดัดโซลินอยด์ใส่หน้าแปลน
- งานหุ้มท่อสแตนเลสที่เปลี่ยนใหม่
- ติดตั้งท่อสตีมขนาด 1/2" ยาว 15 m.</t>
  </si>
  <si>
    <t>GRN2526-0001572</t>
  </si>
  <si>
    <t>ค่าแรง</t>
  </si>
  <si>
    <t>GRN2526-0001573</t>
  </si>
  <si>
    <t>PR2425-06052</t>
  </si>
  <si>
    <t>PO2425-07105</t>
  </si>
  <si>
    <t>Temp Sensor Model WR 12
- RTD PT-100 ohm 3 wire (Single Element)
- Connection: 1/2" NPT + แหวน
- Lead Wire: PVC 3 Wire, Length 0.3 M.
- Plug เดิม
*DWG.No.WR12-730*</t>
  </si>
  <si>
    <t>V1000301 - WR&amp;W Engineering Co., Ltd</t>
  </si>
  <si>
    <t>GRN2526-0000620</t>
  </si>
  <si>
    <t>PR2425-06053</t>
  </si>
  <si>
    <t>PO2425-07104</t>
  </si>
  <si>
    <t>XIUSHI 6IK 250RGN-CF + XIUSHI 6GU-40K + XIUSHI US-52 
อะไหล่เครื่องหยอดไข่</t>
  </si>
  <si>
    <t>GRN2526-0000110</t>
  </si>
  <si>
    <t>PR2425-06054</t>
  </si>
  <si>
    <t>PO2425-07201</t>
  </si>
  <si>
    <t>ค่าาแรงงานเปลี่ยนโคมไฟ + หน้ากากและปลั๊กไฟ
- งานเปลี่ยนโคมไฟ 20 จุด ตามจุดที่ลูกค้ากำาหนด (ลูกค้าจัดเตรียมวัสดุ)
- งานเปลี่ยนหน้ากากและปลั๊กไฟ 20 จุด ตามจุดที่ลูกค้ากำหนด (ลูกค้าจัดเตรียมวัสดุ)</t>
  </si>
  <si>
    <t>V1000793 - PANCHA LAPH INTER SUPPLY CO., LTD.</t>
  </si>
  <si>
    <t>GRN2425-0007992</t>
  </si>
  <si>
    <t>PR2425-06055</t>
  </si>
  <si>
    <t>PO2425-07106</t>
  </si>
  <si>
    <t>DPD no.1 "Lovibond" 511052BT 500 Tablets (1Box/500 Pcs)</t>
  </si>
  <si>
    <t>GRN2526-0000422</t>
  </si>
  <si>
    <t>PR2425-06081</t>
  </si>
  <si>
    <t xml:space="preserve">PO2425-07110 </t>
  </si>
  <si>
    <t>สายพาน PU SOLIFLEX สีฟ้า หนา 2.5 MM. "Ammeraal"
SIZE: W-500MM. x L=10,700MM. ต่อกลม
ติดไกด์ KN 10x6MM. ใต้ท้องตรงกลาง
Installation in 
- Monday - Saturday
After 10.00 pm. - 8.00 am
- Sunday 8.00 - 17.00</t>
  </si>
  <si>
    <t>V1000791 - THAI BELT SALE AND SERVICE CO.,LTD.</t>
  </si>
  <si>
    <t>GRN2425-0008001</t>
  </si>
  <si>
    <t xml:space="preserve">PR2425-06082 </t>
  </si>
  <si>
    <t>PO2425-07111</t>
  </si>
  <si>
    <t>ค่าแรงปฏิบัติงาน ตรวจเช็คระบบทำความเย็น CDU 9 Cold Room No.5
-ตรวจเช็คปัญหา เมนเบรกเกอร์ทริป ไม่สามารถใช้งานระบบได้</t>
  </si>
  <si>
    <t>GRN2526-0000804</t>
  </si>
  <si>
    <t>PR2425-06124</t>
  </si>
  <si>
    <t>PO2425-07276</t>
  </si>
  <si>
    <t>งานทําความสะอาดผนังไฮโซวอล
1.1งานทําความสะอาดผนังไฮโซวอล และเพดานห้อง Cooking
และบริเวณหน้าห้องเย็น (พื้นที่เฉพาะจุดที่รุนแรงลูกค้ากำหนด)
- วัสดุซิลิโคนสําหรับซีลรอยขอบแผ่นไฮโซวอล
- ที่ทำความสะอาดเรียบร้อยแล้ว (ลูกค้าจัดเตรียม)
- ท่างานเฉพาะวันอาทิตย์ (จํานวน 5 ครั้ง)
1.2 งานทำความสะอาดขอบบัวปูนและงานทาสี
- พื้นที่ลูกค้าเป็นผู้กำหนด
- วัสดุ สี, แปรงทาสี (ลูกค้าจัดเตรียม)
- 3 Zone
- For BRC Audit</t>
  </si>
  <si>
    <t>TIMES.</t>
  </si>
  <si>
    <t>V1000299 - BURAPHA 304 ENGINEERING CO.,LTD</t>
  </si>
  <si>
    <t>GRN2526-0001158</t>
  </si>
  <si>
    <t>PR2425-06133</t>
  </si>
  <si>
    <t>PO2425-00027</t>
  </si>
  <si>
    <t>SFST82000005</t>
  </si>
  <si>
    <t>Compressor
- Screw Compressor "Bitzer" HSN7471-75
- SE-i1 Protection</t>
  </si>
  <si>
    <t>GRN2526-0000419</t>
  </si>
  <si>
    <t>Labour
- Labor for Uninstallation
- Labor for Reinstallation
- Lifting Equipment (Hiab)</t>
  </si>
  <si>
    <t>PR2425-06136</t>
  </si>
  <si>
    <t>PO2425-07277</t>
  </si>
  <si>
    <t>GRN2526-0000056</t>
  </si>
  <si>
    <t>PR2425-06138</t>
  </si>
  <si>
    <t>PO2425-07278</t>
  </si>
  <si>
    <t>GRN2526-0000142</t>
  </si>
  <si>
    <t>PR2425-06187</t>
  </si>
  <si>
    <t>PO2526-00009</t>
  </si>
  <si>
    <t xml:space="preserve"> V1000796 - THAI TECH INTERTRADE CO.,LTD.</t>
  </si>
  <si>
    <t>GRN2526-0000423</t>
  </si>
  <si>
    <t>PR2425-06188</t>
  </si>
  <si>
    <t>PO2526-00010</t>
  </si>
  <si>
    <t>ตรวจสอบและบำรุงรักษาบอยเลอร์ ขนาด 2,000 kg/hr ยี่ห้อ No.1</t>
  </si>
  <si>
    <t>GRN2526-0001595</t>
  </si>
  <si>
    <t>ตรวจสอบและบำรุงรักษาบอยเลอร์ ขนาด 2,000 kg/hr ยี่ห้อ No.2</t>
  </si>
  <si>
    <t>GRN2526-0001596</t>
  </si>
  <si>
    <t>PR2425-06189</t>
  </si>
  <si>
    <t>PO2526-00011</t>
  </si>
  <si>
    <t>DRUM.</t>
  </si>
  <si>
    <t>GRN2526-0000026</t>
  </si>
  <si>
    <t>PR2425-06190</t>
  </si>
  <si>
    <t>PO2526-00012</t>
  </si>
  <si>
    <t>Silicone Rubber SEALEX Sx-2000 Size 300 ML.</t>
  </si>
  <si>
    <t>GRN2526-0000107</t>
  </si>
  <si>
    <t>PR2425-06191</t>
  </si>
  <si>
    <t>PO2526-00013</t>
  </si>
  <si>
    <t>หน้ากากกันน้ำแบบลอย ALPHA HACO
AP-W222R/S-GY สีเทา</t>
  </si>
  <si>
    <t>GRN2526-0000141</t>
  </si>
  <si>
    <t>PR2425-06192</t>
  </si>
  <si>
    <t>PO2526-00675</t>
  </si>
  <si>
    <t>GRN2526-0001086</t>
  </si>
  <si>
    <t>PO2526-00014</t>
  </si>
  <si>
    <t>GRN2526-0000181</t>
  </si>
  <si>
    <t>PR2425-06193</t>
  </si>
  <si>
    <t>PO2526-00017</t>
  </si>
  <si>
    <t>Air Condition ขนาด 9,000 btu.
- ล้างพร้อมตรวจเช็ค แอร์ติดผนัง IT Room FCU-13
- ล้างพร้อมตรวจเช็ค แอร์คิดผนัง Meeting Room 2 FCU-28
- ล้างพร้อมตรวจเช็ค แอร์ติดผนัง Chef TINO Room FCU-32</t>
  </si>
  <si>
    <t>V1000291 - บริษัท ไทม์ แอร์ เซอร์วิส แอนด์ เอ็นจิเนียริ่ง จำกัด</t>
  </si>
  <si>
    <t>GRN2526-0000151</t>
  </si>
  <si>
    <t>Air Condition ขนาด 24,000 btu.
- ล้างพร้อมตรวจเช็ค แอร์แขวนฝ้า QC Room FCU-09
- ล้างพร้อมตรวจเช็ค แอร์ติดผนัง IT Room FCU-14
- ล้างพร้อมตรวจเช็ค แอร์ติดผนัง Office IT Room FCU-15
- ล้างพร้อมตรวจเช็ค แอร์แขวนฝ้า Living Room FCU-35</t>
  </si>
  <si>
    <t>Air Condition ขนาด 26,000 btu.
- ล้างพร้อมตรวจเช็ค แอร์แขวนฝ้าโรงอาหารฝั่งดิบ FCU-05
- ล้างพร้อมตรวจเช็ค แอร์แขวนฝ้าโรงอาหารฝั่งดิบ FCU-06
- ล้างพร้อมตรวจเช็ค แอร์แขวนฝ้าโรงอาหารฝั่งดิบ FCU-19
- ล้างพร้อมตรวจเช็ค แอร์แขวนฝ้าโรงอาหารฝั่งสุก FCU-24
- ล้างพร้อมตรวจเช็ค แอร์แขวนฝ้าโรงอาหารฝั่งสุก FCU-25
- ล้างพร้อมตรวจเช็ค แอร์แขวนฝ้าโรงอาหารฝั่งสุก FCU-27</t>
  </si>
  <si>
    <t>Air Condition ขนาด 40,000 btu.
- ล้างพร้อมตรวจเช็ค แอร์แขวนฝ้า Office Production Room</t>
  </si>
  <si>
    <t>Air Condition ขนาด 17,000 btu.
- ล้างพร้อมตรวจเช็ค แอร์ติดผนัง QA MGR FCU-08</t>
  </si>
  <si>
    <t>Air Condition ขนาด 22,000 btu.
- ล้างพร้อมตรวจเช็ค แอร์ติดผนัง QA Room FCU-11
- ล้างพร้อมตรวจเช็ค แอร์ติดผนัง Planning Room FCU-12
- ล้างพร้อมตรวจเช็ค แอร์ติดผนัง R&amp;D Office FCU-38</t>
  </si>
  <si>
    <t>Air Condition ขนาด 30,000 btu.
- ล้างพร้อมตรวจเช็ค แอร์ติดผนัง Meeting Room 1 FCU-34</t>
  </si>
  <si>
    <t>งานรื้อแอร์
- ถอดรื้อแอร์แขวนออก Office Production Room FCU-10</t>
  </si>
  <si>
    <t>PR2425-06255</t>
  </si>
  <si>
    <t>PO2526-00045</t>
  </si>
  <si>
    <t>Philip",T8,20W, 2100lm, ECO SOFT HO LED</t>
  </si>
  <si>
    <t>GRN2526-0000111</t>
  </si>
  <si>
    <t>PO2526-00039</t>
  </si>
  <si>
    <t>GRN2526-0000352</t>
  </si>
  <si>
    <t>PR2425-06293</t>
  </si>
  <si>
    <t>PO2526-00044</t>
  </si>
  <si>
    <t>Install Evaporators CU 3.3
- งานรื้อถอนคอยล์เย็นเก่า
- งานติดตั้งคอยล์เย็นใหม่
- ค่าอุปกรณ์
- ค่าเดินทาง ที่พัก
- รายละเอียดเพิ่มเติมตามใบเสนอราคาแนบ
- Disposit 50 %</t>
  </si>
  <si>
    <t>GRN2526-0001487</t>
  </si>
  <si>
    <t>PR2425-06294</t>
  </si>
  <si>
    <t>PO2526-00042</t>
  </si>
  <si>
    <t>Grundfos Pump (Type CR 10-8) 3 Kw.
Description: CR 10-8 A-FGJ-A-E-HQQE
Scope of Work
-Remove Old Pump
- Install New Pump
- Test Run</t>
  </si>
  <si>
    <t>GRN2526-0000402</t>
  </si>
  <si>
    <t>PR2425-06295</t>
  </si>
  <si>
    <t>PO2526-00041</t>
  </si>
  <si>
    <t>Grundfos Pump (Type CR 10-22) 7.5 Kw.
Description: CR 10-22 A-FJ-A-E-HQQE
Scope of Work
- Remove Old Pump
- Install New Pump
- Test Run</t>
  </si>
  <si>
    <t>GRN2526-0000401</t>
  </si>
  <si>
    <t>PR2425-06297</t>
  </si>
  <si>
    <t>PO2526-00048</t>
  </si>
  <si>
    <t>SFST82000004</t>
  </si>
  <si>
    <t>บัวสแตนเลส ขนาดห้อง 780x338 ซม.</t>
  </si>
  <si>
    <t>V1000798 - MGO SERVICE LIMITED PARTNERSHIP</t>
  </si>
  <si>
    <t>GRN2526-0001087</t>
  </si>
  <si>
    <t>บัวสแตนเลส ขนาดห้อง 140x338 ซม.</t>
  </si>
  <si>
    <t>ค่าแรงติดตั้ง บัวสแตนเลส</t>
  </si>
  <si>
    <t>PR2425-06298</t>
  </si>
  <si>
    <t>PO2526-00040</t>
  </si>
  <si>
    <t>Air Curtain หน้ากว้าง 900 mm
- Air flow 900 mm (m³/h) Diamond FM-3509S-L</t>
  </si>
  <si>
    <t>V1000281 - P B S PRODUCTS (THAILAND) CO.,LTD.</t>
  </si>
  <si>
    <t>GRN2526-0000027</t>
  </si>
  <si>
    <t>Air Curtain หน้ากว้าง 1200 mm
- Air flow 1200 mm (m³/h) Diamond FM - 3512S-L</t>
  </si>
  <si>
    <t>PR2425-06299</t>
  </si>
  <si>
    <t>PO2526-00043</t>
  </si>
  <si>
    <t>งานตู้คอนโทรลควบคุมปั๊มน้าไฮเพลสเซอร์ล้างไลน์ผลิต
- PLC Mitsubishi FX-35 CPU 220 VAC with program
- Temperature control ANLY AT-502
- Main power 50 A
- Motor Breaker 7.5 kw
- Breaker control 24 vdc 5A
- Breaker control 5 A (Ac)
- Magnetic 7.5 kw 3
- Power supply dc 24 v 10A
- Thermocouple + สาย
- Inverter 7.5 kw
- Switch 3 Position with contact 2 No
- Emergency Stop with contact NC
- สายไฟฟ้า แดง, ทําเงิน, ขาว ขนาด 1.5 sqmm.
- รางไฟฟ้า ขนาด 80×80
- คู่ควบคุมไฟฟ้าขนาด 600×300×600 mm.
- ค่าค่าเนินการ</t>
  </si>
  <si>
    <t>GRN2526-0000860</t>
  </si>
  <si>
    <t>PR2425-06309</t>
  </si>
  <si>
    <t>PO2526-00158</t>
  </si>
  <si>
    <t>SFST11000260</t>
  </si>
  <si>
    <t>โซเดียม 10%  + COA</t>
  </si>
  <si>
    <t>GRN2526-0000199</t>
  </si>
  <si>
    <t>PO2526-00157</t>
  </si>
  <si>
    <t>SFST11000256</t>
  </si>
  <si>
    <t>BOT.</t>
  </si>
  <si>
    <t>GRN2526-0000200</t>
  </si>
  <si>
    <t>PR2425-06312</t>
  </si>
  <si>
    <t>PO2526-00049</t>
  </si>
  <si>
    <t>Demolishing work
-Take off existng overhead sectional door 2.00 x 2.30 m.
-Take off existng dock sheter and take off existing pvc curain 2 x 2.30 m.
-Take off existng siding sheet &amp; Flashing
-Demolishing Existing concrete pavement
-Demolishing Existing concrete wall 0.20x0.50 m.
-Demolishing iso wall partition
-Disposal concrete scarp out working area</t>
  </si>
  <si>
    <t>V1000711 - THAI OBAYASHI CORPORATION LIMITED.</t>
  </si>
  <si>
    <t>New loading work
-Temporary fence protection wprking area H-2.40 m. for Outside
-Temporary iso wall partition for inside factory
-Soil exvacation
-Soil disposal
-New steel guard rail dai 150 H1,500 mm.w/condrete fill &amp; OP paint
-New overhead sectional door 2.70 x 3.00 m.
-New dock shelter 3.5 x 3.7 m.
-New pvc curtain 2.70 x 3.00 m.
-Leveling w/compaction existing soil
-Crushed stone w/compaction T = 200 mm.
-New concrete pavement T-200 mm.
-New concrete gutter w/Galvanized Grating w-400 mm.
-New concrete wall 0.20x0.50 m.
-Repainting wall concrete
-Modify siding sheet &amp; flafhing
-Modify iso wall partition
-Overhead</t>
  </si>
  <si>
    <t>PR2425-06316</t>
  </si>
  <si>
    <t>PO2526-00169</t>
  </si>
  <si>
    <t>งานเคลือบพื้น Polyurethane (PU HF 10-12 mm.)
- งานห้อง Blast2 (24 Sq.m)</t>
  </si>
  <si>
    <t>GRN2526-0000434</t>
  </si>
  <si>
    <t>งานห้อง Anti (3.8 Sq.m)</t>
  </si>
  <si>
    <t>งานห้อง Blast Chill 1 (12.6 Sq.m)</t>
  </si>
  <si>
    <t>งานห้อง Blast Chill 2 (12.6 Sq.m)</t>
  </si>
  <si>
    <t>งานเคลือบบัว
- ห้อง Blast2 จํานวน 21 เมตร
- ห้อง Ante จํานวน 4 เมตร
- ห้อง Blast chill 1 จํานวน 11 เมตร
- ห้อง Blast chill 2</t>
  </si>
  <si>
    <t>ค่าดำเนินการช่วงเทศกาล สงกรานต์</t>
  </si>
  <si>
    <t>PR2425-06317</t>
  </si>
  <si>
    <t>PO2526-00160</t>
  </si>
  <si>
    <t>ปลั๊กเสียบต่อสาย RTD, PT100 ตัวผู้ M + ตัวเมีย F แบบขากลม 3 ขา</t>
  </si>
  <si>
    <t>GRN2526-0000747</t>
  </si>
  <si>
    <t>PO2526-00161</t>
  </si>
  <si>
    <t>ปลั๊กเสียบต่อสาย Thermocouple ตัวผู้ M + ตัวเมีย F แบบขากลม 2 ขา</t>
  </si>
  <si>
    <t xml:space="preserve">V1000259 - JJP SUPPLY CO., LTD
</t>
  </si>
  <si>
    <t>GRN2526-0000424</t>
  </si>
  <si>
    <t>PO2526-00162</t>
  </si>
  <si>
    <t>RKC Thermocouple Controller Model: CB900FD-M*AN-NN/A/Y</t>
  </si>
  <si>
    <t xml:space="preserve">V1000276 - SN. ELECTRIC AND SUPPLY CO., LTD.
</t>
  </si>
  <si>
    <t>GRN2526-0000318</t>
  </si>
  <si>
    <t>PR2425-06318</t>
  </si>
  <si>
    <t>PO2526-00163</t>
  </si>
  <si>
    <t>แผ่นตะแกรงสแตนเลส SS304 รุ่น XS-43
- ขนาด 4' x 8' หนา 3.2 mm.</t>
  </si>
  <si>
    <t>GRN2526-0000618</t>
  </si>
  <si>
    <t>PR2425-06319</t>
  </si>
  <si>
    <t>PO2526-000164</t>
  </si>
  <si>
    <t>Cover Stainless ครอบ Passbox Allogen และเปลี่ยนซีลใหม่
- สแตนเลส 304 หนา 1.5 มม.
- ขนาด 690x1055x1330 มม.
- เปลี่ยนซีลยาง
- ตัด พับ เชื่อมประกอบขึ้นรูป ตามแบบ พร้อมติดตั้ง</t>
  </si>
  <si>
    <t>GRN2526-0000467</t>
  </si>
  <si>
    <t>PR2425-06320</t>
  </si>
  <si>
    <t>PO2526-00165</t>
  </si>
  <si>
    <t>Battery ACCU AC1250 12V. 5AH</t>
  </si>
  <si>
    <t>GRN2526-0000315</t>
  </si>
  <si>
    <t>Battery NV MP18.0A-12V. 18Ah</t>
  </si>
  <si>
    <t>PR2425-06321</t>
  </si>
  <si>
    <t>PO2526-00166</t>
  </si>
  <si>
    <t>ข็มขัดพยุงหลัง ERGOZO Heavy Duty
- Size: M = 3เส้น, L = 11เส้น, XL = 2เส้น</t>
  </si>
  <si>
    <t>GRN2526-0000926</t>
  </si>
  <si>
    <t>PO2526-00168</t>
  </si>
  <si>
    <t>หมวกนิรภัย RANGER SAFETY มีสายรัดคาง สีน้ำเงิน</t>
  </si>
  <si>
    <t>GRN2526-0000614</t>
  </si>
  <si>
    <t>PO2526-00167</t>
  </si>
  <si>
    <t>ปลอกแขนผ้า</t>
  </si>
  <si>
    <t>V1000065 - JENBUNJERD CO.,LTD</t>
  </si>
  <si>
    <t>GRN2526-0000495</t>
  </si>
  <si>
    <t>ถุงมือกันความร้อน 300 °C</t>
  </si>
  <si>
    <t>ถุงมือกันบาดระดับ 5 สัมผัสอาหารได้ Best safe รุ่น cut5 D00</t>
  </si>
  <si>
    <t>Pair</t>
  </si>
  <si>
    <t>ที่ครอบหู พร้อมเบาะที่ศีรษะ สีสะท้อนแสง</t>
  </si>
  <si>
    <t>PR2425-06366</t>
  </si>
  <si>
    <t>PO2526-00170</t>
  </si>
  <si>
    <t>ค่าดำเนินการตรวจเช็คเครื่องทำน้ำแข็งเกล็ดพร้อมแก้ไขรวมค่าเดินทางไปกลับ</t>
  </si>
  <si>
    <t>GRN2526-0000806</t>
  </si>
  <si>
    <t>PR2526-00005</t>
  </si>
  <si>
    <t>PO2526-00156</t>
  </si>
  <si>
    <t>GRN2526-0000140</t>
  </si>
  <si>
    <t>PR2526-00025</t>
  </si>
  <si>
    <t>PO2526-00203</t>
  </si>
  <si>
    <t>งานซ่อมแซมเปลี่ยนอะไหล่ Air Blast Freezer No.1
- งานตัดเชื่อมเปลี่ยน Ball valve size 1 1/8" for Main Liquid
- งานตัดเชื่อมเปลี่ยน Rotalock valve size 7/8" for Eco port Compressor
- งาน Test Leak and Vacuum
- งานเดินเครื่องเติมน้ำยาทดสอบการทำงาน</t>
  </si>
  <si>
    <t>GRN2526-0000802</t>
  </si>
  <si>
    <t>Ball valve size 1 1/8" for Main Liquid</t>
  </si>
  <si>
    <t>GRN2526-0000801</t>
  </si>
  <si>
    <t>Rotalock valve size 7/8" for Eco port Compressor</t>
  </si>
  <si>
    <t>PR2526-00026</t>
  </si>
  <si>
    <t>PO2526-00204</t>
  </si>
  <si>
    <t xml:space="preserve">Manhole Cover Size: 1700mm x 2950mm.
- L-3" x 3" x 6MM
- 2.5" x 2.5" x 3mm
- PL-4.5MM (ลายตีนเป็ด)
- เพลา 12MM.
- Buch 1.5"
</t>
  </si>
  <si>
    <t>GRN2526-0000622</t>
  </si>
  <si>
    <t>งานรื้อและติดตั้ง</t>
  </si>
  <si>
    <t>PR2526-00027</t>
  </si>
  <si>
    <t>PO2526-00205</t>
  </si>
  <si>
    <t>งานเปลี่ยนโกลบวาล์วเฮดเดอร์ท่อสดรีม
- จํานวน 5 ตัว</t>
  </si>
  <si>
    <t>GRN2526-0000353</t>
  </si>
  <si>
    <t>PR2526-00029</t>
  </si>
  <si>
    <t>PO2526-00241</t>
  </si>
  <si>
    <t>ย้าย สลับตำแหน่ง Hood
- ถอด Hood เก่าออก
- เปิดช่อง ISO WALL และปิดรอยต่อด้วยสแดนเลสหนา 2 มม.
- เจาะรู Hood ใหม่
- ดัดต่อท่อ Hood
- ย้ายตำแหน่งและติดตั้ง Hood ใหม่
- ปรับปรุงตัดต่อท่อ Hood</t>
  </si>
  <si>
    <t>GRN2526-0000468</t>
  </si>
  <si>
    <t>PR2526-00043</t>
  </si>
  <si>
    <t>PO2526-00242</t>
  </si>
  <si>
    <t>FLEXIBLE HOSE STAINLESS STEEL SS304 FMA304-3/4"
SIZE: 3/4"
END TO END: 1 M.
CONNECTION #1: FLANG PN16 SS304 3/4" (FIX)
CONNECTION #2 : SOCKET เกลียวใน SS304 3/4" - BSP</t>
  </si>
  <si>
    <t>GRN2526-0000403</t>
  </si>
  <si>
    <t>PR2526-00128</t>
  </si>
  <si>
    <t>PO2526-00297</t>
  </si>
  <si>
    <t>งานซ่อมพื้น PU
-Front Blast chill room No.1
(packing room/Highs risk zone)
-Fix crack in holding chill (hight risk zone)
-Cold room no.6 (Fix kurb and pain color)
-Fix pu floor, slope in-front of entrants
Air blast freezer no.2</t>
  </si>
  <si>
    <t>GRN2526-0002916</t>
  </si>
  <si>
    <t>ค่าด่าเนินการ</t>
  </si>
  <si>
    <t>PR2526-00130</t>
  </si>
  <si>
    <t>PO2526-00298</t>
  </si>
  <si>
    <t>GRN2526-0000454</t>
  </si>
  <si>
    <t>PR2526-00131</t>
  </si>
  <si>
    <t>PO2526-00299</t>
  </si>
  <si>
    <t>Mini-controler, programmable MKA 120, 18-36 VDC</t>
  </si>
  <si>
    <t>GRN2526-0000494</t>
  </si>
  <si>
    <t>PR2526-00132</t>
  </si>
  <si>
    <t>PO2526-00300</t>
  </si>
  <si>
    <t>GRN2526-0000623</t>
  </si>
  <si>
    <t>PR2526-00234</t>
  </si>
  <si>
    <t>PO2526-00413</t>
  </si>
  <si>
    <t>GRN2526-0000745</t>
  </si>
  <si>
    <t>SFST34000020</t>
  </si>
  <si>
    <t>ข้องอ 90 PVC,3/4 "</t>
  </si>
  <si>
    <t>PO2526-00414</t>
  </si>
  <si>
    <t>GRN2526-0001024</t>
  </si>
  <si>
    <t>SFST34000017</t>
  </si>
  <si>
    <t>ข้อต่อตรงPVC, 3/4"</t>
  </si>
  <si>
    <t>PR2526-00236</t>
  </si>
  <si>
    <t xml:space="preserve">PR2526-00237 </t>
  </si>
  <si>
    <t>PR2526-00238</t>
  </si>
  <si>
    <t>PR2526-00240</t>
  </si>
  <si>
    <t>PO2526-00416</t>
  </si>
  <si>
    <t>Philip, TLD36/865, 36W, หลอดไฟฟลูออเรสเซนต์</t>
  </si>
  <si>
    <t>GRN2526-0000642</t>
  </si>
  <si>
    <t>PO2526-00415</t>
  </si>
  <si>
    <t>GRN2526-0000748</t>
  </si>
  <si>
    <t>PR2526-00241</t>
  </si>
  <si>
    <t>PO2526-00407</t>
  </si>
  <si>
    <t>GRN2526-0000625</t>
  </si>
  <si>
    <t>PR2526-00242</t>
  </si>
  <si>
    <t xml:space="preserve">PO2526-00406 </t>
  </si>
  <si>
    <t>GRN2526-0000686</t>
  </si>
  <si>
    <t>PR2526-00257</t>
  </si>
  <si>
    <t xml:space="preserve"> V1000312 - Colder Solution Co., Ltd.</t>
  </si>
  <si>
    <t>PR2526-00288</t>
  </si>
  <si>
    <t>PO2526-00592</t>
  </si>
  <si>
    <t>"Rust Oleum" Epoxy 9391+9305 (A+B) สีขาว (3.785L.)</t>
  </si>
  <si>
    <t>V1000657 - SANGSIAM HARDWARE LTD., PART</t>
  </si>
  <si>
    <t>GRN2526-0001160</t>
  </si>
  <si>
    <t>"Rust Oleum" Epoxy 9333+9301 (A+B) สีเขียว (3.785L.)</t>
  </si>
  <si>
    <t>"Rust Oleum" Thinner No.160 (3.785L.)</t>
  </si>
  <si>
    <t>TOA #AG2005 สีนํ้าโฟร์ซีซั่นส์ ชนิดกึ่งเงา ภายนอก-ภายใน สี Soft Linen 3.785 ลิตร</t>
  </si>
  <si>
    <t>PR2526-00289</t>
  </si>
  <si>
    <t>PO2526-00593</t>
  </si>
  <si>
    <t>Service charge Combi Oven No.3
- ค่าบริการตรวจเช็ค/เปลี่ยนอะไหล่</t>
  </si>
  <si>
    <t>GRN2526-0001167</t>
  </si>
  <si>
    <t>PR2526-00377</t>
  </si>
  <si>
    <t>PO2526-00590</t>
  </si>
  <si>
    <t>งานเปลี่ยนหลังคาเมทัลชีท และเปลี่ยนแฟลชชิ่งครอบชนผนัง
ความยาวแผ่น 1.45 เมตร พื้นที่หลังคา 44 ตารางเมตร</t>
  </si>
  <si>
    <t>GRN2526-0001048</t>
  </si>
  <si>
    <t>PR2526-00378</t>
  </si>
  <si>
    <t>PO2526-00591</t>
  </si>
  <si>
    <t>ค่าแรงปฏิบัติงานตรวจเช็คน้ำยาแอมโมเนียของระบบแอมโมเนีย</t>
  </si>
  <si>
    <t>GRN2526-0000803</t>
  </si>
  <si>
    <t>PR2526-00379</t>
  </si>
  <si>
    <t>PO2526-00585</t>
  </si>
  <si>
    <t>GRN2526-0000749</t>
  </si>
  <si>
    <t>PR2526-00380</t>
  </si>
  <si>
    <t>PO2526-00586</t>
  </si>
  <si>
    <t>Japan Kitz 10K Cast Stainless Steel 1/2"
SJ Globe Valves for Steam</t>
  </si>
  <si>
    <t>GRN2526-0000925</t>
  </si>
  <si>
    <t>Japan Kitz 10K Cast Stainless Steel 1"
SJ Globe Valves for Steam</t>
  </si>
  <si>
    <t xml:space="preserve">PR2526-00381 </t>
  </si>
  <si>
    <t>PO2526-00587</t>
  </si>
  <si>
    <t>หัวเชื่อมแก๊ส CHAMP รุ่น 19-6H (LPG)
- ด้ามจับ CHAMP 19-6
- พร้อมชุดสวมสาย
- มิกเซอร์ CHAMP H-19
- ก้านเชื่อม CHAMP
- นมหนูหัวเชื่อมแก๊ส CHAMP เบอร์ 1-5</t>
  </si>
  <si>
    <t>GRN2526-0000927</t>
  </si>
  <si>
    <t>PO2526-00588</t>
  </si>
  <si>
    <t>ลวดเชื่อมเงิน 5% (BcuP-3) THE SUN ประสานทองแดง แบบแบน (แพ็ค 10 เส้น)</t>
  </si>
  <si>
    <t>GRN2526-0000800</t>
  </si>
  <si>
    <t>PR2526-00382</t>
  </si>
  <si>
    <t>PO2526-00589</t>
  </si>
  <si>
    <t>Thermodynamic Steam Trap ขนาด 1/2"</t>
  </si>
  <si>
    <t>GRN2526-0000687</t>
  </si>
  <si>
    <t>Thermodynamic Steam Trap ขนาด 3/4"</t>
  </si>
  <si>
    <t>เช็ควาล์วสแตนเลส SUS 316 ขนาด 1/2"</t>
  </si>
  <si>
    <t>เช็ควาล์วสแตนเลส SUS 316 ขนาด 3/4"</t>
  </si>
  <si>
    <t>Check Valve แบบ Inline SUS 316 ขนาด 1/2"</t>
  </si>
  <si>
    <t>Check Valve แบบ Inline SUS 316 ขนาด 3/4"</t>
  </si>
  <si>
    <t>PR2526-00420</t>
  </si>
  <si>
    <t>PO2526-00676</t>
  </si>
  <si>
    <t>Service charge Conveyor belt</t>
  </si>
  <si>
    <t>GRN2526-0001517</t>
  </si>
  <si>
    <t>PR2526-00436</t>
  </si>
  <si>
    <t>PO2526-01188</t>
  </si>
  <si>
    <t>ค่าบริการตรวจวัดระดับรังสี เครื่อง X-Ray</t>
  </si>
  <si>
    <t>V1000833 - กรมวิทยาศาสตร์การแพทย์ สำนักรังสีและเครื่องมือแพทย์</t>
  </si>
  <si>
    <t>GRN2526-0001866</t>
  </si>
  <si>
    <t>PR2526-00438</t>
  </si>
  <si>
    <t>PO2526-00714</t>
  </si>
  <si>
    <t>ค่าวิเคราะห์ตรวจวัดน้ำเสีย
- เดือนพฤษภาคม ตรวจวัด 3เดือน/ครั้ง
- จุดน้ำเข้า
- จุดน้ำออก
- จุดปล่อยน้ำหน้าโรงงาน</t>
  </si>
  <si>
    <t>GRN2526-0001506</t>
  </si>
  <si>
    <t>PR2526-00439</t>
  </si>
  <si>
    <t>PO2526-00715</t>
  </si>
  <si>
    <t>ใบตัด 4x1 SUMO SUPER CUT ใย 2ชั้น สีเขียว (1กล่อง/50ใบ)</t>
  </si>
  <si>
    <t>BOX.</t>
  </si>
  <si>
    <t>GRN2526-0001313</t>
  </si>
  <si>
    <t>ใบเจียรผ้าทรายซ้อน 4 นิ้ว SUMO หลังแข็ง ฝาเหล็ก 100x16mm (1กล่อง 10ชิ้น)</t>
  </si>
  <si>
    <t>ใบเจียรเหล็ก เจียบาง SUMO 4 นิ้ว (100x2mmx16mm.) AWC60P (สีแดง) (1กล่อง25ชิ้น)</t>
  </si>
  <si>
    <t>PR2526-00440</t>
  </si>
  <si>
    <t>PO2526-00716</t>
  </si>
  <si>
    <t>TASCO รุ่น TB120SM II เกจวัดน้ำยาแอร์ พร้อมสาย สําหรับ R507</t>
  </si>
  <si>
    <t>GRN2526-0001308</t>
  </si>
  <si>
    <t>เกจ์ชาร์ตน้ำยาแอร์ รุ่น R32, R410A, R22, R134A (แอร์ออฟฟิศ)
พร้อมสาย 72 นิ้ว ยี่ห้อ IM-TECH (กล่อง)</t>
  </si>
  <si>
    <t>PR2526-00441</t>
  </si>
  <si>
    <t>PO2526-0717</t>
  </si>
  <si>
    <t>ARGON PS ถุงมืออาร์กอน หนังแกะ มีผ้าขับใน ข้อมือยางยึด</t>
  </si>
  <si>
    <t>GRN2526-0001122</t>
  </si>
  <si>
    <t>หน้ากากเชื่อมอัตโนมัติ S-POWER</t>
  </si>
  <si>
    <t>PR2526-00479</t>
  </si>
  <si>
    <t>PO2526-00727</t>
  </si>
  <si>
    <t>BUTTERFLY VALVE MALE PART/LINER&amp;NUT
(EPDM) 316L DN-65</t>
  </si>
  <si>
    <t>GRN2526-0001601</t>
  </si>
  <si>
    <t>PR2526-00480</t>
  </si>
  <si>
    <t>PO2526-00816</t>
  </si>
  <si>
    <t>87.01.953S Recirculation pump UP30: SCC, CMP</t>
  </si>
  <si>
    <t>GRN2526-0001165</t>
  </si>
  <si>
    <t>56.00.175P Pressure hose f. Cleaning: SCC 201/202</t>
  </si>
  <si>
    <t>56.00.176P Suction hose f. Cleaning: SCC 201/202</t>
  </si>
  <si>
    <t>56.00.618S Ball valve drain SCC cpl.: SCC 61-202,
SCC_WE 61-202</t>
  </si>
  <si>
    <t>Service Charge in Sunday</t>
  </si>
  <si>
    <t>GRN2526-0001166</t>
  </si>
  <si>
    <t>PR2526-00481</t>
  </si>
  <si>
    <t>PO2526-00817</t>
  </si>
  <si>
    <t>Roller Dia 60 x L370 mm.
แกนเพลา Dia 15 x L445 mm.
Bearing UFL002 ASAHI 2 EA</t>
  </si>
  <si>
    <t>GRN2526-0001121</t>
  </si>
  <si>
    <t>PR2526-00482</t>
  </si>
  <si>
    <t>PO2526-00818</t>
  </si>
  <si>
    <t>"TOTAL" THT191005 คีมล็อคปากตรง 10"</t>
  </si>
  <si>
    <t>GRN2526-0002060</t>
  </si>
  <si>
    <t>"TOTAL" THTK1013 ประแจเลื่อน 6"/8"/10"</t>
  </si>
  <si>
    <t>"TOTAL" THT1010123 กุญแจเลื่อน 12"</t>
  </si>
  <si>
    <t>PR2526-00483</t>
  </si>
  <si>
    <t>PO2526-00819</t>
  </si>
  <si>
    <t>GRN2526-0001312</t>
  </si>
  <si>
    <t>ลูกกลิ้ง ทาสี ขนแกะแท้ ขนาด 4 นิ้ว "STANLEY" 29-094-8MF
(10ลูก/กล่อง)</t>
  </si>
  <si>
    <t>PR2526-00484</t>
  </si>
  <si>
    <t>PO2526-00820</t>
  </si>
  <si>
    <t>Danfoss DCR Filter Cartridge 48-F 48F 023U1921</t>
  </si>
  <si>
    <t>GRN2526-0001304</t>
  </si>
  <si>
    <t>ไส้ดรายเออร์ อีเมอร์สัน อัลโก (Filter drier cores and filters) รุ่น UR-48</t>
  </si>
  <si>
    <t>PR2526-00502</t>
  </si>
  <si>
    <t>PO2526-00821</t>
  </si>
  <si>
    <t>FLEXIBLE HOSE STAINLESS STEEL SS304 FMA304-3/4"
SIZE: 3/4"
END TO END: 1.20 M.
CONNECTION: SOCKET เกลียวใน SS304 3/4" - BSP (BOTH SIDE)</t>
  </si>
  <si>
    <t>GRN2526-0001088</t>
  </si>
  <si>
    <t>PR2526-00529</t>
  </si>
  <si>
    <t>PO2526-00815</t>
  </si>
  <si>
    <t>GRN2526-0001635</t>
  </si>
  <si>
    <t>PO2526-00814</t>
  </si>
  <si>
    <t xml:space="preserve"> V1000206 - TECHMAN (THAILAND) CO.,LTD.</t>
  </si>
  <si>
    <t>GRN2526-0001425</t>
  </si>
  <si>
    <t>PR2526-00554</t>
  </si>
  <si>
    <t>PO2526-00822</t>
  </si>
  <si>
    <t>Safety valve DN32/50 PN16 (Flange) (ARI)
Type: 12.902 Open bonnet GG-25, Temp. 300 C +
Gasket 2 อัน set Pressure 10.0 Bar.
สำหรับบอยเลอร์ 2 ตัน</t>
  </si>
  <si>
    <t>GRN2526-0001887</t>
  </si>
  <si>
    <t>Safety valve DN32/50 PN16 (Flange) (ARI)
Type: 12.902 Open bonnet GG-25, Temp. 300 C+
Gasket 2 อัน set Pressure 10.0 Bar.
สำหรับบอยเลอร์ 2 ตัน</t>
  </si>
  <si>
    <t>Safety valve DN32/50 PN16 (Flange) (ARI)
Type: 12.902 Open bonnet GG-25, Temp. 300 C +
Gasket 2 อัน set Pressure 10.50 Bar.
สำหรับบอยเลอร์ 2 ตัน</t>
  </si>
  <si>
    <t>Installation on Sunday</t>
  </si>
  <si>
    <t>GRN2526-0001888</t>
  </si>
  <si>
    <t>PR2526-00555</t>
  </si>
  <si>
    <t>PO2526-00823</t>
  </si>
  <si>
    <t>Fail Safe Electric Bolt with Magnetic Feature</t>
  </si>
  <si>
    <t>GRN2526-0001310</t>
  </si>
  <si>
    <t>PR2526-00596</t>
  </si>
  <si>
    <t>PO2526-00924</t>
  </si>
  <si>
    <t>AEROFIX" UXI100118-112 หนา 1 นิ้ว รู 28 มม. (1-1/8")</t>
  </si>
  <si>
    <t>GRN2526-0001599</t>
  </si>
  <si>
    <t>PR2526-00599</t>
  </si>
  <si>
    <t>PO2526-00925</t>
  </si>
  <si>
    <t>ข้องอ 90 องศา เชื่อมสแตนเลส มีตะเข็บ 1-1/2นิ้ว SCH.10 SUS 304</t>
  </si>
  <si>
    <t>GRN2526-0001598</t>
  </si>
  <si>
    <t>PO2526-00926</t>
  </si>
  <si>
    <t>ข้องอ 90 องศา เชื่อมสแตนเลส มีตะเข็บ 1นิ้ว SCH.10 SUS 304</t>
  </si>
  <si>
    <t>GRN2526-0001571</t>
  </si>
  <si>
    <t>ข้องอ 90 องศา เชื่อมสแตนเลส มีตะเข็บ 3/4นิ้ว SCH.10 SUS 304</t>
  </si>
  <si>
    <t>ข้องอ 90 องศา เชื่อมสแตนเลส มีตะเข็บ 1/2นิ้ว SCH.10 SUS 304</t>
  </si>
  <si>
    <t>ข้องอ 90 องศา สแตนเลส เกลียวใน 1-1/2นิ้ว SUS 304</t>
  </si>
  <si>
    <t>ข้องอ 90 องศา สแตนเลส เกลียวใน 1นิ้ว SUS 304</t>
  </si>
  <si>
    <t>ข้องอ 90 องศา สแตนเลส เกลียวใน 3/4นิ้ว SUS 304</t>
  </si>
  <si>
    <t>ข้องอ 90 องศา สแตนเลส เกลียวใน 1/2นิ้ว SUS 304</t>
  </si>
  <si>
    <t>ข้อต่อตรงสแตนเลส เกลียวนอก 1-1/2นิ้ว SUS 304</t>
  </si>
  <si>
    <t>ข้อต่อตรงสแตนเลส เกลียวนอก 1นิ้ว SUS 304</t>
  </si>
  <si>
    <t>ข้อต่อตรงสแตนเลส เกลียวนอก 3/4นิ้ว SUS 304</t>
  </si>
  <si>
    <t>ข้อต่อตรงสแตนเลส เกลียวนอก 1/2นิ้ว SUS 304</t>
  </si>
  <si>
    <t>PR2526-00600</t>
  </si>
  <si>
    <t>PO2526-00927</t>
  </si>
  <si>
    <t>GRN2526-0001867</t>
  </si>
  <si>
    <t>PR2526-00601</t>
  </si>
  <si>
    <t>PO2526-00928</t>
  </si>
  <si>
    <t>ข้องอ 90° เหล็กเชื่อม SCH#40 DIMETER 2 นิ้ว</t>
  </si>
  <si>
    <t>GRN2526-0003281</t>
  </si>
  <si>
    <t>ข้องอ 90° เหล็กเชื่อม SCH#40 DIMETER 1-1/2 นิ้ว</t>
  </si>
  <si>
    <t>ข้องอ 90° เหล็กเชื่อม SCH#40 DIMETER 1นิ้ว</t>
  </si>
  <si>
    <t>ข้องอ 90° เหล็กเชื่อม SCH#40 DIMETER 3/4นิ้ว</t>
  </si>
  <si>
    <t>ข้องอ 90° เหล็กเชื่อม SCH#40 DIMETER 1/2นิ้ว</t>
  </si>
  <si>
    <t>ท่อเหล็กนิปเปิ้ลเกลียวด้านเดียว DIMETER 2นิ้ว</t>
  </si>
  <si>
    <t>ท่อเหล็กนิปเปิ้ลเกลียวด้านเดียว DIMETER 1-1/2นิ้ว</t>
  </si>
  <si>
    <t>ท่อเหล็กนิปเปิ้ลเกลียวด้านเดียว DIMETER 1นิ้ว</t>
  </si>
  <si>
    <t>ท่อเหล็กนิปเปิ้ลเกลียวด้านเดียว DIMETER 3/4นิ้ว</t>
  </si>
  <si>
    <t>ท่อเหล็กนิปเปิ้ลเกลียวด้านเดียว DIMETER 1/2นิ้ว</t>
  </si>
  <si>
    <t>PR2526-00602</t>
  </si>
  <si>
    <t>PO2526-00929</t>
  </si>
  <si>
    <t>ใบพัดลมอลูมิเนียมคอยล์ร้อน ขนาดรูเพลา1/2นิ้ว กว้าง 22นิ้ว ทรงใบพาย</t>
  </si>
  <si>
    <t>GRN2526-0001604</t>
  </si>
  <si>
    <t>PR2526-00603</t>
  </si>
  <si>
    <t>PO2526-00930</t>
  </si>
  <si>
    <t>"Bitzer" 4EC-6.2Y / Suct. Disc.Shut-off Va.Cplt.; B1-36;C1-150</t>
  </si>
  <si>
    <t>GRN2526-0002238</t>
  </si>
  <si>
    <t>"Bitzer" 4TC-12.2Y / SUCT.SHUT-OFF VA.CPLT.4TC,4PC,4NC</t>
  </si>
  <si>
    <t>Bitzer 4H-15.2Y / Suct.Disc.Shut-Off Va.Cplt.7;A-93</t>
  </si>
  <si>
    <t>PR2526-00666</t>
  </si>
  <si>
    <t>PO2526-00983</t>
  </si>
  <si>
    <t>SFST88000007</t>
  </si>
  <si>
    <t>Bare compressor Model 4HE-18Y (Replace from old model 4H-15.2Y)
- Suction Valve &amp; Discharge
- Blueplanet น้ำยาล้างระบบ F9000</t>
  </si>
  <si>
    <t>GRN2526-0001636</t>
  </si>
  <si>
    <t>Oil Model LT-32 (3.78 L.)</t>
  </si>
  <si>
    <t>Refrigerant R-141B 30kg.</t>
  </si>
  <si>
    <t>Labour cost for replace the new Bare compressor and cleaning the system</t>
  </si>
  <si>
    <t>PR2526-00667</t>
  </si>
  <si>
    <t>PO2526-00987</t>
  </si>
  <si>
    <t>งานปั้นบัวด้วย Epoxy Mortar+Sand+เคลือบสีด้วย PU Coating
บัวสูง 10 ชม. กว้าง 5 ชม. ยาว 10 เมตร</t>
  </si>
  <si>
    <t>GRN2526-0002915</t>
  </si>
  <si>
    <t>PR2526-00670</t>
  </si>
  <si>
    <t>PO2526-00985</t>
  </si>
  <si>
    <t>NOWICKI", Vacuum Tumbler Model MA-500PS,
SN:21812216, MA00012162, Gasket*400 Blue</t>
  </si>
  <si>
    <t>GRN2526-0002370</t>
  </si>
  <si>
    <t>PR2526-00671</t>
  </si>
  <si>
    <t>PO2526-00988</t>
  </si>
  <si>
    <t>GRN2526-0001486</t>
  </si>
  <si>
    <t>PR2526-00672</t>
  </si>
  <si>
    <t>PO2526-00990</t>
  </si>
  <si>
    <t>SFST34000053</t>
  </si>
  <si>
    <t>R410A Refrigerant,(1 Tank 11.3 kg/Tank)</t>
  </si>
  <si>
    <t>GRN2526-0001307</t>
  </si>
  <si>
    <t>PR2526-00673</t>
  </si>
  <si>
    <t>PO2526-00986</t>
  </si>
  <si>
    <t>SE-B1 Protection Module. Bitzer Part No.34701901
- ยี่ห้อ Lodam (Germany)
Supply AC 50-60Hz 240V 2VA
Amb. Temp. Range -30...+70°C
Relay AC 250V, max. 5A, C300, pilot duty</t>
  </si>
  <si>
    <t>GRN2526-0001821</t>
  </si>
  <si>
    <t>PR2526-00674</t>
  </si>
  <si>
    <t>PO2526-00984</t>
  </si>
  <si>
    <t>CONVOYER BELT XR 300: TA-02-001</t>
  </si>
  <si>
    <t>Service Charge on Sunday (For 2 Set)</t>
  </si>
  <si>
    <t>PR2526-00675</t>
  </si>
  <si>
    <t>PO2526-00998</t>
  </si>
  <si>
    <t>SHERMAN โทรโข่งมือถือ รุ่น ER-77 สีขาว-เทา</t>
  </si>
  <si>
    <t>V1000702 - MINIATURE AND BEYOND CO., LTD.</t>
  </si>
  <si>
    <t>GRN2526-0001597</t>
  </si>
  <si>
    <t>PR2526-00721</t>
  </si>
  <si>
    <t>PO2526-01246</t>
  </si>
  <si>
    <t>ค่าแรงปฏิบัติงานซ่อมรั่ว Air Blast No.2
- พร้อมเดินเครื่องเติมน้ำยาทดสอบการทำงาน</t>
  </si>
  <si>
    <t>GRN2526-0001656</t>
  </si>
  <si>
    <t>PR2526-00725</t>
  </si>
  <si>
    <t>PO2526-01248</t>
  </si>
  <si>
    <t>Service charge
ติดตั้ง Cutter knife (Q-2505040A)
ปรับตั้งระยะของกระทะ กับใบมีด
Onsite date:
25/05/2025 Sunday
26/05/2025 Monday</t>
  </si>
  <si>
    <t xml:space="preserve"> V1000189 - FPT FOOD PROCESS TECHNOLOGY CO., LTD.</t>
  </si>
  <si>
    <t>GRN2526-0001886</t>
  </si>
  <si>
    <t>PR2526-00811</t>
  </si>
  <si>
    <t>PO2526-01245</t>
  </si>
  <si>
    <t>General maintenance in Sunday: Only labor
- Painting
- Cleaning
- Electricity system
- Pipe repair
- Silicone wall
- PU - Epoxcy
- Working 8 Hr / Day
- Manpower 10 Person / Job
- Report Before - After according to work order</t>
  </si>
  <si>
    <t>Time.</t>
  </si>
  <si>
    <t>GRN2526-0001734/GRN2526-0002324</t>
  </si>
  <si>
    <t>PR2526-00819</t>
  </si>
  <si>
    <t>PO2526-01247</t>
  </si>
  <si>
    <t>50.00.176P Hand shower roll guide: SCC line 201/202 (#3)</t>
  </si>
  <si>
    <t>GRN2526-0001884</t>
  </si>
  <si>
    <t>87.01.578S LED bar: LM1; A F G, LM2; B-E (#2)</t>
  </si>
  <si>
    <t>87.01.586S LED optics: LM1; A F-G, LM2; B-E (#2)</t>
  </si>
  <si>
    <t>87.01.545S One-piece gasket for trolly and window
SCC/CMP 202 (#1,#3)</t>
  </si>
  <si>
    <t>Service Charge #1</t>
  </si>
  <si>
    <t>GRN2526-0001885</t>
  </si>
  <si>
    <t>Service Charge #2 - 3 (Discount 50%)</t>
  </si>
  <si>
    <t>OT Work at after 5 PM Or Sunday
- Warranty No.1-3: 90 Days, No.4: 30 Days (Sparepart only)</t>
  </si>
  <si>
    <t>PR2526-00820</t>
  </si>
  <si>
    <t>PO2526-01240</t>
  </si>
  <si>
    <t>เทปผ้ายิปซัมปิดรอยต่อ กว้าง 5 ชม. ยาว 25 ม. ตราช้าง (3ม้วน/แพ็ค)</t>
  </si>
  <si>
    <t>GRN2526-0001868</t>
  </si>
  <si>
    <t>เทปผ้ายิปซัมปิดรอยต่อ กว้าง 3.5 ซม. ยาว 25 ม. ตราช้าง (3ม้วน/แพ็ค)</t>
  </si>
  <si>
    <t>PO2526-01241</t>
  </si>
  <si>
    <t>ซีลายสันใหญ่ 75 mm. ขนาด 15x37x4000 มม.</t>
  </si>
  <si>
    <t>V1000840 - S.Q. &amp; CO CO., LTD</t>
  </si>
  <si>
    <t>GRN2526-0001733</t>
  </si>
  <si>
    <t>ซีลายสันกลาง 69 mm. ขนาด 14x35x4000 มม.</t>
  </si>
  <si>
    <t>สกรูดำ สกรูยิงฝ้า เบอร์6 ยาว11/2 (1นิ้วครึ่ง) หัวแฉกแบน</t>
  </si>
  <si>
    <t>BOSNY เคมีโป้วผนังวอลพัดดี้ 1.5 กก. รุ่น B219</t>
  </si>
  <si>
    <t>ยิปซัมยิปรอค ชนิดทนขึ้น ขอบเรียบ (SE) 9 มม.
GYPROC ขนาด 120 x 240 ซม.</t>
  </si>
  <si>
    <t>เกรียงโป๊วสี สเตนเลสด้ามพลาสติก 2 นิ้ว SOLO รุ่น 8450-2</t>
  </si>
  <si>
    <t>เกรียงโป้วสี สเดนเลสด้ามพลาสติก 5 นิ้ว SOLO รุ่น 8450-5</t>
  </si>
  <si>
    <t>PR2526-00921</t>
  </si>
  <si>
    <t>PO2526-01360</t>
  </si>
  <si>
    <t>Gear for mixer machine</t>
  </si>
  <si>
    <t>V1000280 - Thaikitchenmart Co., Ltd</t>
  </si>
  <si>
    <t>GRN2526-0002408</t>
  </si>
  <si>
    <t>PR2526-00922</t>
  </si>
  <si>
    <t xml:space="preserve">PO2526-01361 </t>
  </si>
  <si>
    <t>"SIEMENS" CONTACTOR 3TS3411-OAN2 220V 32A
50/60 HZ, 15kW 1NO+1NC</t>
  </si>
  <si>
    <t>GRN2526-0001870</t>
  </si>
  <si>
    <t>PR2526-01017</t>
  </si>
  <si>
    <t>PO2526-01577</t>
  </si>
  <si>
    <t>"ROBOT COUPE" MOTOR H50 (CL50) PART NO 3114S</t>
  </si>
  <si>
    <t>V1000285 - BANGKOK SEVENFIVE CO., LTD</t>
  </si>
  <si>
    <t>GRN2526-0002115</t>
  </si>
  <si>
    <t>PR2526-01034</t>
  </si>
  <si>
    <t>PO2526-01579</t>
  </si>
  <si>
    <t>SFST34000048</t>
  </si>
  <si>
    <t>"Carel",IREVCOHCOO, temperature controller</t>
  </si>
  <si>
    <t>GRN2526-0002023</t>
  </si>
  <si>
    <t>PR2526-01035</t>
  </si>
  <si>
    <t>PO2526-01578</t>
  </si>
  <si>
    <t>Repair: Ceiling, Wall, Tiled floor in Office
- In office Khun Tino
- Female staff room in Low risk area
- Walkway before entering the production line in Low risk
- Male staff room in Low risk area
- Male staff room in High risk area
- Female staff room in High risk area
- Women's Restroom and Clothes storage room
in Medium risk area</t>
  </si>
  <si>
    <t>GRN2526-0002914</t>
  </si>
  <si>
    <t xml:space="preserve">PR2526-01036 </t>
  </si>
  <si>
    <t>PO2526-01580</t>
  </si>
  <si>
    <t>สายฉีดชำาระครบชุด สีขาว</t>
  </si>
  <si>
    <t>GRN2526-0002241</t>
  </si>
  <si>
    <t>ชุดสายฉีดชำาระ สแตนเลส ครบชุด</t>
  </si>
  <si>
    <t>ฝารองนั่งชักโครก</t>
  </si>
  <si>
    <t>PO2526-01581</t>
  </si>
  <si>
    <t>โช้คปิดเปิดประตู</t>
  </si>
  <si>
    <t>GRN2526-0002119</t>
  </si>
  <si>
    <t>PO2526-01582</t>
  </si>
  <si>
    <t>วาล์วลูกทองเหลือง 1 นิ้ว</t>
  </si>
  <si>
    <t>GRN2526-0001985</t>
  </si>
  <si>
    <t>อะไหล่ชักโครก กดบน</t>
  </si>
  <si>
    <t>อะไหล่ชักโครก กดข้าง</t>
  </si>
  <si>
    <t>สายน้ำดี 1/2x40 นิ้ว สแตนเลส</t>
  </si>
  <si>
    <t>บอลวาล์ว PVC 1/2" แบบสวม-ทากาว</t>
  </si>
  <si>
    <t>บอลวาล์ว PVC 3/4" แบบสวม-ทากาว</t>
  </si>
  <si>
    <t>ก๊อกน้ำอ่างล้างจาน</t>
  </si>
  <si>
    <t>PR2526-01037</t>
  </si>
  <si>
    <t xml:space="preserve">PO2526-01643 </t>
  </si>
  <si>
    <t>1/4"x50 (M6) พุกสแตนเลส 304 แหวนอีแปะ สปริง (100ตัว/กล่อง)</t>
  </si>
  <si>
    <t>GRN2526-0002175</t>
  </si>
  <si>
    <t>5/16"x50 (M8) พุกสแตนเลส 304 แหวนอีแปะ สปริง (100ตัว/กล่อง)</t>
  </si>
  <si>
    <t>PO2526-01644</t>
  </si>
  <si>
    <t>3/8"x70 (M10) พุกสแตนเลส 304 แหวนอีแปะ สปริง (75ตัว/กล่อง)</t>
  </si>
  <si>
    <t>GRN2526-0002161</t>
  </si>
  <si>
    <t>พุกผีเสื้อ เบอร์ 7 ยึดผนังกลวง ยิบซั่ม ยึดเพดาน (100ตัว/ถุง)</t>
  </si>
  <si>
    <t>พุกตะกั่วพร้อมสกรูและแหวนรอง 5/8</t>
  </si>
  <si>
    <t>พุกตะกั่วพร้อมสกรูและแหวนรอง 1/2</t>
  </si>
  <si>
    <t>พุกตะกั่วพร้อมสกรูและแหวนรอง 3/8</t>
  </si>
  <si>
    <t>PR2526-01089</t>
  </si>
  <si>
    <t>PO2526-01679</t>
  </si>
  <si>
    <t>ซิลิโคนไร้กรดกันเชื้อรา Wessbond silicone Neutra สีเทา</t>
  </si>
  <si>
    <t>GRN2526-0002160</t>
  </si>
  <si>
    <t xml:space="preserve">PO2526-01680 </t>
  </si>
  <si>
    <t>GRN2526-0002369</t>
  </si>
  <si>
    <t>PR2526-01099</t>
  </si>
  <si>
    <t>PO2526-01720</t>
  </si>
  <si>
    <t>GRN2526-0002292</t>
  </si>
  <si>
    <t>PR2526-01120</t>
  </si>
  <si>
    <t>PO2526-01714</t>
  </si>
  <si>
    <t>Safety Valve Brass PD 9.2 BAR for Bratt pan #2</t>
  </si>
  <si>
    <t>GRN2526-0002409</t>
  </si>
  <si>
    <t>PR2526-01121</t>
  </si>
  <si>
    <t>PO2526-01803</t>
  </si>
  <si>
    <t>Spong Silicone Rubber สีอิฐ
- Size:15 X 40 mm.
- ทดความร้อนได้ 180 องศา</t>
  </si>
  <si>
    <t>GRN2526-0002412</t>
  </si>
  <si>
    <t>PR2526-01122</t>
  </si>
  <si>
    <t>PO2526-01711</t>
  </si>
  <si>
    <t>Solenoid Valve Pneumatic 3/2 way 1/8 PT NC (Airtac 3V110-06) AC 220V Single coil</t>
  </si>
  <si>
    <t>GRN2526-0002655</t>
  </si>
  <si>
    <t>PR2526-01123</t>
  </si>
  <si>
    <t>PO2526-01712</t>
  </si>
  <si>
    <t>สายพาน V Belt (B-50) ยี่ห้อ MITSUBOSHI BELTING</t>
  </si>
  <si>
    <t>GRN2526-0002896</t>
  </si>
  <si>
    <t>PR2526-01130</t>
  </si>
  <si>
    <t>PO2526-01722</t>
  </si>
  <si>
    <t>CALIBRATION FEE Multi Gas Detectors
- Model: PONPE 323-1
- CAL 4 MIX GAS
- Carbon Monoxide, Methane, Oxygen, Hydrogen Sulfide</t>
  </si>
  <si>
    <t>GRN2526-0003195</t>
  </si>
  <si>
    <t>PR2526-01131</t>
  </si>
  <si>
    <t>PO2526-01878</t>
  </si>
  <si>
    <t>งานอบรมเจ้าหน้าที่ความปลอดภัยในการทำางาน ระดับบริหาร
อบรมภายใน (In - House Trainning) 1 รุ่น 1-20 คน</t>
  </si>
  <si>
    <t>GROUP</t>
  </si>
  <si>
    <t>V1000854 - Safesiri (Thailand) Co., Ltd.</t>
  </si>
  <si>
    <t>GRN2526-0002939</t>
  </si>
  <si>
    <t>ท่านที่ 21-25 คิดเพิ่มเติม ท่านละ 250 บาท
อบรม 2 วัน (12 ชั่วโมง)</t>
  </si>
  <si>
    <t>PERON</t>
  </si>
  <si>
    <t>PR2526-01135</t>
  </si>
  <si>
    <t>PO2526-01879</t>
  </si>
  <si>
    <t>งานอบรมเจ้าหน้าที่ความปลอดภัยในการทำงาน ระดับหัวหน้างาน
อบรมภายใน (In - House Trainning) 1 รุ่น 1-20 คน</t>
  </si>
  <si>
    <t>GRN2526-0003508</t>
  </si>
  <si>
    <t>ท่านที่ 21-25 คิดเพิ่มเติม ท่านละ 250 บาท
- อบรม 2 วัน (12 ชั่วโมง)</t>
  </si>
  <si>
    <t>PR2526-01136</t>
  </si>
  <si>
    <t>PO2526-02562</t>
  </si>
  <si>
    <t>งานอบรมระบบบำาบัดน้ำเสีย 2 หลักสูตร
-ผู้ควบคุมระบบบำบัดน้ำเสีย</t>
  </si>
  <si>
    <t>V1000876 - Thailand Environment Institute Foundation (TEI)</t>
  </si>
  <si>
    <t>- ผู้ปฏิบัติงานระบบบำาบัดน้ำเสีย</t>
  </si>
  <si>
    <t>PR2526-01137</t>
  </si>
  <si>
    <t>PO2526-01723</t>
  </si>
  <si>
    <t>เครื่องดับเพลิง ชนิดสูดรน้ำ เวเปอร์ ยี่ห้อ IMPERRIAL ขนาด 15 ปอนด์ Fire Rating 10A-40B ตัวถังทำด้วยสแตนเลส</t>
  </si>
  <si>
    <t>GRN2526-0002542</t>
  </si>
  <si>
    <t>PO2526-01789</t>
  </si>
  <si>
    <t>เครื่องดับเพลิง ชนิดสารสะอาด HFC-236fa ยี่ห้อ IMPERRIAL ขนาด 15 ปอนด์ Fire Rating 2A-5B-C</t>
  </si>
  <si>
    <t>GRN2526-0002543</t>
  </si>
  <si>
    <t>เครื่องดับเพลิง ชนิดเคมีแห้ง ยี่ห้อ IMPERIAL ขนาด 15 ปอนด์ Fire Rating 6A-20B</t>
  </si>
  <si>
    <t>ไฟฉุกเฉิน ยี่ห้อ IMPERIAL รุ่น IMP-03-9ED-L (2 x 9W) ไฟสํารอง 3 ชั่วโมง</t>
  </si>
  <si>
    <t>PR2526-01138</t>
  </si>
  <si>
    <t>PO2526-01724</t>
  </si>
  <si>
    <t>เครื่องวัดค่าแก๊ส Wintact รุ่น WT8811
- วัดค่าแก๊สได้ 4 ชนิด : CO, O2, H2S, LEL</t>
  </si>
  <si>
    <t>V1000272 - Zolftech Innovation Co., Ltd</t>
  </si>
  <si>
    <t>GRN2526-0002790</t>
  </si>
  <si>
    <t>PR2526-01139</t>
  </si>
  <si>
    <t>PO2526-01721</t>
  </si>
  <si>
    <t>แผ่นเคลื่อนย้ายผู้ป่วย พร้อมหมอนล็อคศรีษะ และเข็มขัดรัดผู้ป่วย
- กระดานบอร์ด
- รับน้ำหนักได้สูงสุด 200 กิโลกรัม
- ขนาดแผ่นเคลื่อนย้ายผู้ป่วย 183 x 44.7 ซม.
- มาตรฐาน CE</t>
  </si>
  <si>
    <t>GRN2526-0002616</t>
  </si>
  <si>
    <t>PR2526-01161</t>
  </si>
  <si>
    <t>PO2526-01765</t>
  </si>
  <si>
    <t>รองเท้าเซฟตี้ Pangolin รุ่น ELITE พื้น PU
เสริมแผ่นโลหะกันแทงทะลุ
- Size: 8UK = 4 คู่, 9UK = 3 คู่, 10UK = 1 คู่, 12UK = 2คู่</t>
  </si>
  <si>
    <t>V1000852 - CPL Group Public Company Limited</t>
  </si>
  <si>
    <t>GRN2526-0002614</t>
  </si>
  <si>
    <t>PR2526-01162</t>
  </si>
  <si>
    <t>PO2526-02259</t>
  </si>
  <si>
    <t>SFST81000081</t>
  </si>
  <si>
    <t>Eliminate industrial waste
- Ammonia water</t>
  </si>
  <si>
    <t>T</t>
  </si>
  <si>
    <t>V1000871 - AKKHIE PRAKARN PUBLIC COMPANY LIMITED</t>
  </si>
  <si>
    <t>GRN2526-0003129,GRN2526-0003128</t>
  </si>
  <si>
    <t>- Overhead</t>
  </si>
  <si>
    <t>Transportation
Roll Off Truck 15 Q</t>
  </si>
  <si>
    <t>TRIP</t>
  </si>
  <si>
    <t>PR2526-01163</t>
  </si>
  <si>
    <t xml:space="preserve">PO2526-01717 </t>
  </si>
  <si>
    <t>24.05.616P GASKET GLASS PANE/TROLLY</t>
  </si>
  <si>
    <t>GRN2526-0002266</t>
  </si>
  <si>
    <t>PR2526-01164</t>
  </si>
  <si>
    <t>PO2526-01716</t>
  </si>
  <si>
    <t>Spring SUS for sink (washbasin)</t>
  </si>
  <si>
    <t>GRN2526-0002323</t>
  </si>
  <si>
    <t xml:space="preserve">PR2526-01165 </t>
  </si>
  <si>
    <t>PO2526-01715</t>
  </si>
  <si>
    <t>Digital Temperature Controller PID "PRIMUS" TMP-96-R-R-AB
Size: 96x96 mm. /Output1: Relay Contact/Output2: Relay
Contact/Supply: 100-250 VAC</t>
  </si>
  <si>
    <t>GRN2526-0002618</t>
  </si>
  <si>
    <t>PR2526-01166</t>
  </si>
  <si>
    <t>PO2526-01718</t>
  </si>
  <si>
    <t>GRN2526-0002290</t>
  </si>
  <si>
    <t>PO2526-01719</t>
  </si>
  <si>
    <t>สแดนเลสกล่อง SS304 1" x 1" x 1.5MM x 6M - HL</t>
  </si>
  <si>
    <t>GRN2526-0002291</t>
  </si>
  <si>
    <t>สแดนเลสกล่อง SS304 2" x 1" x 1.5MM X 6M - เงา</t>
  </si>
  <si>
    <t>สแตนเลสฉาก SS304 1" x 1" x 1/8" (3.0MM) x 6M</t>
  </si>
  <si>
    <t>หล็กเพลาขาว 1/2" 6 เมตร</t>
  </si>
  <si>
    <t>PR2526-01167</t>
  </si>
  <si>
    <t>PO2526-01713</t>
  </si>
  <si>
    <t>งานถอดประกอบชุด Blowers พร้อมท่าความสะอาดภายใน Blower และเปลี่ยนผ้าใบทางเข้า-ทางออก
- Steam Bratt Pan No.1
- Deep Pan fryer No.1
- Round Bratt Pan No.1
- Steam Bratt Pan No.3
- Cast Iron Bratt Pan
- Steam Bratt No.2-3
- Combi Oven No.2-3
- Combi Oven No.1
- Combi Oven No.4
- Fryer No.2-3
- Frame grill
Front steam Box No 1&amp;2 (Hight risk)</t>
  </si>
  <si>
    <t>V1000799 - LALIN CLEAN TECH CO., LTD.</t>
  </si>
  <si>
    <t>GRN2526-0002657</t>
  </si>
  <si>
    <t>PR2526-01192</t>
  </si>
  <si>
    <t xml:space="preserve">PO2526-02034 </t>
  </si>
  <si>
    <t>SFST81000016</t>
  </si>
  <si>
    <t>ค่าสมัครสมาชิกกฎหมายรายปี สําหรับอัพเดตกฎหมายฯ
1.รวบรวมฐานข้อมูลกฎหมายความปลอดภัย, สิ่งแวดล้อมและพลังงาน บริหารงานบุคคล/แรงงาน และกฎหมายที่เกี่ยวข้อง ผ่อนหลังตั้งแต่อดีดจนถึงปัจจุบัน
2.Update กฎหมายออกใหม่ ประจําเดือน ผ่านเว็บไซต์
- สรุปสาระสำาคัญกฎหมายฯ
- Update กฎหมายออกใหม่ประจําเดือน
- รายละเอียดเพิ่มเต็ม ตามใบเสนอราคาแนบ</t>
  </si>
  <si>
    <t>V1000858 - WISS BUSINESS CORPORATION CO., LTD.</t>
  </si>
  <si>
    <t>GRN2526-0003126</t>
  </si>
  <si>
    <t>SFST81000083</t>
  </si>
  <si>
    <t>PR2526-01272</t>
  </si>
  <si>
    <t>PO2526-01910</t>
  </si>
  <si>
    <t>FLEXIBLE HOSE STAINLESS STEEL FMA321-3/4"
SIZE: 3/4"
END TO END: 50 CM.
CONNECTION #1: FLANGE PN16 SS304 1" (FIX)
CONNECTION #2: UNION SS304 3/4"</t>
  </si>
  <si>
    <t>GRN2526-0002413</t>
  </si>
  <si>
    <t>FLEXIBLE HOSE STAINLESS STEEL FMA321-3/4"
SIZE: 3/4"
END TO END: 30 CM.
CONNECTION #1: FLANGE 150P SS304 1" (FIX)
CONNECTION #2: MALE SS304 3/4"</t>
  </si>
  <si>
    <t>PR2526-01290</t>
  </si>
  <si>
    <t>PO2526-02035</t>
  </si>
  <si>
    <t>material, Nuts and silicone</t>
  </si>
  <si>
    <t>GRN2526-0003308</t>
  </si>
  <si>
    <t>Labor costs for operations</t>
  </si>
  <si>
    <t>Processing fee</t>
  </si>
  <si>
    <t>PR2526-01291</t>
  </si>
  <si>
    <t>PO2526-02036</t>
  </si>
  <si>
    <t>ติดตั้งตู้วงล้อสายดับเพลิง Fire Hose Reel Cabinet พร้อมชุดอุปกรณ์
- ตู้วงล้อสายดับเพลิง Fire Hose Reel Cabinet พร้อมชุด อุปกรณ์
- ขนาด 80x110x35 cm, (แบบลอย) เสริมขาสูง 30 ซม. มีหลังคา
ในชุดประกอบด้วย
- "NIBCO' BRS Ball V., T-FP-40, UL/FM,350psi
- Angle Valve, ชนิดทองเหลือง ขนาด 2.5"
-0ข้อต่อสวมเร็ว+ฝาปิดพร้อมโช ชนิดทองเหลือง ขนาด 2.5"
- กงล้อสาย SRI Auto Swing Hose Reel ขนาดสาย 1"x30 เมตร
- ถังดับเพลิง เคมีแห้ง 4A5B ขนาด 10 ปอนด์
- ติดตั้งตู้ ต่อท่อ เข้าตู้</t>
  </si>
  <si>
    <t>GRN2526-0002892</t>
  </si>
  <si>
    <t>PR2526-01292</t>
  </si>
  <si>
    <t>PO2526-01908</t>
  </si>
  <si>
    <t>Chemical cleaning and descaling of an internal boiler surface with a capacity of 2 tons per hour.
- เปิดช่อง Man Hole เติมเคมีล้างตะกรันลงในบอยเลอร์
- เวียนเคมีภายในบอยเลอร์
- เปิดช่อง Man Holeและ ช่อง Hand Hole ด้านล่าง
ทาความสะอาดเศษตะกรันออก
- ฉีดน้าแรงดันทาความสะอาด เศษตะกรันภายในบอยเลอร์
- ปิดช่อง Man Hole และ ช่อง Hand Hole
- อัดน้าทดสอบรอยรั่ว</t>
  </si>
  <si>
    <t>V1000524 - C.MAX STEAM AND SUPPLY LIMITED PARTNERSHIP</t>
  </si>
  <si>
    <t>GRN2526-0002537</t>
  </si>
  <si>
    <t>PR2526-01293</t>
  </si>
  <si>
    <t>PO2526-01909</t>
  </si>
  <si>
    <t>3V2-06NC Solenoid Valve - Airtac | 3/2 Way | NC
1/4" Ports | With coil | 24 VDC</t>
  </si>
  <si>
    <t>GRN2526-0002654</t>
  </si>
  <si>
    <t>3V2-06NC Solenoid Valve - Airtac | 3/2 Way | NC
1/8" Ports | With coil | 24 VDC</t>
  </si>
  <si>
    <t>PR2526-01294</t>
  </si>
  <si>
    <t>PO2526-01907</t>
  </si>
  <si>
    <t>แผ่นไฟเบอร์กลาสสีขาวเรียบ 4' x 8' x 3 MM</t>
  </si>
  <si>
    <t>GRN2526-0002615</t>
  </si>
  <si>
    <t>PR2526-01295</t>
  </si>
  <si>
    <t>PO2526-02191</t>
  </si>
  <si>
    <t>ออโต้เครน Auto Drain CKD Model: 5100-4C
- ออโต้เครน CKD, ตัวระบายน้ำอัตโนมัติ Made By Japan.
- ใช้กับระบบ ลม
- ขนาดเกลียว Rc 1/2"
- ทนแรงดันสูงสุด 10 บาร์
- อุณภูมิใช่งานระหว่าง 5 - 65 องศาเซลเซียส</t>
  </si>
  <si>
    <t>V1000870 - MISUMI (THAILAND) CO., LTD.</t>
  </si>
  <si>
    <t>GRN2526-0003531</t>
  </si>
  <si>
    <t>PR2526-01296</t>
  </si>
  <si>
    <t>PO2526-02040</t>
  </si>
  <si>
    <t>GRN2526-0002619</t>
  </si>
  <si>
    <t xml:space="preserve">PR2526-01297 </t>
  </si>
  <si>
    <t>PO2526-01912</t>
  </si>
  <si>
    <t>Spare Part Compressor For MOBO EA37 (50 HP)
- Air Filter (ตัวกรองอากาศ)</t>
  </si>
  <si>
    <t>GRN2526-0002539</t>
  </si>
  <si>
    <t>Oil Filter (ตัวกรองน้ำมัน)</t>
  </si>
  <si>
    <t>Separater (ตัวแยกน้ำมัน)</t>
  </si>
  <si>
    <t>Lubricant S46 (20 lites) (น้ำมันปั๊มลมสกูร)</t>
  </si>
  <si>
    <t>PR2526-01299</t>
  </si>
  <si>
    <t>PO2526-01913</t>
  </si>
  <si>
    <t>Spare Part Compressor For MOBO SA 8 (10 HP)
Air Filter (ตัวกรองอากาศ)</t>
  </si>
  <si>
    <t>GRN2526-0002538</t>
  </si>
  <si>
    <t>PR2526-01301</t>
  </si>
  <si>
    <t>PO2526-02043</t>
  </si>
  <si>
    <t>สายอ่อนสแตนเลส หัวท้ายยูเนี่ยนสแตนเลส ขนาด1" ยาว100cm. ทนแรงดัน 10Bar.</t>
  </si>
  <si>
    <t>GRN2526-0002664</t>
  </si>
  <si>
    <t>PR2526-01304</t>
  </si>
  <si>
    <t>PO2526-02033</t>
  </si>
  <si>
    <t>Sensor Chlorine "ProMinent" CGE 3-mA-2ppm</t>
  </si>
  <si>
    <t>GRN2526-0003511</t>
  </si>
  <si>
    <t>PR2526-01309</t>
  </si>
  <si>
    <t>PO2526-02274</t>
  </si>
  <si>
    <t>SFST82000008</t>
  </si>
  <si>
    <t>PR2526-01311</t>
  </si>
  <si>
    <t>PO2526-02159</t>
  </si>
  <si>
    <t>Filter replacement for the softening tank 6 Unit
- Sand filter 2 Unit
- Carbon filter 2 Unit
- Rasin Filer 2 Unit</t>
  </si>
  <si>
    <t>V1000865 - TAWANPHOEMPHOON ENGINEERING CO.,LTD.</t>
  </si>
  <si>
    <t>GRN2526-0002938</t>
  </si>
  <si>
    <t>Service charge for replacement
- Working 4 days</t>
  </si>
  <si>
    <t>PR2526-01312</t>
  </si>
  <si>
    <t>PO2526-02046</t>
  </si>
  <si>
    <t>Heater Coil 220V 750W</t>
  </si>
  <si>
    <t xml:space="preserve"> V1000554 - SHANTECH (THAILAND) CO.,LTD.</t>
  </si>
  <si>
    <t>GRN2526-0002789</t>
  </si>
  <si>
    <t>Heater Drain60w L=4m, dia 5.5mm 230V</t>
  </si>
  <si>
    <t>Heater Drain 120w L=3m, dia 5.5mm 230V</t>
  </si>
  <si>
    <t>งานปรับปรุงถาดเดรนพร้อมหุ้มฉนวนท่อน้ำทิ้ง</t>
  </si>
  <si>
    <t>PR2526-01313</t>
  </si>
  <si>
    <t>PO2526-02045</t>
  </si>
  <si>
    <t>Overhaul Grundfos Pump (Type CR 10-22) 7.5 KW.</t>
  </si>
  <si>
    <t>GRN2526-0003248</t>
  </si>
  <si>
    <t>Overhaul and Rewinding Motor 7.5 Kw
- For water pumps in production lines (Spare 1 Unit)</t>
  </si>
  <si>
    <t>Overhaul Grundfos Pump (Type CR 10-8)</t>
  </si>
  <si>
    <t>GRN2526-0003249</t>
  </si>
  <si>
    <t>Overhaul Motor 3 Kw.
- For Foam pumps in production lines (Spare 1 Unit)</t>
  </si>
  <si>
    <t>PR2526-01314</t>
  </si>
  <si>
    <t>3-pin double socket WEG15929</t>
  </si>
  <si>
    <t>GRN2526-0002656</t>
  </si>
  <si>
    <t>Waterproof cover, surface mounted, PVC front,
WEG8973LH</t>
  </si>
  <si>
    <t>PR2526-01338</t>
  </si>
  <si>
    <t xml:space="preserve">PO2526-02048 </t>
  </si>
  <si>
    <t>Genaral maintenance in Sunday: Only labor
- Panting
- Cleaning
- Electricity system
- Pipe repair
- Silicone wall
- PU - Epoxcy
- Working 8 Hr / Day
- Manpower 10 Person / Job
- Report Before - After according to work order</t>
  </si>
  <si>
    <t>TIME.</t>
  </si>
  <si>
    <t>GRN2526-0002620.GRN2526-0002913</t>
  </si>
  <si>
    <t>PR2526-01344</t>
  </si>
  <si>
    <t>PO2526-02047</t>
  </si>
  <si>
    <t>งานรื้อพื้นเดิม + ปรับระดับพื้น + เคลือบ Poly Urethane Screed หนา 10 mm.
- รวมค่าดำเนินการช่วงวันหยุดแล้ว เข้างานวันที่ 10-13/07/68
 ** Warranty 1  Year **</t>
  </si>
  <si>
    <t>V1000179 - K.T.FLOORING &amp; SERVICE CO.,LTD</t>
  </si>
  <si>
    <t>GRN2526-0002617</t>
  </si>
  <si>
    <t>PR2526-01384</t>
  </si>
  <si>
    <t>PO2526-02158</t>
  </si>
  <si>
    <t>รายการตรวจเช็คเครื่องปรับอากาศ TRANE หมายเลขเครื่อง ACDU-M-01-2</t>
  </si>
  <si>
    <t>V1000864 - RATCHANEE ENGINEERING CO., LTD.</t>
  </si>
  <si>
    <t>GRN2526-0002940</t>
  </si>
  <si>
    <t>PR2526-01459</t>
  </si>
  <si>
    <t>PO2526-02163</t>
  </si>
  <si>
    <t>GRN2526-0002796,GRN2526-0003247</t>
  </si>
  <si>
    <t>เหลืออีก 1 ถัง</t>
  </si>
  <si>
    <t>PR2526-01468</t>
  </si>
  <si>
    <t>PO2526-02164</t>
  </si>
  <si>
    <t>คาปาซวิสเตอรร์ 450 VAC 50/60 Hz 4 uF-5/+10%</t>
  </si>
  <si>
    <t>GRN2526-0002968</t>
  </si>
  <si>
    <t>PR2526-01470</t>
  </si>
  <si>
    <t>PO2526-02165</t>
  </si>
  <si>
    <t>Repair and replacement of gasket, flange face, and flexible joint.</t>
  </si>
  <si>
    <t>Service : Site mobilization and transportation</t>
  </si>
  <si>
    <t>PR2526-01471</t>
  </si>
  <si>
    <t>PO2526-02272</t>
  </si>
  <si>
    <t>งานถอดเปลี่ยนสุขภัณฑ์ห้องน้ำกระเบื้องพื้น ฝ้าเพดาน ประตูวงกบ
- สวิตช์ไฟ โคมไฟ ห้องนํ้าชาย-หญิง ฝ่ายวิศวกรรม
- ชักโครก KOHLER K-22378X-C-O3/4.8L สีขาว จํานวน 2 ตัว
- โถปัสสาวะชาย COTTO C31217 สีขาว จํานวน 1ตัว
-อ่างล่างหน้า TOTO L710CDX2 สีขาว จํานวน 3ตัว
- กระเบื้องห้องน้ำขนาด 16x16 นิ้ว COTTO วิลล์ ไอวอรี่ PM
- ฝ้ายิปซั่ม บอร์ดหนา 9mm. ทาสีขาว
- วงกบ-ประตูห้องน้ำ PVC 70×200 สีเทา จํานวน 3 บาน
- กล่องใส่กระดาษทิชชู 2กล่อง, สวิตช์ไฟปิด-เปิดกันน้ำ
-โคมไฟเพดาน จํานวน 3 ชุด
- ฝาปิดท่อน้ำทิ้ง จํานวน 2 ชุด
- กระจกติดผนัง จํานวน 2 บาน
- เจาะผนังเดินท่อติดตั้งฝักบัวอาบน้ำห้องน้ำชาย 1 จุด</t>
  </si>
  <si>
    <t>GRN2526-0003280</t>
  </si>
  <si>
    <t>ค่าแรงการปฏิบัติงาน
- ระยะเวลาท่างาน 4 วัน / เข้าท่างาน วันเสาร์ - อาทิตย์</t>
  </si>
  <si>
    <t>PR2526-01472</t>
  </si>
  <si>
    <t>PO2526-02273</t>
  </si>
  <si>
    <t>Cooling unit for control cabinets
- BAND: Master Model Mas24-03
- 220 VAC/1PH/50 Hz 960 Watt 3,290 BTU
- Diamension (mm.): WxHxD 313 mm.x648 mm.x246 mm.</t>
  </si>
  <si>
    <t>GRN2526-0003152</t>
  </si>
  <si>
    <t>Cooling unit for control cabinets</t>
  </si>
  <si>
    <t>PR2526-01536</t>
  </si>
  <si>
    <t>PO2526-02304</t>
  </si>
  <si>
    <t>GRN2526-0003008</t>
  </si>
  <si>
    <t>PR2526-01537</t>
  </si>
  <si>
    <t>PO2526-02310</t>
  </si>
  <si>
    <t>เปลี่ยนท่อน้ำทิ้ง Cold Room 5 Unit No.9.2</t>
  </si>
  <si>
    <t>GRN2526-0003100</t>
  </si>
  <si>
    <t xml:space="preserve">PR2526-01538 </t>
  </si>
  <si>
    <t>PO2526-02324</t>
  </si>
  <si>
    <t>SFST34000029</t>
  </si>
  <si>
    <t>"SIMENS",3TS33 00-0AN2, Magnatic contractor</t>
  </si>
  <si>
    <t>GRN2526-0003009</t>
  </si>
  <si>
    <t>PO2526-02325</t>
  </si>
  <si>
    <t>SFST34000030</t>
  </si>
  <si>
    <t>"SIMENS",3TS33 11-0AN2, Magnatic contractor</t>
  </si>
  <si>
    <t>GRN2526-0002912</t>
  </si>
  <si>
    <t>SFST34000035</t>
  </si>
  <si>
    <t>"SIMENS",3UA52 40-2C, โอเวอร์โหลด รีเลย์</t>
  </si>
  <si>
    <t>SFST34000040</t>
  </si>
  <si>
    <t>Cappacitor run, 45uF,450VAC</t>
  </si>
  <si>
    <t xml:space="preserve">PR2526-01584 </t>
  </si>
  <si>
    <t>PO2526-02359</t>
  </si>
  <si>
    <t>Replace Mechanical seal</t>
  </si>
  <si>
    <t>GRN2526-0003013</t>
  </si>
  <si>
    <t>Supply Mechanical seal</t>
  </si>
  <si>
    <t>Remove &amp; installation Motor &amp; Pump 3 Kw..</t>
  </si>
  <si>
    <t>Service report and transportation</t>
  </si>
  <si>
    <t>PR2526-01585</t>
  </si>
  <si>
    <t>PO2526-02302</t>
  </si>
  <si>
    <t>GRN2526-0002967</t>
  </si>
  <si>
    <t>PR2526-01589</t>
  </si>
  <si>
    <t>PO252-02300</t>
  </si>
  <si>
    <t>IP 1 Way Switch Magic Advance M9001: Bticino 10 Pcs/Pack</t>
  </si>
  <si>
    <t>Pack.</t>
  </si>
  <si>
    <t>GRN2526-0003053</t>
  </si>
  <si>
    <t>PR2526-01590</t>
  </si>
  <si>
    <t>PO2526-02322</t>
  </si>
  <si>
    <t>Spare Part Compressor for MOBO SA 8 (10 HP)
สายพาน AIR COMPRESSOR FOR MOBO MODEL: SA 8 (10 HP)</t>
  </si>
  <si>
    <t>GRN2526-0003678</t>
  </si>
  <si>
    <t>PR2526-01591</t>
  </si>
  <si>
    <t>PO2526-02323</t>
  </si>
  <si>
    <t>Spare Part Compresser For MOBO: EA37 (50 HP)
Pressure Gauge Model: H-2.5AT63 (Range 0-15Bar) ออกล่าง</t>
  </si>
  <si>
    <t>GRN2526-0003677</t>
  </si>
  <si>
    <t>แผงอัพเดอร์คูลเลอร์ (แผงระบายความร้อน) (เป็นมือ 2)</t>
  </si>
  <si>
    <t>PR2526-01592</t>
  </si>
  <si>
    <t>PO2526-02298</t>
  </si>
  <si>
    <t>"UNI-D" Solenoid Valve US-25 SIZE1" AC220V</t>
  </si>
  <si>
    <t>GRN2526-0003307</t>
  </si>
  <si>
    <t>PR2526-01593</t>
  </si>
  <si>
    <t>PO2526-02299</t>
  </si>
  <si>
    <t>แปรงแถบสีแดง
Model: 115-3
Size: W50xTHK80(Slope)xTL250mm.
Fills: PP 0.8mm Red Color
Body: Plastic Engineering.</t>
  </si>
  <si>
    <t>GRN2526-0003672</t>
  </si>
  <si>
    <t>แปรงแถบสีเขียว
Model: 115-3
Size: W50xTHK80(Slope)xTL250mm.
Fills: PP 0.8mm Green Color
Body: Plastic Engineering.</t>
  </si>
  <si>
    <t>PR2526-01594</t>
  </si>
  <si>
    <t>PO2526-02305</t>
  </si>
  <si>
    <t>สวิทซ์ลูกลอย FLOAT SWITCH "SANCO" FA-10302-6
6 เมตร 3A 250VAC (NO)</t>
  </si>
  <si>
    <t>GRN2526-0002966</t>
  </si>
  <si>
    <t xml:space="preserve">PR2526-01595 </t>
  </si>
  <si>
    <t>PO2526-02321</t>
  </si>
  <si>
    <t>ค่าวิเคราะห์ตรวจวัดน้ำเสีย
- เดือนสิงหาคม ตรวจวัด 3เดือน/ครั้ง
- จุดน้ำเข้า
- จุดนํ้าออก
- จุดปล่อยน้ำหน้าโรงงาน</t>
  </si>
  <si>
    <t>GRN2526-0003675</t>
  </si>
  <si>
    <t>PR2526-01596</t>
  </si>
  <si>
    <t>PO2526-02311</t>
  </si>
  <si>
    <t>Fire alarm &amp; Fire Pump system</t>
  </si>
  <si>
    <t>PM Program (Function Test)</t>
  </si>
  <si>
    <t>V1000728 - SAITHONG ENGINEERING COMPANY LIMITED</t>
  </si>
  <si>
    <t>KML-360 Type ML Link 360°F (182°C)</t>
  </si>
  <si>
    <t>PM Program (Operation Test)</t>
  </si>
  <si>
    <t>ตรวจสอบระบบ Gas Leck Detector</t>
  </si>
  <si>
    <t>PR2526-01703</t>
  </si>
  <si>
    <t>PO2526-02533</t>
  </si>
  <si>
    <t>GRN2526-0003243</t>
  </si>
  <si>
    <t>PR2526-01738</t>
  </si>
  <si>
    <t xml:space="preserve">PO2526-02549 </t>
  </si>
  <si>
    <t>GRN2526-0003282</t>
  </si>
  <si>
    <t>PR2526-01790</t>
  </si>
  <si>
    <t>PO2526-02552</t>
  </si>
  <si>
    <t>STANEY" Power lock 5m/16' steel Tape</t>
  </si>
  <si>
    <t>GRN2526-0004106</t>
  </si>
  <si>
    <t>กล่องใส่เครื่องมือสแตนเลส แบบ3ชั้น ขนาดใหญ่
- ขนาด กว้าง 20CM ยาว 46CM สูง 22CM</t>
  </si>
  <si>
    <t>GRN2526-0004536</t>
  </si>
  <si>
    <t>PR2526-01791</t>
  </si>
  <si>
    <t>PO2526-02550</t>
  </si>
  <si>
    <t>GAS SPRING ROD. 14MM., BORE.29 MM.
STROKE (A): 200 MM, FORCE: 500 Newton
EXTENDED LENGTH (B): 558 MM ออกสุด
STAINLESS STEEL</t>
  </si>
  <si>
    <t>GRN2526-0003380</t>
  </si>
  <si>
    <t>PR2526-01792</t>
  </si>
  <si>
    <t>PO2526-02551</t>
  </si>
  <si>
    <t>ค่าาแรง Repair Change compressor No.1 Air Blast No.2
- ถ่ายน้ำยาออกจากระบบ
- ถอดรื้อยก compressor เก่าออกจากแท่น
- งานยก compressor ใหม่ Spare ขึ้นติดตั้งบนแท่นเครื่อง
- งานเปลี่ยนถ่าย Oil Compressor
- Test leak and Vacuum
- เดิมน้ำยาเข้าระบบ Test Running</t>
  </si>
  <si>
    <t>GRN2526-0003381</t>
  </si>
  <si>
    <t>รถ เฮียบ 5 ton</t>
  </si>
  <si>
    <t>Site mobilization and transportation</t>
  </si>
  <si>
    <t>PR2526-01793</t>
  </si>
  <si>
    <t>PO2526-02548</t>
  </si>
  <si>
    <t>Supply cover fan CR10-22 Pump Grundfos 7.5 kw.</t>
  </si>
  <si>
    <t>GRN2526-0003250</t>
  </si>
  <si>
    <t>Supply cover fan CR10-8 Pump Grundfos 3 kw.</t>
  </si>
  <si>
    <t>PR2526-01794</t>
  </si>
  <si>
    <t xml:space="preserve">PO2526-02553 </t>
  </si>
  <si>
    <t xml:space="preserve">ค่าดรวจวัดสภาพแวดล้อมในการทํางาน ปี 2568
- ห้องเก็บสารเคมี chemical
- ระดับเสียงดังในพื้นที่การทํางาน - ระดับความร้อน
- ความเข้มของแสงสว่าง
- ปริมาณสารเจือปนในอากาศที่ระบายออกจากปล่อง
</t>
  </si>
  <si>
    <t xml:space="preserve"> V1000172 - บจก. ซี.ที.เอ็นไวร์รอนเม้นท์ แอนด์</t>
  </si>
  <si>
    <t>PR2526-01807 </t>
  </si>
  <si>
    <t>PO2526-02722</t>
  </si>
  <si>
    <t>PR2526-01815</t>
  </si>
  <si>
    <t>PO2526-02635</t>
  </si>
  <si>
    <t xml:space="preserve"> V1000878 - ROJANAPAT ENGINEERING CO., LTD</t>
  </si>
  <si>
    <t>GRN2526-0003379</t>
  </si>
  <si>
    <t>PR2526-01836</t>
  </si>
  <si>
    <t>PO2526-02734</t>
  </si>
  <si>
    <t>DANFOSS VALVE BODY DF-067B4032 TE5 5/8x7/8"</t>
  </si>
  <si>
    <t>GRN2526-0003520</t>
  </si>
  <si>
    <t>DANFOSS ORIFICE TE5 No.04</t>
  </si>
  <si>
    <t>DANFOSS Expansion Valve TE5 R404A/R507</t>
  </si>
  <si>
    <t>Copper tube Type L 5/8"</t>
  </si>
  <si>
    <t>Copper tube Type L 7/8"</t>
  </si>
  <si>
    <t>Labour cost</t>
  </si>
  <si>
    <t>GRN2526-0003521</t>
  </si>
  <si>
    <t>PR2526-01837</t>
  </si>
  <si>
    <t>PO2526-02735</t>
  </si>
  <si>
    <t>Philips, TCW099, 2x36w,โคมกันน้ำ กันฝุ่น กันฝน 36w</t>
  </si>
  <si>
    <t>GRN2526-0003676</t>
  </si>
  <si>
    <t>GRN2526-0003811</t>
  </si>
  <si>
    <t>PR2526-01838</t>
  </si>
  <si>
    <t>PO2526-02736</t>
  </si>
  <si>
    <t>GRN2526-0003516</t>
  </si>
  <si>
    <t>ยูเนียนเกลียวใน สแตนเลส 304 ขนาด 1 นิ้ว</t>
  </si>
  <si>
    <t>GRN2526-0003671</t>
  </si>
  <si>
    <t>ยูเนียนเกลียวใน สแตนเลส 304 ขนาด 1/4 นิ้ว</t>
  </si>
  <si>
    <t>ยูเนียนเกลียวใน สแตนเลส 304 ขนาด 3/4 นิ้ว</t>
  </si>
  <si>
    <t>ยูเนียนเกลียวใน สแตนเลส 304 ขนาด 3/8 นิ้ว</t>
  </si>
  <si>
    <t>ยูเนียนเกลียวใน สแตนเลส 304 ขนาด 1.1/2 นิ้ว</t>
  </si>
  <si>
    <t>ยูเนียนเกลียวใน สแตนเลส 304 ขนาด 1.1/4 นิ้ว</t>
  </si>
  <si>
    <t>PR2526-01839</t>
  </si>
  <si>
    <t>PO2526-02737</t>
  </si>
  <si>
    <t>สายฮีทเดอร์ห้องเย็นสําเร็จรูป 230V / 160W / ยาว 4เมตร *Silicone rubber insulation - 70°C to + 200°C</t>
  </si>
  <si>
    <t>GRN2526-0003518</t>
  </si>
  <si>
    <t>PO2526-02738</t>
  </si>
  <si>
    <t>ข้อลดเหลี่ยมสแตนเลส 1-1/4" x 1"</t>
  </si>
  <si>
    <t>GRN2526-0003606</t>
  </si>
  <si>
    <t>ลดกลมสแตนเลส (SS304) เกลียวใน2ข้าง 1-1/4" x 3/4"</t>
  </si>
  <si>
    <t>สายอ่อนสแดนเลส ยาว30ซม. หัวยูเนี่ยน ขนาด 1-1/4"</t>
  </si>
  <si>
    <t>PR2526-01840</t>
  </si>
  <si>
    <t>PO2526-02739</t>
  </si>
  <si>
    <t>Danfoss Pressure Switch KP5 / 060-117366/8-32bar
Manual Reset / Flare1/4 Contact SPDT</t>
  </si>
  <si>
    <t>GRN2526-0003907</t>
  </si>
  <si>
    <t>PR2526-01847</t>
  </si>
  <si>
    <t>PO2526-02740</t>
  </si>
  <si>
    <t>GRN2526-0003696</t>
  </si>
  <si>
    <t>PO2526-02741</t>
  </si>
  <si>
    <t>Harris 801N2 ชุดเกจน์ในโดรเจน สําหรับ Test leak</t>
  </si>
  <si>
    <t>GRN2526-0003515</t>
  </si>
  <si>
    <t>PO2526-02742</t>
  </si>
  <si>
    <t>ท่อทองแดง Type L ขนาด 1-1/8" ยาว 6 เมตร</t>
  </si>
  <si>
    <t>GRN2526-0003513</t>
  </si>
  <si>
    <t>ข้ออ่อนทองแดง ขนาด 1-1/8"</t>
  </si>
  <si>
    <t>PR2526-01850</t>
  </si>
  <si>
    <t>PO2526-02743</t>
  </si>
  <si>
    <t>สายยางเคมี วัสดุท่อ PE ทนเคมี ขนาด 4x6 มม.ยาว 10 เมดร</t>
  </si>
  <si>
    <t>GRN2526-0003697</t>
  </si>
  <si>
    <t>PO2526-02744</t>
  </si>
  <si>
    <t>ข้อต่อ อะไหล่ปั๊มจ่ายสารเคมี "Prominent" รุ่น Super Dose ขนาด 1/2"</t>
  </si>
  <si>
    <t>GRN2526-0003519</t>
  </si>
  <si>
    <t>PR2526-01851</t>
  </si>
  <si>
    <t>PO2526-02745</t>
  </si>
  <si>
    <t>สายอ่อนสแตนเลส หัวท้ายยูเนี่ยนสแตนเลส ขนาด 1" ยาว 100 cm. ทนแรงดัน 10 Bar.</t>
  </si>
  <si>
    <t>GRN2526-0003514</t>
  </si>
  <si>
    <t>สายอ่อนสแดนเลส หัวท้ายยูเนี่ยนสแดนเลส ขนาด 3/4" ยาว 100 cm. ทนแรงดัน 10 Bar.</t>
  </si>
  <si>
    <t>สายอ่อนสแดนเลส หัวท้ายยูเนี่ยนสแตนเลส ขนาด 1/2" ยาว 100 cm. ทนแรงดัน 10 Bar.</t>
  </si>
  <si>
    <t>PR2526-01878</t>
  </si>
  <si>
    <t>PO2526-02751</t>
  </si>
  <si>
    <t>Signing of Agreement: 20% 
Fix pipe and support pipe undergroud building No. Project EN25-015 งวดที่ 1/4</t>
  </si>
  <si>
    <t xml:space="preserve">V1000771 - Envire Operation Co., Ltd
</t>
  </si>
  <si>
    <t>GRN2526-0003510</t>
  </si>
  <si>
    <t>Upon Equipment/RM: 30%
Fix pipe and support pipe
undergroud building No. Project EN25-015
งวดที่ 2/4</t>
  </si>
  <si>
    <t>GRN2526-0004089</t>
  </si>
  <si>
    <t>Fix pipe and support pipe underground building 80 %</t>
  </si>
  <si>
    <t>PR2526-01885</t>
  </si>
  <si>
    <t>PO2526-02879</t>
  </si>
  <si>
    <t>SFST82000018</t>
  </si>
  <si>
    <t>GstarCad 2026 Professional Stand Free Upgrade Next
Version
GstarCAD 's Privilege
- Free Upgrade v2027
- Free AppliCAD menu
- Hotline service call 02-744-9669
- Remote online service (TeamViewer or other)
- Free updates patch as the same as the GstarCAD version
- Free Online Training 2 times/license.
- Free attendance of AppliCAD seminars/events.</t>
  </si>
  <si>
    <t>V1000568 - APPLICAD PUBLIC COMPANY LIMITED</t>
  </si>
  <si>
    <t>GRN2526-0003908</t>
  </si>
  <si>
    <t>PR2526-01892</t>
  </si>
  <si>
    <t xml:space="preserve">PO2526-02814 </t>
  </si>
  <si>
    <t>GRN2526-0003615</t>
  </si>
  <si>
    <t>PR2526-01905</t>
  </si>
  <si>
    <t>PO2526-02852</t>
  </si>
  <si>
    <t>GRN2526-0004378</t>
  </si>
  <si>
    <t>GRN2526-0003839</t>
  </si>
  <si>
    <t>PR2526-01933</t>
  </si>
  <si>
    <t>PO2526-02867</t>
  </si>
  <si>
    <t>Heater For Swing Vacuum 0.2x10 mm.</t>
  </si>
  <si>
    <t>V1000746 - AT PACKING COMPANY LIMITED</t>
  </si>
  <si>
    <t>GRN2526-0004163</t>
  </si>
  <si>
    <t>PR2526-01934</t>
  </si>
  <si>
    <t>PO2526-02868</t>
  </si>
  <si>
    <t>Replacement the Sterilizer: High Lisk
- ถาดสแตนเลส SUS 316
ขนาด 385 x 565 x 120 mm เพลา 5 mm เพลาเสริม 3 mm พร้อมเชื่อม</t>
  </si>
  <si>
    <t>เปลี่ยนสกรูสแตนเลสยึดถาด ต๊าปเกลียวใหม่</t>
  </si>
  <si>
    <t>PR2526-01961</t>
  </si>
  <si>
    <t>PO2526-02811</t>
  </si>
  <si>
    <t>เปลี่ยนซีลซิลิโคน ทนความร้อน</t>
  </si>
  <si>
    <t>V1000676 - AMS INTERNATIONAL CO.,LTD.</t>
  </si>
  <si>
    <t>GRN2526-0004099</t>
  </si>
  <si>
    <t>PR2526-01962</t>
  </si>
  <si>
    <t>PO2526-02812</t>
  </si>
  <si>
    <t>GRN2526-0003993</t>
  </si>
  <si>
    <t>PR2526-01963</t>
  </si>
  <si>
    <t>PO2526-02813</t>
  </si>
  <si>
    <t>GRN2526-0003634</t>
  </si>
  <si>
    <t>ยูโบลท์สแตนเลส SUS304 (Steel U-BOLT) ขนาด 1.1/2" (วงใน 52 mm</t>
  </si>
  <si>
    <t>PR2526-02008</t>
  </si>
  <si>
    <t>PO2526-02818</t>
  </si>
  <si>
    <t>GRN2526-0003670</t>
  </si>
  <si>
    <t>PR2526-02028</t>
  </si>
  <si>
    <t>PO2526-02815</t>
  </si>
  <si>
    <t>INSTALLATION DUCT GALVANIZED STEEL SHEET 
- FITTING &amp; ACCESSORIES
- HANGER &amp; SUPPORT
INSTALLATION DUCT INSULATION: ADHESIVE &amp; ACCESSORIES
INSTALLATION AIR GRILLE
- SUPPLY AIR GRILLE
- EXHAUST AIR GRILLE
INSTALLATION VOLUME DAMPER
SAFETY, PROTECTION WORK AND CLEANING
LABOUR COST AND CONSUMABLE MATERIAL
SITE EXPENSES &amp; TRANSPORTATION
OVERHEAD &amp; PROFIT
Working 31/8/25 - 3/9/2025</t>
  </si>
  <si>
    <t xml:space="preserve">V1000882 - DUCT ASIA ENGINEERING CO., LTD.
</t>
  </si>
  <si>
    <t>GRN2526-0003524</t>
  </si>
  <si>
    <t>PR2526-02029</t>
  </si>
  <si>
    <t>PO2526-03104</t>
  </si>
  <si>
    <t>Cold 5 Swing จุดที่ 3 : อุปกรณ์เปลี่ยนก้านโยกเปิดประตู #ปรับตั้งใหม่ (Accessories)</t>
  </si>
  <si>
    <t>V1000890 - MUNKONG STEEL PUBLIC COMPANY LIMITED</t>
  </si>
  <si>
    <t>Cold 7 จุดที่ 1 : อุปกรณ์เปลี่ยนสายฮีทเตอร์,ยางรอบบาน,ฉากรอบวงกบด้านหน้า #ปรับตั้งใหม่</t>
  </si>
  <si>
    <t>PR2526-02030</t>
  </si>
  <si>
    <t xml:space="preserve">PO2526-02829 </t>
  </si>
  <si>
    <t>Ribbed PVC Strip 200 x 2 mm (1.50 x 2.09) พร้อมรางม่านสแตนเลสข้อสวิง 1 Unit 
Ribbed PVC Strip 200 x 2 mm (1.53 x 2.09) พร้อมรางม่านสแตนเลสข้อสวิง 1 Unit 
Ribbed PVC Strip 200 x 2 mm (1.64 x 2.08) พร้อมรางม่านสแตนเลสข้อสวิง 1 Unit 
ติดตั้งฟรี</t>
  </si>
  <si>
    <t>V1000886 - KRUNGTHEP KUANGYEN SALES AND SERVICE COMPANY LIMITED</t>
  </si>
  <si>
    <t>PR2526-02031</t>
  </si>
  <si>
    <t>PO2526-02869</t>
  </si>
  <si>
    <t>REFCO Low Pressure Gauge 1/4 MR-205-DS-Multi-16bar</t>
  </si>
  <si>
    <t>V1000109 - Coolconnection Co., Ltd</t>
  </si>
  <si>
    <t>"REFCO" High Pressure Gauge 1/4 MR-305-DS-Multi-35bar</t>
  </si>
  <si>
    <t>PR2526-02032</t>
  </si>
  <si>
    <t>PO2526-02873</t>
  </si>
  <si>
    <t>Spare fan blade: 18" For Model W18-GW MITSUBISHI</t>
  </si>
  <si>
    <t>GRN2526-0004107</t>
  </si>
  <si>
    <t>PR2526-02033</t>
  </si>
  <si>
    <t>PO2526-02872</t>
  </si>
  <si>
    <t>Filter Insert with O-Ring HS74</t>
  </si>
  <si>
    <t>GRN2526-0003673</t>
  </si>
  <si>
    <t>PR2526-02034</t>
  </si>
  <si>
    <t xml:space="preserve">PO2526-02874 </t>
  </si>
  <si>
    <t>Proximity Sensor "OMRON" E2E-X5MB1D12</t>
  </si>
  <si>
    <t xml:space="preserve"> V1000276 - SN. ELECTRIC AND SUPPLY CO., LTD.</t>
  </si>
  <si>
    <t>GRN2526-0003614</t>
  </si>
  <si>
    <t>PR2526-02035</t>
  </si>
  <si>
    <t>PO2526-02875</t>
  </si>
  <si>
    <t>ค่าบริการทดสอบต่ออายุประจำปี สถานที่ใช้ก๊าซ LPG
- ถังก๊าซปิโดเลียมเหลว ขนาด 4.3ตัน 3ถัง
- ทดสอบอุปกรณ์นิรภัยแบบระบาย และสายจ่ายก๊าซ</t>
  </si>
  <si>
    <t>ค่าดำเนินการประสานงานเจ้าหน้าที่พลังงานจังหวัด</t>
  </si>
  <si>
    <t>ค่าดำเนินการประสานงานยื่นเรื่องพร้อมรับใบอนุญาต ณ สถานที่ใช้ก๊าช</t>
  </si>
  <si>
    <t>PR2526-02036</t>
  </si>
  <si>
    <t>PO2526-02876</t>
  </si>
  <si>
    <t>กรวยลมผ้าโพลีเอสเตอร์ ขนาด 50x180 cm. ติดแถบสะท้อนแสง 1 นิ้ว 2 แถบ</t>
  </si>
  <si>
    <t>GRN2526-0004259</t>
  </si>
  <si>
    <t>PR2526-02037</t>
  </si>
  <si>
    <t>PO2526-02877</t>
  </si>
  <si>
    <t>ถุงมือ LANON Heat Resistant Silicone Gloves S600
- Size: M = 1คู่ / L = 1คู่</t>
  </si>
  <si>
    <t>V1000069 - GLOVETEX CO.,LTD.</t>
  </si>
  <si>
    <t>GRN2526-0004091</t>
  </si>
  <si>
    <t>PR2526-02038</t>
  </si>
  <si>
    <t>PO2526-02878</t>
  </si>
  <si>
    <t>BATTERY GS รุ่น N100 (12V 100Ah)</t>
  </si>
  <si>
    <t xml:space="preserve"> V1000259 - JJP SUPPLY CO., LTD</t>
  </si>
  <si>
    <t>GRN2526-0004109</t>
  </si>
  <si>
    <t>PR2526-02171</t>
  </si>
  <si>
    <t>PO2526-03209</t>
  </si>
  <si>
    <t>Alarm control unit CAREL Coldwatch 220vac 50 Hz CCW SCHGR</t>
  </si>
  <si>
    <t xml:space="preserve"> V1000743 - Waratep Nongpue</t>
  </si>
  <si>
    <t>Switch Pucher button Cold BBTCHR Contac NO</t>
  </si>
  <si>
    <t>PR2526-02172</t>
  </si>
  <si>
    <t xml:space="preserve">PO2526-03090 </t>
  </si>
  <si>
    <t>PR2526-02173</t>
  </si>
  <si>
    <t>PO2526-03082</t>
  </si>
  <si>
    <t>GRN2526-0004090</t>
  </si>
  <si>
    <t>PR2526-02174</t>
  </si>
  <si>
    <t>SFST34000034</t>
  </si>
  <si>
    <t>"SIMEMENS",3UA50 40-1A,Overload Relays</t>
  </si>
  <si>
    <t>SIMENS,3UA52 40-2C, โอเวอร์โหลด รีเลย์</t>
  </si>
  <si>
    <t>PR2526-02203</t>
  </si>
  <si>
    <t>PO2526-03103</t>
  </si>
  <si>
    <t>ค่าบริการเข้าเปลี่ยน Spare Part 
- เปลี่ยนPressure Gauge (ออกล่าง)
- เปลี่ยนแผงอัพเตอร์คลูเลอร์(มือ2)
 - เปลี่ยนสายพาน</t>
  </si>
  <si>
    <t>GRN2526-0003810</t>
  </si>
  <si>
    <t>PR2526-02219</t>
  </si>
  <si>
    <t>PO2526-03237</t>
  </si>
  <si>
    <t>รายการตรวจเช็คเครื่องปรับอากาศ TRANE Odyssey</t>
  </si>
  <si>
    <t>PR2526-02223</t>
  </si>
  <si>
    <t>PO2526-03236</t>
  </si>
  <si>
    <t>PR2526-02226</t>
  </si>
  <si>
    <t>PO2526-03202</t>
  </si>
  <si>
    <t>GRN2526-0003936</t>
  </si>
  <si>
    <t>PR2526-02227</t>
  </si>
  <si>
    <t xml:space="preserve">PO2526-03234 </t>
  </si>
  <si>
    <t>งานแก้ไขระบบส่งน้ำยาล้างเครื่องจักรในไลน์ผลิด Control unit 1
- ตรวจเช็คแก้ไขระบบไฟฟ้า</t>
  </si>
  <si>
    <t>วาล์วสแดนเลส 304 1" นิ้ว</t>
  </si>
  <si>
    <t>Fitting ข้อต่อลม ขนาด 8 มิล</t>
  </si>
  <si>
    <t>Solenoid valve วาล์วทองเหลือง 1" นิ้ว</t>
  </si>
  <si>
    <t>Air solenoid โซลินอยด์ลม 1/4</t>
  </si>
  <si>
    <t>Tank PE 500 Ltr. K=395 mm. ถังน้ำยาสีขาว</t>
  </si>
  <si>
    <t>Air Regulator วาล์ปรับลมและดักน้ำพร้อมตัวเดน</t>
  </si>
  <si>
    <t>ท่อน้ำยาต่อเข้า Tank</t>
  </si>
  <si>
    <t>Sensor วัดระบบน้ำยา Low</t>
  </si>
  <si>
    <t>Sensor วัดระบบน้ำยา Hight</t>
  </si>
  <si>
    <t>รางไฟ 4x4 " นิ้ว</t>
  </si>
  <si>
    <t>คอยด์คอนโทรลวาล์ว 24vdc</t>
  </si>
  <si>
    <t>Pressuer gauge Sumo</t>
  </si>
  <si>
    <t>วาล์วสแตนเลส 304 1" นิ้ว kit pipe</t>
  </si>
  <si>
    <t>Alarm System Low chemical.</t>
  </si>
  <si>
    <t>งานแก้ไขระบบส่งน้ำยาฆ่าเชื้อในไลน์ผลิด Control unit 2 
ครวจเช็คแก้ไขระบบไฟฟ้า</t>
  </si>
  <si>
    <t xml:space="preserve"> Air solenoid โซลินอยด์ลม 1/4</t>
  </si>
  <si>
    <t>สายลม 8 mm.</t>
  </si>
  <si>
    <t>PR2526-02229</t>
  </si>
  <si>
    <t>PO2526-03203</t>
  </si>
  <si>
    <t>GRN2526-0004108</t>
  </si>
  <si>
    <t>PR2526-02263</t>
  </si>
  <si>
    <t>PO2526-03206</t>
  </si>
  <si>
    <t>GRN2526-0003909</t>
  </si>
  <si>
    <t>PR2526-02264</t>
  </si>
  <si>
    <t>PO2526-03205</t>
  </si>
  <si>
    <t>GRN2526-0003910</t>
  </si>
  <si>
    <t>PR2526-02265</t>
  </si>
  <si>
    <t>งาน Modify Transfer
- พร้อมติดตั้งหน้างาน</t>
  </si>
  <si>
    <t>PR2526-02266</t>
  </si>
  <si>
    <t>PO2526-03204</t>
  </si>
  <si>
    <t>Ruamthong, RT490-61-24, 380V, 3PH , 1HP, Motor fan</t>
  </si>
  <si>
    <t>GRN2526-0003992</t>
  </si>
  <si>
    <t>Ruamthong, RT465-3/4HP,380V ,50Hz, 3PH , Motor fan</t>
  </si>
  <si>
    <t>PR2526-02267</t>
  </si>
  <si>
    <t>ครื่องต๊าปเกลียว NEWTON NT4-A 1/2" - 4"
- ฟันต๊าปท่อประปา HSS (PT) -A 1" - 2"
- ฟันต๊าปท่อประปา HSS (NPT) -A 1" - 2"
- ฟันต๊าปท่อประปา HSS (NPT) -A 1/2" - 3/4"</t>
  </si>
  <si>
    <t>PR2526-02268</t>
  </si>
  <si>
    <t xml:space="preserve">PO2526-03538 </t>
  </si>
  <si>
    <t>"Falcon", MAX CUT 60P, DC Inverter Plastma cutting machine</t>
  </si>
  <si>
    <t>PO2526-03537</t>
  </si>
  <si>
    <t>"Tiger", TGA22-100, 3HP,220V, ปั๊มลมสายพาน</t>
  </si>
  <si>
    <t>GRN2526-0004535</t>
  </si>
  <si>
    <t>Facon, Advance AC/DC TIG 200P, Tig Welding machine</t>
  </si>
  <si>
    <t>PR2526-02341</t>
  </si>
  <si>
    <t>PO2526-03498</t>
  </si>
  <si>
    <t>GRN2526-0004255</t>
  </si>
  <si>
    <t>PR2526-02349</t>
  </si>
  <si>
    <t>PO2526-03480</t>
  </si>
  <si>
    <t>Injection valve PVT 6x4</t>
  </si>
  <si>
    <t>Tube supply. PTEF 6x4mm</t>
  </si>
  <si>
    <t>PR2526-02350</t>
  </si>
  <si>
    <t>PO2526-03483</t>
  </si>
  <si>
    <t>Milling Part ตามตัวอย่าง พร้อมทำสลัก
-Mat.: Stainless Steel</t>
  </si>
  <si>
    <t>GRN2526-0004373</t>
  </si>
  <si>
    <t>Mat.: Clear Acrylic</t>
  </si>
  <si>
    <t>PR2526-02351</t>
  </si>
  <si>
    <t>PO2526-03478</t>
  </si>
  <si>
    <t>Material tube bergin, blue (เส้นละ 25 M.) (จำนวน 4 เส้น)</t>
  </si>
  <si>
    <t>GRN2526-0004538</t>
  </si>
  <si>
    <t>ปลอกย้ำ HYDROLIC</t>
  </si>
  <si>
    <t>GBMT0808 (ปลอกย่า) หางหนู 4หุน เกลียวนอก 4หุน</t>
  </si>
  <si>
    <t>GBMT0806 (ปลอกย่า) หางหนู 4หุน เกลียวนอก 3หุน</t>
  </si>
  <si>
    <t>Hose 25 M. (ตู้เก่า)</t>
  </si>
  <si>
    <t xml:space="preserve"> Male Coupling 1/2 Internal</t>
  </si>
  <si>
    <t>PR2526-02384</t>
  </si>
  <si>
    <t>PO2526-03455</t>
  </si>
  <si>
    <t>Danfoss Filter drier DML 164</t>
  </si>
  <si>
    <t>PR2526-02385</t>
  </si>
  <si>
    <t>PO2526-03441</t>
  </si>
  <si>
    <t>ARI BELLOW SEAL GLOBE VALVE FIG.23.046 PN25 DN25
- BODY: GGG 40.3(EN-JS1049)
- CONNECTION: FLANGE DIN
- MAX.TEMP: 350°C</t>
  </si>
  <si>
    <t>PR2526-02387</t>
  </si>
  <si>
    <t>PO2526-03472</t>
  </si>
  <si>
    <t>Rust Oleum (A+B) (3.785L.) สีขาว รหัส 9391+9305 Epoxy</t>
  </si>
  <si>
    <t>PO2526-03473</t>
  </si>
  <si>
    <t>Rust Oleum Thinner No.160 (3.785L.)</t>
  </si>
  <si>
    <t>TOA BARCO ทินเนอร์ รุ่น AAA ขนาด 11 กก. (ปิ๊บ)</t>
  </si>
  <si>
    <t>PR2526-02388</t>
  </si>
  <si>
    <t>PO2526-03471</t>
  </si>
  <si>
    <t>Remove &amp; Installation Motor Pump 7.5 kW</t>
  </si>
  <si>
    <t>Overhaul Motor
- Inspection EE &amp; MC
- Replace bearing DE 7308 &amp; NDE 6206-2RS 2 Ea
- Replace oil seal 2 Ea.
- Balance Rotor 1 Job.
- Test Run 1 Job.</t>
  </si>
  <si>
    <t>Overhaul Pump
- Inspection MC 
- Replace mechanical seal 1 Ea GRUNDFOS
- Replace O-ring 1 Set</t>
  </si>
  <si>
    <t>PR2526-02398</t>
  </si>
  <si>
    <t>PO2526-03474</t>
  </si>
  <si>
    <t>Danfoss Expansion Valve TE 2/R404A-R507/068Z3403</t>
  </si>
  <si>
    <t>Danfoss Expansion Valve TES 2/R404A-R507/068Z3403</t>
  </si>
  <si>
    <t>Danfoss Expansion Valve TE 5/R404A-R507/06783342</t>
  </si>
  <si>
    <t>Danfoss Expansion Valve TES 5/R404A-R507/06783342</t>
  </si>
  <si>
    <t>Danfoss Expansion Valve TES 2/R404A-R507/068Z3403 Inclued Orafic</t>
  </si>
  <si>
    <t>PR2526-02399</t>
  </si>
  <si>
    <t>PO2526-03475</t>
  </si>
  <si>
    <t>Danfoss EVR 10 Valve ODF-ODF 1/2in Multi 9</t>
  </si>
  <si>
    <t>GRN2526-0004438</t>
  </si>
  <si>
    <t xml:space="preserve"> Danfoss Coil BE230AS 220-230V 50Hz Box 018F6701</t>
  </si>
  <si>
    <t>PR2526-02402</t>
  </si>
  <si>
    <t>PO2526-03476</t>
  </si>
  <si>
    <t>GRN2526-0004332</t>
  </si>
  <si>
    <t>PO2526-03477</t>
  </si>
  <si>
    <t>GRN2526-0004437</t>
  </si>
  <si>
    <t>PO2526-03457</t>
  </si>
  <si>
    <t xml:space="preserve"> Axial Fan 400 mm 1 P 220 V 4 Pole Sucking</t>
  </si>
  <si>
    <t>GRN2526-0004331</t>
  </si>
  <si>
    <t>PR2526-02405</t>
  </si>
  <si>
    <t>PO2526-03458</t>
  </si>
  <si>
    <t>ข้ออ่อนทองแดง 7/8 นิ้ว</t>
  </si>
  <si>
    <t>GRN2526-0004539</t>
  </si>
  <si>
    <t>PR2526-02407</t>
  </si>
  <si>
    <t>PO2526-03481</t>
  </si>
  <si>
    <t>Service charge
Error: V1.3 Can-NodeNr:01 500kBaud 5Keyboards The screen does not boot into the K+G program</t>
  </si>
  <si>
    <t>GRN2526-0004346</t>
  </si>
  <si>
    <t>PO2526-03484</t>
  </si>
  <si>
    <t>ค่าดำเนินการตรวจเช็คเครื่องทำน้ำแข็งเกล็ดรวมค่าเดินทางไปกลับ</t>
  </si>
  <si>
    <t>GRN2526-0004537</t>
  </si>
  <si>
    <t>PR2526-02493</t>
  </si>
  <si>
    <t>PO2526-03482</t>
  </si>
  <si>
    <t>Condencer Unit No.1</t>
  </si>
  <si>
    <t>nitrogen สำหรับทดสอบรั่ว</t>
  </si>
  <si>
    <t>PR2526-02494</t>
  </si>
  <si>
    <t>PO2526-03499</t>
  </si>
  <si>
    <t>GRN2526-0004374</t>
  </si>
  <si>
    <t>PR2526-02495</t>
  </si>
  <si>
    <t>PO2526-03479</t>
  </si>
  <si>
    <t>Glove valve for bartt pan 2</t>
  </si>
  <si>
    <t>GRN2526-0004379</t>
  </si>
  <si>
    <t>PR2526-02496</t>
  </si>
  <si>
    <t>PO2526-03440</t>
  </si>
  <si>
    <t>GRN2526-0004330</t>
  </si>
  <si>
    <t>PO2526-03439</t>
  </si>
  <si>
    <t>GRN2526-0004534</t>
  </si>
  <si>
    <t>PR2526-02520</t>
  </si>
  <si>
    <t>PO2526-03536</t>
  </si>
  <si>
    <t>GRN2526-0004402</t>
  </si>
  <si>
    <t>PR2526-02521</t>
  </si>
  <si>
    <t>PO2526-03456</t>
  </si>
  <si>
    <t>GRN2526-0004258</t>
  </si>
  <si>
    <t>PR2526-02554</t>
  </si>
  <si>
    <t xml:space="preserve">PO2526-03609 </t>
  </si>
  <si>
    <t>แผงกั้นขนาด 1200 x 1000 MM.</t>
  </si>
  <si>
    <t>แผงกั้นขนาด 1400 x 1000 MM</t>
  </si>
  <si>
    <t>แผงกั้นขนาด 600 x 1000 MM</t>
  </si>
  <si>
    <t>ราวจับยูขนาด 300 x 100 MM</t>
  </si>
  <si>
    <t>ราวจับยูขนาด 300 x 100 MM
Material : SUS  TK 1.2 MM
ราคารวมค่าแรงในการติดตั้งแล้ว</t>
  </si>
  <si>
    <t>PR2526-02555</t>
  </si>
  <si>
    <t>"ALCO" บอลล์วาล์ว 1-3/8" BVE138</t>
  </si>
  <si>
    <t>nitrogen
สำหรับทดสอบรั่ว</t>
  </si>
  <si>
    <t>คำอุปกรณ์เบ็ดเตล็ด</t>
  </si>
  <si>
    <t>PR2526-02595</t>
  </si>
  <si>
    <t>สายฉีดชำระครบชุด ELEGANCE EG-4228 สีขาว</t>
  </si>
  <si>
    <t>PR2526-02596</t>
  </si>
  <si>
    <t>PO2526-03694</t>
  </si>
  <si>
    <t>งานทำความสะอาดห้อง พื้น ผนัง เพดาน
- Air blast freezer room No.30.</t>
  </si>
  <si>
    <t>GRN2526-0004533</t>
  </si>
  <si>
    <t>Ante Hight3</t>
  </si>
  <si>
    <t>Ante Medium</t>
  </si>
  <si>
    <t>PR2526-02597</t>
  </si>
  <si>
    <t>"TAIYI" DD16-2130*168-F CONVEYOR BELT OF UNDER BASI</t>
  </si>
  <si>
    <t>"TAIYI" DD16-930*164-F CONVEYOR BELT OF UPPER BASE</t>
  </si>
  <si>
    <t>โช็คอัพประตู SOLEX รุ่น 86 ขนาด 60 กก. สีเทา</t>
  </si>
  <si>
    <t>PR2526-02598</t>
  </si>
  <si>
    <t>Cable Gland PG13.5 Black</t>
  </si>
  <si>
    <t>PR2526-02607</t>
  </si>
  <si>
    <t>ท่ออ่อนสแตนเลส SUS304 หน้าแปลน 1/2 นิ้ว ยาว 100 CM.
PN40 RF หน้าแปลนสแตนเลส PN16</t>
  </si>
  <si>
    <t>PR2526-02608</t>
  </si>
  <si>
    <t>Battery NV (MP18.0A-12V) 12V-18Ah
- ขนาดแบตเตอรี่ กว้าง 76 mm x ยาว 186 mm x สูง 167 mm</t>
  </si>
  <si>
    <t>PR2526-02618</t>
  </si>
  <si>
    <t>PART SI 2500 GEAR 11"</t>
  </si>
  <si>
    <t>PART SI 2500 GEAR 3"</t>
  </si>
  <si>
    <t>OIL BELL AUTOMATIC LUBRICATION (ถ้วยแก้วน้ำมัน) 2IN.X 1/4IN</t>
  </si>
  <si>
    <t>OMRON LIMIT SWITCH #ZC-W155</t>
  </si>
  <si>
    <t>SKF SPHERICAL ROLLER BEARING DOUBLE ROW PART</t>
  </si>
  <si>
    <t>U-CUP 75 X 90 X 7.5</t>
  </si>
  <si>
    <t>U-CUP 65 X 85 X 10</t>
  </si>
  <si>
    <t>U-CUP 65 X 75 X 12</t>
  </si>
  <si>
    <t>อุปกรณ์ประกอบ น็อตสแตนเลส ซิลิโคน อื่นๆ</t>
  </si>
  <si>
    <t>PR2526-02647</t>
  </si>
  <si>
    <t>Shell Filter Drier 2-1/8 IN 1 Core</t>
  </si>
  <si>
    <t>Suction Filter Drier Core</t>
  </si>
  <si>
    <t>PR2526-02676</t>
  </si>
  <si>
    <t>FILTER SET UX
- Filter Capsule Parts 1 PCS.
- PTFE Filter 1 PCS.
- Nozzle Flat Filter 1 PCS.
- Air Filter AF3 Parts 1 PCS.
- Mini Filter Parts 1 PCS.
- R-Air Filter Parts 1 PCS.</t>
  </si>
  <si>
    <t>Ink 1087K (0.5L)</t>
  </si>
  <si>
    <t>Makeup Ink S1018 (0.8L)</t>
  </si>
  <si>
    <t>job.</t>
  </si>
  <si>
    <t>PR2526-02679</t>
  </si>
  <si>
    <t>รองเท้าเซฟตี้ Pangolin รุ่น ELITE พื้น PU
- เสริมแผ่นโลหะกันแทงทะลุ
- Size: 7UK = 1 คู่, 8UK = 1 คู่, 9UK = 2 คู่, 11UK = 1คู่</t>
  </si>
  <si>
    <t>PR2526-02709</t>
  </si>
  <si>
    <t>GM1030 DIGITAL LUX METER RANGE:0-200000LUX
- Brand: Benetech</t>
  </si>
  <si>
    <t>CER ค่าบริการสอบเทียบ
- Accredited ISO/IEC 17025
- สอบเทียบตามมาตรฐานของ Lab
- ระยะเวลาในการสอบเทียบ 14-20 วันทำการ
- ค่า Error ที่ยอมรับจะไม่รวมค่า Uncertainty ของ Lab</t>
  </si>
  <si>
    <t>PR2526-02710</t>
  </si>
  <si>
    <t>ค่าบริการทดสอบและรับรองระบบดับเพลิง (Fire Pump)
- ประจําปี 2568
- พร้อมท่า Performance Test
- เครื่องยนต์ขนาด 94 HP ความเร็วรอบ 2,200 RPM
- เครื่องยนต์ดีเซล ยี่ห้อ Cummins</t>
  </si>
  <si>
    <t>PR2526-02711</t>
  </si>
  <si>
    <t>Heat Detector "Systemsensor" รุ่น 5151</t>
  </si>
  <si>
    <t>PR2526-02712</t>
  </si>
  <si>
    <t>ท่อ UPVC (HACO) สีขาว ขนาด 20 mm</t>
  </si>
  <si>
    <t>ท่อ UPVC (HACO)สีขาว ขนาด 25 mm</t>
  </si>
  <si>
    <t>Limit Switch TEND รุ่น TZ-8108</t>
  </si>
  <si>
    <t>PR2526-02714</t>
  </si>
  <si>
    <t>PM Fire Alarm System
- ตรวจเช็คฟังก็ชั่นการทำงานของตู้คอนโทรล
- ตรวจเช็ค Smoke Detector 37 ตัว
- ตรวจเช็ค Heat Detector 137 ตัว
- ตรวจเช็คอุปกรณ์แจ้งเหตุด้วยบุคคล Manual Pull Station 14 ตัว
- ตรวจเช็คอุปกรณ์ตรวจจับควันด้วยลำแสง Beam Detector 3 ตัว
- ตรวจเช็คอุปกรณ์ตรวจจับควัน Air Sampling Detector 6 ตัว</t>
  </si>
  <si>
    <t>เปลี่ยน Heat Detector
Rate-Anticipation Heat Detector 135°F
เปลี่ยน Heat รุ่น 302-AW-135 7 จุด</t>
  </si>
  <si>
    <t>PR2526-02715</t>
  </si>
  <si>
    <t>Condencer Unit No.24 (COLD6)</t>
  </si>
  <si>
    <t>HEATER TYPE (U) 220 V/1750 W., DIA. 8 MM, LENGTH 2200 MM. สายยาว 1 M. - TUBE SUS 304 / แบบต่ออนุกรม</t>
  </si>
  <si>
    <t>Operation cost</t>
  </si>
  <si>
    <t>PR2526-02716</t>
  </si>
  <si>
    <t>PR2526-02717</t>
  </si>
  <si>
    <t>Condencer Unit No.21 (COLD3)</t>
  </si>
  <si>
    <t>Repair CU21
Accumulator 1-5/8</t>
  </si>
  <si>
    <t>ค่าอุปกรณ์เบ็ดเตล็ด</t>
  </si>
  <si>
    <t>PR2526-02719</t>
  </si>
  <si>
    <t>Repair Leak and Replacement of Filter Drier for Air
Filter Drier 1/2" F DML 164</t>
  </si>
  <si>
    <t>Labour Cost for Repair</t>
  </si>
  <si>
    <t>PR2526-02720</t>
  </si>
  <si>
    <t>ติดตั้ง Filter drier shellพร้อมเปลี่ยน CU1
Ball valve 1 5/8"</t>
  </si>
  <si>
    <t>PR2526-02736</t>
  </si>
  <si>
    <t>Oil Seperator 1-1/8</t>
  </si>
  <si>
    <t>Suction shutt Valve 1-5/8</t>
  </si>
  <si>
    <t>Drier Shell ขนาดท่อเข้า-ออก 7/8 1 core</t>
  </si>
  <si>
    <t>PR2526-02753</t>
  </si>
  <si>
    <t>Rewinding Motor (Spar Mixer (Model:SPA80HI-E)
Parts Table G for Motor Unit
- Remove Spar Mixer to srp workshop
- Disassembly and Inspection
- Replace bearing DE (G-8012) = 1 EA
- Replace bearing NDE (G-8017) = 1 EA
- Replace O-ring (G-8005) = 1 EA
- Dynamic balance rotor
- Rewinding Motor Coil :3HP (G-8015)
- Assembly painting and no load test</t>
  </si>
  <si>
    <t>Service Installation Motor (Spar Mixer (Model:SP-A80HI-E)
- Installation and Alignment and test run</t>
  </si>
  <si>
    <t>PR2526-02754</t>
  </si>
  <si>
    <t>Cleaning Air conditioner Wall type</t>
  </si>
  <si>
    <t>Cleaning Air conditioner Ceiling Type</t>
  </si>
  <si>
    <t>Cleaning Air conditioner R&amp;D kitchen (Ceiling Concealed)</t>
  </si>
  <si>
    <t>Cleaning Air conditioner SATS Meeting (4 CH)</t>
  </si>
  <si>
    <t>PR2526-02755</t>
  </si>
  <si>
    <t>FOK - 04 เกลียว 1/2" Oil Filter</t>
  </si>
  <si>
    <t>PR2526-02756</t>
  </si>
  <si>
    <t>HACO สวิตช์ 1 ทาง 1 ช่อง รุ่น AP-S111</t>
  </si>
  <si>
    <t>Haco 6750532 เต้ารับทรงเฉียงแบบฝัง ชนิดกันน้ำ (ไม่รวมกล่อง) Flanged Socket Sloping 15° 6h with Gasket to IEC 309 Watertight. 32A 5Pin (3P+N+E) 400V IP67</t>
  </si>
  <si>
    <t>PR2526-02757</t>
  </si>
  <si>
    <t>ล้อไนล่อน 4 นิ้ว แป้นสแตนเลส 304
ขนาดลูกล้อ 100 mm. หน้าสัมผัส 32 mm. ความสูง 130 mm.</t>
  </si>
  <si>
    <t>ขนาดแป้นหมุนมีเบรคขขนาด 92*64 mm.</t>
  </si>
  <si>
    <t>PR2526-02758</t>
  </si>
  <si>
    <t>เต้ารับพร้อมสวิทช์ล็อค HTPZ 325 (3P+N+E) 32A IP44 DAKO</t>
  </si>
  <si>
    <t>ปลั๊กยางตัวผู้มีแคล้มรัด P1709 5 - 15P 2P 3W (สีดำ)</t>
  </si>
  <si>
    <t>สายลม ใยถัก PU ขนาด 5 x 8 มิล สีฟ้า (ยกม้วน) 100 เมตร</t>
  </si>
  <si>
    <t>Roll</t>
  </si>
  <si>
    <t>สายลม ใยถัก PU ขนาด 4 x 6 มิล สีฟ้า (ยกม้วน) 100 เมตร</t>
  </si>
  <si>
    <t>Ontime</t>
  </si>
  <si>
    <t>delivery</t>
  </si>
  <si>
    <t>Over deliverry</t>
  </si>
  <si>
    <t>Total</t>
  </si>
  <si>
    <t>Ontime (%)</t>
  </si>
  <si>
    <t>Over deliverry (%)</t>
  </si>
  <si>
    <t>Total (%)</t>
  </si>
  <si>
    <t>Inbetween Purchase sourcing and compare price</t>
  </si>
  <si>
    <t>Factory no</t>
  </si>
  <si>
    <t>Status PR /PO</t>
  </si>
  <si>
    <t>ID-Asset (old plan)</t>
  </si>
  <si>
    <t>Asset</t>
  </si>
  <si>
    <t>Name</t>
  </si>
  <si>
    <t>Asset type</t>
  </si>
  <si>
    <t>Factory 1</t>
  </si>
  <si>
    <t>Waitting  Maintenance Approved PR</t>
  </si>
  <si>
    <t xml:space="preserve"> รอ ผจก. Maintenance Approve ใน Dynamic 365</t>
  </si>
  <si>
    <t>Jan</t>
  </si>
  <si>
    <t>PDM-A-05</t>
  </si>
  <si>
    <t>ENPD-240001</t>
  </si>
  <si>
    <t>MC</t>
  </si>
  <si>
    <t>Factory 2</t>
  </si>
  <si>
    <t>Waitting Engineering approved PR</t>
  </si>
  <si>
    <t xml:space="preserve"> รอ ผจก. Engineering  Approve ใน Dynamic 365</t>
  </si>
  <si>
    <t>Feb</t>
  </si>
  <si>
    <t>PDM-A-07</t>
  </si>
  <si>
    <t>ENPD-240002</t>
  </si>
  <si>
    <t>Automatic Strapping Machine No.1</t>
  </si>
  <si>
    <t>Waitting Head of Engineering and project approved PR</t>
  </si>
  <si>
    <t xml:space="preserve"> รอ HOD. Engineering  and Project Approve PR  ใน Dynamic 365</t>
  </si>
  <si>
    <t>Mar</t>
  </si>
  <si>
    <t>PDM-B-01</t>
  </si>
  <si>
    <t>ENPD-240003</t>
  </si>
  <si>
    <t xml:space="preserve"> รอ DGM. Engineering  and Project Approve PR  ใน Dynamic 365</t>
  </si>
  <si>
    <t>Apr</t>
  </si>
  <si>
    <t>PDM-B-02</t>
  </si>
  <si>
    <t>ENPD-240004</t>
  </si>
  <si>
    <t>Waitting  DGM Support Approve PR</t>
  </si>
  <si>
    <t xml:space="preserve"> รอ DGM. Operation and support approve PR ใน Dynamic 365</t>
  </si>
  <si>
    <t>May</t>
  </si>
  <si>
    <t>PDM-B-03</t>
  </si>
  <si>
    <t>ENPD-240005</t>
  </si>
  <si>
    <t>Waitting  GM Support Approve PR</t>
  </si>
  <si>
    <t xml:space="preserve"> รอ GM. Approve PR ใน Dynamic 365</t>
  </si>
  <si>
    <t>Jun</t>
  </si>
  <si>
    <t>PDM-B-06</t>
  </si>
  <si>
    <t>ENPD-240006</t>
  </si>
  <si>
    <t>ชุด loader ถัง No.1</t>
  </si>
  <si>
    <t>รอ Supplier มาส่งของ</t>
  </si>
  <si>
    <t>PDM-B-15</t>
  </si>
  <si>
    <t>ENPD-240007</t>
  </si>
  <si>
    <t xml:space="preserve">Waitting  Recive bill and GRN </t>
  </si>
  <si>
    <t>รอวางบิล และปิด GRN</t>
  </si>
  <si>
    <t>PDM-B-16</t>
  </si>
  <si>
    <t>ENPD-240008</t>
  </si>
  <si>
    <t>Spiral Oven Unitherm No.1</t>
  </si>
  <si>
    <t>Office Jobs</t>
  </si>
  <si>
    <t>Waitting  Purchasing approve  PO</t>
  </si>
  <si>
    <t>รอจัดซือดำเนินกระบวนการ PO</t>
  </si>
  <si>
    <t>PDM-A-19</t>
  </si>
  <si>
    <t>ENPD-240009</t>
  </si>
  <si>
    <t>เครื่อง Heat Seal สายพานแนวนอน No.2</t>
  </si>
  <si>
    <t>Waitting  DGM Support Approve PO</t>
  </si>
  <si>
    <t>รอ DGM Opeation and Support approve PO</t>
  </si>
  <si>
    <t>PDM-B-24</t>
  </si>
  <si>
    <t>ENPD-240010</t>
  </si>
  <si>
    <t>Waitting  GM Support Approve PO</t>
  </si>
  <si>
    <t>รอ GM approve PO</t>
  </si>
  <si>
    <t>Nov</t>
  </si>
  <si>
    <t>PDM-C-16</t>
  </si>
  <si>
    <t>ENPD-240011</t>
  </si>
  <si>
    <t>Oil Buffer Tank and Piping System No.1</t>
  </si>
  <si>
    <t>อยู่ระหว่าง ผรม ซ่อมและติดตั้ง</t>
  </si>
  <si>
    <t>Dec</t>
  </si>
  <si>
    <t>ENPD-240012</t>
  </si>
  <si>
    <t>อยู่ระหว่าง แผนกซ่อมบำรุง/โงงาน Inspect งานซ่อมและติดตั้ง</t>
  </si>
  <si>
    <t>ENPD-240013</t>
  </si>
  <si>
    <t>รับวางบิดและปิด GRN แล้ว</t>
  </si>
  <si>
    <t>ENPD-240014</t>
  </si>
  <si>
    <t>Waitting Mgr. Maintenance  Approve in Compare price FO-SF13-015</t>
  </si>
  <si>
    <t>รอ ผจก Maintenance approve ในเอกสารเปรียบเทียบราคา</t>
  </si>
  <si>
    <t>ENPD-240015</t>
  </si>
  <si>
    <t>Waitting Mgr. Engineering  Approve in Compare price FO-SF13-015</t>
  </si>
  <si>
    <t>รอ ผจก Engineering approve ในเอกสารเปรียบเทียบราคา</t>
  </si>
  <si>
    <t>ENPD-240016</t>
  </si>
  <si>
    <t>Top Sealer No.1</t>
  </si>
  <si>
    <t>Waitting HOD EN and project Approve in Compare price FO-SF13-015</t>
  </si>
  <si>
    <t>รอ HOD  EN &amp; Project approve ในเอกสารเปรียบเทียบราคา</t>
  </si>
  <si>
    <t>ENPD-240017</t>
  </si>
  <si>
    <t>Waitting DGM EN &amp; Pjroject Approve Compare price FO-SF13-015</t>
  </si>
  <si>
    <t>รอ DGM EN &amp; Pjroject approve ในเอกสารเปรียบเทียบราคา</t>
  </si>
  <si>
    <t>ENPD-240018</t>
  </si>
  <si>
    <t>Vacuum Cooler machine No.1</t>
  </si>
  <si>
    <t>Waitting DGM Operation &amp; Support Approve in Compare price FO-SF13-015</t>
  </si>
  <si>
    <t>รอ DGM Operation &amp; Support approve ในเอกสารเปรียบเทียบราคา</t>
  </si>
  <si>
    <t>ENPD-240019</t>
  </si>
  <si>
    <t>Conveyor No.1</t>
  </si>
  <si>
    <t>Waitting  GM  Approve Compare price FO-SF13-015</t>
  </si>
  <si>
    <t>รอ GM approve ในเอกสารเปรียบเทียบราคา</t>
  </si>
  <si>
    <t>ENPD-240020</t>
  </si>
  <si>
    <t>Conveyor No.2</t>
  </si>
  <si>
    <t>อยู่ระหว่างจัดซื้อหา Supplier และ ทำเอกสารเปรียบเทียบราคา</t>
  </si>
  <si>
    <t>ENPD-240021</t>
  </si>
  <si>
    <t>The contractor delivered it is still incomplete quantity the shipment.</t>
  </si>
  <si>
    <t>Supplier ยังส่งสินค้าไม่ครบตามจำนวนที่สั่ง</t>
  </si>
  <si>
    <t>ENPD-240022</t>
  </si>
  <si>
    <t>Cancle Compare price</t>
  </si>
  <si>
    <t>ENPD-240023</t>
  </si>
  <si>
    <t>Cancle PR</t>
  </si>
  <si>
    <t>ENPD-240024</t>
  </si>
  <si>
    <t>Cancle PO</t>
  </si>
  <si>
    <t>ENPD-240025</t>
  </si>
  <si>
    <t>Reject PR</t>
  </si>
  <si>
    <t>ENPD-240026</t>
  </si>
  <si>
    <t>ENPD-240027</t>
  </si>
  <si>
    <t>ENPD-240028</t>
  </si>
  <si>
    <t>Round bratt pan No.1</t>
  </si>
  <si>
    <t>ENPD-240029</t>
  </si>
  <si>
    <t>Cast iron bratt pan No.1</t>
  </si>
  <si>
    <t>ENPD-240030</t>
  </si>
  <si>
    <t>ENPD-240031</t>
  </si>
  <si>
    <t>Hot plate No.2</t>
  </si>
  <si>
    <t>PDM-D-58</t>
  </si>
  <si>
    <t>ENPD-240032</t>
  </si>
  <si>
    <t>PDM-D-59</t>
  </si>
  <si>
    <t>ENPD-240033</t>
  </si>
  <si>
    <t>X-Ray No.3</t>
  </si>
  <si>
    <t>ENPD-240034</t>
  </si>
  <si>
    <t>วันนี้ได้รับแจ้งพบปัญหา ชุด Inter lock ของ Steam Box No.1 ชำรุดต้องทำการซ่อมเร่งด่วนโดยจะทำการซ่อมช่วงไม่มีการผลิต ใช้พนักงานทำงาน 2 คน ในช่วงเวลา 17.00-19.00 น</t>
  </si>
  <si>
    <t>ENPD-240035</t>
  </si>
  <si>
    <t>ENPD-240036</t>
  </si>
  <si>
    <t>ENPD-240037</t>
  </si>
  <si>
    <t>Turntable No.2</t>
  </si>
  <si>
    <t>PDM-D-64</t>
  </si>
  <si>
    <t>ENPD-240038</t>
  </si>
  <si>
    <t>PDM-D-65</t>
  </si>
  <si>
    <t>ENPD-240039</t>
  </si>
  <si>
    <t>PDM-D-66</t>
  </si>
  <si>
    <t>ENPD-240040</t>
  </si>
  <si>
    <t>Transport Conveyor3</t>
  </si>
  <si>
    <t>PDM-D-67</t>
  </si>
  <si>
    <t>ENPD-240041</t>
  </si>
  <si>
    <t>Transport Conveyor4</t>
  </si>
  <si>
    <t>ENPD-240042</t>
  </si>
  <si>
    <t>ENPD-240043</t>
  </si>
  <si>
    <t>Sterilizer oven 2</t>
  </si>
  <si>
    <t>ENPD-240044</t>
  </si>
  <si>
    <t>Liquid filling No.1</t>
  </si>
  <si>
    <t>ENPD-240045</t>
  </si>
  <si>
    <t>Meatball making No.1</t>
  </si>
  <si>
    <t>ENPD-240046</t>
  </si>
  <si>
    <t>Meat grinder No.1</t>
  </si>
  <si>
    <t>ENPD-240047</t>
  </si>
  <si>
    <t>Can Opener No.1</t>
  </si>
  <si>
    <t>ENPD-240048</t>
  </si>
  <si>
    <t>Batch Frye 1</t>
  </si>
  <si>
    <t>ENPD-240049</t>
  </si>
  <si>
    <t>Batch Frye 2</t>
  </si>
  <si>
    <t>ENPD-240050</t>
  </si>
  <si>
    <t>Batch Frye 3</t>
  </si>
  <si>
    <t>ENPD-240051</t>
  </si>
  <si>
    <t>Food Mixer 1</t>
  </si>
  <si>
    <t>ENPD-240052</t>
  </si>
  <si>
    <t>ENPD-240053</t>
  </si>
  <si>
    <t>ENPD-240054</t>
  </si>
  <si>
    <t>ENPD-240055</t>
  </si>
  <si>
    <t>ENPD-240056</t>
  </si>
  <si>
    <t>Blender Machine No.1</t>
  </si>
  <si>
    <t>ENPD-240057</t>
  </si>
  <si>
    <t>New</t>
  </si>
  <si>
    <t>เพิ่มใน List นี้ 30 กันยายน 2568</t>
  </si>
  <si>
    <t>ENPD-240058</t>
  </si>
  <si>
    <t>ENUT-240001</t>
  </si>
  <si>
    <t>Hot Oil Boiler No.1</t>
  </si>
  <si>
    <t>UT</t>
  </si>
  <si>
    <t>Vegetable Dicing Machine</t>
  </si>
  <si>
    <t>ENUT-240002</t>
  </si>
  <si>
    <t>ENUT-240003</t>
  </si>
  <si>
    <t>ENUT-240004</t>
  </si>
  <si>
    <t>ENUT-240005</t>
  </si>
  <si>
    <t>ENUT-240006</t>
  </si>
  <si>
    <t>Tank 75Q</t>
  </si>
  <si>
    <t>ENUT-240007</t>
  </si>
  <si>
    <t>Tank 300Q</t>
  </si>
  <si>
    <t>ENUT-240008</t>
  </si>
  <si>
    <t>ENUT-240009</t>
  </si>
  <si>
    <t>ENUT-240010</t>
  </si>
  <si>
    <t>ENUT-240011</t>
  </si>
  <si>
    <t>Carbon Filter Tank No.1</t>
  </si>
  <si>
    <t>ENUT-240012</t>
  </si>
  <si>
    <t>Carbon Filter Tank No.2</t>
  </si>
  <si>
    <t>ENUT-240013</t>
  </si>
  <si>
    <t>ENUT-240014</t>
  </si>
  <si>
    <t>ENUT-240015</t>
  </si>
  <si>
    <t>ENUT-240016</t>
  </si>
  <si>
    <t>ENUT-240017</t>
  </si>
  <si>
    <t>Transfer Pump No.1</t>
  </si>
  <si>
    <t>ENUT-240018</t>
  </si>
  <si>
    <t>Transfer Pump No.2</t>
  </si>
  <si>
    <t>ENUT-240019</t>
  </si>
  <si>
    <t>Transfer Pump No.3</t>
  </si>
  <si>
    <t>ENUT-240020</t>
  </si>
  <si>
    <t>Transfer Pump No.4</t>
  </si>
  <si>
    <t>ENUT-240021</t>
  </si>
  <si>
    <t>ENUT-240022</t>
  </si>
  <si>
    <t>Intake No.2</t>
  </si>
  <si>
    <t>ENUT-240023</t>
  </si>
  <si>
    <t>Intake No.3</t>
  </si>
  <si>
    <t>ENUT-240024</t>
  </si>
  <si>
    <t>Intake No.4</t>
  </si>
  <si>
    <t>ENUT-240025</t>
  </si>
  <si>
    <t>Exhaust No.1</t>
  </si>
  <si>
    <t>ENUT-240026</t>
  </si>
  <si>
    <t>Exhaust No.2</t>
  </si>
  <si>
    <t>ENUT-240027</t>
  </si>
  <si>
    <t>ENUT-240028</t>
  </si>
  <si>
    <t>Exhaust No.4</t>
  </si>
  <si>
    <t>ENUT-240029</t>
  </si>
  <si>
    <t>Exhaust No.5</t>
  </si>
  <si>
    <t>ENUT-240030</t>
  </si>
  <si>
    <t>Exhaust No.6</t>
  </si>
  <si>
    <t>ENUT-240031</t>
  </si>
  <si>
    <t>Exhaust No.7</t>
  </si>
  <si>
    <t>ENUT-240032</t>
  </si>
  <si>
    <t>Exhaust No.8</t>
  </si>
  <si>
    <t>ENUT-240033</t>
  </si>
  <si>
    <t>Exhaust No.9</t>
  </si>
  <si>
    <t>ENUT-240034</t>
  </si>
  <si>
    <t>ENUT-240035</t>
  </si>
  <si>
    <t>Hood No.2</t>
  </si>
  <si>
    <t>ENUT-240036</t>
  </si>
  <si>
    <t>Hood No.3</t>
  </si>
  <si>
    <t>ENUT-240037</t>
  </si>
  <si>
    <t>Hood No.4</t>
  </si>
  <si>
    <t>ENUT-240038</t>
  </si>
  <si>
    <t>Hood No.5</t>
  </si>
  <si>
    <t>ENUT-240039</t>
  </si>
  <si>
    <t>Air Blower No.2</t>
  </si>
  <si>
    <t>ENUT-240040</t>
  </si>
  <si>
    <t>Air Blower No.3</t>
  </si>
  <si>
    <t>ENUT-240041</t>
  </si>
  <si>
    <t>Air Blower No.4</t>
  </si>
  <si>
    <t>ENUT-240042</t>
  </si>
  <si>
    <t>Submersible Pump No.1</t>
  </si>
  <si>
    <t>ENUT-240043</t>
  </si>
  <si>
    <t>Submersible Pump No.2</t>
  </si>
  <si>
    <t>ENUT-240044</t>
  </si>
  <si>
    <t>Submersible Pump No.3</t>
  </si>
  <si>
    <t>ENUT-240045</t>
  </si>
  <si>
    <t>Submersible Pump No.4</t>
  </si>
  <si>
    <t>ENUT-240046</t>
  </si>
  <si>
    <t>Submersible Pump No.5</t>
  </si>
  <si>
    <t>ENUT-240047</t>
  </si>
  <si>
    <t>Submersible Pump No.6</t>
  </si>
  <si>
    <t>ENUT-240048</t>
  </si>
  <si>
    <t>Submersible Pump No.7</t>
  </si>
  <si>
    <t>ENUT-240049</t>
  </si>
  <si>
    <t>Submersible Pump No.8</t>
  </si>
  <si>
    <t>ENUT-240050</t>
  </si>
  <si>
    <t>Transformer No.1</t>
  </si>
  <si>
    <t>ENUT-240051</t>
  </si>
  <si>
    <t>Transformer No.2</t>
  </si>
  <si>
    <t>ENUT-240052</t>
  </si>
  <si>
    <t>Transformer No.3</t>
  </si>
  <si>
    <t>ENUT-240053</t>
  </si>
  <si>
    <t>Transformer No.4</t>
  </si>
  <si>
    <t>ENUT-240054</t>
  </si>
  <si>
    <t>Transformer No.5</t>
  </si>
  <si>
    <t>ENUT-240055</t>
  </si>
  <si>
    <t>ตู้ Main Distribution Board No.1</t>
  </si>
  <si>
    <t>ENUT-240056</t>
  </si>
  <si>
    <t>ตู้ Main Distribution Board No.2</t>
  </si>
  <si>
    <t>ENUT-240057</t>
  </si>
  <si>
    <t>ตู้ Main Distribution Board No.3</t>
  </si>
  <si>
    <t>ENUT-240058</t>
  </si>
  <si>
    <t>ตู้ Main Distribution Board No.4</t>
  </si>
  <si>
    <t>ENUT-240059</t>
  </si>
  <si>
    <t>ตู้ Main Distribution Board No.5</t>
  </si>
  <si>
    <t>ENUT-240060</t>
  </si>
  <si>
    <t>ENUT-240061</t>
  </si>
  <si>
    <t>LPG Tank No.2</t>
  </si>
  <si>
    <t>ENUT-240062</t>
  </si>
  <si>
    <t>LPG Tank No.3</t>
  </si>
  <si>
    <t>ENUT-240063</t>
  </si>
  <si>
    <t>Vaporizer No.1</t>
  </si>
  <si>
    <t>ENUT-240064</t>
  </si>
  <si>
    <t>Vaporizer No.2</t>
  </si>
  <si>
    <t>ENUT-240065</t>
  </si>
  <si>
    <t>CO2 System</t>
  </si>
  <si>
    <t>ENUT-240066</t>
  </si>
  <si>
    <t>ENUT-240067</t>
  </si>
  <si>
    <t>เครื่องกรองน้ำ RO No.1</t>
  </si>
  <si>
    <t>ENUT-240068</t>
  </si>
  <si>
    <t>เครื่อง UV No.1</t>
  </si>
  <si>
    <t>ENUT-240069</t>
  </si>
  <si>
    <t>เครื่อง UV No.2</t>
  </si>
  <si>
    <t>ENUT-240070</t>
  </si>
  <si>
    <t>เครื่อง UV No.3</t>
  </si>
  <si>
    <t>ENUT-240071</t>
  </si>
  <si>
    <t>เครื่องซักผ้า No.1</t>
  </si>
  <si>
    <t>ENUT-240072</t>
  </si>
  <si>
    <t>เครื่องซักผ้า No.2</t>
  </si>
  <si>
    <t>ENUT-240073</t>
  </si>
  <si>
    <t>เครื่องอบผ้า No.1</t>
  </si>
  <si>
    <t>ENUT-240074</t>
  </si>
  <si>
    <t>เครื่องอบผ้า No.2</t>
  </si>
  <si>
    <t>ENUT-240075</t>
  </si>
  <si>
    <t>PP Filter No.01</t>
  </si>
  <si>
    <t>ENUT-240076</t>
  </si>
  <si>
    <t>PP Filter No.02</t>
  </si>
  <si>
    <t>ENUT-240077</t>
  </si>
  <si>
    <t>PP Filter No.03</t>
  </si>
  <si>
    <t>ENUT-240078</t>
  </si>
  <si>
    <t>PP Filter No.04</t>
  </si>
  <si>
    <t>ENUT-240079</t>
  </si>
  <si>
    <t>PP Filter No.05</t>
  </si>
  <si>
    <t>ENUT-240080</t>
  </si>
  <si>
    <t>ENUT-240081</t>
  </si>
  <si>
    <t>PP Filter No.06</t>
  </si>
  <si>
    <t>ENUT-240082</t>
  </si>
  <si>
    <t>PP Filter No.07</t>
  </si>
  <si>
    <t>ENUT-240083</t>
  </si>
  <si>
    <t>ENUT-240084</t>
  </si>
  <si>
    <t>Evapperator CDU1-UC1.1</t>
  </si>
  <si>
    <t>ENUT-240085</t>
  </si>
  <si>
    <t>Evapperator CDU1-UC1.2</t>
  </si>
  <si>
    <t>ENUT-240086</t>
  </si>
  <si>
    <t>Evapperator CDU1-UC1.3</t>
  </si>
  <si>
    <t>ENUT-240087</t>
  </si>
  <si>
    <t>Evapperator CDU1-UC1.4</t>
  </si>
  <si>
    <t>ENUT-240088</t>
  </si>
  <si>
    <t>Evapperator CDU1-UC1.5</t>
  </si>
  <si>
    <t>ENUT-240089</t>
  </si>
  <si>
    <t>Evapperator CDU1-UC1.6</t>
  </si>
  <si>
    <t>ENUT-240090</t>
  </si>
  <si>
    <t>Condencer Unit No.2</t>
  </si>
  <si>
    <t>ENUT-240091</t>
  </si>
  <si>
    <t>Evapperator CDU2-UC2.1</t>
  </si>
  <si>
    <t>ENUT-240092</t>
  </si>
  <si>
    <t>Evapperator CDU2-UC2.2</t>
  </si>
  <si>
    <t>ENUT-240093</t>
  </si>
  <si>
    <t>Evapperator CDU2-UC2.3</t>
  </si>
  <si>
    <t>ENUT-240094</t>
  </si>
  <si>
    <t>Evapperator CDU2-UC2.4</t>
  </si>
  <si>
    <t>ENUT-240095</t>
  </si>
  <si>
    <t>Evapperator CDU2-UC2.5</t>
  </si>
  <si>
    <t>ENUT-240096</t>
  </si>
  <si>
    <t>Evapperator CDU2-UC2.6</t>
  </si>
  <si>
    <t>ENUT-240097</t>
  </si>
  <si>
    <t>Evapperator CDU2-UC2.7</t>
  </si>
  <si>
    <t>ENUT-240098</t>
  </si>
  <si>
    <t>Condencer Unit No.3</t>
  </si>
  <si>
    <t>ENUT-240099</t>
  </si>
  <si>
    <t>Evapperator CDU3-UC3.1</t>
  </si>
  <si>
    <t>ENUT-240100</t>
  </si>
  <si>
    <t>Evapperator CDU3-UC3.2</t>
  </si>
  <si>
    <t>ENUT-240101</t>
  </si>
  <si>
    <t>Evapperator CDU3-UC3.3</t>
  </si>
  <si>
    <t>ENUT-240102</t>
  </si>
  <si>
    <t>Evapperator CDU3-UC3.4</t>
  </si>
  <si>
    <t>ENUT-240103</t>
  </si>
  <si>
    <t>Condencer Unit No.4</t>
  </si>
  <si>
    <t>ENUT-240104</t>
  </si>
  <si>
    <t>Evapperator CDU4-UC4.1</t>
  </si>
  <si>
    <t>ENUT-240105</t>
  </si>
  <si>
    <t>Evapperator CDU4-UC4.2</t>
  </si>
  <si>
    <t>ENUT-240106</t>
  </si>
  <si>
    <t>Evapperator CDU4-UC4.3</t>
  </si>
  <si>
    <t>ENUT-240107</t>
  </si>
  <si>
    <t>Evapperator CDU4-UC4.4</t>
  </si>
  <si>
    <t>ENUT-240108</t>
  </si>
  <si>
    <t>Evapperator CDU4-UC4.5</t>
  </si>
  <si>
    <t>ENUT-240109</t>
  </si>
  <si>
    <t>Evapperator CDU4-UC4.6</t>
  </si>
  <si>
    <t>ENUT-240110</t>
  </si>
  <si>
    <t>Evapperator CDU4-UC4.7</t>
  </si>
  <si>
    <t>ENUT-240111</t>
  </si>
  <si>
    <t>Evapperator CDU4-UC4.8</t>
  </si>
  <si>
    <t>ENUT-240112</t>
  </si>
  <si>
    <t>Evapperator CDU4-UC4.9</t>
  </si>
  <si>
    <t>ENUT-240113</t>
  </si>
  <si>
    <t>Evapperator CDU4-UC4.10</t>
  </si>
  <si>
    <t>ENUT-240114</t>
  </si>
  <si>
    <t>ENUT-240115</t>
  </si>
  <si>
    <t>Evapperator CDU5-UC5.1</t>
  </si>
  <si>
    <t>ENUT-240116</t>
  </si>
  <si>
    <t>Evapperator CDU5-UC5.2</t>
  </si>
  <si>
    <t>ENUT-240117</t>
  </si>
  <si>
    <t>Evapperator CDU5-UC5.3</t>
  </si>
  <si>
    <t>ENUT-240118</t>
  </si>
  <si>
    <t>ENUT-240119</t>
  </si>
  <si>
    <t>Evapperator CDU6-UC6.1</t>
  </si>
  <si>
    <t>ENUT-240120</t>
  </si>
  <si>
    <t>Evapperator CDU6-UC6.2</t>
  </si>
  <si>
    <t>ENUT-240121</t>
  </si>
  <si>
    <t>Evapperator CDU6-UC6.3</t>
  </si>
  <si>
    <t>ENUT-240122</t>
  </si>
  <si>
    <t>Condencer Unit No.7</t>
  </si>
  <si>
    <t>ENUT-240123</t>
  </si>
  <si>
    <t>Condencer Unit No.8</t>
  </si>
  <si>
    <t>ENUT-240124</t>
  </si>
  <si>
    <t>Evapperator CDU8-UC8.1</t>
  </si>
  <si>
    <t>ENUT-240125</t>
  </si>
  <si>
    <t>Evapperator CDU8-UC8.2</t>
  </si>
  <si>
    <t>ENUT-240126</t>
  </si>
  <si>
    <t>Evapperator CDU8-UC8.3</t>
  </si>
  <si>
    <t>ENUT-240127</t>
  </si>
  <si>
    <t>ENUT-240128</t>
  </si>
  <si>
    <t>Evapperator CDU9-UC9.1</t>
  </si>
  <si>
    <t>ENUT-240129</t>
  </si>
  <si>
    <t>Evapperator CDU9-UC9.2</t>
  </si>
  <si>
    <t>ENUT-240130</t>
  </si>
  <si>
    <t>Condencer Unit No.11</t>
  </si>
  <si>
    <t>ENUT-240131</t>
  </si>
  <si>
    <t>Evapperator CDU11-UC11.1</t>
  </si>
  <si>
    <t>ENUT-240132</t>
  </si>
  <si>
    <t>Evapperator CDU11-UC11.2</t>
  </si>
  <si>
    <t>ENUT-240133</t>
  </si>
  <si>
    <t>Evapperator CDU11-UC11.3</t>
  </si>
  <si>
    <t>ENUT-240134</t>
  </si>
  <si>
    <t>Condencer Unit No.12</t>
  </si>
  <si>
    <t>ENUT-240135</t>
  </si>
  <si>
    <t>Evapperator CDU12-UC12.1</t>
  </si>
  <si>
    <t>ENUT-240136</t>
  </si>
  <si>
    <t>Evapperator CDU12-UC12.2</t>
  </si>
  <si>
    <t>ENUT-240137</t>
  </si>
  <si>
    <t>Evapperator CDU12-UC12.3</t>
  </si>
  <si>
    <t>ENUT-240138</t>
  </si>
  <si>
    <t>Evapperator CDU12-UC12.4</t>
  </si>
  <si>
    <t>ENUT-240139</t>
  </si>
  <si>
    <t>Evapperator CDU12-UC12.5</t>
  </si>
  <si>
    <t>ENUT-240140</t>
  </si>
  <si>
    <t>Evapperator CDU12-UC12.6</t>
  </si>
  <si>
    <t>ENUT-240141</t>
  </si>
  <si>
    <t>Evapperator CDU12-UC12.7</t>
  </si>
  <si>
    <t>ENUT-240142</t>
  </si>
  <si>
    <t>Evapperator CDU12-UC12.8</t>
  </si>
  <si>
    <t>ENUT-240143</t>
  </si>
  <si>
    <t>Evapperator CDU12-UC12.9</t>
  </si>
  <si>
    <t>ENUT-240144</t>
  </si>
  <si>
    <t>Condencer Unit No.13</t>
  </si>
  <si>
    <t>ENUT-240145</t>
  </si>
  <si>
    <t>Evapperator CDU13-UC13.1</t>
  </si>
  <si>
    <t>ENUT-240146</t>
  </si>
  <si>
    <t>Condencer Unit No.14</t>
  </si>
  <si>
    <t>ENUT-240147</t>
  </si>
  <si>
    <t>Evapperator CDU14-UC14.1</t>
  </si>
  <si>
    <t>ENUT-240148</t>
  </si>
  <si>
    <t>Evapperator CDU14-UC14.2</t>
  </si>
  <si>
    <t>ENUT-240149</t>
  </si>
  <si>
    <t>Evapperator CDU14-UC14.3</t>
  </si>
  <si>
    <t>ENUT-240150</t>
  </si>
  <si>
    <t>Evapperator CDU14-UC14.4</t>
  </si>
  <si>
    <t>ENUT-240151</t>
  </si>
  <si>
    <t>Evapperator CDU14-UC14.5</t>
  </si>
  <si>
    <t>ENUT-240152</t>
  </si>
  <si>
    <t>Condencer Unit No.15</t>
  </si>
  <si>
    <t>ENUT-240153</t>
  </si>
  <si>
    <t>Evapperator CDU15-UC15.1</t>
  </si>
  <si>
    <t>ENUT-240154</t>
  </si>
  <si>
    <t>Evapperator CDU15-UC15.2</t>
  </si>
  <si>
    <t>ENUT-240155</t>
  </si>
  <si>
    <t>Evapperator CDU15-UC15.3</t>
  </si>
  <si>
    <t>ENUT-240156</t>
  </si>
  <si>
    <t>Evapperator CDU15-UC15.4</t>
  </si>
  <si>
    <t>ENUT-240157</t>
  </si>
  <si>
    <t>ENUT-240158</t>
  </si>
  <si>
    <t>Evapperator CDU16-UC16.1</t>
  </si>
  <si>
    <t>ENUT-240159</t>
  </si>
  <si>
    <t>Evapperator CDU16-UC16.2</t>
  </si>
  <si>
    <t>ENUT-240160</t>
  </si>
  <si>
    <t>Evapperator CDU16-UC16.3</t>
  </si>
  <si>
    <t>ENUT-240161</t>
  </si>
  <si>
    <t>Evapperator CDU16-UC16.4</t>
  </si>
  <si>
    <t>ENUT-240162</t>
  </si>
  <si>
    <t>Evapperator CDU16-UC16.5</t>
  </si>
  <si>
    <t>ENUT-240163</t>
  </si>
  <si>
    <t>Condencer Unit No.17</t>
  </si>
  <si>
    <t>ENUT-240164</t>
  </si>
  <si>
    <t>Evapperator CDU17-UC17.1</t>
  </si>
  <si>
    <t>ENUT-240165</t>
  </si>
  <si>
    <t>Evapperator CDU17-UC17.2</t>
  </si>
  <si>
    <t>ENUT-240166</t>
  </si>
  <si>
    <t>Evapperator CDU17-UC17.3</t>
  </si>
  <si>
    <t>ENUT-240167</t>
  </si>
  <si>
    <t>Condencer Unit No.18</t>
  </si>
  <si>
    <t>ENUT-240168</t>
  </si>
  <si>
    <t>Evapperator CDU18-UC18.1</t>
  </si>
  <si>
    <t>ENUT-240169</t>
  </si>
  <si>
    <t>Evapperator CDU18-UC18.2</t>
  </si>
  <si>
    <t>ENUT-240170</t>
  </si>
  <si>
    <t>Condencer Unit No.19 (COLD1)</t>
  </si>
  <si>
    <t>ENUT-240171</t>
  </si>
  <si>
    <t>Evapperator CDU19-UC19.1</t>
  </si>
  <si>
    <t>ENUT-240172</t>
  </si>
  <si>
    <t>Evapperator CDU19-UC19.2</t>
  </si>
  <si>
    <t>ENUT-240173</t>
  </si>
  <si>
    <t>Condencer Unit No.20 (COLD2)</t>
  </si>
  <si>
    <t>ENUT-240174</t>
  </si>
  <si>
    <t>Evapperator CDU20-UC20.1</t>
  </si>
  <si>
    <t>ENUT-240175</t>
  </si>
  <si>
    <t>Evapperator CDU20-UC20.2</t>
  </si>
  <si>
    <t>ENUT-240176</t>
  </si>
  <si>
    <t>ENUT-240177</t>
  </si>
  <si>
    <t>Evapperator CDU21-UC21.1</t>
  </si>
  <si>
    <t>ENUT-240178</t>
  </si>
  <si>
    <t>ENUT-240179</t>
  </si>
  <si>
    <t>Evapperator CDU22-UC22.1</t>
  </si>
  <si>
    <t>ENUT-240180</t>
  </si>
  <si>
    <t>Condencer Unit No.23 (Air Blast Freezer1)</t>
  </si>
  <si>
    <t>ENUT-240181</t>
  </si>
  <si>
    <t>Evapperator CDU23-UC23.1</t>
  </si>
  <si>
    <t>ENUT-240182</t>
  </si>
  <si>
    <t>ENUT-240183</t>
  </si>
  <si>
    <t>Evapperator CDU24-UC24.1</t>
  </si>
  <si>
    <t>ENUT-240184</t>
  </si>
  <si>
    <t>Condencer Unit No.27</t>
  </si>
  <si>
    <t>ENUT-240185</t>
  </si>
  <si>
    <t>Evapperator CDU27-UC27.1</t>
  </si>
  <si>
    <t>ENUT-240186</t>
  </si>
  <si>
    <t>Condencer Unit No.28</t>
  </si>
  <si>
    <t>ENUT-240187</t>
  </si>
  <si>
    <t>Evapperator CDU28-UC28.1</t>
  </si>
  <si>
    <t>ENUT-240188</t>
  </si>
  <si>
    <t>ENUT-240189</t>
  </si>
  <si>
    <t>Evapperator CDU29-UC29.1</t>
  </si>
  <si>
    <t>ENUT-240190</t>
  </si>
  <si>
    <t>Condencer Unit No.30</t>
  </si>
  <si>
    <t>ENUT-240191</t>
  </si>
  <si>
    <t>Evapperator CDU30-UC30.1</t>
  </si>
  <si>
    <t>ENUT-240192</t>
  </si>
  <si>
    <t>ENUT-240193</t>
  </si>
  <si>
    <t>Evapperator CDU33-UC33.1</t>
  </si>
  <si>
    <t>ENUT-240194</t>
  </si>
  <si>
    <t>Condencer Unit No.34</t>
  </si>
  <si>
    <t>ENUT-240195</t>
  </si>
  <si>
    <t>Evapperator CDU34-UC34.1</t>
  </si>
  <si>
    <t>ENUT-240196</t>
  </si>
  <si>
    <t>Condencer Unit No.35</t>
  </si>
  <si>
    <t>ENUT-240197</t>
  </si>
  <si>
    <t>Evapperator CDU35-UC35.1</t>
  </si>
  <si>
    <t>ENUT-240198</t>
  </si>
  <si>
    <t>Condencer Unit No.36</t>
  </si>
  <si>
    <t>ENUT-240199</t>
  </si>
  <si>
    <t>Evapperator CDU36-UC36.1</t>
  </si>
  <si>
    <t>ENUT-240200</t>
  </si>
  <si>
    <t>Condencer Unit No.37</t>
  </si>
  <si>
    <t>ENUT-240201</t>
  </si>
  <si>
    <t>Evapperator CDU37-UC37.1</t>
  </si>
  <si>
    <t>ENUT-240202</t>
  </si>
  <si>
    <t>Condencer Unit No.38</t>
  </si>
  <si>
    <t>ENUT-240203</t>
  </si>
  <si>
    <t>Evapperator CDU38-UC38.1</t>
  </si>
  <si>
    <t>ENUT-240204</t>
  </si>
  <si>
    <t>Condencer Unit No.39</t>
  </si>
  <si>
    <t>ENUT-240205</t>
  </si>
  <si>
    <t>Evapperator CDU39-UC39.1</t>
  </si>
  <si>
    <t>ENUT-240206</t>
  </si>
  <si>
    <t>Condencer Unit No.40</t>
  </si>
  <si>
    <t>ENUT-240207</t>
  </si>
  <si>
    <t>Evapperator CDU40-UC40.1</t>
  </si>
  <si>
    <t>ENUT-240208</t>
  </si>
  <si>
    <t>Condencer Unit No.41</t>
  </si>
  <si>
    <t>ENUT-240209</t>
  </si>
  <si>
    <t>Evapperator CDU41-UC41.1</t>
  </si>
  <si>
    <t>ENUT-240210</t>
  </si>
  <si>
    <t>Condencer Unit No.42 (Air Blast Chill1)</t>
  </si>
  <si>
    <t>ENUT-240211</t>
  </si>
  <si>
    <t>Evapperator CDU42-UC42.1</t>
  </si>
  <si>
    <t>ENUT-240212</t>
  </si>
  <si>
    <t>Condencer Unit No.43 (Air Blast Chill2)</t>
  </si>
  <si>
    <t>ENUT-240213</t>
  </si>
  <si>
    <t>Evapperator CDU43-UC43.1</t>
  </si>
  <si>
    <t>ENUT-240214</t>
  </si>
  <si>
    <t>Condencer Unit No.44 (Holding chill)</t>
  </si>
  <si>
    <t>ENUT-240215</t>
  </si>
  <si>
    <t>Evapperator CDU44-UC44.1</t>
  </si>
  <si>
    <t>ENUT-240216</t>
  </si>
  <si>
    <t>Condencer Unit No.45 (Cold4)</t>
  </si>
  <si>
    <t>ENUT-240217</t>
  </si>
  <si>
    <t>Evapperator CDU45-UC45.1</t>
  </si>
  <si>
    <t>ENUT-240218</t>
  </si>
  <si>
    <t>ระบบเติมอากาศ ตัวที่1</t>
  </si>
  <si>
    <t>ENUT-240219</t>
  </si>
  <si>
    <t>ระบบเติมอากาศ ตัวที่2</t>
  </si>
  <si>
    <t>ENUT-240220</t>
  </si>
  <si>
    <t>ระบบเติมอากาศ ตัวที่3</t>
  </si>
  <si>
    <t>ENUT-240221</t>
  </si>
  <si>
    <t>ระบบเติมอากาศ ตัวที่4  (R&amp;D)</t>
  </si>
  <si>
    <t>ENUT-240222</t>
  </si>
  <si>
    <t>ENUT-240223</t>
  </si>
  <si>
    <t>ENUT-240224</t>
  </si>
  <si>
    <t>ENUT-240225</t>
  </si>
  <si>
    <t>ENUT-240226</t>
  </si>
  <si>
    <t>ENUT-240227</t>
  </si>
  <si>
    <t xml:space="preserve">Hood No.5  </t>
  </si>
  <si>
    <t>ENUT-240228</t>
  </si>
  <si>
    <t>Hood No.6</t>
  </si>
  <si>
    <t>ENUT-240229</t>
  </si>
  <si>
    <t>Hood No.7</t>
  </si>
  <si>
    <t>ENUT-240230</t>
  </si>
  <si>
    <t>Hood No.8</t>
  </si>
  <si>
    <t>Other machine</t>
  </si>
  <si>
    <t>Compress Air system</t>
  </si>
  <si>
    <t>PO2529-03699</t>
  </si>
  <si>
    <t>GRN2526-0004578</t>
  </si>
  <si>
    <t>GRN2526-0004579</t>
  </si>
  <si>
    <t>PR2526-02492</t>
  </si>
  <si>
    <t>PO2526-03701</t>
  </si>
  <si>
    <t>GRN2526-0004582</t>
  </si>
  <si>
    <t>GRN2526-0004584</t>
  </si>
  <si>
    <t>PO No.</t>
  </si>
  <si>
    <t>PR No.</t>
  </si>
  <si>
    <t>GRN2526-0004591</t>
  </si>
  <si>
    <t>GRN2526-0004592</t>
  </si>
  <si>
    <t>GRN2526-0004593</t>
  </si>
  <si>
    <t>GRN2526-0004594</t>
  </si>
  <si>
    <t>PR2526-02796</t>
  </si>
  <si>
    <t>KNS-500 HD ISO VG 220 น้ำมันเกียร์</t>
  </si>
  <si>
    <t>SFST34000026</t>
  </si>
  <si>
    <t>บอลวาล์ว สแตนเลส 304 ขนาด 3/4’’ นิ้ว (Ball Valve Stainless)</t>
  </si>
  <si>
    <t>PR2526-02802</t>
  </si>
  <si>
    <t>PR2526-02803</t>
  </si>
  <si>
    <t>PO2526-03672</t>
  </si>
  <si>
    <t>V1000904 - M-PLUS TECH CO.,LTD.</t>
  </si>
  <si>
    <t xml:space="preserve">PO2526-03792 </t>
  </si>
  <si>
    <t>V1000908 - CORING PRO COMPANY LIMITED</t>
  </si>
  <si>
    <t>PO2526-03671</t>
  </si>
  <si>
    <t>PO2526-03698</t>
  </si>
  <si>
    <t>PR2526-02599</t>
  </si>
  <si>
    <t>PO2526-03700</t>
  </si>
  <si>
    <t>PO2526-03695</t>
  </si>
  <si>
    <t>PO2526-03697</t>
  </si>
  <si>
    <t xml:space="preserve">Nitrogen
- ดรวจหารั่ว
- เทสไนโตรเจน       </t>
  </si>
  <si>
    <t>FIRE ALARM SYSTEM
- F/A Module Box Size 9 Module</t>
  </si>
  <si>
    <t>- Monitor Module 2 wire-Detector</t>
  </si>
  <si>
    <t>- Power Supply 5 Ah</t>
  </si>
  <si>
    <t>- Photoelectric Smoke Detector, 2-wire, Plug-in</t>
  </si>
  <si>
    <t>- Rate-Anticipation Heat Detector</t>
  </si>
  <si>
    <t>- Alarm Bell 24VDC, Polarized, 82 dBA, Size :6"</t>
  </si>
  <si>
    <t>- Modify Plate Graphic Annunciator A3</t>
  </si>
  <si>
    <t>- Rack Hose, 2.5" x 100 FT,w/ brass Inst, w/Box</t>
  </si>
  <si>
    <t>Labor costs for repair and installation</t>
  </si>
  <si>
    <t>GRN2526-0004665</t>
  </si>
  <si>
    <t>GRN2526-0004670</t>
  </si>
  <si>
    <t>GRN2526-0004672</t>
  </si>
  <si>
    <t>GRN2526-0004673</t>
  </si>
  <si>
    <t>GRN2526-0004674</t>
  </si>
  <si>
    <t>GRN2526-0004688</t>
  </si>
  <si>
    <t>PO2526-03892</t>
  </si>
  <si>
    <t>GRN2526-0004698</t>
  </si>
  <si>
    <t>PO2526-03894</t>
  </si>
  <si>
    <t>PO2526-03897</t>
  </si>
  <si>
    <t>PO2526-03898</t>
  </si>
  <si>
    <t>V1000219 - Protronics Co., Ltd.</t>
  </si>
  <si>
    <t>PO2526-03899</t>
  </si>
  <si>
    <t>PO2526-03900</t>
  </si>
  <si>
    <t>PO2526-03883</t>
  </si>
  <si>
    <t>PO2526-03901</t>
  </si>
  <si>
    <t>PO2526-03903</t>
  </si>
  <si>
    <t>PO2526-03895</t>
  </si>
  <si>
    <t xml:space="preserve">PO2526-03890 </t>
  </si>
  <si>
    <t>PO2526-03886</t>
  </si>
  <si>
    <t>PO2526-03887</t>
  </si>
  <si>
    <t>PO2526-03888</t>
  </si>
  <si>
    <t xml:space="preserve">PO2526-03889 </t>
  </si>
  <si>
    <t>PO2526-03885</t>
  </si>
  <si>
    <t>PO2526-03896</t>
  </si>
  <si>
    <t>PO2526-03905</t>
  </si>
  <si>
    <t>PO2526-03916</t>
  </si>
  <si>
    <t>PO2526-03917</t>
  </si>
  <si>
    <t>PO2526-03884</t>
  </si>
  <si>
    <t xml:space="preserve"> V1000576 - Darmex Petroleum (Thailand) Corp., Ltd.</t>
  </si>
  <si>
    <t>GRN2526-0004700</t>
  </si>
  <si>
    <t>PO2526-03907</t>
  </si>
  <si>
    <t>PO2526-03906</t>
  </si>
  <si>
    <t>PR2526-02815</t>
  </si>
  <si>
    <t>SFST34000197</t>
  </si>
  <si>
    <t>SFST34000198</t>
  </si>
  <si>
    <t>Slicing Knife Model: TR-500 TR-500-001 (Long)</t>
  </si>
  <si>
    <t>Slicing Knife Model: TR-500 TR-500-002 (Short)</t>
  </si>
  <si>
    <t>GRN2526-0004741</t>
  </si>
  <si>
    <t>GRN2526-0004742</t>
  </si>
  <si>
    <t>GRN2526-0004744</t>
  </si>
  <si>
    <t>GRN2526-0004745</t>
  </si>
  <si>
    <t>GRN2526-0004746</t>
  </si>
  <si>
    <t>GRN2526-0004747</t>
  </si>
  <si>
    <t>GRN2526-0004837</t>
  </si>
  <si>
    <t>GRN2526-0004264,GRN2526-0004838</t>
  </si>
  <si>
    <t>GRN2526-0004826</t>
  </si>
  <si>
    <t>GRN2526-0004839</t>
  </si>
  <si>
    <t>GRN2526-0004840</t>
  </si>
  <si>
    <t>GRN2526-0004842</t>
  </si>
  <si>
    <t>GRN2526-0004850</t>
  </si>
  <si>
    <t>GRN2526-0004851</t>
  </si>
  <si>
    <t>GRN2526-0003674</t>
  </si>
  <si>
    <t>GRN2526-0004853</t>
  </si>
  <si>
    <t>GRN2526-0004854</t>
  </si>
  <si>
    <t>GRN2526-0004947</t>
  </si>
  <si>
    <t>GRN2526-0004948</t>
  </si>
  <si>
    <t>GRN2526-0004949</t>
  </si>
  <si>
    <t>PO2526-03974</t>
  </si>
  <si>
    <t xml:space="preserve"> V1000840 - S.Q. &amp; CO CO., LTD</t>
  </si>
  <si>
    <t>GRN2526-0004950</t>
  </si>
  <si>
    <t>GRN2526-0005003</t>
  </si>
  <si>
    <t>GRN2526-0005004</t>
  </si>
  <si>
    <t>GRN2526-0005005</t>
  </si>
  <si>
    <t>PR2526-02862</t>
  </si>
  <si>
    <t>Repair the wall cracks by plastering around the production building.
- Fill the cracks with cement
- Paint the wall</t>
  </si>
  <si>
    <t>Repair labor cost</t>
  </si>
  <si>
    <t>PO2526-04133</t>
  </si>
  <si>
    <t xml:space="preserve"> V1000452 - SRIPIPAT ENGINEERING CO.,LTD.</t>
  </si>
  <si>
    <t xml:space="preserve">PO2526-04134 </t>
  </si>
  <si>
    <t>PR2526-02863</t>
  </si>
  <si>
    <t>อะไหล่หัวฉีดแบบฟองอากาศ Speakman SE-580/SE-582</t>
  </si>
  <si>
    <t>PO2526-04161</t>
  </si>
  <si>
    <t>PR2526-02951</t>
  </si>
  <si>
    <t>"MSJ", 24.5", PRO MP251 E2, จอมอนิเตอร์</t>
  </si>
  <si>
    <t>UGREEN HDMI to HDMI Cable 2M V2.1 Support 8K/60Hz</t>
  </si>
  <si>
    <t>UGREEN USB-C to HDMI Thanderbolt 3 Connecter 4K Gray</t>
  </si>
  <si>
    <t>SFST81000010</t>
  </si>
  <si>
    <t>GRN2526-0005122</t>
  </si>
  <si>
    <t>GRN2526-0005156</t>
  </si>
  <si>
    <t>GRN2526-0005157</t>
  </si>
  <si>
    <t>GRN2526-0005158</t>
  </si>
  <si>
    <t>GRN2526-0005162</t>
  </si>
  <si>
    <t>GRN2526-0005164</t>
  </si>
  <si>
    <t>GRN2526-0005215</t>
  </si>
  <si>
    <t>PO2526-04291</t>
  </si>
  <si>
    <t>PR2526-03082</t>
  </si>
  <si>
    <t>PO2526-04298</t>
  </si>
  <si>
    <t>Service charge
Error: V1.3 CAN-NodeNr:01 500kBaud 5Keyboards
The screen is not showing the operation functions</t>
  </si>
  <si>
    <t xml:space="preserve">PR2526-03116 </t>
  </si>
  <si>
    <t>PO2526-04371</t>
  </si>
  <si>
    <t>Engineering Department Door Glass Replacement Work,
size 90x200 cm.:Clear</t>
  </si>
  <si>
    <t>HR Department Door Glass Replacement Work,
size 90×200 cm.: with tinted film.</t>
  </si>
  <si>
    <t>Opering cost</t>
  </si>
  <si>
    <t>V1000719 - PHUTAWAN ENGINEERING SERVICE CO., LTD.</t>
  </si>
  <si>
    <t>PR2526-03117</t>
  </si>
  <si>
    <t>PO2526-04370</t>
  </si>
  <si>
    <t>SFST81000086</t>
  </si>
  <si>
    <t>Machine transportation by truck June 18th and 27th</t>
  </si>
  <si>
    <t>Second product test including raw material and transportation</t>
  </si>
  <si>
    <t>PR2526-03118</t>
  </si>
  <si>
    <t>PO2526-04295</t>
  </si>
  <si>
    <t>Digital Temperature Controller PID "PRIMUS" TMP-96-R-R-AB
- Size 96x96 mm./Output1: Relay Contact/Output2: Relay
Contact/Supply: 100-250 VAC</t>
  </si>
  <si>
    <t xml:space="preserve">PR2526-03119 </t>
  </si>
  <si>
    <t>PO2526-04346</t>
  </si>
  <si>
    <t>V1000922 - WORMMEC COMPANY LIMITED</t>
  </si>
  <si>
    <t>งานเปลี่ยนใบปาดเครื่อง Steam Bratt Pan No.1</t>
  </si>
  <si>
    <t>On site Service, Transport, Hand Tools
Heavy Tools, and Overhead Profit</t>
  </si>
  <si>
    <t>PR2526-03120</t>
  </si>
  <si>
    <t>Motor Protection Module SE-B1
KRIWAN (Germany)
Bitzer Part No. 34701901
Supply AC 50/60Hz 230/240 3VA
Relay AC240V, max.2.5A, C300</t>
  </si>
  <si>
    <t>Motor Protection Module SE-B1
Lodam (Germany)
Bitzer Part No. 34701901
Supply AC 50/60Hz 230/240 2VA
Relay AC240V, max.2.5A, C300</t>
  </si>
  <si>
    <t xml:space="preserve">PO2526-04296 </t>
  </si>
  <si>
    <t>PR2526-03121</t>
  </si>
  <si>
    <t>PO2526-04301</t>
  </si>
  <si>
    <t>Part
- O- Ring nbr 2EA
- Shaft 16mm 1EA
- Bush TC 1EA</t>
  </si>
  <si>
    <t>ค่าดำเนินการ
- ถอด ติดตั้ง Motor Pump
- Overhaul Pump
- ถอด ประกอบ Pump</t>
  </si>
  <si>
    <t>PR2526-03122</t>
  </si>
  <si>
    <t>PO2526-04294</t>
  </si>
  <si>
    <t>PR2526-03123</t>
  </si>
  <si>
    <t>PR2526-03139</t>
  </si>
  <si>
    <t>PAC B-50 10000 KG.</t>
  </si>
  <si>
    <t>PR2526-03150</t>
  </si>
  <si>
    <t>GRN2526-0005305</t>
  </si>
  <si>
    <t>GRN2526-0005306</t>
  </si>
  <si>
    <t>GRN2526-0005307</t>
  </si>
  <si>
    <t>GRN2526-0005352</t>
  </si>
  <si>
    <t>GRN2526-0005353</t>
  </si>
  <si>
    <t>PO2526-04292</t>
  </si>
  <si>
    <t>PO2526-04297</t>
  </si>
  <si>
    <t>GRN2526-0005263</t>
  </si>
  <si>
    <t>PR2526-03154</t>
  </si>
  <si>
    <t>PO2526-04293</t>
  </si>
  <si>
    <t>V1000878 - ROJANAPAT ENGINEERING CO., LTD</t>
  </si>
  <si>
    <t>GRN2526-0005216</t>
  </si>
  <si>
    <t>PR2526-03162</t>
  </si>
  <si>
    <t>SFST81000074</t>
  </si>
  <si>
    <t>PO2526-04299</t>
  </si>
  <si>
    <t>V1000930 - JS999 CO., LTD.</t>
  </si>
  <si>
    <t>Transportation cost of water from Stage 2 to Stage 1 for production use. totaling 20-22 trips.on November 7, 2025.</t>
  </si>
  <si>
    <t>PR2526-03245</t>
  </si>
  <si>
    <t>GRN2526-0005392</t>
  </si>
  <si>
    <t>GRN2526-0005413</t>
  </si>
  <si>
    <t>PR2526-03300</t>
  </si>
  <si>
    <t>MACHINE: K+G WETTER CM120 STL
Model: 420/1217
PLC-Unit Pre-programmed</t>
  </si>
  <si>
    <t>PR2526-03301</t>
  </si>
  <si>
    <t>ค่าวิเคราะห์ตรวจวัดน้ำเสีย
- เดือนสิงหาคม ตรวจวัด 3เดือน/ครั้ง
- จุดน้ำเข้า
- จุดน้ำออก
- จุดปล่อยน้ำหน้าโรงงาน</t>
  </si>
  <si>
    <t>PR2526-03302</t>
  </si>
  <si>
    <t>PR2526-03303</t>
  </si>
  <si>
    <t>"Emerson", Connection 2-1/8" for Suction line drier core 48-F, Refrigerant R507, Filter Drier shell</t>
  </si>
  <si>
    <t>Drier core 48-F</t>
  </si>
  <si>
    <t>"Emerson", Connection 7/8" for Liquid line, drier core W-48
Refrigerant R507, Filter Drier shell</t>
  </si>
  <si>
    <t>Drier core W-48</t>
  </si>
  <si>
    <t>Reduce coupling copper 7/8"x5/8"</t>
  </si>
  <si>
    <t>"Harris", ธูปเชื่อมเงิน 45%</t>
  </si>
  <si>
    <t>"Harris", ลวดเชื่อมเงิน 35%</t>
  </si>
  <si>
    <t>Harris ลวดเชื่อมเงิน 5%</t>
  </si>
  <si>
    <t>"Harris", ฟลักซ์เชื่อมเงิน</t>
  </si>
  <si>
    <t>Reduce coupling copper 1-5/8" x 1-3/8"</t>
  </si>
  <si>
    <t>PR2526-03304</t>
  </si>
  <si>
    <t>PR2526-03305</t>
  </si>
  <si>
    <t>PR2526-03306</t>
  </si>
  <si>
    <t>PR2526-03307</t>
  </si>
  <si>
    <t>Nuova Fima, Pressure Gauge เกจวัดความดัน
เกลียวทองเหลืองลงล่างX 1/4"
NPT แบบแห้งขนาด 2.5", PG60-6BAR MODEL SOL1-PG60-16 bar</t>
  </si>
  <si>
    <t>ROBOT COUPE" MOTOR H50 (CL50) PART NO 31148</t>
  </si>
  <si>
    <t>เม็ดยา DPD no.1 "Lovibond"</t>
  </si>
  <si>
    <t>GRN2526-0005455</t>
  </si>
  <si>
    <t>GRN2526-0005464</t>
  </si>
  <si>
    <t>GRN2526-0005553</t>
  </si>
  <si>
    <t>PR2526-03367</t>
  </si>
  <si>
    <t>42.00.273P Pump PCB</t>
  </si>
  <si>
    <t>ค่าบริการนอกเมืองเวลาทำการ (OTพนักงาน)</t>
  </si>
  <si>
    <t>PR2526-03416</t>
  </si>
  <si>
    <t>ตู้เก็บชุดดับเพลิง (ก 120 x ย 50 x ส150 cm.)</t>
  </si>
  <si>
    <t>ชุดดับเพลิง มาตรฐานนอก (สีกรม) ชุด + ฮู้ด + ถุงมือ + หมวก + รองเท้าบู๊ท</t>
  </si>
  <si>
    <t>หัวฉีดน้ำดับเพลิง แบบด้ามปืน</t>
  </si>
  <si>
    <t>ไฟฉายกันระเบิด รุ่น BW7300A</t>
  </si>
  <si>
    <t>PR2526-03420</t>
  </si>
  <si>
    <t>"TAIYI" Belt Cutting Machine Model: TS-168 S/N: 10-049PP
"TAIYI" TS-170-2WSET Two Wing Blade Set For TS-168</t>
  </si>
  <si>
    <t>PR2526-03421</t>
  </si>
  <si>
    <t>ABB TF-42-10 Thermal Overload Relay 1NO+1NC, 3P, (7.60-10.00A)</t>
  </si>
  <si>
    <t>ABB TF-42-0.55 Thermal Overload Relay 3P, (0.41 -0.55A)</t>
  </si>
  <si>
    <t>Abb Contactor AX18-30-10, Coil 24Vac.</t>
  </si>
  <si>
    <t>PO2526-04574</t>
  </si>
  <si>
    <t>PO2526-04152</t>
  </si>
  <si>
    <t>V1000928 - CLEAN WORLD PRODUCTS AND SUPPLY CO.,LTD.</t>
  </si>
  <si>
    <t>PO2526-04698</t>
  </si>
  <si>
    <t>PO2526-04668</t>
  </si>
  <si>
    <t>PO2526-04674</t>
  </si>
  <si>
    <t>PO2526-04675</t>
  </si>
  <si>
    <t>PO2526-04682</t>
  </si>
  <si>
    <t>PO2526-04683</t>
  </si>
  <si>
    <t>V1000105 - บริษัท เซเว่นไฟว์ ดิสทริบิวเตอร์ จำกัด</t>
  </si>
  <si>
    <t>PO2526-04699</t>
  </si>
  <si>
    <t>GRN2526-0005611</t>
  </si>
  <si>
    <t>PR2526-03470</t>
  </si>
  <si>
    <t>Service charge for checking X-Ray error</t>
  </si>
  <si>
    <t xml:space="preserve">PO2526-04710 </t>
  </si>
  <si>
    <t>PO2526-04701</t>
  </si>
  <si>
    <t>PO2526-04711</t>
  </si>
  <si>
    <t>PO2526-04712</t>
  </si>
  <si>
    <t>GRN2526-0005724</t>
  </si>
  <si>
    <t>GRN2526-0005725</t>
  </si>
  <si>
    <t>GRN2526-0005726</t>
  </si>
  <si>
    <t>GRN2526-0005756</t>
  </si>
  <si>
    <t>GRN2526-0005793</t>
  </si>
  <si>
    <t>GRN2526-0005795</t>
  </si>
  <si>
    <t>PO2526-04724</t>
  </si>
  <si>
    <t>GRN2526-0005796</t>
  </si>
  <si>
    <t>PO2526-04771</t>
  </si>
  <si>
    <t>V1000953 - GK FINECHEM CO., LTD.</t>
  </si>
  <si>
    <t>GRN2526-0005870</t>
  </si>
  <si>
    <t>PO2526-04722</t>
  </si>
  <si>
    <t>PO2526-04721</t>
  </si>
  <si>
    <t>PO2526-04950</t>
  </si>
  <si>
    <t>PR2526-03553</t>
  </si>
  <si>
    <t>SFST81000013</t>
  </si>
  <si>
    <t>ข้องอ 90 องศา ขนาด 2 นิ้ว</t>
  </si>
  <si>
    <t>ข้องอ 90 เกลียวในขนาด 1/2 นิ้ว</t>
  </si>
  <si>
    <t>ก๊อกบอลสนามล็อคกุญแจ 1/2 นิ้ว (4 หุน)</t>
  </si>
  <si>
    <t>ข้อต่อตรงเกลียวใน PVC ขนาด 1 นิ้ว</t>
  </si>
  <si>
    <t>ข้อต่อตรงเกลียวใน PVC ขนาด 1.1/2 นิ้ว</t>
  </si>
  <si>
    <t>ข้อต่อตรง ขนาด 3 นิ้ว</t>
  </si>
  <si>
    <t>ข้อต่อตรง ขนาด 2 นิ้ว</t>
  </si>
  <si>
    <t>ข้อลด 1 นิ้ว ลด 1/2 นิ้ว</t>
  </si>
  <si>
    <t>ข้อลด 3 นิ้ว ลด 2.1/2 นิ้ว</t>
  </si>
  <si>
    <t>บอลล์วาล์ว PVC ขนาด 1 นิ้ว</t>
  </si>
  <si>
    <t>บอลล์วาล์ว PVC ขนาด 1.1/2 นิ้ว</t>
  </si>
  <si>
    <t>บอลล์วาล์ว PVC ขนาด 2 นิ้ว</t>
  </si>
  <si>
    <t>ท่อ PVC ขนาด 3 นิ้ว ยาว 4 เมตร.</t>
  </si>
  <si>
    <t>ท่อ PVC ขนาด 2 นิ้ว ยาว 4 เมตร.</t>
  </si>
  <si>
    <t>ท่อ PVC ขนาด 2.1/2 นิ้ว ยาว 4 เมตร.</t>
  </si>
  <si>
    <t>ท่อ PVC ขนาด 1.1/2 นิ้ว ยาว 4 เมตร.</t>
  </si>
  <si>
    <t>ท่อ PVC ขนาด 1/2 นิ้ว ยาว 4 เมตร.</t>
  </si>
  <si>
    <t>PR2526-03554</t>
  </si>
  <si>
    <t>สกรูปลายสว่านหัว WAFER ชุบขาว เบอร์8-18x1" (1กล่อง/1000ตัว)</t>
  </si>
  <si>
    <t>น็อต สกรู หัว หกเหลี่ยม พร้อม แหวน+สปริง+ตัวเมีย สเตนเลส 304 เกลียวมิล M3*25</t>
  </si>
  <si>
    <t>น็อต สกรู หัว หกเหลี่ยม พร้อม แหวน+สปริง+ตัวเมีย สเตนเลส 304 เกลียวมิล M3*35</t>
  </si>
  <si>
    <t>น็อต สกรู หัว หกเหลี่ยม พร้อม แหวน+สปริง+ตัวเมีย สเตนเลส 304 เกลียวมิล M4*25</t>
  </si>
  <si>
    <t>น็อต สกรู หัว หกเหลี่ยม พร้อม แหวน+สปริง+ตัวเมีย สเตนเลส 304 เกลียวมิล M4*35</t>
  </si>
  <si>
    <t>น็อต สกรู หัว หกเหลี่ยม พร้อม แหวน+สปริง+ตัวเมีย สเตนเลส 304 เกลียวมิล M5*25</t>
  </si>
  <si>
    <t>น็อต สกรู หัว หกเหลี่ยม พร้อม แหวน+สปริง+ตัวเมีย สเตนเลส 304 เกลียวมิล M5*35</t>
  </si>
  <si>
    <t>น็อต สกรู หัว หกเหลี่ยม พร้อม แหวน+สปริง+ตัวเมีย สเตนเลส 304 เกลียวมิล M10*40</t>
  </si>
  <si>
    <t>น็อต สกรู หัว หกเหลี่ยม พร้อม แหวน+สปริง+ตัวเมีย สเตนเลส 304 เกลียวมิล M10*65</t>
  </si>
  <si>
    <t>น็อต สกรู หัว หกเหลี่ยม พร้อม แหวน+สปริง+ตัวเมีย สเตนเลส 304 เกลียวมิล M12*40</t>
  </si>
  <si>
    <t>น็อต สกรู หัว หกเหลี่ยม พร้อม แหวน+สปริง+ตัวเมีย สเตนเลส 304 เกลียวมิล M12*60</t>
  </si>
  <si>
    <t>PR2526-03555</t>
  </si>
  <si>
    <t>22008 Timer Assembly (S4)</t>
  </si>
  <si>
    <t>PR2526-03556</t>
  </si>
  <si>
    <t>Steam Bratt Pan No.1: Sep25/Jan 26</t>
  </si>
  <si>
    <t>Steam Bratt Pan No.2: Sep25/Jan 26</t>
  </si>
  <si>
    <t>Deep Pan fryer No.1: Jan26</t>
  </si>
  <si>
    <t>Round Bratt pan No.1: Nov25</t>
  </si>
  <si>
    <t>Stam Bratt Pan No.3: Sep25/Jan 26</t>
  </si>
  <si>
    <t>Cast Iron Bratt Pan: Nov25</t>
  </si>
  <si>
    <t>Combi Oven No.2-3: Dec25</t>
  </si>
  <si>
    <t>Combi Oven No.1: Dec25</t>
  </si>
  <si>
    <t>Combi Oven No.4: Dec25</t>
  </si>
  <si>
    <t>Fryer No.2-3: Sep25/Dec25/Mar26</t>
  </si>
  <si>
    <t>Frame grill: Nov25</t>
  </si>
  <si>
    <t>Front steam Box No 1&amp;2 (Hight risk): Nov25</t>
  </si>
  <si>
    <t>PR2526-03563</t>
  </si>
  <si>
    <t>Replace Shaft Pump
CR 10-22</t>
  </si>
  <si>
    <t>Replace Impeller 
- 1 ใบ</t>
  </si>
  <si>
    <t>PR2526-03564</t>
  </si>
  <si>
    <t>Rational Door Gasket SCC202
20.00.399P</t>
  </si>
  <si>
    <t>Rational Gasket - Mobile Oven Rack 202
87.01.545S</t>
  </si>
  <si>
    <t>PR2526-03569</t>
  </si>
  <si>
    <t>UNIBAND BRAND" CONVEYOR BELT TYPE: UP6/W ENDLESS
SIZE: 280 MM. x 1630 MM. x 0.8 MM.
เครื่องตรวจวัด No-2</t>
  </si>
  <si>
    <t>UNIBAND BRAND" CONVEYOR BELT TYPE: UP7/W ENDLESS
SIZE: 230 MM. x 725 MM. x 0.8 MM.
เครื่องรีเจ็ค No-2</t>
  </si>
  <si>
    <t>PR2526-03599</t>
  </si>
  <si>
    <t>PR2526-03610</t>
  </si>
  <si>
    <t>Diamond โช้คฝังบน 2 วาล์ว แบบตั้งค้าง โช้คอัพประตูบานสวิง 2 จังหวะ</t>
  </si>
  <si>
    <t>Diamond โช้คฝังบน 2 วาล์ว แบบไม่ตั้งค้าง โช้คอัพประตูบานสวิง 2 จังหวะ</t>
  </si>
  <si>
    <t>PR2526-03611</t>
  </si>
  <si>
    <t>ท่อกลม1/2นิ้ว สแตนเลส304 SCH10 ยาว6ม. Steam Pipe</t>
  </si>
  <si>
    <t>ท่อกลม1-1/4นิ้ว สแตนเลส304 SCH10 ยาว6ม. Steam Pipe</t>
  </si>
  <si>
    <t>ท่อกลม1-1/2นิ้ว สแตนเลส304 SCH10 ยาว6ม. Steam Pipe</t>
  </si>
  <si>
    <t>สแตนเลสกล่อง, SS304, 1/2X1/2" หนา 1มม.</t>
  </si>
  <si>
    <t>สแตนเลสกล่อง SS304, 1/2X1/2" หนา 1.5 มม.</t>
  </si>
  <si>
    <t>สแตนเลสกล่อง SS304, 1 X1 " หนา 2 มม.</t>
  </si>
  <si>
    <t>PR2526-03612</t>
  </si>
  <si>
    <t>ก๊อกบอลสนาม ด้ามสเตนเลส DUSS รุ่น L6 ขนาดเกลียว 1/2 นิ้ว สีเงิน</t>
  </si>
  <si>
    <t xml:space="preserve">PR2526-03613 </t>
  </si>
  <si>
    <t>Traveling Charge</t>
  </si>
  <si>
    <t>Labor / Service Charge</t>
  </si>
  <si>
    <t>PR2526-03614</t>
  </si>
  <si>
    <t>สายพาน "OPTIBELT" 5M-450-15MM.</t>
  </si>
  <si>
    <t>PR2526-03615</t>
  </si>
  <si>
    <t>Bush Micro Switch Lever Cock</t>
  </si>
  <si>
    <t>Lock Tap Bush</t>
  </si>
  <si>
    <t>Round Limit Switch Omron V-153-1A6</t>
  </si>
  <si>
    <t>PR2526-03616</t>
  </si>
  <si>
    <t>Suction shutt Valve 1-3/8"</t>
  </si>
  <si>
    <t>ค่าดำเนินการ + ค่าแรง</t>
  </si>
  <si>
    <t>LOT</t>
  </si>
  <si>
    <t>PR2526-03623</t>
  </si>
  <si>
    <t>Rotalock Valve 1-1/8 X1-3/4</t>
  </si>
  <si>
    <t>Brazelec Silver Brazing Rods Flux Coated #4003U 1.5X500MMZ</t>
  </si>
  <si>
    <t>อุปกรณ์ประกอบ ลม แก๊ส ลวดเชื่อม ข้องอข้อต่อทองแดง อื่น ๆ</t>
  </si>
  <si>
    <t>ค่าดำเนินการตรวจเช็คพร้อมแก้ไขรวมค่าเดินทางไปกลับ</t>
  </si>
  <si>
    <t>PR2526-03624</t>
  </si>
  <si>
    <t>งานติดตั้งตาข่ายกันนกและทำความสะอาดขึ้นกบริเวณท่อ Steam ในอาคารบอยเลอร์</t>
  </si>
  <si>
    <t>ค่าแรงติดตั้ง
รายละเอียด
- พื้นที่ทั้งหมด 112 ตารางเมตร
- วัสดุที่ใช้ ตาข่ายกันนก Polypropylere เกรด A สีดำ
- เนื้อตาข่ายผสมสาร UV Stabilizer ขนาดตาข่าย 3/4 นิ้ว
- เข้าทำงาน 2 วัน วันเสาร์ - วันอาทิตย์</t>
  </si>
  <si>
    <t>PR2526-03633</t>
  </si>
  <si>
    <t>Service Charge
ค่าบริการเข้าตรวจเช็ค ซ่อม Unloader มอเตอร์เกียร์น้ำมันรั่ว</t>
  </si>
  <si>
    <t>PR2526-03629</t>
  </si>
  <si>
    <t>Rental Car 5/12/2025
Rent a truck to transport goods from Stage 1 to</t>
  </si>
  <si>
    <t>GRN2526-0005915</t>
  </si>
  <si>
    <t>GRN2526-0005916</t>
  </si>
  <si>
    <t>GRN2526-0005917</t>
  </si>
  <si>
    <t>GRN2526-0005918</t>
  </si>
  <si>
    <t>GRN2526-0005945</t>
  </si>
  <si>
    <t>PR2526-03676</t>
  </si>
  <si>
    <t>งานรื้อถอน-ย้าย-ติดตั้ง Steam Round Bratt Pan No.1</t>
  </si>
  <si>
    <t>งานรื้อถอน-ย้าย-ติดตั้ง Steam Round Bratt Pan No.2</t>
  </si>
  <si>
    <t>On site Service, Transport, Hand Tools, Haevy Tools, and Overhead Profit</t>
  </si>
  <si>
    <t>PR2526-03677</t>
  </si>
  <si>
    <t>น้ำยา PU HF (Part A: 3 KG, Part B: 3 KG)</t>
  </si>
  <si>
    <t>น้ำยา PU HF (เฉพาะ Part C 11.30 kg.)</t>
  </si>
  <si>
    <t>PO2526-04999</t>
  </si>
  <si>
    <t>PR2526-03678</t>
  </si>
  <si>
    <t>ท่อ HDPE (PN10) ขนาด 2"</t>
  </si>
  <si>
    <t>ข้องอ 90 องศา HDPE (PN10) ขนาด 2"</t>
  </si>
  <si>
    <t>ข้องอ 45 องศา HDPE (PN10) ขนาด 2"</t>
  </si>
  <si>
    <t>ยูโบทล์สแตนเลส ขนาด 2"</t>
  </si>
  <si>
    <t>พุกสแตนเลส ขนาด 3/8"</t>
  </si>
  <si>
    <t>PR2526-03679</t>
  </si>
  <si>
    <t>PR2526-03680</t>
  </si>
  <si>
    <t>Gas Leak Detector "EWOO"
Model: EW-401
Measurement Range: 0 100%LEL (LPG)
Output: Alarm Relay Contacts
Power Supply: AC 220 V, 50Hz
Sensor Gas Detector Haed 1 Unit
Description: L114 x W260 x H80 mm.
Explosion-proof: d2G4</t>
  </si>
  <si>
    <t>ติดตั้งระบบ Gas Leak Detector / Insallation &amp; Commissioning
- Support steel Fitting Weding Job &amp; Accessories
- Test Calibration Report
- Onsite Transportation
- On site วัน อาทิตย์</t>
  </si>
  <si>
    <t>PO2526-05001</t>
  </si>
  <si>
    <t>PR2526-03683</t>
  </si>
  <si>
    <t>PC UNIT::
From 100-007-3437-03
WITH ACCESSORY:PC UNIT: 100007617503</t>
  </si>
  <si>
    <t>SERVICE CHARGE FOR REPLACE PART</t>
  </si>
  <si>
    <t>GRN2526-0006014</t>
  </si>
  <si>
    <t>GRN2526-0006056</t>
  </si>
  <si>
    <t>PR2526-03732</t>
  </si>
  <si>
    <t>Cable Box Type 3 (Box กลาง)</t>
  </si>
  <si>
    <t>สายแรงสูง 12 เมตร</t>
  </si>
  <si>
    <t>ค่าดำเนินการขนส่ง(รถเฮียบ 5 ตัน) และติดตั้ง
- เสนอราคางานติดตั้ง Cable Box สำหรับ Tr.2 ขนาด 1250kVA S/N.59134739EE</t>
  </si>
  <si>
    <t>ค่าดำเนินการขนส่ง(รถเฮียบ 5 ต้น) และติดตั้ง
- เสนอราคางานติดตั้ง Cable Box สำหรับ Tr.3 ขนาด 630kVA S/N.55112499EE</t>
  </si>
  <si>
    <t>ค่าดำเนินการขนส่ง(รถเฮียบ 5 ตัน) และติดตั้ง
- เสนอราคางานติดตั้ง Cable Box สำหรับ Tr.5 ขนาด 1250kVA S/N.55111612EE</t>
  </si>
  <si>
    <t>ค่าดำเนินการขนส่ง(รถเฮียบ 5 ต้น) และติดตั้ง</t>
  </si>
  <si>
    <t xml:space="preserve">PO2526-05003 </t>
  </si>
  <si>
    <t>PO2526-05004</t>
  </si>
  <si>
    <t>PO2526-05005</t>
  </si>
  <si>
    <t>PO2526-05015</t>
  </si>
  <si>
    <t xml:space="preserve">PO2526-05006 </t>
  </si>
  <si>
    <t>PO2526-05009</t>
  </si>
  <si>
    <t>PO2526-05008</t>
  </si>
  <si>
    <t>V1000256 - ADVANTAGE INTER BELT CO.,LTD.</t>
  </si>
  <si>
    <t>PO2526-05074</t>
  </si>
  <si>
    <t>PO2526-05010</t>
  </si>
  <si>
    <t>PO2526-05020</t>
  </si>
  <si>
    <t>PO2526-05011</t>
  </si>
  <si>
    <t>PO2526-05022</t>
  </si>
  <si>
    <t>PO2526-05044</t>
  </si>
  <si>
    <t>PO2526-05012</t>
  </si>
  <si>
    <t>PO2526-05013</t>
  </si>
  <si>
    <t>V1000313 - Somerville (Siam) Co., Ltd.</t>
  </si>
  <si>
    <t>PO2526-05016</t>
  </si>
  <si>
    <t>PO2526-05017</t>
  </si>
  <si>
    <t>PO2526-05019</t>
  </si>
  <si>
    <t>PO2526-05049</t>
  </si>
  <si>
    <t>PO2526-05153</t>
  </si>
  <si>
    <t>V1000970 - NS PARTS &amp; SUPPLY CO., LTD.</t>
  </si>
  <si>
    <t>GRN2526-0006101</t>
  </si>
  <si>
    <t>GRN2526-0006102</t>
  </si>
  <si>
    <t>GRN2526-0006108</t>
  </si>
  <si>
    <t>GRN2526-0006082</t>
  </si>
  <si>
    <t>GRN2526-0006207</t>
  </si>
  <si>
    <t>PR2526-03228</t>
  </si>
  <si>
    <t>GRN2526-0006254</t>
  </si>
  <si>
    <t>GRN2526-0006258</t>
  </si>
  <si>
    <t>PR2526-03764</t>
  </si>
  <si>
    <t>Part no.
Spare parts for repairing the unloader motor Reparing the motor drive shaft, Bearing, Sealing</t>
  </si>
  <si>
    <t>PR2526-03833</t>
  </si>
  <si>
    <t>Clean the softener tank with a volume of 75 m³</t>
  </si>
  <si>
    <t>Clean the softener tank with a volume of 300 m³</t>
  </si>
  <si>
    <t>Clean the softener tank with a volume of 50 m³ (Champagne tank)</t>
  </si>
  <si>
    <t>Repair and replace the damaged existing water pipe.</t>
  </si>
  <si>
    <t>PR2526-03835</t>
  </si>
  <si>
    <t>ชั้นแขวนโชว์สินค้า ชั้นแพ็คบอร์ดแขวนสินค้า (แบบบอร์ดแขวน)
93x35x200 Cm. สีด่า</t>
  </si>
  <si>
    <t>แผ่นชั้นแพ็คบอร์ด+แขนรับ ใช้สำหรับ บอร์ดมีรู (เพิ่มแผ่นชั้นเท่านั้น) สีดำ</t>
  </si>
  <si>
    <t>PR2526-03837</t>
  </si>
  <si>
    <t>PR2526-03838</t>
  </si>
  <si>
    <t>Flat Belt: Finger Joint: 430: 1127</t>
  </si>
  <si>
    <t>REJECT: RE-XH-050-A@/CR-A J/N.2052426
Flat Belt: Seamless (W370: L1727</t>
  </si>
  <si>
    <t>Flat Belt: Seamless (430: 1678)</t>
  </si>
  <si>
    <t>GRN2526-0006321</t>
  </si>
  <si>
    <t>GRN2526-0006400</t>
  </si>
  <si>
    <t>GRN2526-0006401</t>
  </si>
  <si>
    <t>GRN2526-0006402</t>
  </si>
  <si>
    <t>GRN2526-0006405</t>
  </si>
  <si>
    <t>GRN2526-0006407</t>
  </si>
  <si>
    <t>GRN2526-0006399</t>
  </si>
  <si>
    <t>GRN2526-0006409</t>
  </si>
  <si>
    <t>GRN2526-0006428</t>
  </si>
  <si>
    <t>GRN2526-0006429</t>
  </si>
  <si>
    <t>GRN2526-0006439</t>
  </si>
  <si>
    <t>GRN2526-0006458</t>
  </si>
  <si>
    <t>GRN2526-0006459</t>
  </si>
  <si>
    <t>GRN2526-0006460</t>
  </si>
  <si>
    <t>PR2526-03465</t>
  </si>
  <si>
    <t xml:space="preserve">PO2526-05024 </t>
  </si>
  <si>
    <t>SFST34000190</t>
  </si>
  <si>
    <t>SFST34000192</t>
  </si>
  <si>
    <t>SFST34000193</t>
  </si>
  <si>
    <t>SFST34000194</t>
  </si>
  <si>
    <t>ครบชุดไม่รวมใส้กรอง</t>
  </si>
  <si>
    <t>Housing น้ำเงิน-ทึบ 10" Brass 4 หุน ครบชุดไม่รวมไส้  Fast Flow</t>
  </si>
  <si>
    <t>Housing น้ำเงินทึบ 20" Brass3/4' ครบชุดไม่รวมไส้กรอง Fast Flow</t>
  </si>
  <si>
    <t>Housing น้ำเงินทึบ 20" Brass 4 หุน</t>
  </si>
  <si>
    <t>GRN2526-0006461</t>
  </si>
  <si>
    <t>GRN2526-0006619</t>
  </si>
  <si>
    <t>GRN2526-0006620</t>
  </si>
  <si>
    <t>GRN2526-0006403,GRN2526-0006621</t>
  </si>
  <si>
    <t>GRN2526-0006622</t>
  </si>
  <si>
    <t>GRN2526-0006623</t>
  </si>
  <si>
    <t>GRN2526-0006624</t>
  </si>
  <si>
    <t>PO2526-05295</t>
  </si>
  <si>
    <t>GRN2526-0006625</t>
  </si>
  <si>
    <t>PO2526-05360</t>
  </si>
  <si>
    <t>PO2526-05362</t>
  </si>
  <si>
    <t>GRN2526-0006763</t>
  </si>
  <si>
    <t>GRN2526-0006764</t>
  </si>
  <si>
    <t>GRN2526-0006765</t>
  </si>
  <si>
    <t>GRN2526-0006766</t>
  </si>
  <si>
    <t>GRN2526-0006767</t>
  </si>
  <si>
    <t>GRN2526-0006769</t>
  </si>
  <si>
    <t>GRN2526-0006808</t>
  </si>
  <si>
    <t>PO2526-05361</t>
  </si>
  <si>
    <t>GRN2526-0006917</t>
  </si>
  <si>
    <t>GRN2526-0007101</t>
  </si>
  <si>
    <t xml:space="preserve">PR2526-03990 </t>
  </si>
  <si>
    <t>PO2526-05581</t>
  </si>
  <si>
    <t>บริการสำรองน้ำใช้งานในโรงงาน
อาคารฝ่ายวิศวกรรม แทงค์ 1000 ลิตร + ปั๊มน้ำ</t>
  </si>
  <si>
    <t>บริการสำรองน้ำใช้งานในโรงงาน
ป้อม รกป.โรงงาน แทงค์ 1000 ลิตร + ปั๊มน้ำ</t>
  </si>
  <si>
    <t xml:space="preserve"> V1000799 - LALIN CLEAN TECH CO., LTD.</t>
  </si>
  <si>
    <t>PR2526-04051</t>
  </si>
  <si>
    <t>PO2526-05616</t>
  </si>
  <si>
    <t>ค่าบริการ Calibrate เครื่อง RATIONAL SCC WE SN: E22SI19032739795 NO.1</t>
  </si>
  <si>
    <t>ค่าบริการ Calibrate เครื่อง RATIONAL SCC WE SN: E22SI19032734036 NO.3</t>
  </si>
  <si>
    <t>V1000303 - Saha Stainlesssteel Co.,Ltd</t>
  </si>
  <si>
    <t>PR2526-04217</t>
  </si>
  <si>
    <t>PR2526-04267</t>
  </si>
  <si>
    <t>PR2526-04268</t>
  </si>
  <si>
    <t>FIDA GLOBE VALVE PN16 - 40 SIZE 1"</t>
  </si>
  <si>
    <t>PR2526-04270</t>
  </si>
  <si>
    <t>ตรวจสอบและ PM หม้อแปลง ประจําปี 2569
- หม้อแปลง 150 kVa จํานวน 1 ลูก
- หม้อแปลง 150 kVa จํานวน 1 ลูก
- หม้อแปลง 1250 kVa จํานวน 3 ลูก
- จัดทำรายงานพร้อมวิศวกรเซ็นรับรอง</t>
  </si>
  <si>
    <t>PR2526-04275</t>
  </si>
  <si>
    <t>COMPRESSOR FOR AIR BLAST 2
Labour cost
- Check for abnormalities</t>
  </si>
  <si>
    <t>PR2526-04276</t>
  </si>
  <si>
    <t>Axial Fan 400 mm 1 P 220 V 4 Pole Sucking</t>
  </si>
  <si>
    <t>Axial Fan 400 mm 1 P 220 V 4 Pole Sucking SS</t>
  </si>
  <si>
    <t>PR2526-04277</t>
  </si>
  <si>
    <t>Sharpening Knife for K + G Wetter for 1 Set (6 Pcs / Set)
ค่าบริการลับคมใบมีด K + G Wetter 6 ใบ / งาน</t>
  </si>
  <si>
    <t>PR2526-04280</t>
  </si>
  <si>
    <t>งานทำแท่นวางมอเตอร์ ตามแบบ
- Mat'l: SUS 304
- เชื่อมประกอบสำเร็จรูป
- รื้อชุดเก่าออกและติดตั้งชุดใหม่
- ทำงานวันหยุด (เสาร์-อาทิตย์-วันหยุดนักขัตฤกษ์)
- พร้อมวัสดุสิ้นเปลือง 1 Job</t>
  </si>
  <si>
    <t>PR2526-04288</t>
  </si>
  <si>
    <t>ฐานรองใบมีด (SI 2500 KG)</t>
  </si>
  <si>
    <t>PART SI 2500 KG CUTTER</t>
  </si>
  <si>
    <t>DENKI LEVEL CONTROL ANALOG NONE WATER AUTO#DF-SP11</t>
  </si>
  <si>
    <t>DIXELL SENSOR TEMP 2 WIRING NTC (-40~105) DEGREE#NE900015</t>
  </si>
  <si>
    <t>PR2526-04289</t>
  </si>
  <si>
    <t>6SL3210-1KE12-3AF2 INV G120C(Filter); ProfiNet, 0.75KW, 3P,380VAC</t>
  </si>
  <si>
    <t>6SL3255-0AA00-4CA1 INVERTER G120 Operator Panel (BOP-2)</t>
  </si>
  <si>
    <t>PR2526-04290</t>
  </si>
  <si>
    <t>Danfoss Ball Valve Solder GBC 42s # 009L7028 (1 5/8in)</t>
  </si>
  <si>
    <t>PR2526-04294</t>
  </si>
  <si>
    <t>งานย้ายเครื่อง Steam Bratt Pan No.1 &amp; Round Bratt Pan No.2 (งานเพิ่ม)
งานเพิ่มงานรื้อถอน-ย้าย-ติดตั้ง Steam Round Bratt Pan No.1
งานเพิ่มท่อ Main Steam Supply-Condensate รวมถึง Jacket + Main Valve</t>
  </si>
  <si>
    <t>Pipe Size 3/4"</t>
  </si>
  <si>
    <t>Pipe Fitting</t>
  </si>
  <si>
    <t>Jacket Aluminium Insulation</t>
  </si>
  <si>
    <t>Pipe Support</t>
  </si>
  <si>
    <t>Main valve
Overhead &amp; Profit</t>
  </si>
  <si>
    <t>PO2526-05270</t>
  </si>
  <si>
    <t>V1000189 - FPT FOOD PROCESS TECHNOLOGY CO., LTD</t>
  </si>
  <si>
    <t xml:space="preserve">PO2526-05611 </t>
  </si>
  <si>
    <t>V1000983 - EKARAT ENGINEERING PUBLIC COMPANY LIMITED</t>
  </si>
  <si>
    <t>PO2526-05573</t>
  </si>
  <si>
    <t>V1000982 - JSB TRADING COMPANY LIMITED</t>
  </si>
  <si>
    <t>PO2526-05965</t>
  </si>
  <si>
    <t>GRN2526-0007252</t>
  </si>
  <si>
    <t>GRN2526-0007265</t>
  </si>
  <si>
    <t>PO2526-05967</t>
  </si>
  <si>
    <t>GRN2526-0007283</t>
  </si>
  <si>
    <t>GRN2526-0007284</t>
  </si>
  <si>
    <t>PO2526-05971</t>
  </si>
  <si>
    <t>GRN2526-0007285</t>
  </si>
  <si>
    <t>PO2526-05964</t>
  </si>
  <si>
    <t>GRN2526-05020</t>
  </si>
  <si>
    <t>PO2526-06164</t>
  </si>
  <si>
    <t xml:space="preserve">PO2526-05966 </t>
  </si>
  <si>
    <t>V1000991 - S.G.A. SUPPLY CO.,LTD</t>
  </si>
  <si>
    <t xml:space="preserve">PO2526-05969 </t>
  </si>
  <si>
    <t>PO2526-05970</t>
  </si>
  <si>
    <t xml:space="preserve">PO2526-05972 </t>
  </si>
  <si>
    <t>PO2526-05974</t>
  </si>
  <si>
    <t xml:space="preserve">PO2526-05973 </t>
  </si>
  <si>
    <t>On site service, Transport, Hand Tools Haevy Tools, and Overhead Profit</t>
  </si>
  <si>
    <t>PR2526-04359</t>
  </si>
  <si>
    <t>Service Charge
- ค่าบริการตรวจเช็ค/เปลี่ยนอะไหล่ - กรุงเทพมหานคร
- เวลาเข้าตรวจเช็ควันจันทร์ ถึง วันศุกร์ 09:00 - 18:00 น.
- ไม่รวมโอทีสําหรับเข้างานวันเสาร์และอาทิตย์ (นอกเวลาทําการ)</t>
  </si>
  <si>
    <t>ค่าบริการนอกเนื่องเวลาทําการ (OTพนักงาน)
- วันรรรมดา เข้างานหลัง 17.00 หรือ วันอาทิตย์
- **กรณี เข้าวันหยุด หลังเวลาทำการ หรือ วันเสาร์อาทิตย์</t>
  </si>
  <si>
    <t>56.01.500P Emergency overflow-tube LM1 LM2; G</t>
  </si>
  <si>
    <t>PR2526-04377</t>
  </si>
  <si>
    <t>PR2526-04395</t>
  </si>
  <si>
    <t>56.01.020P Recirculation pump</t>
  </si>
  <si>
    <t>PR2526-04396</t>
  </si>
  <si>
    <t>ข้อต่อตรงทองเหลือง M22x1.5 (5/8") เกลียวนอก x 1/2" เกลียวใน</t>
  </si>
  <si>
    <t>แฟร์นัททองเหลืองแบบหนา 1/4"</t>
  </si>
  <si>
    <t>แฟร์นัททองเหลืองแบบหนา 3/8"</t>
  </si>
  <si>
    <t>แฟร์นัททองเหลืองแบบหนา 5/8"</t>
  </si>
  <si>
    <t>แฟร์นัททองเหลืองแบบหนา 1/2"</t>
  </si>
  <si>
    <t>แฟร์นัททองเหลืองแบบหนา 3/4"</t>
  </si>
  <si>
    <t>ยูเนี่ยนทองเหลือง 1/4"</t>
  </si>
  <si>
    <t>ยูเนี่ยนทองเหลือง 3/8"</t>
  </si>
  <si>
    <t>ยูเนี่ยนทองเหลือง 1/2"</t>
  </si>
  <si>
    <t>ยูเนี่ยนทองเหลือง 5/8"</t>
  </si>
  <si>
    <t>ยูเนี่ยนทองเหลือง 3 ด้าน 3/16"</t>
  </si>
  <si>
    <t>ยูเนี่ยนทองเหลือง 3 ด้าน เกลี่ยว UNF 5/16"</t>
  </si>
  <si>
    <t>ยูเนี่ยนทองเหลือง 3 ด้าน เกลียว UNF 3/8"</t>
  </si>
  <si>
    <t>ยูเนี่ยนทองเหลือง 3 ด้าน เกลียว UNF 1/4"</t>
  </si>
  <si>
    <t>PR2526-04398</t>
  </si>
  <si>
    <t>KOYO bearing #6201</t>
  </si>
  <si>
    <t>Chain #530</t>
  </si>
  <si>
    <t>Infrared motion sensor</t>
  </si>
  <si>
    <t>Remote control</t>
  </si>
  <si>
    <t>Plug-in control box with push buttons</t>
  </si>
  <si>
    <t>Onsite Service</t>
  </si>
  <si>
    <t>PR2526-04399</t>
  </si>
  <si>
    <t>ค่าบริการ งานที่ปรึกษาระบบการจัดการพลังงาน ประจำปี 2568</t>
  </si>
  <si>
    <t>PR2526-04433</t>
  </si>
  <si>
    <t>KG</t>
  </si>
  <si>
    <t>PR2526-04440</t>
  </si>
  <si>
    <t>SFST34000005</t>
  </si>
  <si>
    <t>SFST34000008</t>
  </si>
  <si>
    <t>ข้อต่อเกลียวนอก(PVC), 3/4"</t>
  </si>
  <si>
    <t>ข้อต่อPVC ตรงเกลียวใน PVC, 3/4"</t>
  </si>
  <si>
    <t>PR2526-04441</t>
  </si>
  <si>
    <t>GRN2526-0007355</t>
  </si>
  <si>
    <t>PO2526-05363</t>
  </si>
  <si>
    <t>GRN2526-0007356</t>
  </si>
  <si>
    <t>GRN2526-0007374</t>
  </si>
  <si>
    <t>GRN2526-0007590</t>
  </si>
  <si>
    <t>PO2526-06299</t>
  </si>
  <si>
    <t>GRN2526-0007599</t>
  </si>
  <si>
    <t>PO2526-06293</t>
  </si>
  <si>
    <t>GRN2526-0007606</t>
  </si>
  <si>
    <t>PO2526-06294</t>
  </si>
  <si>
    <t>PO2526-06292</t>
  </si>
  <si>
    <t xml:space="preserve"> V1000729 - BN SUPPLY 1991 CO., LTD.</t>
  </si>
  <si>
    <t xml:space="preserve">PO2526-06280 </t>
  </si>
  <si>
    <t xml:space="preserve">PO2526-06288 </t>
  </si>
  <si>
    <t>PO2526-06289</t>
  </si>
  <si>
    <t>PO2526-06290</t>
  </si>
  <si>
    <t>PR2526-04524</t>
  </si>
  <si>
    <t>PO2526-06281</t>
  </si>
  <si>
    <t>งานติดตั้ง Box Power Plug 380V
- Power Plug Box
RBC-01 ตู้สเตนเลส 304 กันน้ำฝา 1 ชั้น
- Power Plug 3P+N+E 32A Weather Proof</t>
  </si>
  <si>
    <t>งานเดินสาย
- IEC01 6 sq.mm.
- งานเข้าสาย Power Plug 380 Vac
- งานเข้าสาย Main CB</t>
  </si>
  <si>
    <t>งาน Flexible กันน้ำ
- Flex 1"
- Accessory</t>
  </si>
  <si>
    <t>Overhead and Profit</t>
  </si>
  <si>
    <t xml:space="preserve">V1000922 - WORMMEC COMPANY LIMITED
</t>
  </si>
  <si>
    <t>PR2526-04529</t>
  </si>
  <si>
    <t>PO2526-06301</t>
  </si>
  <si>
    <t>Transport water from Stage 2 to Stage 1</t>
  </si>
  <si>
    <t>Time</t>
  </si>
  <si>
    <t>PR2526-04544</t>
  </si>
  <si>
    <t>PO2526-06303</t>
  </si>
  <si>
    <t>UPVC White Pipe 25 mm. dia.</t>
  </si>
  <si>
    <t>EC01 2.5 sq.mm. "Phelp Dodge"</t>
  </si>
  <si>
    <t>Power Plug 3P+N+E 32A Weather Proof "Bals"</t>
  </si>
  <si>
    <t>PVC Box 6"x6"</t>
  </si>
  <si>
    <t>Pipe Fitting &amp; Accessories</t>
  </si>
  <si>
    <t>PR2526-04573</t>
  </si>
  <si>
    <t>PO2526-06403</t>
  </si>
  <si>
    <t>ท่อ PVC 1/2" ชั้น 13.5</t>
  </si>
  <si>
    <t>ท่อ PVC 3/4" ชั้น 13.5</t>
  </si>
  <si>
    <t>ท่อ PVC 1" ชั้น 13.5</t>
  </si>
  <si>
    <t>PR2526-04575</t>
  </si>
  <si>
    <t>Blade sharpening for a vegetable slicer (2 PC/ Set)</t>
  </si>
  <si>
    <t>Screw for a vegetable slicer</t>
  </si>
  <si>
    <t>GRN2526-0007698</t>
  </si>
  <si>
    <t>PR2526-04576</t>
  </si>
  <si>
    <t>Keypad และ Battery
- อะไหล่เครื่องวัดคลอลีน "Lovibond"
Model. MD200 SN. 24/105019</t>
  </si>
  <si>
    <t>PR2526-04579</t>
  </si>
  <si>
    <t>PO2526-06405</t>
  </si>
  <si>
    <t>งานเปลี่ยนล้อรถ
งานรื้อประกอบกลับล้อรถเข็น</t>
  </si>
  <si>
    <t>ค่าแรงงานเชื่อมเจาะรู</t>
  </si>
  <si>
    <t>On site service, Transport, Hand Tools, Heavy Tools, and Overhead Profit</t>
  </si>
  <si>
    <t>PR2526-04610</t>
  </si>
  <si>
    <t>GRN2526-0007699</t>
  </si>
  <si>
    <t>GRN2526-0007700</t>
  </si>
  <si>
    <t>GRN2526-0007782</t>
  </si>
  <si>
    <t>GRN2526-0007788</t>
  </si>
  <si>
    <t>PO2526-05968</t>
  </si>
  <si>
    <t>GRN2526-0007795</t>
  </si>
  <si>
    <t>PR2526-04619</t>
  </si>
  <si>
    <t>ค่าบริการซ่อมบอยเลอร์ 1
รายละเอียดงาน
- ตรวจเช็คพร้อมแก้ไขระบบไฟฟ้าคอลโทรล
- ตรวจเช็คพร้อมแก้ไขการท างานของหัวพ่นไฟ
- ตรวจเช็คพร้อมแก้ไขระบบแก๊สเชื้อเพลิงป้อนเข้าหัวพ่นไฟ
- ปรับแต่งการเผาไหม้ของชุดหัวพ่น</t>
  </si>
  <si>
    <t>GRN2526-0007808</t>
  </si>
  <si>
    <t>GRN2526-0007809</t>
  </si>
  <si>
    <t>PO2526-06516</t>
  </si>
  <si>
    <t>PR2526-04651</t>
  </si>
  <si>
    <t>ปลอกแขนกันความร้อน</t>
  </si>
  <si>
    <t xml:space="preserve">PO2526-06519 </t>
  </si>
  <si>
    <t>PR2526-04652</t>
  </si>
  <si>
    <t xml:space="preserve">PO2526-06515 </t>
  </si>
  <si>
    <t>PR2526-04653</t>
  </si>
  <si>
    <t>PO2526-06520</t>
  </si>
  <si>
    <t>400510 Cyl Standard C/opener</t>
  </si>
  <si>
    <t>Gasket *440 Blue
Vacuum Tumbler Nowicki ma-500ps</t>
  </si>
  <si>
    <t>PR2526-04654</t>
  </si>
  <si>
    <t>PO2526-06507</t>
  </si>
  <si>
    <t>รัสโอเลี่ยม - สีรองพื้น อีพ๊อกซี่ # 9391 + 9305</t>
  </si>
  <si>
    <t>รัสโอเลี่ยม - ทินเนอร์ # 160</t>
  </si>
  <si>
    <t>PO2526-06508</t>
  </si>
  <si>
    <t>สีสเปรย์ "Red Fox" No.36 (300) Silver</t>
  </si>
  <si>
    <t>สีสเปรย์ "Red Fox" No.40 (200) White</t>
  </si>
  <si>
    <t>PR2526-04707</t>
  </si>
  <si>
    <t>ค่าวิเคราะห์ตรวจวัดน้ำเสีย
- Influent
- Effluent
- จุดปล่อยน้ำหน้าโรงงาน
- PH, BOD, COD, DO, TSS, TDS, O&amp;G, TKN, Cond, Sal</t>
  </si>
  <si>
    <t>PR2526-04708</t>
  </si>
  <si>
    <t>ค่าขนส่งน้ำ 9000 ลิตร</t>
  </si>
  <si>
    <t>PO2526-06483</t>
  </si>
  <si>
    <t>V1001012 - FOLDING GATE COMPANY LIMITED</t>
  </si>
  <si>
    <t>PO2526-06469</t>
  </si>
  <si>
    <t>PO2526-06484</t>
  </si>
  <si>
    <t>V1001011 - U.P.V. Service Co., Ltd.</t>
  </si>
  <si>
    <t>GRN2526-0007831</t>
  </si>
  <si>
    <t>GRN2526-0007833</t>
  </si>
  <si>
    <t>PR2526-04730</t>
  </si>
  <si>
    <t>FLIR E6 Pro
IR Resolution: 240 x 180 Pixels
Temperature range: -20°C to 550°C
Warranty 1 Year</t>
  </si>
  <si>
    <t>PR2526-04731</t>
  </si>
  <si>
    <t>Falcon Max Mig 225 เครื่องเชื่อม Co2 ระบบ DC Inverter (P00017)
Falcon Max Mig 225 เครื่องเชื่อม Co2 S:UU DC Inverter :
1.1 ชุดสายเชื่อม Co2 ยาว 5 เมตร จํานวน 1 ชุด
1.2 ชุดสายเชื่อมไฟฟ้า ยาว 5 เมตร จํานวน 1 ชุด
1.3 ชุดสายกราวด์ ยาว 4 เมตรจํานวน 1 ชุด
1.4 ถุงมือหนังจํานวน 1 คู่
1.5 หน้ากากปรับแสงอัตโนมัติจํานวน 1 ใบ
1.6 ลวดเชื่อม FCW JF-201 # 1.0 mm (5kg)จํานวน 1 กล่อง
1.7 Nozzle Dip Gel 400gจํานวน 1 กระปุก
1.8 เกจ์ซีโอทู 220Vจํานวน 1 ตัว
2. ชุดสายเชื่อม spool gun อลูมิเนียม (P00076) ชุดสายเชื่อม spool gun อลูมิเนียม</t>
  </si>
  <si>
    <t>ถังแก๊สออกซิเย่น ขนาด 1.5 คิว / พร้อมเนื้อแก๊ส
รถเข็น
เกย์อ๊อกซิเย่น
สายลมคู่ ดำ-แดง</t>
  </si>
  <si>
    <t>GRN2526-0007863</t>
  </si>
  <si>
    <t>GRN2526-0007864</t>
  </si>
  <si>
    <t>PR2526-04740</t>
  </si>
  <si>
    <t>nitrogen
2,500 X 1.00 lot</t>
  </si>
  <si>
    <t>PR2526-04755</t>
  </si>
  <si>
    <t>Rag for wiping and cleaning machinery: Size A4 white 25 kg/Bag</t>
  </si>
  <si>
    <t>GRN2526-0007923</t>
  </si>
  <si>
    <t>GRN2526-0007924</t>
  </si>
  <si>
    <t>GRN2526-0007925</t>
  </si>
  <si>
    <t>GRN2526-0007926</t>
  </si>
  <si>
    <t>GRN2526-0007956</t>
  </si>
  <si>
    <t>GRN2526-0007958</t>
  </si>
  <si>
    <t>PR2526-04772</t>
  </si>
  <si>
    <t>PR2526-04805</t>
  </si>
  <si>
    <t xml:space="preserve"> "Robot Coupe" Motor H50 (CL50) Part No 3114s</t>
  </si>
  <si>
    <t>PR2526-04806</t>
  </si>
  <si>
    <t>ถาดรองน้ำ สแตนเลส
- วัสดุ สแตนเลส sus 304 หนา 1.5 มม.
- ขนาด 1200×1200×150 ซม.
รายละเอียด
- พับขึ้นรูปตามแบบ เสริมกล่องสแตนเลส 1"x1"หนา 1.5 มม.รอบตัว
- กล่องสแตนเลส 1"x2"หนา 1.5 มม.คาดกลาง
- ท่อ Drain 1" ยาว 150 มม.
- เสริมแป้น เส้นผ่าศูนย์กลาง 60 มม.หนา 2.0 มม.
-เชื่อมประกอบตามแบบ</t>
  </si>
  <si>
    <t>ค่าแรงติดตั้งถาดรองน้ำ สแตนเลส
- เดินท่อน้ำทิ้ง</t>
  </si>
  <si>
    <t xml:space="preserve">PR2526-04808 </t>
  </si>
  <si>
    <t>สายพาน PU หนา 1.5 mm. สีขาว
Size: W=382 mm. x L. 1255 mm. ต่อกลม คิดไกล์ K6</t>
  </si>
  <si>
    <t xml:space="preserve">PO2526-06639 </t>
  </si>
  <si>
    <t>PO2526-06602</t>
  </si>
  <si>
    <t>PO2526-06598</t>
  </si>
  <si>
    <t xml:space="preserve">PO2526-06610 </t>
  </si>
  <si>
    <t>PO2526-06599</t>
  </si>
  <si>
    <t>PR2526-04813</t>
  </si>
  <si>
    <t>กล่องกันน้ำ บล็อกกันน้ำ กล่องพักสาย สีขาว PVC ขนาด 4x4 นิ้ว</t>
  </si>
  <si>
    <t>กล่องกันน้ำ บล็อกกันน้ำ กล่องพักสาย สีขาว PVC ขนาด 2x4 นิ้ว</t>
  </si>
  <si>
    <t>สตาร์ทเตอร์ S10-P ฟิลิปส์ ใส (1 กล่อง 25 ตัว)</t>
  </si>
  <si>
    <t>Thai Yazaki สายไฟ VCT 3x2.5 ความยาว 100 เมตร</t>
  </si>
  <si>
    <t>PR2526-04814</t>
  </si>
  <si>
    <t>DANFOSS Shut-off ball valve Model: GBC 6s 1/4" code 009L7020</t>
  </si>
  <si>
    <t>DANFOSS Shut-off ball valve Model: GBC 10S 3/8" code 009L7021</t>
  </si>
  <si>
    <t>DANFOSS Shut-off ball valve Model: GBC 12s size 1/2" code 009L7022</t>
  </si>
  <si>
    <t>DANFOSS Shut-off ball valve Model: GBC 16s size 5/8" code 009L7023</t>
  </si>
  <si>
    <t>DANFOSS Shut-off ball valve Model: GBC 18s size 3/4" code 009L7024</t>
  </si>
  <si>
    <t>DANFOSS Shut-off ball valve Model: GBC 22s 7/8" code 009L7025</t>
  </si>
  <si>
    <t>DANFOSS Shut-off ball valve Model: GBC 28s 1-1/8" code 009L7026</t>
  </si>
  <si>
    <t>DANFOSS Shut-off ball valve Model: GBC 35s 1-3/8" code 009L7027</t>
  </si>
  <si>
    <t>DANFOSS Shut-off ball valve Model: GBC 42s 1-5/8" code 009L7028</t>
  </si>
  <si>
    <t>GRN2526-0008042</t>
  </si>
  <si>
    <t>GRN2526-0008100</t>
  </si>
  <si>
    <t>GRN2526-0008171</t>
  </si>
  <si>
    <t>PO2526-06641</t>
  </si>
  <si>
    <t>GRN2526-0008172</t>
  </si>
  <si>
    <t>GRN2526-0008173</t>
  </si>
  <si>
    <t>GRN2526-0008174</t>
  </si>
  <si>
    <t>GRN2526-0006766,GRN2526-0008175</t>
  </si>
  <si>
    <t>PR2526-04848</t>
  </si>
  <si>
    <t>EWPA050,4-20mA, 0-50 Bar, 1/4"Male</t>
  </si>
  <si>
    <t xml:space="preserve">PO2526-06703 </t>
  </si>
  <si>
    <t>V1001023 - LEGA CORPORATION CO.,LTD.</t>
  </si>
  <si>
    <t>PO2526-06654</t>
  </si>
  <si>
    <t>V1001019 - PRO WELDING &amp; TOOLS COMPANY LIMITED</t>
  </si>
  <si>
    <t xml:space="preserve">PO2526-06706 </t>
  </si>
  <si>
    <t>PO2526-06742</t>
  </si>
  <si>
    <t>PO2526-06743</t>
  </si>
  <si>
    <t>PO2526-06705</t>
  </si>
  <si>
    <t>V1000585 - MARUAY BELT COMPANY LIMITED</t>
  </si>
  <si>
    <t>PO2526-06744</t>
  </si>
  <si>
    <t>PO2526-06745</t>
  </si>
  <si>
    <t>GRN2526-0008179</t>
  </si>
  <si>
    <t>GRN2526-0008211</t>
  </si>
  <si>
    <t>GRN2526-0008212</t>
  </si>
  <si>
    <t>GRN2526-0008217,GRN2526-0008218</t>
  </si>
  <si>
    <t>GRN2526-0008243</t>
  </si>
  <si>
    <t>GRN2526-0008302</t>
  </si>
  <si>
    <t>PR2526-04927</t>
  </si>
  <si>
    <t>PO2526-06950 </t>
  </si>
  <si>
    <t>ค่าบริการเข้าตรวจเช็กเครื่อง Tumbler MA-500PS อาการ ระบบแวคคั่มไม่ทํางาน (วันธรรมดา)</t>
  </si>
  <si>
    <t>PR2526-04960</t>
  </si>
  <si>
    <t>PO2526-06952</t>
  </si>
  <si>
    <t>PR2526-04961</t>
  </si>
  <si>
    <t>ชุดใบมีด Sharp รุ่น EMC-15 6 ใบมีด เฟือง 12 ฟัน</t>
  </si>
  <si>
    <t>เฟืองรองโถเครื่องบิน Sharp รุ่น EMC-15</t>
  </si>
  <si>
    <t>ไมโครสวิทซ์เครื่องปั่น Sharp รุ่น EMC-15</t>
  </si>
  <si>
    <t>PO2526-06953</t>
  </si>
  <si>
    <t>PR2526-04967</t>
  </si>
  <si>
    <t>Mini Steel Hook 9912</t>
  </si>
  <si>
    <t>Mini Steel Hook 9913</t>
  </si>
  <si>
    <t>Mini Steel Hook 9917</t>
  </si>
  <si>
    <t>ถาดพลาสติก 8.5x7x5 ซม. PT36 เทา</t>
  </si>
  <si>
    <t>ชั้นวาง 0659 ขนาด 15x7x6.5 PT สีดำ</t>
  </si>
  <si>
    <t>ชั้นวาง 0660 ขนาด 20x15 PT สีดำ</t>
  </si>
  <si>
    <t>Mini Steel Hook 9901</t>
  </si>
  <si>
    <t>Mini Steel Hook 9902</t>
  </si>
  <si>
    <t>Mini Steel Hook 9903</t>
  </si>
  <si>
    <t>Mini Steel Hook 9904</t>
  </si>
  <si>
    <t>Mini Steel Hook 9905</t>
  </si>
  <si>
    <t>Mini Steel Hook 9906</t>
  </si>
  <si>
    <t>Mini Steel Hook 9908</t>
  </si>
  <si>
    <t>Mini Steel Hook 9909</t>
  </si>
  <si>
    <t>Mini Steel Hook 9911</t>
  </si>
  <si>
    <t xml:space="preserve">PR2526-04969 </t>
  </si>
  <si>
    <t>Drive Shaft for Standard Conveyor Belt Roller end 30 mm.
b: 200 mm. Pitch S2M ZR-A</t>
  </si>
  <si>
    <t>Revolving Shaft for Standard Conveyor Belt Roller end, 30mm. W: 200 mm.</t>
  </si>
  <si>
    <t>Conweigher Belt for NT30 300x200mm. Blue, PU</t>
  </si>
  <si>
    <t>Conweigher Belt for NT30 600x200mm. Blue, PU</t>
  </si>
  <si>
    <t>Conweigher Belt for 630x195mm.</t>
  </si>
  <si>
    <t>PO2526-06957</t>
  </si>
  <si>
    <t>PR2526-04970</t>
  </si>
  <si>
    <t>แผ่นสแตนเลส 304 หนา 1.5 mm. ยาว 120x240 cm.</t>
  </si>
  <si>
    <t>แผ่นสแตนเลส 304 หนา 2.0 mm. ยาว 120x240 cm.</t>
  </si>
  <si>
    <t xml:space="preserve">PO2526-06958 </t>
  </si>
  <si>
    <t>PR2526-04971</t>
  </si>
  <si>
    <t>TOP RINSE ก๊อกติดตั้งขอบอ่าง ฐานยาว8นิ้ว
หัวฉีดยาว12นิ้ว TOP1-M98E-506SN12</t>
  </si>
  <si>
    <t>GRN2526-0008475</t>
  </si>
  <si>
    <t>GRN2526-0008476</t>
  </si>
  <si>
    <t>GRN2526-0008477</t>
  </si>
  <si>
    <t>GRN2526-0008480</t>
  </si>
  <si>
    <t>GRN2526-0008482</t>
  </si>
  <si>
    <t>GRN2526-0008643</t>
  </si>
  <si>
    <t>GRN2526-0008644</t>
  </si>
  <si>
    <t>GRN2526-0008645</t>
  </si>
  <si>
    <t>PO2526-06979</t>
  </si>
  <si>
    <t>V1001029 - CWT SMART DISPLAY CO.,LTD.</t>
  </si>
  <si>
    <t>PO2526-06959</t>
  </si>
  <si>
    <t>PR2526-05071</t>
  </si>
  <si>
    <t>"ROBOT COUPE" PCB CL50E/1 PART NO. 1024815</t>
  </si>
  <si>
    <t>PR2526-05085</t>
  </si>
  <si>
    <t>ตะแกรง SUS สําหรับเครื่องทอด TTD-400/1SB
(Grill Deep Fryer)</t>
  </si>
  <si>
    <t>PR2526-05086</t>
  </si>
  <si>
    <t>Blade for can opener: "EDLUND" KIT, 203/266, REPLACEMENT # KT2326</t>
  </si>
  <si>
    <t>PR2526-05087</t>
  </si>
  <si>
    <t>งานติดตั้ง Power plug 380 V.
- Power plug 3P+N+E 16A Weather Proof 2 PC
- Box Stainless 304 150x150x100 1 PC</t>
  </si>
  <si>
    <t>งานเดินสายไฟ
- IEC01 4 sq.mm. 60 PC
- งานเข้าสาย 2 JOB.</t>
  </si>
  <si>
    <t>งาน เดินท่อ Conduit
- DWSM1114 10 PC
- UPVC 3/4 12 PC
- Equipment 1 SET</t>
  </si>
  <si>
    <t>งาน Flexible
- Flex 1" 1 PC
- Accessory 1 PC
- Overhead and Profit 1 JOB.</t>
  </si>
  <si>
    <t>PR2526-05088</t>
  </si>
  <si>
    <t>Gas Train " Dungs " MB-DLE 420
SEAL CONTROL" DUNGS" VPS504 S02</t>
  </si>
  <si>
    <t>PR2526-05089</t>
  </si>
  <si>
    <t>ค่าบริการตรวจเช็ค Alarm Burner Lockout
- ตรวจเช็คสภาพ Burner
- หาสาเหตุ/แก้ไข Alarm Burner Lockout
- ทดสอบ, เก็บงาน, ส่งมอบงาน</t>
  </si>
  <si>
    <t>Ig Electrode (เขี้ยวสปาร์ค)</t>
  </si>
  <si>
    <t>Ionization (ตัวรับสัญญาน)</t>
  </si>
  <si>
    <t>Burner Control (โปรแกรม) Model: LME22.233C2BT (Siemens)
(อะไหล่สำหรับ Burner TBG 120 MC, BALTUR)</t>
  </si>
  <si>
    <t>PC.</t>
  </si>
  <si>
    <t>GRN2526-0008677</t>
  </si>
  <si>
    <t>GRN2526-0008678</t>
  </si>
  <si>
    <t>PR2526-05158</t>
  </si>
  <si>
    <t>"DAKO PLUG" HTN 0251 ปลั๊กตัวผู้กลางทางกันน้ำ (3P + N + E) 32A 400V 6H IP67 5 ขา</t>
  </si>
  <si>
    <t>"DAKO PLUG" HTN0241 ปลั๊กตัวผู้ 3P+E 32A 400V IP67 4 ขา</t>
  </si>
  <si>
    <t>"DAKO PLUG" HTN 0231 ปลั๊กตัวผู้กลางทางกันน้ำ (2P + E) 32A 230V 6H IP67 3 ขา</t>
  </si>
  <si>
    <t>"DAKO"เพาเวอร์ปลั๊กตัวผู้กันน้ำ 3P + N + E 63A 5ขา พาวเวอร์ปลั๊กไฟฟ้า 5 ขา</t>
  </si>
  <si>
    <t>"DAKO PLUG" HTN0341 ปลั๊กตัวผู้กันน้ำ 3P+E 63A 400V IP67 4 ขา</t>
  </si>
  <si>
    <t>DAKO PLUG HTN 0331 ปลั๊กตัวผู้กลางทางกันน้ำ (2P + E) 63A 230V 6H IP67</t>
  </si>
  <si>
    <t>"DAKO PLUG" HTN1351 ปลั๊กตัวเมียติดลอยกันน้ำ 3P + N + E 63A 400V IP67</t>
  </si>
  <si>
    <t>"DAKO PLUG" HTN2341 ปลั๊กตัวเมียกลางทางกันน้ำ 3P+E 63A 400V IP67</t>
  </si>
  <si>
    <t>"DAKO PLUG" HTN 013 ปลั๊กตัวผู้กลางทาง (2P + E) 16A 230V 6H IP44</t>
  </si>
  <si>
    <t>"DAKO PLUG" HTN 0141 ปลั๊กตัวผู้กลางทางกันน้ำ (3P + E) 16A 400V 6H IP67</t>
  </si>
  <si>
    <t>"DAKO PLUG" HTN 0151 ปลั๊กตัวผู้กลางทางกันน้ำ (3P + N + E) 16A 400V 6H IP67</t>
  </si>
  <si>
    <t>PR2526-05159</t>
  </si>
  <si>
    <t>PR2526-05161</t>
  </si>
  <si>
    <t>Motor Franklin 30 HP 380 V. Star-delta</t>
  </si>
  <si>
    <t>Pump Stainless Speed 30 HPA66-12</t>
  </si>
  <si>
    <t>ท่อสูบน้ำ ขนาด Ø 3 นิ้ว BSM (มอก.) พร้อมข้อต่อ</t>
  </si>
  <si>
    <t>ฝาบาดาลพร้อมท่อสั้น</t>
  </si>
  <si>
    <t>ค่าแรงถอนขึ้น-ลงเครื่องสูบน้ำบาดาล</t>
  </si>
  <si>
    <t xml:space="preserve">Unit </t>
  </si>
  <si>
    <t>PR2526-05162</t>
  </si>
  <si>
    <t>Part No. 470 018 Intermediate Plate</t>
  </si>
  <si>
    <t>Part No. 1000 0757 Collar Bushing</t>
  </si>
  <si>
    <t>Part No. 420 A 008 Plastic Plugs Base Plate for Bowl</t>
  </si>
  <si>
    <t>Part No. 1000 4899 Plastic Stripe</t>
  </si>
  <si>
    <t>Part No. 420 0 009 Plastic Segment</t>
  </si>
  <si>
    <t>PR2526-05163</t>
  </si>
  <si>
    <t>BELT PHG SPA3150 SKF</t>
  </si>
  <si>
    <t>PR2526-05164</t>
  </si>
  <si>
    <t>Bio Solution</t>
  </si>
  <si>
    <t>GRN2526-0008713</t>
  </si>
  <si>
    <t>GRN2526-0008714</t>
  </si>
  <si>
    <t>PO2526-07162</t>
  </si>
  <si>
    <t xml:space="preserve">PO2526-07163 </t>
  </si>
  <si>
    <t xml:space="preserve"> V1000288 - Siam Scale &amp; Engineering Co.,ltd.</t>
  </si>
  <si>
    <t>PO2526-07179</t>
  </si>
  <si>
    <t xml:space="preserve">PO2526-07192 </t>
  </si>
  <si>
    <t>PO2526-07167</t>
  </si>
  <si>
    <t>PO2526-07194</t>
  </si>
  <si>
    <t>GRN2526-0008857</t>
  </si>
  <si>
    <t>GRN2526-0008858</t>
  </si>
  <si>
    <t>GRN2526-0008859</t>
  </si>
  <si>
    <t xml:space="preserve">PO2526-07168 </t>
  </si>
  <si>
    <t>PO2526-07313</t>
  </si>
  <si>
    <t>PO2526-07314</t>
  </si>
  <si>
    <t>PO2526-07349</t>
  </si>
  <si>
    <t>PO2526-07316</t>
  </si>
  <si>
    <t>PO2526-07317</t>
  </si>
  <si>
    <t>V1001039 - Ponpinyo Bearings and Supply Co., Ltd.</t>
  </si>
  <si>
    <t>GRN2526-0009014</t>
  </si>
  <si>
    <t>GRN2526-0009015</t>
  </si>
  <si>
    <t>GRN2526-0009035</t>
  </si>
  <si>
    <t>PO2526-07363</t>
  </si>
  <si>
    <t>PR2526-05289</t>
  </si>
  <si>
    <t>PR2526-05290</t>
  </si>
  <si>
    <t>PR2526-05322</t>
  </si>
  <si>
    <t>สี Epoxy Coating (AB) สีผสม 2 ส่วน A+B Dark Green 12.8 Kg.</t>
  </si>
  <si>
    <t>สี Epoxy Coating (AB) สีผสม 2 ส่วน A+B Yellow Buff 12.8 Kg.</t>
  </si>
  <si>
    <t>PR2526-05324</t>
  </si>
  <si>
    <t>MA00012269 GASKET*180 BLUE</t>
  </si>
  <si>
    <t>PR2526-05325</t>
  </si>
  <si>
    <t>กาวทาท่อดีพลาสเข้มข้น "ตาช้าง" 125G. แบบหลอด</t>
  </si>
  <si>
    <t>PR2526-05326</t>
  </si>
  <si>
    <t>PR2526-05327</t>
  </si>
  <si>
    <t>งานปรับ Slope หน้าทางเดินหน้าห้อง Prepare หน้าทางเข้าฝั่ง Low Risk</t>
  </si>
  <si>
    <t>งานรื้อพื้นเดิมออก + ปรับ Slope บริเวณห้องล้างอุปกรณ์</t>
  </si>
  <si>
    <t>งานรื้อพื้นเดิมออก + ซ่อมพื้น หน้าห้อง Cold Room 6</t>
  </si>
  <si>
    <t>งานรื้อถอนและ สกัดพื้นเดิมออก + ปรับระดับรางระบายน้ำ ภายในห้องพะโล้</t>
  </si>
  <si>
    <t>งานปรับ Slope พื้นห้อง Ante ทางเข้าห้อง Air Blast Freezer No.1</t>
  </si>
  <si>
    <t>งานปรับ Slope หน้าห้อง Air Blast Freezer No.1</t>
  </si>
  <si>
    <t>งานรื้อพื้นเดิมออก + ซ่อมพื้น ภายในห้อง Blast Chill No.1 and Blast Chill No.2</t>
  </si>
  <si>
    <t>งานรื้อพื้นเดิม + ซ่อมพื้น ทางเข้าลานโหลดฝั่ง Medium</t>
  </si>
  <si>
    <t>งานซ่อมพื้น ห้อง Cold Room 1</t>
  </si>
  <si>
    <t>งานซ่อมพื้น ห้อง Cold Room 8</t>
  </si>
  <si>
    <t>งานซ่อมพื้น ห้อง Cold Room 4</t>
  </si>
  <si>
    <t>งานปรับ Slope</t>
  </si>
  <si>
    <t>GRN2526-0009176</t>
  </si>
  <si>
    <t>GRN2526-0009192</t>
  </si>
  <si>
    <t>GRN2526-0009205</t>
  </si>
  <si>
    <t>PO2526-06949</t>
  </si>
  <si>
    <t>GRN2526-0009206</t>
  </si>
  <si>
    <t>V1001028 - Supreme Lines CO., LTD.</t>
  </si>
  <si>
    <t>GRN2526-0009207</t>
  </si>
  <si>
    <t>GRN2526-0009208</t>
  </si>
  <si>
    <t>GRN2526-0009253</t>
  </si>
  <si>
    <t>GRN2526-0009254</t>
  </si>
  <si>
    <t>GRN2526-0009255</t>
  </si>
  <si>
    <t>GRN2526-0009256</t>
  </si>
  <si>
    <t>GRN2526-0009257</t>
  </si>
  <si>
    <t>GRN2526-0009306</t>
  </si>
  <si>
    <t>GRN2526-0009311</t>
  </si>
  <si>
    <t>GRN2526-0009316</t>
  </si>
  <si>
    <t>PR2526-05328</t>
  </si>
  <si>
    <t>PR2526-05415</t>
  </si>
  <si>
    <t>PO2526-07694</t>
  </si>
  <si>
    <t>งานย้ายเครื่อง Prepare Facility for Portion Cutter Machine
งานรื้อถอน-ย้าย-ติดตั้งเครื่อง Tumbler 500 รุ่น MA500
งานย้าย-ติดตั้ง Portion Cutter Machine
Onsite Service, Transport, Hand Tools and Overhead Profit</t>
  </si>
  <si>
    <t>V1001053 - ABPS ENGINEERING &amp; SUPPLY CO., LTD.</t>
  </si>
  <si>
    <t>PR2526-05416</t>
  </si>
  <si>
    <t>PO2526-07695</t>
  </si>
  <si>
    <t>นํ้ายาลบรอยเชื่อม SUMO ฉลากแดง 1 กก.</t>
  </si>
  <si>
    <t>PR2526-05417</t>
  </si>
  <si>
    <t>PO2526-07696</t>
  </si>
  <si>
    <t>สายน้ำดี 1/2 นิ้ว ยาว 100 เมตร สแตนเลส</t>
  </si>
  <si>
    <t>PR2526-05418</t>
  </si>
  <si>
    <t>ใบพัดโพรงกระรอก เครื่องปรับอากาศ Carrier
42TSGS018-703 ขนาด 18827 BTU.</t>
  </si>
  <si>
    <t>มอเตอร์พัดลม รุ่น ICF-340-30-6
เครื่องปรับอากาศ Carrier 42TSGS018-703 (18000 btu.)</t>
  </si>
  <si>
    <t>PR2526-05419</t>
  </si>
  <si>
    <t>TPU ฟิล์มใสป้องกันเฟอร์นิเจอร์ Protective film 7.5mm กว้าง 152 ซม.</t>
  </si>
  <si>
    <t>PO2526-07697</t>
  </si>
  <si>
    <t>PR2526-05420</t>
  </si>
  <si>
    <t>PR2526-05421</t>
  </si>
  <si>
    <t>Burkert GERMANY PISTON Valve 1" Stainless Body ,Without Body TYPE:2000</t>
  </si>
  <si>
    <t>Burkert GERMANY Solinoid Valve 3/2 Way
G1/8" Coil 24 vdc with Fitting TYPE:6014</t>
  </si>
  <si>
    <t>PO2526-07700</t>
  </si>
  <si>
    <t>สายอ่อนสแตนเลส หัวท้ายยูเนี่ยนสแดนเลส ขนาด 1" ยาวรวม 100cm. 10Bar</t>
  </si>
  <si>
    <t>สายอ่อนสแตนเลส หัวท้ายยูเนี่ยนสแดนเลส ขนาด 3/4" ยาวรวม 100cm. 10Bar</t>
  </si>
  <si>
    <t>สายอ่อนสแตนเลส หัวท้ายยูเนี่ยนสแดนเลส ขนาด 1/2" ยาวรวม 100cm. 10Bar</t>
  </si>
  <si>
    <t>PO2526-07717</t>
  </si>
  <si>
    <t>PO2526-07690</t>
  </si>
  <si>
    <t>PO2526-07607</t>
  </si>
  <si>
    <t>PO2526-07716</t>
  </si>
  <si>
    <t>V1001058 - GLOBAL CHEMICAL CENTER (THAILAND) COMPANY LIMITED</t>
  </si>
  <si>
    <t>PO2526-07691</t>
  </si>
  <si>
    <t>PO2526-07693</t>
  </si>
  <si>
    <t xml:space="preserve">PO2526-07692 </t>
  </si>
  <si>
    <t>PO2526-07711</t>
  </si>
  <si>
    <t>V1001057 - KOGU INDUSTRIES CO., LTD.</t>
  </si>
  <si>
    <t>V1001059 - Thai Floor Asia Company Limited</t>
  </si>
  <si>
    <t>งานปรับ Slope หน้าทางเข้าประตูห้อง Cooking 1
งานปั้นบันได ท่าขั้นบันใดกว้างจากขอบประตู 50 Cm</t>
  </si>
  <si>
    <t>งานปรับ Slope ห้อง Ante High Risk Air Blast Freezer No.3
งานซ่อมรอยร้าว ภายในห้อง Air Blast Freezer No.3</t>
  </si>
  <si>
    <t>GRN2526-0009370</t>
  </si>
  <si>
    <t>GRN2526-0009375</t>
  </si>
  <si>
    <t>GRN2526-0003164</t>
  </si>
  <si>
    <t>GRN2526-0004376</t>
  </si>
  <si>
    <t>GRN2526-0008313</t>
  </si>
  <si>
    <t>PR2526-05474</t>
  </si>
  <si>
    <t>Service Charge of inspection combi oven in working day</t>
  </si>
  <si>
    <t>PR2526-05506</t>
  </si>
  <si>
    <t>เปลี่ยนท่อ Hood (Steam box)
- วัสดุ สังกะสี ตะเข็บข้าง
- รื้อและเปลี่ยน ท่อกลมเหลี่ยม, ท่อกลม Diameter 280 มม. ยาว 5 เมตร
- ใส่หน้าแปลน ยึดน็อด ผ้าใบกันสั่น - หุ้มฉนวน</t>
  </si>
  <si>
    <t>เปลี่ยนท่อ Hood (Steam box 2)
- วัสดุ สังกะสี ตะเข็บข้าง
- วัสดุ สแตนเลส SUS 304 ตะเข็บข้าง
- รื้อและเปลี่ยน ท่อกลมเหลี่ยม, ท่อกลม Diameter 280 มม. ยาว 8 เมตร
- ใส่หน้าแปลน ยึดน็อต ผ้าใบกันสั่น -หุ้มฉนวน</t>
  </si>
  <si>
    <t>เปลี่ยนท่อ Hood (Steam Bratt Pan 1)
- วัสดุ สแดนเลส SUS 304 คะเข็บช่าง Diameter 420 มม.
- รื้อและเปลี่ยน ท่อกลมเหลี่ยม-ท่อกลม ใส่หน้าแปลน ดันทาง-ปลายทาง ยึดน็อด
- Support ท่อสแตนเลส - ผ้าใบกันสั่น</t>
  </si>
  <si>
    <t>เปลี่ยนท่อ Hood (Steam Bratt Pan 3)
-วัสดุ สแตนเลส SUS 304 ตะเข็บข้าง Diameter 420 มม.
- รื้อและเปลี่ยน ท่อกลม ใส่หน้าแปลน ดันทาง-ปลายทาง ยึดน็อต
- Support ท่อสแตนเลส - ผ้าใบกันสั่น</t>
  </si>
  <si>
    <t>เปลี่ยนท่อ Hood (Fryer)
- วัสดุ สแดนเลส SUS 304 ตะเข็บข้าง Diameter 420 มม.
- รื้อและเปลี่ยน ท่อกลมเหลี่ยม-ท่อกลม ไส่หน้าแปลน ดันทาง-ปลายทาง ยึดน็อต
- Support ท่อสแตนเลส ผ้าใบกันสั่น</t>
  </si>
  <si>
    <t>เปลี่ยนท่อ Hood (Steam box 1)
- วัสดุ สังกะสี ตะเข็บข้าง
- รื้อและเปลี่ยน ท่อกลมเหลี่ยม, ท่อกลม Diameter 280 มม.
- ใส่หน้าแปลน ยึดน็อต ผ้าใบกันสั่น หุ้มฉนวน</t>
  </si>
  <si>
    <t>PR2526-05507</t>
  </si>
  <si>
    <t>รองเท้าบู๊ท #39</t>
  </si>
  <si>
    <t>รองเท้าบู๊ท #42</t>
  </si>
  <si>
    <t>รองเท้าบู๊ท #46</t>
  </si>
  <si>
    <t>PR2526-05508</t>
  </si>
  <si>
    <t>DISANA EVA M999-1 รองเท้าบูทพื้นหนาพิเศษข้อ ยาว 13 นิ้ว สีกรมท่า (11)</t>
  </si>
  <si>
    <t>GRN2526-0009512</t>
  </si>
  <si>
    <t>GRN2526-0009513</t>
  </si>
  <si>
    <t>GRN2526-0009514</t>
  </si>
  <si>
    <t>GRN2627-0000035</t>
  </si>
  <si>
    <t>PO2526-07765</t>
  </si>
  <si>
    <t>V1001061 - Flu-Tech Co., Ltd.</t>
  </si>
  <si>
    <t>GRN2627-0000037</t>
  </si>
  <si>
    <t>PR2526-05449</t>
  </si>
  <si>
    <t>PO2526-07806</t>
  </si>
  <si>
    <t>GRN2627-0000038</t>
  </si>
  <si>
    <t>GRN2627-0000039</t>
  </si>
  <si>
    <t>GRN2627-0000099</t>
  </si>
  <si>
    <t>GRN2627-0000100</t>
  </si>
  <si>
    <t>PR2526-05555</t>
  </si>
  <si>
    <t>PO2627-00055</t>
  </si>
  <si>
    <t>Conveyor belt DEL/FLEX blue th 2 mm. lower Surface embossed
- with guide Souplex 10x6 blue, centered, lower side
- Width 500 mm., Length Open 10,700 mm.
- "MAFDEL" Made in France</t>
  </si>
  <si>
    <t>PE1000 for Support Belt
- Size: Thk 10 x W 500 x L 5,000 mm.
- PE 1000 support belt Line</t>
  </si>
  <si>
    <t>ค่าติดตั้งงาน วันเสาร์-อาทิตย์</t>
  </si>
  <si>
    <t>PR2526-05556</t>
  </si>
  <si>
    <t>PO2627-00056</t>
  </si>
  <si>
    <t>จากสแตนเลส ความหนา 1.2 mm, 40 x 40 mm. ยาว 2400 mm.</t>
  </si>
  <si>
    <t>แผ่นสแตนเลส SS304 หนา 1.2 mm. ขนาด 1750 mm. x 1330</t>
  </si>
  <si>
    <t>อุปกรณ์ประกอบ อื่นๆ</t>
  </si>
  <si>
    <t>PR2526-05557</t>
  </si>
  <si>
    <t>PO2627-00057</t>
  </si>
  <si>
    <t>Air Filter (ตัวกรองอากาศ)</t>
  </si>
  <si>
    <t>PO2526-07775</t>
  </si>
  <si>
    <t>V1001062 - ร้าน เมืองทองอุปกรณ์เครื่องเย็น โดย น.ส. วราลักษณ์ ลีลาศรีสง่า</t>
  </si>
  <si>
    <t xml:space="preserve">PO2526-07809 </t>
  </si>
  <si>
    <t>PO2526-07801</t>
  </si>
  <si>
    <t>PR2627-00012</t>
  </si>
  <si>
    <t>PR2627-00016</t>
  </si>
  <si>
    <t>แก้ไขระบบท่อน้ำทิ้งแอร์ห้อง ออฟฟิต RD</t>
  </si>
  <si>
    <t>Repair sensor air conditioner the SATS Meeting room</t>
  </si>
  <si>
    <t>GRN2627-0000245</t>
  </si>
  <si>
    <t>GRN2627-0000248</t>
  </si>
  <si>
    <t>GRN2627-0000249</t>
  </si>
  <si>
    <t>GRN2627-0000250</t>
  </si>
  <si>
    <t>GRN2627-0000302</t>
  </si>
  <si>
    <t>GRN2627-0000377</t>
  </si>
  <si>
    <t>GRN2627-0000378</t>
  </si>
  <si>
    <t>GRN2627-0000379</t>
  </si>
  <si>
    <t>GRN2627-0000380</t>
  </si>
  <si>
    <t>PO2627-00142</t>
  </si>
  <si>
    <t>GRN2627-0000381</t>
  </si>
  <si>
    <t>PR2627-00066</t>
  </si>
  <si>
    <t xml:space="preserve">PO2627-00167 </t>
  </si>
  <si>
    <t>Chain</t>
  </si>
  <si>
    <t>Connection Pin 16B-1 OC</t>
  </si>
  <si>
    <t>M07.16.00.002 Chain Wheel Z-</t>
  </si>
  <si>
    <t>Air Filter 532-000-005</t>
  </si>
  <si>
    <t>Exhaust Filter</t>
  </si>
  <si>
    <t>Vacuum Oil (5L.)</t>
  </si>
  <si>
    <t>Gear Oil #320</t>
  </si>
  <si>
    <t>Food Grease - Fuchs Cassida RLS 2/ C12x0.38Kg</t>
  </si>
  <si>
    <t>ค่าบริการเข้าเปลี่ยนอะไหล่ในใบราคา TH26-03-0446 (วันธรรมดา)</t>
  </si>
  <si>
    <t>PR2627-00067</t>
  </si>
  <si>
    <t>Service Charge
High-Risk Machines Inspection
- Aicon X-Ray Packing 1
- Aicon X-Ray Packing 2
- Plusotronic Weigher Packing 1
- Plusotronic Weigher Packing 2</t>
  </si>
  <si>
    <t>PR2627-00068</t>
  </si>
  <si>
    <t>PO2627-00168</t>
  </si>
  <si>
    <t>Blade Sharpening for Vegetable Slicer (2 PC/Set)</t>
  </si>
  <si>
    <t>PR2627-00069</t>
  </si>
  <si>
    <t>PO2627-00169</t>
  </si>
  <si>
    <t>Sharpening Knife of Bowl Cutter &amp; Dicer K+G Wetter</t>
  </si>
  <si>
    <t>V1001052 - FPT Asia Co., Ltd.</t>
  </si>
  <si>
    <t>PR2627-00070</t>
  </si>
  <si>
    <t>PO2627-00170</t>
  </si>
  <si>
    <t>40.03.683S Contactor</t>
  </si>
  <si>
    <t>40.00.453P Solid State Relais</t>
  </si>
  <si>
    <t>87.01.078 Heating Assembly</t>
  </si>
  <si>
    <t>56.00.618S Ball Valve Drain SCC cpl.</t>
  </si>
  <si>
    <t>24.04.797P Gasket Glass Pane/Trolly</t>
  </si>
  <si>
    <t>20.00.399P Door Gasket</t>
  </si>
  <si>
    <t>Service Fee</t>
  </si>
  <si>
    <t>PR2627-00071</t>
  </si>
  <si>
    <t xml:space="preserve">PO2627-00145 </t>
  </si>
  <si>
    <t>bot</t>
  </si>
  <si>
    <t>PR2627-00086</t>
  </si>
  <si>
    <t>PR2627-00097</t>
  </si>
  <si>
    <t>TOYOX สายยาง (TFB-15) 5/8" เกรดอาหาร TOYOFOODS</t>
  </si>
  <si>
    <t>PR2627-00098</t>
  </si>
  <si>
    <t>เม็ดยา DPD No.1 "Lovibond"</t>
  </si>
  <si>
    <t>Lovibond photometer sample cell, round glass 16mm.
16mm. Diameter, 96mm. Height with lid 10ml.
#197620"</t>
  </si>
  <si>
    <t>PR2627-00136</t>
  </si>
  <si>
    <t>Service Charge
Low-Risk Machines Inspection
- K+G Wetter CM 120 STL
- Firex steam bratt pan 1
- Jumainox steam bratt pan 2
- Jumainox steam bratt pan 3
- Jumainox steam bratt pan 4</t>
  </si>
  <si>
    <t>PR2627-00137</t>
  </si>
  <si>
    <t>MODEL: ICP 202-SN: E22SJ23013133144 (No.2)</t>
  </si>
  <si>
    <t>MODEL: SCC WE 202-SN: EZ2SI19032734036 (No.3)</t>
  </si>
  <si>
    <t>MODEL: ICP 202-SN: E225123083078215 (No.4)</t>
  </si>
  <si>
    <t>MODEL: Angelo Po Combi Oven (R&amp;D)</t>
  </si>
  <si>
    <t>MODEL: SCC WE 202-SN: E225119032739795 (No. 1)</t>
  </si>
  <si>
    <t>PR2627-00140</t>
  </si>
  <si>
    <t>PR2627-00155</t>
  </si>
  <si>
    <t>ค่าแรงปฏิบัติงานตรวจเช็คระบบทำความเย็น Air Blast No.2 1 
- ตรวจเช็คการทำงานของระบบทำความเย็น
- ตรวจเช็คการทำงานของระบบละลายน้ำแข็ง
- ตรวจเช็คการทำงานของ Compressor 
- ตรวจเช็คปัญหาเพื่อเสนอราคาแก้ไขหรือซ่อมต่อไป</t>
  </si>
  <si>
    <t>PO2627-00140</t>
  </si>
  <si>
    <t>V1001086 - PPE MATE CO., LTD.</t>
  </si>
  <si>
    <t>PO2627-00143</t>
  </si>
  <si>
    <t>PR2627-00202</t>
  </si>
  <si>
    <t>Cleaning Evaporator
- Swap test ATP
- If the ATP result does not pass, it must be cleaned again
- 3 Zone: Hight risk, Low risk, Midium</t>
  </si>
  <si>
    <t>GRN2627-0000492</t>
  </si>
  <si>
    <t>GRN2627-0000542</t>
  </si>
  <si>
    <t>GRN2627-0000543</t>
  </si>
  <si>
    <t xml:space="preserve">PR2627-00212 </t>
  </si>
  <si>
    <t>GRN2627-0000553</t>
  </si>
  <si>
    <t>GRN2627-0000555</t>
  </si>
  <si>
    <t>PO2627-00329</t>
  </si>
  <si>
    <t>PO2627-00414</t>
  </si>
  <si>
    <t>PO2627-00421</t>
  </si>
  <si>
    <t>PO2627-00422</t>
  </si>
  <si>
    <t>PO2627-00415</t>
  </si>
  <si>
    <t>PO2627-00416</t>
  </si>
  <si>
    <t>PO2627-00417</t>
  </si>
  <si>
    <t xml:space="preserve">PO2627-00418 </t>
  </si>
  <si>
    <t>PR2627-00250</t>
  </si>
  <si>
    <t>PO2627-00419</t>
  </si>
  <si>
    <t>40.03.513P Fan motor with motor shaft gasket</t>
  </si>
  <si>
    <t>PR2627-00300</t>
  </si>
  <si>
    <t>Material tube bergin, Blur</t>
  </si>
  <si>
    <t>GBMT0808 (ปลอกย้ำ) หางหนู 4หุน เกลียวนอก 4หุน</t>
  </si>
  <si>
    <t>GBMT0806 (ปลอกย้ำ) หางหนู 4หุน เกลียวนอก 3หุน</t>
  </si>
  <si>
    <t>บอลวาล์ว สแตนเลส-316 KITZ-6000TKM 1/2"</t>
  </si>
  <si>
    <t>Hoses for cleaning process</t>
  </si>
  <si>
    <t>PR2627-00302</t>
  </si>
  <si>
    <t>น้ำมันคอมเพรสเซอร์ Solest-170 POE Refrigeration Oil 18.9L Screw Compressors</t>
  </si>
  <si>
    <t>PR2627-00303</t>
  </si>
  <si>
    <t>Emergency Stop Switch IDEC YW1B-V ไฟ14-16AWG.Ui300-600V 10A.</t>
  </si>
  <si>
    <t>ป้าย "EMERGENCY STOP"ศูนย์กลาง60มม.รูใน22มม.พื้นป้ายสีเหลืองตัวหนังสือสีดำ</t>
  </si>
  <si>
    <t>YW1B-M1E01R IDEC สวิตช์กด 1NC สีแดง</t>
  </si>
  <si>
    <t>YW1B-M1E01R IDEC สวิตช์กด 1NC สีเขียว</t>
  </si>
  <si>
    <t>YW1S-2E11 IDEC สวิตช์ลูกศร 2ทาง 1NO+1NC</t>
  </si>
  <si>
    <t>PR2627-00304</t>
  </si>
  <si>
    <t>IX-GN-4043 J/N 205242601 Part Code S/N.100304081</t>
  </si>
  <si>
    <t>GRN2627-0000717</t>
  </si>
  <si>
    <t>GRN2627-0000718</t>
  </si>
  <si>
    <t>GRN2627-0000797</t>
  </si>
  <si>
    <t>GRN2627-0000799</t>
  </si>
  <si>
    <t>GRN2627-0000801</t>
  </si>
  <si>
    <t>GRN2627-0000802</t>
  </si>
  <si>
    <t>GRN2627-0000839</t>
  </si>
  <si>
    <t>PR2627-00320</t>
  </si>
  <si>
    <t>ถ่านไฟฉาย Panasonic NEO C (1x2ก้อน) R14NT/2ST</t>
  </si>
  <si>
    <t>PR2627-00321</t>
  </si>
  <si>
    <t>Temperature Controller "Primus" TMP-96-R-R-AB
- Size: 96x96 mm. /Output1: Relay Contact/Output2: Relay Contact /Supply: 100-250 VAC</t>
  </si>
  <si>
    <t>PR2627-00322</t>
  </si>
  <si>
    <t>40.02.68P Air inlet filter cpl.</t>
  </si>
  <si>
    <t>40.05.298 Cable, interior light w48</t>
  </si>
  <si>
    <t>Descaling (ล้างระบบตะกรันภายในหม้อต้ม)</t>
  </si>
  <si>
    <t>PR2627-00323</t>
  </si>
  <si>
    <t>40.05.654P Air inlet filter cpl.</t>
  </si>
  <si>
    <t>24.05.616P Gasket glass pane/trolly</t>
  </si>
  <si>
    <t>PR2627-00324</t>
  </si>
  <si>
    <t>22.00.767P Vent cover</t>
  </si>
  <si>
    <t>22.00.916P Air inlet pipe</t>
  </si>
  <si>
    <t>87.01.369 LED bar, left/right</t>
  </si>
  <si>
    <t>87.01.771S LED optics</t>
  </si>
  <si>
    <t>40.05.292P Cable, interior light W42 handle side</t>
  </si>
  <si>
    <t>40.05.293P Cable, interior light W41 hinge side</t>
  </si>
  <si>
    <t>40.05.294 Cable, interior light w43/44 (handle + hinge side)</t>
  </si>
  <si>
    <t>40.05.296P Cable, interior light W40 door lighting</t>
  </si>
  <si>
    <t>24.04.797P Gasket glass pane/trolly</t>
  </si>
  <si>
    <t>40.00.091S Gasket frame w. glass a. gaskets</t>
  </si>
  <si>
    <t>40.00.098P Reflector f. interior light</t>
  </si>
  <si>
    <t>3024.0201P Halogen bulb 300°C</t>
  </si>
  <si>
    <t>PR2627-00326</t>
  </si>
  <si>
    <t>87.01.586S LED optics</t>
  </si>
  <si>
    <t>20.00.399P Door gasket</t>
  </si>
  <si>
    <t>52.00.127S Hand shower black</t>
  </si>
  <si>
    <t>PR2627-00327</t>
  </si>
  <si>
    <t>40.05.292P Cable, interior light W42 Handle</t>
  </si>
  <si>
    <t>40.05.294 Cable, interior light W43/44 *handle</t>
  </si>
  <si>
    <t>24.01.351P Door catch</t>
  </si>
  <si>
    <t>40.00.091 Gasket frame w. glass a.gasket</t>
  </si>
  <si>
    <t>3024.0201 Halogen bulb 300°C</t>
  </si>
  <si>
    <t>40.00.098 Reflector f. interior light</t>
  </si>
  <si>
    <t>PR2627-00328</t>
  </si>
  <si>
    <t>42.00.260P Control pcb</t>
  </si>
  <si>
    <t>40.00.453 Solid state relais</t>
  </si>
  <si>
    <t>PR2627-00329</t>
  </si>
  <si>
    <t>On site investigate fee
in working day
Filling Machine</t>
  </si>
  <si>
    <t>PR2627-00346</t>
  </si>
  <si>
    <t>ค่าบริการตรวจสอบออกเอกสารรับรองบอยเลอร์ ขนาด 2 Ton/hr.
- Hydrostatic test 1.25 เท่า ของความดันใช้งานปกติ (M.A.W.P)
- ตรวจสอบระบบวาล์วและระบบ safety ต่างๆ ของบอยเลอร์
- ตรวจเช็คสภาพมาตรฐานของบอยเลอร์
- ตรวจเช็คสภาพหัว Burner และอุปกรณ์
- ตรวจเช็คด้านน้ำ เช่น ตรวจเช็คตะกรัน
- ทำความสะอาดด้านสัมผัสไฟ (แยงเขม่า) และโกยเขม่าฐานปล่องควัน
- ตรวจวัดความหนาเหล็กด้วยเครื่องอุตต้าโซนิค
- เช่น shell, Furnace พร้อมรายงานผล
- ปรับจูลและปรับแต่งการเผาไหม้ให้เหมาะสมกับการใช้งาน
- เปิดฝาแมนโฮลตรวจเช็ตสภาพตะกรันภายในบอยเลอร์
พร้อมเปลี่ยนปะเก็น
- ตรวจสอบพร้อมออกหนังสือรับรองความปลอดภัยโดยวิศวกร</t>
  </si>
  <si>
    <t xml:space="preserve">PO2627-00453 </t>
  </si>
  <si>
    <t xml:space="preserve">PO2627-00445 </t>
  </si>
  <si>
    <t>PO2627-00446</t>
  </si>
  <si>
    <t xml:space="preserve">PO2627-00447 </t>
  </si>
  <si>
    <t>PO2627-00448</t>
  </si>
  <si>
    <t>PO2526-06486</t>
  </si>
  <si>
    <t>GRN2627-0001006</t>
  </si>
  <si>
    <t>GRN2627-0001008</t>
  </si>
  <si>
    <t>GRN2627-0001011</t>
  </si>
  <si>
    <t>GRN2627-0001014</t>
  </si>
  <si>
    <t>GRN2627-0001017</t>
  </si>
  <si>
    <t>Item number</t>
  </si>
  <si>
    <t>GRN2627-0001024</t>
  </si>
  <si>
    <t>GRN2627-0001025</t>
  </si>
  <si>
    <t>PO2627-00539</t>
  </si>
  <si>
    <t>V1001096 - TTT CORPORATION CO., LTD.</t>
  </si>
  <si>
    <t>GRN2627-0001027</t>
  </si>
  <si>
    <t>PR2627-00373</t>
  </si>
  <si>
    <t>ค่าบริการตรวจประเมินการได้รับรังสีประจำตัวบุคคล ชนิด OSL อ่านค่าทุก 3 เดือน (รายปี)
ขอต่ออายุแผ่นลำตัว ปี 2569
รอบ มิ.ย.69 - พ.ค.70 (Stage 1)</t>
  </si>
  <si>
    <t>ค่าบริการตรวจประเมินการได้รับรังสีประจำตัวบุคคล ชนิด OSL อ่านค่าทุก 3 เดือน (รายปี)
ขอใช้เพิ่มแผ่นลำตัว ปี 2569
รอบ มิ.ย.69 - พ.ค.70 (Stage 2)</t>
  </si>
  <si>
    <t>PR2627-00443</t>
  </si>
  <si>
    <t>Water transportation cost on April 20, 2026</t>
  </si>
  <si>
    <t>PR2627-00444</t>
  </si>
  <si>
    <t xml:space="preserve"> สายลมม้วน PU สีฟ้า ขนาด 6 mm. (200 m.)</t>
  </si>
  <si>
    <t>สายลมม้วน PU สีฟ้า ขนาด 8 mm. (100 m.)</t>
  </si>
  <si>
    <t>สายลมม้วน PU สีฟ้า ขนาด 10 mm. (100 m.)</t>
  </si>
  <si>
    <t>สายลมม้วน PU สีฟ้า ขนาด 12 mm. (100 m.)</t>
  </si>
  <si>
    <t>ข้อต่อตรงท่อลมขนาด 12 - 10 มม. สีด่า - น้ำเงิน</t>
  </si>
  <si>
    <t>ข้อต่อลม Fitting (แบบตรง-ทองเหลือง) 1/2 SPC 12 มม.</t>
  </si>
  <si>
    <t>ข้อต่อลม Fitting (แบบตรง-ทองเหลือง) 3/8 SPC 12 มม.</t>
  </si>
  <si>
    <t>ข้อต่อลม Fitting (แบบตรง-ทองเหลือง) 1/8 SPC 12 มม.</t>
  </si>
  <si>
    <t>PCS</t>
  </si>
  <si>
    <t>PO2627-00789</t>
  </si>
  <si>
    <t>V1001106 - AIRMATIC CO., LTD.</t>
  </si>
  <si>
    <t>PO2627-00593</t>
  </si>
  <si>
    <t>PO2627-00594</t>
  </si>
  <si>
    <t>PO2627-00595</t>
  </si>
  <si>
    <t>PO2627-00596</t>
  </si>
  <si>
    <t>PO2627-00597</t>
  </si>
  <si>
    <t>PO2627-00598</t>
  </si>
  <si>
    <t>PO2627-00599</t>
  </si>
  <si>
    <t>PO2627-00674</t>
  </si>
  <si>
    <t xml:space="preserve">PO2627-00600 </t>
  </si>
  <si>
    <t>PR2627-00491</t>
  </si>
  <si>
    <t>Part No. 12065-00 END ROLLER XR 300</t>
  </si>
  <si>
    <t>Part No. 12066-00 TENSION ROLLER XR300</t>
  </si>
  <si>
    <t>PR2627-00494</t>
  </si>
  <si>
    <t>หลอดไฟ EVE LED Panel Circle 12W Daylight 6500K
พร้อมด้วย EVE LED Power Supply Model DV-Panel Light Circle 12W</t>
  </si>
  <si>
    <t>พัดลมติดผนังแบบดึกเชือก Mitsubishi รุ่น W18-GW ขนาดใบพัด 18 นิ้ว</t>
  </si>
  <si>
    <t>PR2627-00495</t>
  </si>
  <si>
    <t>Filter Drier Core D-48 (UR-48)</t>
  </si>
  <si>
    <t>BUTTERFLY VALVE MALE PART / LINER&amp;NUT(EPDM) 316L DN-65</t>
  </si>
  <si>
    <t>GRN2627-0001117</t>
  </si>
  <si>
    <t>PO2627-00673</t>
  </si>
  <si>
    <t>GRN2627-0001156</t>
  </si>
  <si>
    <t>GRN2627-0001157</t>
  </si>
  <si>
    <t>PO2627-00895</t>
  </si>
  <si>
    <t>PO2627-00883</t>
  </si>
  <si>
    <t>PO2627-00884</t>
  </si>
  <si>
    <t>PO2627-00885</t>
  </si>
  <si>
    <t>PO2627-00886</t>
  </si>
  <si>
    <t>GRN2627-0001200</t>
  </si>
  <si>
    <t>GRN2627-0001236</t>
  </si>
  <si>
    <t>GRN2627-0001237</t>
  </si>
  <si>
    <t>GRN2627-0001238</t>
  </si>
  <si>
    <t>PR2627-00566</t>
  </si>
  <si>
    <t>Contact Cleaner</t>
  </si>
  <si>
    <t>can.</t>
  </si>
  <si>
    <t>GRN2627-0001280</t>
  </si>
  <si>
    <t>GRN2627-0001309</t>
  </si>
  <si>
    <t>GRN2627-0001310</t>
  </si>
  <si>
    <t>PR2627-00612</t>
  </si>
  <si>
    <t>Bot</t>
  </si>
  <si>
    <t>GRN2526-0006776,GRN2526-0006777,GRN2526-0007354</t>
  </si>
  <si>
    <t>Sub-Cost</t>
  </si>
  <si>
    <t>GRN-PO date (Day)</t>
  </si>
  <si>
    <t>GRN2627-0001318</t>
  </si>
  <si>
    <t>Waitting  DGM  Approve PR in Dynamic 365</t>
  </si>
  <si>
    <t>GRN2627-0001369</t>
  </si>
  <si>
    <t>PR2627-00628</t>
  </si>
  <si>
    <t>ท่อทองแดงเส้นตรง Type - L ขนาด 1/4" ยาว6เมตร</t>
  </si>
  <si>
    <t>ท่อทองแดงเส้นตรง Type - K ขนาด 3/8" ยาว6เมตร</t>
  </si>
  <si>
    <t>ท่อทองแดงเส้นตรง Type - K ขนาด 1/2" ยาว6เมตร</t>
  </si>
  <si>
    <t>ท่อทองแดงเส้นตรง Type - K ขนาด 5/8" ยาว6เมตร</t>
  </si>
  <si>
    <t>ท่อทองแดงเส้นตรง Type - K ขนาด 3/4" ยาว6เมตร</t>
  </si>
  <si>
    <t>ท่อทองแดงเส้นตรง Type - K ขนาด 7/8" ยาว6เมตร</t>
  </si>
  <si>
    <t>ท่อทองแดงเส้นตรง Type - K ขนาด 1-3/8" ยาว6เมตร</t>
  </si>
  <si>
    <t>ท่อทองแดงเส้นตรง Type - K ขนาด 1-5/8" ยาว6เมตร</t>
  </si>
  <si>
    <t>PR2627-00630</t>
  </si>
  <si>
    <t>ข้อต่อตรง ทองแดง ขนาด 1-1/8"</t>
  </si>
  <si>
    <t>ข้องอ 90 องศา ทองแดง ขนาด 1-1/8"</t>
  </si>
  <si>
    <t>Harris 801N2 ชุดเกจน์ไนโตรเจน สําหรับ Test leak</t>
  </si>
  <si>
    <t>ท่อทองแดง Type L ขนาด 1-1/8" ยาว6เมตร</t>
  </si>
  <si>
    <t>Qty'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</si>
</sst>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 #,##0.00_-;_-* &quot;-&quot;??_-;_-@_-"/>
    <numFmt numFmtId="165" formatCode="[$-409]d\-mmm\-yy;@"/>
    <numFmt numFmtId="166" formatCode="[$-409]dd\-mmm\-yy;@"/>
    <numFmt numFmtId="167" formatCode="0;[Red]0"/>
    <numFmt numFmtId="168" formatCode="#,##0.0"/>
  </numFmts>
  <fonts count="31" x14ac:knownFonts="1">
    <font>
      <sz val="11"/>
      <color theme="1"/>
      <name val="Aptos Narrow"/>
      <family val="2"/>
      <charset val="222"/>
      <scheme val="minor"/>
    </font>
    <font>
      <sz val="11"/>
      <color theme="1"/>
      <name val="Aptos Narrow"/>
      <family val="2"/>
      <scheme val="minor"/>
    </font>
    <font>
      <sz val="11"/>
      <color theme="1"/>
      <name val="Aptos Narrow"/>
      <family val="2"/>
      <scheme val="minor"/>
    </font>
    <font>
      <sz val="11"/>
      <color theme="1"/>
      <name val="Aptos Narrow"/>
      <family val="2"/>
      <charset val="222"/>
      <scheme val="minor"/>
    </font>
    <font>
      <sz val="10"/>
      <color theme="1"/>
      <name val="Aptos Narrow"/>
      <family val="2"/>
      <charset val="222"/>
      <scheme val="minor"/>
    </font>
    <font>
      <sz val="10"/>
      <color rgb="FFFF0000"/>
      <name val="Aptos Narrow"/>
      <family val="2"/>
      <charset val="222"/>
      <scheme val="minor"/>
    </font>
    <font>
      <sz val="8"/>
      <name val="Aptos Narrow"/>
      <family val="2"/>
      <charset val="222"/>
      <scheme val="minor"/>
    </font>
    <font>
      <sz val="9"/>
      <color rgb="FF201F1E"/>
      <name val="Segoe UI"/>
      <family val="2"/>
    </font>
    <font>
      <sz val="10"/>
      <color rgb="FF201F1E"/>
      <name val="Segoe UI"/>
      <family val="2"/>
    </font>
    <font>
      <sz val="11"/>
      <color rgb="FF201F1E"/>
      <name val="Segoe UI"/>
      <family val="2"/>
    </font>
    <font>
      <sz val="10"/>
      <color theme="1"/>
      <name val="Aptos Narrow"/>
      <family val="2"/>
      <scheme val="minor"/>
    </font>
    <font>
      <sz val="11"/>
      <color rgb="FF000000"/>
      <name val="Calibri"/>
      <family val="2"/>
    </font>
    <font>
      <sz val="11"/>
      <color rgb="FF000000"/>
      <name val="Aptos Narrow"/>
      <family val="2"/>
      <scheme val="minor"/>
    </font>
    <font>
      <sz val="10"/>
      <color rgb="FF201F1E"/>
      <name val="Aptos Narrow"/>
      <family val="2"/>
      <scheme val="minor"/>
    </font>
    <font>
      <sz val="12"/>
      <color rgb="FF000000"/>
      <name val="Arial Narrow"/>
      <family val="2"/>
    </font>
    <font>
      <sz val="14"/>
      <color rgb="FF000000"/>
      <name val="Aptos Narrow"/>
      <family val="2"/>
      <scheme val="minor"/>
    </font>
    <font>
      <b/>
      <sz val="10"/>
      <color theme="1"/>
      <name val="Aptos Narrow"/>
      <family val="2"/>
      <scheme val="minor"/>
    </font>
    <font>
      <sz val="14"/>
      <color theme="1"/>
      <name val="Aptos Narrow"/>
      <family val="2"/>
      <scheme val="minor"/>
    </font>
    <font>
      <sz val="10"/>
      <color rgb="FF00FF00"/>
      <name val="Aptos Narrow"/>
      <family val="2"/>
      <charset val="222"/>
      <scheme val="minor"/>
    </font>
    <font>
      <sz val="10"/>
      <color rgb="FF0070C0"/>
      <name val="Aptos Narrow"/>
      <family val="2"/>
      <charset val="222"/>
      <scheme val="minor"/>
    </font>
    <font>
      <sz val="10"/>
      <color theme="0"/>
      <name val="Aptos Narrow"/>
      <family val="2"/>
      <charset val="222"/>
      <scheme val="minor"/>
    </font>
    <font>
      <sz val="12"/>
      <color theme="1"/>
      <name val="Aptos Narrow"/>
      <family val="2"/>
      <charset val="222"/>
      <scheme val="minor"/>
    </font>
    <font>
      <b/>
      <sz val="12"/>
      <color theme="1"/>
      <name val="Aptos Narrow"/>
      <family val="2"/>
      <scheme val="minor"/>
    </font>
    <font>
      <sz val="11"/>
      <color rgb="FFFF0000"/>
      <name val="Aptos Narrow"/>
      <family val="2"/>
      <scheme val="minor"/>
    </font>
    <font>
      <b/>
      <sz val="11"/>
      <name val="Aptos Narrow"/>
      <family val="2"/>
      <scheme val="minor"/>
    </font>
    <font>
      <b/>
      <sz val="10"/>
      <color rgb="FFFF0000"/>
      <name val="Aptos Narrow"/>
      <family val="2"/>
      <scheme val="minor"/>
    </font>
    <font>
      <sz val="11"/>
      <name val="Aptos Narrow"/>
      <family val="2"/>
      <scheme val="minor"/>
    </font>
    <font>
      <b/>
      <sz val="9"/>
      <color indexed="81"/>
      <name val="Tahoma"/>
      <family val="2"/>
    </font>
    <font>
      <b/>
      <sz val="18"/>
      <color indexed="81"/>
      <name val="Tahoma"/>
      <family val="2"/>
    </font>
    <font>
      <sz val="8"/>
      <color theme="1"/>
      <name val="Aptos Narrow"/>
      <family val="2"/>
      <charset val="222"/>
      <scheme val="minor"/>
    </font>
    <font>
      <sz val="11"/>
      <color rgb="FF006100"/>
      <name val="Aptos Narrow"/>
      <family val="2"/>
      <scheme val="minor"/>
    </font>
  </fonts>
  <fills count="24">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rgb="FF92D050"/>
        <bgColor indexed="64"/>
      </patternFill>
    </fill>
    <fill>
      <patternFill patternType="solid">
        <fgColor theme="8" tint="0.79998168889431442"/>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rgb="FF00FF00"/>
        <bgColor indexed="64"/>
      </patternFill>
    </fill>
    <fill>
      <patternFill patternType="solid">
        <fgColor rgb="FFFF0000"/>
        <bgColor indexed="64"/>
      </patternFill>
    </fill>
    <fill>
      <patternFill patternType="solid">
        <fgColor theme="5" tint="0.39997558519241921"/>
        <bgColor indexed="64"/>
      </patternFill>
    </fill>
    <fill>
      <patternFill patternType="solid">
        <fgColor rgb="FFFF99FF"/>
        <bgColor indexed="64"/>
      </patternFill>
    </fill>
    <fill>
      <patternFill patternType="solid">
        <fgColor rgb="FF3399FF"/>
        <bgColor indexed="64"/>
      </patternFill>
    </fill>
    <fill>
      <patternFill patternType="solid">
        <fgColor theme="7" tint="0.59999389629810485"/>
        <bgColor indexed="64"/>
      </patternFill>
    </fill>
    <fill>
      <patternFill patternType="solid">
        <fgColor theme="4" tint="0.79998168889431442"/>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3" tint="0.89999084444715716"/>
        <bgColor indexed="64"/>
      </patternFill>
    </fill>
    <fill>
      <patternFill patternType="solid">
        <fgColor theme="6" tint="0.79998168889431442"/>
        <bgColor indexed="64"/>
      </patternFill>
    </fill>
    <fill>
      <patternFill patternType="solid">
        <fgColor theme="7" tint="0.39997558519241921"/>
        <bgColor indexed="64"/>
      </patternFill>
    </fill>
    <fill>
      <patternFill patternType="solid">
        <fgColor theme="4" tint="0.79998168889431442"/>
        <bgColor theme="4" tint="0.79998168889431442"/>
      </patternFill>
    </fill>
    <fill>
      <patternFill patternType="solid">
        <fgColor rgb="FFFFFF00"/>
        <bgColor theme="4"/>
      </patternFill>
    </fill>
    <fill>
      <patternFill patternType="solid">
        <fgColor rgb="FFC6EFCE"/>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style="thin">
        <color theme="4"/>
      </bottom>
      <diagonal/>
    </border>
    <border>
      <left style="thin">
        <color indexed="64"/>
      </left>
      <right style="thin">
        <color indexed="64"/>
      </right>
      <top/>
      <bottom/>
      <diagonal/>
    </border>
    <border>
      <left/>
      <right style="thin">
        <color indexed="64"/>
      </right>
      <top style="thin">
        <color indexed="64"/>
      </top>
      <bottom/>
      <diagonal/>
    </border>
    <border>
      <left style="thin">
        <color theme="4"/>
      </left>
      <right style="thin">
        <color indexed="64"/>
      </right>
      <top style="thin">
        <color indexed="64"/>
      </top>
      <bottom style="thin">
        <color indexed="64"/>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style="thin">
        <color theme="4" tint="0.39997558519241921"/>
      </bottom>
      <diagonal/>
    </border>
  </borders>
  <cellStyleXfs count="4">
    <xf numFmtId="0" fontId="0" fillId="0" borderId="0"/>
    <xf numFmtId="164" fontId="3" fillId="0" borderId="0" applyFont="0" applyFill="0" applyBorder="0" applyAlignment="0" applyProtection="0"/>
    <xf numFmtId="0" fontId="2" fillId="0" borderId="0"/>
    <xf numFmtId="0" fontId="30" fillId="23" borderId="0" applyNumberFormat="0" applyBorder="0" applyAlignment="0" applyProtection="0"/>
  </cellStyleXfs>
  <cellXfs count="318">
    <xf numFmtId="0" fontId="0" fillId="0" borderId="0" xfId="0"/>
    <xf numFmtId="0" fontId="0" fillId="0" borderId="0" xfId="0" pivotButton="1"/>
    <xf numFmtId="0" fontId="0" fillId="3" borderId="0" xfId="0" applyFill="1"/>
    <xf numFmtId="0" fontId="4" fillId="0" borderId="1" xfId="0" applyFont="1" applyBorder="1" applyAlignment="1">
      <alignment horizontal="center"/>
    </xf>
    <xf numFmtId="0" fontId="4" fillId="0" borderId="1" xfId="0" applyFont="1" applyBorder="1" applyAlignment="1">
      <alignment horizontal="center" vertical="center"/>
    </xf>
    <xf numFmtId="0" fontId="4" fillId="0" borderId="1" xfId="0" applyFont="1" applyBorder="1"/>
    <xf numFmtId="0" fontId="4" fillId="4" borderId="1" xfId="0" applyFont="1" applyFill="1" applyBorder="1"/>
    <xf numFmtId="0" fontId="0" fillId="0" borderId="1" xfId="0" applyBorder="1"/>
    <xf numFmtId="0" fontId="4" fillId="4" borderId="1" xfId="0" applyFont="1" applyFill="1" applyBorder="1" applyAlignment="1">
      <alignment vertical="center"/>
    </xf>
    <xf numFmtId="0" fontId="4" fillId="5" borderId="1" xfId="0" applyFont="1" applyFill="1" applyBorder="1"/>
    <xf numFmtId="0" fontId="4" fillId="6" borderId="1" xfId="0" applyFont="1" applyFill="1" applyBorder="1"/>
    <xf numFmtId="0" fontId="0" fillId="4" borderId="1" xfId="0" applyFill="1" applyBorder="1"/>
    <xf numFmtId="0" fontId="0" fillId="3" borderId="1" xfId="0" applyFill="1" applyBorder="1"/>
    <xf numFmtId="14" fontId="4" fillId="0" borderId="1" xfId="1" applyNumberFormat="1" applyFont="1" applyFill="1" applyBorder="1" applyAlignment="1">
      <alignment horizontal="center" vertical="center"/>
    </xf>
    <xf numFmtId="166" fontId="4" fillId="0" borderId="1" xfId="0" applyNumberFormat="1" applyFont="1" applyBorder="1" applyAlignment="1">
      <alignment horizontal="center" vertical="center"/>
    </xf>
    <xf numFmtId="0" fontId="0" fillId="6" borderId="1" xfId="0" applyFill="1" applyBorder="1"/>
    <xf numFmtId="164" fontId="4" fillId="0" borderId="1" xfId="1" applyFont="1" applyFill="1" applyBorder="1" applyAlignment="1">
      <alignment horizontal="center" vertical="center"/>
    </xf>
    <xf numFmtId="0" fontId="4" fillId="7" borderId="1" xfId="0" applyFont="1" applyFill="1" applyBorder="1"/>
    <xf numFmtId="0" fontId="0" fillId="9" borderId="1" xfId="0" applyFill="1" applyBorder="1"/>
    <xf numFmtId="0" fontId="0" fillId="2" borderId="1" xfId="0" applyFill="1" applyBorder="1"/>
    <xf numFmtId="0" fontId="0" fillId="10" borderId="1" xfId="0" applyFill="1" applyBorder="1"/>
    <xf numFmtId="0" fontId="0" fillId="11" borderId="1" xfId="0" applyFill="1" applyBorder="1"/>
    <xf numFmtId="0" fontId="0" fillId="12" borderId="1" xfId="0" applyFill="1" applyBorder="1"/>
    <xf numFmtId="0" fontId="0" fillId="13" borderId="1" xfId="0" applyFill="1" applyBorder="1"/>
    <xf numFmtId="0" fontId="0" fillId="0" borderId="1" xfId="0" pivotButton="1" applyBorder="1"/>
    <xf numFmtId="0" fontId="0" fillId="0" borderId="1" xfId="0" applyBorder="1" applyAlignment="1">
      <alignment horizontal="left"/>
    </xf>
    <xf numFmtId="168" fontId="0" fillId="0" borderId="1" xfId="0" applyNumberFormat="1" applyBorder="1"/>
    <xf numFmtId="0" fontId="0" fillId="0" borderId="1" xfId="0" applyBorder="1" applyAlignment="1">
      <alignment horizontal="center"/>
    </xf>
    <xf numFmtId="0" fontId="0" fillId="0" borderId="0" xfId="0" applyAlignment="1">
      <alignment horizontal="left"/>
    </xf>
    <xf numFmtId="168" fontId="0" fillId="0" borderId="0" xfId="0" applyNumberFormat="1"/>
    <xf numFmtId="0" fontId="0" fillId="0" borderId="9" xfId="0" applyBorder="1"/>
    <xf numFmtId="0" fontId="4" fillId="14" borderId="1" xfId="0" applyFont="1" applyFill="1" applyBorder="1"/>
    <xf numFmtId="166" fontId="5" fillId="0" borderId="1" xfId="0" applyNumberFormat="1" applyFont="1" applyBorder="1" applyAlignment="1">
      <alignment horizontal="center" vertical="center"/>
    </xf>
    <xf numFmtId="165" fontId="4" fillId="0" borderId="1" xfId="0" applyNumberFormat="1" applyFont="1" applyBorder="1" applyAlignment="1">
      <alignment horizontal="left"/>
    </xf>
    <xf numFmtId="167" fontId="4" fillId="0" borderId="1" xfId="1" applyNumberFormat="1" applyFont="1" applyFill="1" applyBorder="1" applyAlignment="1">
      <alignment horizontal="left" vertical="center"/>
    </xf>
    <xf numFmtId="0" fontId="4" fillId="0" borderId="1" xfId="0" applyFont="1" applyBorder="1" applyAlignment="1">
      <alignment horizontal="left" vertical="center"/>
    </xf>
    <xf numFmtId="164" fontId="4" fillId="0" borderId="3" xfId="1" applyFont="1" applyFill="1" applyBorder="1" applyAlignment="1">
      <alignment horizontal="center" vertical="center"/>
    </xf>
    <xf numFmtId="0" fontId="4" fillId="0" borderId="1" xfId="0" applyFont="1" applyBorder="1" applyAlignment="1">
      <alignment horizontal="center" vertical="center" wrapText="1"/>
    </xf>
    <xf numFmtId="165" fontId="4" fillId="0" borderId="1" xfId="0" applyNumberFormat="1" applyFont="1" applyBorder="1" applyAlignment="1">
      <alignment horizontal="center"/>
    </xf>
    <xf numFmtId="0" fontId="4" fillId="0" borderId="1" xfId="0" applyFont="1" applyBorder="1" applyAlignment="1">
      <alignment horizontal="left" wrapText="1"/>
    </xf>
    <xf numFmtId="167" fontId="4" fillId="0" borderId="1" xfId="1" applyNumberFormat="1" applyFont="1" applyFill="1" applyBorder="1" applyAlignment="1">
      <alignment horizontal="center" vertical="center"/>
    </xf>
    <xf numFmtId="164" fontId="4" fillId="0" borderId="1" xfId="0" applyNumberFormat="1" applyFont="1" applyBorder="1" applyAlignment="1">
      <alignment horizontal="center" vertical="center"/>
    </xf>
    <xf numFmtId="164" fontId="4" fillId="0" borderId="3" xfId="1" applyFont="1" applyFill="1" applyBorder="1" applyAlignment="1">
      <alignment vertical="center"/>
    </xf>
    <xf numFmtId="165" fontId="4" fillId="0" borderId="1" xfId="0" applyNumberFormat="1" applyFont="1" applyBorder="1" applyAlignment="1">
      <alignment horizontal="center" vertical="center"/>
    </xf>
    <xf numFmtId="165" fontId="5" fillId="0" borderId="3" xfId="0" applyNumberFormat="1" applyFont="1" applyBorder="1" applyAlignment="1">
      <alignment horizontal="center"/>
    </xf>
    <xf numFmtId="165" fontId="4" fillId="0" borderId="3" xfId="0" applyNumberFormat="1" applyFont="1" applyBorder="1" applyAlignment="1">
      <alignment horizontal="center"/>
    </xf>
    <xf numFmtId="164" fontId="4" fillId="0" borderId="1" xfId="1" applyFont="1" applyFill="1" applyBorder="1" applyAlignment="1">
      <alignment vertical="center"/>
    </xf>
    <xf numFmtId="0" fontId="4" fillId="0" borderId="2" xfId="0" applyFont="1" applyBorder="1" applyAlignment="1">
      <alignment horizontal="center"/>
    </xf>
    <xf numFmtId="0" fontId="4" fillId="0" borderId="1" xfId="0" applyFont="1" applyBorder="1" applyAlignment="1">
      <alignment horizontal="left" vertical="center" wrapText="1"/>
    </xf>
    <xf numFmtId="49" fontId="0" fillId="0" borderId="1" xfId="0" applyNumberFormat="1" applyBorder="1" applyAlignment="1">
      <alignment horizontal="center" vertical="center"/>
    </xf>
    <xf numFmtId="0" fontId="9" fillId="0" borderId="1" xfId="0" applyFont="1" applyBorder="1" applyAlignment="1">
      <alignment vertical="center"/>
    </xf>
    <xf numFmtId="0" fontId="7" fillId="0" borderId="1" xfId="0" applyFont="1" applyBorder="1" applyAlignment="1">
      <alignment horizontal="center" vertical="center"/>
    </xf>
    <xf numFmtId="0" fontId="11" fillId="0" borderId="1" xfId="0" applyFont="1" applyBorder="1" applyAlignment="1">
      <alignment horizontal="center" vertical="center"/>
    </xf>
    <xf numFmtId="0" fontId="14" fillId="0" borderId="1" xfId="0" applyFont="1" applyBorder="1" applyAlignment="1">
      <alignment horizontal="left"/>
    </xf>
    <xf numFmtId="0" fontId="12" fillId="0" borderId="1" xfId="0" applyFont="1" applyBorder="1" applyAlignment="1">
      <alignment horizontal="center" vertical="center"/>
    </xf>
    <xf numFmtId="0" fontId="12" fillId="0" borderId="1" xfId="0" applyFont="1" applyBorder="1" applyAlignment="1">
      <alignment horizontal="left" vertical="center"/>
    </xf>
    <xf numFmtId="0" fontId="8" fillId="0" borderId="1" xfId="0" applyFont="1" applyBorder="1" applyAlignment="1">
      <alignment vertical="center"/>
    </xf>
    <xf numFmtId="49" fontId="4" fillId="0" borderId="1" xfId="0" applyNumberFormat="1" applyFont="1" applyBorder="1" applyAlignment="1">
      <alignment horizontal="center" vertical="center"/>
    </xf>
    <xf numFmtId="0" fontId="15" fillId="0" borderId="1" xfId="0" applyFont="1" applyBorder="1" applyAlignment="1">
      <alignment horizontal="left"/>
    </xf>
    <xf numFmtId="164" fontId="4" fillId="0" borderId="3" xfId="1" applyFont="1" applyFill="1" applyBorder="1" applyAlignment="1">
      <alignment horizontal="right" vertical="center"/>
    </xf>
    <xf numFmtId="0" fontId="4" fillId="0" borderId="0" xfId="0" applyFont="1" applyAlignment="1">
      <alignment horizontal="center" vertical="center"/>
    </xf>
    <xf numFmtId="49" fontId="0" fillId="0" borderId="0" xfId="0" applyNumberFormat="1" applyAlignment="1">
      <alignment horizontal="center" vertical="center"/>
    </xf>
    <xf numFmtId="0" fontId="4" fillId="0" borderId="0" xfId="0" applyFont="1" applyAlignment="1">
      <alignment horizontal="left" wrapText="1"/>
    </xf>
    <xf numFmtId="164" fontId="4" fillId="0" borderId="0" xfId="1" applyFont="1" applyFill="1" applyBorder="1" applyAlignment="1">
      <alignment vertical="center"/>
    </xf>
    <xf numFmtId="0" fontId="4" fillId="0" borderId="0" xfId="0" applyFont="1" applyAlignment="1">
      <alignment horizontal="left" vertical="center"/>
    </xf>
    <xf numFmtId="167" fontId="4" fillId="0" borderId="0" xfId="1" applyNumberFormat="1" applyFont="1" applyFill="1" applyBorder="1" applyAlignment="1">
      <alignment horizontal="center" vertical="center"/>
    </xf>
    <xf numFmtId="0" fontId="4" fillId="0" borderId="5" xfId="0" applyFont="1" applyBorder="1" applyAlignment="1">
      <alignment horizontal="center" vertical="center"/>
    </xf>
    <xf numFmtId="0" fontId="4" fillId="0" borderId="5" xfId="0" applyFont="1" applyBorder="1" applyAlignment="1">
      <alignment horizontal="left" vertical="center"/>
    </xf>
    <xf numFmtId="0" fontId="4" fillId="0" borderId="2" xfId="0" applyFont="1" applyBorder="1" applyAlignment="1">
      <alignment horizontal="center" vertical="center"/>
    </xf>
    <xf numFmtId="0" fontId="4" fillId="0" borderId="3" xfId="0" applyFont="1" applyBorder="1" applyAlignment="1">
      <alignment horizontal="center"/>
    </xf>
    <xf numFmtId="0" fontId="4" fillId="0" borderId="3" xfId="0" applyFont="1" applyBorder="1" applyAlignment="1">
      <alignment horizontal="center" vertical="center"/>
    </xf>
    <xf numFmtId="164" fontId="4" fillId="0" borderId="1" xfId="0" applyNumberFormat="1" applyFont="1" applyBorder="1" applyAlignment="1">
      <alignment horizontal="left" vertical="center"/>
    </xf>
    <xf numFmtId="164" fontId="4" fillId="0" borderId="3" xfId="1" applyFont="1" applyFill="1" applyBorder="1" applyAlignment="1">
      <alignment horizontal="left" vertical="center"/>
    </xf>
    <xf numFmtId="165" fontId="4" fillId="0" borderId="3" xfId="0" applyNumberFormat="1" applyFont="1" applyBorder="1" applyAlignment="1">
      <alignment horizontal="center" vertical="center"/>
    </xf>
    <xf numFmtId="167" fontId="4" fillId="0" borderId="1" xfId="0" applyNumberFormat="1" applyFont="1" applyBorder="1" applyAlignment="1">
      <alignment horizontal="center" vertical="center"/>
    </xf>
    <xf numFmtId="164" fontId="12" fillId="0" borderId="3" xfId="1" applyFont="1" applyFill="1" applyBorder="1" applyAlignment="1">
      <alignment horizontal="right" vertical="center"/>
    </xf>
    <xf numFmtId="0" fontId="4" fillId="0" borderId="4" xfId="0" applyFont="1" applyBorder="1" applyAlignment="1">
      <alignment horizontal="center" vertical="center"/>
    </xf>
    <xf numFmtId="0" fontId="4" fillId="0" borderId="2" xfId="0" applyFont="1" applyBorder="1" applyAlignment="1">
      <alignment horizontal="left" wrapText="1"/>
    </xf>
    <xf numFmtId="164" fontId="11" fillId="0" borderId="3" xfId="1" applyFont="1" applyFill="1" applyBorder="1" applyAlignment="1">
      <alignment horizontal="right" vertical="center"/>
    </xf>
    <xf numFmtId="0" fontId="11" fillId="0" borderId="0" xfId="0" applyFont="1" applyAlignment="1">
      <alignment horizontal="center" vertical="center"/>
    </xf>
    <xf numFmtId="164" fontId="11" fillId="0" borderId="6" xfId="1" applyFont="1" applyFill="1" applyBorder="1" applyAlignment="1">
      <alignment horizontal="right" vertical="center"/>
    </xf>
    <xf numFmtId="0" fontId="12" fillId="0" borderId="1" xfId="0" applyFont="1" applyBorder="1" applyAlignment="1">
      <alignment horizontal="left"/>
    </xf>
    <xf numFmtId="2" fontId="12" fillId="0" borderId="3" xfId="0" applyNumberFormat="1" applyFont="1" applyBorder="1" applyAlignment="1">
      <alignment horizontal="right" vertical="center"/>
    </xf>
    <xf numFmtId="0" fontId="4" fillId="0" borderId="5" xfId="0" applyFont="1" applyBorder="1" applyAlignment="1">
      <alignment horizontal="center"/>
    </xf>
    <xf numFmtId="0" fontId="12" fillId="0" borderId="5" xfId="0" applyFont="1" applyBorder="1" applyAlignment="1">
      <alignment horizontal="left"/>
    </xf>
    <xf numFmtId="49" fontId="0" fillId="0" borderId="1" xfId="0" applyNumberFormat="1" applyBorder="1" applyAlignment="1">
      <alignment horizontal="left"/>
    </xf>
    <xf numFmtId="164" fontId="12" fillId="0" borderId="0" xfId="1" applyFont="1" applyFill="1" applyAlignment="1">
      <alignment horizontal="right" vertical="center"/>
    </xf>
    <xf numFmtId="164" fontId="4" fillId="0" borderId="0" xfId="1" applyFont="1" applyFill="1" applyBorder="1" applyAlignment="1">
      <alignment horizontal="center" vertical="center"/>
    </xf>
    <xf numFmtId="0" fontId="13" fillId="0" borderId="1" xfId="0" applyFont="1" applyBorder="1" applyAlignment="1">
      <alignment vertical="center"/>
    </xf>
    <xf numFmtId="164" fontId="10" fillId="0" borderId="3" xfId="1" applyFont="1" applyFill="1" applyBorder="1" applyAlignment="1">
      <alignment horizontal="right" vertical="center"/>
    </xf>
    <xf numFmtId="164" fontId="11" fillId="0" borderId="0" xfId="1" applyFont="1" applyFill="1" applyAlignment="1">
      <alignment horizontal="right" vertical="center"/>
    </xf>
    <xf numFmtId="4" fontId="12" fillId="0" borderId="0" xfId="0" applyNumberFormat="1" applyFont="1" applyAlignment="1">
      <alignment horizontal="right" vertical="center"/>
    </xf>
    <xf numFmtId="2" fontId="4" fillId="0" borderId="1" xfId="1" applyNumberFormat="1" applyFont="1" applyFill="1" applyBorder="1" applyAlignment="1">
      <alignment horizontal="center" vertical="center"/>
    </xf>
    <xf numFmtId="0" fontId="4" fillId="0" borderId="1" xfId="0" applyFont="1" applyBorder="1" applyAlignment="1">
      <alignment horizontal="right" vertical="center"/>
    </xf>
    <xf numFmtId="164" fontId="4" fillId="0" borderId="1" xfId="0" applyNumberFormat="1" applyFont="1" applyBorder="1" applyAlignment="1">
      <alignment horizontal="right" vertical="center"/>
    </xf>
    <xf numFmtId="4" fontId="12" fillId="0" borderId="3" xfId="0" applyNumberFormat="1" applyFont="1" applyBorder="1" applyAlignment="1">
      <alignment horizontal="right" vertical="center"/>
    </xf>
    <xf numFmtId="0" fontId="12" fillId="0" borderId="0" xfId="0" applyFont="1" applyAlignment="1">
      <alignment horizontal="center" vertical="center"/>
    </xf>
    <xf numFmtId="164" fontId="12" fillId="0" borderId="0" xfId="1" applyFont="1" applyFill="1" applyBorder="1" applyAlignment="1">
      <alignment horizontal="right" vertical="center"/>
    </xf>
    <xf numFmtId="0" fontId="12" fillId="0" borderId="3" xfId="0" applyFont="1" applyBorder="1" applyAlignment="1">
      <alignment horizontal="right" vertical="center"/>
    </xf>
    <xf numFmtId="0" fontId="10" fillId="0" borderId="1" xfId="0" applyFont="1" applyBorder="1" applyAlignment="1">
      <alignment horizontal="left" wrapText="1"/>
    </xf>
    <xf numFmtId="0" fontId="11" fillId="0" borderId="1" xfId="0" applyFont="1" applyBorder="1" applyAlignment="1">
      <alignment horizontal="left"/>
    </xf>
    <xf numFmtId="0" fontId="10" fillId="0" borderId="1" xfId="0" applyFont="1" applyBorder="1" applyAlignment="1">
      <alignment horizontal="center" vertical="center"/>
    </xf>
    <xf numFmtId="0" fontId="10" fillId="0" borderId="1" xfId="0" applyFont="1" applyBorder="1" applyAlignment="1">
      <alignment horizontal="center"/>
    </xf>
    <xf numFmtId="0" fontId="17" fillId="0" borderId="1" xfId="0" applyFont="1" applyBorder="1" applyAlignment="1">
      <alignment horizontal="left" wrapText="1"/>
    </xf>
    <xf numFmtId="0" fontId="10" fillId="0" borderId="1" xfId="0" applyFont="1" applyBorder="1" applyAlignment="1">
      <alignment horizontal="left" vertical="center"/>
    </xf>
    <xf numFmtId="164" fontId="4" fillId="0" borderId="3" xfId="0" applyNumberFormat="1" applyFont="1" applyBorder="1" applyAlignment="1">
      <alignment horizontal="center" vertical="center"/>
    </xf>
    <xf numFmtId="0" fontId="13" fillId="0" borderId="0" xfId="0" applyFont="1" applyAlignment="1">
      <alignment horizontal="center"/>
    </xf>
    <xf numFmtId="0" fontId="13" fillId="0" borderId="1" xfId="0" applyFont="1" applyBorder="1" applyAlignment="1">
      <alignment horizontal="center"/>
    </xf>
    <xf numFmtId="0" fontId="4" fillId="0" borderId="5" xfId="0" applyFont="1" applyBorder="1" applyAlignment="1">
      <alignment horizontal="left" wrapText="1"/>
    </xf>
    <xf numFmtId="167" fontId="4" fillId="0" borderId="5" xfId="1" applyNumberFormat="1" applyFont="1" applyFill="1" applyBorder="1" applyAlignment="1">
      <alignment horizontal="center" vertical="center"/>
    </xf>
    <xf numFmtId="164" fontId="4" fillId="0" borderId="5" xfId="1" applyFont="1" applyFill="1" applyBorder="1" applyAlignment="1">
      <alignment vertical="center"/>
    </xf>
    <xf numFmtId="164" fontId="4" fillId="0" borderId="5" xfId="1" applyFont="1" applyFill="1" applyBorder="1" applyAlignment="1">
      <alignment horizontal="center" vertical="center"/>
    </xf>
    <xf numFmtId="166" fontId="4" fillId="0" borderId="5" xfId="0" applyNumberFormat="1" applyFont="1" applyBorder="1" applyAlignment="1">
      <alignment horizontal="center" vertical="center"/>
    </xf>
    <xf numFmtId="164" fontId="4" fillId="0" borderId="5" xfId="0" applyNumberFormat="1" applyFont="1" applyBorder="1" applyAlignment="1">
      <alignment horizontal="center" vertical="center"/>
    </xf>
    <xf numFmtId="0" fontId="4" fillId="0" borderId="8" xfId="0" applyFont="1" applyBorder="1" applyAlignment="1">
      <alignment horizontal="center" vertical="center"/>
    </xf>
    <xf numFmtId="0" fontId="16" fillId="0" borderId="1" xfId="0" applyFont="1" applyBorder="1" applyAlignment="1">
      <alignment horizontal="center" vertical="center"/>
    </xf>
    <xf numFmtId="4" fontId="0" fillId="0" borderId="0" xfId="0" applyNumberFormat="1" applyAlignment="1">
      <alignment horizontal="right"/>
    </xf>
    <xf numFmtId="164" fontId="4" fillId="0" borderId="5" xfId="0" applyNumberFormat="1" applyFont="1" applyBorder="1" applyAlignment="1">
      <alignment horizontal="right" vertical="center"/>
    </xf>
    <xf numFmtId="164" fontId="4" fillId="0" borderId="0" xfId="1" applyFont="1" applyFill="1" applyAlignment="1">
      <alignment horizontal="right" vertical="center"/>
    </xf>
    <xf numFmtId="0" fontId="16" fillId="0" borderId="1" xfId="0" applyFont="1" applyBorder="1" applyAlignment="1">
      <alignment horizontal="left" vertical="center"/>
    </xf>
    <xf numFmtId="4" fontId="0" fillId="0" borderId="1" xfId="0" applyNumberFormat="1" applyBorder="1" applyAlignment="1">
      <alignment horizontal="right"/>
    </xf>
    <xf numFmtId="164" fontId="4" fillId="0" borderId="5" xfId="0" applyNumberFormat="1" applyFont="1" applyBorder="1" applyAlignment="1">
      <alignment horizontal="center"/>
    </xf>
    <xf numFmtId="49" fontId="4" fillId="0" borderId="0" xfId="0" applyNumberFormat="1" applyFont="1" applyAlignment="1">
      <alignment horizontal="center" vertical="center"/>
    </xf>
    <xf numFmtId="49" fontId="0" fillId="0" borderId="0" xfId="0" applyNumberFormat="1" applyAlignment="1">
      <alignment horizontal="left"/>
    </xf>
    <xf numFmtId="49" fontId="4" fillId="0" borderId="1" xfId="0" applyNumberFormat="1" applyFont="1" applyBorder="1" applyAlignment="1">
      <alignment horizontal="left" wrapText="1"/>
    </xf>
    <xf numFmtId="49" fontId="4" fillId="0" borderId="1" xfId="0" applyNumberFormat="1" applyFont="1" applyBorder="1" applyAlignment="1">
      <alignment horizontal="center" vertical="center" wrapText="1"/>
    </xf>
    <xf numFmtId="14" fontId="4" fillId="0" borderId="1" xfId="0" applyNumberFormat="1" applyFont="1" applyBorder="1" applyAlignment="1">
      <alignment horizontal="center" vertical="center"/>
    </xf>
    <xf numFmtId="0" fontId="5" fillId="0" borderId="1" xfId="0" applyFont="1" applyBorder="1" applyAlignment="1">
      <alignment horizontal="center" vertical="center"/>
    </xf>
    <xf numFmtId="0" fontId="5" fillId="0" borderId="1" xfId="0" applyFont="1" applyBorder="1" applyAlignment="1">
      <alignment horizontal="left" vertical="center"/>
    </xf>
    <xf numFmtId="0" fontId="5" fillId="0" borderId="1" xfId="0" applyFont="1" applyBorder="1" applyAlignment="1">
      <alignment horizontal="center"/>
    </xf>
    <xf numFmtId="49" fontId="5" fillId="0" borderId="1" xfId="0" applyNumberFormat="1" applyFont="1" applyBorder="1" applyAlignment="1">
      <alignment horizontal="left" wrapText="1"/>
    </xf>
    <xf numFmtId="167" fontId="5" fillId="0" borderId="1" xfId="1" applyNumberFormat="1" applyFont="1" applyFill="1" applyBorder="1" applyAlignment="1">
      <alignment horizontal="center" vertical="center"/>
    </xf>
    <xf numFmtId="164" fontId="5" fillId="0" borderId="5" xfId="0" applyNumberFormat="1" applyFont="1" applyBorder="1" applyAlignment="1">
      <alignment horizontal="center" vertical="center"/>
    </xf>
    <xf numFmtId="164" fontId="5" fillId="0" borderId="1" xfId="1" applyFont="1" applyFill="1" applyBorder="1" applyAlignment="1">
      <alignment vertical="center"/>
    </xf>
    <xf numFmtId="0" fontId="5" fillId="0" borderId="1" xfId="0" applyFont="1" applyBorder="1" applyAlignment="1">
      <alignment horizontal="left" wrapText="1"/>
    </xf>
    <xf numFmtId="49" fontId="18" fillId="0" borderId="1" xfId="0" applyNumberFormat="1" applyFont="1" applyBorder="1" applyAlignment="1">
      <alignment horizontal="left" wrapText="1"/>
    </xf>
    <xf numFmtId="0" fontId="4" fillId="4" borderId="1" xfId="0" applyFont="1" applyFill="1" applyBorder="1" applyAlignment="1">
      <alignment horizontal="center" vertical="center"/>
    </xf>
    <xf numFmtId="0" fontId="4" fillId="4" borderId="1" xfId="0" applyFont="1" applyFill="1" applyBorder="1" applyAlignment="1">
      <alignment horizontal="left" vertical="center"/>
    </xf>
    <xf numFmtId="165" fontId="4" fillId="4" borderId="3" xfId="0" applyNumberFormat="1" applyFont="1" applyFill="1" applyBorder="1" applyAlignment="1">
      <alignment horizontal="center" vertical="center"/>
    </xf>
    <xf numFmtId="0" fontId="4" fillId="4" borderId="1" xfId="0" applyFont="1" applyFill="1" applyBorder="1" applyAlignment="1">
      <alignment horizontal="center"/>
    </xf>
    <xf numFmtId="49" fontId="4" fillId="4" borderId="1" xfId="0" applyNumberFormat="1" applyFont="1" applyFill="1" applyBorder="1" applyAlignment="1">
      <alignment horizontal="left" wrapText="1"/>
    </xf>
    <xf numFmtId="167" fontId="4" fillId="4" borderId="1" xfId="1" applyNumberFormat="1" applyFont="1" applyFill="1" applyBorder="1" applyAlignment="1">
      <alignment horizontal="center" vertical="center"/>
    </xf>
    <xf numFmtId="164" fontId="4" fillId="4" borderId="5" xfId="0" applyNumberFormat="1" applyFont="1" applyFill="1" applyBorder="1" applyAlignment="1">
      <alignment horizontal="center" vertical="center"/>
    </xf>
    <xf numFmtId="164" fontId="4" fillId="4" borderId="1" xfId="1" applyFont="1" applyFill="1" applyBorder="1" applyAlignment="1">
      <alignment vertical="center"/>
    </xf>
    <xf numFmtId="164" fontId="4" fillId="4" borderId="1" xfId="1" applyFont="1" applyFill="1" applyBorder="1" applyAlignment="1">
      <alignment horizontal="center" vertical="center"/>
    </xf>
    <xf numFmtId="166" fontId="4" fillId="4" borderId="1" xfId="0" applyNumberFormat="1" applyFont="1" applyFill="1" applyBorder="1" applyAlignment="1">
      <alignment horizontal="center" vertical="center"/>
    </xf>
    <xf numFmtId="0" fontId="4" fillId="9" borderId="1" xfId="0" applyFont="1" applyFill="1" applyBorder="1" applyAlignment="1">
      <alignment horizontal="center" vertical="center"/>
    </xf>
    <xf numFmtId="165" fontId="4" fillId="4" borderId="3" xfId="0" applyNumberFormat="1" applyFont="1" applyFill="1" applyBorder="1" applyAlignment="1">
      <alignment horizontal="center"/>
    </xf>
    <xf numFmtId="49" fontId="4" fillId="0" borderId="5" xfId="0" applyNumberFormat="1" applyFont="1" applyBorder="1" applyAlignment="1">
      <alignment horizontal="left" wrapText="1"/>
    </xf>
    <xf numFmtId="2" fontId="4" fillId="0" borderId="1" xfId="0" applyNumberFormat="1" applyFont="1" applyBorder="1" applyAlignment="1">
      <alignment horizontal="center" vertical="center"/>
    </xf>
    <xf numFmtId="0" fontId="19" fillId="0" borderId="1" xfId="0" applyFont="1" applyBorder="1" applyAlignment="1">
      <alignment horizontal="center" vertical="center"/>
    </xf>
    <xf numFmtId="0" fontId="20" fillId="0" borderId="1" xfId="0" applyFont="1" applyBorder="1" applyAlignment="1">
      <alignment horizontal="center" vertical="center"/>
    </xf>
    <xf numFmtId="10" fontId="0" fillId="0" borderId="0" xfId="0" applyNumberFormat="1"/>
    <xf numFmtId="0" fontId="19" fillId="2" borderId="1" xfId="0" applyFont="1" applyFill="1" applyBorder="1" applyAlignment="1">
      <alignment horizontal="center" vertical="center"/>
    </xf>
    <xf numFmtId="15" fontId="4" fillId="2" borderId="1" xfId="0" applyNumberFormat="1" applyFont="1" applyFill="1" applyBorder="1" applyAlignment="1">
      <alignment horizontal="center" vertical="center"/>
    </xf>
    <xf numFmtId="165" fontId="4" fillId="2" borderId="1" xfId="0" applyNumberFormat="1" applyFont="1" applyFill="1" applyBorder="1" applyAlignment="1">
      <alignment horizontal="center" vertical="center"/>
    </xf>
    <xf numFmtId="165" fontId="19" fillId="2" borderId="1" xfId="0" applyNumberFormat="1" applyFont="1" applyFill="1" applyBorder="1" applyAlignment="1">
      <alignment horizontal="center" vertical="center"/>
    </xf>
    <xf numFmtId="0" fontId="4" fillId="2" borderId="1" xfId="0" applyFont="1" applyFill="1" applyBorder="1" applyAlignment="1">
      <alignment horizontal="center" vertical="center"/>
    </xf>
    <xf numFmtId="17" fontId="0" fillId="0" borderId="1" xfId="0" applyNumberFormat="1" applyBorder="1"/>
    <xf numFmtId="0" fontId="0" fillId="15" borderId="1" xfId="0" applyFill="1" applyBorder="1"/>
    <xf numFmtId="10" fontId="0" fillId="0" borderId="1" xfId="0" applyNumberFormat="1" applyBorder="1"/>
    <xf numFmtId="10" fontId="0" fillId="15" borderId="1" xfId="0" applyNumberFormat="1" applyFill="1" applyBorder="1"/>
    <xf numFmtId="0" fontId="21" fillId="0" borderId="1" xfId="0" applyFont="1" applyBorder="1" applyAlignment="1">
      <alignment horizontal="left" vertical="center"/>
    </xf>
    <xf numFmtId="0" fontId="21" fillId="0" borderId="1" xfId="0" applyFont="1" applyBorder="1" applyAlignment="1">
      <alignment horizontal="center" vertical="center"/>
    </xf>
    <xf numFmtId="0" fontId="21" fillId="0" borderId="1" xfId="0" applyFont="1" applyBorder="1" applyAlignment="1">
      <alignment horizontal="center"/>
    </xf>
    <xf numFmtId="49" fontId="21" fillId="0" borderId="1" xfId="0" applyNumberFormat="1" applyFont="1" applyBorder="1" applyAlignment="1">
      <alignment horizontal="left" wrapText="1"/>
    </xf>
    <xf numFmtId="164" fontId="21" fillId="0" borderId="5" xfId="0" applyNumberFormat="1" applyFont="1" applyBorder="1" applyAlignment="1">
      <alignment horizontal="center" vertical="center"/>
    </xf>
    <xf numFmtId="166" fontId="21" fillId="0" borderId="1" xfId="0" applyNumberFormat="1" applyFont="1" applyBorder="1" applyAlignment="1">
      <alignment horizontal="center" vertical="center"/>
    </xf>
    <xf numFmtId="167" fontId="21" fillId="0" borderId="1" xfId="1" applyNumberFormat="1" applyFont="1" applyFill="1" applyBorder="1" applyAlignment="1">
      <alignment horizontal="center" vertical="center"/>
    </xf>
    <xf numFmtId="164" fontId="21" fillId="0" borderId="1" xfId="1" applyFont="1" applyFill="1" applyBorder="1" applyAlignment="1">
      <alignment vertical="center"/>
    </xf>
    <xf numFmtId="164" fontId="21" fillId="0" borderId="1" xfId="1" applyFont="1" applyFill="1" applyBorder="1" applyAlignment="1">
      <alignment horizontal="center" vertical="center"/>
    </xf>
    <xf numFmtId="0" fontId="22" fillId="0" borderId="1" xfId="0" applyFont="1" applyBorder="1" applyAlignment="1">
      <alignment horizontal="center" vertical="center"/>
    </xf>
    <xf numFmtId="0" fontId="16" fillId="0" borderId="1" xfId="0" applyFont="1" applyBorder="1" applyAlignment="1">
      <alignment horizontal="left" vertical="center" wrapText="1"/>
    </xf>
    <xf numFmtId="0" fontId="4" fillId="9" borderId="1" xfId="0" applyFont="1" applyFill="1" applyBorder="1" applyAlignment="1">
      <alignment horizontal="center" vertical="center" wrapText="1"/>
    </xf>
    <xf numFmtId="0" fontId="5" fillId="9" borderId="1" xfId="0" applyFont="1" applyFill="1" applyBorder="1" applyAlignment="1">
      <alignment horizontal="center" vertical="center"/>
    </xf>
    <xf numFmtId="49" fontId="4" fillId="16" borderId="1" xfId="0" applyNumberFormat="1" applyFont="1" applyFill="1" applyBorder="1" applyAlignment="1">
      <alignment horizontal="left" wrapText="1"/>
    </xf>
    <xf numFmtId="49" fontId="4" fillId="15" borderId="1" xfId="0" applyNumberFormat="1" applyFont="1" applyFill="1" applyBorder="1" applyAlignment="1">
      <alignment horizontal="left" wrapText="1"/>
    </xf>
    <xf numFmtId="0" fontId="4" fillId="15" borderId="1" xfId="0" applyFont="1" applyFill="1" applyBorder="1" applyAlignment="1">
      <alignment horizontal="left" vertical="center"/>
    </xf>
    <xf numFmtId="0" fontId="4" fillId="11" borderId="1" xfId="0" applyFont="1" applyFill="1" applyBorder="1" applyAlignment="1">
      <alignment horizontal="left" vertical="center"/>
    </xf>
    <xf numFmtId="167" fontId="4" fillId="15" borderId="1" xfId="1" applyNumberFormat="1" applyFont="1" applyFill="1" applyBorder="1" applyAlignment="1">
      <alignment horizontal="center" vertical="center"/>
    </xf>
    <xf numFmtId="0" fontId="4" fillId="15" borderId="1" xfId="0" applyFont="1" applyFill="1" applyBorder="1" applyAlignment="1">
      <alignment horizontal="center" vertical="center"/>
    </xf>
    <xf numFmtId="164" fontId="4" fillId="15" borderId="5" xfId="0" applyNumberFormat="1" applyFont="1" applyFill="1" applyBorder="1" applyAlignment="1">
      <alignment horizontal="center" vertical="center"/>
    </xf>
    <xf numFmtId="164" fontId="4" fillId="15" borderId="1" xfId="1" applyFont="1" applyFill="1" applyBorder="1" applyAlignment="1">
      <alignment vertical="center"/>
    </xf>
    <xf numFmtId="164" fontId="4" fillId="15" borderId="1" xfId="1" applyFont="1" applyFill="1" applyBorder="1" applyAlignment="1">
      <alignment horizontal="center" vertical="center"/>
    </xf>
    <xf numFmtId="49" fontId="4" fillId="17" borderId="1" xfId="0" applyNumberFormat="1" applyFont="1" applyFill="1" applyBorder="1" applyAlignment="1">
      <alignment horizontal="left" wrapText="1"/>
    </xf>
    <xf numFmtId="167" fontId="4" fillId="17" borderId="1" xfId="1" applyNumberFormat="1" applyFont="1" applyFill="1" applyBorder="1" applyAlignment="1">
      <alignment horizontal="center" vertical="center"/>
    </xf>
    <xf numFmtId="0" fontId="4" fillId="17" borderId="1" xfId="0" applyFont="1" applyFill="1" applyBorder="1" applyAlignment="1">
      <alignment horizontal="center" vertical="center"/>
    </xf>
    <xf numFmtId="164" fontId="4" fillId="17" borderId="5" xfId="0" applyNumberFormat="1" applyFont="1" applyFill="1" applyBorder="1" applyAlignment="1">
      <alignment horizontal="center" vertical="center"/>
    </xf>
    <xf numFmtId="164" fontId="4" fillId="17" borderId="1" xfId="1" applyFont="1" applyFill="1" applyBorder="1" applyAlignment="1">
      <alignment vertical="center"/>
    </xf>
    <xf numFmtId="164" fontId="4" fillId="17" borderId="1" xfId="1" applyFont="1" applyFill="1" applyBorder="1" applyAlignment="1">
      <alignment horizontal="center" vertical="center"/>
    </xf>
    <xf numFmtId="0" fontId="4" fillId="17" borderId="1" xfId="0" applyFont="1" applyFill="1" applyBorder="1" applyAlignment="1">
      <alignment horizontal="left" vertical="center"/>
    </xf>
    <xf numFmtId="2" fontId="4" fillId="18" borderId="1" xfId="0" applyNumberFormat="1" applyFont="1" applyFill="1" applyBorder="1" applyAlignment="1">
      <alignment horizontal="center" vertical="center"/>
    </xf>
    <xf numFmtId="166" fontId="4" fillId="18" borderId="1" xfId="0" applyNumberFormat="1" applyFont="1" applyFill="1" applyBorder="1" applyAlignment="1">
      <alignment horizontal="center" vertical="center"/>
    </xf>
    <xf numFmtId="14" fontId="4" fillId="18" borderId="1" xfId="0" applyNumberFormat="1" applyFont="1" applyFill="1" applyBorder="1" applyAlignment="1">
      <alignment horizontal="center"/>
    </xf>
    <xf numFmtId="0" fontId="4" fillId="18" borderId="1" xfId="0" applyFont="1" applyFill="1" applyBorder="1" applyAlignment="1">
      <alignment horizontal="center"/>
    </xf>
    <xf numFmtId="0" fontId="4" fillId="18" borderId="2" xfId="0" applyFont="1" applyFill="1" applyBorder="1" applyAlignment="1">
      <alignment horizontal="center"/>
    </xf>
    <xf numFmtId="0" fontId="4" fillId="18" borderId="2" xfId="0" applyFont="1" applyFill="1" applyBorder="1" applyAlignment="1">
      <alignment horizontal="center" vertical="center"/>
    </xf>
    <xf numFmtId="0" fontId="4" fillId="18" borderId="1" xfId="0" applyFont="1" applyFill="1" applyBorder="1" applyAlignment="1">
      <alignment horizontal="center" vertical="center"/>
    </xf>
    <xf numFmtId="0" fontId="4" fillId="18" borderId="1" xfId="0" applyFont="1" applyFill="1" applyBorder="1" applyAlignment="1">
      <alignment horizontal="left" wrapText="1"/>
    </xf>
    <xf numFmtId="166" fontId="4" fillId="18" borderId="5" xfId="0" applyNumberFormat="1" applyFont="1" applyFill="1" applyBorder="1" applyAlignment="1">
      <alignment horizontal="center" vertical="center"/>
    </xf>
    <xf numFmtId="0" fontId="4" fillId="18" borderId="7" xfId="0" applyFont="1" applyFill="1" applyBorder="1" applyAlignment="1">
      <alignment horizontal="center"/>
    </xf>
    <xf numFmtId="2" fontId="4" fillId="18" borderId="5" xfId="0" applyNumberFormat="1" applyFont="1" applyFill="1" applyBorder="1" applyAlignment="1">
      <alignment horizontal="center" vertical="center"/>
    </xf>
    <xf numFmtId="0" fontId="0" fillId="18" borderId="2" xfId="0" applyFill="1" applyBorder="1"/>
    <xf numFmtId="0" fontId="5" fillId="18" borderId="2" xfId="0" applyFont="1" applyFill="1" applyBorder="1" applyAlignment="1">
      <alignment horizontal="center"/>
    </xf>
    <xf numFmtId="0" fontId="0" fillId="18" borderId="1" xfId="0" applyFill="1" applyBorder="1"/>
    <xf numFmtId="165" fontId="4" fillId="2" borderId="3" xfId="0" applyNumberFormat="1" applyFont="1" applyFill="1" applyBorder="1" applyAlignment="1">
      <alignment horizontal="center" vertical="center"/>
    </xf>
    <xf numFmtId="165" fontId="4" fillId="2" borderId="3" xfId="0" applyNumberFormat="1" applyFont="1" applyFill="1" applyBorder="1" applyAlignment="1">
      <alignment horizontal="center"/>
    </xf>
    <xf numFmtId="49" fontId="4" fillId="19" borderId="1" xfId="0" applyNumberFormat="1" applyFont="1" applyFill="1" applyBorder="1" applyAlignment="1">
      <alignment horizontal="left" wrapText="1"/>
    </xf>
    <xf numFmtId="49" fontId="4" fillId="7" borderId="1" xfId="0" applyNumberFormat="1" applyFont="1" applyFill="1" applyBorder="1" applyAlignment="1">
      <alignment horizontal="left" wrapText="1"/>
    </xf>
    <xf numFmtId="49" fontId="4" fillId="20" borderId="1" xfId="0" applyNumberFormat="1" applyFont="1" applyFill="1" applyBorder="1" applyAlignment="1">
      <alignment horizontal="left" wrapText="1"/>
    </xf>
    <xf numFmtId="0" fontId="4" fillId="14" borderId="1" xfId="0" applyFont="1" applyFill="1" applyBorder="1" applyAlignment="1">
      <alignment horizontal="left" wrapText="1"/>
    </xf>
    <xf numFmtId="167" fontId="4" fillId="14" borderId="1" xfId="1" applyNumberFormat="1" applyFont="1" applyFill="1" applyBorder="1" applyAlignment="1">
      <alignment horizontal="center" vertical="center"/>
    </xf>
    <xf numFmtId="0" fontId="4" fillId="14" borderId="1" xfId="0" applyFont="1" applyFill="1" applyBorder="1" applyAlignment="1">
      <alignment horizontal="center" vertical="center"/>
    </xf>
    <xf numFmtId="164" fontId="4" fillId="14" borderId="1" xfId="0" applyNumberFormat="1" applyFont="1" applyFill="1" applyBorder="1" applyAlignment="1">
      <alignment horizontal="center" vertical="center"/>
    </xf>
    <xf numFmtId="164" fontId="4" fillId="14" borderId="3" xfId="1" applyFont="1" applyFill="1" applyBorder="1" applyAlignment="1">
      <alignment vertical="center"/>
    </xf>
    <xf numFmtId="164" fontId="4" fillId="14" borderId="5" xfId="0" applyNumberFormat="1" applyFont="1" applyFill="1" applyBorder="1" applyAlignment="1">
      <alignment horizontal="center" vertical="center"/>
    </xf>
    <xf numFmtId="164" fontId="4" fillId="14" borderId="1" xfId="1" applyFont="1" applyFill="1" applyBorder="1" applyAlignment="1">
      <alignment vertical="center"/>
    </xf>
    <xf numFmtId="49" fontId="4" fillId="14" borderId="1" xfId="0" applyNumberFormat="1" applyFont="1" applyFill="1" applyBorder="1" applyAlignment="1">
      <alignment horizontal="left" wrapText="1"/>
    </xf>
    <xf numFmtId="0" fontId="4" fillId="19" borderId="1" xfId="0" applyFont="1" applyFill="1" applyBorder="1" applyAlignment="1">
      <alignment horizontal="left" vertical="center"/>
    </xf>
    <xf numFmtId="0" fontId="4" fillId="2" borderId="5" xfId="0" applyFont="1" applyFill="1" applyBorder="1" applyAlignment="1">
      <alignment horizontal="center" vertical="center"/>
    </xf>
    <xf numFmtId="165" fontId="4" fillId="2" borderId="11" xfId="0" applyNumberFormat="1" applyFont="1" applyFill="1" applyBorder="1" applyAlignment="1">
      <alignment horizontal="center" vertical="center"/>
    </xf>
    <xf numFmtId="14" fontId="4" fillId="2" borderId="1" xfId="0" applyNumberFormat="1" applyFont="1" applyFill="1" applyBorder="1" applyAlignment="1">
      <alignment horizontal="center" vertical="center"/>
    </xf>
    <xf numFmtId="49" fontId="4" fillId="0" borderId="1" xfId="0" applyNumberFormat="1" applyFont="1" applyBorder="1" applyAlignment="1">
      <alignment horizontal="left" vertical="center" wrapText="1"/>
    </xf>
    <xf numFmtId="0" fontId="2" fillId="0" borderId="0" xfId="2"/>
    <xf numFmtId="0" fontId="24" fillId="22" borderId="12" xfId="2" applyFont="1" applyFill="1" applyBorder="1"/>
    <xf numFmtId="49" fontId="2" fillId="21" borderId="1" xfId="2" applyNumberFormat="1" applyFill="1" applyBorder="1" applyAlignment="1">
      <alignment horizontal="left"/>
    </xf>
    <xf numFmtId="49" fontId="2" fillId="0" borderId="1" xfId="2" applyNumberFormat="1" applyBorder="1" applyAlignment="1">
      <alignment horizontal="left"/>
    </xf>
    <xf numFmtId="49" fontId="2" fillId="0" borderId="1" xfId="2" applyNumberFormat="1" applyBorder="1" applyAlignment="1">
      <alignment horizontal="center"/>
    </xf>
    <xf numFmtId="49" fontId="23" fillId="0" borderId="1" xfId="2" applyNumberFormat="1" applyFont="1" applyBorder="1" applyAlignment="1">
      <alignment horizontal="left"/>
    </xf>
    <xf numFmtId="49" fontId="23" fillId="0" borderId="1" xfId="2" applyNumberFormat="1" applyFont="1" applyBorder="1" applyAlignment="1">
      <alignment horizontal="center"/>
    </xf>
    <xf numFmtId="49" fontId="23" fillId="21" borderId="1" xfId="2" applyNumberFormat="1" applyFont="1" applyFill="1" applyBorder="1" applyAlignment="1">
      <alignment horizontal="left"/>
    </xf>
    <xf numFmtId="0" fontId="4" fillId="0" borderId="3" xfId="0" applyFont="1" applyBorder="1" applyAlignment="1">
      <alignment horizontal="left" vertical="center"/>
    </xf>
    <xf numFmtId="0" fontId="0" fillId="0" borderId="5" xfId="0" applyBorder="1"/>
    <xf numFmtId="0" fontId="0" fillId="0" borderId="5" xfId="0" applyBorder="1" applyAlignment="1">
      <alignment horizontal="center"/>
    </xf>
    <xf numFmtId="0" fontId="5" fillId="18" borderId="1" xfId="0" applyFont="1" applyFill="1" applyBorder="1" applyAlignment="1">
      <alignment horizontal="center"/>
    </xf>
    <xf numFmtId="0" fontId="0" fillId="21" borderId="13" xfId="0" applyFill="1" applyBorder="1"/>
    <xf numFmtId="0" fontId="5" fillId="0" borderId="0" xfId="0" applyFont="1" applyAlignment="1">
      <alignment horizontal="left" wrapText="1"/>
    </xf>
    <xf numFmtId="0" fontId="25" fillId="0" borderId="1" xfId="0" applyFont="1" applyBorder="1" applyAlignment="1">
      <alignment horizontal="center" vertical="center"/>
    </xf>
    <xf numFmtId="0" fontId="25" fillId="0" borderId="1" xfId="0" applyFont="1" applyBorder="1" applyAlignment="1">
      <alignment horizontal="left" vertical="center"/>
    </xf>
    <xf numFmtId="165" fontId="25" fillId="0" borderId="3" xfId="0" applyNumberFormat="1" applyFont="1" applyBorder="1" applyAlignment="1">
      <alignment horizontal="center" vertical="center"/>
    </xf>
    <xf numFmtId="165" fontId="25" fillId="2" borderId="1" xfId="0" applyNumberFormat="1" applyFont="1" applyFill="1" applyBorder="1" applyAlignment="1">
      <alignment horizontal="center" vertical="center"/>
    </xf>
    <xf numFmtId="0" fontId="25" fillId="2" borderId="1" xfId="0" applyFont="1" applyFill="1" applyBorder="1" applyAlignment="1">
      <alignment horizontal="center" vertical="center"/>
    </xf>
    <xf numFmtId="0" fontId="25" fillId="0" borderId="1" xfId="0" applyFont="1" applyBorder="1" applyAlignment="1">
      <alignment horizontal="center"/>
    </xf>
    <xf numFmtId="0" fontId="25" fillId="0" borderId="1" xfId="0" applyFont="1" applyBorder="1" applyAlignment="1">
      <alignment horizontal="left" wrapText="1"/>
    </xf>
    <xf numFmtId="167" fontId="25" fillId="0" borderId="1" xfId="1" applyNumberFormat="1" applyFont="1" applyFill="1" applyBorder="1" applyAlignment="1">
      <alignment horizontal="center" vertical="center"/>
    </xf>
    <xf numFmtId="164" fontId="25" fillId="0" borderId="1" xfId="0" applyNumberFormat="1" applyFont="1" applyBorder="1" applyAlignment="1">
      <alignment horizontal="center" vertical="center"/>
    </xf>
    <xf numFmtId="164" fontId="25" fillId="0" borderId="3" xfId="1" applyFont="1" applyFill="1" applyBorder="1" applyAlignment="1">
      <alignment vertical="center"/>
    </xf>
    <xf numFmtId="14" fontId="25" fillId="0" borderId="1" xfId="1" applyNumberFormat="1" applyFont="1" applyFill="1" applyBorder="1" applyAlignment="1">
      <alignment horizontal="center" vertical="center"/>
    </xf>
    <xf numFmtId="166" fontId="25" fillId="0" borderId="1" xfId="0" applyNumberFormat="1" applyFont="1" applyBorder="1" applyAlignment="1">
      <alignment horizontal="center" vertical="center"/>
    </xf>
    <xf numFmtId="2" fontId="25" fillId="18" borderId="1" xfId="0" applyNumberFormat="1" applyFont="1" applyFill="1" applyBorder="1" applyAlignment="1">
      <alignment horizontal="center" vertical="center"/>
    </xf>
    <xf numFmtId="166" fontId="25" fillId="18" borderId="1" xfId="0" applyNumberFormat="1" applyFont="1" applyFill="1" applyBorder="1" applyAlignment="1">
      <alignment horizontal="center" vertical="center"/>
    </xf>
    <xf numFmtId="0" fontId="25" fillId="18" borderId="1" xfId="0" applyFont="1" applyFill="1" applyBorder="1" applyAlignment="1">
      <alignment horizontal="center"/>
    </xf>
    <xf numFmtId="0" fontId="25" fillId="4" borderId="1" xfId="0" applyFont="1" applyFill="1" applyBorder="1"/>
    <xf numFmtId="49" fontId="2" fillId="21" borderId="0" xfId="2" applyNumberFormat="1" applyFill="1" applyAlignment="1">
      <alignment horizontal="left"/>
    </xf>
    <xf numFmtId="0" fontId="23" fillId="0" borderId="0" xfId="0" applyFont="1"/>
    <xf numFmtId="0" fontId="0" fillId="21" borderId="0" xfId="0" applyFill="1"/>
    <xf numFmtId="49" fontId="26" fillId="0" borderId="1" xfId="2" applyNumberFormat="1" applyFont="1" applyBorder="1" applyAlignment="1">
      <alignment horizontal="left"/>
    </xf>
    <xf numFmtId="49" fontId="26" fillId="0" borderId="1" xfId="2" applyNumberFormat="1" applyFont="1" applyBorder="1" applyAlignment="1">
      <alignment horizontal="center"/>
    </xf>
    <xf numFmtId="0" fontId="26" fillId="0" borderId="0" xfId="0" applyFont="1"/>
    <xf numFmtId="49" fontId="26" fillId="21" borderId="1" xfId="2" applyNumberFormat="1" applyFont="1" applyFill="1" applyBorder="1" applyAlignment="1">
      <alignment horizontal="left"/>
    </xf>
    <xf numFmtId="164" fontId="4" fillId="0" borderId="5" xfId="1" applyFont="1" applyBorder="1" applyAlignment="1">
      <alignment vertical="center"/>
    </xf>
    <xf numFmtId="165" fontId="4" fillId="2" borderId="5" xfId="0" applyNumberFormat="1" applyFont="1" applyFill="1" applyBorder="1" applyAlignment="1">
      <alignment horizontal="center" vertical="center"/>
    </xf>
    <xf numFmtId="0" fontId="19" fillId="2" borderId="5" xfId="0" applyFont="1" applyFill="1" applyBorder="1" applyAlignment="1">
      <alignment horizontal="center" vertical="center"/>
    </xf>
    <xf numFmtId="165" fontId="19" fillId="0" borderId="1" xfId="0" applyNumberFormat="1" applyFont="1" applyBorder="1" applyAlignment="1">
      <alignment horizontal="center" vertical="center"/>
    </xf>
    <xf numFmtId="0" fontId="5" fillId="0" borderId="2" xfId="0" applyFont="1" applyBorder="1" applyAlignment="1">
      <alignment horizontal="center"/>
    </xf>
    <xf numFmtId="49" fontId="21" fillId="4" borderId="1" xfId="0" applyNumberFormat="1" applyFont="1" applyFill="1" applyBorder="1" applyAlignment="1">
      <alignment horizontal="left" wrapText="1"/>
    </xf>
    <xf numFmtId="0" fontId="4" fillId="4" borderId="1" xfId="0" applyFont="1" applyFill="1" applyBorder="1" applyAlignment="1">
      <alignment horizontal="left" wrapText="1"/>
    </xf>
    <xf numFmtId="167" fontId="21" fillId="4" borderId="1" xfId="1" applyNumberFormat="1" applyFont="1" applyFill="1" applyBorder="1" applyAlignment="1">
      <alignment horizontal="center" vertical="center"/>
    </xf>
    <xf numFmtId="0" fontId="21" fillId="4" borderId="1" xfId="0" applyFont="1" applyFill="1" applyBorder="1" applyAlignment="1">
      <alignment horizontal="center" vertical="center"/>
    </xf>
    <xf numFmtId="164" fontId="4" fillId="4" borderId="1" xfId="0" applyNumberFormat="1" applyFont="1" applyFill="1" applyBorder="1" applyAlignment="1">
      <alignment horizontal="center" vertical="center"/>
    </xf>
    <xf numFmtId="0" fontId="4" fillId="11" borderId="1" xfId="0" applyFont="1" applyFill="1" applyBorder="1" applyAlignment="1">
      <alignment horizontal="left" wrapText="1"/>
    </xf>
    <xf numFmtId="167" fontId="4" fillId="11" borderId="1" xfId="1" applyNumberFormat="1" applyFont="1" applyFill="1" applyBorder="1" applyAlignment="1">
      <alignment horizontal="center" vertical="center"/>
    </xf>
    <xf numFmtId="0" fontId="4" fillId="11" borderId="1" xfId="0" applyFont="1" applyFill="1" applyBorder="1" applyAlignment="1">
      <alignment horizontal="center" vertical="center"/>
    </xf>
    <xf numFmtId="164" fontId="4" fillId="11" borderId="1" xfId="0" applyNumberFormat="1" applyFont="1" applyFill="1" applyBorder="1" applyAlignment="1">
      <alignment horizontal="center" vertical="center"/>
    </xf>
    <xf numFmtId="164" fontId="4" fillId="11" borderId="3" xfId="1" applyFont="1" applyFill="1" applyBorder="1" applyAlignment="1">
      <alignment vertical="center"/>
    </xf>
    <xf numFmtId="49" fontId="4" fillId="12" borderId="1" xfId="0" applyNumberFormat="1" applyFont="1" applyFill="1" applyBorder="1" applyAlignment="1">
      <alignment horizontal="left" wrapText="1"/>
    </xf>
    <xf numFmtId="167" fontId="4" fillId="12" borderId="1" xfId="1" applyNumberFormat="1" applyFont="1" applyFill="1" applyBorder="1" applyAlignment="1">
      <alignment horizontal="center" vertical="center"/>
    </xf>
    <xf numFmtId="0" fontId="4" fillId="12" borderId="1" xfId="0" applyFont="1" applyFill="1" applyBorder="1" applyAlignment="1">
      <alignment horizontal="center" vertical="center"/>
    </xf>
    <xf numFmtId="164" fontId="4" fillId="12" borderId="5" xfId="0" applyNumberFormat="1" applyFont="1" applyFill="1" applyBorder="1" applyAlignment="1">
      <alignment horizontal="center" vertical="center"/>
    </xf>
    <xf numFmtId="164" fontId="4" fillId="12" borderId="1" xfId="1" applyFont="1" applyFill="1" applyBorder="1" applyAlignment="1">
      <alignment vertical="center"/>
    </xf>
    <xf numFmtId="0" fontId="4" fillId="12" borderId="1" xfId="0" applyFont="1" applyFill="1" applyBorder="1" applyAlignment="1">
      <alignment horizontal="left" wrapText="1"/>
    </xf>
    <xf numFmtId="164" fontId="4" fillId="12" borderId="1" xfId="0" applyNumberFormat="1" applyFont="1" applyFill="1" applyBorder="1" applyAlignment="1">
      <alignment horizontal="center" vertical="center"/>
    </xf>
    <xf numFmtId="49" fontId="1" fillId="0" borderId="1" xfId="2" applyNumberFormat="1" applyFont="1" applyBorder="1" applyAlignment="1">
      <alignment horizontal="left"/>
    </xf>
    <xf numFmtId="3" fontId="0" fillId="0" borderId="0" xfId="0" applyNumberFormat="1"/>
    <xf numFmtId="164" fontId="5" fillId="0" borderId="1" xfId="1" applyFont="1" applyFill="1" applyBorder="1" applyAlignment="1">
      <alignment horizontal="center" vertical="center"/>
    </xf>
    <xf numFmtId="165" fontId="4" fillId="0" borderId="10" xfId="0" applyNumberFormat="1" applyFont="1" applyBorder="1" applyAlignment="1">
      <alignment horizontal="center"/>
    </xf>
    <xf numFmtId="0" fontId="16" fillId="0" borderId="1" xfId="0" applyFont="1" applyBorder="1" applyAlignment="1">
      <alignment horizontal="left" wrapText="1"/>
    </xf>
    <xf numFmtId="0" fontId="4" fillId="5" borderId="1" xfId="0" applyFont="1" applyFill="1" applyBorder="1" applyAlignment="1">
      <alignment horizontal="left" wrapText="1"/>
    </xf>
    <xf numFmtId="167" fontId="4" fillId="5" borderId="1" xfId="1" applyNumberFormat="1" applyFont="1" applyFill="1" applyBorder="1" applyAlignment="1">
      <alignment horizontal="center" vertical="center"/>
    </xf>
    <xf numFmtId="0" fontId="4" fillId="5" borderId="1" xfId="0" applyFont="1" applyFill="1" applyBorder="1" applyAlignment="1">
      <alignment horizontal="center" vertical="center"/>
    </xf>
    <xf numFmtId="164" fontId="4" fillId="5" borderId="1" xfId="0" applyNumberFormat="1" applyFont="1" applyFill="1" applyBorder="1" applyAlignment="1">
      <alignment horizontal="center" vertical="center"/>
    </xf>
    <xf numFmtId="164" fontId="4" fillId="5" borderId="1" xfId="1" applyFont="1" applyFill="1" applyBorder="1" applyAlignment="1">
      <alignment vertical="center"/>
    </xf>
    <xf numFmtId="165" fontId="4" fillId="0" borderId="11" xfId="0" applyNumberFormat="1" applyFont="1" applyBorder="1" applyAlignment="1">
      <alignment horizontal="center"/>
    </xf>
    <xf numFmtId="165" fontId="25" fillId="0" borderId="1" xfId="0" applyNumberFormat="1" applyFont="1" applyBorder="1" applyAlignment="1">
      <alignment horizontal="center"/>
    </xf>
    <xf numFmtId="165" fontId="25" fillId="0" borderId="3" xfId="0" applyNumberFormat="1" applyFont="1" applyBorder="1" applyAlignment="1">
      <alignment horizontal="center"/>
    </xf>
    <xf numFmtId="165" fontId="5" fillId="0" borderId="1" xfId="0" applyNumberFormat="1" applyFont="1" applyBorder="1" applyAlignment="1">
      <alignment horizontal="center"/>
    </xf>
    <xf numFmtId="165" fontId="21" fillId="0" borderId="3" xfId="0" applyNumberFormat="1" applyFont="1" applyBorder="1" applyAlignment="1">
      <alignment horizontal="center" vertical="center"/>
    </xf>
    <xf numFmtId="165" fontId="4" fillId="0" borderId="11" xfId="0" applyNumberFormat="1" applyFont="1" applyBorder="1" applyAlignment="1">
      <alignment horizontal="center" vertical="center"/>
    </xf>
    <xf numFmtId="0" fontId="4" fillId="0" borderId="9" xfId="0" applyFont="1" applyBorder="1" applyAlignment="1">
      <alignment horizontal="center"/>
    </xf>
    <xf numFmtId="165" fontId="4" fillId="0" borderId="9" xfId="0" applyNumberFormat="1" applyFont="1" applyBorder="1" applyAlignment="1">
      <alignment horizontal="center"/>
    </xf>
    <xf numFmtId="0" fontId="4" fillId="20" borderId="1" xfId="0" applyFont="1" applyFill="1" applyBorder="1" applyAlignment="1">
      <alignment horizontal="left" wrapText="1"/>
    </xf>
    <xf numFmtId="167" fontId="4" fillId="20" borderId="1" xfId="1" applyNumberFormat="1" applyFont="1" applyFill="1" applyBorder="1" applyAlignment="1">
      <alignment horizontal="center" vertical="center"/>
    </xf>
    <xf numFmtId="0" fontId="4" fillId="20" borderId="1" xfId="0" applyFont="1" applyFill="1" applyBorder="1" applyAlignment="1">
      <alignment horizontal="center" vertical="center"/>
    </xf>
    <xf numFmtId="164" fontId="4" fillId="20" borderId="1" xfId="0" applyNumberFormat="1" applyFont="1" applyFill="1" applyBorder="1" applyAlignment="1">
      <alignment horizontal="center" vertical="center"/>
    </xf>
    <xf numFmtId="164" fontId="4" fillId="20" borderId="3" xfId="1" applyFont="1" applyFill="1" applyBorder="1" applyAlignment="1">
      <alignment vertical="center"/>
    </xf>
    <xf numFmtId="0" fontId="1" fillId="0" borderId="1" xfId="0" applyFont="1" applyBorder="1" applyAlignment="1">
      <alignment horizontal="left" wrapText="1"/>
    </xf>
    <xf numFmtId="4" fontId="11" fillId="0" borderId="0" xfId="0" applyNumberFormat="1" applyFont="1" applyAlignment="1">
      <alignment horizontal="right"/>
    </xf>
    <xf numFmtId="0" fontId="29" fillId="0" borderId="1" xfId="0" applyFont="1" applyBorder="1" applyAlignment="1">
      <alignment horizontal="center" vertical="center" wrapText="1"/>
    </xf>
    <xf numFmtId="164" fontId="4" fillId="0" borderId="1" xfId="1" applyFont="1" applyBorder="1" applyAlignment="1">
      <alignment vertical="center"/>
    </xf>
    <xf numFmtId="165" fontId="4" fillId="0" borderId="5" xfId="0" applyNumberFormat="1" applyFont="1" applyBorder="1" applyAlignment="1">
      <alignment horizontal="center" vertical="center"/>
    </xf>
    <xf numFmtId="165" fontId="4" fillId="0" borderId="5" xfId="0" applyNumberFormat="1" applyFont="1" applyBorder="1" applyAlignment="1">
      <alignment horizontal="center"/>
    </xf>
    <xf numFmtId="0" fontId="0" fillId="0" borderId="1" xfId="0" applyBorder="1" applyAlignment="1">
      <alignment horizontal="center" vertical="center"/>
    </xf>
    <xf numFmtId="0" fontId="0" fillId="0" borderId="1" xfId="0" applyBorder="1" applyAlignment="1">
      <alignment horizontal="left" vertical="center"/>
    </xf>
    <xf numFmtId="165" fontId="30" fillId="23" borderId="3" xfId="3" applyNumberFormat="1" applyBorder="1" applyAlignment="1">
      <alignment horizontal="center"/>
    </xf>
    <xf numFmtId="0" fontId="4" fillId="8" borderId="1" xfId="0" applyFont="1" applyFill="1" applyBorder="1" applyAlignment="1">
      <alignment horizontal="center" vertical="center"/>
    </xf>
    <xf numFmtId="165" fontId="4" fillId="0" borderId="3" xfId="0" applyNumberFormat="1" applyFont="1" applyBorder="1" applyAlignment="1">
      <alignment horizontal="center" wrapText="1"/>
    </xf>
    <xf numFmtId="165" fontId="16" fillId="2" borderId="1" xfId="0" applyNumberFormat="1" applyFont="1" applyFill="1" applyBorder="1" applyAlignment="1">
      <alignment horizontal="center" vertical="center"/>
    </xf>
    <xf numFmtId="0" fontId="4" fillId="9" borderId="1" xfId="0" applyFont="1" applyFill="1" applyBorder="1" applyAlignment="1">
      <alignment horizontal="left" wrapText="1"/>
    </xf>
  </cellXfs>
  <cellStyles count="4">
    <cellStyle name="Comma" xfId="1" builtinId="3"/>
    <cellStyle name="Good" xfId="3" builtinId="26"/>
    <cellStyle name="Normal" xfId="0" builtinId="0"/>
    <cellStyle name="Normal 2" xfId="2" xr:uid="{070C8365-F614-4869-936F-A1B057A2D49B}"/>
  </cellStyles>
  <dxfs count="137">
    <dxf>
      <font>
        <color rgb="FF9C0006"/>
      </font>
      <fill>
        <patternFill>
          <bgColor rgb="FFFFC7CE"/>
        </patternFill>
      </fill>
    </dxf>
    <dxf>
      <fill>
        <patternFill>
          <bgColor rgb="FF3399FF"/>
        </patternFill>
      </fill>
    </dxf>
    <dxf>
      <fill>
        <patternFill>
          <bgColor rgb="FFFFCC66"/>
        </patternFill>
      </fill>
    </dxf>
    <dxf>
      <fill>
        <patternFill>
          <bgColor rgb="FFFF99FF"/>
        </patternFill>
      </fill>
    </dxf>
    <dxf>
      <fill>
        <patternFill>
          <bgColor rgb="FFFF99FF"/>
        </patternFill>
      </fill>
    </dxf>
    <dxf>
      <fill>
        <patternFill>
          <bgColor rgb="FFFFFF00"/>
        </patternFill>
      </fill>
    </dxf>
    <dxf>
      <fill>
        <patternFill>
          <bgColor rgb="FFFF0000"/>
        </patternFill>
      </fill>
    </dxf>
    <dxf>
      <fill>
        <patternFill>
          <bgColor rgb="FF3399FF"/>
        </patternFill>
      </fill>
    </dxf>
    <dxf>
      <fill>
        <patternFill>
          <bgColor rgb="FFFFFF00"/>
        </patternFill>
      </fill>
    </dxf>
    <dxf>
      <fill>
        <patternFill>
          <bgColor rgb="FFFF99FF"/>
        </patternFill>
      </fill>
    </dxf>
    <dxf>
      <fill>
        <patternFill>
          <bgColor rgb="FFFF0000"/>
        </patternFill>
      </fill>
    </dxf>
    <dxf>
      <fill>
        <patternFill>
          <bgColor rgb="FFFF99FF"/>
        </patternFill>
      </fill>
    </dxf>
    <dxf>
      <fill>
        <patternFill>
          <bgColor rgb="FFFFCC66"/>
        </patternFill>
      </fill>
    </dxf>
    <dxf>
      <fill>
        <patternFill>
          <bgColor rgb="FFFFFF00"/>
        </patternFill>
      </fill>
    </dxf>
    <dxf>
      <fill>
        <patternFill>
          <bgColor rgb="FF3399FF"/>
        </patternFill>
      </fill>
    </dxf>
    <dxf>
      <fill>
        <patternFill>
          <bgColor rgb="FFFFCC66"/>
        </patternFill>
      </fill>
    </dxf>
    <dxf>
      <fill>
        <patternFill>
          <bgColor rgb="FFFF99FF"/>
        </patternFill>
      </fill>
    </dxf>
    <dxf>
      <fill>
        <patternFill>
          <bgColor rgb="FFFF99FF"/>
        </patternFill>
      </fill>
    </dxf>
    <dxf>
      <fill>
        <patternFill>
          <bgColor rgb="FFFF0000"/>
        </patternFill>
      </fill>
    </dxf>
    <dxf>
      <fill>
        <patternFill>
          <bgColor rgb="FFFF0000"/>
        </patternFill>
      </fill>
    </dxf>
    <dxf>
      <fill>
        <patternFill>
          <bgColor rgb="FFFFCC66"/>
        </patternFill>
      </fill>
    </dxf>
    <dxf>
      <fill>
        <patternFill>
          <bgColor rgb="FFFF99FF"/>
        </patternFill>
      </fill>
    </dxf>
    <dxf>
      <fill>
        <patternFill>
          <bgColor rgb="FFFF99FF"/>
        </patternFill>
      </fill>
    </dxf>
    <dxf>
      <fill>
        <patternFill>
          <bgColor rgb="FFFFFF00"/>
        </patternFill>
      </fill>
    </dxf>
    <dxf>
      <fill>
        <patternFill>
          <bgColor rgb="FF3399FF"/>
        </patternFill>
      </fill>
    </dxf>
    <dxf>
      <fill>
        <patternFill>
          <bgColor rgb="FFFF99FF"/>
        </patternFill>
      </fill>
    </dxf>
    <dxf>
      <fill>
        <patternFill>
          <bgColor rgb="FFFFFF00"/>
        </patternFill>
      </fill>
    </dxf>
    <dxf>
      <fill>
        <patternFill>
          <bgColor rgb="FFFF99FF"/>
        </patternFill>
      </fill>
    </dxf>
    <dxf>
      <fill>
        <patternFill>
          <bgColor rgb="FFFFCC66"/>
        </patternFill>
      </fill>
    </dxf>
    <dxf>
      <fill>
        <patternFill>
          <bgColor rgb="FF3399FF"/>
        </patternFill>
      </fill>
    </dxf>
    <dxf>
      <fill>
        <patternFill>
          <bgColor rgb="FFFF0000"/>
        </patternFill>
      </fill>
    </dxf>
    <dxf>
      <fill>
        <patternFill>
          <bgColor rgb="FFFF0000"/>
        </patternFill>
      </fill>
    </dxf>
    <dxf>
      <fill>
        <patternFill>
          <bgColor rgb="FFFF99FF"/>
        </patternFill>
      </fill>
    </dxf>
    <dxf>
      <fill>
        <patternFill>
          <bgColor rgb="FF3399FF"/>
        </patternFill>
      </fill>
    </dxf>
    <dxf>
      <fill>
        <patternFill>
          <bgColor rgb="FFFFCC66"/>
        </patternFill>
      </fill>
    </dxf>
    <dxf>
      <fill>
        <patternFill>
          <bgColor rgb="FFFF99FF"/>
        </patternFill>
      </fill>
    </dxf>
    <dxf>
      <fill>
        <patternFill>
          <bgColor rgb="FFFFFF00"/>
        </patternFill>
      </fill>
    </dxf>
    <dxf>
      <fill>
        <patternFill>
          <bgColor rgb="FF00FF00"/>
        </patternFill>
      </fill>
    </dxf>
    <dxf>
      <fill>
        <patternFill>
          <bgColor rgb="FFFF0000"/>
        </patternFill>
      </fill>
    </dxf>
    <dxf>
      <fill>
        <patternFill>
          <bgColor rgb="FF3399FF"/>
        </patternFill>
      </fill>
    </dxf>
    <dxf>
      <fill>
        <patternFill>
          <bgColor rgb="FFFFCC66"/>
        </patternFill>
      </fill>
    </dxf>
    <dxf>
      <fill>
        <patternFill>
          <bgColor rgb="FFFF99FF"/>
        </patternFill>
      </fill>
    </dxf>
    <dxf>
      <fill>
        <patternFill>
          <bgColor rgb="FFFF99FF"/>
        </patternFill>
      </fill>
    </dxf>
    <dxf>
      <fill>
        <patternFill>
          <bgColor rgb="FFFFFF00"/>
        </patternFill>
      </fill>
    </dxf>
    <dxf>
      <fill>
        <patternFill>
          <bgColor rgb="FF00FF00"/>
        </patternFill>
      </fill>
    </dxf>
    <dxf>
      <fill>
        <patternFill>
          <bgColor rgb="FF00FF00"/>
        </patternFill>
      </fill>
    </dxf>
    <dxf>
      <fill>
        <patternFill>
          <bgColor rgb="FF00FF00"/>
        </patternFill>
      </fill>
    </dxf>
    <dxf>
      <fill>
        <patternFill>
          <bgColor rgb="FF00FF00"/>
        </patternFill>
      </fill>
    </dxf>
    <dxf>
      <fill>
        <patternFill>
          <bgColor rgb="FF00FF00"/>
        </patternFill>
      </fill>
    </dxf>
    <dxf>
      <fill>
        <patternFill>
          <bgColor rgb="FFFFCC66"/>
        </patternFill>
      </fill>
    </dxf>
    <dxf>
      <fill>
        <patternFill>
          <bgColor rgb="FFFF99FF"/>
        </patternFill>
      </fill>
    </dxf>
    <dxf>
      <fill>
        <patternFill>
          <bgColor rgb="FFFF99FF"/>
        </patternFill>
      </fill>
    </dxf>
    <dxf>
      <fill>
        <patternFill>
          <bgColor rgb="FFFFFF00"/>
        </patternFill>
      </fill>
    </dxf>
    <dxf>
      <fill>
        <patternFill>
          <bgColor rgb="FFFF0000"/>
        </patternFill>
      </fill>
    </dxf>
    <dxf>
      <fill>
        <patternFill>
          <bgColor rgb="FF3399FF"/>
        </patternFill>
      </fill>
    </dxf>
    <dxf>
      <fill>
        <patternFill>
          <bgColor rgb="FFFFCC66"/>
        </patternFill>
      </fill>
    </dxf>
    <dxf>
      <fill>
        <patternFill>
          <bgColor rgb="FFFF99FF"/>
        </patternFill>
      </fill>
    </dxf>
    <dxf>
      <fill>
        <patternFill>
          <bgColor rgb="FFFF99FF"/>
        </patternFill>
      </fill>
    </dxf>
    <dxf>
      <fill>
        <patternFill>
          <bgColor rgb="FFFFFF00"/>
        </patternFill>
      </fill>
    </dxf>
    <dxf>
      <fill>
        <patternFill>
          <bgColor rgb="FFFF0000"/>
        </patternFill>
      </fill>
    </dxf>
    <dxf>
      <fill>
        <patternFill>
          <bgColor rgb="FF3399FF"/>
        </patternFill>
      </fill>
    </dxf>
    <dxf>
      <fill>
        <patternFill>
          <bgColor rgb="FFFF99FF"/>
        </patternFill>
      </fill>
    </dxf>
    <dxf>
      <fill>
        <patternFill>
          <bgColor rgb="FFFF0000"/>
        </patternFill>
      </fill>
    </dxf>
    <dxf>
      <fill>
        <patternFill>
          <bgColor rgb="FF3399FF"/>
        </patternFill>
      </fill>
    </dxf>
    <dxf>
      <fill>
        <patternFill>
          <bgColor rgb="FFFFCC66"/>
        </patternFill>
      </fill>
    </dxf>
    <dxf>
      <fill>
        <patternFill>
          <bgColor rgb="FFFF99FF"/>
        </patternFill>
      </fill>
    </dxf>
    <dxf>
      <fill>
        <patternFill>
          <bgColor rgb="FFFFFF00"/>
        </patternFill>
      </fill>
    </dxf>
    <dxf>
      <fill>
        <patternFill>
          <bgColor rgb="FF00FF00"/>
        </patternFill>
      </fill>
    </dxf>
    <dxf>
      <fill>
        <patternFill>
          <bgColor rgb="FFFFFF00"/>
        </patternFill>
      </fill>
    </dxf>
    <dxf>
      <fill>
        <patternFill>
          <bgColor rgb="FFFF99FF"/>
        </patternFill>
      </fill>
    </dxf>
    <dxf>
      <fill>
        <patternFill>
          <bgColor rgb="FFFFCC66"/>
        </patternFill>
      </fill>
    </dxf>
    <dxf>
      <fill>
        <patternFill>
          <bgColor rgb="FF3399FF"/>
        </patternFill>
      </fill>
    </dxf>
    <dxf>
      <fill>
        <patternFill>
          <bgColor rgb="FFFF0000"/>
        </patternFill>
      </fill>
    </dxf>
    <dxf>
      <fill>
        <patternFill>
          <bgColor rgb="FFFF99FF"/>
        </patternFill>
      </fill>
    </dxf>
    <dxf>
      <fill>
        <patternFill>
          <bgColor rgb="FFFFCC66"/>
        </patternFill>
      </fill>
    </dxf>
    <dxf>
      <fill>
        <patternFill>
          <bgColor rgb="FF3399FF"/>
        </patternFill>
      </fill>
    </dxf>
    <dxf>
      <fill>
        <patternFill>
          <bgColor rgb="FFFF99FF"/>
        </patternFill>
      </fill>
    </dxf>
    <dxf>
      <fill>
        <patternFill>
          <bgColor rgb="FFFFFF00"/>
        </patternFill>
      </fill>
    </dxf>
    <dxf>
      <fill>
        <patternFill>
          <bgColor rgb="FF00FF00"/>
        </patternFill>
      </fill>
    </dxf>
    <dxf>
      <fill>
        <patternFill>
          <bgColor rgb="FFFF0000"/>
        </patternFill>
      </fill>
    </dxf>
    <dxf>
      <fill>
        <patternFill>
          <bgColor rgb="FFFF99FF"/>
        </patternFill>
      </fill>
    </dxf>
    <dxf>
      <fill>
        <patternFill>
          <bgColor rgb="FF00FF00"/>
        </patternFill>
      </fill>
    </dxf>
    <dxf>
      <fill>
        <patternFill>
          <bgColor rgb="FFFFFF00"/>
        </patternFill>
      </fill>
    </dxf>
    <dxf>
      <fill>
        <patternFill>
          <bgColor rgb="FFFF99FF"/>
        </patternFill>
      </fill>
    </dxf>
    <dxf>
      <fill>
        <patternFill>
          <bgColor rgb="FF3399FF"/>
        </patternFill>
      </fill>
    </dxf>
    <dxf>
      <fill>
        <patternFill>
          <bgColor rgb="FFFF99FF"/>
        </patternFill>
      </fill>
    </dxf>
    <dxf>
      <fill>
        <patternFill>
          <bgColor rgb="FFFFCC66"/>
        </patternFill>
      </fill>
    </dxf>
    <dxf>
      <fill>
        <patternFill>
          <bgColor rgb="FFFF0000"/>
        </patternFill>
      </fill>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ptos Narrow"/>
        <family val="2"/>
        <charset val="222"/>
        <scheme val="minor"/>
      </font>
      <fill>
        <patternFill patternType="solid">
          <fgColor indexed="64"/>
          <bgColor theme="3" tint="0.89999084444715716"/>
        </patternFill>
      </fill>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theme="1"/>
        <name val="Aptos Narrow"/>
        <family val="2"/>
        <charset val="222"/>
        <scheme val="minor"/>
      </font>
      <numFmt numFmtId="166" formatCode="[$-409]dd\-mmm\-yy;@"/>
      <fill>
        <patternFill patternType="solid">
          <fgColor indexed="64"/>
          <bgColor theme="3" tint="0.89999084444715716"/>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ptos Narrow"/>
        <family val="2"/>
        <charset val="222"/>
        <scheme val="minor"/>
      </font>
      <numFmt numFmtId="2" formatCode="0.00"/>
      <fill>
        <patternFill patternType="solid">
          <fgColor indexed="64"/>
          <bgColor theme="3" tint="0.89999084444715716"/>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ptos Narrow"/>
        <family val="2"/>
        <charset val="222"/>
        <scheme val="minor"/>
      </font>
      <numFmt numFmtId="166" formatCode="[$-409]dd\-mmm\-yy;@"/>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ptos Narrow"/>
        <family val="2"/>
        <charset val="222"/>
        <scheme val="minor"/>
      </font>
      <numFmt numFmtId="166" formatCode="[$-409]dd\-mmm\-yy;@"/>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ptos Narrow"/>
        <family val="2"/>
        <charset val="222"/>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ptos Narrow"/>
        <family val="2"/>
        <charset val="222"/>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ptos Narrow"/>
        <family val="2"/>
        <charset val="222"/>
        <scheme val="minor"/>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ptos Narrow"/>
        <family val="2"/>
        <charset val="222"/>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ptos Narrow"/>
        <family val="2"/>
        <charset val="222"/>
        <scheme val="minor"/>
      </font>
      <fill>
        <patternFill patternType="none">
          <fgColor indexed="64"/>
          <bgColor auto="1"/>
        </patternFill>
      </fill>
      <alignmen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ptos Narrow"/>
        <family val="2"/>
        <charset val="222"/>
        <scheme val="minor"/>
      </font>
      <numFmt numFmtId="164" formatCode="_-* #,##0.00_-;\-* #,##0.00_-;_-* &quot;-&quot;??_-;_-@_-"/>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ptos Narrow"/>
        <family val="2"/>
        <charset val="222"/>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ptos Narrow"/>
        <family val="2"/>
        <charset val="222"/>
        <scheme val="minor"/>
      </font>
      <numFmt numFmtId="167" formatCode="0;[Red]0"/>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ptos Narrow"/>
        <family val="2"/>
        <charset val="222"/>
        <scheme val="minor"/>
      </font>
      <fill>
        <patternFill patternType="none">
          <fgColor indexed="64"/>
          <bgColor auto="1"/>
        </patternFill>
      </fill>
      <alignment horizontal="left"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ptos Narrow"/>
        <family val="2"/>
        <charset val="222"/>
        <scheme val="minor"/>
      </font>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ptos Narrow"/>
        <family val="2"/>
        <charset val="222"/>
        <scheme val="minor"/>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ptos Narrow"/>
        <family val="2"/>
        <charset val="222"/>
        <scheme val="minor"/>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ptos Narrow"/>
        <family val="2"/>
        <charset val="222"/>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70C0"/>
        <name val="Aptos Narrow"/>
        <family val="2"/>
        <charset val="22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ptos Narrow"/>
        <family val="2"/>
        <charset val="22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theme="1"/>
        <name val="Aptos Narrow"/>
        <family val="2"/>
        <charset val="22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ptos Narrow"/>
        <family val="2"/>
        <charset val="222"/>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ptos Narrow"/>
        <family val="2"/>
        <charset val="222"/>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ptos Narrow"/>
        <family val="2"/>
        <charset val="222"/>
        <scheme val="minor"/>
      </font>
      <numFmt numFmtId="165" formatCode="[$-409]d\-mmm\-yy;@"/>
      <fill>
        <patternFill patternType="none">
          <fgColor indexed="64"/>
          <bgColor auto="1"/>
        </patternFill>
      </fill>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ont>
        <b val="0"/>
        <i val="0"/>
        <strike val="0"/>
        <condense val="0"/>
        <extend val="0"/>
        <outline val="0"/>
        <shadow val="0"/>
        <u val="none"/>
        <vertAlign val="baseline"/>
        <sz val="10"/>
        <color theme="1"/>
        <name val="Aptos Narrow"/>
        <family val="2"/>
        <charset val="222"/>
        <scheme val="minor"/>
      </font>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00FF00"/>
      <color rgb="FF3399FF"/>
      <color rgb="FFFF99FF"/>
      <color rgb="FFFFCC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ittisak Deephoon" refreshedDate="46156.359092361112" createdVersion="8" refreshedVersion="8" minRefreshableVersion="3" recordCount="1514" xr:uid="{8D717716-2ECA-4A4E-B088-5CE1AFCA7F53}">
  <cacheSource type="worksheet">
    <worksheetSource ref="A1:AC1515" sheet="Gen PO in D365 Rev.01"/>
  </cacheSource>
  <cacheFields count="29">
    <cacheField name="No." numFmtId="0">
      <sharedItems containsSemiMixedTypes="0" containsString="0" containsNumber="1" containsInteger="1" minValue="1" maxValue="1514"/>
    </cacheField>
    <cacheField name="Type of cost" numFmtId="0">
      <sharedItems containsBlank="1" count="4">
        <s v="Expent  cost"/>
        <s v="CAPEX  (Budget)"/>
        <s v="CAPEX  (Unbudget)"/>
        <m/>
      </sharedItems>
    </cacheField>
    <cacheField name="DMY Create(EN) CPP" numFmtId="165">
      <sharedItems containsNonDate="0" containsDate="1" containsString="0" containsBlank="1" minDate="2024-05-27T00:00:00" maxDate="2025-09-11T00:00:00"/>
    </cacheField>
    <cacheField name="CPP No." numFmtId="0">
      <sharedItems containsBlank="1"/>
    </cacheField>
    <cacheField name="Sub CPP No.." numFmtId="165">
      <sharedItems containsNonDate="0" containsString="0" containsBlank="1"/>
    </cacheField>
    <cacheField name="DMY Create PR" numFmtId="165">
      <sharedItems containsSemiMixedTypes="0" containsNonDate="0" containsDate="1" containsString="0" minDate="2024-05-27T00:00:00" maxDate="2025-09-11T00:00:00"/>
    </cacheField>
    <cacheField name="PR No." numFmtId="0">
      <sharedItems/>
    </cacheField>
    <cacheField name="PO No." numFmtId="0">
      <sharedItems/>
    </cacheField>
    <cacheField name="Date Gen PO" numFmtId="0">
      <sharedItems containsSemiMixedTypes="0" containsNonDate="0" containsDate="1" containsString="0" minDate="2024-01-07T00:00:00" maxDate="2025-10-19T00:00:00"/>
    </cacheField>
    <cacheField name="Date send PO to Supplier" numFmtId="0">
      <sharedItems containsNonDate="0" containsDate="1" containsString="0" containsBlank="1" minDate="1900-01-06T00:00:00" maxDate="2025-06-29T00:00:00"/>
    </cacheField>
    <cacheField name="Lead time delivery (day)" numFmtId="0">
      <sharedItems containsBlank="1" containsMixedTypes="1" containsNumber="1" containsInteger="1" minValue="10" maxValue="300"/>
    </cacheField>
    <cacheField name="Item number" numFmtId="0">
      <sharedItems containsDate="1" containsMixedTypes="1" minDate="2025-05-16T00:00:00" maxDate="2025-05-17T00:00:00"/>
    </cacheField>
    <cacheField name="Group of cost" numFmtId="0">
      <sharedItems/>
    </cacheField>
    <cacheField name="Sub-Cost" numFmtId="0">
      <sharedItems/>
    </cacheField>
    <cacheField name="Sub PR  No." numFmtId="0">
      <sharedItems containsSemiMixedTypes="0" containsString="0" containsNumber="1" containsInteger="1" minValue="1" maxValue="29"/>
    </cacheField>
    <cacheField name="Description" numFmtId="0">
      <sharedItems longText="1"/>
    </cacheField>
    <cacheField name="Qty'" numFmtId="0">
      <sharedItems containsString="0" containsBlank="1" containsNumber="1" minValue="1" maxValue="3000"/>
    </cacheField>
    <cacheField name="Unit" numFmtId="0">
      <sharedItems containsBlank="1"/>
    </cacheField>
    <cacheField name="Price/Unit" numFmtId="164">
      <sharedItems containsMixedTypes="1" containsNumber="1" minValue="0" maxValue="6580000"/>
    </cacheField>
    <cacheField name="Total price" numFmtId="0">
      <sharedItems containsString="0" containsBlank="1" containsNumber="1" minValue="18" maxValue="6580000"/>
    </cacheField>
    <cacheField name="Approval status" numFmtId="0">
      <sharedItems containsBlank="1"/>
    </cacheField>
    <cacheField name="Vendor name" numFmtId="0">
      <sharedItems containsBlank="1"/>
    </cacheField>
    <cacheField name="PR PO GRN Status" numFmtId="0">
      <sharedItems/>
    </cacheField>
    <cacheField name="GRN No." numFmtId="0">
      <sharedItems containsBlank="1"/>
    </cacheField>
    <cacheField name="Date recive bill" numFmtId="0">
      <sharedItems containsNonDate="0" containsDate="1" containsString="0" containsBlank="1" minDate="2024-01-17T00:00:00" maxDate="2026-05-05T00:00:00"/>
    </cacheField>
    <cacheField name="Recive bill plan(DD-MM)" numFmtId="166">
      <sharedItems containsNonDate="0" containsString="0" containsBlank="1"/>
    </cacheField>
    <cacheField name="GRN-PO date (Day)" numFmtId="2">
      <sharedItems containsSemiMixedTypes="0" containsString="0" containsNumber="1" containsInteger="1" minValue="-45897" maxValue="550"/>
    </cacheField>
    <cacheField name="KPI Status" numFmtId="166">
      <sharedItems/>
    </cacheField>
    <cacheField name="Note" numFmtId="0">
      <sharedItems containsDate="1" containsBlank="1" containsMixedTypes="1" minDate="2024-07-25T00:00:00" maxDate="2024-07-26T00:00: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ittisak Deephoon" refreshedDate="46156.359093402774" createdVersion="8" refreshedVersion="8" minRefreshableVersion="3" recordCount="2267" xr:uid="{07AC76B3-6CB5-4EBA-9622-4CE1D3362B45}">
  <cacheSource type="worksheet">
    <worksheetSource name="RawDataGenPO"/>
  </cacheSource>
  <cacheFields count="29">
    <cacheField name="No." numFmtId="0">
      <sharedItems containsString="0" containsBlank="1" containsNumber="1" containsInteger="1" minValue="1" maxValue="2266"/>
    </cacheField>
    <cacheField name="Type of cost" numFmtId="0">
      <sharedItems containsBlank="1"/>
    </cacheField>
    <cacheField name="DMY Create(EN) CPP" numFmtId="165">
      <sharedItems containsNonDate="0" containsDate="1" containsString="0" containsBlank="1" minDate="2024-05-27T00:00:00" maxDate="2025-10-16T00:00:00"/>
    </cacheField>
    <cacheField name="CPP No." numFmtId="0">
      <sharedItems containsBlank="1"/>
    </cacheField>
    <cacheField name="Sub CPP No.." numFmtId="165">
      <sharedItems containsNonDate="0" containsString="0" containsBlank="1"/>
    </cacheField>
    <cacheField name="DMY Create PR" numFmtId="165">
      <sharedItems containsNonDate="0" containsDate="1" containsString="0" containsBlank="1" minDate="2024-05-27T00:00:00" maxDate="2026-05-14T00:00:00"/>
    </cacheField>
    <cacheField name="PR No." numFmtId="0">
      <sharedItems containsBlank="1"/>
    </cacheField>
    <cacheField name="PO No." numFmtId="0">
      <sharedItems containsBlank="1"/>
    </cacheField>
    <cacheField name="Date Gen PO" numFmtId="0">
      <sharedItems containsNonDate="0" containsDate="1" containsString="0" containsBlank="1" minDate="2024-01-07T00:00:00" maxDate="2026-05-09T00:00:00"/>
    </cacheField>
    <cacheField name="Date send PO to Supplier" numFmtId="0">
      <sharedItems containsNonDate="0" containsDate="1" containsString="0" containsBlank="1" minDate="1900-01-06T00:00:00" maxDate="2025-06-29T00:00:00"/>
    </cacheField>
    <cacheField name="Lead time delivery (day)" numFmtId="0">
      <sharedItems containsBlank="1" containsMixedTypes="1" containsNumber="1" containsInteger="1" minValue="10" maxValue="500"/>
    </cacheField>
    <cacheField name="Item number" numFmtId="0">
      <sharedItems containsDate="1" containsBlank="1" containsMixedTypes="1" minDate="2025-05-16T00:00:00" maxDate="2025-05-17T00:00:00"/>
    </cacheField>
    <cacheField name="Group of cost" numFmtId="0">
      <sharedItems containsBlank="1"/>
    </cacheField>
    <cacheField name="Sub-Cost" numFmtId="0">
      <sharedItems containsBlank="1"/>
    </cacheField>
    <cacheField name="Sub PR  No." numFmtId="0">
      <sharedItems containsString="0" containsBlank="1" containsNumber="1" containsInteger="1" minValue="1" maxValue="29"/>
    </cacheField>
    <cacheField name="Description" numFmtId="0">
      <sharedItems containsBlank="1" longText="1"/>
    </cacheField>
    <cacheField name="Qty'" numFmtId="0">
      <sharedItems containsString="0" containsBlank="1" containsNumber="1" minValue="1" maxValue="10000"/>
    </cacheField>
    <cacheField name="Unit" numFmtId="0">
      <sharedItems containsBlank="1"/>
    </cacheField>
    <cacheField name="Price/Unit" numFmtId="164">
      <sharedItems containsMixedTypes="1" containsNumber="1" minValue="0" maxValue="6580000"/>
    </cacheField>
    <cacheField name="Total price" numFmtId="0">
      <sharedItems containsString="0" containsBlank="1" containsNumber="1" minValue="18" maxValue="6580000"/>
    </cacheField>
    <cacheField name="Approval status" numFmtId="0">
      <sharedItems containsBlank="1"/>
    </cacheField>
    <cacheField name="Vendor name" numFmtId="0">
      <sharedItems containsBlank="1"/>
    </cacheField>
    <cacheField name="PR PO GRN Status" numFmtId="0">
      <sharedItems containsBlank="1" count="18">
        <s v="Recive bill and GRN already"/>
        <s v="Waitting Supplier transportation "/>
        <m/>
        <s v="Inbetween waitting supplier Fix/Install/Other" u="1"/>
        <s v="Waitting  SATS inspace Jobs" u="1"/>
        <s v="Waitting  Recive bill and GRN " u="1"/>
        <s v="Inbetween Purchase sourcing and compare price" u="1"/>
        <s v="Waitting  Purchasing approve  PO" u="1"/>
        <s v="Waitting  Supplier Install" u="1"/>
        <s v="Waitting  GM  Approve Compare price FO-SF13-015" u="1"/>
        <s v="Waitting  GM  Approve Compare price FO-SF13-016" u="1"/>
        <s v="Waitting  DGM Support Approve PR" u="1"/>
        <s v="Waitting Mgr. Maintenance  Approve in Compare price FO-SF13-015" u="1"/>
        <s v="Waitting Mgr. Maintenance  Approve in Compare price FO-SF13-016" u="1"/>
        <s v="Confirmed" u="1"/>
        <s v="Inbetween Supplier Fix/Install" u="1"/>
        <s v="Waitting  Recive bill and GRN" u="1"/>
        <s v="Engineering approved" u="1"/>
      </sharedItems>
    </cacheField>
    <cacheField name="GRN No." numFmtId="0">
      <sharedItems containsBlank="1"/>
    </cacheField>
    <cacheField name="Date recive bill" numFmtId="0">
      <sharedItems containsNonDate="0" containsDate="1" containsString="0" containsBlank="1" minDate="2024-01-17T00:00:00" maxDate="2026-05-14T00:00:00"/>
    </cacheField>
    <cacheField name="Recive bill plan(DD-MM)" numFmtId="166">
      <sharedItems containsNonDate="0" containsString="0" containsBlank="1"/>
    </cacheField>
    <cacheField name="GRN-PO date (Day)" numFmtId="2">
      <sharedItems containsMixedTypes="1" containsNumber="1" containsInteger="1" minValue="-46150" maxValue="550"/>
    </cacheField>
    <cacheField name="KPI Status" numFmtId="166">
      <sharedItems containsBlank="1"/>
    </cacheField>
    <cacheField name="Note" numFmtId="0">
      <sharedItems containsDate="1" containsBlank="1" containsMixedTypes="1" minDate="2024-07-25T00:00:00" maxDate="2024-07-26T00:00:00"/>
    </cacheField>
  </cacheFields>
  <extLst>
    <ext xmlns:x14="http://schemas.microsoft.com/office/spreadsheetml/2009/9/main" uri="{725AE2AE-9491-48be-B2B4-4EB974FC3084}">
      <x14:pivotCacheDefinition pivotCacheId="1698543384"/>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ittisak Deephoon" refreshedDate="46156.359094444444" createdVersion="8" refreshedVersion="8" minRefreshableVersion="3" recordCount="2289" xr:uid="{E2E900DA-E9B9-406E-94D3-D39C9E9F23F7}">
  <cacheSource type="worksheet">
    <worksheetSource ref="A1:AC1048576" sheet="Gen PO in D365 Rev.01"/>
  </cacheSource>
  <cacheFields count="29">
    <cacheField name="No." numFmtId="0">
      <sharedItems containsString="0" containsBlank="1" containsNumber="1" containsInteger="1" minValue="1" maxValue="2266"/>
    </cacheField>
    <cacheField name="Type of cost" numFmtId="0">
      <sharedItems containsBlank="1"/>
    </cacheField>
    <cacheField name="DMY Create(EN) CPP" numFmtId="165">
      <sharedItems containsNonDate="0" containsDate="1" containsString="0" containsBlank="1" minDate="2024-05-27T00:00:00" maxDate="2025-10-16T00:00:00"/>
    </cacheField>
    <cacheField name="CPP No." numFmtId="0">
      <sharedItems containsBlank="1"/>
    </cacheField>
    <cacheField name="Sub CPP No.." numFmtId="165">
      <sharedItems containsNonDate="0" containsString="0" containsBlank="1"/>
    </cacheField>
    <cacheField name="DMY Create PR" numFmtId="165">
      <sharedItems containsNonDate="0" containsDate="1" containsString="0" containsBlank="1" minDate="2024-05-27T00:00:00" maxDate="2026-05-14T00:00:00"/>
    </cacheField>
    <cacheField name="PR No." numFmtId="0">
      <sharedItems containsBlank="1"/>
    </cacheField>
    <cacheField name="PO No." numFmtId="0">
      <sharedItems containsBlank="1"/>
    </cacheField>
    <cacheField name="Date Gen PO" numFmtId="0">
      <sharedItems containsNonDate="0" containsDate="1" containsString="0" containsBlank="1" minDate="2024-01-07T00:00:00" maxDate="2026-05-09T00:00:00"/>
    </cacheField>
    <cacheField name="Date send PO to Supplier" numFmtId="0">
      <sharedItems containsNonDate="0" containsDate="1" containsString="0" containsBlank="1" minDate="1900-01-06T00:00:00" maxDate="2025-06-29T00:00:00"/>
    </cacheField>
    <cacheField name="Lead time delivery (day)" numFmtId="0">
      <sharedItems containsBlank="1" containsMixedTypes="1" containsNumber="1" containsInteger="1" minValue="10" maxValue="500"/>
    </cacheField>
    <cacheField name="Item number" numFmtId="0">
      <sharedItems containsDate="1" containsBlank="1" containsMixedTypes="1" minDate="2025-05-16T00:00:00" maxDate="2025-05-17T00:00:00"/>
    </cacheField>
    <cacheField name="Group of cost" numFmtId="0">
      <sharedItems containsBlank="1"/>
    </cacheField>
    <cacheField name="Sub-Cost" numFmtId="0">
      <sharedItems containsBlank="1"/>
    </cacheField>
    <cacheField name="Sub PR  No." numFmtId="0">
      <sharedItems containsString="0" containsBlank="1" containsNumber="1" containsInteger="1" minValue="1" maxValue="29"/>
    </cacheField>
    <cacheField name="Description" numFmtId="0">
      <sharedItems containsBlank="1" longText="1"/>
    </cacheField>
    <cacheField name="Qty'" numFmtId="0">
      <sharedItems containsString="0" containsBlank="1" containsNumber="1" minValue="1" maxValue="10000"/>
    </cacheField>
    <cacheField name="Unit" numFmtId="0">
      <sharedItems containsBlank="1"/>
    </cacheField>
    <cacheField name="Price/Unit" numFmtId="0">
      <sharedItems containsBlank="1" containsMixedTypes="1" containsNumber="1" minValue="0" maxValue="6580000"/>
    </cacheField>
    <cacheField name="Total price" numFmtId="0">
      <sharedItems containsString="0" containsBlank="1" containsNumber="1" minValue="18" maxValue="6580000"/>
    </cacheField>
    <cacheField name="Approval status" numFmtId="0">
      <sharedItems containsBlank="1"/>
    </cacheField>
    <cacheField name="Vendor name" numFmtId="0">
      <sharedItems containsBlank="1" count="237">
        <s v="V1000603 - TM SUKSAP TRADING LIMITED PARTNERSHIP"/>
        <s v="V1000312 - Colder Solution Co., Ltd."/>
        <s v="V1000276 - SN. ELECTRIC AND SUPPLY CO., LTD."/>
        <s v="V1000556 - Team Safety Sales Co., Ltd."/>
        <s v="V1000475 - คล่องการค้า"/>
        <s v="V1000430 - PAN FOOD CO., LTD."/>
        <s v="V1000554 - SHANTECH (THAILAND) CO.,LTD."/>
        <s v="V1000477 - บริษัท วาตะ แอร์ คอมเพรสเซอร์ จำกัด"/>
        <s v="V1000263 - ADD FURNACE CO., LTD"/>
        <s v="V1000293 - JTB ELECTRIC SUPPLY LIMITED PARTNERSHIP"/>
        <s v="V1000051 - THAI POLYMER SUPPLY CO., LTD"/>
        <s v="V1000455 - V.S.A.GROUP CO.,LTD"/>
        <s v="V1000065 - JENBUNJERD CO.,LTD."/>
        <s v="V1000046 - OFFICEMATE (THAI) LIMITED"/>
        <s v="V1000306 - Inter Supply (1992) Co., Ltd."/>
        <s v="V1000589 - KC AUTOMATION LIMITED PARTNERSHIP"/>
        <m/>
        <s v="V1000574 - TKM INDUSTRIAL COMPANY LIMITED"/>
        <s v="Darmex Petroleum (Thailand) Corp., Ltd."/>
        <s v="V1000576 - Darmex Petroleum (Thailand) Corp., Ltd."/>
        <s v="THAI REFINED SALT CO., LTD."/>
        <s v="V1000001 - THAI REFINED SALT CO., LTD."/>
        <s v="V1000608 - KITTIPHAN RANGSIT"/>
        <s v="V1000529 - 168 Supply"/>
        <s v=" V1000529 - 168 Supply"/>
        <s v="V1000259 - JJP SUPPLY CO., LTD"/>
        <s v="V1000481 - บริษัท เจดับบลิวเทค จำกัด"/>
        <s v="V1000045 - OFFICE WORK CO., LTD."/>
        <s v="V1000536 - Wongchan Engineering CO., LTD."/>
        <s v="V1000310 - BOONBAWORN ENGINEERING CO., LTD"/>
        <s v="V1000460 - FIX EVOLUTION CO., LTD."/>
        <s v="V1000210 - U.P. MARKETING GENERAL SUPPLY CO., LTD."/>
        <s v="KRUEANG MUE RUNG REUNG CO., LTD."/>
        <s v="V1000271 - 395 Shop Limited Partnership"/>
        <s v="V1000617 - PNEUMA ENGINEERING CO., LTD."/>
        <s v="V1000618 - ST PRODUCTS AND SERVICE COMPANY LIMITED"/>
        <s v=" V1000117 - NPN ENGINEERING SOLUTION SUPPLY CO., LTD."/>
        <s v="C.E.M TECHNOLOGY (THAILAND) CO.,LTD."/>
        <s v="V1000623 - C.E.M TECHNOLOGY (THAILAND) CO.,LTD."/>
        <s v="V1000620 - SIAMBEST STEEL WORKS CO., LTD."/>
        <s v=" V1000620 - SIAMBEST STEEL WORKS CO., LTD."/>
        <s v="V1000621 - Thai Phattanasin Machine Tools Ltd., Part."/>
        <s v="1000621 - Thai Phattanasin Machine Tools Ltd., Part."/>
        <s v="V1000124 - S.P.J. SCIENTIFIC CO., LTD."/>
        <s v="V1000289 - Kitticharoen Supply Co., Ltd"/>
        <s v="V1000307 - M.C.K.STEEL CENTER CO., LTD."/>
        <s v=" V1000306 - Inter Supply (1992) Co., Ltd."/>
        <s v="V1000189 - FPT FOOD PROCESS TECHNOLOGY CO., LTD."/>
        <s v="V1000619 - คณะสาธารณสุขศาสตร์ มหาวิทยาลัยมหิดล"/>
        <s v="V1000117 - NPN ENGINEERING SOLUTION SUPPLY CO., LTD."/>
        <s v="V1000624 - HOSE CENTER COMPANY LIMITED"/>
        <s v="SN. ELECTRIC AND SUPPLY CO., LTD."/>
        <s v="V1000641 - INSPIRE PROTECH COMPANY LIMITED"/>
        <s v=" V1000646 - NUMTIP DEEP WELL LTD.,PART."/>
        <s v="V1000646 - NUMTIP DEEP WELL LTD.,PART."/>
        <s v=" V1000285 - BANGKOK SEVENFIVE CO., LTD"/>
        <s v="V1000284 - SABPAYANIT INTER GROUP CO., LTD."/>
        <s v="V1000192 - Jirasak Supply and Service Ltd.,Part"/>
        <s v="V1000308 - PLUG'N GO (THAILAND) CO., LTD."/>
        <s v="V1000652 - HARN ENGINEERING SOLUTIONS PUBLIC COMPANY LIMITED"/>
        <s v="V1000097 - ISHIDA (THAILAND) CO.,LTD."/>
        <s v=" V1000310 - BOONBAWORN ENGINEERING CO., LTD"/>
        <s v="V1000654 - A AND B REFRIGERATION CO., LTD."/>
        <s v="V1000655 - SRM ENGINEERING 1991 CO., LTD."/>
        <s v=" V1000659 - SRP Maintenance and Service Co.,Ltd."/>
        <s v="V1000656 - A.A.&amp;P. THAI ELECTRIC CO., LTD."/>
        <s v="V1000611 - TANAPHAT ELECTRIC CO., LTD."/>
        <s v=" V1000657 - SANGSIAM HARDWARE LTD., PART"/>
        <s v="V1000653 - Inspector Consultant Plus Co., Ltd."/>
        <s v="V1000145 - บริษัท ราชพฤกษ์วิศวกรรม จำกัด"/>
        <s v="V1000188 - PHONGPIMARN ELECTRIC CO.,LTD."/>
        <s v=" V1000652 - HARN ENGINEERING SOLUTIONS PUBLIC COMPANY LIMITED"/>
        <s v=" V1000215 - AQUACHEME COMPANY LIMITED"/>
        <s v="V1000665 - 789 DESIGNGROUP LIMITED PARTNERSHIP"/>
        <s v="V1000659 - SRP Maintenance and Service Co.,Ltd."/>
        <s v="V1000450 - บริษัท โอ.เค.ฟิลเตอร์ เทรดดิ้ง จำกัด"/>
        <s v="V1000660 - THAIKANA ENGINEERING CO., LTD."/>
        <s v="V1000666 - HITEC FOOD EQUIPMENT CO.,LTD."/>
        <s v="V1000547 - Ekkapong Nuanming"/>
        <s v="V1000668 - Primus Co.,Ltd"/>
        <s v="V1000198 - APEX ASIA CONSTRUCTION CO.,LTD."/>
        <s v="V1000302 - AJ KITCHEN &amp; SERVICE CO.,LTD"/>
        <s v="V1000266 - HAPPY MOVE CO.,LTD."/>
        <s v=" V1000055 - I.T.C.(1993) CO.,LTD."/>
        <s v="V1000055 - I.T.C.(1993) CO.,LTD."/>
        <s v="V1000664 - KITTI GROUP COMPANY LIMITED"/>
        <s v=" V1000676 - AMS INTERNATIONAL CO.,LTD."/>
        <s v="V1000687 - UM.TECH COMPANY LIMITED"/>
        <s v="V1000682 - Ratchanee Kamyuang"/>
        <s v="V1000100 - VIRIYA TECHNOLOGY CO., LTD."/>
        <s v="V1000689 - KHLONGSA FIRE CO., LTD."/>
        <s v="V1000681 - THAI PATANAKIT TRANSFORMER COMPANY LIMITED"/>
        <s v="V1000693 - APN POWER SUPPLY COMPANY LIMITED"/>
        <s v="V1000265 - Q Inter Supply Co., Ltd"/>
        <s v="V1000125 - CALIBRATION LABORATORY CO.,LTD."/>
        <s v=" V1000556 - Team Safety Sales Co., Ltd."/>
        <s v="V1000699 - FILTECH PLUS ENGINEERING COMPANY LIMITED"/>
        <s v="V1000694 - JIRAKIN ENGINEERING SERVICE CO., LTD."/>
        <s v="V1000552 - Alpha group co.,Ltd"/>
        <s v="V1000708 - THONGPRACHATHIPATAI CO., LTD."/>
        <s v="V1000705 - S.T.INTERTRADE 1992 LIMITED PARTNERSHIP"/>
        <s v="V1000672 - A.L.T.ENGINEERING AND SUPPLY COMPANY LIMITED"/>
        <s v="V1000053 - THAI K.BOILER CO.,LTD."/>
        <s v="V1000710 - WELKIN ENTERPRISE COMPANY LIMITED"/>
        <s v="V1000741 - Louis T. Leonowens (Thailand) .,Ltd."/>
        <s v="V1000725 - ป.กิมฮ้อ อมตะนคร โดย นางสาววิไลวรรณ ผสมทรัพย์"/>
        <s v="V1000732 - POWER D INTERTRADE CO., LTD."/>
        <s v="V1000292 - Nopachart Intertrade Co., Ltd"/>
        <s v=" V1000728 - SAITHONG ENGINEERING COMPANY LIMITED"/>
        <s v="V1000543 - T.W.A.N. Engineering Co.,Ltd"/>
        <s v="V1000745 - SMK AUTOMATION CO.,LTD"/>
        <s v="V1000742 - SAENCHOTE ELECTRIC INSTRUMENT COMPANY LIMITED"/>
        <s v="V1000748 - CARRIER COMMERCIAL REFRIGERATION(THAILAND) COMPANY LIMITED"/>
        <s v="V1000731 - PHUTEWA DEVELOPMENT CO., LTD."/>
        <s v="V1000744 - Goldvest Trading (Thailand) Co., Ltd."/>
        <s v="V1000743 - Waratep Nongpue"/>
        <s v=" V1000655 - SRM ENGINEERING 1991 CO., LTD."/>
        <s v="V1000729 - BN SUPPLY 1991 CO., LTD."/>
        <s v="V1000452 - SRIPIPAT ENGINEERING CO.,LTD."/>
        <s v="V1000224 - PHOL DHANYA PUBLIC CO.,LTD."/>
        <s v="V1000475 - คล่องการค้า,LTD."/>
        <s v=" V1000690 - PAKO ENGINEERING COMPANY LIMITED"/>
        <s v="V1000757 - GOLDEN ENGINEERING &amp; PART COMPANY LIMITED"/>
        <s v="V1000758 - DIVINE TECHNOLOGY SOLUTIONS COMPANY LIMITED"/>
        <s v="V1000763 - North Power Co., Ltd."/>
        <s v="V1000040 - บริษัท ไฟร์ โฟกัส เซลส์ แอนด์ เซอร์วิส จำกัด"/>
        <s v="V1000760 - S.K.N PRECITION LIMITED PARTNERSHIP"/>
        <s v="V1000771 - Envire Operation Co., Ltd"/>
        <s v="V1000021 - CALVATIS-ASIA PACIFIC CO.,LTD."/>
        <s v="V1000060 - TRIO MASS CO., LTD."/>
        <s v="V1000166 - Office Of The National Broadcasting and Telecommunications Commission"/>
        <s v="V1000762 - PORNNARIN P N SERVICE LIMITED PARTNERSHIP"/>
        <s v="V1000567 - KRUEANG MUE RUNG REUNG CO., LTD."/>
        <s v="APEX ASIA CONSTRUCTION CO.,LTD."/>
        <s v=" V1000224 - PHOL DHANYA PUBLIC CO.,LTD."/>
        <s v="V1000782 - Forefront Foodtech Co.,Ltd."/>
        <s v="V1000690 - PAKO ENGINEERING COMPANY LIMITED"/>
        <s v="V1000205 - INTERPRETIVE CO.,LTD."/>
        <s v="V1000206 - TECHMAN (THAILAND) CO.,LTD."/>
        <s v=" V1000192 - Jirasak Supply and Service Ltd.,Part"/>
        <s v="V1000781 - FIRE-ENGINE IMPERIAL CO.,LTD."/>
        <s v=" V1000210 - U.P. MARKETING GENERAL SUPPLY CO., LTD."/>
        <s v="V1000102 - PROMINENT FLUID CONTROLS (THAILAND) CO., LTD."/>
        <s v="V1000792 - G ENGINEERING SUPPLY COMPANY LIMITED"/>
        <s v="V1000790 - WEE SERVICE 2024 CO., LTD."/>
        <s v="V1000301 - WR&amp;W Engineering Co., Ltd"/>
        <s v="V1000793 - PANCHA LAPH INTER SUPPLY CO., LTD."/>
        <s v="V1000791 - THAI BELT SALE AND SERVICE CO.,LTD."/>
        <s v="V1000299 - BURAPHA 304 ENGINEERING CO.,LTD"/>
        <s v=" V1000796 - THAI TECH INTERTRADE CO.,LTD."/>
        <s v="V1000291 - บริษัท ไทม์ แอร์ เซอร์วิส แอนด์ เอ็นจิเนียริ่ง จำกัด"/>
        <s v="V1000798 - MGO SERVICE LIMITED PARTNERSHIP"/>
        <s v="V1000281 - P B S PRODUCTS (THAILAND) CO.,LTD."/>
        <s v="V1000711 - THAI OBAYASHI CORPORATION LIMITED."/>
        <s v="V1000259 - JJP SUPPLY CO., LTD_x000a_"/>
        <s v="V1000276 - SN. ELECTRIC AND SUPPLY CO., LTD._x000a_"/>
        <s v="V1000065 - JENBUNJERD CO.,LTD"/>
        <s v=" V1000312 - Colder Solution Co., Ltd."/>
        <s v="V1000657 - SANGSIAM HARDWARE LTD., PART"/>
        <s v="V1000833 - กรมวิทยาศาสตร์การแพทย์ สำนักรังสีและเครื่องมือแพทย์"/>
        <s v=" V1000206 - TECHMAN (THAILAND) CO.,LTD."/>
        <s v="V1000702 - MINIATURE AND BEYOND CO., LTD."/>
        <s v=" V1000189 - FPT FOOD PROCESS TECHNOLOGY CO., LTD."/>
        <s v="V1000840 - S.Q. &amp; CO CO., LTD"/>
        <s v="V1000280 - Thaikitchenmart Co., Ltd"/>
        <s v="V1000285 - BANGKOK SEVENFIVE CO., LTD"/>
        <s v="V1000854 - Safesiri (Thailand) Co., Ltd."/>
        <s v="V1000876 - Thailand Environment Institute Foundation (TEI)"/>
        <s v="V1000272 - Zolftech Innovation Co., Ltd"/>
        <s v="V1000852 - CPL Group Public Company Limited"/>
        <s v="V1000871 - AKKHIE PRAKARN PUBLIC COMPANY LIMITED"/>
        <s v="V1000799 - LALIN CLEAN TECH CO., LTD."/>
        <s v="V1000858 - WISS BUSINESS CORPORATION CO., LTD."/>
        <s v="V1000524 - C.MAX STEAM AND SUPPLY LIMITED PARTNERSHIP"/>
        <s v="V1000870 - MISUMI (THAILAND) CO., LTD."/>
        <s v="V1000865 - TAWANPHOEMPHOON ENGINEERING CO.,LTD."/>
        <s v=" V1000554 - SHANTECH (THAILAND) CO.,LTD."/>
        <s v="V1000179 - K.T.FLOORING &amp; SERVICE CO.,LTD"/>
        <s v="V1000864 - RATCHANEE ENGINEERING CO., LTD."/>
        <s v="V1000728 - SAITHONG ENGINEERING COMPANY LIMITED"/>
        <s v=" V1000172 - บจก. ซี.ที.เอ็นไวร์รอนเม้นท์ แอนด์"/>
        <s v=" V1000878 - ROJANAPAT ENGINEERING CO., LTD"/>
        <s v="V1000771 - Envire Operation Co., Ltd_x000a_"/>
        <s v="V1000568 - APPLICAD PUBLIC COMPANY LIMITED"/>
        <s v="V1000746 - AT PACKING COMPANY LIMITED"/>
        <s v="V1000676 - AMS INTERNATIONAL CO.,LTD."/>
        <s v="V1000882 - DUCT ASIA ENGINEERING CO., LTD._x000a_"/>
        <s v="V1000890 - MUNKONG STEEL PUBLIC COMPANY LIMITED"/>
        <s v="V1000886 - KRUNGTHEP KUANGYEN SALES AND SERVICE COMPANY LIMITED"/>
        <s v="V1000109 - Coolconnection Co., Ltd"/>
        <s v=" V1000276 - SN. ELECTRIC AND SUPPLY CO., LTD."/>
        <s v="V1000069 - GLOVETEX CO.,LTD."/>
        <s v=" V1000259 - JJP SUPPLY CO., LTD"/>
        <s v=" V1000743 - Waratep Nongpue"/>
        <s v="V1000904 - M-PLUS TECH CO.,LTD."/>
        <s v="V1000908 - CORING PRO COMPANY LIMITED"/>
        <s v="V1000219 - Protronics Co., Ltd."/>
        <s v="V1000928 - CLEAN WORLD PRODUCTS AND SUPPLY CO.,LTD."/>
        <s v=" V1000840 - S.Q. &amp; CO CO., LTD"/>
        <s v=" V1000576 - Darmex Petroleum (Thailand) Corp., Ltd."/>
        <s v=" V1000452 - SRIPIPAT ENGINEERING CO.,LTD."/>
        <s v="V1000719 - PHUTAWAN ENGINEERING SERVICE CO., LTD."/>
        <s v="V1000922 - WORMMEC COMPANY LIMITED"/>
        <s v="V1000953 - GK FINECHEM CO., LTD."/>
        <s v="V1000878 - ROJANAPAT ENGINEERING CO., LTD"/>
        <s v="V1000930 - JS999 CO., LTD."/>
        <s v="V1000105 - บริษัท เซเว่นไฟว์ ดิสทริบิวเตอร์ จำกัด"/>
        <s v="V1000256 - ADVANTAGE INTER BELT CO.,LTD."/>
        <s v="V1000313 - Somerville (Siam) Co., Ltd."/>
        <s v="V1001023 - LEGA CORPORATION CO.,LTD."/>
        <s v="V1000189 - FPT FOOD PROCESS TECHNOLOGY CO., LTD"/>
        <s v="V1000970 - NS PARTS &amp; SUPPLY CO., LTD."/>
        <s v="V1000983 - EKARAT ENGINEERING PUBLIC COMPANY LIMITED"/>
        <s v="V1000982 - JSB TRADING COMPANY LIMITED"/>
        <s v=" V1000799 - LALIN CLEAN TECH CO., LTD."/>
        <s v="V1000303 - Saha Stainlesssteel Co.,Ltd"/>
        <s v=" V1000729 - BN SUPPLY 1991 CO., LTD."/>
        <s v="V1000991 - S.G.A. SUPPLY CO.,LTD"/>
        <s v="V1001012 - FOLDING GATE COMPANY LIMITED"/>
        <s v="V1000922 - WORMMEC COMPANY LIMITED_x000a_"/>
        <s v="V1001011 - U.P.V. Service Co., Ltd."/>
        <s v="V1001019 - PRO WELDING &amp; TOOLS COMPANY LIMITED"/>
        <s v="V1000585 - MARUAY BELT COMPANY LIMITED"/>
        <s v="V1001028 - Supreme Lines CO., LTD."/>
        <s v="V1001029 - CWT SMART DISPLAY CO.,LTD."/>
        <s v=" V1000288 - Siam Scale &amp; Engineering Co.,ltd."/>
        <s v="V1001039 - Ponpinyo Bearings and Supply Co., Ltd."/>
        <s v="V1001058 - GLOBAL CHEMICAL CENTER (THAILAND) COMPANY LIMITED"/>
        <s v="V1001057 - KOGU INDUSTRIES CO., LTD."/>
        <s v="V1001059 - Thai Floor Asia Company Limited"/>
        <s v="V1001053 - ABPS ENGINEERING &amp; SUPPLY CO., LTD."/>
        <s v="V1001062 - ร้าน เมืองทองอุปกรณ์เครื่องเย็น โดย น.ส. วราลักษณ์ ลีลาศรีสง่า"/>
        <s v="V1001061 - Flu-Tech Co., Ltd."/>
        <s v="V1001086 - PPE MATE CO., LTD."/>
        <s v="V1001052 - FPT Asia Co., Ltd."/>
        <s v="V1001096 - TTT CORPORATION CO., LTD."/>
        <s v="V1001106 - AIRMATIC CO., LTD."/>
      </sharedItems>
    </cacheField>
    <cacheField name="PR PO GRN Status" numFmtId="0">
      <sharedItems containsBlank="1"/>
    </cacheField>
    <cacheField name="GRN No." numFmtId="0">
      <sharedItems containsBlank="1"/>
    </cacheField>
    <cacheField name="Date recive bill" numFmtId="0">
      <sharedItems containsDate="1" containsBlank="1" containsMixedTypes="1" minDate="2024-01-17T00:00:00" maxDate="2026-05-14T00:00:00"/>
    </cacheField>
    <cacheField name="Recive bill plan(DD-MM)" numFmtId="166">
      <sharedItems containsNonDate="0" containsString="0" containsBlank="1"/>
    </cacheField>
    <cacheField name="GRN-PO date (Day)" numFmtId="2">
      <sharedItems containsBlank="1" containsMixedTypes="1" containsNumber="1" containsInteger="1" minValue="-46150" maxValue="550"/>
    </cacheField>
    <cacheField name="KPI Status" numFmtId="166">
      <sharedItems containsBlank="1"/>
    </cacheField>
    <cacheField name="Note" numFmtId="0">
      <sharedItems containsDate="1" containsBlank="1" containsMixedTypes="1" minDate="2024-07-25T00:00:00" maxDate="2024-07-26T00:0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14">
  <r>
    <n v="1"/>
    <x v="0"/>
    <d v="2024-06-21T00:00:00"/>
    <m/>
    <m/>
    <d v="2024-06-21T00:00:00"/>
    <s v="PR2425-00164"/>
    <s v="PO2425-00240"/>
    <d v="2024-06-25T00:00:00"/>
    <m/>
    <n v="30"/>
    <s v="SFST81000050"/>
    <s v="Tool and Equipment  Engineering"/>
    <s v="Cevil jobs"/>
    <n v="1"/>
    <s v="Rag for wiping and cleaning machinery"/>
    <n v="2"/>
    <s v="กระสอบ"/>
    <n v="1225"/>
    <n v="2450"/>
    <s v="Puneet Approval"/>
    <s v="V1000603 - TM SUKSAP TRADING LIMITED PARTNERSHIP"/>
    <s v="Recive bill and GRN already"/>
    <m/>
    <d v="2024-07-25T00:00:00"/>
    <m/>
    <n v="30"/>
    <s v="Ontime"/>
    <d v="2024-07-25T00:00:00"/>
  </r>
  <r>
    <n v="2"/>
    <x v="0"/>
    <d v="2024-06-22T00:00:00"/>
    <m/>
    <m/>
    <d v="2024-06-22T00:00:00"/>
    <s v="PR2425-01484"/>
    <s v="PO2425-01863"/>
    <d v="2024-06-29T00:00:00"/>
    <m/>
    <n v="10"/>
    <s v="SFST34000054"/>
    <s v="Refrigerant-oil for cooling M/C"/>
    <s v="Cooling system jobs"/>
    <n v="1"/>
    <s v="R507 Refrigerant,(1 Tank 11.3 kg/Tank)"/>
    <n v="16"/>
    <s v="DRM"/>
    <n v="2500"/>
    <n v="40000"/>
    <s v="Puneet Approval"/>
    <s v="V1000312 - Colder Solution Co., Ltd."/>
    <s v="Recive bill and GRN already"/>
    <m/>
    <d v="2024-07-04T00:00:00"/>
    <m/>
    <n v="5"/>
    <s v="Ontime"/>
    <m/>
  </r>
  <r>
    <n v="3"/>
    <x v="0"/>
    <d v="2024-05-27T00:00:00"/>
    <m/>
    <m/>
    <d v="2024-05-27T00:00:00"/>
    <s v="PR2425-01063"/>
    <s v="PO2425-01145"/>
    <d v="2024-06-03T00:00:00"/>
    <m/>
    <n v="40"/>
    <s v="SFST81000050"/>
    <s v="Electrical system in PD area"/>
    <s v="Electrical jobs"/>
    <n v="1"/>
    <s v="Thaiyazaki&quot;, VCT-G 2x2.5/2.5 Sq.mm, Electrical cable"/>
    <n v="1"/>
    <s v="PC"/>
    <n v="7225"/>
    <n v="7225"/>
    <s v="Puneet Approval"/>
    <s v="V1000276 - SN. ELECTRIC AND SUPPLY CO., LTD."/>
    <s v="Recive bill and GRN already"/>
    <m/>
    <d v="2024-07-08T00:00:00"/>
    <m/>
    <n v="35"/>
    <s v="Ontime"/>
    <m/>
  </r>
  <r>
    <n v="4"/>
    <x v="0"/>
    <d v="2024-05-27T00:00:00"/>
    <m/>
    <m/>
    <d v="2024-05-27T00:00:00"/>
    <s v="PR2425-01063"/>
    <s v="PO2425-01145"/>
    <d v="2024-06-03T00:00:00"/>
    <m/>
    <n v="40"/>
    <s v="SFST81000050"/>
    <s v="Electrical system in PD area"/>
    <s v="Electrical jobs"/>
    <n v="2"/>
    <s v="&quot;Clipsal&quot;, UPVC pipe, white color, size 20mm"/>
    <n v="10"/>
    <s v="PC"/>
    <n v="42"/>
    <n v="420"/>
    <s v="Puneet Approval"/>
    <s v="V1000276 - SN. ELECTRIC AND SUPPLY CO., LTD."/>
    <s v="Recive bill and GRN already"/>
    <m/>
    <d v="2024-07-08T00:00:00"/>
    <m/>
    <n v="35"/>
    <s v="Ontime"/>
    <m/>
  </r>
  <r>
    <n v="5"/>
    <x v="0"/>
    <d v="2024-05-27T00:00:00"/>
    <m/>
    <m/>
    <d v="2024-05-27T00:00:00"/>
    <s v="PR2425-01063"/>
    <s v="PO2425-01145"/>
    <d v="2024-06-03T00:00:00"/>
    <m/>
    <n v="40"/>
    <s v="SFST81000050"/>
    <s v="Electrical system in PD area"/>
    <s v="Electrical jobs"/>
    <n v="3"/>
    <s v="&quot;Clipsal&quot;, ข้อต่อตรง, สีขาว, 20mm"/>
    <n v="100"/>
    <s v="PC"/>
    <n v="3.4"/>
    <n v="340"/>
    <s v="Puneet Approval"/>
    <s v="V1000276 - SN. ELECTRIC AND SUPPLY CO., LTD."/>
    <s v="Recive bill and GRN already"/>
    <m/>
    <d v="2024-07-08T00:00:00"/>
    <m/>
    <n v="35"/>
    <s v="Ontime"/>
    <m/>
  </r>
  <r>
    <n v="6"/>
    <x v="0"/>
    <d v="2024-05-27T00:00:00"/>
    <m/>
    <m/>
    <d v="2024-05-27T00:00:00"/>
    <s v="PR2425-01063"/>
    <s v="PO2425-01145"/>
    <d v="2024-06-03T00:00:00"/>
    <m/>
    <n v="40"/>
    <s v="SFST81000050"/>
    <s v="Electrical system in PD area"/>
    <s v="Electrical jobs"/>
    <n v="4"/>
    <s v="แคล้มก้ามปูยึดท่อ สีขาว UPVC ขนาด 20mm Clipsal"/>
    <n v="100"/>
    <s v="PC"/>
    <n v="3.4"/>
    <n v="340"/>
    <s v="Puneet Approval"/>
    <s v="V1000276 - SN. ELECTRIC AND SUPPLY CO., LTD."/>
    <s v="Recive bill and GRN already"/>
    <m/>
    <d v="2024-07-08T00:00:00"/>
    <m/>
    <n v="35"/>
    <s v="Ontime"/>
    <m/>
  </r>
  <r>
    <n v="7"/>
    <x v="0"/>
    <d v="2024-06-05T00:00:00"/>
    <m/>
    <m/>
    <d v="2024-06-05T00:00:00"/>
    <s v="PR2425-01098"/>
    <s v="PO2425-01205"/>
    <d v="2024-06-12T00:00:00"/>
    <m/>
    <n v="40"/>
    <s v="SFST81000050"/>
    <s v="Civill jobs (Floor-Wall-Celling-roof)"/>
    <s v="Spare part"/>
    <n v="1"/>
    <s v="กรวยลมผ้าโพลีเอสเตอร์#50x180cm. (คาดแถบสะท้อนแสง1นิ้ว,2แถบ) (เย็บขอบตอกตามความเหมาะสม)"/>
    <n v="1"/>
    <s v="PC"/>
    <n v="1200"/>
    <n v="1200"/>
    <s v="Puneet Approval"/>
    <s v="V1000556 - Team Safety Sales Co., Ltd."/>
    <s v="Recive bill and GRN already"/>
    <m/>
    <d v="2024-07-09T00:00:00"/>
    <m/>
    <n v="27"/>
    <s v="Ontime"/>
    <m/>
  </r>
  <r>
    <n v="8"/>
    <x v="0"/>
    <d v="2024-06-05T00:00:00"/>
    <m/>
    <m/>
    <d v="2024-06-05T00:00:00"/>
    <s v="PR2425-01098"/>
    <s v="PO2425-01205"/>
    <d v="2024-06-12T00:00:00"/>
    <m/>
    <n v="90"/>
    <s v="SFST81000050"/>
    <s v="Civill jobs (Floor-Wall-Celling-roof)"/>
    <s v="Cevil jobs"/>
    <n v="1"/>
    <s v="ป้ายตั้งพื้น#60x21x30cm.(สติ๊กเกอร์ 2 ด้าน) (เกรด B)"/>
    <n v="1"/>
    <s v="PC"/>
    <n v="650"/>
    <n v="650"/>
    <s v="Puneet Approval"/>
    <s v="V1000556 - Team Safety Sales Co., Ltd."/>
    <s v="Recive bill and GRN already"/>
    <m/>
    <d v="2024-07-09T00:00:00"/>
    <m/>
    <n v="27"/>
    <s v="Ontime"/>
    <m/>
  </r>
  <r>
    <n v="9"/>
    <x v="0"/>
    <d v="2024-06-21T00:00:00"/>
    <m/>
    <m/>
    <d v="2024-06-21T00:00:00"/>
    <s v="PR2425-01497"/>
    <s v="PO2425-01591 "/>
    <d v="2024-06-20T00:00:00"/>
    <m/>
    <n v="10"/>
    <s v="SFST81000050"/>
    <s v="Machanical part"/>
    <s v="Machanical jobs"/>
    <n v="2"/>
    <s v="Fill with argon gas 1.5 Q"/>
    <n v="2"/>
    <s v="NO"/>
    <n v="350"/>
    <n v="700"/>
    <s v="Puneet Approval"/>
    <s v="V1000475 - คล่องการค้า"/>
    <s v="Recive bill and GRN already"/>
    <m/>
    <d v="2024-06-25T00:00:00"/>
    <m/>
    <n v="5"/>
    <s v="Ontime"/>
    <m/>
  </r>
  <r>
    <n v="10"/>
    <x v="0"/>
    <d v="2024-06-28T00:00:00"/>
    <m/>
    <m/>
    <d v="2024-06-28T00:00:00"/>
    <s v="PR2425-01500"/>
    <s v="PO2425-01593"/>
    <d v="2024-06-01T00:00:00"/>
    <m/>
    <n v="10"/>
    <s v="SFST81000050"/>
    <s v="Machanical part"/>
    <s v="Machanical jobs"/>
    <n v="1"/>
    <s v="Fill with argon gas 1.5 Q"/>
    <n v="2"/>
    <s v="NO"/>
    <n v="350"/>
    <n v="700"/>
    <s v="Puneet Approval"/>
    <s v="V1000475 - คล่องการค้า"/>
    <s v="Recive bill and GRN already"/>
    <m/>
    <d v="2024-06-07T00:00:00"/>
    <m/>
    <n v="6"/>
    <s v="Ontime"/>
    <m/>
  </r>
  <r>
    <n v="11"/>
    <x v="0"/>
    <d v="2024-06-22T00:00:00"/>
    <m/>
    <m/>
    <d v="2024-06-22T00:00:00"/>
    <s v="PR2425-01494"/>
    <s v="PO2425-01691"/>
    <d v="2024-06-20T00:00:00"/>
    <m/>
    <n v="10"/>
    <s v="SFST81000050"/>
    <s v="Cooling machine for PD line"/>
    <s v="Cooling system jobs"/>
    <n v="1"/>
    <s v="Fan Axial installed in production line"/>
    <n v="11"/>
    <s v="PC"/>
    <n v="131.81818181818181"/>
    <n v="1450"/>
    <s v="Puneet Approval"/>
    <s v="V1000430 - PAN FOOD CO., LTD."/>
    <s v="Recive bill and GRN already"/>
    <m/>
    <d v="2024-06-25T00:00:00"/>
    <m/>
    <n v="5"/>
    <s v="Ontime"/>
    <m/>
  </r>
  <r>
    <n v="12"/>
    <x v="0"/>
    <d v="2024-06-22T00:00:00"/>
    <m/>
    <m/>
    <d v="2024-06-22T00:00:00"/>
    <s v="PR2425-01486"/>
    <s v="PO2425-01731"/>
    <d v="2024-06-29T00:00:00"/>
    <m/>
    <n v="10"/>
    <s v="SFST34000043"/>
    <s v="Consumable part for MN"/>
    <s v="Electrical jobs"/>
    <n v="1"/>
    <s v="&quot;Philip&quot;, TLD36/865, 36W, หลอดไฟฟลูออเรสเซนต์"/>
    <n v="50"/>
    <s v="PC"/>
    <n v="63"/>
    <n v="3150"/>
    <s v="Puneet Approval"/>
    <s v="V1000276 - SN. ELECTRIC AND SUPPLY CO., LTD."/>
    <s v="Recive bill and GRN already"/>
    <m/>
    <d v="2024-07-01T00:00:00"/>
    <m/>
    <n v="2"/>
    <s v="Ontime"/>
    <m/>
  </r>
  <r>
    <n v="13"/>
    <x v="0"/>
    <d v="2024-06-22T00:00:00"/>
    <m/>
    <m/>
    <d v="2024-06-22T00:00:00"/>
    <s v="PR2425-01486"/>
    <s v="PO2425-01731"/>
    <d v="2024-06-29T00:00:00"/>
    <m/>
    <n v="10"/>
    <s v="SFST34000044"/>
    <s v="Consumable part for MN"/>
    <s v="Electrical jobs"/>
    <n v="1"/>
    <s v="&quot;Philip&quot;,T8,20W, 2100lm, ECO SOFT HO LED"/>
    <n v="30"/>
    <s v="PC"/>
    <n v="134"/>
    <n v="4020"/>
    <s v="Puneet Approval"/>
    <s v="V1000276 - SN. ELECTRIC AND SUPPLY CO., LTD."/>
    <s v="Recive bill and GRN already"/>
    <m/>
    <d v="2024-07-01T00:00:00"/>
    <m/>
    <n v="2"/>
    <s v="Ontime"/>
    <m/>
  </r>
  <r>
    <n v="14"/>
    <x v="0"/>
    <d v="2024-06-25T00:00:00"/>
    <m/>
    <m/>
    <d v="2024-06-25T00:00:00"/>
    <s v="PR2425-01513"/>
    <s v="PO2425-01864"/>
    <d v="2024-07-02T00:00:00"/>
    <m/>
    <n v="20"/>
    <s v="SFST81000048"/>
    <s v="Cooling machine for PD line"/>
    <s v="Condencer Unit No.16"/>
    <n v="1"/>
    <s v="Suction shut off vave P/N 361310-07"/>
    <n v="1"/>
    <s v="NO"/>
    <n v="7800"/>
    <n v="7800"/>
    <s v="Puneet Approval"/>
    <s v="V1000554 - SHANTECH (THAILAND) CO.,LTD."/>
    <s v="Recive bill and GRN already"/>
    <m/>
    <d v="2024-07-16T00:00:00"/>
    <m/>
    <n v="14"/>
    <s v="Ontime"/>
    <m/>
  </r>
  <r>
    <n v="15"/>
    <x v="0"/>
    <d v="2024-06-25T00:00:00"/>
    <m/>
    <m/>
    <d v="2024-06-25T00:00:00"/>
    <s v="PR2425-01513"/>
    <s v="PO2425-01864"/>
    <d v="2024-07-02T00:00:00"/>
    <m/>
    <n v="20"/>
    <s v="SFST81000048"/>
    <s v="Cooling machine for PD line"/>
    <s v="Condencer Unit No.16"/>
    <n v="2"/>
    <s v="Ball valve model SBV(M)"/>
    <n v="1"/>
    <s v="NO"/>
    <n v="3600"/>
    <n v="3600"/>
    <s v="Puneet Approval"/>
    <s v="V1000554 - SHANTECH (THAILAND) CO.,LTD."/>
    <s v="Recive bill and GRN already"/>
    <m/>
    <d v="2024-07-16T00:00:00"/>
    <m/>
    <n v="14"/>
    <s v="Ontime"/>
    <m/>
  </r>
  <r>
    <n v="16"/>
    <x v="0"/>
    <d v="2024-06-25T00:00:00"/>
    <m/>
    <m/>
    <d v="2024-06-25T00:00:00"/>
    <s v="PR2425-01513"/>
    <s v="PO2425-01864"/>
    <d v="2024-07-02T00:00:00"/>
    <m/>
    <n v="20"/>
    <s v="SFST81000048"/>
    <s v="Cooling machine for PD line"/>
    <s v="Condencer Unit No.16"/>
    <n v="3"/>
    <s v="Pressure gauge - Hi"/>
    <n v="3"/>
    <s v="NO"/>
    <n v="333.33333333333331"/>
    <n v="1000"/>
    <s v="Puneet Approval"/>
    <s v="V1000554 - SHANTECH (THAILAND) CO.,LTD."/>
    <s v="Recive bill and GRN already"/>
    <m/>
    <d v="2024-07-16T00:00:00"/>
    <m/>
    <n v="14"/>
    <s v="Ontime"/>
    <m/>
  </r>
  <r>
    <n v="17"/>
    <x v="0"/>
    <d v="2024-06-25T00:00:00"/>
    <m/>
    <m/>
    <d v="2024-06-25T00:00:00"/>
    <s v="PR2425-01513"/>
    <s v="PO2425-01864"/>
    <d v="2024-07-02T00:00:00"/>
    <m/>
    <s v="  "/>
    <s v="SFST81000048"/>
    <s v="Cooling machine for PD line"/>
    <s v="Condencer Unit No.16"/>
    <n v="4"/>
    <s v="Pressure gauge - Low"/>
    <n v="3"/>
    <s v="NO"/>
    <n v="333.33333333333331"/>
    <n v="1000"/>
    <s v="Puneet Approval"/>
    <s v="V1000554 - SHANTECH (THAILAND) CO.,LTD."/>
    <s v="Recive bill and GRN already"/>
    <m/>
    <d v="2024-07-16T00:00:00"/>
    <m/>
    <n v="14"/>
    <s v="Ontime"/>
    <m/>
  </r>
  <r>
    <n v="18"/>
    <x v="0"/>
    <d v="2024-06-25T00:00:00"/>
    <m/>
    <m/>
    <d v="2024-06-25T00:00:00"/>
    <s v="PR2425-01513"/>
    <s v="PO2425-01864"/>
    <d v="2024-07-02T00:00:00"/>
    <m/>
    <n v="20"/>
    <s v="SFST81000048"/>
    <s v="Cooling machine for PD line"/>
    <s v="Condencer Unit No.16"/>
    <n v="5"/>
    <s v="อุปกรณ์ทองแดง ( ที่ใช้ในการติดตั้ง)"/>
    <n v="1"/>
    <s v="NO"/>
    <n v="5500"/>
    <n v="5500"/>
    <s v="Puneet Approval"/>
    <s v="V1000554 - SHANTECH (THAILAND) CO.,LTD."/>
    <s v="Recive bill and GRN already"/>
    <m/>
    <d v="2024-07-16T00:00:00"/>
    <m/>
    <n v="14"/>
    <s v="Ontime"/>
    <m/>
  </r>
  <r>
    <n v="19"/>
    <x v="0"/>
    <d v="2024-06-25T00:00:00"/>
    <m/>
    <m/>
    <d v="2024-06-25T00:00:00"/>
    <s v="PR2425-01513"/>
    <s v="PO2425-01864"/>
    <d v="2024-07-02T00:00:00"/>
    <m/>
    <n v="20"/>
    <s v="SFST81000048"/>
    <s v="Cooling machine for PD line"/>
    <s v="Condencer Unit No.16"/>
    <n v="6"/>
    <s v="Labour"/>
    <n v="1"/>
    <s v="NO"/>
    <n v="7000"/>
    <n v="7000"/>
    <s v="Puneet Approval"/>
    <s v="V1000554 - SHANTECH (THAILAND) CO.,LTD."/>
    <s v="Recive bill and GRN already"/>
    <m/>
    <d v="2024-07-16T00:00:00"/>
    <m/>
    <n v="14"/>
    <s v="Ontime"/>
    <m/>
  </r>
  <r>
    <n v="20"/>
    <x v="0"/>
    <d v="2024-06-22T00:00:00"/>
    <m/>
    <m/>
    <d v="2024-06-22T00:00:00"/>
    <s v="PR2425-01488"/>
    <s v="PO2425-01865"/>
    <d v="2024-06-29T00:00:00"/>
    <m/>
    <n v="90"/>
    <s v="SFST81000048"/>
    <s v="Cooling machine for PD line"/>
    <s v="Air Dryer No.1"/>
    <n v="1"/>
    <s v="Compressor RE277VHSTMT 1 PH/220V./R407C"/>
    <n v="1"/>
    <s v="NO"/>
    <n v="10800"/>
    <n v="10800"/>
    <s v="Puneet Approval"/>
    <s v="V1000477 - บริษัท วาตะ แอร์ คอมเพรสเซอร์ จำกัด"/>
    <s v="Recive bill and GRN already"/>
    <m/>
    <d v="2024-09-11T00:00:00"/>
    <m/>
    <n v="74"/>
    <s v="Ontime"/>
    <m/>
  </r>
  <r>
    <n v="21"/>
    <x v="0"/>
    <d v="2024-06-22T00:00:00"/>
    <m/>
    <m/>
    <d v="2024-06-22T00:00:00"/>
    <s v="PR2425-01488"/>
    <s v="PO2425-01865"/>
    <d v="2024-06-29T00:00:00"/>
    <m/>
    <n v="90"/>
    <s v="SFST81000048"/>
    <s v="Cooling machine for PD line"/>
    <s v="Air Dryer No.1"/>
    <n v="2"/>
    <s v="Axial fan YWF4E-350S-22v. 5/6 kg."/>
    <n v="1"/>
    <s v="NO"/>
    <n v="6000"/>
    <n v="6000"/>
    <s v="Puneet Approval"/>
    <s v="V1000477 - บริษัท วาตะ แอร์ คอมเพรสเซอร์ จำกัด"/>
    <s v="Recive bill and GRN already"/>
    <m/>
    <d v="2024-09-11T00:00:00"/>
    <m/>
    <n v="74"/>
    <s v="Ontime"/>
    <m/>
  </r>
  <r>
    <n v="22"/>
    <x v="0"/>
    <d v="2024-06-22T00:00:00"/>
    <m/>
    <m/>
    <d v="2024-06-22T00:00:00"/>
    <s v="PR2425-01488"/>
    <s v="PO2425-01865"/>
    <d v="2024-06-29T00:00:00"/>
    <m/>
    <n v="90"/>
    <s v="SFST81000048"/>
    <s v="Cooling machine for PD line"/>
    <s v="Air Dryer No.1"/>
    <n v="3"/>
    <s v="Filter dryer EK053 3/80DF"/>
    <n v="1"/>
    <s v="NO"/>
    <n v="896"/>
    <n v="896"/>
    <s v="Puneet Approval"/>
    <s v="V1000477 - บริษัท วาตะ แอร์ คอมเพรสเซอร์ จำกัด"/>
    <s v="Recive bill and GRN already"/>
    <m/>
    <d v="2024-09-11T00:00:00"/>
    <m/>
    <n v="74"/>
    <s v="Ontime"/>
    <m/>
  </r>
  <r>
    <n v="23"/>
    <x v="0"/>
    <d v="2024-06-22T00:00:00"/>
    <m/>
    <m/>
    <d v="2024-06-22T00:00:00"/>
    <s v="PR2425-01488"/>
    <s v="PO2425-01865"/>
    <d v="2024-06-29T00:00:00"/>
    <m/>
    <n v="90"/>
    <s v="SFST81000048"/>
    <s v="Cooling machine for PD line"/>
    <s v="Air Dryer No.1"/>
    <n v="4"/>
    <s v="Hot gas by pass SAV-20"/>
    <n v="1"/>
    <s v="NO"/>
    <n v="2280"/>
    <n v="2280"/>
    <s v="Puneet Approval"/>
    <s v="V1000477 - บริษัท วาตะ แอร์ คอมเพรสเซอร์ จำกัด"/>
    <s v="Recive bill and GRN already"/>
    <m/>
    <d v="2024-09-11T00:00:00"/>
    <m/>
    <n v="74"/>
    <s v="Ontime"/>
    <m/>
  </r>
  <r>
    <n v="24"/>
    <x v="0"/>
    <d v="2024-06-22T00:00:00"/>
    <m/>
    <m/>
    <d v="2024-06-22T00:00:00"/>
    <s v="PR2425-01488"/>
    <s v="PO2425-01865"/>
    <d v="2024-06-29T00:00:00"/>
    <m/>
    <n v="90"/>
    <s v="SFST81000048"/>
    <s v="Cooling machine for PD line"/>
    <s v="Air Dryer No.1"/>
    <n v="5"/>
    <s v="Pressure SW-YK-03L-049-015E030E"/>
    <n v="1"/>
    <s v="NO"/>
    <n v="1000"/>
    <n v="1000"/>
    <s v="Puneet Approval"/>
    <s v="V1000477 - บริษัท วาตะ แอร์ คอมเพรสเซอร์ จำกัด"/>
    <s v="Recive bill and GRN already"/>
    <m/>
    <d v="2024-09-11T00:00:00"/>
    <m/>
    <n v="74"/>
    <s v="Ontime"/>
    <m/>
  </r>
  <r>
    <n v="25"/>
    <x v="0"/>
    <d v="2024-06-22T00:00:00"/>
    <m/>
    <m/>
    <d v="2024-06-22T00:00:00"/>
    <s v="PR2425-01488"/>
    <s v="PO2425-01865"/>
    <d v="2024-06-29T00:00:00"/>
    <m/>
    <n v="90"/>
    <s v="SFST81000048"/>
    <s v="Cooling machine for PD line"/>
    <s v="Air Dryer No.1"/>
    <n v="6"/>
    <s v="Pressure SW-YK-039 - 395R295Z (Manual)"/>
    <n v="1"/>
    <s v="NO"/>
    <n v="1264"/>
    <n v="1264"/>
    <s v="Puneet Approval"/>
    <s v="V1000477 - บริษัท วาตะ แอร์ คอมเพรสเซอร์ จำกัด"/>
    <s v="Recive bill and GRN already"/>
    <m/>
    <d v="2024-09-11T00:00:00"/>
    <m/>
    <n v="74"/>
    <s v="Ontime"/>
    <m/>
  </r>
  <r>
    <n v="26"/>
    <x v="0"/>
    <d v="2024-06-22T00:00:00"/>
    <m/>
    <m/>
    <d v="2024-06-22T00:00:00"/>
    <s v="PR2425-01488"/>
    <s v="PO2425-01865"/>
    <d v="2024-06-29T00:00:00"/>
    <m/>
    <n v="90"/>
    <s v="SFST81000048"/>
    <s v="Cooling machine for PD line"/>
    <s v="Air Dryer No.1"/>
    <n v="7"/>
    <s v="Server - Test run"/>
    <n v="1"/>
    <s v="NO"/>
    <n v="3000"/>
    <n v="3000"/>
    <s v="Puneet Approval"/>
    <s v="V1000477 - บริษัท วาตะ แอร์ คอมเพรสเซอร์ จำกัด"/>
    <s v="Recive bill and GRN already"/>
    <m/>
    <d v="2024-09-11T00:00:00"/>
    <m/>
    <n v="74"/>
    <s v="Ontime"/>
    <m/>
  </r>
  <r>
    <n v="27"/>
    <x v="0"/>
    <d v="2024-06-30T00:00:00"/>
    <m/>
    <m/>
    <d v="2024-06-30T00:00:00"/>
    <s v="PR2425-01487"/>
    <s v="PO2425-01866"/>
    <d v="2024-07-07T00:00:00"/>
    <m/>
    <n v="90"/>
    <s v="SFST81000050"/>
    <s v="Cooling machine for PD line"/>
    <s v="Mini flame Grill  Machine No.1"/>
    <n v="1"/>
    <s v="Pressure Switch model AA-A2-6-2"/>
    <n v="1"/>
    <s v="NO"/>
    <n v="9950"/>
    <n v="9950"/>
    <s v="Puneet Approval"/>
    <s v="V1000263 - ADD FURNACE CO., LTD"/>
    <s v="Recive bill and GRN already"/>
    <m/>
    <d v="2024-08-05T00:00:00"/>
    <m/>
    <n v="29"/>
    <s v="Ontime"/>
    <m/>
  </r>
  <r>
    <n v="28"/>
    <x v="0"/>
    <d v="2024-06-30T00:00:00"/>
    <m/>
    <m/>
    <d v="2024-06-30T00:00:00"/>
    <s v="PR2425-01487"/>
    <s v="PO2425-01866"/>
    <d v="2024-07-07T00:00:00"/>
    <m/>
    <n v="90"/>
    <s v="SFST81000050"/>
    <s v="Cooling machine for PD line"/>
    <s v="Mini flame Grill  Machine No.1"/>
    <n v="2"/>
    <s v="Pressure switch GAO-A4-4-5"/>
    <n v="1"/>
    <s v="NO"/>
    <n v="9920"/>
    <n v="9920"/>
    <s v="Puneet Approval"/>
    <s v="V1000263 - ADD FURNACE CO., LTD"/>
    <s v="Recive bill and GRN already"/>
    <m/>
    <d v="2024-08-05T00:00:00"/>
    <m/>
    <n v="29"/>
    <s v="Ontime"/>
    <m/>
  </r>
  <r>
    <n v="29"/>
    <x v="0"/>
    <d v="2024-06-30T00:00:00"/>
    <m/>
    <m/>
    <d v="2024-06-30T00:00:00"/>
    <s v="PR2425-01487"/>
    <s v="PO2425-01866"/>
    <d v="2024-07-07T00:00:00"/>
    <m/>
    <n v="30"/>
    <s v="SFST81000050"/>
    <s v="Utility Jobs  (Boiler-Air compress-Transformer-LPG)"/>
    <s v="Mini flame Grill  Machine No.1"/>
    <n v="3"/>
    <s v="Kromschorder Burner Contro; Model IFD258-10-2Q"/>
    <n v="1"/>
    <s v="NO"/>
    <n v="27500"/>
    <n v="27500"/>
    <s v="Puneet Approval"/>
    <s v="V1000263 - ADD FURNACE CO., LTD"/>
    <s v="Recive bill and GRN already"/>
    <m/>
    <d v="2024-08-05T00:00:00"/>
    <m/>
    <n v="29"/>
    <s v="Ontime"/>
    <m/>
  </r>
  <r>
    <n v="30"/>
    <x v="0"/>
    <d v="2024-06-19T00:00:00"/>
    <m/>
    <m/>
    <d v="2024-06-19T00:00:00"/>
    <s v="PR2425-01487"/>
    <s v="PO2425-01867"/>
    <d v="2024-06-26T00:00:00"/>
    <m/>
    <n v="10"/>
    <s v="SFST81000050"/>
    <s v="PD Machine"/>
    <s v="Mini flame Grill  Machine No.1"/>
    <n v="4"/>
    <s v="Dungs solenoid valve Model : DMV-D 702 - 624L"/>
    <n v="1"/>
    <s v="PCS."/>
    <n v="129500"/>
    <n v="129500"/>
    <m/>
    <s v="V1000263 - ADD FURNACE CO., LTD"/>
    <s v="Recive bill and GRN already"/>
    <m/>
    <d v="2024-11-25T00:00:00"/>
    <m/>
    <n v="152"/>
    <s v="over deliverry"/>
    <m/>
  </r>
  <r>
    <n v="31"/>
    <x v="0"/>
    <d v="2024-06-25T00:00:00"/>
    <m/>
    <m/>
    <d v="2024-06-25T00:00:00"/>
    <s v="PR2425-01515"/>
    <s v="PO2425-01917"/>
    <d v="2024-07-02T00:00:00"/>
    <m/>
    <n v="10"/>
    <s v="SFST81000050"/>
    <s v="Electrical system in PD area"/>
    <s v="Electrical jobs"/>
    <n v="1"/>
    <s v="สาย NYX-CABEL YSLY-JZ 6G1.5 sq.mm"/>
    <n v="30"/>
    <s v="NO"/>
    <n v="125"/>
    <n v="3750"/>
    <s v="Puneet Approval"/>
    <s v="V1000293 - JTB ELECTRIC SUPPLY LIMITED PARTNERSHIP"/>
    <s v="Recive bill and GRN already"/>
    <m/>
    <d v="2024-07-05T00:00:00"/>
    <m/>
    <n v="3"/>
    <s v="Ontime"/>
    <m/>
  </r>
  <r>
    <n v="32"/>
    <x v="0"/>
    <d v="2024-06-25T00:00:00"/>
    <m/>
    <m/>
    <d v="2024-06-25T00:00:00"/>
    <s v="PR2425-01515"/>
    <s v="PO2425-01917"/>
    <d v="2024-07-02T00:00:00"/>
    <m/>
    <n v="10"/>
    <s v="SFST81000050"/>
    <s v="Electrical system in PD area"/>
    <s v="Electrical jobs"/>
    <n v="2"/>
    <s v="สาย NYX-CABEL YSLY-JZ 4G1.5 sq.mm"/>
    <n v="30"/>
    <s v="NO"/>
    <n v="85"/>
    <n v="2550"/>
    <s v="Puneet Approval"/>
    <s v="V1000293 - JTB ELECTRIC SUPPLY LIMITED PARTNERSHIP"/>
    <s v="Recive bill and GRN already"/>
    <m/>
    <d v="2024-07-05T00:00:00"/>
    <m/>
    <n v="3"/>
    <s v="Ontime"/>
    <m/>
  </r>
  <r>
    <n v="33"/>
    <x v="0"/>
    <d v="2024-06-25T00:00:00"/>
    <m/>
    <m/>
    <d v="2024-06-25T00:00:00"/>
    <s v="PR2425-01515"/>
    <s v="PO2425-01917"/>
    <d v="2024-07-02T00:00:00"/>
    <m/>
    <n v="10"/>
    <s v="SFST81000050"/>
    <s v="Electrical system in PD area"/>
    <s v="Electrical jobs"/>
    <n v="3"/>
    <s v="Terminal Box:TJ-10P-M Size: 91x110x43 mm"/>
    <n v="10"/>
    <s v="NO"/>
    <n v="825"/>
    <n v="8250"/>
    <s v="Puneet Approval"/>
    <s v="V1000293 - JTB ELECTRIC SUPPLY LIMITED PARTNERSHIP"/>
    <s v="Recive bill and GRN already"/>
    <m/>
    <d v="2024-07-05T00:00:00"/>
    <m/>
    <n v="3"/>
    <s v="Ontime"/>
    <m/>
  </r>
  <r>
    <n v="34"/>
    <x v="0"/>
    <d v="2024-06-25T00:00:00"/>
    <m/>
    <m/>
    <d v="2024-06-25T00:00:00"/>
    <s v="PR2425-01515"/>
    <s v="PO2425-01917"/>
    <d v="2024-07-02T00:00:00"/>
    <m/>
    <n v="10"/>
    <s v="SFST81000050"/>
    <s v="Electrical system in PD area"/>
    <s v="Electrical jobs"/>
    <n v="4"/>
    <s v="เทอร์มินอล UK2.5B คอนเนคเตอร์เชื่อมเทอร์มินอลบล็อก รางปีกนก (สีเขียว)"/>
    <n v="40"/>
    <s v="NO"/>
    <n v="25"/>
    <n v="1000"/>
    <s v="Puneet Approval"/>
    <s v="V1000293 - JTB ELECTRIC SUPPLY LIMITED PARTNERSHIP"/>
    <s v="Recive bill and GRN already"/>
    <m/>
    <d v="2024-07-05T00:00:00"/>
    <m/>
    <n v="3"/>
    <s v="Ontime"/>
    <m/>
  </r>
  <r>
    <n v="35"/>
    <x v="0"/>
    <d v="2024-06-25T00:00:00"/>
    <m/>
    <m/>
    <d v="2024-06-25T00:00:00"/>
    <s v="PR2425-01515"/>
    <s v="PO2425-01917"/>
    <d v="2024-07-02T00:00:00"/>
    <m/>
    <n v="10"/>
    <s v="SFST81000050"/>
    <s v="Electrical system in PD area"/>
    <s v="Electrical jobs"/>
    <n v="5"/>
    <s v="ST Terminal Block รุ่น ST2.5 2.5mm2 600V 20A STTB2.5 (ตัวปิดท้าย) (D-ST2.5) (เทา)"/>
    <n v="15"/>
    <s v="NO"/>
    <n v="40"/>
    <n v="600"/>
    <s v="Puneet Approval"/>
    <s v="V1000293 - JTB ELECTRIC SUPPLY LIMITED PARTNERSHIP"/>
    <s v="Recive bill and GRN already"/>
    <m/>
    <d v="2024-07-05T00:00:00"/>
    <m/>
    <n v="3"/>
    <s v="Ontime"/>
    <m/>
  </r>
  <r>
    <n v="36"/>
    <x v="0"/>
    <d v="2024-06-25T00:00:00"/>
    <m/>
    <m/>
    <d v="2024-06-25T00:00:00"/>
    <s v="PR2425-01515"/>
    <s v="PO2425-01917"/>
    <d v="2024-07-02T00:00:00"/>
    <m/>
    <n v="10"/>
    <s v="SFST81000050"/>
    <s v="Electrical system in PD area"/>
    <s v="Electrical jobs"/>
    <n v="6"/>
    <s v="เทอร์มินอล UK2.5B คอนเนคเตอร์เชื่อมเทอร์มินอลบล็อก รางปีกนก (สีเทา)"/>
    <n v="100"/>
    <s v="NO"/>
    <n v="35"/>
    <n v="3500"/>
    <s v="Puneet Approval"/>
    <s v="V1000293 - JTB ELECTRIC SUPPLY LIMITED PARTNERSHIP"/>
    <s v="Recive bill and GRN already"/>
    <m/>
    <d v="2024-07-05T00:00:00"/>
    <m/>
    <n v="3"/>
    <s v="Ontime"/>
    <m/>
  </r>
  <r>
    <n v="37"/>
    <x v="0"/>
    <d v="2024-06-25T00:00:00"/>
    <m/>
    <m/>
    <d v="2024-06-25T00:00:00"/>
    <s v="PR2425-01515"/>
    <s v="PO2425-01917"/>
    <d v="2024-07-02T00:00:00"/>
    <m/>
    <n v="10"/>
    <s v="SFST81000050"/>
    <s v="Electrical system in PD area"/>
    <s v="Electrical jobs"/>
    <n v="7"/>
    <s v="Mini Stopper ONKA สต็อปเปอร์ Screw clamp terminal blocks"/>
    <n v="15"/>
    <s v="NO"/>
    <n v="3600"/>
    <n v="54000"/>
    <s v="Puneet Approval"/>
    <s v="V1000293 - JTB ELECTRIC SUPPLY LIMITED PARTNERSHIP"/>
    <s v="Recive bill and GRN already"/>
    <m/>
    <d v="2024-07-05T00:00:00"/>
    <m/>
    <n v="3"/>
    <s v="Ontime"/>
    <m/>
  </r>
  <r>
    <n v="38"/>
    <x v="0"/>
    <d v="2024-07-09T00:00:00"/>
    <m/>
    <m/>
    <d v="2024-07-09T00:00:00"/>
    <s v="PR2425-01864"/>
    <s v="PO2425-02068"/>
    <d v="2024-07-01T00:00:00"/>
    <m/>
    <n v="10"/>
    <s v="SFST81000050"/>
    <s v="PD Machine"/>
    <s v="Inkjet Stamp  No.1"/>
    <n v="1"/>
    <s v="451994 ICU-UX PARTS-UX"/>
    <n v="1"/>
    <s v="NO"/>
    <n v="9025"/>
    <n v="9025"/>
    <s v="Puneet Approval"/>
    <s v="V1000051 - THAI POLYMER SUPPLY CO., LTD"/>
    <s v="Recive bill and GRN already"/>
    <m/>
    <d v="2024-07-11T00:00:00"/>
    <m/>
    <n v="10"/>
    <s v="Ontime"/>
    <m/>
  </r>
  <r>
    <n v="39"/>
    <x v="0"/>
    <d v="2024-07-09T00:00:00"/>
    <m/>
    <m/>
    <d v="2024-07-09T00:00:00"/>
    <s v="PR2425-01864"/>
    <s v="PO2425-02068"/>
    <d v="2024-07-01T00:00:00"/>
    <m/>
    <n v="10"/>
    <s v="SFST81000050"/>
    <s v="PD Machine"/>
    <s v="Inkjet Stamp  No.1"/>
    <n v="2"/>
    <s v="FILTER SET UX"/>
    <n v="1"/>
    <s v="NO"/>
    <n v="1200"/>
    <n v="1200"/>
    <s v="Puneet Approval"/>
    <s v="V1000051 - THAI POLYMER SUPPLY CO., LTD"/>
    <s v="Recive bill and GRN already"/>
    <m/>
    <d v="2024-07-11T00:00:00"/>
    <m/>
    <n v="10"/>
    <s v="Ontime"/>
    <m/>
  </r>
  <r>
    <n v="40"/>
    <x v="0"/>
    <d v="2024-07-09T00:00:00"/>
    <m/>
    <m/>
    <d v="2024-07-09T00:00:00"/>
    <s v="PR2425-01864"/>
    <s v="PO2425-02068"/>
    <d v="2024-07-01T00:00:00"/>
    <m/>
    <n v="10"/>
    <s v="SFST81000050"/>
    <s v="PD Machine"/>
    <s v="Inkjet Stamp  No.1"/>
    <n v="3"/>
    <s v="SERVICE CHARGE"/>
    <n v="1"/>
    <s v="NO"/>
    <n v="1200"/>
    <n v="1200"/>
    <s v="Puneet Approval"/>
    <s v="V1000051 - THAI POLYMER SUPPLY CO., LTD"/>
    <s v="Recive bill and GRN already"/>
    <m/>
    <d v="2024-07-11T00:00:00"/>
    <m/>
    <n v="10"/>
    <s v="Ontime"/>
    <m/>
  </r>
  <r>
    <n v="41"/>
    <x v="0"/>
    <d v="2024-07-09T00:00:00"/>
    <m/>
    <m/>
    <d v="2024-07-09T00:00:00"/>
    <s v="PR2425-01827"/>
    <s v="PO2425-02069"/>
    <d v="2024-07-16T00:00:00"/>
    <m/>
    <n v="10"/>
    <s v="SFST81000050"/>
    <s v="Water plant"/>
    <s v="RO Unit"/>
    <n v="1"/>
    <s v="Hydrolyzed Polymaleic Anhydride, (Antiscalant For RO Systm), (25 Kg/Pail)"/>
    <n v="2"/>
    <s v="NO"/>
    <n v="5000"/>
    <n v="10000"/>
    <s v="Puneet Approval"/>
    <s v="V1000455 - V.S.A.GROUP CO.,LTD"/>
    <s v="Recive bill and GRN already"/>
    <m/>
    <d v="2024-07-25T00:00:00"/>
    <m/>
    <n v="9"/>
    <s v="Ontime"/>
    <m/>
  </r>
  <r>
    <n v="42"/>
    <x v="0"/>
    <d v="2024-07-09T00:00:00"/>
    <m/>
    <m/>
    <d v="2024-07-09T00:00:00"/>
    <s v="PR2425-01826"/>
    <s v="PO2425-02070"/>
    <d v="2024-07-05T00:00:00"/>
    <m/>
    <n v="10"/>
    <s v="SFST81000050"/>
    <s v="Electrical system in PD area"/>
    <s v="Electrical jobs"/>
    <n v="1"/>
    <s v="Schneider&quot;, Selector switch, Harmony XB4, metal, black, 22mm, 3 positions, stay put, 2NO"/>
    <n v="6"/>
    <s v="NO"/>
    <n v="62.5"/>
    <n v="375"/>
    <s v="Puneet Approval"/>
    <s v="V1000276 - SN. ELECTRIC AND SUPPLY CO., LTD."/>
    <s v="Recive bill and GRN already"/>
    <m/>
    <d v="2024-07-12T00:00:00"/>
    <m/>
    <n v="7"/>
    <s v="Ontime"/>
    <m/>
  </r>
  <r>
    <n v="43"/>
    <x v="0"/>
    <d v="2024-07-09T00:00:00"/>
    <m/>
    <m/>
    <d v="2024-07-09T00:00:00"/>
    <s v="PR2425-01826"/>
    <s v="PO2425-02070"/>
    <d v="2024-07-05T00:00:00"/>
    <m/>
    <n v="10"/>
    <s v="SFST81000050"/>
    <s v="Electrical system in PD area"/>
    <s v="Electrical jobs"/>
    <n v="2"/>
    <s v="PHILIPS&quot;, S10 4-65W, starter"/>
    <n v="1"/>
    <s v="NO"/>
    <n v="640"/>
    <n v="640"/>
    <s v="Puneet Approval"/>
    <s v="V1000276 - SN. ELECTRIC AND SUPPLY CO., LTD."/>
    <s v="Recive bill and GRN already"/>
    <m/>
    <d v="2024-07-12T00:00:00"/>
    <m/>
    <n v="7"/>
    <s v="Ontime"/>
    <m/>
  </r>
  <r>
    <n v="44"/>
    <x v="0"/>
    <d v="2024-07-09T00:00:00"/>
    <m/>
    <m/>
    <d v="2024-07-09T00:00:00"/>
    <s v="PR2425-01826"/>
    <s v="PO2425-02070"/>
    <d v="2024-07-05T00:00:00"/>
    <m/>
    <n v="10"/>
    <s v="SFST81000050"/>
    <s v="Electrical system in PD area"/>
    <s v="Electrical jobs"/>
    <n v="3"/>
    <s v="PHILIPS&quot;, S10 4-65W, starter"/>
    <n v="20"/>
    <s v="NO"/>
    <n v="62.5"/>
    <n v="1250"/>
    <s v="Puneet Approval"/>
    <s v="V1000276 - SN. ELECTRIC AND SUPPLY CO., LTD."/>
    <s v="Recive bill and GRN already"/>
    <m/>
    <d v="2024-07-12T00:00:00"/>
    <m/>
    <n v="7"/>
    <s v="Ontime"/>
    <m/>
  </r>
  <r>
    <n v="45"/>
    <x v="0"/>
    <d v="2024-07-09T00:00:00"/>
    <m/>
    <m/>
    <d v="2024-07-09T00:00:00"/>
    <s v="PR2425-01826"/>
    <s v="PO2425-02070"/>
    <d v="2024-07-05T00:00:00"/>
    <m/>
    <n v="10"/>
    <s v="SFST81000050"/>
    <s v="Electrical system in PD area"/>
    <s v="Electrical jobs"/>
    <n v="4"/>
    <s v="Bticino&quot;, M9025G, socket"/>
    <n v="10"/>
    <s v="NO"/>
    <n v="252"/>
    <n v="2520"/>
    <s v="Puneet Approval"/>
    <s v="V1000276 - SN. ELECTRIC AND SUPPLY CO., LTD."/>
    <s v="Recive bill and GRN already"/>
    <m/>
    <d v="2024-07-12T00:00:00"/>
    <m/>
    <n v="7"/>
    <s v="Ontime"/>
    <m/>
  </r>
  <r>
    <n v="46"/>
    <x v="0"/>
    <d v="2024-07-03T00:00:00"/>
    <m/>
    <m/>
    <d v="2024-07-03T00:00:00"/>
    <s v="PR2425-01705"/>
    <s v="PO2425-02071"/>
    <d v="2024-07-10T00:00:00"/>
    <m/>
    <n v="60"/>
    <s v="SFST81000050"/>
    <s v="PPE Equipment"/>
    <s v="PPE and other equipment"/>
    <n v="1"/>
    <s v="YAMADA&quot; steel toe rubber boots, Water Guard model #10 (44)"/>
    <n v="4"/>
    <s v="NO"/>
    <n v="484.5"/>
    <n v="1938"/>
    <s v="Puneet Approval"/>
    <s v="V1000065 - JENBUNJERD CO.,LTD."/>
    <s v="Recive bill and GRN already"/>
    <m/>
    <d v="2024-08-26T00:00:00"/>
    <m/>
    <n v="47"/>
    <s v="Ontime"/>
    <m/>
  </r>
  <r>
    <n v="47"/>
    <x v="0"/>
    <d v="2024-07-03T00:00:00"/>
    <m/>
    <m/>
    <d v="2024-07-03T00:00:00"/>
    <s v="PR2425-01705"/>
    <s v="PO2425-02071"/>
    <d v="2024-07-10T00:00:00"/>
    <m/>
    <n v="60"/>
    <s v="SFST81000050"/>
    <s v="PPE Equipment"/>
    <s v="PPE and other equipment"/>
    <n v="2"/>
    <s v="YAMADA&quot; steel toe rubber boots, Water Guard model #7 (41)"/>
    <n v="2"/>
    <s v="NO"/>
    <n v="484.5"/>
    <n v="969"/>
    <s v="Puneet Approval"/>
    <s v="V1000065 - JENBUNJERD CO.,LTD."/>
    <s v="Recive bill and GRN already"/>
    <m/>
    <d v="2024-08-26T00:00:00"/>
    <m/>
    <n v="47"/>
    <s v="Ontime"/>
    <m/>
  </r>
  <r>
    <n v="48"/>
    <x v="0"/>
    <d v="2024-07-03T00:00:00"/>
    <m/>
    <m/>
    <d v="2024-07-03T00:00:00"/>
    <s v="PR2425-01705"/>
    <s v="PO2425-02071"/>
    <d v="2024-07-10T00:00:00"/>
    <m/>
    <n v="60"/>
    <s v="SFST81000050"/>
    <s v="PPE Equipment"/>
    <s v="PPE and other equipment"/>
    <n v="3"/>
    <s v="YAMADA&quot; steel toe rubber boots, Water Guard model #9 (43)"/>
    <n v="4"/>
    <s v="NO"/>
    <n v="484.5"/>
    <n v="1938"/>
    <s v="Puneet Approval"/>
    <s v="V1000065 - JENBUNJERD CO.,LTD."/>
    <s v="Recive bill and GRN already"/>
    <m/>
    <d v="2024-08-26T00:00:00"/>
    <m/>
    <n v="47"/>
    <s v="Ontime"/>
    <m/>
  </r>
  <r>
    <n v="49"/>
    <x v="0"/>
    <d v="2024-07-03T00:00:00"/>
    <m/>
    <m/>
    <d v="2024-07-03T00:00:00"/>
    <s v="PR2425-01704"/>
    <s v="PO2425-02072"/>
    <d v="2024-07-10T00:00:00"/>
    <m/>
    <n v="10"/>
    <s v="SFST81000050"/>
    <s v="Electrical system out  PD area"/>
    <s v="Utility jobs"/>
    <n v="1"/>
    <s v="Batteries for use in maintenance departments"/>
    <n v="4"/>
    <s v="NO"/>
    <n v="1364.49"/>
    <n v="5457.96"/>
    <s v="Puneet Approval"/>
    <s v="V1000046 - OFFICEMATE (THAI) LIMITED"/>
    <s v="Recive bill and GRN already"/>
    <m/>
    <d v="2024-07-15T00:00:00"/>
    <m/>
    <n v="5"/>
    <s v="Ontime"/>
    <m/>
  </r>
  <r>
    <n v="50"/>
    <x v="0"/>
    <d v="2024-06-19T00:00:00"/>
    <m/>
    <m/>
    <d v="2024-06-19T00:00:00"/>
    <s v="PR2425-01529"/>
    <s v="PO2425-02075"/>
    <d v="2024-06-26T00:00:00"/>
    <m/>
    <n v="60"/>
    <s v="SFST81000050"/>
    <s v="Machanical part"/>
    <s v="Machanical jobs"/>
    <n v="1"/>
    <s v="EAGLE ONE&quot; thread wrapping tape 12mm.x10m. Blue"/>
    <n v="1"/>
    <s v="NO"/>
    <n v="160"/>
    <n v="160"/>
    <s v="Puneet Approval"/>
    <s v="V1000306 - Inter Supply (1992) Co., Ltd."/>
    <s v="Recive bill and GRN already"/>
    <m/>
    <d v="2024-07-12T00:00:00"/>
    <m/>
    <n v="16"/>
    <s v="Ontime"/>
    <m/>
  </r>
  <r>
    <n v="51"/>
    <x v="0"/>
    <d v="2024-06-19T00:00:00"/>
    <m/>
    <m/>
    <d v="2024-06-19T00:00:00"/>
    <s v="PR2425-01529"/>
    <s v="PO2425-02075"/>
    <d v="2024-06-26T00:00:00"/>
    <m/>
    <n v="60"/>
    <s v="SFST81000050"/>
    <s v="Machanical part"/>
    <s v="Machanical jobs"/>
    <n v="2"/>
    <s v="Nipple, Danless, size 1/2 inch"/>
    <n v="20"/>
    <s v="NO"/>
    <n v="33"/>
    <n v="660"/>
    <s v="Puneet Approval"/>
    <s v="V1000306 - Inter Supply (1992) Co., Ltd."/>
    <s v="Recive bill and GRN already"/>
    <m/>
    <d v="2024-07-13T00:00:00"/>
    <m/>
    <n v="17"/>
    <s v="Ontime"/>
    <m/>
  </r>
  <r>
    <n v="52"/>
    <x v="0"/>
    <d v="2024-06-19T00:00:00"/>
    <m/>
    <m/>
    <d v="2024-06-19T00:00:00"/>
    <s v="PR2425-01529"/>
    <s v="PO2425-02075"/>
    <d v="2024-06-26T00:00:00"/>
    <m/>
    <n v="60"/>
    <s v="SFST81000050"/>
    <s v="Machanical part"/>
    <s v="Machanical jobs"/>
    <n v="3"/>
    <s v="Nipple, Danless, size 3/4 inch"/>
    <n v="20"/>
    <s v="NO"/>
    <n v="24"/>
    <n v="480"/>
    <s v="Puneet Approval"/>
    <s v="V1000306 - Inter Supply (1992) Co., Ltd."/>
    <s v="Recive bill and GRN already"/>
    <m/>
    <d v="2024-07-14T00:00:00"/>
    <m/>
    <n v="18"/>
    <s v="Ontime"/>
    <m/>
  </r>
  <r>
    <n v="53"/>
    <x v="0"/>
    <d v="2024-06-19T00:00:00"/>
    <m/>
    <m/>
    <d v="2024-06-19T00:00:00"/>
    <s v="PR2425-01529"/>
    <s v="PO2425-02076"/>
    <d v="2024-06-26T00:00:00"/>
    <m/>
    <n v="60"/>
    <s v="SFST81000050"/>
    <s v="Machanical part"/>
    <s v="Machanical jobs"/>
    <n v="4"/>
    <s v="COBRA steel drill bit HSS 25 size 1.5-13 mm"/>
    <n v="1"/>
    <s v="NO"/>
    <n v="820"/>
    <n v="820"/>
    <s v="Puneet Approval"/>
    <s v="V1000306 - Inter Supply (1992) Co., Ltd."/>
    <s v="Recive bill and GRN already"/>
    <m/>
    <d v="2024-07-15T00:00:00"/>
    <m/>
    <n v="19"/>
    <s v="Ontime"/>
    <m/>
  </r>
  <r>
    <n v="54"/>
    <x v="0"/>
    <d v="2024-06-19T00:00:00"/>
    <m/>
    <m/>
    <d v="2024-06-19T00:00:00"/>
    <s v="PR2425-01529"/>
    <s v="PO2425-02075"/>
    <d v="2024-06-26T00:00:00"/>
    <m/>
    <n v="60"/>
    <s v="SFST81000050"/>
    <s v="Machanical part"/>
    <s v="Machanical jobs"/>
    <n v="5"/>
    <s v="YAWATA&quot;, model FT-51, size 2.6 mm., mild steel welding wire"/>
    <n v="2"/>
    <s v="NO"/>
    <n v="140"/>
    <n v="280"/>
    <s v="Puneet Approval"/>
    <s v="V1000306 - Inter Supply (1992) Co., Ltd."/>
    <s v="Recive bill and GRN already"/>
    <m/>
    <d v="2024-07-16T00:00:00"/>
    <m/>
    <n v="20"/>
    <s v="Ontime"/>
    <m/>
  </r>
  <r>
    <n v="55"/>
    <x v="0"/>
    <d v="2024-07-09T00:00:00"/>
    <m/>
    <m/>
    <d v="2024-07-09T00:00:00"/>
    <s v="PR2425-01828"/>
    <s v="PO2425-02103"/>
    <d v="2024-07-16T00:00:00"/>
    <m/>
    <n v="10"/>
    <s v="SFST81000050"/>
    <s v="PD Machine"/>
    <s v="Steambox1"/>
    <n v="1"/>
    <s v="Temp Sensor Model Made to Order_x000a_RTD PT-100 Ohm 3 wire (Singel Element)_x000a_- Tube SUS316L Dia. 6 mm Length 70 mm"/>
    <n v="5"/>
    <s v="NO"/>
    <n v="950"/>
    <n v="4750"/>
    <s v="Puneet Approval"/>
    <s v="V1000589 - KC AUTOMATION LIMITED PARTNERSHIP"/>
    <s v="Recive bill and GRN already"/>
    <m/>
    <d v="2024-07-23T00:00:00"/>
    <m/>
    <n v="7"/>
    <s v="Ontime"/>
    <m/>
  </r>
  <r>
    <n v="56"/>
    <x v="0"/>
    <d v="2024-07-10T00:00:00"/>
    <m/>
    <m/>
    <d v="2024-07-10T00:00:00"/>
    <s v="PR2425-01895"/>
    <s v="PO2425-02128"/>
    <d v="2024-07-05T00:00:00"/>
    <m/>
    <n v="10"/>
    <s v="SFST81000050"/>
    <s v="Stationnary admin jobs"/>
    <s v="Stationnary admin jobs"/>
    <n v="1"/>
    <s v="A4 card laminating plastic"/>
    <n v="1"/>
    <s v="PC"/>
    <n v="326.17"/>
    <n v="326.17"/>
    <s v="Puneet Approval"/>
    <m/>
    <s v="Recive bill and GRN already"/>
    <m/>
    <d v="2024-07-12T00:00:00"/>
    <m/>
    <n v="7"/>
    <s v="Ontime"/>
    <m/>
  </r>
  <r>
    <n v="57"/>
    <x v="0"/>
    <d v="2024-07-11T00:00:00"/>
    <m/>
    <m/>
    <d v="2024-07-11T00:00:00"/>
    <s v="PR2425-02043 "/>
    <s v="PO2425-02276"/>
    <d v="2024-07-05T00:00:00"/>
    <m/>
    <n v="10"/>
    <s v="SFST81000050"/>
    <s v="PD Machine"/>
    <s v="Food Mixer 2"/>
    <n v="1"/>
    <s v=" Gear set for Mixer 40 L"/>
    <n v="1"/>
    <s v="PC"/>
    <n v="45000"/>
    <n v="45000"/>
    <s v="Puneet Approval"/>
    <s v="V1000574 - TKM INDUSTRIAL COMPANY LIMITED"/>
    <s v="Recive bill and GRN already"/>
    <m/>
    <d v="2024-07-08T00:00:00"/>
    <m/>
    <n v="3"/>
    <s v="Ontime"/>
    <m/>
  </r>
  <r>
    <n v="58"/>
    <x v="0"/>
    <d v="2024-07-08T00:00:00"/>
    <m/>
    <m/>
    <d v="2024-07-08T00:00:00"/>
    <s v="PR2425-01960"/>
    <s v="PO2425-02277"/>
    <d v="2024-07-15T00:00:00"/>
    <m/>
    <n v="60"/>
    <s v="SFST81000048"/>
    <s v="PD Machine"/>
    <s v="X-Ray No.2"/>
    <n v="1"/>
    <s v="Repair (X-ray machine)"/>
    <n v="1"/>
    <s v="PC"/>
    <n v="7500"/>
    <n v="7500"/>
    <s v="Puneet Approval"/>
    <s v="V1000046 - OFFICEMATE (THAI) LIMITED"/>
    <s v="Recive bill and GRN already"/>
    <m/>
    <d v="2024-08-10T00:00:00"/>
    <m/>
    <n v="26"/>
    <s v="Ontime"/>
    <m/>
  </r>
  <r>
    <n v="59"/>
    <x v="0"/>
    <d v="2024-07-25T00:00:00"/>
    <m/>
    <m/>
    <d v="2024-07-25T00:00:00"/>
    <s v="PR2425-02018"/>
    <s v="PO2425-02470"/>
    <d v="2024-07-20T00:00:00"/>
    <m/>
    <n v="10"/>
    <s v="SFST34000054"/>
    <s v="Consumable part for MN"/>
    <s v="Refrigerant"/>
    <n v="1"/>
    <s v="R507 Refrigerant,(1 Tank 11.3 kg/Tank)"/>
    <n v="15"/>
    <s v="Drm."/>
    <n v="2500"/>
    <n v="37500"/>
    <s v="Puneet Approval"/>
    <s v="V1000312 - Colder Solution Co., Ltd."/>
    <s v="Recive bill and GRN already"/>
    <m/>
    <d v="2024-07-23T00:00:00"/>
    <m/>
    <n v="3"/>
    <s v="Ontime"/>
    <m/>
  </r>
  <r>
    <n v="60"/>
    <x v="0"/>
    <d v="2024-07-25T00:00:00"/>
    <m/>
    <m/>
    <d v="2024-07-25T00:00:00"/>
    <s v="PR2425-02290"/>
    <s v="PO2425-02597"/>
    <d v="2024-08-01T00:00:00"/>
    <m/>
    <n v="10"/>
    <s v="SFST34000102"/>
    <s v="Consumable part for MN"/>
    <s v="Cevil jobs"/>
    <n v="1"/>
    <s v="ซิลิโคนไร้กรดกันเชื้อรา Wessbond silicone Neutra Foodgrade 300 มล. สีเทา"/>
    <n v="1"/>
    <s v="Box"/>
    <n v="5500"/>
    <n v="5500"/>
    <m/>
    <s v="Darmex Petroleum (Thailand) Corp., Ltd."/>
    <s v="Recive bill and GRN already"/>
    <m/>
    <d v="2024-08-07T00:00:00"/>
    <m/>
    <n v="6"/>
    <s v="Ontime"/>
    <m/>
  </r>
  <r>
    <n v="61"/>
    <x v="0"/>
    <d v="2024-07-25T00:00:00"/>
    <m/>
    <m/>
    <d v="2024-07-25T00:00:00"/>
    <s v="PR2425-02290"/>
    <s v="PO2425-02597"/>
    <d v="2024-08-01T00:00:00"/>
    <m/>
    <n v="10"/>
    <s v="SFST34000103"/>
    <s v="Consumable part for MN"/>
    <s v="Cevil jobs"/>
    <n v="2"/>
    <s v="ซิลิโคนไร้กรดกันเชื้อรา Wessbond silicone Neutra Foodgrade 300 มล. สีขาว"/>
    <n v="1"/>
    <s v="Box"/>
    <n v="5750"/>
    <n v="5750"/>
    <m/>
    <s v="Darmex Petroleum (Thailand) Corp., Ltd."/>
    <s v="Recive bill and GRN already"/>
    <m/>
    <d v="2024-08-07T00:00:00"/>
    <m/>
    <n v="6"/>
    <s v="Ontime"/>
    <m/>
  </r>
  <r>
    <n v="62"/>
    <x v="0"/>
    <d v="2024-07-25T00:00:00"/>
    <m/>
    <m/>
    <d v="2024-07-25T00:00:00"/>
    <s v="PR2425-02290 "/>
    <s v="PO2425-02597"/>
    <d v="2024-08-01T00:00:00"/>
    <m/>
    <n v="60"/>
    <s v="SFST34000102"/>
    <s v="Consumable part for MN"/>
    <s v="Cevil jobs"/>
    <n v="3"/>
    <s v="ซิลิโคนไร้กรดกันเชื้อรา Wessbond silicone Neutra Foodgrade 300 มล. สีเทา"/>
    <n v="25"/>
    <s v="PCS."/>
    <n v="230"/>
    <n v="5750"/>
    <s v="Puneet Approval"/>
    <s v="V1000576 - Darmex Petroleum (Thailand) Corp., Ltd."/>
    <s v="Recive bill and GRN already"/>
    <m/>
    <d v="2024-08-14T00:00:00"/>
    <m/>
    <n v="13"/>
    <s v="Ontime"/>
    <m/>
  </r>
  <r>
    <n v="63"/>
    <x v="0"/>
    <d v="2024-07-25T00:00:00"/>
    <m/>
    <m/>
    <d v="2024-07-25T00:00:00"/>
    <s v="PR2425-02290 "/>
    <s v="PO2425-02597"/>
    <d v="2024-08-01T00:00:00"/>
    <m/>
    <n v="60"/>
    <s v="SFST34000103"/>
    <s v="Consumable part for MN"/>
    <s v="Cevil jobs"/>
    <n v="4"/>
    <s v="ซิลิโคนไร้กรดกันเชื้อรา Wessbond silicone Neutra Foodgrade 300 มล. สีขาว"/>
    <n v="25"/>
    <s v="PCS."/>
    <n v="220"/>
    <n v="5500"/>
    <s v="Puneet Approval"/>
    <s v="V1000576 - Darmex Petroleum (Thailand) Corp., Ltd."/>
    <s v="Recive bill and GRN already"/>
    <m/>
    <d v="2024-08-14T00:00:00"/>
    <m/>
    <n v="13"/>
    <s v="Ontime"/>
    <m/>
  </r>
  <r>
    <n v="64"/>
    <x v="0"/>
    <d v="2024-07-27T00:00:00"/>
    <m/>
    <m/>
    <d v="2024-07-27T00:00:00"/>
    <s v="PR2425-02346"/>
    <s v="PO2425-02599"/>
    <d v="2024-08-03T00:00:00"/>
    <m/>
    <n v="10"/>
    <s v="SFST11000004"/>
    <s v="Water plant"/>
    <s v="Resin Tank No.1"/>
    <n v="1"/>
    <s v="เกลือล้างเรซิน"/>
    <n v="3000"/>
    <s v="Kg."/>
    <n v="3.7"/>
    <n v="11100"/>
    <m/>
    <s v="THAI REFINED SALT CO., LTD."/>
    <s v="Recive bill and GRN already"/>
    <m/>
    <d v="2024-08-09T00:00:00"/>
    <m/>
    <n v="6"/>
    <s v="Ontime"/>
    <m/>
  </r>
  <r>
    <n v="65"/>
    <x v="0"/>
    <d v="2024-07-30T00:00:00"/>
    <m/>
    <m/>
    <d v="2024-07-30T00:00:00"/>
    <s v="PR2425-02346  "/>
    <s v="PO2425-02599"/>
    <d v="2024-08-06T00:00:00"/>
    <m/>
    <n v="10"/>
    <s v="SFST11000004"/>
    <s v="Water plant"/>
    <s v="Resin Tank No.2"/>
    <n v="2"/>
    <s v="เกลือล้างเรซิน"/>
    <n v="3000"/>
    <s v="Kg."/>
    <n v="3.7"/>
    <n v="11100"/>
    <s v="Puneet Approval"/>
    <s v="V1000001 - THAI REFINED SALT CO., LTD."/>
    <s v="Recive bill and GRN already"/>
    <m/>
    <d v="2024-08-09T00:00:00"/>
    <m/>
    <n v="3"/>
    <s v="Ontime"/>
    <m/>
  </r>
  <r>
    <n v="66"/>
    <x v="1"/>
    <d v="2024-07-25T00:00:00"/>
    <m/>
    <m/>
    <d v="2024-07-25T00:00:00"/>
    <s v="PR2425-02117"/>
    <s v="PO2425-02604"/>
    <d v="2024-07-20T00:00:00"/>
    <m/>
    <n v="10"/>
    <s v="SFST82000007"/>
    <s v="Waste water "/>
    <s v="Utility jobs"/>
    <n v="1"/>
    <s v="SUPER PUMP SSP-405S 400 วัดด์"/>
    <n v="1"/>
    <s v="PC"/>
    <n v="4485.9799999999996"/>
    <n v="4485.9799999999996"/>
    <s v="Puneet Approval"/>
    <s v="V1000608 - KITTIPHAN RANGSIT"/>
    <s v="Recive bill and GRN already"/>
    <m/>
    <d v="2024-07-23T00:00:00"/>
    <m/>
    <n v="3"/>
    <s v="Ontime"/>
    <m/>
  </r>
  <r>
    <n v="67"/>
    <x v="0"/>
    <d v="2024-07-25T00:00:00"/>
    <m/>
    <m/>
    <d v="2024-07-25T00:00:00"/>
    <s v="PR2425-02117"/>
    <s v="PO2425-02604"/>
    <d v="2024-07-20T00:00:00"/>
    <m/>
    <n v="10"/>
    <s v="SFST81000050"/>
    <s v="Waste water "/>
    <s v="Utility jobs"/>
    <n v="2"/>
    <s v="สายยางผ้าใบ 2 นิ้ว ยาว 5 เมตร"/>
    <n v="1"/>
    <s v="PC"/>
    <n v="210.28"/>
    <n v="210.28"/>
    <s v="Puneet Approval"/>
    <s v="V1000608 - KITTIPHAN RANGSIT"/>
    <s v="Recive bill and GRN already"/>
    <m/>
    <d v="2024-07-23T00:00:00"/>
    <m/>
    <n v="3"/>
    <s v="Ontime"/>
    <m/>
  </r>
  <r>
    <n v="68"/>
    <x v="0"/>
    <d v="2024-07-25T00:00:00"/>
    <m/>
    <m/>
    <d v="2024-07-25T00:00:00"/>
    <s v="PR2425-02268"/>
    <s v="PO2425-02608"/>
    <d v="2024-08-01T00:00:00"/>
    <m/>
    <n v="30"/>
    <s v="SFST34000121"/>
    <s v="Consumable part for MN"/>
    <s v="Consumable part"/>
    <n v="1"/>
    <s v="เคเบิ้ลไทร์สีดำ 6 นิ้ว 100 เส้น (Cable Tie black 6&quot; 100 strands)"/>
    <n v="1"/>
    <s v="PC"/>
    <n v="30"/>
    <n v="30"/>
    <s v="Puneet Approval"/>
    <s v="V1000306 - Inter Supply (1992) Co., Ltd."/>
    <s v="Recive bill and GRN already"/>
    <m/>
    <d v="2024-08-26T00:00:00"/>
    <m/>
    <n v="25"/>
    <s v="Ontime"/>
    <m/>
  </r>
  <r>
    <n v="69"/>
    <x v="0"/>
    <d v="2024-07-25T00:00:00"/>
    <m/>
    <m/>
    <d v="2024-07-25T00:00:00"/>
    <s v="PR2425-02268"/>
    <s v="PO2425-02608"/>
    <d v="2024-08-01T00:00:00"/>
    <m/>
    <n v="30"/>
    <s v="SFST34000122"/>
    <s v="Consumable part for MN"/>
    <s v="Consumable part"/>
    <n v="2"/>
    <s v="เคเบิ้ลไทร์สีดำ 8 นิ้ว 100 เส้น (Cable Tie black 8&quot; 100 strands)"/>
    <n v="1"/>
    <s v="PC"/>
    <n v="38"/>
    <n v="38"/>
    <s v="Puneet Approval"/>
    <s v="V1000306 - Inter Supply (1992) Co., Ltd."/>
    <s v="Recive bill and GRN already"/>
    <m/>
    <d v="2024-08-26T00:00:00"/>
    <m/>
    <n v="25"/>
    <s v="Ontime"/>
    <m/>
  </r>
  <r>
    <n v="70"/>
    <x v="0"/>
    <d v="2024-07-25T00:00:00"/>
    <m/>
    <m/>
    <d v="2024-07-25T00:00:00"/>
    <s v="PR2425-02268"/>
    <s v="PO2425-02608"/>
    <d v="2024-08-01T00:00:00"/>
    <m/>
    <n v="30"/>
    <s v="SFST34000123"/>
    <s v="Consumable part for MN"/>
    <s v="Consumable part"/>
    <n v="3"/>
    <s v="เคเบิ้ลไทร์สีดำ 10 นิ้ว 100 เส้น (Cable Tie black 10&quot; 100 strands)"/>
    <n v="1"/>
    <s v="PC"/>
    <n v="85"/>
    <n v="85"/>
    <s v="Puneet Approval"/>
    <s v="V1000306 - Inter Supply (1992) Co., Ltd."/>
    <s v="Recive bill and GRN already"/>
    <m/>
    <d v="2024-08-26T00:00:00"/>
    <m/>
    <n v="25"/>
    <s v="Ontime"/>
    <m/>
  </r>
  <r>
    <n v="71"/>
    <x v="0"/>
    <d v="2024-07-25T00:00:00"/>
    <m/>
    <m/>
    <d v="2024-07-25T00:00:00"/>
    <s v="PR2425-02268"/>
    <s v="PO2425-02608"/>
    <d v="2024-08-01T00:00:00"/>
    <m/>
    <n v="30"/>
    <s v="SFST34000124"/>
    <s v="Consumable part for MN"/>
    <s v="Consumable part"/>
    <n v="4"/>
    <s v="เคเบิ้ลไทร์สีดำ 12 นิ้ว 100 เส้น (Cable Tie black 12&quot; 100 strands)"/>
    <n v="1"/>
    <s v="PC"/>
    <n v="90"/>
    <n v="90"/>
    <s v="Puneet Approval"/>
    <s v="V1000306 - Inter Supply (1992) Co., Ltd."/>
    <s v="Recive bill and GRN already"/>
    <m/>
    <d v="2024-08-26T00:00:00"/>
    <m/>
    <n v="25"/>
    <s v="Ontime"/>
    <m/>
  </r>
  <r>
    <n v="72"/>
    <x v="0"/>
    <d v="2024-07-25T00:00:00"/>
    <m/>
    <m/>
    <d v="2024-07-25T00:00:00"/>
    <s v="PR2425-02668"/>
    <s v="PO2425-02608 "/>
    <d v="2024-08-01T00:00:00"/>
    <m/>
    <n v="30"/>
    <s v="SFST34000121"/>
    <s v="Consumable part for MN"/>
    <s v="Consumable part"/>
    <n v="5"/>
    <s v="เคเบิ้ลไทร์สีดำ 6 นิ้ว 100 เส้น (Cable Tie black 6&quot; 100 stra"/>
    <n v="1"/>
    <s v="PCS."/>
    <n v="30"/>
    <n v="30"/>
    <s v="Puneet Approval"/>
    <s v="V1000306 - Inter Supply (1992) Co., Ltd."/>
    <s v="Recive bill and GRN already"/>
    <m/>
    <d v="2024-08-26T00:00:00"/>
    <m/>
    <n v="25"/>
    <s v="Ontime"/>
    <m/>
  </r>
  <r>
    <n v="73"/>
    <x v="0"/>
    <d v="2024-07-25T00:00:00"/>
    <m/>
    <m/>
    <d v="2024-07-25T00:00:00"/>
    <s v="PR2425-02668"/>
    <s v="PO2425-02608 "/>
    <d v="2024-08-01T00:00:00"/>
    <m/>
    <n v="30"/>
    <s v="SFST34000122"/>
    <s v="Consumable part for MN"/>
    <s v="Consumable part"/>
    <n v="6"/>
    <s v="เคเบิ้ลไทร์สีดำ 8 นิ้ว 100 เส้น (Cable Tie black 8&quot; 100 stra"/>
    <n v="1"/>
    <s v="PCS."/>
    <n v="38"/>
    <n v="38"/>
    <s v="Puneet Approval"/>
    <s v="V1000306 - Inter Supply (1992) Co., Ltd."/>
    <s v="Recive bill and GRN already"/>
    <m/>
    <d v="2024-08-26T00:00:00"/>
    <m/>
    <n v="25"/>
    <s v="Ontime"/>
    <m/>
  </r>
  <r>
    <n v="74"/>
    <x v="0"/>
    <d v="2024-07-25T00:00:00"/>
    <m/>
    <m/>
    <d v="2024-07-25T00:00:00"/>
    <s v="PR2425-02668"/>
    <s v="PO2425-02608 "/>
    <d v="2024-08-01T00:00:00"/>
    <m/>
    <n v="30"/>
    <s v="SFST34000123"/>
    <s v="Consumable part for MN"/>
    <s v="Consumable part"/>
    <n v="7"/>
    <s v="เคเบิ้ลไทร์สีดำ 10 นิ้ว 100 เส้น (Cable Tie black 10&quot; 100 st"/>
    <n v="1"/>
    <s v="PCS."/>
    <n v="85"/>
    <n v="85"/>
    <s v="Puneet Approval"/>
    <s v="V1000306 - Inter Supply (1992) Co., Ltd."/>
    <s v="Recive bill and GRN already"/>
    <m/>
    <d v="2024-08-26T00:00:00"/>
    <m/>
    <n v="25"/>
    <s v="Ontime"/>
    <m/>
  </r>
  <r>
    <n v="75"/>
    <x v="0"/>
    <d v="2024-07-25T00:00:00"/>
    <m/>
    <m/>
    <d v="2024-07-25T00:00:00"/>
    <s v="PR2425-02668"/>
    <s v="PO2425-02608 "/>
    <d v="2024-08-01T00:00:00"/>
    <m/>
    <n v="30"/>
    <s v="SFST34000124"/>
    <s v="Consumable part for MN"/>
    <s v="Consumable part"/>
    <n v="8"/>
    <s v="เคเบิ้ลไทร์สีดำ 12 นิ้ว 100 เส้น (Cable Tie black 12&quot; 100 st"/>
    <n v="1"/>
    <s v="PCS."/>
    <n v="90"/>
    <n v="90"/>
    <s v="Puneet Approval"/>
    <s v="V1000306 - Inter Supply (1992) Co., Ltd."/>
    <s v="Recive bill and GRN already"/>
    <m/>
    <d v="2024-08-26T00:00:00"/>
    <m/>
    <n v="25"/>
    <s v="Ontime"/>
    <m/>
  </r>
  <r>
    <n v="76"/>
    <x v="0"/>
    <d v="2024-07-25T00:00:00"/>
    <m/>
    <m/>
    <d v="2024-07-25T00:00:00"/>
    <s v="PR2425-02268"/>
    <s v="PO2425-02609"/>
    <d v="2024-08-01T00:00:00"/>
    <m/>
    <n v="10"/>
    <s v="SFST81000050"/>
    <s v="Consumable part for MN"/>
    <s v="Consumable part"/>
    <n v="1"/>
    <s v="SANKO&quot; ทุกสแดนเลส (ST) SUS-304 ขนาด M8x70 mm."/>
    <n v="1"/>
    <s v="PC"/>
    <n v="2200"/>
    <n v="2200"/>
    <m/>
    <s v="V1000306 - Inter Supply (1992) Co., Ltd."/>
    <s v="Recive bill and GRN already"/>
    <m/>
    <d v="2024-08-10T00:00:00"/>
    <m/>
    <n v="9"/>
    <s v="Ontime"/>
    <m/>
  </r>
  <r>
    <n v="77"/>
    <x v="0"/>
    <d v="2024-07-25T00:00:00"/>
    <m/>
    <m/>
    <d v="2024-07-25T00:00:00"/>
    <s v="PR2425-02268"/>
    <s v="PO2425-02609"/>
    <d v="2024-08-01T00:00:00"/>
    <m/>
    <n v="10"/>
    <s v="SFST81000050"/>
    <s v="Consumable part for MN"/>
    <s v="Consumable part"/>
    <n v="2"/>
    <s v="SANKO&quot; ทุกสแตนเลส (ST) SUS-304 ขนาด M12x70 mm."/>
    <n v="1"/>
    <s v="PC"/>
    <n v="2450"/>
    <n v="2450"/>
    <m/>
    <s v="V1000306 - Inter Supply (1992) Co., Ltd."/>
    <s v="Recive bill and GRN already"/>
    <m/>
    <d v="2024-08-10T00:00:00"/>
    <m/>
    <n v="9"/>
    <s v="Ontime"/>
    <m/>
  </r>
  <r>
    <n v="78"/>
    <x v="0"/>
    <d v="2024-07-25T00:00:00"/>
    <m/>
    <m/>
    <d v="2024-07-25T00:00:00"/>
    <s v="PR2425-02668"/>
    <s v="PO2425-02609"/>
    <d v="2024-08-01T00:00:00"/>
    <m/>
    <n v="10"/>
    <s v="SFST81000050"/>
    <s v="Consumable part for MN"/>
    <s v="Consumable part"/>
    <n v="1"/>
    <s v="SANKO&quot; ทุกสแดนเลส (ST) SUS-304 ขนาด M8x70 mm."/>
    <n v="1"/>
    <s v="PCS."/>
    <n v="2200"/>
    <n v="2200"/>
    <s v="Puneet Approval"/>
    <s v="V1000306 - Inter Supply (1992) Co., Ltd."/>
    <s v="Recive bill and GRN already"/>
    <m/>
    <d v="2024-08-10T00:00:00"/>
    <m/>
    <n v="9"/>
    <s v="Ontime"/>
    <m/>
  </r>
  <r>
    <n v="79"/>
    <x v="0"/>
    <d v="2024-07-25T00:00:00"/>
    <m/>
    <m/>
    <d v="2024-07-25T00:00:00"/>
    <s v="PR2425-02668"/>
    <s v="PO2425-02609"/>
    <d v="2024-08-01T00:00:00"/>
    <m/>
    <n v="10"/>
    <s v="SFST81000050"/>
    <s v="Consumable part for MN"/>
    <s v="Consumable part"/>
    <n v="2"/>
    <s v="SANKO&quot; ทุกสแตนเลส (ST) SUS-304 ขนาด M12x70 mm."/>
    <n v="1"/>
    <s v="PCS."/>
    <n v="2450"/>
    <n v="2450"/>
    <s v="Puneet Approval"/>
    <s v="V1000306 - Inter Supply (1992) Co., Ltd."/>
    <s v="Recive bill and GRN already"/>
    <m/>
    <d v="2024-08-10T00:00:00"/>
    <m/>
    <n v="9"/>
    <s v="Ontime"/>
    <m/>
  </r>
  <r>
    <n v="80"/>
    <x v="0"/>
    <d v="2024-07-25T00:00:00"/>
    <m/>
    <m/>
    <d v="2024-07-25T00:00:00"/>
    <s v="PR2425-02268"/>
    <s v="PO2425-02610"/>
    <d v="2024-08-01T00:00:00"/>
    <m/>
    <n v="30"/>
    <s v="SFST81000050"/>
    <s v="Consumable part for MN"/>
    <s v="Consumable part"/>
    <n v="1"/>
    <s v="รีแพร์แคล้ม อุปกรณ์ซ่อมท่อ HDPE ขนาด 75 mm."/>
    <n v="4"/>
    <s v="PC"/>
    <n v="570"/>
    <n v="2280"/>
    <m/>
    <s v="V1000529 - 168 Supply"/>
    <s v="Recive bill and GRN already"/>
    <m/>
    <d v="2024-08-14T00:00:00"/>
    <m/>
    <n v="13"/>
    <s v="Ontime"/>
    <m/>
  </r>
  <r>
    <n v="81"/>
    <x v="0"/>
    <d v="2024-07-25T00:00:00"/>
    <m/>
    <m/>
    <d v="2024-07-25T00:00:00"/>
    <s v="PR2425-02668"/>
    <s v="PO2425-02610"/>
    <d v="2024-08-01T00:00:00"/>
    <m/>
    <n v="30"/>
    <s v="SFST81000050"/>
    <s v="Consumable part for MN"/>
    <s v="Consumable part"/>
    <n v="2"/>
    <s v="รีแพร์แคล้ม อุปกรณ์ซ่อมท่อ HDPE ขนาด 75 mm."/>
    <n v="4"/>
    <s v="PCS."/>
    <n v="570"/>
    <n v="2280"/>
    <s v="Puneet Approval"/>
    <s v=" V1000529 - 168 Supply"/>
    <s v="Recive bill and GRN already"/>
    <m/>
    <d v="2024-08-14T00:00:00"/>
    <m/>
    <n v="13"/>
    <s v="Ontime"/>
    <m/>
  </r>
  <r>
    <n v="82"/>
    <x v="0"/>
    <d v="2024-07-25T00:00:00"/>
    <m/>
    <m/>
    <d v="2024-07-25T00:00:00"/>
    <s v="PR2425-02270 "/>
    <s v="PO2425-02614 "/>
    <d v="2024-08-01T00:00:00"/>
    <m/>
    <n v="30"/>
    <s v="SFST34000094"/>
    <s v="Consumable part for MN"/>
    <s v="Consumable part"/>
    <n v="1"/>
    <s v="ลวดป้อนอาร์กอนสแตนเลส ขนาด 1.6 mm."/>
    <n v="2"/>
    <s v="PCS."/>
    <n v="550"/>
    <n v="1100"/>
    <s v="Puneet Approval"/>
    <s v="V1000293 - JTB ELECTRIC SUPPLY LIMITED PARTNERSHIP"/>
    <s v="Recive bill and GRN already"/>
    <m/>
    <d v="2024-08-14T00:00:00"/>
    <m/>
    <n v="13"/>
    <s v="Ontime"/>
    <m/>
  </r>
  <r>
    <n v="83"/>
    <x v="0"/>
    <d v="2024-07-25T00:00:00"/>
    <m/>
    <m/>
    <d v="2024-07-25T00:00:00"/>
    <s v="PR2425-02270 "/>
    <s v="PO2425-02614 "/>
    <d v="2024-08-01T00:00:00"/>
    <m/>
    <n v="30"/>
    <s v="SFST34000095"/>
    <s v="Consumable part for MN"/>
    <s v="Consumable part"/>
    <n v="2"/>
    <s v="ลวดป้อนอาร์กอนสแตนเลส ขนาด 2.0 mm."/>
    <n v="2"/>
    <s v="PCS."/>
    <n v="530"/>
    <n v="1060"/>
    <s v="Puneet Approval"/>
    <s v="V1000293 - JTB ELECTRIC SUPPLY LIMITED PARTNERSHIP"/>
    <s v="Recive bill and GRN already"/>
    <m/>
    <d v="2024-08-14T00:00:00"/>
    <m/>
    <n v="13"/>
    <s v="Ontime"/>
    <m/>
  </r>
  <r>
    <n v="84"/>
    <x v="0"/>
    <d v="2024-07-25T00:00:00"/>
    <m/>
    <m/>
    <d v="2024-07-25T00:00:00"/>
    <s v="PR2425-02270 "/>
    <s v="PO2425-02614 "/>
    <d v="2024-08-01T00:00:00"/>
    <m/>
    <n v="30"/>
    <s v="SFST34000096"/>
    <s v="Consumable part for MN"/>
    <s v="Consumable part"/>
    <n v="3"/>
    <s v="ลวดป้อนอาร์กอนสแตนเลส ขนาด 2.4 mm."/>
    <n v="2"/>
    <s v="PCS."/>
    <n v="510"/>
    <n v="1020"/>
    <s v="Puneet Approval"/>
    <s v="V1000293 - JTB ELECTRIC SUPPLY LIMITED PARTNERSHIP"/>
    <s v="Recive bill and GRN already"/>
    <m/>
    <d v="2024-08-14T00:00:00"/>
    <m/>
    <n v="13"/>
    <s v="Ontime"/>
    <m/>
  </r>
  <r>
    <n v="85"/>
    <x v="0"/>
    <d v="2024-07-25T00:00:00"/>
    <m/>
    <m/>
    <d v="2024-07-25T00:00:00"/>
    <s v="PR2425-02270 "/>
    <s v="PO2425-02614 "/>
    <d v="2024-08-01T00:00:00"/>
    <m/>
    <n v="30"/>
    <s v="SFST34000097"/>
    <s v="Consumable part for MN"/>
    <s v="Consumable part"/>
    <n v="4"/>
    <s v="ลวดป้อนอาร์กอนสแตนเลส ขนาด 3.2 mm."/>
    <n v="2"/>
    <s v="PCS."/>
    <n v="500"/>
    <n v="1000"/>
    <s v="Puneet Approval"/>
    <s v="V1000293 - JTB ELECTRIC SUPPLY LIMITED PARTNERSHIP"/>
    <s v="Recive bill and GRN already"/>
    <m/>
    <d v="2024-08-14T00:00:00"/>
    <m/>
    <n v="13"/>
    <s v="Ontime"/>
    <m/>
  </r>
  <r>
    <n v="86"/>
    <x v="0"/>
    <d v="2024-07-25T00:00:00"/>
    <m/>
    <m/>
    <d v="2024-07-25T00:00:00"/>
    <s v="PR2425-02270 "/>
    <s v="PO2425-02615"/>
    <d v="2024-08-01T00:00:00"/>
    <m/>
    <n v="30"/>
    <s v="SFST34000098"/>
    <s v="Consumable part for MN"/>
    <s v="Consumable part"/>
    <n v="1"/>
    <s v="ลวดป้อนอาร์กอนเชื่อมเหล็ก ขนาด 1.6 mm."/>
    <n v="2"/>
    <s v="PCS."/>
    <n v="260"/>
    <n v="520"/>
    <s v="Puneet Approval"/>
    <s v="V1000529 - 168 Supply"/>
    <s v="Recive bill and GRN already"/>
    <m/>
    <d v="2024-08-14T00:00:00"/>
    <m/>
    <n v="13"/>
    <s v="Ontime"/>
    <m/>
  </r>
  <r>
    <n v="87"/>
    <x v="0"/>
    <d v="2024-07-25T00:00:00"/>
    <m/>
    <m/>
    <d v="2024-07-25T00:00:00"/>
    <s v="PR2425-02270 "/>
    <s v="PO2425-02615"/>
    <d v="2024-08-01T00:00:00"/>
    <m/>
    <n v="30"/>
    <s v="SFST34000099"/>
    <s v="Consumable part for MN"/>
    <s v="Consumable part"/>
    <n v="2"/>
    <s v="ลวดป้อนอาร์กอนเชื่อมเหล็ก ขนาด 2.0 mm."/>
    <n v="2"/>
    <s v="PCS."/>
    <n v="260"/>
    <n v="520"/>
    <s v="Puneet Approval"/>
    <s v="V1000529 - 168 Supply"/>
    <s v="Recive bill and GRN already"/>
    <m/>
    <d v="2024-08-14T00:00:00"/>
    <m/>
    <n v="13"/>
    <s v="Ontime"/>
    <m/>
  </r>
  <r>
    <n v="88"/>
    <x v="0"/>
    <d v="2024-07-25T00:00:00"/>
    <m/>
    <m/>
    <d v="2024-07-25T00:00:00"/>
    <s v="PR2425-02270 "/>
    <s v="PO2425-02615"/>
    <d v="2024-08-01T00:00:00"/>
    <m/>
    <n v="30"/>
    <s v="SFST34000100"/>
    <s v="Consumable part for MN"/>
    <s v="Consumable part"/>
    <n v="3"/>
    <s v="ลวดป้อนอาร์กอนเชื่อมเหล็ก ขนาด 2.4 mm."/>
    <n v="2"/>
    <s v="PCS."/>
    <n v="299"/>
    <n v="598"/>
    <s v="Puneet Approval"/>
    <s v="V1000529 - 168 Supply"/>
    <s v="Recive bill and GRN already"/>
    <m/>
    <d v="2024-08-14T00:00:00"/>
    <m/>
    <n v="13"/>
    <s v="Ontime"/>
    <m/>
  </r>
  <r>
    <n v="89"/>
    <x v="0"/>
    <d v="2024-07-25T00:00:00"/>
    <m/>
    <m/>
    <d v="2024-07-25T00:00:00"/>
    <s v="PR2425-02270 "/>
    <s v="PO2425-02616"/>
    <d v="2024-08-01T00:00:00"/>
    <m/>
    <n v="30"/>
    <s v="SFST34000093"/>
    <s v="Consumable part for MN"/>
    <s v="Consumable part"/>
    <n v="1"/>
    <s v="ลวดเชื่อมทังสเตน ขนาด 2.4 mm. (สีฟ้า)"/>
    <n v="2"/>
    <s v="PC"/>
    <n v="490"/>
    <n v="980"/>
    <s v="Puneet Approval"/>
    <s v="V1000306 - Inter Supply (1992) Co., Ltd."/>
    <s v="Recive bill and GRN already"/>
    <m/>
    <d v="2024-08-20T00:00:00"/>
    <m/>
    <n v="19"/>
    <s v="Ontime"/>
    <m/>
  </r>
  <r>
    <n v="90"/>
    <x v="0"/>
    <d v="2024-07-25T00:00:00"/>
    <m/>
    <m/>
    <d v="2024-07-25T00:00:00"/>
    <s v="PR2425-02270 "/>
    <s v="PO2425-02618"/>
    <d v="2024-08-01T00:00:00"/>
    <m/>
    <n v="30"/>
    <s v="SFST81000050"/>
    <s v="Consumable part for MN"/>
    <s v="Consumable part"/>
    <n v="1"/>
    <s v="WP-26 คลอเลท 2.4 mm."/>
    <n v="10"/>
    <s v="PCS."/>
    <n v="10"/>
    <n v="100"/>
    <s v="Puneet Approval"/>
    <s v="V1000259 - JJP SUPPLY CO., LTD"/>
    <s v="Recive bill and GRN already"/>
    <m/>
    <d v="2024-08-20T00:00:00"/>
    <m/>
    <n v="19"/>
    <s v="Ontime"/>
    <m/>
  </r>
  <r>
    <n v="91"/>
    <x v="0"/>
    <d v="2024-07-25T00:00:00"/>
    <m/>
    <m/>
    <d v="2024-07-25T00:00:00"/>
    <s v="PR2425-02270 "/>
    <s v="PO2425-02618"/>
    <d v="2024-08-01T00:00:00"/>
    <m/>
    <n v="30"/>
    <s v="SFST81000050"/>
    <s v="Consumable part for MN"/>
    <s v="Consumable part"/>
    <n v="3"/>
    <s v="WP-26 คลอเลทบอดี้ 2.4 mm."/>
    <n v="10"/>
    <s v="PCS."/>
    <n v="25"/>
    <n v="250"/>
    <s v="Puneet Approval"/>
    <s v="V1000259 - JJP SUPPLY CO., LTD"/>
    <s v="Recive bill and GRN already"/>
    <m/>
    <d v="2024-08-20T00:00:00"/>
    <m/>
    <n v="19"/>
    <s v="Ontime"/>
    <m/>
  </r>
  <r>
    <n v="92"/>
    <x v="0"/>
    <d v="2024-07-25T00:00:00"/>
    <m/>
    <m/>
    <d v="2024-07-25T00:00:00"/>
    <s v="PR2425-02270 "/>
    <s v="PO2425-02618"/>
    <d v="2024-08-01T00:00:00"/>
    <m/>
    <n v="30"/>
    <s v="SFST81000050"/>
    <s v="Consumable part for MN"/>
    <s v="Consumable part"/>
    <n v="4"/>
    <s v="WP-26 คลอเลทมอดี้ 3.2 mm."/>
    <n v="10"/>
    <s v="PCS."/>
    <n v="25"/>
    <n v="250"/>
    <s v="Puneet Approval"/>
    <s v="V1000259 - JJP SUPPLY CO., LTD"/>
    <s v="Recive bill and GRN already"/>
    <m/>
    <d v="2024-08-20T00:00:00"/>
    <m/>
    <n v="19"/>
    <s v="Ontime"/>
    <m/>
  </r>
  <r>
    <n v="93"/>
    <x v="0"/>
    <d v="2024-07-25T00:00:00"/>
    <m/>
    <m/>
    <d v="2024-07-25T00:00:00"/>
    <s v="PR2425-02270 "/>
    <s v="PO2425-02625"/>
    <d v="2024-08-01T00:00:00"/>
    <m/>
    <n v="30"/>
    <s v="SFST81000050"/>
    <s v="Consumable part for MN"/>
    <s v="Consumable part"/>
    <n v="1"/>
    <s v="ถ้วยเซรามิก เบอร์ 8"/>
    <n v="3"/>
    <s v="PCS."/>
    <n v="15"/>
    <n v="45"/>
    <s v="Puneet Approval"/>
    <s v="V1000259 - JJP SUPPLY CO., LTD"/>
    <s v="Recive bill and GRN already"/>
    <m/>
    <d v="2024-08-20T00:00:00"/>
    <m/>
    <n v="19"/>
    <s v="Ontime"/>
    <m/>
  </r>
  <r>
    <n v="94"/>
    <x v="0"/>
    <d v="2024-07-25T00:00:00"/>
    <m/>
    <m/>
    <d v="2024-07-25T00:00:00"/>
    <s v="PR2425-02270 "/>
    <s v="PO2425-02625"/>
    <d v="2024-08-01T00:00:00"/>
    <m/>
    <n v="30"/>
    <s v="SFST81000050"/>
    <s v="Consumable part for MN"/>
    <s v="Consumable part"/>
    <n v="2"/>
    <s v="YAMADA, model YMD2200, black, automatic welding mask."/>
    <n v="1"/>
    <s v="PCS."/>
    <n v="1820"/>
    <n v="1820"/>
    <s v="Puneet Approval"/>
    <s v="V1000259 - JJP SUPPLY CO., LTD"/>
    <s v="Recive bill and GRN already"/>
    <m/>
    <d v="2024-08-20T00:00:00"/>
    <m/>
    <n v="19"/>
    <s v="Ontime"/>
    <m/>
  </r>
  <r>
    <n v="95"/>
    <x v="0"/>
    <d v="2024-07-25T00:00:00"/>
    <m/>
    <m/>
    <d v="2024-07-25T00:00:00"/>
    <s v="PR2425-02270 "/>
    <s v="PO2425-02625"/>
    <d v="2024-08-01T00:00:00"/>
    <m/>
    <n v="30"/>
    <s v="SFST81000050"/>
    <s v="Consumable part for MN"/>
    <s v="Consumable part"/>
    <n v="3"/>
    <s v="SUMO&quot; สายเชื่อมทิกพร้อมหัว WP26-25,ยาว 7.5m"/>
    <n v="1"/>
    <s v="PCS."/>
    <n v="400"/>
    <n v="400"/>
    <s v="Puneet Approval"/>
    <s v="V1000259 - JJP SUPPLY CO., LTD"/>
    <s v="Recive bill and GRN already"/>
    <m/>
    <d v="2024-08-20T00:00:00"/>
    <m/>
    <n v="19"/>
    <s v="Ontime"/>
    <m/>
  </r>
  <r>
    <n v="96"/>
    <x v="0"/>
    <d v="2024-07-25T00:00:00"/>
    <m/>
    <m/>
    <d v="2024-07-25T00:00:00"/>
    <s v="PR2425-02270 "/>
    <s v="PO2425-02627"/>
    <d v="2024-08-01T00:00:00"/>
    <m/>
    <n v="30"/>
    <s v="SFST81000050"/>
    <s v="Consumable part for MN"/>
    <s v="Consumable part"/>
    <n v="1"/>
    <s v="ถ้วยเซรามิก เบอร์ 6"/>
    <n v="3"/>
    <s v="PCS."/>
    <n v="40"/>
    <n v="120"/>
    <s v="Puneet Approval"/>
    <s v="V1000529 - 168 Supply"/>
    <s v="Recive bill and GRN already"/>
    <m/>
    <d v="2024-08-14T00:00:00"/>
    <m/>
    <n v="13"/>
    <s v="Ontime"/>
    <m/>
  </r>
  <r>
    <n v="97"/>
    <x v="0"/>
    <d v="2024-07-25T00:00:00"/>
    <m/>
    <m/>
    <d v="2024-07-25T00:00:00"/>
    <s v="PR2425-02270 "/>
    <s v="PO2425-02627"/>
    <d v="2024-08-01T00:00:00"/>
    <m/>
    <n v="30"/>
    <s v="SFST81000050"/>
    <s v="Consumable part for MN"/>
    <s v="Consumable part"/>
    <n v="2"/>
    <s v="ลวดป้อนอาร์กอนเชื่อมเหล็ก ขนาด 3.2 mm. ( 1 kg / กล่อง)"/>
    <n v="2"/>
    <s v="PCS."/>
    <n v="299"/>
    <n v="598"/>
    <s v="Puneet Approval"/>
    <s v="V1000529 - 168 Supply"/>
    <s v="Recive bill and GRN already"/>
    <m/>
    <d v="2024-08-14T00:00:00"/>
    <m/>
    <n v="13"/>
    <s v="Ontime"/>
    <m/>
  </r>
  <r>
    <n v="98"/>
    <x v="0"/>
    <d v="2024-07-25T00:00:00"/>
    <m/>
    <m/>
    <d v="2024-07-25T00:00:00"/>
    <s v="PR2425-02269"/>
    <s v="PO2425-02637"/>
    <d v="2024-08-01T00:00:00"/>
    <m/>
    <n v="10"/>
    <s v="SFST81000050"/>
    <s v="Consumable part for MN"/>
    <s v="Consumable part"/>
    <n v="3"/>
    <s v="Ground rail terminal FJ10N, insert cable 10 sq m. 101A, gray"/>
    <n v="4"/>
    <s v="PC"/>
    <n v="145"/>
    <n v="580"/>
    <s v="Puneet Approval"/>
    <s v="V1000276 - SN. ELECTRIC AND SUPPLY CO., LTD."/>
    <s v="Recive bill and GRN already"/>
    <m/>
    <d v="2024-08-09T00:00:00"/>
    <m/>
    <n v="8"/>
    <s v="Ontime"/>
    <m/>
  </r>
  <r>
    <n v="99"/>
    <x v="0"/>
    <d v="2024-07-25T00:00:00"/>
    <m/>
    <m/>
    <d v="2024-07-25T00:00:00"/>
    <s v="PR2425-02269"/>
    <s v="PO2425-02637"/>
    <d v="2024-08-01T00:00:00"/>
    <m/>
    <n v="10"/>
    <s v="SFST81000050"/>
    <s v="Consumable part for MN"/>
    <s v="Consumable part"/>
    <n v="4"/>
    <s v="Din rail terminal FJ6N with cable 6sqmm 101A gray"/>
    <n v="4"/>
    <s v="PC"/>
    <n v="135"/>
    <n v="540"/>
    <s v="Puneet Approval"/>
    <s v="V1000276 - SN. ELECTRIC AND SUPPLY CO., LTD."/>
    <s v="Recive bill and GRN already"/>
    <m/>
    <d v="2024-08-09T00:00:00"/>
    <m/>
    <n v="8"/>
    <s v="Ontime"/>
    <m/>
  </r>
  <r>
    <n v="100"/>
    <x v="0"/>
    <d v="2024-07-25T00:00:00"/>
    <m/>
    <m/>
    <d v="2024-07-25T00:00:00"/>
    <s v="PR2425-02269"/>
    <s v="PO2425-02637"/>
    <d v="2024-08-01T00:00:00"/>
    <m/>
    <n v="10"/>
    <s v="SFST81000050"/>
    <s v="Consumable part for MN"/>
    <s v="Consumable part"/>
    <n v="5"/>
    <s v="Din rail terminal FJ2.5N, insert cable 2.5 sqmm 101A, gray"/>
    <n v="2"/>
    <s v="PC"/>
    <n v="130"/>
    <n v="260"/>
    <s v="Puneet Approval"/>
    <s v="V1000276 - SN. ELECTRIC AND SUPPLY CO., LTD."/>
    <s v="Recive bill and GRN already"/>
    <m/>
    <d v="2024-08-09T00:00:00"/>
    <m/>
    <n v="8"/>
    <s v="Ontime"/>
    <m/>
  </r>
  <r>
    <n v="101"/>
    <x v="0"/>
    <d v="2024-07-25T00:00:00"/>
    <m/>
    <m/>
    <d v="2024-07-25T00:00:00"/>
    <s v="PR2425-02269"/>
    <s v="PO2425-02637"/>
    <d v="2024-08-01T00:00:00"/>
    <m/>
    <n v="10"/>
    <s v="SFST81000050"/>
    <s v="PD Machine"/>
    <s v="Electrical jobs"/>
    <n v="6"/>
    <s v="Pilot lamp LED 22mm 220 Vac (green)"/>
    <n v="10"/>
    <s v="PC"/>
    <n v="39"/>
    <n v="390"/>
    <s v="Puneet Approval"/>
    <s v="V1000276 - SN. ELECTRIC AND SUPPLY CO., LTD."/>
    <s v="Recive bill and GRN already"/>
    <m/>
    <d v="2024-08-09T00:00:00"/>
    <m/>
    <n v="8"/>
    <s v="Ontime"/>
    <m/>
  </r>
  <r>
    <n v="102"/>
    <x v="0"/>
    <d v="2024-07-25T00:00:00"/>
    <m/>
    <m/>
    <d v="2024-07-25T00:00:00"/>
    <s v="PR2425-02269"/>
    <s v="PO2425-02637"/>
    <d v="2024-08-01T00:00:00"/>
    <m/>
    <n v="10"/>
    <s v="SFST81000050"/>
    <s v="Electrical system in PD area"/>
    <s v="Electrical jobs"/>
    <n v="7"/>
    <s v="ASW220 IDEC Selector Switch 22mm 2 position"/>
    <n v="6"/>
    <s v="PC"/>
    <n v="350"/>
    <n v="2100"/>
    <s v="Puneet Approval"/>
    <s v="V1000276 - SN. ELECTRIC AND SUPPLY CO., LTD."/>
    <s v="Recive bill and GRN already"/>
    <m/>
    <d v="2024-08-09T00:00:00"/>
    <m/>
    <n v="8"/>
    <s v="Ontime"/>
    <m/>
  </r>
  <r>
    <n v="103"/>
    <x v="0"/>
    <d v="2024-07-25T00:00:00"/>
    <m/>
    <m/>
    <d v="2024-07-25T00:00:00"/>
    <s v="PR2425-02269"/>
    <s v="PO2425-02637"/>
    <d v="2024-08-01T00:00:00"/>
    <m/>
    <n v="10"/>
    <s v="SFST81000050"/>
    <s v="Electrical system in PD area"/>
    <s v="Electrical jobs"/>
    <n v="8"/>
    <s v="Wire Duct rails, size Hight 40 mm, Width 30 mm, Length 2 M."/>
    <n v="5"/>
    <s v="PC"/>
    <n v="96"/>
    <n v="480"/>
    <s v="Puneet Approval"/>
    <s v="V1000276 - SN. ELECTRIC AND SUPPLY CO., LTD."/>
    <s v="Recive bill and GRN already"/>
    <m/>
    <d v="2024-08-09T00:00:00"/>
    <m/>
    <n v="8"/>
    <s v="Ontime"/>
    <m/>
  </r>
  <r>
    <n v="104"/>
    <x v="0"/>
    <d v="2024-07-25T00:00:00"/>
    <m/>
    <m/>
    <d v="2024-07-25T00:00:00"/>
    <s v="PR2425-02669"/>
    <s v="PO2425-02637"/>
    <d v="2024-08-01T00:00:00"/>
    <m/>
    <n v="10"/>
    <s v="SFST81000050"/>
    <s v="Electrical system in PD area"/>
    <s v="Electrical jobs"/>
    <n v="9"/>
    <s v="Ground rail terminal FJ10N, insert cable 10 sq m. 101A, gray"/>
    <n v="4"/>
    <s v="PCS."/>
    <n v="145"/>
    <n v="580"/>
    <s v="Puneet Approval"/>
    <s v="V1000276 - SN. ELECTRIC AND SUPPLY CO., LTD."/>
    <s v="Recive bill and GRN already"/>
    <m/>
    <d v="2024-08-09T00:00:00"/>
    <m/>
    <n v="8"/>
    <s v="Ontime"/>
    <m/>
  </r>
  <r>
    <n v="105"/>
    <x v="0"/>
    <d v="2024-07-25T00:00:00"/>
    <m/>
    <m/>
    <d v="2024-07-25T00:00:00"/>
    <s v="PR2425-02669"/>
    <s v="PO2425-02637"/>
    <d v="2024-08-01T00:00:00"/>
    <m/>
    <n v="10"/>
    <s v="SFST81000050"/>
    <s v="Electrical system in PD area"/>
    <s v="Electrical jobs"/>
    <n v="10"/>
    <s v="Din rail terminal FJ6N with cable 6sqmm 101A gray"/>
    <n v="4"/>
    <s v="PCS."/>
    <n v="135"/>
    <n v="540"/>
    <s v="Puneet Approval"/>
    <s v="V1000276 - SN. ELECTRIC AND SUPPLY CO., LTD."/>
    <s v="Recive bill and GRN already"/>
    <m/>
    <d v="2024-08-09T00:00:00"/>
    <m/>
    <n v="8"/>
    <s v="Ontime"/>
    <m/>
  </r>
  <r>
    <n v="106"/>
    <x v="0"/>
    <d v="2024-07-25T00:00:00"/>
    <m/>
    <m/>
    <d v="2024-07-25T00:00:00"/>
    <s v="PR2425-02669"/>
    <s v="PO2425-02637"/>
    <d v="2024-08-01T00:00:00"/>
    <m/>
    <n v="10"/>
    <s v="SFST81000050"/>
    <s v="Electrical system in PD area"/>
    <s v="Electrical jobs"/>
    <n v="11"/>
    <s v="Din rail terminal FJ2.5N, insert cable 2.5 sqmm 101A, gray"/>
    <n v="2"/>
    <s v="PCS."/>
    <n v="130"/>
    <n v="260"/>
    <s v="Puneet Approval"/>
    <s v="V1000276 - SN. ELECTRIC AND SUPPLY CO., LTD."/>
    <s v="Recive bill and GRN already"/>
    <m/>
    <d v="2024-08-09T00:00:00"/>
    <m/>
    <n v="8"/>
    <s v="Ontime"/>
    <m/>
  </r>
  <r>
    <n v="107"/>
    <x v="0"/>
    <d v="2024-07-25T00:00:00"/>
    <m/>
    <m/>
    <d v="2024-07-25T00:00:00"/>
    <s v="PR2425-02669"/>
    <s v="PO2425-02637"/>
    <d v="2024-08-01T00:00:00"/>
    <m/>
    <n v="10"/>
    <s v="SFST81000050"/>
    <s v="Electrical system in PD area"/>
    <s v="Electrical jobs"/>
    <n v="12"/>
    <s v="Pilot lamp LED 22mm 220 Vac (green)"/>
    <n v="10"/>
    <s v="PCS."/>
    <n v="39"/>
    <n v="390"/>
    <s v="Puneet Approval"/>
    <s v="V1000276 - SN. ELECTRIC AND SUPPLY CO., LTD."/>
    <s v="Recive bill and GRN already"/>
    <m/>
    <d v="2024-08-09T00:00:00"/>
    <m/>
    <n v="8"/>
    <s v="Ontime"/>
    <m/>
  </r>
  <r>
    <n v="108"/>
    <x v="0"/>
    <d v="2024-07-25T00:00:00"/>
    <m/>
    <m/>
    <d v="2024-07-25T00:00:00"/>
    <s v="PR2425-02669"/>
    <s v="PO2425-02637"/>
    <d v="2024-08-01T00:00:00"/>
    <m/>
    <n v="10"/>
    <s v="SFST81000050"/>
    <s v="Electrical system in PD area"/>
    <s v="Electrical jobs"/>
    <n v="13"/>
    <s v="ASW220 IDEC Selector Switch 22mm 2 position"/>
    <n v="6"/>
    <s v="PCS."/>
    <n v="350"/>
    <n v="2100"/>
    <s v="Puneet Approval"/>
    <s v="V1000276 - SN. ELECTRIC AND SUPPLY CO., LTD."/>
    <s v="Recive bill and GRN already"/>
    <m/>
    <d v="2024-08-09T00:00:00"/>
    <m/>
    <n v="8"/>
    <s v="Ontime"/>
    <m/>
  </r>
  <r>
    <n v="109"/>
    <x v="0"/>
    <d v="2024-07-25T00:00:00"/>
    <m/>
    <m/>
    <d v="2024-07-25T00:00:00"/>
    <s v="PR2425-02669"/>
    <s v="PO2425-02637"/>
    <d v="2024-08-01T00:00:00"/>
    <m/>
    <n v="10"/>
    <s v="SFST81000050"/>
    <s v="Electrical system in PD area"/>
    <s v="Electrical jobs"/>
    <n v="14"/>
    <s v="Wire Duct rails, size Hight 40 mm, Width 30 mm, Length 2 M."/>
    <n v="5"/>
    <s v="PCS."/>
    <n v="96"/>
    <n v="480"/>
    <s v="Puneet Approval"/>
    <s v="V1000276 - SN. ELECTRIC AND SUPPLY CO., LTD."/>
    <s v="Recive bill and GRN already"/>
    <m/>
    <d v="2024-08-09T00:00:00"/>
    <m/>
    <n v="8"/>
    <s v="Ontime"/>
    <m/>
  </r>
  <r>
    <n v="110"/>
    <x v="0"/>
    <d v="2024-07-25T00:00:00"/>
    <m/>
    <m/>
    <d v="2024-07-25T00:00:00"/>
    <s v="PR2425-02271"/>
    <s v="PO2425-02670"/>
    <d v="2024-08-01T00:00:00"/>
    <m/>
    <n v="10"/>
    <s v="SFST81000050"/>
    <s v="PD Machine"/>
    <s v="Transport Conveyor1"/>
    <n v="1"/>
    <s v="EATON) Double Push button Start-Stop M22-DDL-GR-X1/X0/K11/LED-W"/>
    <n v="2"/>
    <s v="PC"/>
    <n v="621"/>
    <n v="1242"/>
    <s v="Puneet Approval"/>
    <s v="V1000481 - บริษัท เจดับบลิวเทค จำกัด"/>
    <s v="Recive bill and GRN already"/>
    <s v="GRN2425-0002872"/>
    <d v="2024-08-06T00:00:00"/>
    <m/>
    <n v="5"/>
    <s v="Ontime"/>
    <m/>
  </r>
  <r>
    <n v="111"/>
    <x v="0"/>
    <d v="2024-07-25T00:00:00"/>
    <m/>
    <m/>
    <d v="2024-07-25T00:00:00"/>
    <s v="PR2425-02271"/>
    <s v="PO2425-02670"/>
    <d v="2024-08-01T00:00:00"/>
    <m/>
    <n v="10"/>
    <s v="SFST81000050"/>
    <s v="PD Machine"/>
    <s v="Transport Conveyor1"/>
    <n v="2"/>
    <s v="Schneider&quot; Electric Harmony RXM Industrial Relays 24VDC"/>
    <n v="4"/>
    <s v="PC"/>
    <n v="108.5"/>
    <n v="434"/>
    <s v="Puneet Approval"/>
    <s v="V1000481 - บริษัท เจดับบลิวเทค จำกัด"/>
    <s v="Recive bill and GRN already"/>
    <s v="GRN2425-0002872"/>
    <d v="2024-08-06T00:00:00"/>
    <m/>
    <n v="5"/>
    <s v="Ontime"/>
    <m/>
  </r>
  <r>
    <n v="112"/>
    <x v="0"/>
    <d v="2024-07-25T00:00:00"/>
    <m/>
    <m/>
    <d v="2024-07-25T00:00:00"/>
    <s v="PR2425-02271"/>
    <s v="PO2425-02670"/>
    <d v="2024-08-01T00:00:00"/>
    <m/>
    <n v="10"/>
    <s v="SFST81000050"/>
    <s v="PD Machine"/>
    <s v="Transport Conveyor1"/>
    <n v="3"/>
    <s v="OMRON&quot; TIMER ไทม์เมอร์ 24VDC H3CR-A8"/>
    <n v="2"/>
    <s v="PC"/>
    <n v="1080"/>
    <n v="2160"/>
    <s v="Puneet Approval"/>
    <s v="V1000481 - บริษัท เจดับบลิวเทค จำกัด"/>
    <s v="Recive bill and GRN already"/>
    <s v="GRN2425-0002872"/>
    <d v="2024-08-06T00:00:00"/>
    <m/>
    <n v="5"/>
    <s v="Ontime"/>
    <m/>
  </r>
  <r>
    <n v="113"/>
    <x v="0"/>
    <d v="2024-07-25T00:00:00"/>
    <m/>
    <m/>
    <d v="2024-07-25T00:00:00"/>
    <s v="PR2425-02271"/>
    <s v="PO2425-02670"/>
    <d v="2024-08-01T00:00:00"/>
    <m/>
    <n v="10"/>
    <s v="SFST81000050"/>
    <s v="PD Machine"/>
    <s v="Transport Conveyor1"/>
    <n v="4"/>
    <s v="OMRON&quot; Socket Terminal 8-Pin ใช่คู่กับ Timer 8-pin"/>
    <n v="2"/>
    <s v="PC"/>
    <n v="65"/>
    <n v="130"/>
    <s v="Puneet Approval"/>
    <s v="V1000481 - บริษัท เจดับบลิวเทค จำกัด"/>
    <s v="Recive bill and GRN already"/>
    <s v="GRN2425-0002872"/>
    <d v="2024-08-06T00:00:00"/>
    <m/>
    <n v="5"/>
    <s v="Ontime"/>
    <m/>
  </r>
  <r>
    <n v="114"/>
    <x v="0"/>
    <d v="2024-07-25T00:00:00"/>
    <m/>
    <m/>
    <d v="2024-07-25T00:00:00"/>
    <s v="PR2425-02272"/>
    <s v="PO2425-02672"/>
    <d v="2024-08-01T00:00:00"/>
    <m/>
    <n v="27"/>
    <s v="SFST81000050"/>
    <s v="Stationnary admin jobs"/>
    <s v="Stationnary admin jobs"/>
    <n v="1"/>
    <s v="BAIPO&quot; Signature Book F4 (สมุดเสนอเซ็นต์) คละสี ขนาด 26.5x37 cm."/>
    <n v="4"/>
    <s v="PC"/>
    <n v="165"/>
    <n v="660"/>
    <s v="Puneet Approval"/>
    <s v="V1000045 - OFFICE WORK CO., LTD."/>
    <s v="Recive bill and GRN already"/>
    <m/>
    <d v="2024-08-28T00:00:00"/>
    <m/>
    <n v="27"/>
    <s v="Ontime"/>
    <m/>
  </r>
  <r>
    <n v="115"/>
    <x v="0"/>
    <d v="2024-07-25T00:00:00"/>
    <m/>
    <m/>
    <d v="2024-07-25T00:00:00"/>
    <s v="PR2425-02272"/>
    <s v="PO2425-02672"/>
    <d v="2024-08-01T00:00:00"/>
    <m/>
    <n v="30"/>
    <s v="SFST81000050"/>
    <s v="Stationnary admin jobs"/>
    <s v="Stationnary admin jobs"/>
    <n v="2"/>
    <s v="BAIPO&quot; Signature Book F4 (สมุดเสนอเซ็นต์) คละสี ขนาด 26.5x37 cm."/>
    <n v="4"/>
    <s v="PCS."/>
    <n v="165"/>
    <n v="660"/>
    <s v="Puneet Approval"/>
    <s v="V1000045 - OFFICE WORK CO., LTD."/>
    <s v="Recive bill and GRN already"/>
    <m/>
    <d v="2024-08-28T00:00:00"/>
    <m/>
    <n v="27"/>
    <s v="Ontime"/>
    <m/>
  </r>
  <r>
    <n v="116"/>
    <x v="0"/>
    <d v="2024-07-25T00:00:00"/>
    <m/>
    <m/>
    <d v="2024-07-25T00:00:00"/>
    <s v="PR2425-02273"/>
    <s v="PO2425-02673"/>
    <d v="2024-08-01T00:00:00"/>
    <m/>
    <n v="10"/>
    <s v="SFST81000050"/>
    <s v="PD Machine"/>
    <s v="Can Opener No.2"/>
    <n v="1"/>
    <s v="Turning work, PE1000 workpiece according to the drawing_x000a_-Dia 180 x 143.5 mm."/>
    <n v="1"/>
    <s v="PC"/>
    <n v="2450"/>
    <n v="2450"/>
    <m/>
    <s v="V1000536 - Wongchan Engineering CO., LTD."/>
    <s v="Recive bill and GRN already"/>
    <m/>
    <d v="2024-08-09T00:00:00"/>
    <m/>
    <n v="8"/>
    <s v="Ontime"/>
    <m/>
  </r>
  <r>
    <n v="117"/>
    <x v="0"/>
    <d v="2024-07-25T00:00:00"/>
    <m/>
    <m/>
    <d v="2024-07-25T00:00:00"/>
    <s v="PR2425-02273"/>
    <s v="PO2425-02673"/>
    <d v="2024-08-01T00:00:00"/>
    <m/>
    <n v="10"/>
    <s v="SFST81000050"/>
    <s v="PD Machine"/>
    <s v="Can Opener No.2"/>
    <n v="2"/>
    <s v="Turning work, PE1000 workpiece according to the drawing_x000a_-Dia 180 x 147.5 mm."/>
    <n v="1"/>
    <s v="PC"/>
    <n v="2450"/>
    <n v="2450"/>
    <m/>
    <s v="V1000536 - Wongchan Engineering CO., LTD."/>
    <s v="Recive bill and GRN already"/>
    <m/>
    <d v="2024-08-09T00:00:00"/>
    <m/>
    <n v="8"/>
    <s v="Ontime"/>
    <m/>
  </r>
  <r>
    <n v="118"/>
    <x v="0"/>
    <d v="2024-07-25T00:00:00"/>
    <m/>
    <m/>
    <d v="2024-07-25T00:00:00"/>
    <s v="PR2425-02273"/>
    <s v="PO2425-02673 "/>
    <d v="2024-08-01T00:00:00"/>
    <m/>
    <n v="10"/>
    <s v="SFST81000050"/>
    <s v="PD Machine"/>
    <s v="Can Opener No.2"/>
    <n v="3"/>
    <s v="Turning work, PE1000 workpiece according to the drawing_x000a_-Dia 180 x 143.5 mm."/>
    <n v="1"/>
    <s v="PCS."/>
    <n v="2450"/>
    <n v="2450"/>
    <s v="Puneet Approval"/>
    <s v="V1000536 - Wongchan Engineering CO., LTD."/>
    <s v="Recive bill and GRN already"/>
    <m/>
    <d v="2024-08-09T00:00:00"/>
    <m/>
    <n v="8"/>
    <s v="Ontime"/>
    <m/>
  </r>
  <r>
    <n v="119"/>
    <x v="0"/>
    <d v="2024-07-25T00:00:00"/>
    <m/>
    <m/>
    <d v="2024-07-25T00:00:00"/>
    <s v="PR2425-02273"/>
    <s v="PO2425-02673 "/>
    <d v="2024-08-01T00:00:00"/>
    <m/>
    <n v="10"/>
    <s v="SFST81000050"/>
    <s v="PD Machine"/>
    <s v="Can Opener No.2"/>
    <n v="4"/>
    <s v="Turning work, PE1000 workpiece according to the drawing_x000a_-Dia 180 x 147.5 mm."/>
    <n v="1"/>
    <s v="PCS."/>
    <n v="2450"/>
    <n v="2450"/>
    <s v="Puneet Approval"/>
    <s v="V1000536 - Wongchan Engineering CO., LTD."/>
    <s v="Recive bill and GRN already"/>
    <m/>
    <d v="2024-08-09T00:00:00"/>
    <m/>
    <n v="8"/>
    <s v="Ontime"/>
    <m/>
  </r>
  <r>
    <n v="120"/>
    <x v="0"/>
    <d v="2024-07-30T00:00:00"/>
    <m/>
    <m/>
    <d v="2024-07-30T00:00:00"/>
    <s v="PR2425-02378"/>
    <s v="PO2425-02674"/>
    <d v="2024-08-06T00:00:00"/>
    <m/>
    <n v="30"/>
    <s v="SFST81000050"/>
    <s v="PPE Equipment"/>
    <s v="PPE and other equipment"/>
    <n v="1"/>
    <s v="UK SAFETY&quot; รุ่น OXFORD รองเท้าเซฟตี้ หัว Composite พื้น Kevlar"/>
    <n v="1"/>
    <s v="PCS."/>
    <n v="750"/>
    <n v="750"/>
    <s v="Puneet Approval"/>
    <s v="V1000556 - Team Safety Sales Co., Ltd."/>
    <s v="Recive bill and GRN already"/>
    <m/>
    <d v="2024-09-02T00:00:00"/>
    <m/>
    <n v="27"/>
    <s v="Ontime"/>
    <m/>
  </r>
  <r>
    <n v="121"/>
    <x v="0"/>
    <d v="2024-07-30T00:00:00"/>
    <m/>
    <m/>
    <d v="2024-07-30T00:00:00"/>
    <s v="PR2425-02378"/>
    <s v="PO2425-02674"/>
    <d v="2024-08-06T00:00:00"/>
    <m/>
    <n v="30"/>
    <s v="SFST81000050"/>
    <s v="PPE Equipment"/>
    <s v="PPE and other equipment"/>
    <n v="2"/>
    <s v="อะไหล่สายรัดคางหมวก BSH011"/>
    <n v="1"/>
    <s v="PCS."/>
    <n v="70"/>
    <n v="70"/>
    <s v="Puneet Approval"/>
    <s v="V1000556 - Team Safety Sales Co., Ltd."/>
    <s v="Recive bill and GRN already"/>
    <m/>
    <d v="2024-09-02T00:00:00"/>
    <m/>
    <n v="27"/>
    <s v="Ontime"/>
    <m/>
  </r>
  <r>
    <n v="122"/>
    <x v="0"/>
    <d v="2024-07-30T00:00:00"/>
    <m/>
    <m/>
    <d v="2024-07-30T00:00:00"/>
    <s v="PR2425-02378"/>
    <s v="PO2425-02674"/>
    <d v="2024-08-06T00:00:00"/>
    <m/>
    <n v="30"/>
    <s v="SFST81000050"/>
    <s v="PPE Equipment"/>
    <s v="PPE and other equipment"/>
    <n v="3"/>
    <s v="RANGER SAFETY&quot; หมวกเซฟตี้ มอก._x000a_ปรับเลื่อนสายไนล่อน 4 จุด (มีทุกสี) มีรูระบาย มอก 368-2562"/>
    <n v="1"/>
    <s v="PCS."/>
    <n v="150"/>
    <n v="150"/>
    <s v="Puneet Approval"/>
    <s v="V1000556 - Team Safety Sales Co., Ltd."/>
    <s v="Recive bill and GRN already"/>
    <m/>
    <d v="2024-09-02T00:00:00"/>
    <m/>
    <n v="27"/>
    <s v="Ontime"/>
    <m/>
  </r>
  <r>
    <n v="123"/>
    <x v="0"/>
    <d v="2024-07-30T00:00:00"/>
    <m/>
    <m/>
    <d v="2024-07-30T00:00:00"/>
    <s v="PR2425-02378"/>
    <s v="PO2425-02674"/>
    <d v="2024-08-06T00:00:00"/>
    <m/>
    <n v="30"/>
    <s v="SFST81000050"/>
    <s v="PPE Equipment"/>
    <s v="PPE and other equipment"/>
    <n v="1"/>
    <s v="UK SAFETY&quot; รุ่น OXFORD รองเท้าเซฟตี้_x000a__x000a_หัว Composite พื้น Kevlar"/>
    <n v="4"/>
    <s v="PCS."/>
    <n v="750"/>
    <n v="3000"/>
    <s v="Puneet Approval"/>
    <s v="V1000556 - Team Safety Sales Co., Ltd."/>
    <s v="Recive bill and GRN already"/>
    <m/>
    <d v="2024-09-02T00:00:00"/>
    <m/>
    <n v="27"/>
    <s v="Ontime"/>
    <m/>
  </r>
  <r>
    <n v="124"/>
    <x v="0"/>
    <d v="2024-07-30T00:00:00"/>
    <m/>
    <m/>
    <d v="2024-07-30T00:00:00"/>
    <s v="PR2425-02378"/>
    <s v="PO2425-02674"/>
    <d v="2024-08-06T00:00:00"/>
    <m/>
    <n v="30"/>
    <s v="SFST81000050"/>
    <s v="PPE Equipment"/>
    <s v="PPE and other equipment"/>
    <n v="2"/>
    <s v="อะไหล่สายรัดคางหมวก BSH011"/>
    <n v="3"/>
    <s v="PCS."/>
    <n v="70"/>
    <n v="210"/>
    <s v="Puneet Approval"/>
    <s v="V1000556 - Team Safety Sales Co., Ltd."/>
    <s v="Recive bill and GRN already"/>
    <m/>
    <d v="2024-09-02T00:00:00"/>
    <m/>
    <n v="27"/>
    <s v="Ontime"/>
    <m/>
  </r>
  <r>
    <n v="125"/>
    <x v="0"/>
    <d v="2024-07-30T00:00:00"/>
    <m/>
    <m/>
    <d v="2024-07-30T00:00:00"/>
    <s v="PR2425-02378"/>
    <s v="PO2425-02674"/>
    <d v="2024-08-06T00:00:00"/>
    <m/>
    <n v="30"/>
    <s v="SFST81000050"/>
    <s v="PPE Equipment"/>
    <s v="PPE and other equipment"/>
    <n v="3"/>
    <s v="RANGER SAFETY&quot; หมวกเซฟตี้ มอก._x000a_ปรับเลื่อนสายไนล่อน 4 จุด (มีทุกสี) มีรูระบาย มอก 368-2562"/>
    <n v="5"/>
    <s v="PCS."/>
    <n v="150"/>
    <n v="750"/>
    <s v="Puneet Approval"/>
    <s v="V1000556 - Team Safety Sales Co., Ltd."/>
    <s v="Recive bill and GRN already"/>
    <m/>
    <d v="2024-09-02T00:00:00"/>
    <m/>
    <n v="27"/>
    <s v="Ontime"/>
    <m/>
  </r>
  <r>
    <n v="126"/>
    <x v="0"/>
    <d v="2024-07-25T00:00:00"/>
    <m/>
    <m/>
    <d v="2024-07-25T00:00:00"/>
    <s v="PR2425-02267"/>
    <s v="PO2425-02730"/>
    <d v="2024-08-01T00:00:00"/>
    <m/>
    <n v="30"/>
    <s v="SFST34000065"/>
    <s v="Consumable part for MN"/>
    <s v="Cooling system jobs"/>
    <n v="1"/>
    <s v="WEIGUANG&quot; Axial Fan 4E-315-V-S"/>
    <n v="15"/>
    <s v="PC"/>
    <n v="3400"/>
    <n v="51000"/>
    <s v="Puneet Approval"/>
    <s v="V1000310 - BOONBAWORN ENGINEERING CO., LTD"/>
    <s v="Recive bill and GRN already"/>
    <m/>
    <d v="2024-08-14T00:00:00"/>
    <m/>
    <n v="13"/>
    <s v="Ontime"/>
    <m/>
  </r>
  <r>
    <n v="127"/>
    <x v="0"/>
    <d v="2024-07-25T00:00:00"/>
    <m/>
    <m/>
    <d v="2024-07-25T00:00:00"/>
    <s v="PR2425-02024"/>
    <s v="PO2425-02731"/>
    <d v="2024-08-01T00:00:00"/>
    <m/>
    <n v="30"/>
    <s v="SFST34000136"/>
    <s v="Consumable part for MN"/>
    <s v="Consumable part"/>
    <n v="1"/>
    <s v="argon gas 1.5 Q"/>
    <n v="3"/>
    <s v="Drm."/>
    <n v="116.66666666666667"/>
    <n v="350"/>
    <s v="Puneet Approval"/>
    <s v="V1000475 - คล่องการค้า"/>
    <s v="Recive bill and GRN already"/>
    <m/>
    <d v="2024-08-14T00:00:00"/>
    <m/>
    <n v="13"/>
    <s v="Ontime"/>
    <m/>
  </r>
  <r>
    <n v="128"/>
    <x v="0"/>
    <d v="2024-07-25T00:00:00"/>
    <m/>
    <m/>
    <d v="2024-07-25T00:00:00"/>
    <s v="PR2425-02024"/>
    <s v="PO2425-02731"/>
    <d v="2024-08-01T00:00:00"/>
    <m/>
    <n v="30"/>
    <s v="SFST34000137"/>
    <s v="Consumable part for MN"/>
    <s v="Consumable part"/>
    <n v="2"/>
    <s v="argon gas 6 Q"/>
    <n v="1"/>
    <s v="Drm."/>
    <n v="900"/>
    <n v="900"/>
    <s v="Puneet Approval"/>
    <s v="V1000475 - คล่องการค้า"/>
    <s v="Recive bill and GRN already"/>
    <m/>
    <d v="2024-08-14T00:00:00"/>
    <m/>
    <n v="13"/>
    <s v="Ontime"/>
    <m/>
  </r>
  <r>
    <n v="129"/>
    <x v="0"/>
    <d v="2024-07-25T00:00:00"/>
    <m/>
    <m/>
    <d v="2024-07-25T00:00:00"/>
    <s v="PR2425-01992"/>
    <s v="PO2425-02732"/>
    <d v="2024-08-01T00:00:00"/>
    <m/>
    <n v="30"/>
    <s v="SFST81000050"/>
    <s v="Consumable part for MN"/>
    <s v="Consumable part"/>
    <n v="1"/>
    <s v="DETERGENT TAB (CLEANER TAB) (ขจัดคราบมัน) 100 ชิ้น / ถัง"/>
    <n v="1"/>
    <s v="PC"/>
    <n v="4700"/>
    <n v="4700"/>
    <s v="Puneet Approval"/>
    <s v="V1000460 - FIX EVOLUTION CO., LTD."/>
    <s v="Recive bill and GRN already"/>
    <m/>
    <d v="2024-08-15T00:00:00"/>
    <m/>
    <n v="14"/>
    <s v="Ontime"/>
    <m/>
  </r>
  <r>
    <n v="130"/>
    <x v="0"/>
    <d v="2024-07-25T00:00:00"/>
    <m/>
    <m/>
    <d v="2024-07-25T00:00:00"/>
    <s v="PR2425-01992"/>
    <s v="PO2425-02732"/>
    <d v="2024-08-01T00:00:00"/>
    <m/>
    <n v="30"/>
    <s v="SFST81000050"/>
    <s v="Consumable part for MN"/>
    <s v="Consumable part"/>
    <n v="2"/>
    <s v="CARE-TAB (CARE CONTROL) เคลือบและป้องกันคราบตะกรัน ( 150 ชิ้น/ถัง)"/>
    <n v="1"/>
    <s v="PC"/>
    <n v="5500"/>
    <n v="5500"/>
    <s v="Puneet Approval"/>
    <s v="V1000460 - FIX EVOLUTION CO., LTD."/>
    <s v="Recive bill and GRN already"/>
    <m/>
    <d v="2024-08-15T00:00:00"/>
    <m/>
    <n v="14"/>
    <s v="Ontime"/>
    <m/>
  </r>
  <r>
    <n v="131"/>
    <x v="0"/>
    <d v="2024-07-25T00:00:00"/>
    <m/>
    <m/>
    <d v="2024-07-25T00:00:00"/>
    <s v="PR2425-01992"/>
    <s v="PO2425-02732"/>
    <d v="2024-08-01T00:00:00"/>
    <m/>
    <n v="30"/>
    <s v="SFST81000050"/>
    <s v="Consumable part for MN"/>
    <s v="Consumable part"/>
    <n v="3"/>
    <s v="ACTIVE GREEN ขจัดคราบมัน ICombi pro และ ICombi Classic"/>
    <n v="1"/>
    <s v="PC"/>
    <n v="6000"/>
    <n v="6000"/>
    <s v="Puneet Approval"/>
    <s v="V1000460 - FIX EVOLUTION CO., LTD."/>
    <s v="Recive bill and GRN already"/>
    <m/>
    <d v="2024-08-15T00:00:00"/>
    <m/>
    <n v="14"/>
    <s v="Ontime"/>
    <m/>
  </r>
  <r>
    <n v="132"/>
    <x v="0"/>
    <d v="2024-07-25T00:00:00"/>
    <m/>
    <m/>
    <d v="2024-07-25T00:00:00"/>
    <s v="PR2425-02001"/>
    <s v="PO2425-02733"/>
    <d v="2024-08-01T00:00:00"/>
    <m/>
    <n v="30"/>
    <s v="SFST81000050"/>
    <s v="Consumable part for MN"/>
    <s v="Consumable part"/>
    <n v="1"/>
    <s v="DPD no.1 &quot;Lovibond&quot; 511052BT 500 Tablets (1 Box / 500 Pcs)"/>
    <n v="2"/>
    <s v="Box"/>
    <n v="1250"/>
    <n v="2500"/>
    <s v="Puneet Approval"/>
    <s v="V1000210 - U.P. MARKETING GENERAL SUPPLY CO., LTD."/>
    <s v="Recive bill and GRN already"/>
    <m/>
    <d v="2024-08-19T00:00:00"/>
    <m/>
    <n v="18"/>
    <s v="Ontime"/>
    <m/>
  </r>
  <r>
    <n v="133"/>
    <x v="0"/>
    <d v="2024-07-25T00:00:00"/>
    <m/>
    <m/>
    <d v="2024-07-25T00:00:00"/>
    <s v="PR2425-02003"/>
    <s v="PO2425-02734"/>
    <d v="2024-08-01T00:00:00"/>
    <m/>
    <n v="10"/>
    <s v="SFST81000050"/>
    <s v="PD Machine"/>
    <s v="Transport Conveyor2"/>
    <n v="1"/>
    <s v="Danfoss&quot;, Inverter FC51; 3P, 380VAC, 0.37KW"/>
    <n v="1"/>
    <s v="PC"/>
    <n v="6890"/>
    <n v="6890"/>
    <s v="Puneet Approval"/>
    <s v="V1000481 - บริษัท เจดับบลิวเทค จำกัด"/>
    <s v="Recive bill and GRN already"/>
    <m/>
    <d v="2024-08-09T00:00:00"/>
    <m/>
    <n v="8"/>
    <s v="Ontime"/>
    <m/>
  </r>
  <r>
    <n v="134"/>
    <x v="0"/>
    <d v="2024-07-25T00:00:00"/>
    <m/>
    <m/>
    <d v="2024-07-25T00:00:00"/>
    <s v="PR2425-02003"/>
    <s v="PO2425-02734"/>
    <d v="2024-08-01T00:00:00"/>
    <m/>
    <n v="10"/>
    <s v="SFST81000050"/>
    <s v="PD Machine"/>
    <s v="Transport Conveyor2"/>
    <n v="2"/>
    <s v="LCP12 (Keypad for FC51)"/>
    <n v="1"/>
    <s v="PC"/>
    <n v="920"/>
    <n v="920"/>
    <s v="Puneet Approval"/>
    <s v="V1000481 - บริษัท เจดับบลิวเทค จำกัด"/>
    <s v="Recive bill and GRN already"/>
    <m/>
    <d v="2024-08-09T00:00:00"/>
    <m/>
    <n v="8"/>
    <s v="Ontime"/>
    <m/>
  </r>
  <r>
    <n v="135"/>
    <x v="0"/>
    <d v="2024-07-25T00:00:00"/>
    <m/>
    <m/>
    <d v="2024-07-25T00:00:00"/>
    <s v="PR2425-01994"/>
    <s v="PO2425-02735"/>
    <d v="2024-08-01T00:00:00"/>
    <m/>
    <n v="30"/>
    <s v="SFST81000050"/>
    <s v="Consumable part for MN"/>
    <s v="PPE and other equipment"/>
    <n v="1"/>
    <s v="Plastic spare parts box 83 24.7*36*15 cm with 4-legged stand"/>
    <n v="24"/>
    <s v="PC"/>
    <n v="150"/>
    <n v="3600"/>
    <s v="Puneet Approval"/>
    <s v="V1000259 - JJP SUPPLY CO., LTD"/>
    <s v="Recive bill and GRN already"/>
    <m/>
    <d v="2024-08-20T00:00:00"/>
    <m/>
    <n v="19"/>
    <s v="Ontime"/>
    <m/>
  </r>
  <r>
    <n v="136"/>
    <x v="0"/>
    <d v="2024-07-25T00:00:00"/>
    <m/>
    <m/>
    <d v="2024-07-25T00:00:00"/>
    <s v="PR2425-01994"/>
    <s v="PO2425-02735"/>
    <d v="2024-08-01T00:00:00"/>
    <m/>
    <n v="30"/>
    <s v="SFST81000050"/>
    <s v="Consumable part for MN"/>
    <s v="PPE and other equipment"/>
    <n v="2"/>
    <s v="Plastic spare parts box B4 30*43*16.5 cm with 4-legged stand"/>
    <n v="24"/>
    <s v="PC"/>
    <n v="202.5"/>
    <n v="4860"/>
    <s v="Puneet Approval"/>
    <s v="V1000259 - JJP SUPPLY CO., LTD"/>
    <s v="Recive bill and GRN already"/>
    <m/>
    <d v="2024-08-20T00:00:00"/>
    <m/>
    <n v="19"/>
    <s v="Ontime"/>
    <m/>
  </r>
  <r>
    <n v="137"/>
    <x v="0"/>
    <d v="2024-07-25T00:00:00"/>
    <m/>
    <m/>
    <d v="2024-07-25T00:00:00"/>
    <s v="PR2425-01994"/>
    <s v="PO2425-02735"/>
    <d v="2024-08-01T00:00:00"/>
    <m/>
    <n v="30"/>
    <s v="SFST81000050"/>
    <s v="Consumable part for MN"/>
    <s v="PPE and other equipment"/>
    <n v="3"/>
    <s v="Plastic spare parts box B5 35*50*18 cm with 4-legged stand"/>
    <n v="24"/>
    <s v="PC"/>
    <n v="260"/>
    <n v="6240"/>
    <s v="Puneet Approval"/>
    <s v="V1000259 - JJP SUPPLY CO., LTD"/>
    <s v="Recive bill and GRN already"/>
    <m/>
    <d v="2024-08-20T00:00:00"/>
    <m/>
    <n v="19"/>
    <s v="Ontime"/>
    <m/>
  </r>
  <r>
    <n v="138"/>
    <x v="0"/>
    <d v="2024-07-25T00:00:00"/>
    <m/>
    <m/>
    <d v="2024-07-25T00:00:00"/>
    <s v="PR2425-01838"/>
    <s v="PO2425-02736"/>
    <d v="2024-08-01T00:00:00"/>
    <m/>
    <n v="30"/>
    <s v="SFST34000104"/>
    <s v="Consumable part for MN"/>
    <s v="Consumable part"/>
    <n v="1"/>
    <s v="ยูโบลท์สแตนเลส SUS304 (Steel U-BOLT) ขนาด 1/2&quot; (วงใน 22 mm.)"/>
    <n v="4"/>
    <s v="PC"/>
    <n v="20"/>
    <n v="80"/>
    <s v="Puneet Approval"/>
    <s v="V1000306 - Inter Supply (1992) Co., Ltd."/>
    <s v="Recive bill and GRN already"/>
    <m/>
    <d v="2024-08-14T00:00:00"/>
    <m/>
    <n v="13"/>
    <s v="Ontime"/>
    <m/>
  </r>
  <r>
    <n v="139"/>
    <x v="0"/>
    <d v="2024-07-25T00:00:00"/>
    <m/>
    <m/>
    <d v="2024-07-25T00:00:00"/>
    <s v="PR2425-01838"/>
    <s v="PO2425-02736"/>
    <d v="2024-08-01T00:00:00"/>
    <m/>
    <n v="30"/>
    <s v="SFST34000105"/>
    <s v="Consumable part for MN"/>
    <s v="Consumable part"/>
    <n v="2"/>
    <s v="ยูโบลท์สแตนเลส SUS304 (Steel U-BOLT) ขนาด 3/4&quot; (วงใน 28 mm.)"/>
    <n v="4"/>
    <s v="PC"/>
    <n v="20"/>
    <n v="80"/>
    <s v="Puneet Approval"/>
    <s v="V1000306 - Inter Supply (1992) Co., Ltd."/>
    <s v="Recive bill and GRN already"/>
    <m/>
    <d v="2024-08-14T00:00:00"/>
    <m/>
    <n v="13"/>
    <s v="Ontime"/>
    <m/>
  </r>
  <r>
    <n v="140"/>
    <x v="0"/>
    <d v="2024-07-25T00:00:00"/>
    <m/>
    <m/>
    <d v="2024-07-25T00:00:00"/>
    <s v="PR2425-01838"/>
    <s v="PO2425-02736"/>
    <d v="2024-08-01T00:00:00"/>
    <m/>
    <n v="30"/>
    <s v="SFST34000106"/>
    <s v="Consumable part for MN"/>
    <s v="Consumable part"/>
    <n v="3"/>
    <s v="ยูโบลท์สแตนเลส SUS304 (Steel U-BOLT) ขนาด 1&quot; (วงใน 34 mm.)"/>
    <n v="4"/>
    <s v="PC"/>
    <n v="28"/>
    <n v="112"/>
    <s v="Puneet Approval"/>
    <s v="V1000306 - Inter Supply (1992) Co., Ltd."/>
    <s v="Recive bill and GRN already"/>
    <m/>
    <d v="2024-08-14T00:00:00"/>
    <m/>
    <n v="13"/>
    <s v="Ontime"/>
    <m/>
  </r>
  <r>
    <n v="141"/>
    <x v="0"/>
    <d v="2024-07-25T00:00:00"/>
    <m/>
    <m/>
    <d v="2024-07-25T00:00:00"/>
    <s v="PR2425-01838"/>
    <s v="PO2425-02736"/>
    <d v="2024-08-01T00:00:00"/>
    <m/>
    <n v="30"/>
    <s v="SFST34000107"/>
    <s v="Consumable part for MN"/>
    <s v="Consumable part"/>
    <n v="4"/>
    <s v="ยูโบลท์สแตนเลส SUS304 (Steel U-BOLT) ขนาด 1.1/4&quot; (วงใน 43 mm"/>
    <n v="8"/>
    <s v="PC"/>
    <n v="35"/>
    <n v="280"/>
    <s v="Puneet Approval"/>
    <s v="V1000306 - Inter Supply (1992) Co., Ltd."/>
    <s v="Recive bill and GRN already"/>
    <m/>
    <d v="2024-08-14T00:00:00"/>
    <m/>
    <n v="13"/>
    <s v="Ontime"/>
    <m/>
  </r>
  <r>
    <n v="142"/>
    <x v="0"/>
    <d v="2024-07-25T00:00:00"/>
    <m/>
    <m/>
    <d v="2024-07-25T00:00:00"/>
    <s v="PR2425-01838"/>
    <s v="PO2425-02736"/>
    <d v="2024-08-01T00:00:00"/>
    <m/>
    <n v="30"/>
    <s v="SFST34000108"/>
    <s v="Consumable part for MN"/>
    <s v="Consumable part"/>
    <n v="5"/>
    <s v="ยูโบลท์สแตนเลส SUS304 (Steel U-BOLT) ข"/>
    <n v="2"/>
    <s v="PC"/>
    <n v="40"/>
    <n v="80"/>
    <s v="Puneet Approval"/>
    <s v="V1000306 - Inter Supply (1992) Co., Ltd."/>
    <s v="Recive bill and GRN already"/>
    <m/>
    <d v="2024-08-14T00:00:00"/>
    <m/>
    <n v="13"/>
    <s v="Ontime"/>
    <m/>
  </r>
  <r>
    <n v="143"/>
    <x v="0"/>
    <d v="2024-07-25T00:00:00"/>
    <m/>
    <m/>
    <d v="2024-07-25T00:00:00"/>
    <s v="PR2425-01838"/>
    <s v="PO2425-02736"/>
    <d v="2024-08-01T00:00:00"/>
    <m/>
    <n v="30"/>
    <s v="SFST34000109"/>
    <s v="Consumable part for MN"/>
    <s v="Consumable part"/>
    <n v="6"/>
    <s v="ยูโบลท์สแตนเลส SUS304 (Steel U-BOLT) ขนาด 2&quot; (วงใน 62 mm.)"/>
    <n v="2"/>
    <s v="PC"/>
    <n v="40"/>
    <n v="80"/>
    <s v="Puneet Approval"/>
    <s v="V1000306 - Inter Supply (1992) Co., Ltd."/>
    <s v="Recive bill and GRN already"/>
    <m/>
    <d v="2024-08-14T00:00:00"/>
    <m/>
    <n v="13"/>
    <s v="Ontime"/>
    <m/>
  </r>
  <r>
    <n v="144"/>
    <x v="0"/>
    <d v="2024-07-25T00:00:00"/>
    <m/>
    <m/>
    <d v="2024-07-25T00:00:00"/>
    <s v="PR2425-01838"/>
    <s v="PO2425-02736"/>
    <d v="2024-08-01T00:00:00"/>
    <m/>
    <n v="30"/>
    <s v="SFST34000110"/>
    <s v="Consumable part for MN"/>
    <s v="Consumable part"/>
    <n v="7"/>
    <s v="ยูโบลท์สแตนเลส SUS304 (Steel U-BOLT) ขนาด 2.1/2&quot; (วงใน 80 mm"/>
    <n v="2"/>
    <s v="PC"/>
    <n v="55"/>
    <n v="110"/>
    <s v="Puneet Approval"/>
    <s v="V1000306 - Inter Supply (1992) Co., Ltd."/>
    <s v="Recive bill and GRN already"/>
    <m/>
    <d v="2024-08-14T00:00:00"/>
    <m/>
    <n v="13"/>
    <s v="Ontime"/>
    <m/>
  </r>
  <r>
    <n v="145"/>
    <x v="0"/>
    <d v="2024-07-25T00:00:00"/>
    <m/>
    <m/>
    <d v="2024-07-25T00:00:00"/>
    <s v="PR2425-01997 "/>
    <s v="PO2425-02739"/>
    <d v="2024-08-01T00:00:00"/>
    <m/>
    <n v="30"/>
    <s v="SFST81000050"/>
    <s v="Tool and Equipment  Engineering"/>
    <s v="PPE and other equipment"/>
    <n v="1"/>
    <s v="TOTAL&quot; รุ่น TDLI20602 ชุดสว่านกระแทกไร้สาย 20V. ขนาด 60M.m"/>
    <n v="1"/>
    <s v="PC"/>
    <n v="2706.54"/>
    <n v="2706.54"/>
    <s v="Puneet Approval"/>
    <s v="KRUEANG MUE RUNG REUNG CO., LTD."/>
    <s v="Recive bill and GRN already"/>
    <m/>
    <d v="2024-09-02T00:00:00"/>
    <m/>
    <n v="32"/>
    <s v="over deliverry"/>
    <m/>
  </r>
  <r>
    <n v="146"/>
    <x v="0"/>
    <d v="2024-07-25T00:00:00"/>
    <m/>
    <m/>
    <d v="2024-07-25T00:00:00"/>
    <s v="PR2425-02000"/>
    <s v="PO2425-02740"/>
    <d v="2024-08-01T00:00:00"/>
    <m/>
    <n v="30"/>
    <s v="SFST34000092"/>
    <s v="Consumable part for MN"/>
    <s v="Consumable part"/>
    <n v="1"/>
    <s v="เทปพันเกลียวSCG 12mm.x0.1mm.x10m. ยี่ห้อ​SCGช้าง เทปพันท่อ"/>
    <n v="2"/>
    <s v="Box"/>
    <n v="275"/>
    <n v="550"/>
    <s v="Puneet Approval"/>
    <s v="V1000259 - JJP SUPPLY CO., LTD"/>
    <s v="Recive bill and GRN already"/>
    <m/>
    <d v="2024-08-20T00:00:00"/>
    <m/>
    <n v="19"/>
    <s v="Ontime"/>
    <m/>
  </r>
  <r>
    <n v="147"/>
    <x v="0"/>
    <d v="2024-07-25T00:00:00"/>
    <m/>
    <m/>
    <d v="2024-07-25T00:00:00"/>
    <s v="PR2425-02002"/>
    <s v="PO2425-02741"/>
    <d v="2024-08-01T00:00:00"/>
    <m/>
    <n v="10"/>
    <s v="SFST81000050"/>
    <s v="Consumable part for MN"/>
    <s v="Consumable part"/>
    <n v="1"/>
    <s v="ARF-25C&quot; Argon pressure gauge, brass."/>
    <n v="1"/>
    <s v="PC"/>
    <n v="2100"/>
    <n v="2100"/>
    <s v="Puneet Approval"/>
    <s v="V1000271 - 395 Shop Limited Partnership"/>
    <s v="Recive bill and GRN already"/>
    <m/>
    <d v="2024-08-10T00:00:00"/>
    <m/>
    <n v="9"/>
    <s v="Ontime"/>
    <m/>
  </r>
  <r>
    <n v="148"/>
    <x v="0"/>
    <d v="2024-07-25T00:00:00"/>
    <m/>
    <m/>
    <d v="2024-07-25T00:00:00"/>
    <s v="PR2425-01996"/>
    <s v="PO2425-02777 "/>
    <d v="2024-08-01T00:00:00"/>
    <m/>
    <n v="60"/>
    <s v="SFST81000050"/>
    <s v="Electrical system out  PD area"/>
    <s v="Electrical jobs"/>
    <n v="1"/>
    <s v="Magnetig Switch SNS CS1-F"/>
    <n v="2"/>
    <s v="PC"/>
    <n v="184"/>
    <n v="368"/>
    <s v="Puneet Approval"/>
    <s v="V1000617 - PNEUMA ENGINEERING CO., LTD."/>
    <s v="Recive bill and GRN already"/>
    <m/>
    <d v="2024-09-23T00:00:00"/>
    <m/>
    <n v="53"/>
    <s v="Ontime"/>
    <m/>
  </r>
  <r>
    <n v="149"/>
    <x v="0"/>
    <d v="2024-07-25T00:00:00"/>
    <m/>
    <m/>
    <d v="2024-07-25T00:00:00"/>
    <s v="PR2425-01997"/>
    <s v="PO2425-02777 "/>
    <d v="2024-08-01T00:00:00"/>
    <m/>
    <n v="60"/>
    <s v="SFST81000050"/>
    <s v="Electrical system out  PD area"/>
    <s v="Electrical jobs"/>
    <n v="1"/>
    <s v="Magnetig Switch SNS CS1-U"/>
    <n v="2"/>
    <s v="PC"/>
    <n v="184"/>
    <n v="368"/>
    <s v="Puneet Approval"/>
    <s v="V1000617 - PNEUMA ENGINEERING CO., LTD."/>
    <s v="Recive bill and GRN already"/>
    <m/>
    <d v="2024-09-24T00:00:00"/>
    <m/>
    <n v="54"/>
    <s v="Ontime"/>
    <m/>
  </r>
  <r>
    <n v="150"/>
    <x v="0"/>
    <d v="2024-07-25T00:00:00"/>
    <m/>
    <m/>
    <d v="2024-07-25T00:00:00"/>
    <s v="PR2425-01998"/>
    <s v="PO2425-02777 "/>
    <d v="2024-08-01T00:00:00"/>
    <m/>
    <n v="60"/>
    <s v="SFST81000050"/>
    <s v="Electrical system out  PD area"/>
    <s v="Electrical jobs"/>
    <n v="1"/>
    <s v="Magnetig Switch Bracket F-SU32H"/>
    <n v="2"/>
    <s v="PC"/>
    <n v="93"/>
    <n v="186"/>
    <s v="Puneet Approval"/>
    <s v="V1000617 - PNEUMA ENGINEERING CO., LTD."/>
    <s v="Recive bill and GRN already"/>
    <m/>
    <d v="2024-09-25T00:00:00"/>
    <m/>
    <n v="55"/>
    <s v="Ontime"/>
    <m/>
  </r>
  <r>
    <n v="151"/>
    <x v="0"/>
    <d v="2024-07-25T00:00:00"/>
    <m/>
    <m/>
    <d v="2024-07-25T00:00:00"/>
    <s v="PR2425-01999"/>
    <s v="PO2425-02777 "/>
    <d v="2024-08-01T00:00:00"/>
    <m/>
    <n v="60"/>
    <s v="SFST81000050"/>
    <s v="Electrical system out  PD area"/>
    <s v="Electrical jobs"/>
    <n v="1"/>
    <s v="Magnetig Switch Bracket F-SU40H"/>
    <n v="2"/>
    <s v="PC"/>
    <n v="93"/>
    <n v="186"/>
    <s v="Puneet Approval"/>
    <s v="V1000617 - PNEUMA ENGINEERING CO., LTD."/>
    <s v="Recive bill and GRN already"/>
    <m/>
    <d v="2024-09-26T00:00:00"/>
    <m/>
    <n v="56"/>
    <s v="Ontime"/>
    <m/>
  </r>
  <r>
    <n v="152"/>
    <x v="0"/>
    <d v="2024-07-30T00:00:00"/>
    <m/>
    <m/>
    <d v="2024-07-30T00:00:00"/>
    <s v="PR2425-02377"/>
    <s v="PO2425-02836"/>
    <d v="2024-08-06T00:00:00"/>
    <m/>
    <n v="60"/>
    <s v="SFST81000050"/>
    <s v="Safety equipment"/>
    <s v="Safety equipment"/>
    <n v="1"/>
    <s v="ป้ายตั้งพื้นสีเหลือง ขนาด 21x30x60 cm._x000a_- พร้อมสติ๊กเกอร์ไดคัทข้อความตามแบบ_x000a_- มองเห็น 2 ด้าน พับเก็บได้_x000a_- ป้าย &quot;กำลังซ่อมแซม&quot;_x000a_- 3 ภาษา (ไทย อังกฤษ พม่า)"/>
    <n v="4"/>
    <s v="PCS."/>
    <n v="425"/>
    <n v="1700"/>
    <m/>
    <s v="V1000618 - ST PRODUCTS AND SERVICE COMPANY LIMITED"/>
    <s v="Recive bill and GRN already"/>
    <m/>
    <d v="2024-09-11T00:00:00"/>
    <m/>
    <n v="36"/>
    <s v="Ontime"/>
    <m/>
  </r>
  <r>
    <n v="153"/>
    <x v="0"/>
    <d v="2024-07-30T00:00:00"/>
    <m/>
    <m/>
    <d v="2024-07-30T00:00:00"/>
    <s v="PR2425-02377"/>
    <s v="PO2425-02836 "/>
    <d v="2024-08-06T00:00:00"/>
    <m/>
    <n v="60"/>
    <s v="SFST81000050"/>
    <s v="Safety equipment"/>
    <s v="Safety equipment"/>
    <n v="2"/>
    <s v="ป้ายตั้งพื้นสีเหลือง ขนาด 21x30x60 cm._x000a_- พร้อมสติ๊กเกอร์ไดคัทข้อความตามแบบ_x000a_- มองเห็น 2 ด้าน พับเก็บได้_x000a_- ป้าย &quot;กำลังซ่อมแซม&quot;_x000a_- 3 ภาษา (ไทย อังกฤษ พม่า)"/>
    <n v="4"/>
    <s v="PCS."/>
    <n v="425"/>
    <n v="1700"/>
    <s v="Puneet Approval"/>
    <s v="V1000618 - ST PRODUCTS AND SERVICE COMPANY LIMITED"/>
    <s v="Recive bill and GRN already"/>
    <m/>
    <d v="2024-09-11T00:00:00"/>
    <m/>
    <n v="36"/>
    <s v="Ontime"/>
    <m/>
  </r>
  <r>
    <n v="154"/>
    <x v="0"/>
    <d v="2024-07-30T00:00:00"/>
    <m/>
    <m/>
    <d v="2024-07-30T00:00:00"/>
    <s v="PR2425-02377"/>
    <s v="PO2425-02836 "/>
    <d v="2024-08-06T00:00:00"/>
    <m/>
    <n v="60"/>
    <s v="SFST81000050"/>
    <s v="Safety equipment"/>
    <s v="Safety equipment"/>
    <n v="3"/>
    <s v="ค่าส่ง"/>
    <n v="1"/>
    <s v="PCS."/>
    <n v="150"/>
    <n v="150"/>
    <s v="Puneet Approval"/>
    <s v="V1000618 - ST PRODUCTS AND SERVICE COMPANY LIMITED"/>
    <s v="Recive bill and GRN already"/>
    <m/>
    <d v="2024-09-11T00:00:00"/>
    <m/>
    <n v="36"/>
    <s v="Ontime"/>
    <m/>
  </r>
  <r>
    <n v="155"/>
    <x v="2"/>
    <d v="2024-08-05T00:00:00"/>
    <m/>
    <m/>
    <d v="2024-08-05T00:00:00"/>
    <s v="PR2425-02459 "/>
    <s v="PO2425-02857"/>
    <d v="2024-08-12T00:00:00"/>
    <m/>
    <n v="30"/>
    <s v="SFST82000016"/>
    <s v="Annual cost"/>
    <s v="Safety  annual jobs"/>
    <n v="1"/>
    <s v="Install and improvement water pump Ref. Project No. EN24-019"/>
    <n v="1"/>
    <s v="JOB."/>
    <n v="531000"/>
    <n v="531000"/>
    <s v="Puneet Approval"/>
    <s v=" V1000117 - NPN ENGINEERING SOLUTION SUPPLY CO., LTD."/>
    <s v="Recive bill and GRN already"/>
    <m/>
    <d v="2024-11-19T00:00:00"/>
    <m/>
    <n v="99"/>
    <s v="over deliverry"/>
    <m/>
  </r>
  <r>
    <n v="156"/>
    <x v="0"/>
    <d v="2024-08-07T00:00:00"/>
    <m/>
    <m/>
    <d v="2024-08-07T00:00:00"/>
    <s v="PR2425-02507"/>
    <s v="PO2425-02858"/>
    <d v="2024-08-14T00:00:00"/>
    <m/>
    <n v="20"/>
    <s v="S+K165+I164:J1+I164:J209"/>
    <s v="Annual cost"/>
    <s v="Safety  annual jobs"/>
    <n v="1"/>
    <s v="ค่าตรวจวัดสภาพแวดล้อมในการทํางาน ปี2567_x000a_-ห้องเก็บสารเคมี_x000a_-ระดับเสียงดังในพื้นที่การทํางาน_x000a_-ระดับความร้อน_x000a_-ความเข้มของแสงสว่าง_x000a_-ปริมาณสารเจือปนในอากาศที่ระบายออกจากปล่อง"/>
    <n v="1"/>
    <s v="JOB"/>
    <n v="25000"/>
    <n v="25000"/>
    <s v="Puneet Approval"/>
    <s v="C.E.M TECHNOLOGY (THAILAND) CO.,LTD."/>
    <s v="Recive bill and GRN already"/>
    <m/>
    <d v="2024-09-02T00:00:00"/>
    <m/>
    <n v="19"/>
    <s v="Ontime"/>
    <m/>
  </r>
  <r>
    <n v="157"/>
    <x v="0"/>
    <d v="2024-08-07T00:00:00"/>
    <m/>
    <m/>
    <d v="2024-08-07T00:00:00"/>
    <s v="PR2425-02507"/>
    <s v="PO2425-02858"/>
    <d v="2024-08-14T00:00:00"/>
    <m/>
    <n v="20"/>
    <s v="SFST81000064"/>
    <s v="Annual cost"/>
    <s v="Safety  annual jobs"/>
    <n v="1"/>
    <s v="ค่าตรวจวัดสภาพแวดล้อมในการทํางาน ปี2567_x000a_-ห้องเก็บสารเคมี_x000a_-ระดับเสียงดังในพื้นที่การทํางาน_x000a_-ระดับความร้อน_x000a_-ความเข้มของแสงสว่าง_x000a_-ปริมาณสารเจือปนในอากาศที่ระบายออกจากปล่อง"/>
    <n v="1"/>
    <s v="JOB."/>
    <n v="2500"/>
    <n v="2500"/>
    <s v="Puneet Approval"/>
    <s v="V1000623 - C.E.M TECHNOLOGY (THAILAND) CO.,LTD."/>
    <s v="Recive bill and GRN already"/>
    <m/>
    <d v="2024-09-02T00:00:00"/>
    <m/>
    <n v="19"/>
    <s v="Ontime"/>
    <m/>
  </r>
  <r>
    <n v="158"/>
    <x v="1"/>
    <d v="2024-07-30T00:00:00"/>
    <m/>
    <m/>
    <d v="2024-07-30T00:00:00"/>
    <s v="PR2425-02375"/>
    <s v="PO2425-02865"/>
    <d v="2024-08-06T00:00:00"/>
    <m/>
    <n v="35"/>
    <s v="SFST82000007"/>
    <s v="Annual cost"/>
    <s v="Safety equipment"/>
    <n v="1"/>
    <s v="เครื่องดับเพลิง &quot;SATURN&quot; ชนิดสารเหลวระเหย_x000a_CLEAN AGENT ขนาด 10 ปอนด์"/>
    <n v="1"/>
    <s v="PCS."/>
    <n v="3500"/>
    <n v="3500"/>
    <m/>
    <s v="V1000620 - SIAMBEST STEEL WORKS CO., LTD."/>
    <s v="Recive bill and GRN already"/>
    <m/>
    <d v="2024-09-06T00:00:00"/>
    <m/>
    <n v="31"/>
    <s v="Ontime"/>
    <m/>
  </r>
  <r>
    <n v="159"/>
    <x v="1"/>
    <d v="2024-07-30T00:00:00"/>
    <m/>
    <m/>
    <d v="2024-07-30T00:00:00"/>
    <s v="PR2425-02375"/>
    <s v="PO2425-02865"/>
    <d v="2024-08-06T00:00:00"/>
    <m/>
    <n v="35"/>
    <s v="SFST82000007"/>
    <s v="Annual cost"/>
    <s v="Safety equipment"/>
    <n v="2"/>
    <s v="เครื่องดับเพลิง &quot;SATURN&quot; ชนิดสารเหลวระเหย_x000a_CLEAN AGENT ขนาด 10 ปอนด์"/>
    <n v="1"/>
    <s v="PCS."/>
    <n v="3500"/>
    <n v="3500"/>
    <m/>
    <s v="V1000620 - SIAMBEST STEEL WORKS CO., LTD."/>
    <s v="Recive bill and GRN already"/>
    <m/>
    <d v="2024-09-06T00:00:00"/>
    <m/>
    <n v="31"/>
    <s v="Ontime"/>
    <m/>
  </r>
  <r>
    <n v="160"/>
    <x v="1"/>
    <d v="2024-07-30T00:00:00"/>
    <m/>
    <m/>
    <d v="2024-07-30T00:00:00"/>
    <s v="PR2425-02375"/>
    <s v="PO2425-02865"/>
    <d v="2024-08-06T00:00:00"/>
    <m/>
    <n v="35"/>
    <s v="SFST82000007"/>
    <s v="Annual cost"/>
    <s v="Safety equipment"/>
    <n v="3"/>
    <s v="เครื่องดับเพลิง &quot;SATURN&quot; ชนิดผงเคมีแห้ง_x000a_ขนาด 15 ปอนด์ รุ่น 4A10B"/>
    <n v="1"/>
    <s v="PCS."/>
    <n v="1000"/>
    <n v="1000"/>
    <m/>
    <s v="V1000620 - SIAMBEST STEEL WORKS CO., LTD."/>
    <s v="Recive bill and GRN already"/>
    <m/>
    <d v="2024-09-06T00:00:00"/>
    <m/>
    <n v="31"/>
    <s v="Ontime"/>
    <m/>
  </r>
  <r>
    <n v="161"/>
    <x v="1"/>
    <d v="2024-07-30T00:00:00"/>
    <m/>
    <m/>
    <d v="2024-07-30T00:00:00"/>
    <s v="PR2425-02375"/>
    <s v="PO2425-02865"/>
    <d v="2024-08-06T00:00:00"/>
    <m/>
    <n v="35"/>
    <s v="SFST82000007"/>
    <s v="Annual cost"/>
    <s v="Safety equipment"/>
    <n v="4"/>
    <s v="เครื่องดับเพลิง &quot;SATURN&quot; ชนิดผงเคมีแห้ง_x000a_ขนาด 15 ปอนด์ รุ่น 4A10B"/>
    <n v="1"/>
    <s v="PCS."/>
    <n v="1000"/>
    <n v="1000"/>
    <m/>
    <s v="V1000620 - SIAMBEST STEEL WORKS CO., LTD."/>
    <s v="Recive bill and GRN already"/>
    <m/>
    <d v="2024-09-06T00:00:00"/>
    <m/>
    <n v="31"/>
    <s v="Ontime"/>
    <m/>
  </r>
  <r>
    <n v="162"/>
    <x v="1"/>
    <d v="2024-07-30T00:00:00"/>
    <m/>
    <m/>
    <d v="2024-07-30T00:00:00"/>
    <s v="PR2425-02375  "/>
    <s v="PO2425-02865"/>
    <d v="2024-08-06T00:00:00"/>
    <m/>
    <n v="35"/>
    <s v="SFST82000007"/>
    <s v="Annual cost"/>
    <s v="Safety equipment"/>
    <n v="5"/>
    <s v="เครื่องดับเพลิง &quot;SATURN&quot; ชนิดสารเหลวระเหย_x000a_CLEAN AGENT ขนาด 10 ปอนด์"/>
    <n v="1"/>
    <s v="PCS."/>
    <n v="3500"/>
    <n v="3500"/>
    <s v="Puneet Approval"/>
    <s v=" V1000620 - SIAMBEST STEEL WORKS CO., LTD."/>
    <s v="Recive bill and GRN already"/>
    <m/>
    <d v="2024-09-06T00:00:00"/>
    <m/>
    <n v="31"/>
    <s v="Ontime"/>
    <m/>
  </r>
  <r>
    <n v="163"/>
    <x v="1"/>
    <d v="2024-07-30T00:00:00"/>
    <m/>
    <m/>
    <d v="2024-07-30T00:00:00"/>
    <s v="PR2425-02375  "/>
    <s v="PO2425-02865"/>
    <d v="2024-08-06T00:00:00"/>
    <m/>
    <n v="35"/>
    <s v="SFST82000007"/>
    <s v="Annual cost"/>
    <s v="Safety equipment"/>
    <n v="6"/>
    <s v="เครื่องดับเพลิง &quot;SATURN&quot; ชนิดสารเหลวระเหย_x000a_CLEAN AGENT ขนาด 10 ปอนด์"/>
    <n v="1"/>
    <s v="PCS."/>
    <n v="3500"/>
    <n v="3500"/>
    <s v="Puneet Approval"/>
    <s v=" V1000620 - SIAMBEST STEEL WORKS CO., LTD."/>
    <s v="Recive bill and GRN already"/>
    <m/>
    <d v="2024-09-06T00:00:00"/>
    <m/>
    <n v="31"/>
    <s v="Ontime"/>
    <m/>
  </r>
  <r>
    <n v="164"/>
    <x v="1"/>
    <d v="2024-07-30T00:00:00"/>
    <m/>
    <m/>
    <d v="2024-07-30T00:00:00"/>
    <s v="PR2425-02375  "/>
    <s v="PO2425-02865"/>
    <d v="2024-08-06T00:00:00"/>
    <m/>
    <n v="35"/>
    <s v="SFST82000007"/>
    <s v="Annual cost"/>
    <s v="Safety equipment"/>
    <n v="7"/>
    <s v="เครื่องดับเพลิง &quot;SATURN&quot; ชนิดผงเคมีแห้ง_x000a_ขนาด 15 ปอนด์ รุ่น 4A10B"/>
    <n v="1"/>
    <s v="PCS."/>
    <n v="1000"/>
    <n v="1000"/>
    <s v="Puneet Approval"/>
    <s v=" V1000620 - SIAMBEST STEEL WORKS CO., LTD."/>
    <s v="Recive bill and GRN already"/>
    <m/>
    <d v="2024-09-06T00:00:00"/>
    <m/>
    <n v="31"/>
    <s v="Ontime"/>
    <m/>
  </r>
  <r>
    <n v="165"/>
    <x v="1"/>
    <d v="2024-07-30T00:00:00"/>
    <m/>
    <m/>
    <d v="2024-07-30T00:00:00"/>
    <s v="PR2425-02375  "/>
    <s v="PO2425-02865"/>
    <d v="2024-08-06T00:00:00"/>
    <m/>
    <n v="60"/>
    <s v="SFST82000007"/>
    <s v="Annual cost"/>
    <s v="Safety equipment"/>
    <n v="8"/>
    <s v="เครื่องดับเพลิง &quot;SATURN&quot; ชนิดผงเคมีแห้ง_x000a_ขนาด 15 ปอนด์ รุ่น 4A10B"/>
    <n v="1"/>
    <s v="PCS."/>
    <n v="1000"/>
    <n v="1000"/>
    <s v="Puneet Approval"/>
    <s v=" V1000620 - SIAMBEST STEEL WORKS CO., LTD."/>
    <s v="Recive bill and GRN already"/>
    <m/>
    <d v="2024-09-06T00:00:00"/>
    <m/>
    <n v="31"/>
    <s v="Ontime"/>
    <m/>
  </r>
  <r>
    <n v="166"/>
    <x v="1"/>
    <d v="2024-07-30T00:00:00"/>
    <m/>
    <m/>
    <d v="2024-07-30T00:00:00"/>
    <s v="PR2425-02376"/>
    <s v="PO2425-02912"/>
    <d v="2024-08-06T00:00:00"/>
    <m/>
    <n v="60"/>
    <s v="SFST82000007"/>
    <s v="Annual cost"/>
    <s v="Safety equipment"/>
    <n v="1"/>
    <s v="พัดลมระบายอากาศ OKURA รุ่น OKUD-OK-20BW10_x000a_ขนาด 20&quot; ท่อยาว 10 เมตร"/>
    <n v="1"/>
    <s v="PCS."/>
    <n v="19750"/>
    <n v="19750"/>
    <m/>
    <s v="V1000621 - Thai Phattanasin Machine Tools Ltd., Part."/>
    <s v="Recive bill and GRN already"/>
    <m/>
    <d v="2024-09-11T00:00:00"/>
    <m/>
    <n v="36"/>
    <s v="Ontime"/>
    <m/>
  </r>
  <r>
    <n v="167"/>
    <x v="1"/>
    <d v="2024-07-30T00:00:00"/>
    <m/>
    <m/>
    <d v="2024-07-30T00:00:00"/>
    <s v="PR2425-02376"/>
    <s v="PO2425-02912"/>
    <d v="2024-08-06T00:00:00"/>
    <m/>
    <n v="60"/>
    <s v="SFST82000007"/>
    <s v="Annual cost"/>
    <s v="Safety equipment"/>
    <n v="2"/>
    <s v="พัดลมระบายอากาศ OKURA รุ่น OKUD-OK-20BW10_x000a_ขนาด 20&quot; ท่อยาว 10 เมตร"/>
    <n v="1"/>
    <s v="PCS."/>
    <n v="19750"/>
    <n v="19750"/>
    <s v="Puneet Approval"/>
    <s v="1000621 - Thai Phattanasin Machine Tools Ltd., Part."/>
    <s v="Recive bill and GRN already"/>
    <m/>
    <d v="2024-09-11T00:00:00"/>
    <m/>
    <n v="36"/>
    <s v="Ontime"/>
    <m/>
  </r>
  <r>
    <n v="168"/>
    <x v="0"/>
    <d v="2024-08-14T00:00:00"/>
    <m/>
    <m/>
    <d v="2024-08-14T00:00:00"/>
    <s v="PR2425-02668"/>
    <s v="PO2425-02960"/>
    <d v="2024-08-21T00:00:00"/>
    <m/>
    <n v="60"/>
    <s v="SFST81000064"/>
    <s v="Annual cost"/>
    <s v="Inspect cost"/>
    <n v="1"/>
    <s v="ค่าวิเคราะห์ตรวจวัดน้ำเสีย_x000a_เดือนสิงหาคม 2567"/>
    <n v="1"/>
    <s v="JOB."/>
    <n v="5250"/>
    <n v="5250"/>
    <s v="Puneet Approval"/>
    <s v="V1000124 - S.P.J. SCIENTIFIC CO., LTD."/>
    <s v="Recive bill and GRN already"/>
    <m/>
    <d v="2024-09-13T00:00:00"/>
    <m/>
    <n v="23"/>
    <s v="Ontime"/>
    <m/>
  </r>
  <r>
    <n v="169"/>
    <x v="0"/>
    <d v="2024-08-10T00:00:00"/>
    <m/>
    <m/>
    <d v="2024-08-10T00:00:00"/>
    <s v="PR2425-02592"/>
    <s v="PO2425-02961"/>
    <d v="2024-08-17T00:00:00"/>
    <m/>
    <n v="20"/>
    <s v="SFST81000048"/>
    <s v="Utility Jobs  (Boiler-Air compress-Transformer-LPG)"/>
    <s v="Air Compressor No.2"/>
    <n v="2"/>
    <s v="Air Filter MOBO EA37 ( 50 HP)"/>
    <n v="1"/>
    <s v="JOB."/>
    <n v="2900"/>
    <n v="2900"/>
    <s v="Puneet Approval"/>
    <s v="V1000477 - บริษัท วาตะ แอร์ คอมเพรสเซอร์ จำกัด"/>
    <s v="Recive bill and GRN already"/>
    <m/>
    <d v="2024-09-02T00:00:00"/>
    <m/>
    <n v="16"/>
    <s v="Ontime"/>
    <m/>
  </r>
  <r>
    <n v="170"/>
    <x v="0"/>
    <d v="2024-08-10T00:00:00"/>
    <m/>
    <m/>
    <d v="2024-08-10T00:00:00"/>
    <s v="PR2425-02592"/>
    <s v="PO2425-02961"/>
    <d v="2024-08-17T00:00:00"/>
    <m/>
    <n v="20"/>
    <s v="SFST81000048"/>
    <s v="Utility Jobs  (Boiler-Air compress-Transformer-LPG)"/>
    <s v="Air Compressor No.2"/>
    <n v="3"/>
    <s v="Oil Filter"/>
    <n v="1"/>
    <s v="JOB."/>
    <n v="2600"/>
    <n v="2600"/>
    <s v="Puneet Approval"/>
    <s v="V1000477 - บริษัท วาตะ แอร์ คอมเพรสเซอร์ จำกัด"/>
    <s v="Recive bill and GRN already"/>
    <m/>
    <d v="2024-09-02T00:00:00"/>
    <m/>
    <n v="16"/>
    <s v="Ontime"/>
    <m/>
  </r>
  <r>
    <n v="171"/>
    <x v="0"/>
    <d v="2024-08-10T00:00:00"/>
    <m/>
    <m/>
    <d v="2024-08-10T00:00:00"/>
    <s v="PR2425-02592"/>
    <s v="PO2425-02961"/>
    <d v="2024-08-17T00:00:00"/>
    <m/>
    <n v="20"/>
    <s v="SFST81000048"/>
    <s v="Utility Jobs  (Boiler-Air compress-Transformer-LPG)"/>
    <s v="Air Compressor No.2"/>
    <n v="4"/>
    <s v="Oil Filter"/>
    <n v="1"/>
    <s v="JOB."/>
    <n v="10000"/>
    <n v="10000"/>
    <s v="Puneet Approval"/>
    <s v="V1000477 - บริษัท วาตะ แอร์ คอมเพรสเซอร์ จำกัด"/>
    <s v="Recive bill and GRN already"/>
    <m/>
    <d v="2024-09-02T00:00:00"/>
    <m/>
    <n v="16"/>
    <s v="Ontime"/>
    <m/>
  </r>
  <r>
    <n v="172"/>
    <x v="0"/>
    <d v="2024-08-10T00:00:00"/>
    <m/>
    <m/>
    <d v="2024-08-10T00:00:00"/>
    <s v="PR2425-02592"/>
    <s v="PO2425-02961"/>
    <d v="2024-08-17T00:00:00"/>
    <m/>
    <n v="20"/>
    <s v="SFST81000048"/>
    <s v="Utility Jobs  (Boiler-Air compress-Transformer-LPG)"/>
    <s v="Air Compressor No.2"/>
    <n v="5"/>
    <s v="Lubricant S 32 (20 L.)"/>
    <n v="2"/>
    <s v="JOB."/>
    <n v="2100"/>
    <n v="4200"/>
    <s v="Puneet Approval"/>
    <s v="V1000477 - บริษัท วาตะ แอร์ คอมเพรสเซอร์ จำกัด"/>
    <s v="Recive bill and GRN already"/>
    <m/>
    <d v="2024-09-02T00:00:00"/>
    <m/>
    <n v="16"/>
    <s v="Ontime"/>
    <m/>
  </r>
  <r>
    <n v="173"/>
    <x v="0"/>
    <d v="2024-08-10T00:00:00"/>
    <m/>
    <m/>
    <d v="2024-08-10T00:00:00"/>
    <s v="PR2425-02592"/>
    <s v="PO2425-02961 "/>
    <d v="2024-08-17T00:00:00"/>
    <m/>
    <n v="20"/>
    <s v="SFST81000048"/>
    <s v="Utility Jobs  (Boiler-Air compress-Transformer-LPG)"/>
    <s v="Air Compressor No.2"/>
    <n v="6"/>
    <s v="Air Filter"/>
    <n v="1"/>
    <s v="JOB"/>
    <n v="2900"/>
    <n v="2900"/>
    <s v="Puneet Approval"/>
    <s v="V1000477 - บริษัท วาตะ แอร์ คอมเพรสเซอร์ จำกัด"/>
    <s v="Recive bill and GRN already"/>
    <m/>
    <d v="2024-09-02T00:00:00"/>
    <m/>
    <n v="16"/>
    <s v="Ontime"/>
    <m/>
  </r>
  <r>
    <n v="174"/>
    <x v="0"/>
    <d v="2024-08-10T00:00:00"/>
    <m/>
    <m/>
    <d v="2024-08-10T00:00:00"/>
    <s v="PR2425-02592"/>
    <s v="PO2425-02961 "/>
    <d v="2024-08-17T00:00:00"/>
    <m/>
    <n v="20"/>
    <s v="SFST81000048"/>
    <s v="Utility Jobs  (Boiler-Air compress-Transformer-LPG)"/>
    <s v="Air Compressor No.2"/>
    <n v="7"/>
    <s v="Oil Filter"/>
    <n v="1"/>
    <s v="JOB"/>
    <n v="2600"/>
    <n v="2600"/>
    <s v="Puneet Approval"/>
    <s v="V1000477 - บริษัท วาตะ แอร์ คอมเพรสเซอร์ จำกัด"/>
    <s v="Recive bill and GRN already"/>
    <m/>
    <d v="2024-09-02T00:00:00"/>
    <m/>
    <n v="16"/>
    <s v="Ontime"/>
    <m/>
  </r>
  <r>
    <n v="175"/>
    <x v="0"/>
    <d v="2024-08-10T00:00:00"/>
    <m/>
    <m/>
    <d v="2024-08-10T00:00:00"/>
    <s v="PR2425-02592"/>
    <s v="PO2425-02961 "/>
    <d v="2024-08-17T00:00:00"/>
    <m/>
    <n v="20"/>
    <s v="SFST81000048"/>
    <s v="Utility Jobs  (Boiler-Air compress-Transformer-LPG)"/>
    <s v="Air Compressor No.2"/>
    <n v="8"/>
    <s v="Sparater"/>
    <n v="1"/>
    <s v="JOB"/>
    <n v="10000"/>
    <n v="10000"/>
    <s v="Puneet Approval"/>
    <s v="V1000477 - บริษัท วาตะ แอร์ คอมเพรสเซอร์ จำกัด"/>
    <s v="Recive bill and GRN already"/>
    <m/>
    <d v="2024-09-02T00:00:00"/>
    <m/>
    <n v="16"/>
    <s v="Ontime"/>
    <m/>
  </r>
  <r>
    <n v="176"/>
    <x v="0"/>
    <d v="2024-08-10T00:00:00"/>
    <m/>
    <m/>
    <d v="2024-08-10T00:00:00"/>
    <s v="PR2425-02592"/>
    <s v="PO2425-02961 "/>
    <d v="2024-08-17T00:00:00"/>
    <m/>
    <n v="20"/>
    <s v="SFST81000048"/>
    <s v="Utility Jobs  (Boiler-Air compress-Transformer-LPG)"/>
    <s v="Air Compressor No.2"/>
    <n v="9"/>
    <s v="Lubricant S 32 (20 L.)"/>
    <n v="2"/>
    <s v="JOB"/>
    <n v="4200"/>
    <n v="8400"/>
    <s v="Puneet Approval"/>
    <s v="V1000477 - บริษัท วาตะ แอร์ คอมเพรสเซอร์ จำกัด"/>
    <s v="Recive bill and GRN already"/>
    <m/>
    <d v="2024-09-02T00:00:00"/>
    <m/>
    <n v="16"/>
    <s v="Ontime"/>
    <m/>
  </r>
  <r>
    <n v="177"/>
    <x v="0"/>
    <d v="2024-08-10T00:00:00"/>
    <m/>
    <m/>
    <d v="2024-08-10T00:00:00"/>
    <s v="PR2425-02594"/>
    <s v="PO2425-02962"/>
    <d v="2024-08-17T00:00:00"/>
    <m/>
    <n v="20"/>
    <s v="SFST81000048"/>
    <s v="Utility Jobs  (Boiler-Air compress-Transformer-LPG)"/>
    <s v="Air Compressor No.1"/>
    <n v="1"/>
    <s v="Air Filter For Compressor MOBO SA 8 ( 10 HP)"/>
    <n v="1"/>
    <s v="JOB"/>
    <n v="2120"/>
    <n v="2120"/>
    <s v="Puneet Approval"/>
    <s v="V1000477 - บริษัท วาตะ แอร์ คอมเพรสเซอร์ จำกัด"/>
    <s v="Recive bill and GRN already"/>
    <m/>
    <d v="2024-09-02T00:00:00"/>
    <m/>
    <n v="16"/>
    <s v="Ontime"/>
    <m/>
  </r>
  <r>
    <n v="178"/>
    <x v="0"/>
    <d v="2024-08-10T00:00:00"/>
    <m/>
    <m/>
    <d v="2024-08-10T00:00:00"/>
    <s v="PR2425-02594"/>
    <s v="PO2425-02962"/>
    <d v="2024-08-17T00:00:00"/>
    <m/>
    <n v="20"/>
    <s v="SFST81000048"/>
    <s v="Utility Jobs  (Boiler-Air compress-Transformer-LPG)"/>
    <s v="Air Compressor No.1"/>
    <n v="2"/>
    <s v="Oil Filter"/>
    <n v="1"/>
    <s v="JOB"/>
    <n v="1200"/>
    <n v="1200"/>
    <s v="Puneet Approval"/>
    <s v="V1000477 - บริษัท วาตะ แอร์ คอมเพรสเซอร์ จำกัด"/>
    <s v="Recive bill and GRN already"/>
    <m/>
    <d v="2024-09-02T00:00:00"/>
    <m/>
    <n v="16"/>
    <s v="Ontime"/>
    <m/>
  </r>
  <r>
    <n v="179"/>
    <x v="0"/>
    <d v="2024-08-10T00:00:00"/>
    <m/>
    <m/>
    <d v="2024-08-10T00:00:00"/>
    <s v="PR2425-02594"/>
    <s v="PO2425-02962"/>
    <d v="2024-08-17T00:00:00"/>
    <m/>
    <n v="20"/>
    <s v="SFST81000048"/>
    <s v="Utility Jobs  (Boiler-Air compress-Transformer-LPG)"/>
    <s v="Air Compressor No.1"/>
    <n v="3"/>
    <s v="Sparater"/>
    <n v="1"/>
    <s v="JOB"/>
    <n v="7200"/>
    <n v="7200"/>
    <s v="Puneet Approval"/>
    <s v="V1000477 - บริษัท วาตะ แอร์ คอมเพรสเซอร์ จำกัด"/>
    <s v="Recive bill and GRN already"/>
    <m/>
    <d v="2024-09-02T00:00:00"/>
    <m/>
    <n v="16"/>
    <s v="Ontime"/>
    <m/>
  </r>
  <r>
    <n v="180"/>
    <x v="0"/>
    <d v="2024-08-10T00:00:00"/>
    <m/>
    <m/>
    <d v="2024-08-10T00:00:00"/>
    <s v="PR2425-02594"/>
    <s v="PO2425-02962"/>
    <d v="2024-08-17T00:00:00"/>
    <m/>
    <n v="20"/>
    <s v="SFST81000048"/>
    <s v="Utility Jobs  (Boiler-Air compress-Transformer-LPG)"/>
    <s v="Air Compressor No.1"/>
    <n v="4"/>
    <s v="Lubricant S 32 (20 L.)"/>
    <n v="1"/>
    <s v="JOB"/>
    <n v="4200"/>
    <n v="4200"/>
    <s v="Puneet Approval"/>
    <s v="V1000477 - บริษัท วาตะ แอร์ คอมเพรสเซอร์ จำกัด"/>
    <s v="Recive bill and GRN already"/>
    <m/>
    <d v="2024-09-02T00:00:00"/>
    <m/>
    <n v="16"/>
    <s v="Ontime"/>
    <m/>
  </r>
  <r>
    <n v="181"/>
    <x v="0"/>
    <d v="2024-08-10T00:00:00"/>
    <m/>
    <m/>
    <d v="2024-08-10T00:00:00"/>
    <s v="PR2425-02594"/>
    <s v="PO2425-02962"/>
    <d v="2024-08-17T00:00:00"/>
    <m/>
    <n v="20"/>
    <s v="SFST81000048"/>
    <s v="Utility Jobs  (Boiler-Air compress-Transformer-LPG)"/>
    <s v="Air Compressor No.1"/>
    <n v="5"/>
    <s v="Air Filter For Compressor MOBO SA 8 ( 10 HP)"/>
    <n v="1"/>
    <s v="JOB."/>
    <n v="2120"/>
    <n v="2120"/>
    <s v="Puneet Approval"/>
    <s v="V1000477 - บริษัท วาตะ แอร์ คอมเพรสเซอร์ จำกัด"/>
    <s v="Recive bill and GRN already"/>
    <m/>
    <d v="2024-09-02T00:00:00"/>
    <m/>
    <n v="16"/>
    <s v="Ontime"/>
    <m/>
  </r>
  <r>
    <n v="182"/>
    <x v="0"/>
    <d v="2024-08-10T00:00:00"/>
    <m/>
    <m/>
    <d v="2024-08-10T00:00:00"/>
    <s v="PR2425-02594"/>
    <s v="PO2425-02962"/>
    <d v="2024-08-17T00:00:00"/>
    <m/>
    <n v="20"/>
    <s v="SFST81000048"/>
    <s v="Utility Jobs  (Boiler-Air compress-Transformer-LPG)"/>
    <s v="Air Compressor No.1"/>
    <n v="6"/>
    <s v="Oil Filter"/>
    <n v="1"/>
    <s v="JOB."/>
    <n v="1200"/>
    <n v="1200"/>
    <s v="Puneet Approval"/>
    <s v="V1000477 - บริษัท วาตะ แอร์ คอมเพรสเซอร์ จำกัด"/>
    <s v="Recive bill and GRN already"/>
    <m/>
    <d v="2024-09-02T00:00:00"/>
    <m/>
    <n v="16"/>
    <s v="Ontime"/>
    <m/>
  </r>
  <r>
    <n v="183"/>
    <x v="0"/>
    <d v="2024-08-10T00:00:00"/>
    <m/>
    <m/>
    <d v="2024-08-10T00:00:00"/>
    <s v="PR2425-02594"/>
    <s v="PO2425-02962"/>
    <d v="2024-08-17T00:00:00"/>
    <m/>
    <n v="20"/>
    <s v="SFST81000048"/>
    <s v="Utility Jobs  (Boiler-Air compress-Transformer-LPG)"/>
    <s v="Air Compressor No.1"/>
    <n v="7"/>
    <s v="Sparater"/>
    <n v="1"/>
    <s v="JOB."/>
    <n v="7200"/>
    <n v="7200"/>
    <s v="Puneet Approval"/>
    <s v="V1000477 - บริษัท วาตะ แอร์ คอมเพรสเซอร์ จำกัด"/>
    <s v="Recive bill and GRN already"/>
    <m/>
    <d v="2024-09-02T00:00:00"/>
    <m/>
    <n v="16"/>
    <s v="Ontime"/>
    <m/>
  </r>
  <r>
    <n v="184"/>
    <x v="0"/>
    <d v="2024-08-10T00:00:00"/>
    <m/>
    <m/>
    <d v="2024-08-10T00:00:00"/>
    <s v="PR2425-02594"/>
    <s v="PO2425-02962"/>
    <d v="2024-08-17T00:00:00"/>
    <m/>
    <n v="20"/>
    <s v="SFST81000048"/>
    <s v="Utility Jobs  (Boiler-Air compress-Transformer-LPG)"/>
    <s v="Air Compressor No.1"/>
    <n v="8"/>
    <s v="Lubricant S 32 (20 L.)"/>
    <n v="1"/>
    <s v="JOB."/>
    <n v="4200"/>
    <n v="4200"/>
    <s v="Puneet Approval"/>
    <s v="V1000477 - บริษัท วาตะ แอร์ คอมเพรสเซอร์ จำกัด"/>
    <s v="Recive bill and GRN already"/>
    <m/>
    <d v="2024-09-02T00:00:00"/>
    <m/>
    <n v="16"/>
    <s v="Ontime"/>
    <m/>
  </r>
  <r>
    <n v="185"/>
    <x v="0"/>
    <d v="2024-07-25T00:00:00"/>
    <m/>
    <m/>
    <d v="2024-07-25T00:00:00"/>
    <s v="PR2425-02605"/>
    <s v="PO2425-02963"/>
    <d v="2024-08-01T00:00:00"/>
    <m/>
    <n v="30"/>
    <s v="SFST34000130"/>
    <s v="Consumable part for MN"/>
    <s v="Consumable part"/>
    <n v="1"/>
    <s v="ชุดสกรู น็อต หกเหลี่ยม สเตนเลส 304 M M6x25"/>
    <n v="20"/>
    <s v="PCS."/>
    <n v="8"/>
    <n v="160"/>
    <s v="Puneet Approval"/>
    <s v="V1000289 - Kitticharoen Supply Co., Ltd"/>
    <s v="Recive bill and GRN already"/>
    <m/>
    <d v="2024-08-28T00:00:00"/>
    <m/>
    <n v="27"/>
    <s v="Ontime"/>
    <m/>
  </r>
  <r>
    <n v="186"/>
    <x v="0"/>
    <d v="2024-07-25T00:00:00"/>
    <m/>
    <m/>
    <d v="2024-07-25T00:00:00"/>
    <s v="PR2425-02605"/>
    <s v="PO2425-02963"/>
    <d v="2024-08-01T00:00:00"/>
    <m/>
    <n v="30"/>
    <s v="SFST34000131"/>
    <s v="Consumable part for MN"/>
    <s v="Consumable part"/>
    <n v="2"/>
    <s v="ชุดสกรู น็อต หกเหลี่ยม สเตนเลส 304 M M6x35"/>
    <n v="20"/>
    <s v="PCS."/>
    <n v="9"/>
    <n v="180"/>
    <s v="Puneet Approval"/>
    <s v="V1000289 - Kitticharoen Supply Co., Ltd"/>
    <s v="Recive bill and GRN already"/>
    <m/>
    <d v="2024-08-28T00:00:00"/>
    <m/>
    <n v="27"/>
    <s v="Ontime"/>
    <m/>
  </r>
  <r>
    <n v="187"/>
    <x v="0"/>
    <d v="2024-07-25T00:00:00"/>
    <m/>
    <m/>
    <d v="2024-07-25T00:00:00"/>
    <s v="PR2425-02605"/>
    <s v="PO2425-02963"/>
    <d v="2024-08-01T00:00:00"/>
    <m/>
    <n v="30"/>
    <s v="SFST34000132"/>
    <s v="Consumable part for MN"/>
    <s v="Consumable part"/>
    <n v="3"/>
    <s v="ชุดสกรู น็อต หกเหลี่ยม สเตนเลส 304 M M8x25"/>
    <n v="20"/>
    <s v="PCS."/>
    <n v="11"/>
    <n v="220"/>
    <s v="Puneet Approval"/>
    <s v="V1000289 - Kitticharoen Supply Co., Ltd"/>
    <s v="Recive bill and GRN already"/>
    <m/>
    <d v="2024-08-28T00:00:00"/>
    <m/>
    <n v="27"/>
    <s v="Ontime"/>
    <m/>
  </r>
  <r>
    <n v="188"/>
    <x v="0"/>
    <d v="2024-07-25T00:00:00"/>
    <m/>
    <m/>
    <d v="2024-07-25T00:00:00"/>
    <s v="PR2425-02605"/>
    <s v="PO2425-02963"/>
    <d v="2024-08-01T00:00:00"/>
    <m/>
    <n v="30"/>
    <s v="SFST34000133"/>
    <s v="Consumable part for MN"/>
    <s v="Consumable part"/>
    <n v="4"/>
    <s v="ชุดสกรู น็อต หกเหลี่ยม สเตนเลส 304 M M8x35"/>
    <n v="20"/>
    <s v="PCS."/>
    <n v="12"/>
    <n v="240"/>
    <s v="Puneet Approval"/>
    <s v="V1000289 - Kitticharoen Supply Co., Ltd"/>
    <s v="Recive bill and GRN already"/>
    <m/>
    <d v="2024-08-28T00:00:00"/>
    <m/>
    <n v="27"/>
    <s v="Ontime"/>
    <m/>
  </r>
  <r>
    <n v="189"/>
    <x v="0"/>
    <d v="2024-07-25T00:00:00"/>
    <m/>
    <m/>
    <d v="2024-07-25T00:00:00"/>
    <s v="PR2425-02605"/>
    <s v="PO2425-02963"/>
    <d v="2024-08-01T00:00:00"/>
    <m/>
    <n v="30"/>
    <s v="SFST34000134"/>
    <s v="Consumable part for MN"/>
    <s v="Consumable part"/>
    <n v="5"/>
    <s v="น็อตเหลี่ยมดำแข็งพิเศษ M16x80 เกลียวตลอด"/>
    <n v="15"/>
    <s v="PCS."/>
    <n v="30"/>
    <n v="450"/>
    <s v="Puneet Approval"/>
    <s v="V1000289 - Kitticharoen Supply Co., Ltd"/>
    <s v="Recive bill and GRN already"/>
    <m/>
    <d v="2024-08-28T00:00:00"/>
    <m/>
    <n v="27"/>
    <s v="Ontime"/>
    <m/>
  </r>
  <r>
    <n v="190"/>
    <x v="0"/>
    <d v="2024-07-25T00:00:00"/>
    <m/>
    <m/>
    <d v="2024-07-25T00:00:00"/>
    <s v="PR2425-02605"/>
    <s v="PO2425-02963"/>
    <d v="2024-08-01T00:00:00"/>
    <m/>
    <n v="30"/>
    <s v="SFST34000135"/>
    <s v="Consumable part for MN"/>
    <s v="Consumable part"/>
    <n v="6"/>
    <s v="ใบเลื่อยตัดเหล็ก ECLIPSE 14teeth (1x14 นิ้ว)"/>
    <n v="10"/>
    <s v="PCS."/>
    <n v="200"/>
    <n v="2000"/>
    <s v="Puneet Approval"/>
    <s v="V1000289 - Kitticharoen Supply Co., Ltd"/>
    <s v="Recive bill and GRN already"/>
    <m/>
    <d v="2024-08-28T00:00:00"/>
    <m/>
    <n v="27"/>
    <s v="Ontime"/>
    <m/>
  </r>
  <r>
    <n v="191"/>
    <x v="0"/>
    <d v="2024-08-10T00:00:00"/>
    <m/>
    <m/>
    <d v="2024-08-10T00:00:00"/>
    <s v="PR2425-02605"/>
    <s v="PO2425-02963"/>
    <d v="2024-08-17T00:00:00"/>
    <m/>
    <n v="20"/>
    <s v="SFST34000130"/>
    <s v="Consumable part for MN"/>
    <s v="Consumable part"/>
    <n v="7"/>
    <s v="ชุดสกรู น็อต หกเหลี่ยม สเตนเลส 304 M M6x25"/>
    <n v="20"/>
    <s v="PCS."/>
    <n v="8"/>
    <n v="160"/>
    <s v="Puneet Approval"/>
    <s v="V1000289 - Kitticharoen Supply Co., Ltd"/>
    <s v="Recive bill and GRN already"/>
    <m/>
    <d v="2024-08-28T00:00:00"/>
    <m/>
    <n v="11"/>
    <s v="Ontime"/>
    <m/>
  </r>
  <r>
    <n v="192"/>
    <x v="0"/>
    <d v="2024-08-10T00:00:00"/>
    <m/>
    <m/>
    <d v="2024-08-10T00:00:00"/>
    <s v="PR2425-02605"/>
    <s v="PO2425-02963"/>
    <d v="2024-08-17T00:00:00"/>
    <m/>
    <n v="20"/>
    <s v="SFST34000131"/>
    <s v="Consumable part for MN"/>
    <s v="Consumable part"/>
    <n v="8"/>
    <s v="ชุดสกรู น็อต หกเหลี่ยม สเตนเลส 304 M M6x35"/>
    <n v="20"/>
    <s v="PCS."/>
    <n v="9"/>
    <n v="180"/>
    <s v="Puneet Approval"/>
    <s v="V1000289 - Kitticharoen Supply Co., Ltd"/>
    <s v="Recive bill and GRN already"/>
    <m/>
    <d v="2024-08-28T00:00:00"/>
    <m/>
    <n v="11"/>
    <s v="Ontime"/>
    <m/>
  </r>
  <r>
    <n v="193"/>
    <x v="0"/>
    <d v="2024-08-10T00:00:00"/>
    <m/>
    <m/>
    <d v="2024-08-10T00:00:00"/>
    <s v="PR2425-02605"/>
    <s v="PO2425-02963"/>
    <d v="2024-08-17T00:00:00"/>
    <m/>
    <n v="20"/>
    <s v="SFST34000132"/>
    <s v="Consumable part for MN"/>
    <s v="Consumable part"/>
    <n v="9"/>
    <s v="ชุดสกรู น็อต หกเหลี่ยม สเตนเลส 304 M M8x25"/>
    <n v="20"/>
    <s v="PCS."/>
    <n v="11"/>
    <n v="220"/>
    <s v="Puneet Approval"/>
    <s v="V1000289 - Kitticharoen Supply Co., Ltd"/>
    <s v="Recive bill and GRN already"/>
    <m/>
    <d v="2024-08-28T00:00:00"/>
    <m/>
    <n v="11"/>
    <s v="Ontime"/>
    <m/>
  </r>
  <r>
    <n v="194"/>
    <x v="0"/>
    <d v="2024-08-10T00:00:00"/>
    <m/>
    <m/>
    <d v="2024-08-10T00:00:00"/>
    <s v="PR2425-02605"/>
    <s v="PO2425-02963"/>
    <d v="2024-08-17T00:00:00"/>
    <m/>
    <n v="20"/>
    <s v="SFST34000133"/>
    <s v="Consumable part for MN"/>
    <s v="Consumable part"/>
    <n v="10"/>
    <s v="ชุดสกรู น็อต หกเหลี่ยม สเตนเลส 304 M M8x35"/>
    <n v="20"/>
    <s v="PCS."/>
    <n v="12"/>
    <n v="240"/>
    <s v="Puneet Approval"/>
    <s v="V1000289 - Kitticharoen Supply Co., Ltd"/>
    <s v="Recive bill and GRN already"/>
    <m/>
    <d v="2024-08-28T00:00:00"/>
    <m/>
    <n v="11"/>
    <s v="Ontime"/>
    <m/>
  </r>
  <r>
    <n v="195"/>
    <x v="0"/>
    <d v="2024-08-10T00:00:00"/>
    <m/>
    <m/>
    <d v="2024-08-10T00:00:00"/>
    <s v="PR2425-02605"/>
    <s v="PO2425-02963"/>
    <d v="2024-08-17T00:00:00"/>
    <m/>
    <n v="20"/>
    <s v="SFST34000134"/>
    <s v="Consumable part for MN"/>
    <s v="Consumable part"/>
    <n v="11"/>
    <s v="น็อตเหลี่ยมดำแข็งพิเศษ M16x80 เกลียวตลอด"/>
    <n v="15"/>
    <s v="PCS."/>
    <n v="30"/>
    <n v="450"/>
    <s v="Puneet Approval"/>
    <s v="V1000289 - Kitticharoen Supply Co., Ltd"/>
    <s v="Recive bill and GRN already"/>
    <m/>
    <d v="2024-08-28T00:00:00"/>
    <m/>
    <n v="11"/>
    <s v="Ontime"/>
    <m/>
  </r>
  <r>
    <n v="196"/>
    <x v="0"/>
    <d v="2024-08-10T00:00:00"/>
    <m/>
    <m/>
    <d v="2024-08-10T00:00:00"/>
    <s v="PR2425-02605"/>
    <s v="PO2425-02963"/>
    <d v="2024-08-17T00:00:00"/>
    <m/>
    <n v="20"/>
    <s v="SFST34000135"/>
    <s v="Consumable part for MN"/>
    <s v="Consumable part"/>
    <n v="12"/>
    <s v="ใบเลื่อยตัดเหล็ก ECLIPSE 14teeth (1x14 นิ้ว)"/>
    <n v="10"/>
    <s v="PCS."/>
    <n v="200"/>
    <n v="2000"/>
    <s v="Puneet Approval"/>
    <s v="V1000289 - Kitticharoen Supply Co., Ltd"/>
    <s v="Recive bill and GRN already"/>
    <m/>
    <d v="2024-08-28T00:00:00"/>
    <m/>
    <n v="11"/>
    <s v="Ontime"/>
    <m/>
  </r>
  <r>
    <n v="197"/>
    <x v="0"/>
    <d v="2024-08-10T00:00:00"/>
    <m/>
    <m/>
    <d v="2024-08-10T00:00:00"/>
    <s v="PR2425-02591"/>
    <s v="PO2425-02964"/>
    <d v="2024-08-17T00:00:00"/>
    <m/>
    <n v="40"/>
    <s v="SFST81000050"/>
    <s v="Consumable part for MN"/>
    <s v="Consumable part"/>
    <n v="1"/>
    <s v="ซิลิโคนระบายความร้อนฮีทซิงค์ CPU_x000a_ขนาด 30 กรัม สีเทา รุ่น HY510"/>
    <n v="6"/>
    <s v="PCS."/>
    <n v="55"/>
    <n v="330"/>
    <s v="Puneet Approval"/>
    <s v="V1000259 - JJP SUPPLY CO., LTD"/>
    <s v="Recive bill and GRN already"/>
    <m/>
    <d v="2024-09-24T00:00:00"/>
    <m/>
    <n v="38"/>
    <s v="Ontime"/>
    <m/>
  </r>
  <r>
    <n v="198"/>
    <x v="0"/>
    <d v="2024-08-10T00:00:00"/>
    <m/>
    <m/>
    <d v="2024-08-10T00:00:00"/>
    <s v="PR2425-02591"/>
    <s v="PO2425-02964"/>
    <d v="2024-08-17T00:00:00"/>
    <m/>
    <n v="40"/>
    <s v="SFST81000050"/>
    <s v="Consumable part for MN"/>
    <s v="Consumable part"/>
    <n v="2"/>
    <s v="ตะกั่วหลอดอุลตร้า ด้ามปากกา 1.2mm 3.5 M. รุ่น 99-06-0107"/>
    <n v="5"/>
    <s v="PCS."/>
    <n v="55"/>
    <n v="275"/>
    <s v="Puneet Approval"/>
    <s v="V1000259 - JJP SUPPLY CO., LTD"/>
    <s v="Recive bill and GRN already"/>
    <m/>
    <d v="2024-09-24T00:00:00"/>
    <m/>
    <n v="38"/>
    <s v="Ontime"/>
    <m/>
  </r>
  <r>
    <n v="199"/>
    <x v="0"/>
    <d v="2024-08-10T00:00:00"/>
    <m/>
    <m/>
    <d v="2024-08-10T00:00:00"/>
    <s v="PR2425-02591"/>
    <s v="PO2425-02964"/>
    <d v="2024-08-17T00:00:00"/>
    <m/>
    <n v="40"/>
    <s v="SFST81000050"/>
    <s v="Consumable part for MN"/>
    <s v="Consumable part"/>
    <n v="3"/>
    <s v="ท่อหดความร้อนหุ้มสายไฟ แพ็ค530ชิ้นคละสี SET-HS-530"/>
    <n v="1"/>
    <s v="PCS."/>
    <n v="220"/>
    <n v="220"/>
    <s v="Puneet Approval"/>
    <s v="V1000259 - JJP SUPPLY CO., LTD"/>
    <s v="Recive bill and GRN already"/>
    <m/>
    <d v="2024-09-24T00:00:00"/>
    <m/>
    <n v="38"/>
    <s v="Ontime"/>
    <m/>
  </r>
  <r>
    <n v="200"/>
    <x v="0"/>
    <d v="2024-08-10T00:00:00"/>
    <m/>
    <m/>
    <d v="2024-08-10T00:00:00"/>
    <s v="PR2425-02591"/>
    <s v="PO2425-02964"/>
    <d v="2024-08-17T00:00:00"/>
    <m/>
    <n v="40"/>
    <s v="SFST81000050"/>
    <s v="Consumable part for MN"/>
    <s v="Consumable part"/>
    <n v="4"/>
    <s v="MAGCRAFT ชุดกระจกส่องงาน LED QJ.PU-54 1209019"/>
    <n v="2"/>
    <s v="PCS."/>
    <n v="220"/>
    <n v="440"/>
    <s v="Puneet Approval"/>
    <s v="V1000259 - JJP SUPPLY CO., LTD"/>
    <s v="Recive bill and GRN already"/>
    <m/>
    <d v="2024-09-24T00:00:00"/>
    <m/>
    <n v="38"/>
    <s v="Ontime"/>
    <m/>
  </r>
  <r>
    <n v="201"/>
    <x v="0"/>
    <d v="2024-08-10T00:00:00"/>
    <m/>
    <m/>
    <d v="2024-08-10T00:00:00"/>
    <s v="PR2425-02591"/>
    <s v="PO2425-02964"/>
    <d v="2024-08-17T00:00:00"/>
    <m/>
    <n v="40"/>
    <s v="SFST81000050"/>
    <s v="Consumable part for MN"/>
    <s v="Consumable part"/>
    <n v="5"/>
    <s v="YIHUA&quot;, 939D PLUS, หัวแร้งบัดกรี 75W แบบ Station"/>
    <n v="1"/>
    <s v="PCS."/>
    <n v="2100"/>
    <n v="2100"/>
    <s v="Puneet Approval"/>
    <s v="V1000259 - JJP SUPPLY CO., LTD"/>
    <s v="Recive bill and GRN already"/>
    <m/>
    <d v="2024-09-24T00:00:00"/>
    <m/>
    <n v="38"/>
    <s v="Ontime"/>
    <m/>
  </r>
  <r>
    <n v="202"/>
    <x v="0"/>
    <d v="2024-08-10T00:00:00"/>
    <m/>
    <m/>
    <d v="2024-08-10T00:00:00"/>
    <s v="PR2425-02595"/>
    <s v="PO2425-02965"/>
    <d v="2024-08-17T00:00:00"/>
    <m/>
    <n v="10"/>
    <s v="SFST81000050"/>
    <s v="Machanical part"/>
    <s v="Machanical part"/>
    <n v="1"/>
    <s v="304 stainless steel sheet, size 4x8 feet, thickness 1 mm."/>
    <n v="1"/>
    <s v="PCS."/>
    <n v="2250"/>
    <n v="2250"/>
    <s v="Puneet Approval"/>
    <s v="V1000307 - M.C.K.STEEL CENTER CO., LTD."/>
    <s v="Recive bill and GRN already"/>
    <m/>
    <d v="2024-08-26T00:00:00"/>
    <m/>
    <n v="9"/>
    <s v="Ontime"/>
    <m/>
  </r>
  <r>
    <n v="203"/>
    <x v="0"/>
    <d v="2024-08-10T00:00:00"/>
    <m/>
    <m/>
    <d v="2024-08-10T00:00:00"/>
    <s v="PR2425-02595"/>
    <s v="PO2425-02965"/>
    <d v="2024-08-17T00:00:00"/>
    <m/>
    <n v="10"/>
    <s v="SFST81000050"/>
    <s v="Machanical part"/>
    <s v="Machanical part"/>
    <n v="2"/>
    <s v="304 stainless steel sheet, size 4x8 feet, thickness 2 mm."/>
    <n v="1"/>
    <s v="PCS."/>
    <n v="4290"/>
    <n v="4290"/>
    <s v="Puneet Approval"/>
    <s v="V1000307 - M.C.K.STEEL CENTER CO., LTD."/>
    <s v="Recive bill and GRN already"/>
    <m/>
    <d v="2024-08-26T00:00:00"/>
    <m/>
    <n v="9"/>
    <s v="Ontime"/>
    <m/>
  </r>
  <r>
    <n v="204"/>
    <x v="0"/>
    <d v="2024-08-10T00:00:00"/>
    <m/>
    <m/>
    <d v="2024-08-10T00:00:00"/>
    <s v="PR2425-02595"/>
    <s v="PO2425-02965"/>
    <d v="2024-08-17T00:00:00"/>
    <m/>
    <n v="10"/>
    <s v="SFST81000005"/>
    <s v="Machanical part"/>
    <s v="Machanical part"/>
    <n v="3"/>
    <s v="304 stainless steel sheet, size 4x8 feet, thickness 1 mm."/>
    <n v="1"/>
    <s v="PCS."/>
    <n v="2250"/>
    <n v="2250"/>
    <s v="Puneet Approval"/>
    <s v="V1000307 - M.C.K.STEEL CENTER CO., LTD."/>
    <s v="Recive bill and GRN already"/>
    <m/>
    <d v="2024-08-24T00:00:00"/>
    <m/>
    <n v="7"/>
    <s v="Ontime"/>
    <m/>
  </r>
  <r>
    <n v="205"/>
    <x v="0"/>
    <d v="2024-08-10T00:00:00"/>
    <m/>
    <m/>
    <d v="2024-08-10T00:00:00"/>
    <s v="PR2425-02595"/>
    <s v="PO2425-02965"/>
    <d v="2024-08-17T00:00:00"/>
    <m/>
    <n v="10"/>
    <s v="SFST81000005"/>
    <s v="Machanical part"/>
    <s v="Machanical part"/>
    <n v="4"/>
    <s v="304 stainless steel sheet, size 4x8 feet, thickness 2 mm."/>
    <n v="1"/>
    <s v="PCS."/>
    <n v="4290"/>
    <n v="4290"/>
    <s v="Puneet Approval"/>
    <s v="V1000307 - M.C.K.STEEL CENTER CO., LTD."/>
    <s v="Recive bill and GRN already"/>
    <m/>
    <d v="2024-08-24T00:00:00"/>
    <m/>
    <n v="7"/>
    <s v="Ontime"/>
    <m/>
  </r>
  <r>
    <n v="206"/>
    <x v="0"/>
    <d v="2024-08-10T00:00:00"/>
    <m/>
    <m/>
    <d v="2024-08-10T00:00:00"/>
    <s v="PR2425-02596"/>
    <s v="PO2425-02967"/>
    <d v="2024-08-17T00:00:00"/>
    <m/>
    <n v="40"/>
    <s v="SFST81000050"/>
    <s v="Machanical part"/>
    <s v="Machanical part"/>
    <n v="5"/>
    <s v="Square steel block cover, size 4x4 inches"/>
    <n v="20"/>
    <s v="PCS."/>
    <n v="8"/>
    <n v="160"/>
    <s v="Puneet Approval"/>
    <s v="V1000259 - JJP SUPPLY CO., LTD"/>
    <s v="Recive bill and GRN already"/>
    <m/>
    <d v="2024-09-24T00:00:00"/>
    <m/>
    <n v="38"/>
    <s v="Ontime"/>
    <m/>
  </r>
  <r>
    <n v="207"/>
    <x v="0"/>
    <d v="2024-08-10T00:00:00"/>
    <m/>
    <m/>
    <d v="2024-08-10T00:00:00"/>
    <s v="PR2425-02596"/>
    <s v="PO2425-02967"/>
    <d v="2024-08-17T00:00:00"/>
    <m/>
    <n v="40"/>
    <s v="SFST81000050"/>
    <s v="Machanical part"/>
    <s v="Machanical part"/>
    <n v="6"/>
    <s v="Square steel block cover, size 2x4 inches"/>
    <n v="20"/>
    <s v="PCS."/>
    <n v="8"/>
    <n v="160"/>
    <s v="Puneet Approval"/>
    <s v="V1000259 - JJP SUPPLY CO., LTD"/>
    <s v="Recive bill and GRN already"/>
    <m/>
    <d v="2024-09-24T00:00:00"/>
    <m/>
    <n v="38"/>
    <s v="Ontime"/>
    <m/>
  </r>
  <r>
    <n v="208"/>
    <x v="0"/>
    <d v="2024-08-10T00:00:00"/>
    <m/>
    <m/>
    <d v="2024-08-10T00:00:00"/>
    <s v="PR2425-02596"/>
    <s v="PO2425-02967"/>
    <d v="2024-08-17T00:00:00"/>
    <m/>
    <n v="40"/>
    <s v="SFST81000050"/>
    <s v="Machanical part"/>
    <s v="Machanical part"/>
    <n v="7"/>
    <s v="Square steel block cover, size 4x4 inches"/>
    <n v="20"/>
    <s v="PCS."/>
    <n v="8"/>
    <n v="160"/>
    <s v="Puneet Approval"/>
    <s v="V1000259 - JJP SUPPLY CO., LTD"/>
    <s v="Recive bill and GRN already"/>
    <m/>
    <d v="2024-09-24T00:00:00"/>
    <m/>
    <n v="38"/>
    <s v="Ontime"/>
    <m/>
  </r>
  <r>
    <n v="209"/>
    <x v="0"/>
    <d v="2024-08-10T00:00:00"/>
    <m/>
    <m/>
    <d v="2024-08-10T00:00:00"/>
    <s v="PR2425-02596"/>
    <s v="PO2425-02967"/>
    <d v="2024-08-17T00:00:00"/>
    <m/>
    <n v="40"/>
    <s v="SFST81000050"/>
    <s v="Machanical part"/>
    <s v="Machanical part"/>
    <n v="8"/>
    <s v="Square steel block cover, size 2x4 inches"/>
    <n v="20"/>
    <s v="PCS."/>
    <n v="8"/>
    <n v="160"/>
    <s v="Puneet Approval"/>
    <s v="V1000259 - JJP SUPPLY CO., LTD"/>
    <s v="Recive bill and GRN already"/>
    <m/>
    <d v="2024-09-24T00:00:00"/>
    <m/>
    <n v="38"/>
    <s v="Ontime"/>
    <m/>
  </r>
  <r>
    <n v="210"/>
    <x v="0"/>
    <d v="2024-08-10T00:00:00"/>
    <m/>
    <m/>
    <d v="2024-08-10T00:00:00"/>
    <s v="PR2425-02596"/>
    <s v="PO2425-02968"/>
    <d v="2024-08-17T00:00:00"/>
    <m/>
    <n v="10"/>
    <s v="SFST81000050"/>
    <s v="Machanical part"/>
    <s v="Machanical part"/>
    <n v="1"/>
    <s v="FRP sheet (white) 2 mm thick, size 120x240 cm."/>
    <n v="4"/>
    <s v="PCS."/>
    <n v="4950"/>
    <n v="19800"/>
    <s v="Puneet Approval"/>
    <s v="V1000529 - 168 Supply"/>
    <s v="Recive bill and GRN already"/>
    <m/>
    <d v="2024-08-23T00:00:00"/>
    <m/>
    <n v="6"/>
    <s v="Ontime"/>
    <m/>
  </r>
  <r>
    <n v="211"/>
    <x v="0"/>
    <d v="2024-08-10T00:00:00"/>
    <m/>
    <m/>
    <d v="2024-08-10T00:00:00"/>
    <s v="PR2425-02596"/>
    <s v="PO2425-02968"/>
    <d v="2024-08-17T00:00:00"/>
    <m/>
    <n v="10"/>
    <s v="SFST81000050"/>
    <s v="Machanical part"/>
    <s v="Machanical part"/>
    <n v="2"/>
    <s v="FRP sheet (white) 2 mm thick, size 120x240 cm."/>
    <n v="4"/>
    <s v="PCS."/>
    <n v="4950"/>
    <n v="19800"/>
    <s v="Puneet Approval"/>
    <s v="V1000529 - 168 Supply"/>
    <s v="Recive bill and GRN already"/>
    <m/>
    <d v="2024-08-23T00:00:00"/>
    <m/>
    <n v="6"/>
    <s v="Ontime"/>
    <m/>
  </r>
  <r>
    <n v="212"/>
    <x v="0"/>
    <d v="2024-08-10T00:00:00"/>
    <m/>
    <m/>
    <d v="2024-08-10T00:00:00"/>
    <s v="PR2425-02597"/>
    <s v="PO2425-02969"/>
    <d v="2024-08-17T00:00:00"/>
    <m/>
    <n v="10"/>
    <s v="SFST81000051"/>
    <s v="Consumable part for MN"/>
    <s v="Consumable part"/>
    <n v="3"/>
    <s v="TOA Glipton สีน้ำมันเคลือบเงาเหล็กและไม้_x000a_สี River Blue เบอร์ G372 ขนาด 3.785 ลิตร"/>
    <n v="1"/>
    <s v="PCS."/>
    <n v="620"/>
    <n v="620"/>
    <s v="Puneet Approval"/>
    <s v=" V1000306 - Inter Supply (1992) Co., Ltd."/>
    <s v="Recive bill and GRN already"/>
    <m/>
    <d v="2024-08-26T00:00:00"/>
    <m/>
    <n v="9"/>
    <s v="Ontime"/>
    <m/>
  </r>
  <r>
    <n v="213"/>
    <x v="0"/>
    <d v="2024-08-10T00:00:00"/>
    <m/>
    <m/>
    <d v="2024-08-10T00:00:00"/>
    <s v="PR2425-02597 "/>
    <s v="PO2425-02969 "/>
    <d v="2024-08-17T00:00:00"/>
    <m/>
    <n v="10"/>
    <s v="SFST81000050"/>
    <s v="Consumable part for MN"/>
    <s v="Consumable part"/>
    <n v="4"/>
    <s v="TOA Glipton สีน้ำมันเคลือบเงาเหล็กและไม้_x000a_สี River Blue เบอร์ G372 ขนาด 3.785 ลิตร"/>
    <n v="1"/>
    <s v="PCS."/>
    <n v="620"/>
    <n v="620"/>
    <s v="Puneet Approval"/>
    <s v="V1000306 - Inter Supply (1992) Co., Ltd."/>
    <s v="Recive bill and GRN already"/>
    <m/>
    <d v="2024-08-26T00:00:00"/>
    <m/>
    <n v="9"/>
    <s v="Ontime"/>
    <m/>
  </r>
  <r>
    <n v="214"/>
    <x v="0"/>
    <d v="2024-08-10T00:00:00"/>
    <m/>
    <m/>
    <d v="2024-08-10T00:00:00"/>
    <s v="PR2425-02597"/>
    <s v="PO2425-02970"/>
    <d v="2024-08-17T00:00:00"/>
    <m/>
    <n v="10"/>
    <s v="SFST81000052"/>
    <s v="Consumable part for MN"/>
    <s v="Consumable part"/>
    <n v="1"/>
    <s v="ผ้าใบพลาสติก MPI 3X4M สีน้ำเงิน"/>
    <n v="1"/>
    <s v="PCS."/>
    <n v="950"/>
    <n v="950"/>
    <s v="Puneet Approval"/>
    <s v=" V1000529 - 168 Supply"/>
    <s v="Recive bill and GRN already"/>
    <m/>
    <d v="2024-08-23T00:00:00"/>
    <m/>
    <n v="6"/>
    <s v="Ontime"/>
    <m/>
  </r>
  <r>
    <n v="215"/>
    <x v="0"/>
    <d v="2024-08-10T00:00:00"/>
    <m/>
    <m/>
    <d v="2024-08-10T00:00:00"/>
    <s v="PR2425-02597 "/>
    <s v="PO2425-02970 "/>
    <d v="2024-08-17T00:00:00"/>
    <m/>
    <n v="10"/>
    <s v="SFST81000050"/>
    <s v="Consumable part for MN"/>
    <s v="Consumable part"/>
    <n v="2"/>
    <s v="ผ้าใบพลาสติก MPI 3X4M สีน้ำเงิน"/>
    <n v="1"/>
    <s v="PCS."/>
    <n v="950"/>
    <n v="950"/>
    <s v="Puneet Approval"/>
    <s v="V1000529 - 168 Supply"/>
    <s v="Recive bill and GRN already"/>
    <m/>
    <d v="2024-08-23T00:00:00"/>
    <m/>
    <n v="6"/>
    <s v="Ontime"/>
    <m/>
  </r>
  <r>
    <n v="216"/>
    <x v="0"/>
    <d v="2024-08-10T00:00:00"/>
    <m/>
    <m/>
    <d v="2024-08-10T00:00:00"/>
    <s v="PR2425-02588"/>
    <s v="PO2425-02973"/>
    <d v="2024-08-17T00:00:00"/>
    <m/>
    <n v="10"/>
    <s v="SFST34000136"/>
    <s v="Consumable part for MN"/>
    <s v="Consumable part"/>
    <n v="1"/>
    <s v=" argon gas 1.5 Q"/>
    <n v="3"/>
    <s v="Drum."/>
    <n v="116.66666666666667"/>
    <n v="350"/>
    <s v="Puneet Approval"/>
    <s v="V1000475 - คล่องการค้า"/>
    <s v="Recive bill and GRN already"/>
    <m/>
    <d v="2024-08-22T00:00:00"/>
    <m/>
    <n v="5"/>
    <s v="Ontime"/>
    <m/>
  </r>
  <r>
    <n v="217"/>
    <x v="0"/>
    <d v="2024-08-10T00:00:00"/>
    <m/>
    <m/>
    <d v="2024-08-10T00:00:00"/>
    <s v="PR2425-02588"/>
    <s v="PO2425-02973"/>
    <d v="2024-08-17T00:00:00"/>
    <m/>
    <n v="10"/>
    <s v="SFST34000137"/>
    <s v="Consumable part for MN"/>
    <s v="Consumable part"/>
    <n v="2"/>
    <s v=" argon gas 6 Q"/>
    <n v="1"/>
    <s v="Drum."/>
    <n v="900"/>
    <n v="900"/>
    <s v="Puneet Approval"/>
    <s v="V1000475 - คล่องการค้า"/>
    <s v="Recive bill and GRN already"/>
    <m/>
    <d v="2024-08-23T00:00:00"/>
    <m/>
    <n v="6"/>
    <s v="Ontime"/>
    <m/>
  </r>
  <r>
    <n v="218"/>
    <x v="0"/>
    <d v="2024-08-10T00:00:00"/>
    <m/>
    <m/>
    <d v="2024-08-10T00:00:00"/>
    <s v="PR2425-02588"/>
    <s v="PO2425-02973"/>
    <d v="2024-08-17T00:00:00"/>
    <m/>
    <n v="10"/>
    <s v="SFST34000136"/>
    <s v="Consumable part for MN"/>
    <s v="Consumable part"/>
    <n v="3"/>
    <s v=" argon gas 1.5 Q"/>
    <n v="3"/>
    <s v="PCS."/>
    <n v="116.66666666666667"/>
    <n v="350"/>
    <s v="Puneet Approval"/>
    <s v="V1000475 - คล่องการค้า"/>
    <s v="Recive bill and GRN already"/>
    <m/>
    <d v="2024-08-24T00:00:00"/>
    <m/>
    <n v="7"/>
    <s v="Ontime"/>
    <m/>
  </r>
  <r>
    <n v="219"/>
    <x v="0"/>
    <d v="2024-08-10T00:00:00"/>
    <m/>
    <m/>
    <d v="2024-08-10T00:00:00"/>
    <s v="PR2425-02588"/>
    <s v="PO2425-02973"/>
    <d v="2024-08-17T00:00:00"/>
    <m/>
    <n v="10"/>
    <s v="SFST34000137"/>
    <s v="Consumable part for MN"/>
    <s v="Consumable part"/>
    <n v="4"/>
    <s v=" argon gas 6 Q"/>
    <n v="1"/>
    <s v="PCS."/>
    <n v="900"/>
    <n v="900"/>
    <s v="Puneet Approval"/>
    <s v="V1000475 - คล่องการค้า"/>
    <s v="Recive bill and GRN already"/>
    <m/>
    <d v="2024-08-24T00:00:00"/>
    <m/>
    <n v="7"/>
    <s v="Ontime"/>
    <m/>
  </r>
  <r>
    <n v="220"/>
    <x v="0"/>
    <d v="2024-08-09T00:00:00"/>
    <m/>
    <m/>
    <d v="2024-08-09T00:00:00"/>
    <s v="PR2425-02574"/>
    <s v="PO2425-02974"/>
    <d v="2024-08-16T00:00:00"/>
    <m/>
    <n v="10"/>
    <s v="SFST34000111"/>
    <s v="Consumable part for MN"/>
    <s v="Consumable part"/>
    <n v="1"/>
    <s v="ประเก็นหน้าแปลนไม่มีใยหิน 1/2&quot; (DN15) หนา 3 mm. ,  (PN16)"/>
    <n v="10"/>
    <s v="PCS."/>
    <n v="96"/>
    <n v="960"/>
    <s v="Puneet Approval"/>
    <s v="V1000529 - 168 Supply"/>
    <s v="Recive bill and GRN already"/>
    <m/>
    <d v="2024-08-23T00:00:00"/>
    <m/>
    <n v="7"/>
    <s v="Ontime"/>
    <m/>
  </r>
  <r>
    <n v="221"/>
    <x v="0"/>
    <d v="2024-08-09T00:00:00"/>
    <m/>
    <m/>
    <d v="2024-08-09T00:00:00"/>
    <s v="PR2425-02574"/>
    <s v="PO2425-02974 "/>
    <d v="2024-08-16T00:00:00"/>
    <m/>
    <n v="10"/>
    <s v="SFST34000111"/>
    <s v="Consumable part for MN"/>
    <s v="Consumable part"/>
    <n v="2"/>
    <s v="ประเก็นหน้าแปลนไม่มีใยหิน 1/2&quot; (DN15) หนา 3 mm. ,  (PN16)"/>
    <n v="10"/>
    <s v="PCS."/>
    <n v="96"/>
    <n v="960"/>
    <s v="Puneet Approval"/>
    <s v="V1000529 - 168 Supply"/>
    <s v="Recive bill and GRN already"/>
    <m/>
    <d v="2024-08-23T00:00:00"/>
    <m/>
    <n v="7"/>
    <s v="Ontime"/>
    <m/>
  </r>
  <r>
    <n v="222"/>
    <x v="0"/>
    <d v="2024-08-09T00:00:00"/>
    <m/>
    <m/>
    <d v="2024-08-09T00:00:00"/>
    <s v="PR2425-02574"/>
    <s v="PO2425-02974 "/>
    <d v="2024-08-16T00:00:00"/>
    <m/>
    <n v="10"/>
    <s v="SFST34000112"/>
    <s v="Consumable part for MN"/>
    <s v="Consumable part"/>
    <n v="3"/>
    <s v="ประเก็นหน้าแปลนไม่มีใยหิน 3/4&quot; (DN20) 3 mm. ,  (PN16)"/>
    <n v="10"/>
    <s v="PCS."/>
    <n v="125"/>
    <n v="1250"/>
    <s v="Puneet Approval"/>
    <s v="V1000529 - 168 Supply"/>
    <s v="Recive bill and GRN already"/>
    <m/>
    <d v="2024-08-23T00:00:00"/>
    <m/>
    <n v="7"/>
    <s v="Ontime"/>
    <m/>
  </r>
  <r>
    <n v="223"/>
    <x v="0"/>
    <d v="2024-08-09T00:00:00"/>
    <m/>
    <m/>
    <d v="2024-08-09T00:00:00"/>
    <s v="PR2425-02574"/>
    <s v="PO2425-02974 "/>
    <d v="2024-08-16T00:00:00"/>
    <m/>
    <n v="10"/>
    <s v="SFST34000113"/>
    <s v="Consumable part for MN"/>
    <s v="Consumable part"/>
    <n v="4"/>
    <s v="ประเก็นหน้าแปลนไม่มีใยหิน 1&quot; (DN25) 3 mm. ,  (PN16)"/>
    <n v="10"/>
    <s v="PCS."/>
    <n v="145"/>
    <n v="1450"/>
    <s v="Puneet Approval"/>
    <s v="V1000529 - 168 Supply"/>
    <s v="Recive bill and GRN already"/>
    <m/>
    <d v="2024-08-23T00:00:00"/>
    <m/>
    <n v="7"/>
    <s v="Ontime"/>
    <m/>
  </r>
  <r>
    <n v="224"/>
    <x v="0"/>
    <d v="2024-08-09T00:00:00"/>
    <m/>
    <m/>
    <d v="2024-08-09T00:00:00"/>
    <s v="PR2425-02574"/>
    <s v="PO2425-02974 "/>
    <d v="2024-08-16T00:00:00"/>
    <m/>
    <n v="10"/>
    <s v="SFST34000115"/>
    <s v="Consumable part for MN"/>
    <s v="Consumable part"/>
    <n v="5"/>
    <s v="ประเก็นหน้าแปลนไม่มีใยหิน 1.1/2&quot; (DN40) 3 mm. ,  (PN16)"/>
    <n v="10"/>
    <s v="PCS."/>
    <n v="200"/>
    <n v="2000"/>
    <s v="Puneet Approval"/>
    <s v="V1000529 - 168 Supply"/>
    <s v="Recive bill and GRN already"/>
    <m/>
    <d v="2024-08-23T00:00:00"/>
    <m/>
    <n v="7"/>
    <s v="Ontime"/>
    <m/>
  </r>
  <r>
    <n v="225"/>
    <x v="0"/>
    <d v="2024-08-09T00:00:00"/>
    <m/>
    <m/>
    <d v="2024-08-09T00:00:00"/>
    <s v="PR2425-02574"/>
    <s v="PO2425-02974 "/>
    <d v="2024-08-16T00:00:00"/>
    <m/>
    <n v="10"/>
    <s v="SFST34000116"/>
    <s v="Consumable part for MN"/>
    <s v="Consumable part"/>
    <n v="6"/>
    <s v="ประเก็นหน้าแปลนไม่มีใยหิน 2&quot; (DN50) 3 mm. ,  (PN16)"/>
    <n v="10"/>
    <s v="PCS."/>
    <n v="230"/>
    <n v="2300"/>
    <s v="Puneet Approval"/>
    <s v="V1000529 - 168 Supply"/>
    <s v="Recive bill and GRN already"/>
    <m/>
    <d v="2024-08-23T00:00:00"/>
    <m/>
    <n v="7"/>
    <s v="Ontime"/>
    <m/>
  </r>
  <r>
    <n v="226"/>
    <x v="0"/>
    <d v="2024-08-09T00:00:00"/>
    <m/>
    <m/>
    <d v="2024-08-09T00:00:00"/>
    <s v="PR2425-02574"/>
    <s v="PO2425-02974 "/>
    <d v="2024-08-16T00:00:00"/>
    <m/>
    <n v="10"/>
    <s v="SFST34000117"/>
    <s v="Consumable part for MN"/>
    <s v="Consumable part"/>
    <n v="7"/>
    <s v="ประเก็นหน้าแปลนไม่มีใยหิน 2.1/2&quot; (DN15) 3 mm. ,  (PN16)"/>
    <n v="10"/>
    <s v="PCS."/>
    <n v="260"/>
    <n v="2600"/>
    <s v="Puneet Approval"/>
    <s v="V1000529 - 168 Supply"/>
    <s v="Recive bill and GRN already"/>
    <m/>
    <d v="2024-08-23T00:00:00"/>
    <m/>
    <n v="7"/>
    <s v="Ontime"/>
    <m/>
  </r>
  <r>
    <n v="227"/>
    <x v="0"/>
    <d v="2024-08-09T00:00:00"/>
    <m/>
    <m/>
    <d v="2024-08-09T00:00:00"/>
    <s v="PR2425-02574"/>
    <s v="PO2425-02974 "/>
    <d v="2024-08-16T00:00:00"/>
    <m/>
    <n v="10"/>
    <s v="SFST34000114"/>
    <s v="Consumable part for MN"/>
    <s v="Consumable part"/>
    <n v="8"/>
    <s v="ประเก็นหน้าแปลนไม่มีใยหิน 1.1/4&quot; (DN32) 3 mm. ,  (PN16)"/>
    <n v="10"/>
    <s v="PCS."/>
    <n v="180"/>
    <n v="1800"/>
    <s v="Puneet Approval"/>
    <s v="V1000529 - 168 Supply"/>
    <s v="Recive bill and GRN already"/>
    <m/>
    <d v="2024-08-23T00:00:00"/>
    <m/>
    <n v="7"/>
    <s v="Ontime"/>
    <m/>
  </r>
  <r>
    <n v="228"/>
    <x v="0"/>
    <d v="2024-08-09T00:00:00"/>
    <m/>
    <m/>
    <d v="2024-08-09T00:00:00"/>
    <s v="PR2425-02573"/>
    <s v="PO2425-02975"/>
    <d v="2024-08-16T00:00:00"/>
    <m/>
    <n v="20"/>
    <s v="SFST81000050"/>
    <s v="Consumable part for MN"/>
    <s v="Consumable part"/>
    <n v="1"/>
    <s v="O-Ring for Bowl Cutter CM120STL #SN 420/1217_x000a_Part No. 264 A 044 O-Ring for unloader screen"/>
    <n v="1"/>
    <s v="PCS."/>
    <n v="5508"/>
    <n v="5508"/>
    <s v="Puneet Approval"/>
    <s v="V1000189 - FPT FOOD PROCESS TECHNOLOGY CO., LTD."/>
    <s v="Recive bill and GRN already"/>
    <m/>
    <d v="2024-09-03T00:00:00"/>
    <m/>
    <n v="18"/>
    <s v="Ontime"/>
    <m/>
  </r>
  <r>
    <n v="229"/>
    <x v="0"/>
    <d v="2024-08-09T00:00:00"/>
    <m/>
    <m/>
    <d v="2024-08-09T00:00:00"/>
    <s v="PR2425-02574"/>
    <s v="PO2425-02975"/>
    <d v="2024-08-16T00:00:00"/>
    <m/>
    <n v="10"/>
    <s v="SFST34000112"/>
    <s v="Consumable part for MN"/>
    <s v="Consumable part"/>
    <n v="2"/>
    <s v="ประเก็นหน้าแปลนไม่มีใยหิน 3/4&quot; (DN20) 3 mm. ,  (PN16)"/>
    <n v="10"/>
    <s v="PCS."/>
    <n v="125"/>
    <n v="1250"/>
    <s v="Puneet Approval"/>
    <s v="V1000529 - 168 Supply"/>
    <s v="Recive bill and GRN already"/>
    <m/>
    <d v="2024-08-23T00:00:00"/>
    <m/>
    <n v="7"/>
    <s v="Ontime"/>
    <m/>
  </r>
  <r>
    <n v="230"/>
    <x v="0"/>
    <d v="2024-08-09T00:00:00"/>
    <m/>
    <m/>
    <d v="2024-08-09T00:00:00"/>
    <s v="PR2425-02573 "/>
    <s v="PO2425-02975"/>
    <d v="2024-08-16T00:00:00"/>
    <m/>
    <n v="20"/>
    <s v="SFST81000050"/>
    <s v="Consumable part for MN"/>
    <s v="Consumable part"/>
    <n v="2"/>
    <s v="O-Ring for Bowl Cutter CM120STL #SN 420/1217_x000a_Part No. 264 A 044 O-Ring for unloader screen"/>
    <n v="1"/>
    <s v="PCS."/>
    <n v="5508"/>
    <n v="5508"/>
    <s v="Puneet Approval"/>
    <s v="V1000189 - FPT FOOD PROCESS TECHNOLOGY CO., LTD."/>
    <s v="Recive bill and GRN already"/>
    <m/>
    <d v="2024-09-03T00:00:00"/>
    <m/>
    <n v="18"/>
    <s v="Ontime"/>
    <m/>
  </r>
  <r>
    <n v="231"/>
    <x v="0"/>
    <d v="2024-08-09T00:00:00"/>
    <m/>
    <m/>
    <d v="2024-08-09T00:00:00"/>
    <s v="PR2425-02574"/>
    <s v="PO2425-02976"/>
    <d v="2024-08-16T00:00:00"/>
    <m/>
    <n v="10"/>
    <s v="SFST34000113"/>
    <s v="Consumable part for MN"/>
    <s v="Consumable part"/>
    <n v="1"/>
    <s v="ประเก็นหน้าแปลนไม่มีใยหิน 1&quot; (DN25) 3 mm. ,  (PN16)"/>
    <n v="10"/>
    <s v="PCS."/>
    <n v="145"/>
    <n v="1450"/>
    <s v="Puneet Approval"/>
    <s v="V1000529 - 168 Supply"/>
    <s v="Recive bill and GRN already"/>
    <m/>
    <d v="2024-08-23T00:00:00"/>
    <m/>
    <n v="7"/>
    <s v="Ontime"/>
    <m/>
  </r>
  <r>
    <n v="232"/>
    <x v="0"/>
    <d v="2024-08-13T00:00:00"/>
    <m/>
    <m/>
    <d v="2024-08-13T00:00:00"/>
    <s v="PR2425-02577"/>
    <s v="PO2425-02976"/>
    <d v="2024-08-20T00:00:00"/>
    <m/>
    <n v="30"/>
    <s v="SFST81000064"/>
    <s v="Annual cost"/>
    <s v="Safety  annual jobs"/>
    <n v="2"/>
    <s v="ตรวจวิเคราะห์น้ำทิ้ง_x000a__x000a_1.ความเป็นกรดและด่าง (pH)_x000a_2.ของแข็งละลายทั้งหมด (TDS)_x000a_3.บีโอดี (Biochemical Oxygen Demand)_x000a_4.ของแข็งแขวนลอยทั้งหมด (Total Suspended Solids)_x000a_5.ซัลไฟด์ (Sulfide)_x000a_6.ทีเคเอ็น (Total Kjeldahl Nitrogen)_x000a_7.ออกซิเจนละลาย (DO)_x000a_8.ซีโอดี (Chemical Oxygen Demand)_x000a_9.สารหนู (As)_x000a_10.แคดเมียม (Cd)_x000a_11.โครเมียมเฮกซาวาเลนท์ (Cr)_x000a_12.ทองแดง (Cu)_x000a_13.แมงกานีส (Mn)_x000a_14.ตะกั่ว (Pb)_x000a_15.สังกะสี (Zn)_x000a_"/>
    <n v="1"/>
    <s v="JOB"/>
    <n v="5960"/>
    <n v="5960"/>
    <s v="Puneet Approval"/>
    <s v="V1000619 - คณะสาธารณสุขศาสตร์ มหาวิทยาลัยมหิดล"/>
    <s v="Recive bill and GRN already"/>
    <m/>
    <d v="2024-09-13T00:00:00"/>
    <m/>
    <n v="24"/>
    <s v="Ontime"/>
    <m/>
  </r>
  <r>
    <n v="233"/>
    <x v="0"/>
    <d v="2024-08-09T00:00:00"/>
    <m/>
    <m/>
    <d v="2024-08-09T00:00:00"/>
    <s v="PR2425-02577 "/>
    <s v="PO2425-02976"/>
    <d v="2024-08-16T00:00:00"/>
    <m/>
    <n v="30"/>
    <s v="SFST81000064"/>
    <s v="Annual cost"/>
    <s v="Safety  annual jobs"/>
    <n v="3"/>
    <s v="ตรวจวิเคราะห์น้ำทิ้ง_x000a__x000a_1.ความเป็นกรดและด่าง (pH)_x000a_2.ของแข็งละลายทั้งหมด (TDS)_x000a_3.บีโอดี (Biochemical Oxygen Demand)_x000a_4.ของแข็งแขวนลอยทั้งหมด (Total Suspended Solids)_x000a_5.ซัลไฟด์ (Sulfide)_x000a_6.ทีเคเอ็น (Total Kjeldahl Nitrogen)_x000a_7.ออกซิเจนละลาย (DO)_x000a_8.ซีโอดี (Chemical Oxygen Demand)_x000a_9.สารหนู (As)_x000a_10.แคดเมียม (Cd)_x000a_11.โครเมียมเฮกซาวาเลนท์ (Cr)_x000a_12.ทองแดง (Cu)_x000a_13.แมงกานีส (Mn)_x000a_14.ตะกั่ว (Pb)_x000a_15.สังกะสี (Zn)_x000a_"/>
    <n v="1"/>
    <s v="JOB."/>
    <n v="5960"/>
    <n v="5960"/>
    <s v="Puneet Approval"/>
    <s v="V1000619 - คณะสาธารณสุขศาสตร์ มหาวิทยาลัยมหิดล"/>
    <s v="Recive bill and GRN already"/>
    <m/>
    <d v="2024-09-13T00:00:00"/>
    <m/>
    <n v="28"/>
    <s v="Ontime"/>
    <m/>
  </r>
  <r>
    <n v="234"/>
    <x v="0"/>
    <d v="2024-08-09T00:00:00"/>
    <m/>
    <m/>
    <d v="2024-08-09T00:00:00"/>
    <s v="PR2425-02574"/>
    <s v="PO2425-02977"/>
    <d v="2024-08-16T00:00:00"/>
    <m/>
    <n v="10"/>
    <s v="SFST34000115"/>
    <s v="Consumable part for MN"/>
    <s v="Consumable part"/>
    <n v="1"/>
    <s v="ประเก็นหน้าแปลนไม่มีใยหิน 1.1/2&quot; (DN40) 3 mm. ,  (PN16)"/>
    <n v="10"/>
    <s v="PCS."/>
    <n v="200"/>
    <n v="2000"/>
    <s v="Puneet Approval"/>
    <s v="V1000529 - 168 Supply"/>
    <s v="Recive bill and GRN already"/>
    <m/>
    <d v="2024-08-23T00:00:00"/>
    <m/>
    <n v="7"/>
    <s v="Ontime"/>
    <m/>
  </r>
  <r>
    <n v="235"/>
    <x v="0"/>
    <d v="2024-08-09T00:00:00"/>
    <m/>
    <m/>
    <d v="2024-08-09T00:00:00"/>
    <s v="PR2425-02574"/>
    <s v="PO2425-02978"/>
    <d v="2024-08-16T00:00:00"/>
    <m/>
    <n v="10"/>
    <s v="SFST34000116"/>
    <s v="Consumable part for MN"/>
    <s v="Consumable part"/>
    <n v="1"/>
    <s v="ประเก็นหน้าแปลนไม่มีใยหิน 2&quot; (DN50) 3 mm. ,  (PN16)"/>
    <n v="10"/>
    <s v="PCS."/>
    <n v="230"/>
    <n v="2300"/>
    <s v="Puneet Approval"/>
    <s v="V1000529 - 168 Supply"/>
    <s v="Recive bill and GRN already"/>
    <m/>
    <d v="2024-08-23T00:00:00"/>
    <m/>
    <n v="7"/>
    <s v="Ontime"/>
    <m/>
  </r>
  <r>
    <n v="236"/>
    <x v="0"/>
    <d v="2024-08-09T00:00:00"/>
    <m/>
    <m/>
    <d v="2024-08-09T00:00:00"/>
    <s v="PR2425-02574"/>
    <s v="PO2425-02979"/>
    <d v="2024-08-16T00:00:00"/>
    <m/>
    <n v="10"/>
    <s v="SFST34000117"/>
    <s v="Consumable part for MN"/>
    <s v="Consumable part"/>
    <n v="2"/>
    <s v="ประเก็นหน้าแปลนไม่มีใยหิน 2.1/2&quot; (DN15) 3 mm. ,  (PN16)"/>
    <n v="10"/>
    <s v="PCS."/>
    <n v="260"/>
    <n v="2600"/>
    <s v="Puneet Approval"/>
    <s v="V1000529 - 168 Supply"/>
    <s v="Recive bill and GRN already"/>
    <m/>
    <d v="2024-08-23T00:00:00"/>
    <m/>
    <n v="7"/>
    <s v="Ontime"/>
    <m/>
  </r>
  <r>
    <n v="237"/>
    <x v="0"/>
    <d v="2024-08-09T00:00:00"/>
    <m/>
    <m/>
    <d v="2024-08-09T00:00:00"/>
    <s v="PR2425-02574"/>
    <s v="PO2425-02980"/>
    <d v="2024-08-16T00:00:00"/>
    <m/>
    <n v="10"/>
    <s v="SFST34000114"/>
    <s v="Consumable part for MN"/>
    <s v="Consumable part"/>
    <n v="3"/>
    <s v="ประเก็นหน้าแปลนไม่มีใยหิน 1.1/4&quot; (DN32) 3 mm. ,  (PN16)"/>
    <n v="10"/>
    <s v="PCS."/>
    <n v="180"/>
    <n v="1800"/>
    <s v="Puneet Approval"/>
    <s v="V1000529 - 168 Supply"/>
    <s v="Recive bill and GRN already"/>
    <m/>
    <d v="2024-08-23T00:00:00"/>
    <m/>
    <n v="7"/>
    <s v="Ontime"/>
    <m/>
  </r>
  <r>
    <n v="238"/>
    <x v="0"/>
    <d v="2024-08-10T00:00:00"/>
    <m/>
    <m/>
    <d v="2024-08-10T00:00:00"/>
    <s v="PR2425-02583"/>
    <s v="PO2425-02986"/>
    <d v="2024-08-17T00:00:00"/>
    <m/>
    <n v="60"/>
    <s v="SFST81000005"/>
    <s v="Consumable part for MN"/>
    <s v="Consumable part"/>
    <n v="1"/>
    <s v="Leaky pipe repair work (Dismantle and install)"/>
    <n v="1"/>
    <s v="PCS."/>
    <n v="78500"/>
    <n v="78500"/>
    <s v="Puneet Approval"/>
    <s v="V1000117 - NPN ENGINEERING SOLUTION SUPPLY CO., LTD."/>
    <s v="Recive bill and GRN already"/>
    <m/>
    <d v="2024-10-10T00:00:00"/>
    <m/>
    <n v="54"/>
    <s v="Ontime"/>
    <m/>
  </r>
  <r>
    <n v="239"/>
    <x v="0"/>
    <d v="2024-08-10T00:00:00"/>
    <m/>
    <m/>
    <d v="2024-08-10T00:00:00"/>
    <s v="PR2425-02583"/>
    <s v="PO2425-02986"/>
    <d v="2024-08-17T00:00:00"/>
    <m/>
    <n v="60"/>
    <s v="SFST81000005"/>
    <s v="Consumable part for MN"/>
    <s v="Consumable part"/>
    <n v="2"/>
    <s v="Safety work"/>
    <n v="1"/>
    <s v="PCS."/>
    <n v="2000"/>
    <n v="2000"/>
    <s v="Puneet Approval"/>
    <s v="V1000117 - NPN ENGINEERING SOLUTION SUPPLY CO., LTD."/>
    <s v="Recive bill and GRN already"/>
    <m/>
    <d v="2024-10-10T00:00:00"/>
    <m/>
    <n v="54"/>
    <s v="Ontime"/>
    <m/>
  </r>
  <r>
    <n v="240"/>
    <x v="0"/>
    <d v="2024-08-10T00:00:00"/>
    <m/>
    <m/>
    <d v="2024-08-10T00:00:00"/>
    <s v="PR2425-02583"/>
    <s v="PO2425-02986"/>
    <d v="2024-08-17T00:00:00"/>
    <m/>
    <n v="60"/>
    <s v="SFST81000005"/>
    <s v="Consumable part for MN"/>
    <s v="Consumable part"/>
    <n v="3"/>
    <s v="Management and over head"/>
    <n v="1"/>
    <s v="PCS."/>
    <n v="8000"/>
    <n v="8000"/>
    <s v="Puneet Approval"/>
    <s v="V1000117 - NPN ENGINEERING SOLUTION SUPPLY CO., LTD."/>
    <s v="Recive bill and GRN already"/>
    <m/>
    <d v="2024-10-10T00:00:00"/>
    <m/>
    <n v="54"/>
    <s v="Ontime"/>
    <m/>
  </r>
  <r>
    <n v="241"/>
    <x v="0"/>
    <d v="2024-08-10T00:00:00"/>
    <m/>
    <m/>
    <d v="2024-08-10T00:00:00"/>
    <s v="PR2425-02599"/>
    <s v="PO2425-02988"/>
    <d v="2024-08-17T00:00:00"/>
    <m/>
    <n v="10"/>
    <s v="SFST81000050"/>
    <s v="Consumable part for MN"/>
    <s v="Consumable part"/>
    <n v="1"/>
    <s v="ตัวต่อท่อร้อยสายไฟพลาสติก PG Type, SSQC-AD34.5/PG29 AD34.5 1"/>
    <n v="20"/>
    <s v="PCS."/>
    <n v="75"/>
    <n v="1500"/>
    <s v="Puneet Approval"/>
    <s v="V1000276 - SN. ELECTRIC AND SUPPLY CO., LTD."/>
    <s v="Recive bill and GRN already"/>
    <m/>
    <d v="2024-08-23T00:00:00"/>
    <m/>
    <n v="6"/>
    <s v="Ontime"/>
    <m/>
  </r>
  <r>
    <n v="242"/>
    <x v="0"/>
    <d v="2024-08-10T00:00:00"/>
    <m/>
    <m/>
    <d v="2024-08-10T00:00:00"/>
    <s v="PR2425-02599"/>
    <s v="PO2425-02988"/>
    <d v="2024-08-17T00:00:00"/>
    <m/>
    <n v="10"/>
    <s v="SFST81000050"/>
    <s v="Consumable part for MN"/>
    <s v="Consumable part"/>
    <n v="2"/>
    <s v="คอนเน็คเตอร์ท่ออ่อนกันน้ำ 1-1/2&quot;"/>
    <n v="6"/>
    <s v="PCS."/>
    <n v="220"/>
    <n v="1320"/>
    <s v="Puneet Approval"/>
    <s v="V1000276 - SN. ELECTRIC AND SUPPLY CO., LTD."/>
    <s v="Recive bill and GRN already"/>
    <m/>
    <d v="2024-08-23T00:00:00"/>
    <m/>
    <n v="6"/>
    <s v="Ontime"/>
    <m/>
  </r>
  <r>
    <n v="243"/>
    <x v="0"/>
    <d v="2024-08-10T00:00:00"/>
    <m/>
    <m/>
    <d v="2024-08-10T00:00:00"/>
    <s v="PR2425-02599 "/>
    <s v="PO2425-02988"/>
    <d v="2024-08-17T00:00:00"/>
    <m/>
    <n v="10"/>
    <s v="SFST81000050"/>
    <s v="Consumable part for MN"/>
    <s v="Consumable part"/>
    <n v="3"/>
    <s v="ตัวต่อท่อร้อยสายไฟพลาสติก PG Type, SSQC-AD34.5/PG29 AD34.5 1"/>
    <n v="20"/>
    <s v="PCS."/>
    <n v="75"/>
    <n v="1500"/>
    <s v="Puneet Approval"/>
    <s v="V1000276 - SN. ELECTRIC AND SUPPLY CO., LTD."/>
    <s v="Recive bill and GRN already"/>
    <m/>
    <d v="2024-08-23T00:00:00"/>
    <m/>
    <n v="6"/>
    <s v="Ontime"/>
    <m/>
  </r>
  <r>
    <n v="244"/>
    <x v="0"/>
    <d v="2024-08-10T00:00:00"/>
    <m/>
    <m/>
    <d v="2024-08-10T00:00:00"/>
    <s v="PR2425-02599 "/>
    <s v="PO2425-02988"/>
    <d v="2024-08-17T00:00:00"/>
    <m/>
    <n v="10"/>
    <s v="SFST81000050"/>
    <s v="Consumable part for MN"/>
    <s v="Consumable part"/>
    <n v="4"/>
    <s v="คอนเน็คเตอร์ท่ออ่อนกันน้ำ 1-1/2&quot;"/>
    <n v="6"/>
    <s v="PCS."/>
    <n v="130"/>
    <n v="780"/>
    <s v="Puneet Approval"/>
    <s v="V1000276 - SN. ELECTRIC AND SUPPLY CO., LTD."/>
    <s v="Recive bill and GRN already"/>
    <m/>
    <d v="2024-08-23T00:00:00"/>
    <m/>
    <n v="6"/>
    <s v="Ontime"/>
    <m/>
  </r>
  <r>
    <n v="245"/>
    <x v="0"/>
    <d v="2024-07-25T00:00:00"/>
    <m/>
    <m/>
    <d v="2024-07-25T00:00:00"/>
    <s v="PR2425-02605"/>
    <s v="PO2425-02989"/>
    <d v="2024-08-01T00:00:00"/>
    <m/>
    <n v="30"/>
    <s v="SFST81000050"/>
    <s v="Consumable part for MN"/>
    <s v="Consumable part"/>
    <n v="1"/>
    <s v="SCK สกรูปลายสว่าน หัวแหวน PW8x1-1/2&quot; (500ตัว/กล่อง)"/>
    <n v="1"/>
    <s v="PCS."/>
    <n v="400"/>
    <n v="400"/>
    <s v="Puneet Approval"/>
    <s v="V1000289 - Kitticharoen Supply Co., Ltd"/>
    <s v="Recive bill and GRN already"/>
    <m/>
    <d v="2024-08-28T00:00:00"/>
    <m/>
    <n v="27"/>
    <s v="Ontime"/>
    <m/>
  </r>
  <r>
    <n v="246"/>
    <x v="0"/>
    <d v="2024-07-25T00:00:00"/>
    <m/>
    <m/>
    <d v="2024-07-25T00:00:00"/>
    <s v="PR2425-02605"/>
    <s v="PO2425-02989"/>
    <d v="2024-08-01T00:00:00"/>
    <m/>
    <n v="30"/>
    <s v="SFST81000050"/>
    <s v="Consumable part for MN"/>
    <s v="Consumable part"/>
    <n v="2"/>
    <s v="SCK สกรูปลายสว่าน หัวแหวน PW8x1-1&quot; (500ตัว/กล่อง)"/>
    <n v="1"/>
    <s v="PCS."/>
    <n v="285"/>
    <n v="285"/>
    <s v="Puneet Approval"/>
    <s v="V1000289 - Kitticharoen Supply Co., Ltd"/>
    <s v="Recive bill and GRN already"/>
    <m/>
    <d v="2024-08-28T00:00:00"/>
    <m/>
    <n v="27"/>
    <s v="Ontime"/>
    <m/>
  </r>
  <r>
    <n v="247"/>
    <x v="0"/>
    <d v="2024-08-10T00:00:00"/>
    <m/>
    <m/>
    <d v="2024-08-10T00:00:00"/>
    <s v="PR2425-02605"/>
    <s v="PO2425-02989"/>
    <d v="2024-08-17T00:00:00"/>
    <m/>
    <n v="30"/>
    <s v="SFST81000050"/>
    <s v="Consumable part for MN"/>
    <s v="Consumable part"/>
    <n v="3"/>
    <s v="SCK สกรูปลายสว่าน หัวแหวน PW8x1-1/2&quot; (500ตัว/กล่อง)V"/>
    <n v="1"/>
    <s v="Box"/>
    <n v="400"/>
    <n v="400"/>
    <s v="Puneet Approval"/>
    <s v="V1000289 - Kitticharoen Supply Co., Ltd"/>
    <s v="Recive bill and GRN already"/>
    <m/>
    <d v="2024-08-28T00:00:00"/>
    <m/>
    <n v="11"/>
    <s v="Ontime"/>
    <m/>
  </r>
  <r>
    <n v="248"/>
    <x v="0"/>
    <d v="2024-08-10T00:00:00"/>
    <m/>
    <m/>
    <d v="2024-08-10T00:00:00"/>
    <s v="PR2425-02605"/>
    <s v="PO2425-02989"/>
    <d v="2024-08-17T00:00:00"/>
    <m/>
    <n v="30"/>
    <s v="SFST81000050"/>
    <s v="Consumable part for MN"/>
    <s v="Consumable part"/>
    <n v="4"/>
    <s v="SCK สกรูปลายสว่าน หัวแหวน PW8x1-1&quot; (500ตัว/กล่อง)"/>
    <n v="1"/>
    <s v="Box"/>
    <n v="285"/>
    <n v="285"/>
    <s v="Puneet Approval"/>
    <s v="V1000289 - Kitticharoen Supply Co., Ltd"/>
    <s v="Recive bill and GRN already"/>
    <m/>
    <d v="2024-08-28T00:00:00"/>
    <m/>
    <n v="11"/>
    <s v="Ontime"/>
    <m/>
  </r>
  <r>
    <n v="249"/>
    <x v="0"/>
    <d v="2024-08-15T00:00:00"/>
    <m/>
    <m/>
    <d v="2024-08-15T00:00:00"/>
    <s v="PR2425-02713"/>
    <s v="PO2425-03024 "/>
    <d v="2024-08-22T00:00:00"/>
    <m/>
    <n v="10"/>
    <s v="SFST34000054"/>
    <s v="Refrigerant-oil for cooling M/C"/>
    <s v="Refrigerant"/>
    <n v="1"/>
    <s v="R507 Refrigerant,(1 Tank 11.3 kg/Tank)"/>
    <n v="30"/>
    <s v="DRM"/>
    <n v="2600"/>
    <n v="78000"/>
    <s v="Puneet Approval"/>
    <s v="V1000312 - Colder Solution Co., Ltd."/>
    <s v="Recive bill and GRN already"/>
    <m/>
    <d v="2024-08-24T00:00:00"/>
    <m/>
    <n v="2"/>
    <s v="Ontime"/>
    <m/>
  </r>
  <r>
    <n v="250"/>
    <x v="0"/>
    <d v="2024-08-15T00:00:00"/>
    <m/>
    <m/>
    <d v="2024-08-15T00:00:00"/>
    <s v="PR2425-02713"/>
    <s v="PO2425-03024 "/>
    <d v="2024-08-22T00:00:00"/>
    <m/>
    <n v="10"/>
    <s v="SFST34000050"/>
    <s v="Refrigerant-oil for cooling M/C"/>
    <s v="Cooling system jobs"/>
    <n v="2"/>
    <s v="Solest&quot; 170 Compressor Oil (18.9 liter)"/>
    <n v="1"/>
    <s v="DRM"/>
    <n v="17400"/>
    <n v="17400"/>
    <s v="Puneet Approval"/>
    <s v="V1000312 - Colder Solution Co., Ltd."/>
    <s v="Recive bill and GRN already"/>
    <m/>
    <d v="2024-08-24T00:00:00"/>
    <m/>
    <n v="2"/>
    <s v="Ontime"/>
    <m/>
  </r>
  <r>
    <n v="251"/>
    <x v="0"/>
    <d v="2024-08-10T00:00:00"/>
    <m/>
    <m/>
    <d v="2024-08-10T00:00:00"/>
    <s v="PR2425-02603"/>
    <s v="PO2425-03043"/>
    <d v="2024-08-17T00:00:00"/>
    <m/>
    <n v="40"/>
    <s v="SFST81000050"/>
    <s v="PD Machine"/>
    <s v="Steam Bratt pan No.3"/>
    <n v="1"/>
    <s v="DAMPF TRIX 6000 STEAM HOSE I.D.25 MM.SIZE 1 2.6 M., FLANGE PN40 ขนาด 1&quot;_x000a_ออกหางไหล ปลอกย่า STEAMHOSE ขนาด 1&quot; วัสดุ SUS304"/>
    <n v="2"/>
    <s v="PCS."/>
    <n v="7071"/>
    <n v="14142"/>
    <s v="Puneet Approval"/>
    <s v="V1000624 - HOSE CENTER COMPANY LIMITED"/>
    <s v="Recive bill and GRN already"/>
    <m/>
    <d v="2024-09-24T00:00:00"/>
    <m/>
    <n v="38"/>
    <s v="Ontime"/>
    <m/>
  </r>
  <r>
    <n v="252"/>
    <x v="0"/>
    <d v="2024-08-10T00:00:00"/>
    <m/>
    <m/>
    <d v="2024-08-10T00:00:00"/>
    <s v="PR2425-02603"/>
    <s v="PO2425-03043"/>
    <d v="2024-08-17T00:00:00"/>
    <m/>
    <n v="40"/>
    <s v="SFST81000050"/>
    <s v="PD Machine"/>
    <s v="Steam Bratt pan No.3"/>
    <n v="2"/>
    <s v="DAMPF TRIX 6000 STEAM HOSE I.D.25 MM.SIZE 12 M., หัวสายตัวผู้ GBMT-1616_x000a__x000a_เทเปอร์เว้า 30 องศา ข้อ ต่อ UNION ขนาด 1&quot; ปลอกย้ำ STEAMHOSE ขนาด 1&quot; วัสดุ SUS304"/>
    <n v="2"/>
    <s v="PCS."/>
    <n v="5450"/>
    <n v="10900"/>
    <s v="Puneet Approval"/>
    <s v="V1000624 - HOSE CENTER COMPANY LIMITED"/>
    <s v="Recive bill and GRN already"/>
    <m/>
    <d v="2024-09-24T00:00:00"/>
    <m/>
    <n v="38"/>
    <s v="Ontime"/>
    <m/>
  </r>
  <r>
    <n v="253"/>
    <x v="0"/>
    <d v="2024-08-10T00:00:00"/>
    <m/>
    <m/>
    <d v="2024-08-10T00:00:00"/>
    <s v="PR2425-02603"/>
    <s v="PO2425-03043"/>
    <d v="2024-08-17T00:00:00"/>
    <m/>
    <n v="40"/>
    <s v="SFST81000050"/>
    <s v="Tool and Equipment PD M/C"/>
    <s v="Steam Bratt Pan No.4"/>
    <n v="3"/>
    <s v="DAMPF TRIX 6000 STEAM HOSE I.D. 13 MM.SIZE 1/2 2.4 M.,ปลอกย้ำ STEAMHOSE ขนาด 1/2&quot;_x000a__x000a_FLANGE PN40 ขนาด 1/2&quot; ออกหางไหล FLANGE PN40 ขนาด 1/2&quot; งอ 45 องศา ออกหางไหล วัสดุ SUS304"/>
    <n v="2"/>
    <s v="PCS."/>
    <n v="4283.5"/>
    <n v="8567"/>
    <s v="Puneet Approval"/>
    <s v="V1000624 - HOSE CENTER COMPANY LIMITED"/>
    <s v="Recive bill and GRN already"/>
    <m/>
    <d v="2024-09-24T00:00:00"/>
    <m/>
    <n v="38"/>
    <s v="Ontime"/>
    <m/>
  </r>
  <r>
    <n v="254"/>
    <x v="0"/>
    <d v="2024-08-10T00:00:00"/>
    <m/>
    <m/>
    <d v="2024-08-10T00:00:00"/>
    <s v="PR2425-02603"/>
    <s v="PO2425-03043"/>
    <d v="2024-08-17T00:00:00"/>
    <m/>
    <n v="40"/>
    <s v="SFST81000050"/>
    <s v="Tool and Equipment PD M/C"/>
    <s v="Steam Bratt Pan No.4"/>
    <n v="4"/>
    <s v="DAMPF TRIX 6000 STEAM HOSE I.D.13 MM.SIZE 1/2 2 M., ปลอกนํ้า STEAMHOSE ขนาด 1/2&quot; วัสดุ SUS304_x000a__x000a_หัวฝายตัวผู้ GBMT-0808 เทเปอร์เว้า 30 องศา_x000a_หัวฝายตัวผู้ GBMT-0808 งอ 45 องค่า เทเปอร์เว้า 30 องศา วัสดุ SUS304_x000a_ข้อ ต่อ UNION ขนาด 1/2&quot; วัสดุ SUS"/>
    <n v="2"/>
    <s v="PCS."/>
    <n v="3087.75"/>
    <n v="6175.5"/>
    <s v="Puneet Approval"/>
    <s v="V1000624 - HOSE CENTER COMPANY LIMITED"/>
    <s v="Recive bill and GRN already"/>
    <m/>
    <d v="2024-09-24T00:00:00"/>
    <m/>
    <n v="38"/>
    <s v="Ontime"/>
    <m/>
  </r>
  <r>
    <n v="255"/>
    <x v="0"/>
    <d v="2024-08-10T00:00:00"/>
    <m/>
    <m/>
    <d v="2024-08-10T00:00:00"/>
    <s v="PR2425-02603"/>
    <s v="PO2425-03043"/>
    <d v="2024-08-17T00:00:00"/>
    <m/>
    <n v="40"/>
    <s v="SFST81000050"/>
    <s v="Tool and Equipment PD M/C"/>
    <s v="Steam Bratt Pan No.4"/>
    <n v="5"/>
    <s v="DAMPF TRIX 6000 STEAM HOSE I.D.25 MM.SIZE 1 2.6 M., FLANGE PN40 ขนาด 1&quot;_x000a_ออกหางไหล ปลอกย่า STEAMHOSE ขนาด 1&quot; วัสดุ SUS304"/>
    <n v="2"/>
    <s v="PCS."/>
    <n v="7071"/>
    <n v="14142"/>
    <s v="Puneet Approval"/>
    <s v="V1000624 - HOSE CENTER COMPANY LIMITED"/>
    <s v="Recive bill and GRN already"/>
    <m/>
    <d v="2024-09-24T00:00:00"/>
    <m/>
    <n v="38"/>
    <s v="Ontime"/>
    <m/>
  </r>
  <r>
    <n v="256"/>
    <x v="0"/>
    <d v="2024-08-10T00:00:00"/>
    <m/>
    <m/>
    <d v="2024-08-10T00:00:00"/>
    <s v="PR2425-02603"/>
    <s v="PO2425-03043"/>
    <d v="2024-08-17T00:00:00"/>
    <m/>
    <n v="40"/>
    <s v="SFST81000050"/>
    <s v="Tool and Equipment PD M/C"/>
    <s v="Steam Bratt pan No.3"/>
    <n v="6"/>
    <s v="DAMPF TRIX 6000 STEAM HOSE I.D.25 MM.SIZE 12 M., หัวสายตัวผู้ GBMT-1616_x000a__x000a_เทเปอร์เว้า 30 องศา ข้อ ต่อ UNION ขนาด 1&quot; ปลอกย้ำ STEAMHOSE ขนาด 1&quot; วัสดุ SUS304"/>
    <n v="2"/>
    <s v="PCS."/>
    <n v="5450"/>
    <n v="10900"/>
    <s v="Puneet Approval"/>
    <s v="V1000624 - HOSE CENTER COMPANY LIMITED"/>
    <s v="Recive bill and GRN already"/>
    <m/>
    <d v="2024-09-24T00:00:00"/>
    <m/>
    <n v="38"/>
    <s v="Ontime"/>
    <m/>
  </r>
  <r>
    <n v="257"/>
    <x v="0"/>
    <d v="2024-08-10T00:00:00"/>
    <m/>
    <m/>
    <d v="2024-08-10T00:00:00"/>
    <s v="PR2425-02603"/>
    <s v="PO2425-03043"/>
    <d v="2024-08-17T00:00:00"/>
    <m/>
    <n v="40"/>
    <s v="SFST81000050"/>
    <s v="Tool and Equipment PD M/C"/>
    <s v="Steam Bratt pan No.3"/>
    <n v="7"/>
    <s v="DAMPF TRIX 6000 STEAM HOSE I.D. 13 MM.SIZE 1/2 2.4 M.,ปลอกย้ำ STEAMHOSE ขนาด 1/2&quot;_x000a__x000a_FLANGE PN40 ขนาด 1/2&quot; ออกหางไหล FLANGE PN40 ขนาด 1/2&quot; งอ 45 องศา ออกหางไหล วัสดุ SUS304"/>
    <n v="2"/>
    <s v="PCS."/>
    <n v="4283.5"/>
    <n v="8567"/>
    <s v="Puneet Approval"/>
    <s v="V1000624 - HOSE CENTER COMPANY LIMITED"/>
    <s v="Recive bill and GRN already"/>
    <m/>
    <d v="2024-09-24T00:00:00"/>
    <m/>
    <n v="38"/>
    <s v="Ontime"/>
    <m/>
  </r>
  <r>
    <n v="258"/>
    <x v="0"/>
    <d v="2024-08-10T00:00:00"/>
    <m/>
    <m/>
    <d v="2024-08-10T00:00:00"/>
    <s v="PR2425-02603"/>
    <s v="PO2425-03043"/>
    <d v="2024-08-17T00:00:00"/>
    <m/>
    <n v="40"/>
    <s v="SFST81000050"/>
    <s v="Tool and Equipment PD M/C"/>
    <s v="Steam Bratt pan No.3"/>
    <n v="8"/>
    <s v="DAMPF TRIX 6000 STEAM HOSE I.D.13 MM.SIZE 1/2 2 M., ปลอกนํ้า STEAMHOSE ขนาด 1/2&quot; วัสดุ SUS304_x000a__x000a_หัวฝายตัวผู้ GBMT-0808 เทเปอร์เว้า 30 องศา_x000a_หัวฝายตัวผู้ GBMT-0808 งอ 45 องค่า เทเปอร์เว้า 30 องศา วัสดุ SUS304_x000a_ข้อ ต่อ UNION ขนาด 1/2&quot; วัสดุ SUS"/>
    <n v="2"/>
    <s v="PCS."/>
    <n v="3087.75"/>
    <n v="6175.5"/>
    <s v="Puneet Approval"/>
    <s v="V1000624 - HOSE CENTER COMPANY LIMITED"/>
    <s v="Recive bill and GRN already"/>
    <m/>
    <d v="2024-09-24T00:00:00"/>
    <m/>
    <n v="38"/>
    <s v="Ontime"/>
    <m/>
  </r>
  <r>
    <n v="259"/>
    <x v="0"/>
    <d v="2024-08-10T00:00:00"/>
    <m/>
    <m/>
    <d v="2024-08-10T00:00:00"/>
    <s v="PR2425-02604"/>
    <s v="PO2425-03044"/>
    <d v="2024-08-17T00:00:00"/>
    <m/>
    <n v="40"/>
    <s v="SFST81000050"/>
    <s v="Tool and Equipment PD M/C"/>
    <s v="Steam Bratt pan No.1"/>
    <n v="1"/>
    <s v="DAMPF TRIX 6000 STEAM HOSE I.D.25 MM.SIZE 1DAMPF TRIX 6000 STEAM HOSE I.D.25 MM.SIZE 1"/>
    <n v="1.5"/>
    <s v="PCS."/>
    <n v="1740"/>
    <n v="2610"/>
    <s v="Puneet Approval"/>
    <s v="V1000624 - HOSE CENTER COMPANY LIMITED"/>
    <s v="Recive bill and GRN already"/>
    <m/>
    <d v="2024-09-24T00:00:00"/>
    <m/>
    <n v="38"/>
    <s v="Ontime"/>
    <m/>
  </r>
  <r>
    <n v="260"/>
    <x v="0"/>
    <d v="2024-08-10T00:00:00"/>
    <m/>
    <m/>
    <d v="2024-08-10T00:00:00"/>
    <s v="PR2425-02604"/>
    <s v="PO2425-03044"/>
    <d v="2024-08-17T00:00:00"/>
    <m/>
    <n v="40"/>
    <s v="SFST81000050"/>
    <s v="Tool and Equipment PD M/C"/>
    <s v="Steam Bratt pan No.1"/>
    <n v="2"/>
    <s v="หัวส่ายตัวผู้ GBMT-1616 เทเปอร์เว้า 30 องศา วัสดุ SUS304"/>
    <n v="2"/>
    <s v="PCS."/>
    <n v="882"/>
    <n v="1764"/>
    <s v="Puneet Approval"/>
    <s v="V1000624 - HOSE CENTER COMPANY LIMITED"/>
    <s v="Recive bill and GRN already"/>
    <m/>
    <d v="2024-09-24T00:00:00"/>
    <m/>
    <n v="38"/>
    <s v="Ontime"/>
    <m/>
  </r>
  <r>
    <n v="261"/>
    <x v="0"/>
    <d v="2024-08-10T00:00:00"/>
    <m/>
    <m/>
    <d v="2024-08-10T00:00:00"/>
    <s v="PR2425-02604"/>
    <s v="PO2425-03044"/>
    <d v="2024-08-17T00:00:00"/>
    <m/>
    <n v="40"/>
    <s v="SFST81000050"/>
    <s v="Tool and Equipment PD M/C"/>
    <s v="Steam Bratt pan No.1"/>
    <n v="3"/>
    <s v="ข้อ ต่อ UNION ขนาด 1&quot; วัสดุ SUS"/>
    <n v="2"/>
    <s v="PCS."/>
    <n v="371"/>
    <n v="742"/>
    <s v="Puneet Approval"/>
    <s v="V1000624 - HOSE CENTER COMPANY LIMITED"/>
    <s v="Recive bill and GRN already"/>
    <m/>
    <d v="2024-09-24T00:00:00"/>
    <m/>
    <n v="38"/>
    <s v="Ontime"/>
    <m/>
  </r>
  <r>
    <n v="262"/>
    <x v="0"/>
    <d v="2024-08-10T00:00:00"/>
    <m/>
    <m/>
    <d v="2024-08-10T00:00:00"/>
    <s v="PR2425-02604"/>
    <s v="PO2425-03044"/>
    <d v="2024-08-17T00:00:00"/>
    <m/>
    <n v="40"/>
    <s v="SFST81000050"/>
    <s v="Tool and Equipment PD M/C"/>
    <s v="Steam Bratt pan No.1"/>
    <n v="4"/>
    <s v="ปลอกย้ำ STEAMHOSE ขนาด 1&quot; วัสดุ SUS304"/>
    <n v="2"/>
    <s v="PCS."/>
    <n v="602"/>
    <n v="1204"/>
    <s v="Puneet Approval"/>
    <s v="V1000624 - HOSE CENTER COMPANY LIMITED"/>
    <s v="Recive bill and GRN already"/>
    <m/>
    <d v="2024-09-24T00:00:00"/>
    <m/>
    <n v="38"/>
    <s v="Ontime"/>
    <m/>
  </r>
  <r>
    <n v="263"/>
    <x v="0"/>
    <d v="2024-08-10T00:00:00"/>
    <m/>
    <m/>
    <d v="2024-08-10T00:00:00"/>
    <s v="PR2425-02604"/>
    <s v="PO2425-03044"/>
    <d v="2024-08-17T00:00:00"/>
    <m/>
    <n v="40"/>
    <s v="SFST81000050"/>
    <s v="Tool and Equipment PD M/C"/>
    <s v="Steam Bratt pan No.1"/>
    <n v="5"/>
    <s v="DAMPF TRIX 6000 STEAM HOSE I.D.13 MM.SIZE 1/2"/>
    <n v="1.5"/>
    <s v="PCS."/>
    <n v="1061.2533333333333"/>
    <n v="1591.88"/>
    <s v="Puneet Approval"/>
    <s v="V1000624 - HOSE CENTER COMPANY LIMITED"/>
    <s v="Recive bill and GRN already"/>
    <m/>
    <d v="2024-09-24T00:00:00"/>
    <m/>
    <n v="38"/>
    <s v="Ontime"/>
    <m/>
  </r>
  <r>
    <n v="264"/>
    <x v="0"/>
    <d v="2024-08-10T00:00:00"/>
    <m/>
    <m/>
    <d v="2024-08-10T00:00:00"/>
    <s v="PR2425-02604"/>
    <s v="PO2425-03044"/>
    <d v="2024-08-17T00:00:00"/>
    <m/>
    <n v="40"/>
    <s v="SFST81000050"/>
    <s v="Tool and Equipment PD M/C"/>
    <s v="Steam Bratt pan No.1"/>
    <n v="6"/>
    <s v="ปลอกย้ำ STEAMHOSE ขนาด 1/2&quot; วัสดุ SUS304"/>
    <n v="2"/>
    <s v="PCS."/>
    <n v="203"/>
    <n v="406"/>
    <s v="Puneet Approval"/>
    <s v="V1000624 - HOSE CENTER COMPANY LIMITED"/>
    <s v="Recive bill and GRN already"/>
    <m/>
    <d v="2024-09-24T00:00:00"/>
    <m/>
    <n v="38"/>
    <s v="Ontime"/>
    <m/>
  </r>
  <r>
    <n v="265"/>
    <x v="0"/>
    <d v="2024-08-10T00:00:00"/>
    <m/>
    <m/>
    <d v="2024-08-10T00:00:00"/>
    <s v="PR2425-02604"/>
    <s v="PO2425-03044"/>
    <d v="2024-08-17T00:00:00"/>
    <m/>
    <n v="40"/>
    <s v="SFST81000050"/>
    <s v="Tool and Equipment PD M/C"/>
    <s v="Steam Bratt pan No.1"/>
    <n v="7"/>
    <s v="หัวส่ายตัวผู้ GBMT-0808 เทเปอร์เว้า 30 องศา วัสดุ SUS304"/>
    <n v="2"/>
    <s v="PCS."/>
    <n v="483"/>
    <n v="966"/>
    <s v="Puneet Approval"/>
    <s v="V1000624 - HOSE CENTER COMPANY LIMITED"/>
    <s v="Recive bill and GRN already"/>
    <m/>
    <d v="2024-09-24T00:00:00"/>
    <m/>
    <n v="38"/>
    <s v="Ontime"/>
    <m/>
  </r>
  <r>
    <n v="266"/>
    <x v="0"/>
    <d v="2024-08-10T00:00:00"/>
    <m/>
    <m/>
    <d v="2024-08-10T00:00:00"/>
    <s v="PR2425-02604"/>
    <s v="PO2425-03044"/>
    <d v="2024-08-17T00:00:00"/>
    <m/>
    <n v="40"/>
    <s v="SFST81000050"/>
    <s v="Tool and Equipment PD M/C"/>
    <s v="Steam Bratt pan No.1"/>
    <n v="8"/>
    <s v="ข้อ ต่อ UNION ขนาด 1/2&quot; วัสดุ SUS"/>
    <n v="2"/>
    <s v="PCS."/>
    <n v="168"/>
    <n v="336"/>
    <s v="Puneet Approval"/>
    <s v="V1000624 - HOSE CENTER COMPANY LIMITED"/>
    <s v="Recive bill and GRN already"/>
    <m/>
    <d v="2024-09-24T00:00:00"/>
    <m/>
    <n v="38"/>
    <s v="Ontime"/>
    <m/>
  </r>
  <r>
    <n v="267"/>
    <x v="0"/>
    <d v="2024-08-10T00:00:00"/>
    <m/>
    <m/>
    <d v="2024-08-10T00:00:00"/>
    <s v="PR2425-02604"/>
    <s v="PO2425-03044"/>
    <d v="2024-08-17T00:00:00"/>
    <m/>
    <n v="40"/>
    <s v="SFST81000050"/>
    <s v="Office tool &amp; machine"/>
    <s v="Tool and Equipment"/>
    <n v="1"/>
    <s v="DAMPF TRIX 6000 STEAM HOSE I.D.25 MM.SIZE 1"/>
    <n v="1.5"/>
    <s v="PCS."/>
    <n v="1740"/>
    <n v="2610"/>
    <s v="Puneet Approval"/>
    <s v="V1000624 - HOSE CENTER COMPANY LIMITED"/>
    <s v="Recive bill and GRN already"/>
    <m/>
    <d v="2024-09-24T00:00:00"/>
    <m/>
    <n v="38"/>
    <s v="Ontime"/>
    <m/>
  </r>
  <r>
    <n v="268"/>
    <x v="0"/>
    <d v="2024-08-10T00:00:00"/>
    <m/>
    <m/>
    <d v="2024-08-10T00:00:00"/>
    <s v="PR2425-02604"/>
    <s v="PO2425-03044"/>
    <d v="2024-08-17T00:00:00"/>
    <m/>
    <n v="40"/>
    <s v="SFST81000050"/>
    <s v="Office tool &amp; machine"/>
    <s v="Tool and Equipment"/>
    <n v="2"/>
    <s v="หัวส่ายตัวผู้ GBMT-1616 เทเปอร์เว้า 30 องศา วัสดุ SUS304"/>
    <n v="2"/>
    <s v="PCS."/>
    <n v="882"/>
    <n v="1764"/>
    <s v="Puneet Approval"/>
    <s v="V1000624 - HOSE CENTER COMPANY LIMITED"/>
    <s v="Recive bill and GRN already"/>
    <m/>
    <d v="2024-09-24T00:00:00"/>
    <m/>
    <n v="38"/>
    <s v="Ontime"/>
    <m/>
  </r>
  <r>
    <n v="269"/>
    <x v="0"/>
    <d v="2024-08-10T00:00:00"/>
    <m/>
    <m/>
    <d v="2024-08-10T00:00:00"/>
    <s v="PR2425-02604"/>
    <s v="PO2425-03044"/>
    <d v="2024-08-17T00:00:00"/>
    <m/>
    <n v="40"/>
    <s v="SFST81000050"/>
    <s v="Office tool &amp; machine"/>
    <s v="Tool and Equipment"/>
    <n v="3"/>
    <s v="ข้อ ต่อ UNION ขนาด 1&quot; วัสดุ SUS"/>
    <n v="2"/>
    <s v="PCS."/>
    <n v="371"/>
    <n v="742"/>
    <s v="Puneet Approval"/>
    <s v="V1000624 - HOSE CENTER COMPANY LIMITED"/>
    <s v="Recive bill and GRN already"/>
    <m/>
    <d v="2024-09-24T00:00:00"/>
    <m/>
    <n v="38"/>
    <s v="Ontime"/>
    <m/>
  </r>
  <r>
    <n v="270"/>
    <x v="0"/>
    <d v="2024-08-10T00:00:00"/>
    <m/>
    <m/>
    <d v="2024-08-10T00:00:00"/>
    <s v="PR2425-02604"/>
    <s v="PO2425-03044"/>
    <d v="2024-08-17T00:00:00"/>
    <m/>
    <n v="40"/>
    <s v="SFST81000050"/>
    <s v="Office tool &amp; machine"/>
    <s v="Tool and Equipment"/>
    <n v="4"/>
    <s v="ปลอกย้ำ STEAMHOSE ขนาด 1&quot; วัสดุ SUS304"/>
    <n v="2"/>
    <s v="PCS."/>
    <n v="602"/>
    <n v="1204"/>
    <s v="Puneet Approval"/>
    <s v="V1000624 - HOSE CENTER COMPANY LIMITED"/>
    <s v="Recive bill and GRN already"/>
    <m/>
    <d v="2024-09-24T00:00:00"/>
    <m/>
    <n v="38"/>
    <s v="Ontime"/>
    <m/>
  </r>
  <r>
    <n v="271"/>
    <x v="0"/>
    <d v="2024-08-10T00:00:00"/>
    <m/>
    <m/>
    <d v="2024-08-10T00:00:00"/>
    <s v="PR2425-02604"/>
    <s v="PO2425-03044"/>
    <d v="2024-08-17T00:00:00"/>
    <m/>
    <n v="40"/>
    <s v="SFST81000050"/>
    <s v="Office tool &amp; machine"/>
    <s v="Tool and Equipment"/>
    <n v="5"/>
    <s v="DAMPF TRIX 6000 STEAM HOSE I.D.13 MM.SIZE 1/2"/>
    <n v="1.5"/>
    <s v="PCS."/>
    <n v="1061.2533333333333"/>
    <n v="1591.88"/>
    <s v="Puneet Approval"/>
    <s v="V1000624 - HOSE CENTER COMPANY LIMITED"/>
    <s v="Recive bill and GRN already"/>
    <m/>
    <d v="2024-09-24T00:00:00"/>
    <m/>
    <n v="38"/>
    <s v="Ontime"/>
    <m/>
  </r>
  <r>
    <n v="272"/>
    <x v="0"/>
    <d v="2024-08-10T00:00:00"/>
    <m/>
    <m/>
    <d v="2024-08-10T00:00:00"/>
    <s v="PR2425-02604"/>
    <s v="PO2425-03044"/>
    <d v="2024-08-17T00:00:00"/>
    <m/>
    <n v="40"/>
    <s v="SFST81000050"/>
    <s v="Office tool &amp; machine"/>
    <s v="Tool and Equipment"/>
    <n v="6"/>
    <s v="ปลอกย้ำ STEAMHOSE ขนาด 1/2&quot; วัสดุ SUS304"/>
    <n v="2"/>
    <s v="PCS."/>
    <n v="203"/>
    <n v="406"/>
    <s v="Puneet Approval"/>
    <s v="V1000624 - HOSE CENTER COMPANY LIMITED"/>
    <s v="Recive bill and GRN already"/>
    <m/>
    <d v="2024-09-24T00:00:00"/>
    <m/>
    <n v="38"/>
    <s v="Ontime"/>
    <m/>
  </r>
  <r>
    <n v="273"/>
    <x v="0"/>
    <d v="2024-08-10T00:00:00"/>
    <m/>
    <m/>
    <d v="2024-08-10T00:00:00"/>
    <s v="PR2425-02604"/>
    <s v="PO2425-03044"/>
    <d v="2024-08-17T00:00:00"/>
    <m/>
    <n v="40"/>
    <s v="SFST81000050"/>
    <s v="Office tool &amp; machine"/>
    <s v="Tool and Equipment"/>
    <n v="7"/>
    <s v="หัวส่ายตัวผู้ GBMT-0808 เทเปอร์เว้า 30 องศา วัสดุ SUS304"/>
    <n v="2"/>
    <s v="PCS."/>
    <n v="483"/>
    <n v="966"/>
    <s v="Puneet Approval"/>
    <s v="V1000624 - HOSE CENTER COMPANY LIMITED"/>
    <s v="Recive bill and GRN already"/>
    <m/>
    <d v="2024-09-24T00:00:00"/>
    <m/>
    <n v="38"/>
    <s v="Ontime"/>
    <m/>
  </r>
  <r>
    <n v="274"/>
    <x v="0"/>
    <d v="2024-08-10T00:00:00"/>
    <m/>
    <m/>
    <d v="2024-08-10T00:00:00"/>
    <s v="PR2425-02604"/>
    <s v="PO2425-03044"/>
    <d v="2024-08-17T00:00:00"/>
    <m/>
    <n v="40"/>
    <s v="SFST81000050"/>
    <s v="Office tool &amp; machine"/>
    <s v="Tool and Equipment"/>
    <n v="8"/>
    <s v="ข้อ ต่อ UNION ขนาด 1/2&quot; วัสดุ SUS"/>
    <n v="2"/>
    <s v="PCS."/>
    <n v="168"/>
    <n v="336"/>
    <s v="Puneet Approval"/>
    <s v="V1000624 - HOSE CENTER COMPANY LIMITED"/>
    <s v="Recive bill and GRN already"/>
    <m/>
    <d v="2024-09-24T00:00:00"/>
    <m/>
    <n v="38"/>
    <s v="Ontime"/>
    <m/>
  </r>
  <r>
    <n v="275"/>
    <x v="0"/>
    <d v="2024-08-26T00:00:00"/>
    <m/>
    <m/>
    <d v="2024-08-26T00:00:00"/>
    <s v="PR2425-02943"/>
    <s v="PO2425-03193"/>
    <d v="2024-09-02T00:00:00"/>
    <m/>
    <n v="10"/>
    <s v="SFST34000054"/>
    <s v="Refrigerant-oil for cooling M/C"/>
    <s v="Refrigerant"/>
    <n v="1"/>
    <s v="R507 Refrigerant,(1 Tank 11.3 kg/Tank)"/>
    <n v="20"/>
    <s v="DRM"/>
    <n v="2600"/>
    <n v="52000"/>
    <s v="Puneet Approval"/>
    <s v="V1000312 - Colder Solution Co., Ltd."/>
    <s v="Recive bill and GRN already"/>
    <m/>
    <d v="2024-09-02T00:00:00"/>
    <m/>
    <n v="0"/>
    <s v="Ontime"/>
    <m/>
  </r>
  <r>
    <n v="276"/>
    <x v="0"/>
    <d v="2024-08-26T00:00:00"/>
    <m/>
    <m/>
    <d v="2024-08-26T00:00:00"/>
    <s v="PR2425-02943"/>
    <s v="PO2425-03193"/>
    <d v="2024-09-02T00:00:00"/>
    <m/>
    <n v="10"/>
    <s v="SFST34000051"/>
    <s v="Refrigerant-oil for cooling M/C"/>
    <s v="Refrigerant"/>
    <n v="2"/>
    <s v="R404A Refrigerant ,(1 Tank 10.9 kg/Tank)"/>
    <n v="5"/>
    <s v="DRM"/>
    <n v="2300"/>
    <n v="11500"/>
    <s v="Puneet Approval"/>
    <s v="V1000312 - Colder Solution Co., Ltd."/>
    <s v="Recive bill and GRN already"/>
    <m/>
    <d v="2024-09-02T00:00:00"/>
    <m/>
    <n v="0"/>
    <s v="Ontime"/>
    <m/>
  </r>
  <r>
    <n v="277"/>
    <x v="0"/>
    <d v="2024-08-26T00:00:00"/>
    <m/>
    <m/>
    <d v="2024-08-26T00:00:00"/>
    <s v="PR2425-02947"/>
    <s v="PO2425-03198"/>
    <d v="2024-09-02T00:00:00"/>
    <m/>
    <n v="10"/>
    <s v="SFST81000050"/>
    <s v="PD Machine"/>
    <s v="Hot plate No.1"/>
    <n v="1"/>
    <s v="Primus&quot;, PS-02-40, 1 Phase Solid state relay"/>
    <n v="4"/>
    <s v="PCS."/>
    <n v="550"/>
    <n v="2200"/>
    <s v="Puneet Approval"/>
    <s v="SN. ELECTRIC AND SUPPLY CO., LTD."/>
    <s v="Recive bill and GRN already"/>
    <m/>
    <d v="2024-09-07T00:00:00"/>
    <m/>
    <n v="5"/>
    <s v="Ontime"/>
    <m/>
  </r>
  <r>
    <n v="278"/>
    <x v="0"/>
    <d v="2024-08-26T00:00:00"/>
    <m/>
    <m/>
    <d v="2024-08-26T00:00:00"/>
    <s v="PR2425-02947"/>
    <s v="PO2425-03198"/>
    <d v="2024-09-02T00:00:00"/>
    <m/>
    <n v="10"/>
    <s v="SFST81000050"/>
    <s v="PD Machine"/>
    <s v="Hot plate No.1"/>
    <n v="2"/>
    <s v="Primus&quot;, HP-03, Size 60x48x78mm"/>
    <n v="4"/>
    <s v="PCS."/>
    <n v="360"/>
    <n v="1440"/>
    <s v="Puneet Approval"/>
    <s v="SN. ELECTRIC AND SUPPLY CO., LTD."/>
    <s v="Recive bill and GRN already"/>
    <m/>
    <d v="2024-09-07T00:00:00"/>
    <m/>
    <n v="5"/>
    <s v="Ontime"/>
    <m/>
  </r>
  <r>
    <n v="279"/>
    <x v="0"/>
    <d v="2024-08-26T00:00:00"/>
    <m/>
    <m/>
    <d v="2024-08-26T00:00:00"/>
    <s v="PR2425-02947"/>
    <s v="PO2425-03198"/>
    <d v="2024-09-02T00:00:00"/>
    <m/>
    <n v="10"/>
    <s v="SFST81000050"/>
    <s v="PD Machine"/>
    <s v="Hot plate No.1"/>
    <n v="3"/>
    <s v="Schneider Electric&quot;, RCCB Type AC 4P 40A_x000a_รุ่น A9R71440, Type 30 mA"/>
    <n v="4"/>
    <s v="PCS."/>
    <n v="1600"/>
    <n v="6400"/>
    <s v="Puneet Approval"/>
    <s v="SN. ELECTRIC AND SUPPLY CO., LTD."/>
    <s v="Recive bill and GRN already"/>
    <m/>
    <d v="2024-09-07T00:00:00"/>
    <m/>
    <n v="5"/>
    <s v="Ontime"/>
    <m/>
  </r>
  <r>
    <n v="280"/>
    <x v="0"/>
    <d v="2024-08-26T00:00:00"/>
    <m/>
    <m/>
    <d v="2024-08-26T00:00:00"/>
    <s v="PR2425-02947"/>
    <s v="PO2425-03198"/>
    <d v="2024-09-02T00:00:00"/>
    <m/>
    <n v="10"/>
    <s v="SFST81000050"/>
    <s v="PD Machine"/>
    <s v="Hot plate No.1"/>
    <n v="4"/>
    <s v="Schneider&quot;, Contactor, TeSys Deca, 3P(3NO),_x000a_AC-3/AC-3e/&lt;=440V 40A, 230V AC 50/60Hz coil, screw clamp"/>
    <n v="1"/>
    <s v="PCS."/>
    <n v="2050"/>
    <n v="2050"/>
    <s v="Puneet Approval"/>
    <s v="SN. ELECTRIC AND SUPPLY CO., LTD."/>
    <s v="Recive bill and GRN already"/>
    <m/>
    <d v="2024-09-07T00:00:00"/>
    <m/>
    <n v="5"/>
    <s v="Ontime"/>
    <m/>
  </r>
  <r>
    <n v="281"/>
    <x v="0"/>
    <d v="2024-08-10T00:00:00"/>
    <m/>
    <m/>
    <d v="2024-08-10T00:00:00"/>
    <s v="PR2425-02599 "/>
    <s v="PO2425-03266"/>
    <d v="2024-08-17T00:00:00"/>
    <m/>
    <n v="30"/>
    <s v="SFST81000050"/>
    <s v="Cooling machine for PD line"/>
    <s v="Cooling  part"/>
    <n v="1"/>
    <s v="ลอกสายทนความร้อน ทนอุณหภูมิ 500 องศา, 6mm"/>
    <n v="20"/>
    <s v="PCS."/>
    <n v="65"/>
    <n v="1300"/>
    <s v="Puneet Approval"/>
    <s v="V1000641 - INSPIRE PROTECH COMPANY LIMITED"/>
    <s v="Recive bill and GRN already"/>
    <m/>
    <d v="2024-11-14T00:00:00"/>
    <m/>
    <n v="89"/>
    <s v="over deliverry"/>
    <m/>
  </r>
  <r>
    <n v="282"/>
    <x v="1"/>
    <d v="2024-08-26T00:00:00"/>
    <m/>
    <m/>
    <d v="2024-08-26T00:00:00"/>
    <s v="PR2425-02946"/>
    <s v="PO2425-03334"/>
    <d v="2024-09-02T00:00:00"/>
    <m/>
    <n v="40"/>
    <s v="SFST82000007"/>
    <s v="Water plant"/>
    <s v="Deep Well Pump No.3"/>
    <n v="1"/>
    <s v="MATER METER : Sanwa 3&quot; Artesian wells  พร้อมติดตั้งและดำเนินการยื่นเรื่องแจ้งกรมทรัพยากรน้ำบาดาล"/>
    <n v="1"/>
    <s v="JOB"/>
    <n v="19000"/>
    <n v="19000"/>
    <s v="Puneet Approval"/>
    <s v=" V1000646 - NUMTIP DEEP WELL LTD.,PART."/>
    <s v="Recive bill and GRN already"/>
    <m/>
    <d v="2024-09-25T00:00:00"/>
    <m/>
    <n v="23"/>
    <s v="Ontime"/>
    <m/>
  </r>
  <r>
    <n v="283"/>
    <x v="0"/>
    <d v="2024-08-30T00:00:00"/>
    <m/>
    <m/>
    <d v="2024-08-30T00:00:00"/>
    <s v="PR2425-03066"/>
    <s v="PO2425-03441"/>
    <d v="2024-09-06T00:00:00"/>
    <m/>
    <n v="180"/>
    <s v="SFST34000136"/>
    <s v="Consumable part for MN"/>
    <s v="Consumable part"/>
    <n v="1"/>
    <s v="Argon gas 1.5 Q"/>
    <n v="6"/>
    <s v="DRM"/>
    <n v="350"/>
    <n v="2100"/>
    <s v="Puneet Approval"/>
    <s v="V1000475 - คล่องการค้า"/>
    <s v="Recive bill and GRN already"/>
    <s v="GRN2526-0002362"/>
    <d v="2025-01-04T00:00:00"/>
    <m/>
    <n v="120"/>
    <s v="Ontime"/>
    <m/>
  </r>
  <r>
    <n v="284"/>
    <x v="0"/>
    <d v="2024-08-30T00:00:00"/>
    <m/>
    <m/>
    <d v="2024-08-30T00:00:00"/>
    <s v="PR2425-03066"/>
    <s v="PO2425-03441"/>
    <d v="2024-09-06T00:00:00"/>
    <m/>
    <n v="180"/>
    <s v="SFST34000137"/>
    <s v="Consumable part for MN"/>
    <s v="Consumable part"/>
    <n v="1"/>
    <s v="Argon gas 6 Q"/>
    <n v="2"/>
    <s v="DRM"/>
    <n v="900"/>
    <n v="1800"/>
    <s v="Puneet Approval"/>
    <s v="V1000475 - คล่องการค้า"/>
    <s v="Recive bill and GRN already"/>
    <s v="GRN2425-0007453GRN2526-0002362 "/>
    <d v="2025-03-01T00:00:00"/>
    <m/>
    <n v="176"/>
    <s v="Ontime"/>
    <m/>
  </r>
  <r>
    <n v="285"/>
    <x v="2"/>
    <d v="2024-09-02T00:00:00"/>
    <m/>
    <m/>
    <d v="2024-09-02T00:00:00"/>
    <s v="PR2425-03095"/>
    <s v="PO2425-03442"/>
    <d v="2024-09-09T00:00:00"/>
    <m/>
    <n v="150"/>
    <s v="SFST82000015"/>
    <s v="Water plant"/>
    <s v="Water system jobs"/>
    <n v="1"/>
    <s v="ขออนุญาตขุดเจาะและขออนุญาตใช้น้ำบาดาล_x000a_-ขุดเจาะน้ำบาดาลพร้อมท่อเหล็กอาบสังกสี ขนาด 6 นิ้ว ชนิดท่อ ASTM A-53 ลึก 340 ม. _x000a_-เครื่องสูบน้ำแบบ Submersible Pump 15 HP. 360 V._x000a_ มิเตอร์น้ำ Sunwa  ขนาด ขนาด 3 นิ้ว_x000a_"/>
    <n v="1"/>
    <s v="JOB"/>
    <n v="1332000"/>
    <n v="1332000"/>
    <s v="Puneet Approval"/>
    <s v="V1000646 - NUMTIP DEEP WELL LTD.,PART."/>
    <s v="Recive bill and GRN already"/>
    <s v="GRN2425-0003983 9/23/24/GRN2425-0006731 1/27/25/GRN2425-0006957-2/6/2025"/>
    <d v="2025-01-27T00:00:00"/>
    <m/>
    <n v="140"/>
    <s v="Ontime"/>
    <m/>
  </r>
  <r>
    <n v="286"/>
    <x v="0"/>
    <d v="2024-09-04T00:00:00"/>
    <m/>
    <m/>
    <d v="2024-09-04T00:00:00"/>
    <s v="PR2425-03157 "/>
    <s v="PO2425-03443"/>
    <d v="2024-09-11T00:00:00"/>
    <m/>
    <n v="10"/>
    <s v="SFST81000048"/>
    <s v="Cooling machine for PD line"/>
    <s v="Cooling system jobs"/>
    <n v="1"/>
    <s v="Service charge for installing Temp Control spare parts"/>
    <n v="1"/>
    <s v="JOB"/>
    <n v="4500"/>
    <n v="4500"/>
    <s v="Puneet Approval"/>
    <s v="V1000189 - FPT FOOD PROCESS TECHNOLOGY CO., LTD."/>
    <s v="Recive bill and GRN already"/>
    <m/>
    <d v="2024-09-19T00:00:00"/>
    <m/>
    <n v="8"/>
    <s v="Ontime"/>
    <m/>
  </r>
  <r>
    <n v="287"/>
    <x v="0"/>
    <d v="2024-08-30T00:00:00"/>
    <m/>
    <m/>
    <d v="2024-08-30T00:00:00"/>
    <s v="PR2425-03058"/>
    <s v="PO2425-03444"/>
    <d v="2024-09-06T00:00:00"/>
    <m/>
    <n v="10"/>
    <s v="SFST81000050"/>
    <s v="Electrical system in PD area"/>
    <s v="Eletrical part"/>
    <n v="1"/>
    <s v="รางปีกนก รางรีเลย์ อลูมิเนียม STEEL DIN Rail 35 มม._x000a_- ยาว 1เมตร เกรด A"/>
    <n v="10"/>
    <s v="PCS."/>
    <n v="65"/>
    <n v="650"/>
    <s v="Puneet Approval"/>
    <s v="V1000293 - JTB ELECTRIC SUPPLY LIMITED PARTNERSHIP"/>
    <s v="Recive bill and GRN already"/>
    <m/>
    <d v="2024-09-13T00:00:00"/>
    <m/>
    <n v="7"/>
    <s v="Ontime"/>
    <m/>
  </r>
  <r>
    <n v="288"/>
    <x v="0"/>
    <d v="2024-09-06T00:00:00"/>
    <m/>
    <m/>
    <d v="2024-09-06T00:00:00"/>
    <s v="PR2425-03181"/>
    <s v="PO2425-03445 "/>
    <d v="2024-09-13T00:00:00"/>
    <m/>
    <n v="30"/>
    <s v="SFST81000050"/>
    <s v="PD Machine"/>
    <s v="Vegetable Dicing Machine  Robot coupe CL-50 No.1"/>
    <n v="1"/>
    <s v="Motor H50 Part No. 31145 For Robot Coupe CL 50"/>
    <n v="1"/>
    <s v="PCS."/>
    <n v="22000"/>
    <n v="22000"/>
    <s v="Puneet Approval"/>
    <s v=" V1000285 - BANGKOK SEVENFIVE CO., LTD"/>
    <s v="Recive bill and GRN already"/>
    <m/>
    <d v="2024-11-19T00:00:00"/>
    <m/>
    <n v="67"/>
    <s v="over deliverry"/>
    <m/>
  </r>
  <r>
    <n v="289"/>
    <x v="0"/>
    <d v="2024-08-26T00:00:00"/>
    <m/>
    <m/>
    <d v="2024-08-26T00:00:00"/>
    <s v="PR2425-03014"/>
    <s v="PO2425-03446"/>
    <d v="2024-09-02T00:00:00"/>
    <m/>
    <n v="30"/>
    <s v="SFST81000050"/>
    <s v="PD Machine"/>
    <s v="Vegetable Dicing Machine  Robot coupe CL-50 No.1"/>
    <n v="1"/>
    <s v="263L-31 TIMING BELT OPTIBELT 263L-31MM"/>
    <n v="3"/>
    <s v="PCS."/>
    <n v="640"/>
    <n v="1920"/>
    <s v="Puneet Approval"/>
    <s v="V1000284 - SABPAYANIT INTER GROUP CO., LTD."/>
    <s v="Recive bill and GRN already"/>
    <m/>
    <d v="2024-09-25T00:00:00"/>
    <m/>
    <n v="23"/>
    <s v="Ontime"/>
    <m/>
  </r>
  <r>
    <n v="290"/>
    <x v="0"/>
    <d v="2024-08-26T00:00:00"/>
    <m/>
    <m/>
    <d v="2024-08-26T00:00:00"/>
    <s v="PR2425-03015"/>
    <s v="PO2425-03447 "/>
    <d v="2024-09-02T00:00:00"/>
    <m/>
    <n v="40"/>
    <s v="SFST81000048"/>
    <s v="PD Machine"/>
    <s v="Combi oven No.1"/>
    <n v="1"/>
    <s v="87.01.078 Heating assembly SCC_WE 202 230V 33kW Y"/>
    <n v="1"/>
    <s v="JOB"/>
    <n v="47737.5"/>
    <n v="47737.5"/>
    <s v="Puneet Approval"/>
    <s v="V1000460 - FIX EVOLUTION CO., LTD."/>
    <s v="Recive bill and GRN already"/>
    <m/>
    <d v="2024-10-11T00:00:00"/>
    <m/>
    <n v="39"/>
    <s v="Ontime"/>
    <m/>
  </r>
  <r>
    <n v="291"/>
    <x v="0"/>
    <d v="2024-08-26T00:00:00"/>
    <m/>
    <m/>
    <d v="2024-08-26T00:00:00"/>
    <s v=" "/>
    <s v="PO2425-03447 "/>
    <d v="2024-09-02T00:00:00"/>
    <m/>
    <n v="40"/>
    <s v="SFST81000048"/>
    <s v="PD Machine"/>
    <s v="Combi oven No.1"/>
    <n v="2"/>
    <s v="40.03.513P Fan motor with motor shaft gasket SCC_WE, CM_P 62/102/202"/>
    <n v="1"/>
    <s v="JOB"/>
    <n v="60087.5"/>
    <n v="60087.5"/>
    <s v="Puneet Approval"/>
    <s v="V1000460 - FIX EVOLUTION CO., LTD."/>
    <s v="Recive bill and GRN already"/>
    <m/>
    <d v="2024-10-11T00:00:00"/>
    <m/>
    <n v="39"/>
    <s v="Ontime"/>
    <m/>
  </r>
  <r>
    <n v="292"/>
    <x v="0"/>
    <d v="2024-08-26T00:00:00"/>
    <m/>
    <m/>
    <d v="2024-08-26T00:00:00"/>
    <s v="PR2425-03015"/>
    <s v="PO2425-03447 "/>
    <d v="2024-09-02T00:00:00"/>
    <m/>
    <n v="40"/>
    <s v="SFST81000048"/>
    <s v="PD Machine"/>
    <s v="Combi oven No.1"/>
    <n v="3"/>
    <s v="40.03.772P Transformer f. cooling fan SCC_WE,CM_P 201/202"/>
    <n v="1"/>
    <s v="JOB"/>
    <n v="5462.5"/>
    <n v="5462.5"/>
    <s v="Puneet Approval"/>
    <s v="V1000460 - FIX EVOLUTION CO., LTD."/>
    <s v="Recive bill and GRN already"/>
    <m/>
    <d v="2024-10-11T00:00:00"/>
    <m/>
    <n v="39"/>
    <s v="Ontime"/>
    <m/>
  </r>
  <r>
    <n v="293"/>
    <x v="0"/>
    <d v="2024-08-26T00:00:00"/>
    <m/>
    <m/>
    <d v="2024-08-26T00:00:00"/>
    <s v="PR2425-03015"/>
    <s v="PO2425-03447 "/>
    <d v="2024-09-02T00:00:00"/>
    <m/>
    <n v="40"/>
    <s v="SFST81000048"/>
    <s v="PD Machine"/>
    <s v="Combi oven No.1"/>
    <n v="4"/>
    <s v="40.00.453P Solid state relais CPC/SCC line 61-202/VCC line; LM1 LM2"/>
    <n v="4"/>
    <s v="JOB"/>
    <n v="5700"/>
    <n v="22800"/>
    <s v="Puneet Approval"/>
    <s v="V1000460 - FIX EVOLUTION CO., LTD."/>
    <s v="Recive bill and GRN already"/>
    <m/>
    <d v="2024-10-11T00:00:00"/>
    <m/>
    <n v="39"/>
    <s v="Ontime"/>
    <m/>
  </r>
  <r>
    <n v="294"/>
    <x v="0"/>
    <d v="2024-08-26T00:00:00"/>
    <m/>
    <m/>
    <d v="2024-08-26T00:00:00"/>
    <s v="PR2425-03015"/>
    <s v="PO2425-03447 "/>
    <d v="2024-09-02T00:00:00"/>
    <m/>
    <n v="40"/>
    <s v="SFST81000048"/>
    <s v="PD Machine"/>
    <s v="Combi oven No.1"/>
    <n v="5"/>
    <s v="Service Charge"/>
    <n v="1"/>
    <s v="JOB"/>
    <n v="2850"/>
    <n v="2850"/>
    <s v="Puneet Approval"/>
    <s v="V1000460 - FIX EVOLUTION CO., LTD."/>
    <s v="Recive bill and GRN already"/>
    <m/>
    <d v="2024-10-11T00:00:00"/>
    <m/>
    <n v="39"/>
    <s v="Ontime"/>
    <m/>
  </r>
  <r>
    <n v="295"/>
    <x v="2"/>
    <d v="2024-09-02T00:00:00"/>
    <m/>
    <m/>
    <d v="2024-09-02T00:00:00"/>
    <s v="PR2425-03095"/>
    <s v="PO2425-03458"/>
    <d v="2024-09-09T00:00:00"/>
    <m/>
    <n v="60"/>
    <s v="SFST82000015"/>
    <s v="Water plant"/>
    <s v="Deep Well Pump No.1"/>
    <n v="1"/>
    <s v="งานอุดกลบบ่อบาดาล ขนาด 6 นิ้ว ลึก 114 เมตร _x000a_- ยื่นเรื่องขอเลิกใช้น้ำบาดาลกับกรมทรัพยกรน้ำบาดาล _x000a_- ถอนเครื่องสูบและท่อสูบขึ้น_x000a_- เป่าบ่อบาดาล_x000a_- อุดกลบด้วยดินกระสุนถูกต้องตามข้อกำหนด _x000a_- ยื่นรายงานการอุดกลบบ่อกับกรมทรัพยากรน้ำบาดาล"/>
    <n v="1"/>
    <s v="JOB"/>
    <n v="50000"/>
    <n v="50000"/>
    <s v="Puneet Approval"/>
    <s v="V1000646 - NUMTIP DEEP WELL LTD.,PART."/>
    <s v="Recive bill and GRN already"/>
    <m/>
    <d v="2024-10-25T00:00:00"/>
    <m/>
    <n v="46"/>
    <s v="Ontime"/>
    <m/>
  </r>
  <r>
    <n v="296"/>
    <x v="0"/>
    <d v="2024-09-07T00:00:00"/>
    <m/>
    <m/>
    <d v="2024-09-07T00:00:00"/>
    <s v="PR2425-03252"/>
    <s v="PO2425-03470"/>
    <d v="2024-09-14T00:00:00"/>
    <m/>
    <n v="10"/>
    <s v="SFST81000050"/>
    <s v="Tool and Equipment PD M/C"/>
    <s v="Eletrical part"/>
    <n v="1"/>
    <s v="ท่อ Flexible ลูกฟูก (สีดำ) ขนาด 1&quot; ยาว 50เมตร/ม้วน"/>
    <n v="1"/>
    <s v="PCS."/>
    <n v="2500"/>
    <n v="2500"/>
    <s v="Puneet Approval"/>
    <s v="V1000259 - JJP SUPPLY CO., LTD"/>
    <s v="Recive bill and GRN already"/>
    <m/>
    <d v="2024-09-24T00:00:00"/>
    <m/>
    <n v="10"/>
    <s v="Ontime"/>
    <m/>
  </r>
  <r>
    <n v="297"/>
    <x v="0"/>
    <d v="2024-09-07T00:00:00"/>
    <m/>
    <m/>
    <d v="2024-09-07T00:00:00"/>
    <s v="PR2425-03239"/>
    <s v="PO2425-03487"/>
    <d v="2024-09-14T00:00:00"/>
    <m/>
    <n v="10"/>
    <s v="SFST81000050"/>
    <s v="Refrigerant-oil for cooling M/C"/>
    <s v="Cooling  part"/>
    <n v="1"/>
    <s v="Compressor oil CPI SOLEST LT-32   size 3.782 L."/>
    <n v="5"/>
    <s v="DRM"/>
    <n v="3200"/>
    <n v="16000"/>
    <s v="Puneet Approval"/>
    <s v="V1000312 - Colder Solution Co., Ltd."/>
    <s v="Recive bill and GRN already"/>
    <m/>
    <d v="2024-09-17T00:00:00"/>
    <m/>
    <n v="3"/>
    <s v="Ontime"/>
    <m/>
  </r>
  <r>
    <n v="298"/>
    <x v="0"/>
    <d v="2024-09-07T00:00:00"/>
    <m/>
    <m/>
    <d v="2024-09-07T00:00:00"/>
    <s v="PR2425-03238"/>
    <s v="PO2425-03488"/>
    <d v="2024-09-14T00:00:00"/>
    <m/>
    <n v="10"/>
    <s v="SFST34000051"/>
    <s v="Refrigerant-oil for cooling M/C"/>
    <s v="Refrigerant"/>
    <n v="1"/>
    <s v="R404A Refrigerant ,(1 Tank 10.9 kg/Tank)"/>
    <n v="5"/>
    <s v="PCS."/>
    <n v="230"/>
    <n v="1150"/>
    <s v="Puneet Approval"/>
    <s v="V1000312 - Colder Solution Co., Ltd."/>
    <s v="Recive bill and GRN already"/>
    <m/>
    <d v="2024-09-18T00:00:00"/>
    <m/>
    <n v="4"/>
    <s v="Ontime"/>
    <m/>
  </r>
  <r>
    <n v="299"/>
    <x v="0"/>
    <d v="2024-09-12T00:00:00"/>
    <m/>
    <m/>
    <d v="2024-09-12T00:00:00"/>
    <s v="PR2425-03323"/>
    <s v="PO2425-03489"/>
    <d v="2024-09-19T00:00:00"/>
    <m/>
    <n v="10"/>
    <s v="SFST81000048"/>
    <s v="Cooling machine for PD line"/>
    <s v="Condencer Unit No.29 (Air Blast Freezer2)"/>
    <n v="1"/>
    <s v="งานเชื่อมแก้ไขรอยรั่วพร้อมเติมสารทำความเย็น R-507A-ทดสอบระบบ"/>
    <n v="1"/>
    <s v="JOB"/>
    <n v="3000"/>
    <n v="3000"/>
    <s v="Puneet Approval"/>
    <s v="V1000554 - SHANTECH (THAILAND) CO.,LTD."/>
    <s v="Recive bill and GRN already"/>
    <m/>
    <d v="2024-09-19T00:00:00"/>
    <m/>
    <n v="0"/>
    <s v="Ontime"/>
    <m/>
  </r>
  <r>
    <n v="300"/>
    <x v="0"/>
    <d v="2024-08-15T00:00:00"/>
    <m/>
    <m/>
    <d v="2024-08-15T00:00:00"/>
    <s v="PR2425-02711"/>
    <s v="PO2425-03490"/>
    <d v="2024-08-22T00:00:00"/>
    <m/>
    <n v="30"/>
    <s v="SFST81000048"/>
    <s v="Cooling machine for PD line"/>
    <s v="Condencer Unit No.29 (Air Blast Freezer2)"/>
    <n v="1"/>
    <s v="Equipment cost"/>
    <n v="1"/>
    <s v="JOB"/>
    <n v="2000"/>
    <n v="2000"/>
    <s v="Puneet Approval"/>
    <s v="V1000554 - SHANTECH (THAILAND) CO.,LTD."/>
    <s v="Recive bill and GRN already"/>
    <m/>
    <d v="2024-09-19T00:00:00"/>
    <m/>
    <n v="28"/>
    <s v="Ontime"/>
    <m/>
  </r>
  <r>
    <n v="301"/>
    <x v="0"/>
    <d v="2024-08-15T00:00:00"/>
    <m/>
    <m/>
    <d v="2024-08-15T00:00:00"/>
    <s v="PR2425-02711"/>
    <s v="PO2425-03490"/>
    <d v="2024-08-22T00:00:00"/>
    <m/>
    <n v="30"/>
    <s v="SFST81000048"/>
    <s v="Cooling machine for PD line"/>
    <s v="Condencer Unit No.29 (Air Blast Freezer2)"/>
    <n v="1"/>
    <s v="Labour cost for Inspection"/>
    <n v="1"/>
    <s v="JOB"/>
    <n v="5000"/>
    <n v="5000"/>
    <s v="Puneet Approval"/>
    <s v="V1000554 - SHANTECH (THAILAND) CO.,LTD."/>
    <s v="Recive bill and GRN already"/>
    <m/>
    <d v="2024-09-19T00:00:00"/>
    <m/>
    <n v="28"/>
    <s v="Ontime"/>
    <m/>
  </r>
  <r>
    <n v="302"/>
    <x v="0"/>
    <d v="2024-09-06T00:00:00"/>
    <m/>
    <m/>
    <d v="2024-09-06T00:00:00"/>
    <s v="PR2425-03183 "/>
    <s v="PO2425-03491"/>
    <d v="2024-09-13T00:00:00"/>
    <m/>
    <n v="180"/>
    <s v="SFST81000048"/>
    <s v="Cooling machine for PD line"/>
    <s v="Condencer Unit No.29 (Air Blast Freezer2)"/>
    <n v="1"/>
    <s v="Inspect the ice machine for leaks_x000a_- อัดไนโตรเจน เพื่อหารอยรั่ว_x000a_- ซ่อมแซม เชื่อมปิดรอยรั่ว_x000a_- ค่าแรง / ค่าอุปกรณ์"/>
    <n v="1"/>
    <s v="JOB"/>
    <n v="16000"/>
    <n v="16000"/>
    <s v="Puneet Approval"/>
    <s v="V1000192 - Jirasak Supply and Service Ltd.,Part"/>
    <s v="Recive bill and GRN already"/>
    <s v="GRN2425-0007564"/>
    <d v="2025-03-04T00:00:00"/>
    <m/>
    <n v="172"/>
    <s v="Ontime"/>
    <m/>
  </r>
  <r>
    <n v="303"/>
    <x v="0"/>
    <d v="2024-09-06T00:00:00"/>
    <m/>
    <m/>
    <d v="2024-09-06T00:00:00"/>
    <s v="PR2425-03189"/>
    <s v="PO2425-03492"/>
    <d v="2024-09-13T00:00:00"/>
    <m/>
    <n v="10"/>
    <s v="SFST34000127"/>
    <s v="Consumable part for MN"/>
    <s v="Machanical part"/>
    <n v="1"/>
    <s v="โกล์บวาล์วสแตนเลส SUS304 KITZ-10K UCL (Stainless Steel Globe"/>
    <n v="2"/>
    <s v="PCS."/>
    <n v="865"/>
    <n v="1730"/>
    <s v="Puneet Approval"/>
    <s v="V1000306 - Inter Supply (1992) Co., Ltd."/>
    <s v="Recive bill and GRN already"/>
    <m/>
    <d v="2024-09-23T00:00:00"/>
    <m/>
    <n v="10"/>
    <s v="Ontime"/>
    <m/>
  </r>
  <r>
    <n v="304"/>
    <x v="0"/>
    <d v="2024-09-06T00:00:00"/>
    <m/>
    <m/>
    <d v="2024-09-06T00:00:00"/>
    <s v="PR2425-03189"/>
    <s v="PO2425-03492"/>
    <d v="2024-09-13T00:00:00"/>
    <m/>
    <n v="10"/>
    <s v="SFST34000129"/>
    <s v="Consumable part for MN"/>
    <s v="Machanical part"/>
    <n v="2"/>
    <s v="นิปเปิ้ลสเตนเลส เกลียวนอก CITY 3/4 นิ้ว สีเงิน"/>
    <n v="10"/>
    <s v="PCS."/>
    <n v="13"/>
    <n v="130"/>
    <s v="Puneet Approval"/>
    <s v="V1000306 - Inter Supply (1992) Co., Ltd."/>
    <s v="Recive bill and GRN already"/>
    <m/>
    <d v="2024-09-23T00:00:00"/>
    <m/>
    <n v="10"/>
    <s v="Ontime"/>
    <m/>
  </r>
  <r>
    <n v="305"/>
    <x v="0"/>
    <d v="2024-09-06T00:00:00"/>
    <m/>
    <m/>
    <d v="2024-09-06T00:00:00"/>
    <s v="PR2425-03189"/>
    <s v="PO2425-03493 "/>
    <d v="2024-09-13T00:00:00"/>
    <m/>
    <n v="20"/>
    <s v="SFST34000128"/>
    <s v="Consumable part for MN"/>
    <s v="Machanical part"/>
    <n v="1"/>
    <s v="นิปเปิ้ลทองเหลืองชุบโครเมียม CITY 1/2 นิ้ว"/>
    <n v="10"/>
    <s v="PCS."/>
    <n v="60"/>
    <n v="600"/>
    <s v="Puneet Approval"/>
    <s v="V1000529 - 168 Supply"/>
    <s v="Recive bill and GRN already"/>
    <m/>
    <d v="2024-10-03T00:00:00"/>
    <m/>
    <n v="20"/>
    <s v="Ontime"/>
    <m/>
  </r>
  <r>
    <n v="306"/>
    <x v="0"/>
    <d v="2024-09-06T00:00:00"/>
    <m/>
    <m/>
    <d v="2024-09-06T00:00:00"/>
    <s v="PR2425-03204"/>
    <s v="PO2425-03494 "/>
    <d v="2024-09-13T00:00:00"/>
    <m/>
    <n v="15"/>
    <s v="SFST81000050"/>
    <s v="Electrical system in PD area"/>
    <s v="Eletrical part"/>
    <n v="1"/>
    <s v="HACO&quot; คอนเนคเตอร์ UPVC (สีขาว) ขนาด 20 mm"/>
    <n v="100"/>
    <s v="PCS."/>
    <n v="4.8"/>
    <n v="480"/>
    <s v="Puneet Approval"/>
    <s v="V1000276 - SN. ELECTRIC AND SUPPLY CO., LTD."/>
    <s v="Recive bill and GRN already"/>
    <m/>
    <d v="2024-09-24T00:00:00"/>
    <m/>
    <n v="11"/>
    <s v="Ontime"/>
    <m/>
  </r>
  <r>
    <n v="307"/>
    <x v="0"/>
    <d v="2024-09-06T00:00:00"/>
    <m/>
    <m/>
    <d v="2024-09-06T00:00:00"/>
    <s v="PR2425-03204"/>
    <s v="PO2425-03494 "/>
    <d v="2024-09-13T00:00:00"/>
    <m/>
    <n v="15"/>
    <s v="SFST81000050"/>
    <s v="Electrical system in PD area"/>
    <s v="Eletrical part"/>
    <n v="2"/>
    <s v="HACO&quot; คอนเนคเดอร์ UPVC (สีขาว) ขนาด 25 mm."/>
    <n v="50"/>
    <s v="PCS."/>
    <n v="6"/>
    <n v="300"/>
    <s v="Puneet Approval"/>
    <s v="V1000276 - SN. ELECTRIC AND SUPPLY CO., LTD."/>
    <s v="Recive bill and GRN already"/>
    <m/>
    <d v="2024-09-24T00:00:00"/>
    <m/>
    <n v="11"/>
    <s v="Ontime"/>
    <m/>
  </r>
  <r>
    <n v="308"/>
    <x v="0"/>
    <d v="2024-09-06T00:00:00"/>
    <m/>
    <m/>
    <d v="2024-09-06T00:00:00"/>
    <s v="PR2425-03204"/>
    <s v="PO2425-03494 "/>
    <d v="2024-09-13T00:00:00"/>
    <m/>
    <n v="15"/>
    <s v="SFST81000050"/>
    <s v="Electrical system in PD area"/>
    <s v="Eletrical part"/>
    <n v="3"/>
    <s v="HACO&quot; ข้อต่อตรง UPVC (สีขาว) ขนาด 25 mm."/>
    <n v="50"/>
    <s v="PCS."/>
    <n v="3.6"/>
    <n v="180"/>
    <s v="Puneet Approval"/>
    <s v="V1000276 - SN. ELECTRIC AND SUPPLY CO., LTD."/>
    <s v="Recive bill and GRN already"/>
    <m/>
    <d v="2024-09-24T00:00:00"/>
    <m/>
    <n v="11"/>
    <s v="Ontime"/>
    <m/>
  </r>
  <r>
    <n v="309"/>
    <x v="0"/>
    <d v="2024-09-06T00:00:00"/>
    <m/>
    <m/>
    <d v="2024-09-06T00:00:00"/>
    <s v="PR2425-03204"/>
    <s v="PO2425-03494 "/>
    <d v="2024-09-13T00:00:00"/>
    <m/>
    <n v="15"/>
    <s v="SFST81000050"/>
    <s v="Electrical system in PD area"/>
    <s v="Eletrical part"/>
    <n v="4"/>
    <s v="HACO&quot; Flex ลูกฟูก (สีขาว) ขนาด 25 mm."/>
    <n v="1"/>
    <s v="PCS."/>
    <n v="660"/>
    <n v="660"/>
    <s v="Puneet Approval"/>
    <s v="V1000276 - SN. ELECTRIC AND SUPPLY CO., LTD."/>
    <s v="Recive bill and GRN already"/>
    <m/>
    <d v="2024-09-24T00:00:00"/>
    <m/>
    <n v="11"/>
    <s v="Ontime"/>
    <m/>
  </r>
  <r>
    <n v="310"/>
    <x v="0"/>
    <d v="2024-09-06T00:00:00"/>
    <m/>
    <m/>
    <d v="2024-09-06T00:00:00"/>
    <s v="PR2425-03204"/>
    <s v="PO2425-03494 "/>
    <d v="2024-09-13T00:00:00"/>
    <m/>
    <n v="15"/>
    <s v="SFST81000050"/>
    <s v="Electrical system in PD area"/>
    <s v="Eletrical part"/>
    <n v="5"/>
    <s v="NANO&quot; Box ลอย ขนาด 4x4&quot; (สีเทา)"/>
    <n v="10"/>
    <s v="PCS."/>
    <n v="37"/>
    <n v="370"/>
    <s v="Puneet Approval"/>
    <s v="V1000276 - SN. ELECTRIC AND SUPPLY CO., LTD."/>
    <s v="Recive bill and GRN already"/>
    <m/>
    <d v="2024-09-24T00:00:00"/>
    <m/>
    <n v="11"/>
    <s v="Ontime"/>
    <m/>
  </r>
  <r>
    <n v="311"/>
    <x v="0"/>
    <d v="2024-09-06T00:00:00"/>
    <m/>
    <m/>
    <d v="2024-09-06T00:00:00"/>
    <s v="PR2425-03204"/>
    <s v="PO2425-03494 "/>
    <d v="2024-09-13T00:00:00"/>
    <m/>
    <n v="15"/>
    <s v="SFST81000050"/>
    <s v="Electrical system in PD area"/>
    <s v="Eletrical part"/>
    <n v="6"/>
    <s v="NANO&quot; Box ลอย ขนาด 2x4&quot; (สีเทา)"/>
    <n v="10"/>
    <s v="PCS."/>
    <n v="20"/>
    <n v="200"/>
    <s v="Puneet Approval"/>
    <s v="V1000276 - SN. ELECTRIC AND SUPPLY CO., LTD."/>
    <s v="Recive bill and GRN already"/>
    <m/>
    <d v="2024-09-24T00:00:00"/>
    <m/>
    <n v="11"/>
    <s v="Ontime"/>
    <m/>
  </r>
  <r>
    <n v="312"/>
    <x v="0"/>
    <d v="2024-09-06T00:00:00"/>
    <m/>
    <m/>
    <d v="2024-09-06T00:00:00"/>
    <s v="PR2425-03204"/>
    <s v="PO2425-03494 "/>
    <d v="2024-09-13T00:00:00"/>
    <m/>
    <n v="15"/>
    <s v="SFST81000050"/>
    <s v="Electrical system in PD area"/>
    <s v="Eletrical part"/>
    <n v="7"/>
    <s v="HACO&quot; ท่อ UPV (สีขาว) ขนาด 25 mm."/>
    <n v="10"/>
    <s v="PCS."/>
    <n v="60"/>
    <n v="600"/>
    <s v="Puneet Approval"/>
    <s v="V1000276 - SN. ELECTRIC AND SUPPLY CO., LTD."/>
    <s v="Recive bill and GRN already"/>
    <m/>
    <d v="2024-09-24T00:00:00"/>
    <m/>
    <n v="11"/>
    <s v="Ontime"/>
    <m/>
  </r>
  <r>
    <n v="313"/>
    <x v="0"/>
    <d v="2024-09-06T00:00:00"/>
    <m/>
    <m/>
    <d v="2024-09-06T00:00:00"/>
    <s v="PR2425-03204"/>
    <s v="PO2425-03494 "/>
    <d v="2024-09-13T00:00:00"/>
    <m/>
    <n v="15"/>
    <s v="SFST81000050"/>
    <s v="Electrical system in PD area"/>
    <s v="Eletrical part"/>
    <n v="8"/>
    <s v="YAZAKI&quot; สายไฟ THW 1x2.5 SQ.mm (สีขาว)"/>
    <n v="1"/>
    <s v="PCS."/>
    <n v="1070"/>
    <n v="1070"/>
    <s v="Puneet Approval"/>
    <s v="V1000276 - SN. ELECTRIC AND SUPPLY CO., LTD."/>
    <s v="Recive bill and GRN already"/>
    <m/>
    <d v="2024-09-24T00:00:00"/>
    <m/>
    <n v="11"/>
    <s v="Ontime"/>
    <m/>
  </r>
  <r>
    <n v="314"/>
    <x v="0"/>
    <d v="2024-09-06T00:00:00"/>
    <m/>
    <m/>
    <d v="2024-09-06T00:00:00"/>
    <s v="PR2425-03204"/>
    <s v="PO2425-03494 "/>
    <d v="2024-09-13T00:00:00"/>
    <m/>
    <n v="15"/>
    <s v="SFST81000050"/>
    <s v="Electrical system in PD area"/>
    <s v="Eletrical part"/>
    <n v="9"/>
    <s v="HACO&quot; แคล้มก้ามปูล็อคท่อ UPVC (สีขาว) ขนาด 25 mm."/>
    <n v="100"/>
    <s v="PCS."/>
    <n v="3.2"/>
    <n v="320"/>
    <s v="Puneet Approval"/>
    <s v="V1000276 - SN. ELECTRIC AND SUPPLY CO., LTD."/>
    <s v="Recive bill and GRN already"/>
    <m/>
    <d v="2024-09-24T00:00:00"/>
    <m/>
    <n v="11"/>
    <s v="Ontime"/>
    <m/>
  </r>
  <r>
    <n v="315"/>
    <x v="0"/>
    <d v="2024-09-06T00:00:00"/>
    <m/>
    <m/>
    <d v="2024-09-06T00:00:00"/>
    <s v="PR2425-03199"/>
    <s v="PO2425-03495"/>
    <d v="2024-09-13T00:00:00"/>
    <m/>
    <n v="15"/>
    <s v="SFST81000050"/>
    <s v="Electrical system in PD area"/>
    <s v="Eletrical part"/>
    <n v="1"/>
    <s v="ไฟไซเรน LED (SUNMOON)_x000a_-รุ่น NB-1101A-J ขนาด 4 นิ้ว (สีแดง)"/>
    <n v="5"/>
    <s v="PCS."/>
    <n v="350"/>
    <n v="1750"/>
    <s v="Puneet Approval"/>
    <s v="V1000276 - SN. ELECTRIC AND SUPPLY CO., LTD."/>
    <s v="Recive bill and GRN already"/>
    <m/>
    <d v="2024-09-24T00:00:00"/>
    <m/>
    <n v="11"/>
    <s v="Ontime"/>
    <m/>
  </r>
  <r>
    <n v="316"/>
    <x v="0"/>
    <d v="2024-09-06T00:00:00"/>
    <m/>
    <m/>
    <d v="2024-09-06T00:00:00"/>
    <s v="PR2425-03199"/>
    <s v="PO2425-03495"/>
    <d v="2024-09-13T00:00:00"/>
    <m/>
    <n v="15"/>
    <s v="SFST81000050"/>
    <s v="Electrical system in PD area"/>
    <s v="Eletrical part"/>
    <n v="2"/>
    <s v="ท่อ Flexible อ่อนลูกฟูกสีขาว &quot;CLIPSAL&quot; (UPVC) _x000a_-ขนาด 20 mm. 1(50 เมตร/ม้วน)"/>
    <n v="1"/>
    <s v="PCS."/>
    <n v="645"/>
    <n v="645"/>
    <s v="Puneet Approval"/>
    <s v="V1000276 - SN. ELECTRIC AND SUPPLY CO., LTD."/>
    <s v="Recive bill and GRN already"/>
    <m/>
    <d v="2024-09-24T00:00:00"/>
    <m/>
    <n v="11"/>
    <s v="Ontime"/>
    <m/>
  </r>
  <r>
    <n v="317"/>
    <x v="0"/>
    <d v="2024-09-06T00:00:00"/>
    <m/>
    <m/>
    <d v="2024-09-06T00:00:00"/>
    <s v="PR2425-03182"/>
    <s v="PO2425-03496"/>
    <d v="2024-09-13T00:00:00"/>
    <m/>
    <n v="10"/>
    <s v="SFST81000050"/>
    <s v="Electrical system in PD area"/>
    <s v="Eletrical part"/>
    <n v="1"/>
    <s v="MITSUBISHI&quot;, TYPE SP-QR,1/2HP(0.4Kw), Frame 80M 220V,4P, Split phase start single induction motor"/>
    <n v="2"/>
    <s v="PCS."/>
    <n v="3200"/>
    <n v="6400"/>
    <s v="Puneet Approval"/>
    <s v="V1000481 - บริษัท เจดับบลิวเทค จำกัด"/>
    <s v="Recive bill and GRN already"/>
    <m/>
    <d v="2024-09-19T00:00:00"/>
    <m/>
    <n v="6"/>
    <s v="Ontime"/>
    <m/>
  </r>
  <r>
    <n v="318"/>
    <x v="0"/>
    <d v="2024-09-06T00:00:00"/>
    <m/>
    <m/>
    <d v="2024-09-06T00:00:00"/>
    <s v="PR2425-03202"/>
    <s v="PO2425-03497 "/>
    <d v="2024-09-13T00:00:00"/>
    <m/>
    <n v="10"/>
    <s v="SFST34000159"/>
    <s v="Consumable part for MN"/>
    <s v="Consumable part"/>
    <n v="1"/>
    <s v="น้ำยาอเนกประสงค์ 500 ml. SONAX"/>
    <n v="12"/>
    <s v="PCS."/>
    <n v="130"/>
    <n v="1560"/>
    <s v="Puneet Approval"/>
    <s v="V1000306 - Inter Supply (1992) Co., Ltd."/>
    <s v="Recive bill and GRN already"/>
    <m/>
    <d v="2024-09-23T00:00:00"/>
    <m/>
    <n v="10"/>
    <s v="Ontime"/>
    <m/>
  </r>
  <r>
    <n v="319"/>
    <x v="0"/>
    <d v="2024-09-06T00:00:00"/>
    <m/>
    <m/>
    <d v="2024-09-06T00:00:00"/>
    <s v="PR2425-03203"/>
    <s v="PO2425-03498"/>
    <d v="2024-09-13T00:00:00"/>
    <m/>
    <n v="10"/>
    <s v="SFST34000063"/>
    <s v="Consumable part for MN"/>
    <s v="Consumable part"/>
    <n v="1"/>
    <s v="&quot;Ruamthong&quot;, RT465-3/4HP,380V ,50Hz, 3PH , Motor fan"/>
    <n v="5"/>
    <s v="PCS."/>
    <n v="3881.78"/>
    <n v="19408.900000000001"/>
    <s v="Puneet Approval"/>
    <s v="V1000308 - PLUG'N GO (THAILAND) CO., LTD."/>
    <s v="Recive bill and GRN already"/>
    <m/>
    <d v="2024-09-19T00:00:00"/>
    <m/>
    <n v="6"/>
    <s v="Ontime"/>
    <m/>
  </r>
  <r>
    <n v="320"/>
    <x v="0"/>
    <d v="2024-09-06T00:00:00"/>
    <m/>
    <m/>
    <d v="2024-09-06T00:00:00"/>
    <s v="PR2425-03203"/>
    <s v="PO2425-03498"/>
    <d v="2024-09-13T00:00:00"/>
    <m/>
    <n v="10"/>
    <s v="SFST34000064"/>
    <s v="Consumable part for MN"/>
    <s v="Consumable part"/>
    <n v="2"/>
    <s v="&quot;Ruamthong&quot;, RT490-61-24, 380V, 3PH , 1HP, Motor fan"/>
    <n v="2"/>
    <s v="PCS."/>
    <n v="4535.9799999999996"/>
    <n v="9071.9599999999991"/>
    <s v="Puneet Approval"/>
    <s v="V1000308 - PLUG'N GO (THAILAND) CO., LTD."/>
    <s v="Recive bill and GRN already"/>
    <m/>
    <d v="2024-09-19T00:00:00"/>
    <m/>
    <n v="6"/>
    <s v="Ontime"/>
    <m/>
  </r>
  <r>
    <n v="321"/>
    <x v="2"/>
    <d v="2024-09-12T00:00:00"/>
    <m/>
    <m/>
    <d v="2024-09-12T00:00:00"/>
    <s v="PR2425-03281"/>
    <s v="PO2425-03508"/>
    <d v="2024-09-19T00:00:00"/>
    <m/>
    <n v="15"/>
    <s v="SFST82000007"/>
    <s v="PD Machine"/>
    <s v="Condencer Unit No.33 (Ice Maker)"/>
    <n v="1"/>
    <s v="BITZER&quot; Semi 4HE-18Y;w/ CH+EO+CMRC02"/>
    <n v="1"/>
    <s v="PCS."/>
    <n v="130000"/>
    <n v="130000"/>
    <s v="Puneet Approval"/>
    <s v="V1000652 - HARN ENGINEERING SOLUTIONS PUBLIC COMPANY LIMITED"/>
    <s v="Recive bill and GRN already"/>
    <m/>
    <d v="2024-10-02T00:00:00"/>
    <m/>
    <n v="13"/>
    <s v="Ontime"/>
    <m/>
  </r>
  <r>
    <n v="322"/>
    <x v="0"/>
    <d v="2024-09-10T00:00:00"/>
    <m/>
    <m/>
    <d v="2024-09-10T00:00:00"/>
    <s v="PR2425-03268"/>
    <s v="PO2425-03509"/>
    <d v="2024-09-17T00:00:00"/>
    <m/>
    <n v="30"/>
    <s v="SFST81000048"/>
    <s v="PD Machine"/>
    <s v="X-Ray machine No.1"/>
    <n v="1"/>
    <s v="Flat Belt: Seamless: 430:1678"/>
    <n v="1"/>
    <s v="JOB"/>
    <n v="50220"/>
    <n v="50220"/>
    <s v="Puneet Approval"/>
    <s v="V1000097 - ISHIDA (THAILAND) CO.,LTD."/>
    <s v="Recive bill and GRN already"/>
    <m/>
    <d v="2024-10-17T00:00:00"/>
    <m/>
    <n v="30"/>
    <s v="Ontime"/>
    <m/>
  </r>
  <r>
    <n v="323"/>
    <x v="0"/>
    <d v="2024-09-10T00:00:00"/>
    <m/>
    <m/>
    <d v="2024-09-10T00:00:00"/>
    <s v="PR2425-03268"/>
    <s v="PO2425-03509"/>
    <d v="2024-09-17T00:00:00"/>
    <m/>
    <n v="30"/>
    <s v="SFST81000048"/>
    <s v="PD Machine"/>
    <s v="X-Ray machine No.1"/>
    <n v="2"/>
    <s v="Sensor: PDA :-N:"/>
    <n v="1"/>
    <s v="JOB"/>
    <n v="193050"/>
    <n v="193050"/>
    <s v="Puneet Approval"/>
    <s v="V1000097 - ISHIDA (THAILAND) CO.,LTD."/>
    <s v="Recive bill and GRN already"/>
    <m/>
    <d v="2024-10-17T00:00:00"/>
    <m/>
    <n v="30"/>
    <s v="Ontime"/>
    <m/>
  </r>
  <r>
    <n v="324"/>
    <x v="0"/>
    <d v="2024-09-07T00:00:00"/>
    <m/>
    <m/>
    <d v="2024-09-07T00:00:00"/>
    <s v="PR2425-03231"/>
    <s v="PO2425-03510 "/>
    <d v="2024-09-14T00:00:00"/>
    <m/>
    <n v="10"/>
    <s v="SFST81000050"/>
    <s v="Tool and Equipment  Engineering"/>
    <s v="Cevil jobs"/>
    <n v="1"/>
    <s v="&quot;Flexible&quot; ท่อเหล็กอ่อน กันน้ำ สีเทา ขนาด 1-1/2&quot; ยาว 8 เมตร ( เมตรละ 280 บาท)"/>
    <n v="1"/>
    <s v="ROLL"/>
    <n v="2240"/>
    <n v="2240"/>
    <s v="Puneet Approval"/>
    <s v="V1000259 - JJP SUPPLY CO., LTD"/>
    <s v="Recive bill and GRN already"/>
    <m/>
    <d v="2024-09-24T00:00:00"/>
    <m/>
    <n v="10"/>
    <s v="Ontime"/>
    <m/>
  </r>
  <r>
    <n v="325"/>
    <x v="0"/>
    <d v="2024-09-07T00:00:00"/>
    <m/>
    <m/>
    <d v="2024-09-07T00:00:00"/>
    <s v="PR2425-03232 "/>
    <s v="PO2425-03511"/>
    <d v="2024-09-14T00:00:00"/>
    <m/>
    <n v="30"/>
    <s v="SFST34000171"/>
    <s v="Consumable part for MN"/>
    <s v="Cevil jobs"/>
    <n v="1"/>
    <s v="ข้อต่อตรง สเตนเลส ตัวผู้ 1/2 นิ้ว (150 มม.)"/>
    <n v="5"/>
    <s v="PCS."/>
    <n v="100"/>
    <n v="500"/>
    <s v="Puneet Approval"/>
    <s v="V1000284 - SABPAYANIT INTER GROUP CO., LTD."/>
    <s v="Recive bill and GRN already"/>
    <m/>
    <d v="2024-10-04T00:00:00"/>
    <m/>
    <n v="20"/>
    <s v="Ontime"/>
    <m/>
  </r>
  <r>
    <n v="326"/>
    <x v="0"/>
    <d v="2024-09-07T00:00:00"/>
    <m/>
    <m/>
    <d v="2024-09-07T00:00:00"/>
    <s v="PR2425-03232 "/>
    <s v="PO2425-03511"/>
    <d v="2024-09-14T00:00:00"/>
    <m/>
    <n v="25"/>
    <s v="SFST34000172"/>
    <s v="Consumable part for MN"/>
    <s v="Cevil jobs"/>
    <n v="2"/>
    <s v="ข้อต่อตรง สเตนเลส ตัวผู้ 3/4 นิ้ว (150 มม.)"/>
    <n v="5"/>
    <s v="PCS."/>
    <n v="130"/>
    <n v="650"/>
    <s v="Puneet Approval"/>
    <s v="V1000284 - SABPAYANIT INTER GROUP CO., LTD."/>
    <s v="Recive bill and GRN already"/>
    <m/>
    <d v="2024-10-04T00:00:00"/>
    <m/>
    <n v="20"/>
    <s v="Ontime"/>
    <m/>
  </r>
  <r>
    <n v="327"/>
    <x v="0"/>
    <d v="2024-09-07T00:00:00"/>
    <m/>
    <m/>
    <d v="2024-09-07T00:00:00"/>
    <s v="PR2425-03235"/>
    <s v="PO2425-03515 "/>
    <d v="2024-09-14T00:00:00"/>
    <m/>
    <n v="10"/>
    <s v="SFST34000160"/>
    <s v="Consumable part for MN"/>
    <s v="Cevil jobs"/>
    <n v="1"/>
    <s v="กาวปะเก็นทรีบอนด์ (Threebond 1104 NEO PLUS)"/>
    <n v="8"/>
    <s v="PCS."/>
    <n v="90"/>
    <n v="720"/>
    <s v="Puneet Approval"/>
    <s v="V1000306 - Inter Supply (1992) Co., Ltd."/>
    <s v="Recive bill and GRN already"/>
    <m/>
    <d v="2024-09-23T00:00:00"/>
    <m/>
    <n v="9"/>
    <s v="Ontime"/>
    <m/>
  </r>
  <r>
    <n v="328"/>
    <x v="0"/>
    <d v="2024-09-06T00:00:00"/>
    <m/>
    <m/>
    <d v="2024-09-06T00:00:00"/>
    <s v="PR2425-03193 "/>
    <s v="PO2425-03519"/>
    <d v="2024-09-13T00:00:00"/>
    <m/>
    <n v="10"/>
    <s v="SFST34000001"/>
    <s v="Consumable part for MN"/>
    <s v="Cevil jobs"/>
    <n v="1"/>
    <s v="ข้อต่อเกลียวนอก(ทองเหลือง), 1/2&quot;"/>
    <n v="6"/>
    <s v="PCS."/>
    <n v="42"/>
    <n v="252"/>
    <s v="Puneet Approval"/>
    <s v="V1000306 - Inter Supply (1992) Co., Ltd."/>
    <s v="Recive bill and GRN already"/>
    <m/>
    <d v="2024-09-23T00:00:00"/>
    <m/>
    <n v="10"/>
    <s v="Ontime"/>
    <m/>
  </r>
  <r>
    <n v="329"/>
    <x v="0"/>
    <d v="2024-09-06T00:00:00"/>
    <m/>
    <m/>
    <d v="2024-09-06T00:00:00"/>
    <s v="PR2425-03193 "/>
    <s v="PO2425-03519"/>
    <d v="2024-09-13T00:00:00"/>
    <m/>
    <n v="10"/>
    <s v="SFST34000002"/>
    <s v="Consumable part for MN"/>
    <s v="Cevil jobs"/>
    <n v="2"/>
    <s v="ข้อต่อเกลียวนอก(ทองเหลือง), 3/4&quot;"/>
    <n v="5"/>
    <s v="PCS."/>
    <n v="60"/>
    <n v="300"/>
    <s v="Puneet Approval"/>
    <s v="V1000306 - Inter Supply (1992) Co., Ltd."/>
    <s v="Recive bill and GRN already"/>
    <m/>
    <d v="2024-09-23T00:00:00"/>
    <m/>
    <n v="10"/>
    <s v="Ontime"/>
    <m/>
  </r>
  <r>
    <n v="330"/>
    <x v="0"/>
    <d v="2024-09-06T00:00:00"/>
    <m/>
    <m/>
    <d v="2024-09-06T00:00:00"/>
    <s v="PR2425-03193 "/>
    <s v="PO2425-03519"/>
    <d v="2024-09-13T00:00:00"/>
    <m/>
    <n v="10"/>
    <s v="SFST34000003"/>
    <s v="Consumable part for MN"/>
    <s v="Cevil jobs"/>
    <n v="3"/>
    <s v="ข้อต่อเกลียวนอก(ทองเหลือง) 1&quot;"/>
    <n v="5"/>
    <s v="PCS."/>
    <n v="96"/>
    <n v="480"/>
    <s v="Puneet Approval"/>
    <s v="V1000306 - Inter Supply (1992) Co., Ltd."/>
    <s v="Recive bill and GRN already"/>
    <m/>
    <d v="2024-09-23T00:00:00"/>
    <m/>
    <n v="10"/>
    <s v="Ontime"/>
    <m/>
  </r>
  <r>
    <n v="331"/>
    <x v="0"/>
    <d v="2024-09-06T00:00:00"/>
    <m/>
    <m/>
    <d v="2024-09-06T00:00:00"/>
    <s v="PR2425-03193 "/>
    <s v="PO2425-03519"/>
    <d v="2024-09-13T00:00:00"/>
    <m/>
    <n v="10"/>
    <s v="SFST34000004"/>
    <s v="Consumable part for MN"/>
    <s v="Cevil jobs"/>
    <n v="4"/>
    <s v="ข้อต่อเกลียวนอก(PVC), 1/2&quot;"/>
    <n v="6"/>
    <s v="PCS."/>
    <n v="3"/>
    <n v="18"/>
    <s v="Puneet Approval"/>
    <s v="V1000306 - Inter Supply (1992) Co., Ltd."/>
    <s v="Recive bill and GRN already"/>
    <m/>
    <d v="2024-09-23T00:00:00"/>
    <m/>
    <n v="10"/>
    <s v="Ontime"/>
    <m/>
  </r>
  <r>
    <n v="332"/>
    <x v="0"/>
    <d v="2024-09-06T00:00:00"/>
    <m/>
    <m/>
    <d v="2024-09-06T00:00:00"/>
    <s v="PR2425-03193 "/>
    <s v="PO2425-03519"/>
    <d v="2024-09-13T00:00:00"/>
    <m/>
    <n v="10"/>
    <s v="SFST34000006"/>
    <s v="Consumable part for MN"/>
    <s v="Cevil jobs"/>
    <n v="5"/>
    <s v="ข้อต่อเกลียวนอก(PVC), 1&quot;"/>
    <n v="5"/>
    <s v="PCS."/>
    <n v="6"/>
    <n v="30"/>
    <s v="Puneet Approval"/>
    <s v="V1000306 - Inter Supply (1992) Co., Ltd."/>
    <s v="Recive bill and GRN already"/>
    <m/>
    <d v="2024-09-23T00:00:00"/>
    <m/>
    <n v="10"/>
    <s v="Ontime"/>
    <m/>
  </r>
  <r>
    <n v="333"/>
    <x v="0"/>
    <d v="2024-09-06T00:00:00"/>
    <m/>
    <m/>
    <d v="2024-09-06T00:00:00"/>
    <s v="PR2425-03193 "/>
    <s v="PO2425-03519"/>
    <d v="2024-09-13T00:00:00"/>
    <m/>
    <n v="10"/>
    <s v="SFST34000007"/>
    <s v="Consumable part for MN"/>
    <s v="Cevil jobs"/>
    <n v="6"/>
    <s v="ข้อต่อPVC ตรงเกลียวใน PVC, 1/2&quot;"/>
    <n v="10"/>
    <s v="PCS."/>
    <n v="3.5"/>
    <n v="35"/>
    <s v="Puneet Approval"/>
    <s v="V1000306 - Inter Supply (1992) Co., Ltd."/>
    <s v="Recive bill and GRN already"/>
    <m/>
    <d v="2024-09-23T00:00:00"/>
    <m/>
    <n v="10"/>
    <s v="Ontime"/>
    <m/>
  </r>
  <r>
    <n v="334"/>
    <x v="0"/>
    <d v="2024-09-06T00:00:00"/>
    <m/>
    <m/>
    <d v="2024-09-06T00:00:00"/>
    <s v="PR2425-03193 "/>
    <s v="PO2425-03519"/>
    <d v="2024-09-13T00:00:00"/>
    <m/>
    <n v="10"/>
    <s v="SFST34000009"/>
    <s v="Consumable part for MN"/>
    <s v="Cevil jobs"/>
    <n v="7"/>
    <s v="ข้อต่อPVC ตรงเกลียวใน PVC, 1&quot;"/>
    <n v="5"/>
    <s v="PCS."/>
    <n v="8"/>
    <n v="40"/>
    <s v="Puneet Approval"/>
    <s v="V1000306 - Inter Supply (1992) Co., Ltd."/>
    <s v="Recive bill and GRN already"/>
    <m/>
    <d v="2024-09-23T00:00:00"/>
    <m/>
    <n v="10"/>
    <s v="Ontime"/>
    <m/>
  </r>
  <r>
    <n v="335"/>
    <x v="0"/>
    <d v="2024-09-06T00:00:00"/>
    <m/>
    <m/>
    <d v="2024-09-06T00:00:00"/>
    <s v="PR2425-03193 "/>
    <s v="PO2425-03519"/>
    <d v="2024-09-13T00:00:00"/>
    <m/>
    <n v="10"/>
    <s v="SFST34000010"/>
    <s v="Consumable part for MN"/>
    <s v="Cevil jobs"/>
    <n v="8"/>
    <s v="ข้อต่อตรงPVC เกลียวในทองเหลือง, 1/2&quot;"/>
    <n v="10"/>
    <s v="PCS."/>
    <n v="32"/>
    <n v="320"/>
    <s v="Puneet Approval"/>
    <s v="V1000306 - Inter Supply (1992) Co., Ltd."/>
    <s v="Recive bill and GRN already"/>
    <m/>
    <d v="2024-09-23T00:00:00"/>
    <m/>
    <n v="10"/>
    <s v="Ontime"/>
    <m/>
  </r>
  <r>
    <n v="336"/>
    <x v="0"/>
    <d v="2024-09-06T00:00:00"/>
    <m/>
    <m/>
    <d v="2024-09-06T00:00:00"/>
    <s v="PR2425-03193 "/>
    <s v="PO2425-03519"/>
    <d v="2024-09-13T00:00:00"/>
    <m/>
    <n v="10"/>
    <s v="SFST34000013"/>
    <s v="Consumable part for MN"/>
    <s v="Cevil jobs"/>
    <n v="9"/>
    <s v="ปลั๊กอุดเกลียวนอกPVC, 1/2&quot;"/>
    <n v="10"/>
    <s v="PCS."/>
    <n v="1.8"/>
    <n v="18"/>
    <s v="Puneet Approval"/>
    <s v="V1000306 - Inter Supply (1992) Co., Ltd."/>
    <s v="Recive bill and GRN already"/>
    <m/>
    <d v="2024-09-23T00:00:00"/>
    <m/>
    <n v="10"/>
    <s v="Ontime"/>
    <m/>
  </r>
  <r>
    <n v="337"/>
    <x v="0"/>
    <d v="2024-09-06T00:00:00"/>
    <m/>
    <m/>
    <d v="2024-09-06T00:00:00"/>
    <s v="PR2425-03193 "/>
    <s v="PO2425-03519"/>
    <d v="2024-09-13T00:00:00"/>
    <m/>
    <n v="10"/>
    <s v="SFST34000016"/>
    <s v="Consumable part for MN"/>
    <s v="Cevil jobs"/>
    <n v="10"/>
    <s v="ข้อต่อตรงPVC, 1/2&quot;"/>
    <n v="10"/>
    <s v="PCS."/>
    <n v="3"/>
    <n v="30"/>
    <s v="Puneet Approval"/>
    <s v="V1000306 - Inter Supply (1992) Co., Ltd."/>
    <s v="Recive bill and GRN already"/>
    <m/>
    <d v="2024-09-23T00:00:00"/>
    <m/>
    <n v="10"/>
    <s v="Ontime"/>
    <m/>
  </r>
  <r>
    <n v="338"/>
    <x v="0"/>
    <d v="2024-09-06T00:00:00"/>
    <m/>
    <m/>
    <d v="2024-09-06T00:00:00"/>
    <s v="PR2425-03193 "/>
    <s v="PO2425-03519"/>
    <d v="2024-09-13T00:00:00"/>
    <m/>
    <n v="10"/>
    <s v="SFST34000018"/>
    <s v="Consumable part for MN"/>
    <s v="Cevil jobs"/>
    <n v="11"/>
    <s v="ข้อต่อตรงPVC, 1&quot;"/>
    <n v="5"/>
    <s v="PCS."/>
    <n v="6.5"/>
    <n v="32.5"/>
    <s v="Puneet Approval"/>
    <s v="V1000306 - Inter Supply (1992) Co., Ltd."/>
    <s v="Recive bill and GRN already"/>
    <m/>
    <d v="2024-09-23T00:00:00"/>
    <m/>
    <n v="10"/>
    <s v="Ontime"/>
    <m/>
  </r>
  <r>
    <n v="339"/>
    <x v="0"/>
    <d v="2024-09-06T00:00:00"/>
    <m/>
    <m/>
    <d v="2024-09-06T00:00:00"/>
    <s v="PR2425-03193 "/>
    <s v="PO2425-03519"/>
    <d v="2024-09-13T00:00:00"/>
    <m/>
    <n v="10"/>
    <s v="SFST34000019"/>
    <s v="Consumable part for MN"/>
    <s v="Cevil jobs"/>
    <n v="12"/>
    <s v="ข้องอ 90 PVC,1/2 &quot;"/>
    <n v="10"/>
    <s v="PCS."/>
    <n v="3.7"/>
    <n v="37"/>
    <s v="Puneet Approval"/>
    <s v="V1000306 - Inter Supply (1992) Co., Ltd."/>
    <s v="Recive bill and GRN already"/>
    <m/>
    <d v="2024-09-23T00:00:00"/>
    <m/>
    <n v="10"/>
    <s v="Ontime"/>
    <m/>
  </r>
  <r>
    <n v="340"/>
    <x v="0"/>
    <d v="2024-09-06T00:00:00"/>
    <m/>
    <m/>
    <d v="2024-09-06T00:00:00"/>
    <s v="PR2425-03193 "/>
    <s v="PO2425-03519"/>
    <d v="2024-09-13T00:00:00"/>
    <m/>
    <n v="10"/>
    <s v="SFST34000021"/>
    <s v="Consumable part for MN"/>
    <s v="Cevil jobs"/>
    <n v="13"/>
    <s v="ข้องอ 90 PVC,1 &quot;"/>
    <n v="6"/>
    <s v="PCS."/>
    <n v="9"/>
    <n v="54"/>
    <s v="Puneet Approval"/>
    <s v="V1000306 - Inter Supply (1992) Co., Ltd."/>
    <s v="Recive bill and GRN already"/>
    <m/>
    <d v="2024-09-23T00:00:00"/>
    <m/>
    <n v="10"/>
    <s v="Ontime"/>
    <m/>
  </r>
  <r>
    <n v="341"/>
    <x v="0"/>
    <d v="2024-09-06T00:00:00"/>
    <m/>
    <m/>
    <d v="2024-09-06T00:00:00"/>
    <s v="PR2425-03193 "/>
    <s v="PO2425-03519"/>
    <d v="2024-09-13T00:00:00"/>
    <m/>
    <n v="10"/>
    <s v="SFST34000022"/>
    <s v="Consumable part for MN"/>
    <s v="Cevil jobs"/>
    <n v="14"/>
    <s v="ข้อต่อ3 ทางPVC, 1/2&quot;"/>
    <n v="10"/>
    <s v="PCS."/>
    <n v="5"/>
    <n v="50"/>
    <s v="Puneet Approval"/>
    <s v="V1000306 - Inter Supply (1992) Co., Ltd."/>
    <s v="Recive bill and GRN already"/>
    <m/>
    <d v="2024-09-23T00:00:00"/>
    <m/>
    <n v="10"/>
    <s v="Ontime"/>
    <m/>
  </r>
  <r>
    <n v="342"/>
    <x v="0"/>
    <d v="2024-09-07T00:00:00"/>
    <m/>
    <m/>
    <d v="2024-09-07T00:00:00"/>
    <s v="PR2425-03229"/>
    <s v="PO2425-03531"/>
    <d v="2024-09-14T00:00:00"/>
    <m/>
    <n v="10"/>
    <s v="SFST34000170"/>
    <s v="Consumable part for MN"/>
    <s v="Air Compressor No.2"/>
    <n v="1"/>
    <s v="DANFOSS&quot;, KP1, 060-1101, Pressure Switch"/>
    <n v="2"/>
    <s v="PCS."/>
    <n v="950"/>
    <n v="1900"/>
    <s v="Puneet Approval"/>
    <s v=" V1000310 - BOONBAWORN ENGINEERING CO., LTD"/>
    <s v="Recive bill and GRN already"/>
    <m/>
    <d v="2024-09-19T00:00:00"/>
    <m/>
    <n v="5"/>
    <s v="Ontime"/>
    <m/>
  </r>
  <r>
    <n v="343"/>
    <x v="0"/>
    <d v="2024-09-07T00:00:00"/>
    <m/>
    <m/>
    <d v="2024-09-07T00:00:00"/>
    <s v="PR2425-03230"/>
    <s v="PO2425-03532"/>
    <d v="2024-09-14T00:00:00"/>
    <m/>
    <n v="10"/>
    <s v="SFST81000050"/>
    <s v="Tool and Equipment  Engineering"/>
    <s v="Electrical jobs"/>
    <n v="1"/>
    <s v="Plug Groundคู่ &quot;Panasonic&quot; รุ่น WEG-15929"/>
    <n v="6"/>
    <s v="PCS."/>
    <n v="115"/>
    <n v="690"/>
    <s v="Puneet Approval"/>
    <s v="V1000276 - SN. ELECTRIC AND SUPPLY CO., LTD."/>
    <s v="Recive bill and GRN already"/>
    <m/>
    <d v="2024-09-24T00:00:00"/>
    <m/>
    <n v="10"/>
    <s v="Ontime"/>
    <m/>
  </r>
  <r>
    <n v="344"/>
    <x v="0"/>
    <d v="2024-09-07T00:00:00"/>
    <m/>
    <m/>
    <d v="2024-09-07T00:00:00"/>
    <s v="PR2425-03230"/>
    <s v="PO2425-03532"/>
    <d v="2024-09-14T00:00:00"/>
    <m/>
    <n v="10"/>
    <s v="SFST81000050"/>
    <s v="Tool and Equipment  Engineering"/>
    <s v="Electrical jobs"/>
    <n v="2"/>
    <s v="ฝาครอบ 3 ช่อง &quot;Panasonic&quot; รุ่น WEG6801-3WK"/>
    <n v="6"/>
    <s v="PCS."/>
    <n v="19"/>
    <n v="114"/>
    <s v="Puneet Approval"/>
    <s v="V1000276 - SN. ELECTRIC AND SUPPLY CO., LTD."/>
    <s v="Recive bill and GRN already"/>
    <m/>
    <d v="2024-09-24T00:00:00"/>
    <m/>
    <n v="10"/>
    <s v="Ontime"/>
    <m/>
  </r>
  <r>
    <n v="345"/>
    <x v="0"/>
    <d v="2024-09-07T00:00:00"/>
    <m/>
    <m/>
    <d v="2024-09-07T00:00:00"/>
    <s v="PR2425-03230"/>
    <s v="PO2425-03532"/>
    <d v="2024-09-14T00:00:00"/>
    <m/>
    <n v="10"/>
    <s v="SFST81000050"/>
    <s v="Tool and Equipment  Engineering"/>
    <s v="Electrical jobs"/>
    <n v="3"/>
    <s v="Dai To Shi Boxลอย ABS เกรดA ขนาด 2x4นิ้ว สีขาว"/>
    <n v="6"/>
    <s v="PCS."/>
    <n v="10"/>
    <n v="60"/>
    <s v="Puneet Approval"/>
    <s v="V1000276 - SN. ELECTRIC AND SUPPLY CO., LTD."/>
    <s v="Recive bill and GRN already"/>
    <m/>
    <d v="2024-09-24T00:00:00"/>
    <m/>
    <n v="10"/>
    <s v="Ontime"/>
    <m/>
  </r>
  <r>
    <n v="346"/>
    <x v="0"/>
    <d v="2024-09-07T00:00:00"/>
    <m/>
    <m/>
    <d v="2024-09-07T00:00:00"/>
    <s v="PR2425-03230"/>
    <s v="PO2425-03532"/>
    <d v="2024-09-14T00:00:00"/>
    <m/>
    <n v="10"/>
    <s v="SFST81000050"/>
    <s v="Tool and Equipment  Engineering"/>
    <s v="Electrical jobs"/>
    <n v="4"/>
    <s v="รางเก็บสายทรงโค้ง แบบเทปกาวในตัว รุ่น FD30_x000a_ขนาด 8H x 30 mm. ยาว 2 เมตร"/>
    <n v="2"/>
    <s v="PCS."/>
    <n v="110"/>
    <n v="220"/>
    <s v="Puneet Approval"/>
    <s v="V1000276 - SN. ELECTRIC AND SUPPLY CO., LTD."/>
    <s v="Recive bill and GRN already"/>
    <m/>
    <d v="2024-09-24T00:00:00"/>
    <m/>
    <n v="10"/>
    <s v="Ontime"/>
    <m/>
  </r>
  <r>
    <n v="347"/>
    <x v="0"/>
    <d v="2024-09-07T00:00:00"/>
    <m/>
    <m/>
    <d v="2024-09-07T00:00:00"/>
    <s v="PR2425-03230"/>
    <s v="PO2425-03533"/>
    <d v="2024-09-14T00:00:00"/>
    <m/>
    <n v="10"/>
    <s v="SFST81000050"/>
    <s v="Tool and Equipment  Engineering"/>
    <s v="Electrical jobs"/>
    <n v="1"/>
    <s v="รางเก็บสาย แบบเทปกาวในตัว &quot;PRI&quot; รุ่น T4 ยาว 2 เมตร"/>
    <n v="12"/>
    <s v="PCS."/>
    <n v="75"/>
    <n v="900"/>
    <s v="Puneet Approval"/>
    <s v="V1000259 - JJP SUPPLY CO., LTD"/>
    <s v="Recive bill and GRN already"/>
    <m/>
    <d v="2024-09-24T00:00:00"/>
    <m/>
    <n v="10"/>
    <s v="Ontime"/>
    <m/>
  </r>
  <r>
    <n v="348"/>
    <x v="0"/>
    <d v="2024-09-07T00:00:00"/>
    <m/>
    <m/>
    <d v="2024-09-07T00:00:00"/>
    <s v="PR2425-03223"/>
    <s v="PO2425-03534"/>
    <d v="2024-09-14T00:00:00"/>
    <m/>
    <n v="15"/>
    <s v="SFST81000050"/>
    <s v="Tool and Equipment  Engineering"/>
    <s v="Electrical jobs"/>
    <n v="1"/>
    <s v="Bticino&quot; ปลั๊กกราวด์คู่ มีม่านนิรภัย บิทิชิโน M9025G"/>
    <n v="10"/>
    <s v="PCS."/>
    <n v="125"/>
    <n v="1250"/>
    <s v="Puneet Approval"/>
    <s v="V1000276 - SN. ELECTRIC AND SUPPLY CO., LTD."/>
    <s v="Recive bill and GRN already"/>
    <m/>
    <d v="2024-09-25T00:00:00"/>
    <m/>
    <n v="11"/>
    <s v="Ontime"/>
    <m/>
  </r>
  <r>
    <n v="349"/>
    <x v="0"/>
    <d v="2024-09-07T00:00:00"/>
    <m/>
    <m/>
    <d v="2024-09-07T00:00:00"/>
    <s v="PR2425-03223"/>
    <s v="PO2425-03534"/>
    <d v="2024-09-14T00:00:00"/>
    <m/>
    <n v="15"/>
    <s v="SFST81000050"/>
    <s v="Tool and Equipment  Engineering"/>
    <s v="Electrical jobs"/>
    <n v="2"/>
    <s v="HACO&quot; เต้ารับแบบฝังเฉียงกันน้ำ 5P 32A #4252-6V"/>
    <n v="6"/>
    <s v="PCS."/>
    <n v="400"/>
    <n v="2400"/>
    <s v="Puneet Approval"/>
    <s v="V1000276 - SN. ELECTRIC AND SUPPLY CO., LTD."/>
    <s v="Recive bill and GRN already"/>
    <m/>
    <d v="2024-09-25T00:00:00"/>
    <m/>
    <n v="11"/>
    <s v="Ontime"/>
    <m/>
  </r>
  <r>
    <n v="350"/>
    <x v="0"/>
    <d v="2024-09-07T00:00:00"/>
    <m/>
    <m/>
    <d v="2024-09-07T00:00:00"/>
    <s v="PR2425-03223"/>
    <s v="PO2425-03534"/>
    <d v="2024-09-14T00:00:00"/>
    <m/>
    <n v="15"/>
    <s v="SFST81000050"/>
    <s v="Tool and Equipment  Engineering"/>
    <s v="Electrical jobs"/>
    <n v="3"/>
    <s v="HACO&quot; Power plug ตัวผู้กันน้ำ 5P 32A #0252-6V"/>
    <n v="6"/>
    <s v="PCS."/>
    <n v="385"/>
    <n v="2310"/>
    <s v="Puneet Approval"/>
    <s v="V1000276 - SN. ELECTRIC AND SUPPLY CO., LTD."/>
    <s v="Recive bill and GRN already"/>
    <m/>
    <d v="2024-09-25T00:00:00"/>
    <m/>
    <n v="11"/>
    <s v="Ontime"/>
    <m/>
  </r>
  <r>
    <n v="351"/>
    <x v="0"/>
    <d v="2024-09-07T00:00:00"/>
    <m/>
    <m/>
    <d v="2024-09-07T00:00:00"/>
    <s v="PR2425-03221"/>
    <s v="PO2425-03536"/>
    <d v="2024-09-14T00:00:00"/>
    <m/>
    <n v="20"/>
    <s v="SFST81000050"/>
    <s v="Tool and Equipment  Engineering"/>
    <s v="Cevil jobs"/>
    <n v="1"/>
    <s v="ปุนเสือ ซุปเปอร์ ปูนซีเมนต์ผสม ก่อ ฉาบ เท 40 Kg.."/>
    <n v="2"/>
    <s v="PCS."/>
    <n v="245"/>
    <n v="490"/>
    <s v="Puneet Approval"/>
    <s v="V1000259 - JJP SUPPLY CO., LTD"/>
    <s v="Recive bill and GRN already"/>
    <m/>
    <d v="2024-10-04T00:00:00"/>
    <m/>
    <n v="20"/>
    <s v="Ontime"/>
    <m/>
  </r>
  <r>
    <n v="352"/>
    <x v="0"/>
    <d v="2024-09-06T00:00:00"/>
    <m/>
    <m/>
    <d v="2024-09-06T00:00:00"/>
    <s v="PR2425-03219"/>
    <s v="PO2425-03537"/>
    <d v="2024-09-13T00:00:00"/>
    <m/>
    <n v="15"/>
    <s v="SFST81000050"/>
    <s v="Tool and Equipment  Engineering"/>
    <s v="Cevil jobs"/>
    <n v="1"/>
    <s v="กลอนประตูบานพับล็อค 2 พับ สแตนเลส304 ขนาด 4 นิ้ว"/>
    <n v="10"/>
    <s v="PCS."/>
    <n v="125"/>
    <n v="1250"/>
    <s v="Puneet Approval"/>
    <s v="V1000259 - JJP SUPPLY CO., LTD"/>
    <s v="Recive bill and GRN already"/>
    <m/>
    <d v="2024-09-24T00:00:00"/>
    <m/>
    <n v="11"/>
    <s v="Ontime"/>
    <m/>
  </r>
  <r>
    <n v="353"/>
    <x v="0"/>
    <d v="2024-09-10T00:00:00"/>
    <m/>
    <m/>
    <d v="2024-09-10T00:00:00"/>
    <s v="PR2425-03271"/>
    <s v="PO2425-03539"/>
    <d v="2024-09-17T00:00:00"/>
    <m/>
    <n v="10"/>
    <s v="SFST81000048"/>
    <s v="PD Machine"/>
    <s v="Condencer Unit No.33 (Ice Maker)"/>
    <n v="1"/>
    <s v="Emerson oil separator 1 1/8 IN#4-wz 55889"/>
    <n v="1"/>
    <s v="JOB"/>
    <n v="5500"/>
    <n v="5500"/>
    <s v="Puneet Approval"/>
    <s v="V1000654 - A AND B REFRIGERATION CO., LTD."/>
    <s v="Recive bill and GRN already"/>
    <m/>
    <d v="2024-09-25T00:00:00"/>
    <m/>
    <n v="8"/>
    <s v="Ontime"/>
    <m/>
  </r>
  <r>
    <n v="354"/>
    <x v="0"/>
    <d v="2024-09-10T00:00:00"/>
    <m/>
    <m/>
    <d v="2024-09-10T00:00:00"/>
    <s v="PR2425-03271"/>
    <s v="PO2425-03539"/>
    <d v="2024-09-17T00:00:00"/>
    <m/>
    <n v="10"/>
    <s v="SFST81000048"/>
    <s v="PD Machine"/>
    <s v="Condencer Unit No.33 (Ice Maker)"/>
    <n v="2"/>
    <s v="DANFOSS check valve NRV 28S 1  1/8 In #020-1021"/>
    <n v="1"/>
    <s v="JOB"/>
    <n v="4000"/>
    <n v="4000"/>
    <s v="Puneet Approval"/>
    <s v="V1000654 - A AND B REFRIGERATION CO., LTD."/>
    <s v="Recive bill and GRN already"/>
    <m/>
    <d v="2024-09-25T00:00:00"/>
    <m/>
    <n v="8"/>
    <s v="Ontime"/>
    <m/>
  </r>
  <r>
    <n v="355"/>
    <x v="0"/>
    <d v="2024-09-10T00:00:00"/>
    <m/>
    <m/>
    <d v="2024-09-10T00:00:00"/>
    <s v="PR2425-03271"/>
    <s v="PO2425-03539"/>
    <d v="2024-09-17T00:00:00"/>
    <m/>
    <n v="10"/>
    <s v="SFST81000048"/>
    <s v="PD Machine"/>
    <s v="Condencer Unit No.33 (Ice Maker)"/>
    <n v="3"/>
    <s v="DANFOSS drier model 48F"/>
    <n v="1"/>
    <s v="JOB"/>
    <n v="1800"/>
    <n v="1800"/>
    <s v="Puneet Approval"/>
    <s v="V1000654 - A AND B REFRIGERATION CO., LTD."/>
    <s v="Recive bill and GRN already"/>
    <m/>
    <d v="2024-09-25T00:00:00"/>
    <m/>
    <n v="8"/>
    <s v="Ontime"/>
    <m/>
  </r>
  <r>
    <n v="356"/>
    <x v="0"/>
    <d v="2024-09-10T00:00:00"/>
    <m/>
    <m/>
    <d v="2024-09-10T00:00:00"/>
    <s v="PR2425-03271"/>
    <s v="PO2425-03539"/>
    <d v="2024-09-17T00:00:00"/>
    <m/>
    <n v="10"/>
    <s v="SFST81000048"/>
    <s v="PD Machine"/>
    <s v="Condencer Unit No.33 (Ice Maker)"/>
    <n v="4"/>
    <s v="DANFOSS Pressure control 1/4 N KP15"/>
    <n v="1"/>
    <s v="JOB"/>
    <n v="4500"/>
    <n v="4500"/>
    <s v="Puneet Approval"/>
    <s v="V1000654 - A AND B REFRIGERATION CO., LTD."/>
    <s v="Recive bill and GRN already"/>
    <m/>
    <d v="2024-09-25T00:00:00"/>
    <m/>
    <n v="8"/>
    <s v="Ontime"/>
    <m/>
  </r>
  <r>
    <n v="357"/>
    <x v="0"/>
    <d v="2024-09-10T00:00:00"/>
    <m/>
    <m/>
    <d v="2024-09-10T00:00:00"/>
    <s v="PR2425-03271"/>
    <s v="PO2425-03539"/>
    <d v="2024-09-17T00:00:00"/>
    <m/>
    <n v="10"/>
    <s v="SFST81000048"/>
    <s v="PD Machine"/>
    <s v="Condencer Unit No.33 (Ice Maker)"/>
    <n v="5"/>
    <s v="DANFOSS differental oil pressure control MP55"/>
    <n v="1"/>
    <s v="JOB"/>
    <n v="5700"/>
    <n v="5700"/>
    <s v="Puneet Approval"/>
    <s v="V1000654 - A AND B REFRIGERATION CO., LTD."/>
    <s v="Recive bill and GRN already"/>
    <m/>
    <d v="2024-09-25T00:00:00"/>
    <m/>
    <n v="8"/>
    <s v="Ontime"/>
    <m/>
  </r>
  <r>
    <n v="358"/>
    <x v="0"/>
    <d v="2024-09-10T00:00:00"/>
    <m/>
    <m/>
    <d v="2024-09-10T00:00:00"/>
    <s v="PR2425-03271"/>
    <s v="PO2425-03539"/>
    <d v="2024-09-17T00:00:00"/>
    <m/>
    <n v="10"/>
    <s v="SFST81000048"/>
    <s v="PD Machine"/>
    <s v="Condencer Unit No.33 (Ice Maker)"/>
    <n v="6"/>
    <s v="Refigerant freon F9000  สำหรับล้างระบบ"/>
    <n v="1"/>
    <s v="JOB"/>
    <n v="4500"/>
    <n v="4500"/>
    <s v="Puneet Approval"/>
    <s v="V1000654 - A AND B REFRIGERATION CO., LTD."/>
    <s v="Recive bill and GRN already"/>
    <m/>
    <d v="2024-09-25T00:00:00"/>
    <m/>
    <n v="8"/>
    <s v="Ontime"/>
    <m/>
  </r>
  <r>
    <n v="359"/>
    <x v="0"/>
    <d v="2024-09-10T00:00:00"/>
    <m/>
    <m/>
    <d v="2024-09-10T00:00:00"/>
    <s v="PR2425-03271"/>
    <s v="PO2425-03539"/>
    <d v="2024-09-17T00:00:00"/>
    <m/>
    <n v="10"/>
    <s v="SFST81000048"/>
    <s v="PD Machine"/>
    <s v="Condencer Unit No.33 (Ice Maker)"/>
    <n v="7"/>
    <s v="N2"/>
    <n v="1"/>
    <s v="JOB"/>
    <n v="1500"/>
    <n v="1500"/>
    <s v="Puneet Approval"/>
    <s v="V1000654 - A AND B REFRIGERATION CO., LTD."/>
    <s v="Recive bill and GRN already"/>
    <m/>
    <d v="2024-09-25T00:00:00"/>
    <m/>
    <n v="8"/>
    <s v="Ontime"/>
    <m/>
  </r>
  <r>
    <n v="360"/>
    <x v="0"/>
    <d v="2024-09-10T00:00:00"/>
    <m/>
    <m/>
    <d v="2024-09-10T00:00:00"/>
    <s v="PR2425-03271"/>
    <s v="PO2425-03539"/>
    <d v="2024-09-17T00:00:00"/>
    <m/>
    <n v="10"/>
    <s v="SFST81000048"/>
    <s v="PD Machine"/>
    <s v="Condencer Unit No.33 (Ice Maker)"/>
    <n v="8"/>
    <s v="ALCO/EMERSON filter drier Flare -5/8 in ADK"/>
    <n v="1"/>
    <s v="JOB"/>
    <n v="1500"/>
    <n v="1500"/>
    <s v="Puneet Approval"/>
    <s v="V1000654 - A AND B REFRIGERATION CO., LTD."/>
    <s v="Recive bill and GRN already"/>
    <m/>
    <d v="2024-09-25T00:00:00"/>
    <m/>
    <n v="8"/>
    <s v="Ontime"/>
    <m/>
  </r>
  <r>
    <n v="361"/>
    <x v="0"/>
    <d v="2024-09-10T00:00:00"/>
    <m/>
    <m/>
    <d v="2024-09-10T00:00:00"/>
    <s v="PR2425-03271"/>
    <s v="PO2425-03539"/>
    <d v="2024-09-17T00:00:00"/>
    <m/>
    <n v="10"/>
    <s v="SFST81000048"/>
    <s v="PD Machine"/>
    <s v="Condencer Unit No.33 (Ice Maker)"/>
    <n v="9"/>
    <s v="ลวดเชื่อม ข้อง้อ ข้อต่อทองแดง"/>
    <n v="1"/>
    <s v="JOB"/>
    <n v="1500"/>
    <n v="1500"/>
    <s v="Puneet Approval"/>
    <s v="V1000654 - A AND B REFRIGERATION CO., LTD."/>
    <s v="Recive bill and GRN already"/>
    <m/>
    <d v="2024-09-25T00:00:00"/>
    <m/>
    <n v="8"/>
    <s v="Ontime"/>
    <m/>
  </r>
  <r>
    <n v="362"/>
    <x v="0"/>
    <d v="2024-09-06T00:00:00"/>
    <m/>
    <m/>
    <d v="2024-09-06T00:00:00"/>
    <s v="PR2425-03186"/>
    <s v="PO2425-03540 "/>
    <d v="2024-09-13T00:00:00"/>
    <m/>
    <n v="30"/>
    <s v="SFST81000050"/>
    <s v="Electrical system out  PD area"/>
    <s v="Eletrical part"/>
    <n v="1"/>
    <s v="หัวเข็มขัดล็อคหู สแตนเลส 304 SUS 12 มม, Tooth type"/>
    <n v="40"/>
    <s v="PCS."/>
    <n v="36"/>
    <n v="1440"/>
    <s v="Puneet Approval"/>
    <s v="V1000529 - 168 Supply"/>
    <s v="Recive bill and GRN already"/>
    <m/>
    <d v="2024-10-03T00:00:00"/>
    <m/>
    <n v="20"/>
    <s v="Ontime"/>
    <m/>
  </r>
  <r>
    <n v="363"/>
    <x v="0"/>
    <d v="2024-09-06T00:00:00"/>
    <m/>
    <m/>
    <d v="2024-09-06T00:00:00"/>
    <s v="PR2425-03186"/>
    <s v="PO2425-03540 "/>
    <d v="2024-09-13T00:00:00"/>
    <m/>
    <n v="30"/>
    <s v="SFST81000050"/>
    <s v="Electrical system out  PD area"/>
    <s v="Eletrical part"/>
    <n v="2"/>
    <s v="หัวเข็มขัดล็อคหู สแตนเลส 304 SUS 12 มม, Screw type"/>
    <n v="30"/>
    <s v="PCS."/>
    <n v="52"/>
    <n v="1560"/>
    <s v="Puneet Approval"/>
    <s v="V1000529 - 168 Supply"/>
    <s v="Recive bill and GRN already"/>
    <m/>
    <d v="2024-10-03T00:00:00"/>
    <m/>
    <n v="20"/>
    <s v="Ontime"/>
    <m/>
  </r>
  <r>
    <n v="364"/>
    <x v="0"/>
    <d v="2024-09-06T00:00:00"/>
    <m/>
    <m/>
    <d v="2024-09-06T00:00:00"/>
    <s v="PR2425-03186"/>
    <s v="PO2425-03540 "/>
    <d v="2024-09-13T00:00:00"/>
    <m/>
    <n v="30"/>
    <s v="SFST81000050"/>
    <s v="Electrical system out  PD area"/>
    <s v="Eletrical part"/>
    <n v="3"/>
    <s v="Stainless steel cable tile 4.6x150mm หนา 0.25mm. (50Pcs/Pack)"/>
    <n v="2"/>
    <s v="PCS."/>
    <n v="289"/>
    <n v="578"/>
    <s v="Puneet Approval"/>
    <s v="V1000529 - 168 Supply"/>
    <s v="Recive bill and GRN already"/>
    <m/>
    <d v="2024-10-03T00:00:00"/>
    <m/>
    <n v="20"/>
    <s v="Ontime"/>
    <m/>
  </r>
  <r>
    <n v="365"/>
    <x v="0"/>
    <d v="2024-09-06T00:00:00"/>
    <m/>
    <m/>
    <d v="2024-09-06T00:00:00"/>
    <s v="PR2425-03186"/>
    <s v="PO2425-03540 "/>
    <d v="2024-09-13T00:00:00"/>
    <m/>
    <n v="30"/>
    <s v="SFST81000050"/>
    <s v="Electrical system out  PD area"/>
    <s v="Eletrical part"/>
    <n v="4"/>
    <s v="คืมรัดสายสแตนเลส"/>
    <n v="1"/>
    <s v="PCS."/>
    <n v="1558"/>
    <n v="1558"/>
    <s v="Puneet Approval"/>
    <s v="V1000529 - 168 Supply"/>
    <s v="Recive bill and GRN already"/>
    <m/>
    <d v="2024-10-03T00:00:00"/>
    <m/>
    <n v="20"/>
    <s v="Ontime"/>
    <m/>
  </r>
  <r>
    <n v="366"/>
    <x v="0"/>
    <d v="2024-09-06T00:00:00"/>
    <m/>
    <m/>
    <d v="2024-09-06T00:00:00"/>
    <s v="PR2425-03186"/>
    <s v="PO2425-03540 "/>
    <d v="2024-09-13T00:00:00"/>
    <m/>
    <n v="30"/>
    <s v="SFST81000050"/>
    <s v="Electrical system out  PD area"/>
    <s v="Eletrical part"/>
    <n v="5"/>
    <s v="คีมดึงเคเบิ้ลไทร์สแดนเลส (Steel Belt packer) YDBT002"/>
    <n v="1"/>
    <s v="PCS."/>
    <n v="2140"/>
    <n v="2140"/>
    <s v="Puneet Approval"/>
    <s v="V1000529 - 168 Supply"/>
    <s v="Recive bill and GRN already"/>
    <m/>
    <d v="2024-10-03T00:00:00"/>
    <m/>
    <n v="20"/>
    <s v="Ontime"/>
    <m/>
  </r>
  <r>
    <n v="367"/>
    <x v="0"/>
    <d v="2024-09-06T00:00:00"/>
    <m/>
    <m/>
    <d v="2024-09-06T00:00:00"/>
    <s v="PR2425-03200 "/>
    <s v="PO2425-03549"/>
    <d v="2024-09-13T00:00:00"/>
    <m/>
    <n v="10"/>
    <s v="SFST81000050"/>
    <s v="Electrical system out  PD area"/>
    <s v="Water system jobs"/>
    <n v="6"/>
    <s v="SIRCA&quot; ACTUATOR DOUBLE ACTING AP03DA"/>
    <n v="2"/>
    <s v="PCS."/>
    <n v="3240"/>
    <n v="6480"/>
    <s v="Puneet Approval"/>
    <s v="V1000655 - SRM ENGINEERING 1991 CO., LTD."/>
    <s v="Recive bill and GRN already"/>
    <m/>
    <d v="2024-09-23T00:00:00"/>
    <m/>
    <n v="10"/>
    <s v="Ontime"/>
    <m/>
  </r>
  <r>
    <n v="368"/>
    <x v="0"/>
    <d v="2024-09-06T00:00:00"/>
    <m/>
    <m/>
    <d v="2024-09-06T00:00:00"/>
    <s v="PR2425-03200 "/>
    <s v="PO2425-03549"/>
    <d v="2024-09-13T00:00:00"/>
    <m/>
    <n v="10"/>
    <s v="SFST81000050"/>
    <s v="Electrical system out  PD area"/>
    <s v="Eletrical part"/>
    <n v="7"/>
    <s v="SDPC&quot; SOLENOID VALVE 4M310-08 24VDC (พร้อมข้อต่อ 8MM.)"/>
    <n v="8"/>
    <s v="PCS."/>
    <n v="730"/>
    <n v="5840"/>
    <s v="Puneet Approval"/>
    <s v="V1000655 - SRM ENGINEERING 1991 CO., LTD."/>
    <s v="Recive bill and GRN already"/>
    <m/>
    <d v="2024-09-23T00:00:00"/>
    <m/>
    <n v="10"/>
    <s v="Ontime"/>
    <m/>
  </r>
  <r>
    <n v="369"/>
    <x v="0"/>
    <d v="2024-09-06T00:00:00"/>
    <m/>
    <m/>
    <d v="2024-09-06T00:00:00"/>
    <s v="PR2425-03200 "/>
    <s v="PO2425-03549"/>
    <d v="2024-09-13T00:00:00"/>
    <m/>
    <n v="10"/>
    <s v="SFST81000050"/>
    <s v="Electrical system out  PD area"/>
    <s v="Eletrical part"/>
    <n v="8"/>
    <s v="SIRCA&quot; ACTUATOR DOUBLE ACTING AP01DA"/>
    <n v="3"/>
    <s v="PCS."/>
    <n v="2300"/>
    <n v="6900"/>
    <s v="Puneet Approval"/>
    <s v="V1000655 - SRM ENGINEERING 1991 CO., LTD."/>
    <s v="Recive bill and GRN already"/>
    <m/>
    <d v="2024-09-23T00:00:00"/>
    <m/>
    <n v="10"/>
    <s v="Ontime"/>
    <m/>
  </r>
  <r>
    <n v="370"/>
    <x v="0"/>
    <d v="2024-09-06T00:00:00"/>
    <m/>
    <m/>
    <d v="2024-09-06T00:00:00"/>
    <s v="PR2425-03200 "/>
    <s v="PO2425-03549"/>
    <d v="2024-09-13T00:00:00"/>
    <m/>
    <n v="10"/>
    <s v="SFST81000050"/>
    <s v="Electrical system out  PD area"/>
    <s v="Eletrical part"/>
    <n v="9"/>
    <s v="PARKER&quot; SOLENOID VALVE P-VE7322BDN00-2 COIL 220VAC SIZ"/>
    <n v="2"/>
    <s v="PCS."/>
    <n v="4470"/>
    <n v="8940"/>
    <s v="Puneet Approval"/>
    <s v="V1000655 - SRM ENGINEERING 1991 CO., LTD."/>
    <s v="Recive bill and GRN already"/>
    <m/>
    <d v="2024-09-23T00:00:00"/>
    <m/>
    <n v="10"/>
    <s v="Ontime"/>
    <m/>
  </r>
  <r>
    <n v="371"/>
    <x v="0"/>
    <d v="2024-09-06T00:00:00"/>
    <m/>
    <m/>
    <d v="2024-09-06T00:00:00"/>
    <s v="PR2425-03200 "/>
    <s v="PO2425-03549"/>
    <d v="2024-09-13T00:00:00"/>
    <m/>
    <n v="10"/>
    <s v="SFST81000050"/>
    <s v="Foam &amp; Cleaning solution pump system"/>
    <s v="Eletrical part"/>
    <n v="10"/>
    <s v="SIRCA&quot; ACTUATOR DOUBLE ACTING AP3.5DA"/>
    <n v="2"/>
    <s v="PCS."/>
    <n v="4800"/>
    <n v="9600"/>
    <s v="Puneet Approval"/>
    <s v="V1000655 - SRM ENGINEERING 1991 CO., LTD."/>
    <s v="Recive bill and GRN already"/>
    <m/>
    <d v="2024-09-23T00:00:00"/>
    <m/>
    <n v="10"/>
    <s v="Ontime"/>
    <m/>
  </r>
  <r>
    <n v="372"/>
    <x v="0"/>
    <d v="2024-09-06T00:00:00"/>
    <m/>
    <m/>
    <d v="2024-09-06T00:00:00"/>
    <s v="PR2425-03200 "/>
    <s v="PO2425-03549"/>
    <d v="2024-09-13T00:00:00"/>
    <m/>
    <n v="10"/>
    <s v="SFST81000050"/>
    <s v="Foam &amp; Cleaning solution pump system"/>
    <s v="Foam Pump No.1"/>
    <n v="11"/>
    <s v="SIRCA&quot; ACTUATOR DOUBLE ACTING APOODA"/>
    <n v="6"/>
    <s v="PCS."/>
    <n v="2150"/>
    <n v="12900"/>
    <s v="Puneet Approval"/>
    <s v="V1000655 - SRM ENGINEERING 1991 CO., LTD."/>
    <s v="Recive bill and GRN already"/>
    <m/>
    <d v="2024-09-23T00:00:00"/>
    <m/>
    <n v="10"/>
    <s v="Ontime"/>
    <m/>
  </r>
  <r>
    <n v="373"/>
    <x v="0"/>
    <d v="2024-09-10T00:00:00"/>
    <m/>
    <m/>
    <d v="2024-09-10T00:00:00"/>
    <s v="PR2425-03256"/>
    <s v="PO2425-03551 "/>
    <d v="2024-09-17T00:00:00"/>
    <m/>
    <n v="30"/>
    <s v="SFST81000048"/>
    <s v="Foam &amp; Cleaning solution pump system"/>
    <s v="Water pump for production line cleaning No.1"/>
    <n v="1"/>
    <s v="Remove and installation motor pump 7.5 kw. Grundfos"/>
    <n v="1"/>
    <s v="JOB"/>
    <n v="3000"/>
    <n v="3000"/>
    <s v="Puneet Approval"/>
    <s v=" V1000659 - SRP Maintenance and Service Co.,Ltd."/>
    <s v="Recive bill and GRN already"/>
    <m/>
    <d v="2024-10-23T00:00:00"/>
    <m/>
    <n v="36"/>
    <s v="over deliverry"/>
    <m/>
  </r>
  <r>
    <n v="374"/>
    <x v="0"/>
    <d v="2024-09-10T00:00:00"/>
    <m/>
    <m/>
    <d v="2024-09-10T00:00:00"/>
    <s v="PR2425-03256"/>
    <s v="PO2425-03551 "/>
    <d v="2024-09-17T00:00:00"/>
    <m/>
    <n v="30"/>
    <s v="SFST81000048"/>
    <s v="Foam &amp; Cleaning solution pump system"/>
    <s v="Water pump for production line cleaning No.1"/>
    <n v="2"/>
    <s v="Overhaul stator motor"/>
    <n v="1"/>
    <s v="JOB"/>
    <n v="2500"/>
    <n v="2500"/>
    <s v="Puneet Approval"/>
    <s v=" V1000659 - SRP Maintenance and Service Co.,Ltd."/>
    <s v="Recive bill and GRN already"/>
    <m/>
    <d v="2024-10-23T00:00:00"/>
    <m/>
    <n v="36"/>
    <s v="over deliverry"/>
    <m/>
  </r>
  <r>
    <n v="375"/>
    <x v="0"/>
    <d v="2024-09-10T00:00:00"/>
    <m/>
    <m/>
    <d v="2024-09-10T00:00:00"/>
    <s v="PR2425-03256"/>
    <s v="PO2425-03551 "/>
    <d v="2024-09-17T00:00:00"/>
    <m/>
    <n v="30"/>
    <s v="SFST81000048"/>
    <s v="Foam &amp; Cleaning solution pump system"/>
    <s v="Water pump for production line cleaning No.1"/>
    <n v="3"/>
    <s v="Replace bearing DE"/>
    <n v="1"/>
    <s v="JOB"/>
    <n v="5000"/>
    <n v="5000"/>
    <s v="Puneet Approval"/>
    <s v=" V1000659 - SRP Maintenance and Service Co.,Ltd."/>
    <s v="Recive bill and GRN already"/>
    <m/>
    <d v="2024-10-23T00:00:00"/>
    <m/>
    <n v="36"/>
    <s v="over deliverry"/>
    <m/>
  </r>
  <r>
    <n v="376"/>
    <x v="0"/>
    <d v="2024-09-10T00:00:00"/>
    <m/>
    <m/>
    <d v="2024-09-10T00:00:00"/>
    <s v="PR2425-03256"/>
    <s v="PO2425-03551 "/>
    <d v="2024-09-17T00:00:00"/>
    <m/>
    <n v="36"/>
    <s v="SFST81000048"/>
    <s v="Foam &amp; Cleaning solution pump system"/>
    <s v="Water pump for production line cleaning No.1"/>
    <n v="4"/>
    <s v="Replace bearing NDE"/>
    <n v="1"/>
    <s v="JOB"/>
    <n v="1000"/>
    <n v="1000"/>
    <s v="Puneet Approval"/>
    <s v=" V1000659 - SRP Maintenance and Service Co.,Ltd."/>
    <s v="Recive bill and GRN already"/>
    <m/>
    <d v="2024-10-23T00:00:00"/>
    <m/>
    <n v="36"/>
    <s v="Ontime"/>
    <m/>
  </r>
  <r>
    <n v="377"/>
    <x v="0"/>
    <d v="2024-09-10T00:00:00"/>
    <m/>
    <m/>
    <d v="2024-09-10T00:00:00"/>
    <s v="PR2425-03256"/>
    <s v="PO2425-03551 "/>
    <d v="2024-09-17T00:00:00"/>
    <m/>
    <n v="36"/>
    <s v="SFST81000048"/>
    <s v="Foam &amp; Cleaning solution pump system"/>
    <s v="Water pump for production line cleaning No.1"/>
    <n v="5"/>
    <s v="Overhaul pump"/>
    <n v="1"/>
    <s v="JOB"/>
    <n v="5000"/>
    <n v="5000"/>
    <s v="Puneet Approval"/>
    <s v=" V1000659 - SRP Maintenance and Service Co.,Ltd."/>
    <s v="Recive bill and GRN already"/>
    <m/>
    <d v="2024-10-23T00:00:00"/>
    <m/>
    <n v="36"/>
    <s v="Ontime"/>
    <m/>
  </r>
  <r>
    <n v="378"/>
    <x v="0"/>
    <d v="2024-09-10T00:00:00"/>
    <m/>
    <m/>
    <d v="2024-09-10T00:00:00"/>
    <s v="PR2425-03256"/>
    <s v="PO2425-03551 "/>
    <d v="2024-09-17T00:00:00"/>
    <m/>
    <n v="36"/>
    <s v="SFST81000048"/>
    <s v="Foam &amp; Cleaning solution pump system"/>
    <s v="Water pump for production line cleaning No.1"/>
    <n v="6"/>
    <s v="Replace Mechanical Seal (Bulk Shaft seal No.96538925)"/>
    <n v="1"/>
    <s v="JOB"/>
    <n v="5000"/>
    <n v="5000"/>
    <s v="Puneet Approval"/>
    <s v=" V1000659 - SRP Maintenance and Service Co.,Ltd."/>
    <s v="Recive bill and GRN already"/>
    <m/>
    <d v="2024-10-23T00:00:00"/>
    <m/>
    <n v="36"/>
    <s v="Ontime"/>
    <m/>
  </r>
  <r>
    <n v="379"/>
    <x v="0"/>
    <d v="2024-09-10T00:00:00"/>
    <m/>
    <m/>
    <d v="2024-09-10T00:00:00"/>
    <s v="PR2425-03256"/>
    <s v="PO2425-03551 "/>
    <d v="2024-09-17T00:00:00"/>
    <m/>
    <n v="36"/>
    <s v="SFST81000048"/>
    <s v="Foam &amp; Cleaning solution pump system"/>
    <s v="Water pump for production line cleaning No.1"/>
    <n v="7"/>
    <s v="Replace O-ring (Kit Gaskets No.96509610)"/>
    <n v="1"/>
    <s v="JOB"/>
    <n v="500"/>
    <n v="500"/>
    <s v="Puneet Approval"/>
    <s v=" V1000659 - SRP Maintenance and Service Co.,Ltd."/>
    <s v="Recive bill and GRN already"/>
    <m/>
    <d v="2024-10-23T00:00:00"/>
    <m/>
    <n v="36"/>
    <s v="Ontime"/>
    <m/>
  </r>
  <r>
    <n v="380"/>
    <x v="0"/>
    <d v="2024-09-10T00:00:00"/>
    <m/>
    <m/>
    <d v="2024-09-10T00:00:00"/>
    <s v="PR2425-03256"/>
    <s v="PO2425-03551 "/>
    <d v="2024-09-17T00:00:00"/>
    <m/>
    <n v="36"/>
    <s v="SFST81000048"/>
    <s v="Foam &amp; Cleaning solution pump system"/>
    <s v="Water pump for production line cleaning No.1"/>
    <n v="8"/>
    <s v="Kit Chamber stack Part no.96491709"/>
    <n v="1"/>
    <s v="JOB"/>
    <n v="30000"/>
    <n v="30000"/>
    <s v="Puneet Approval"/>
    <s v=" V1000659 - SRP Maintenance and Service Co.,Ltd."/>
    <s v="Recive bill and GRN already"/>
    <m/>
    <d v="2024-10-23T00:00:00"/>
    <m/>
    <n v="36"/>
    <s v="Ontime"/>
    <m/>
  </r>
  <r>
    <n v="381"/>
    <x v="0"/>
    <d v="2024-09-06T00:00:00"/>
    <m/>
    <m/>
    <d v="2024-09-06T00:00:00"/>
    <s v="PR2425-03217"/>
    <s v="PO2425-03552 "/>
    <d v="2024-09-13T00:00:00"/>
    <m/>
    <n v="25"/>
    <s v="SFST81000050"/>
    <s v="Electrical system in PD area"/>
    <s v="Eletrical part"/>
    <n v="1"/>
    <s v="ตู้สวิตช์บอร์ดแบบกันน้ำมีหลังคา_x000a_-ขนาด 300x450x250 mm. หนา 1 mm."/>
    <n v="3"/>
    <s v="PCS."/>
    <n v="2356"/>
    <n v="7068"/>
    <s v="Puneet Approval"/>
    <s v="V1000656 - A.A.&amp;P. THAI ELECTRIC CO., LTD."/>
    <s v="Recive bill and GRN already"/>
    <m/>
    <d v="2024-10-07T00:00:00"/>
    <m/>
    <n v="24"/>
    <s v="Ontime"/>
    <m/>
  </r>
  <r>
    <n v="382"/>
    <x v="0"/>
    <d v="2024-09-06T00:00:00"/>
    <m/>
    <m/>
    <d v="2024-09-06T00:00:00"/>
    <s v="PR2425-03186"/>
    <s v="PO2425-03607"/>
    <d v="2024-09-13T00:00:00"/>
    <m/>
    <n v="40"/>
    <s v="SFST81000050"/>
    <s v="Electrical system out  PD area"/>
    <s v="Eletrical part"/>
    <n v="1"/>
    <s v="Snake guard net ติดตั้งเสาไฟฟ้า 22Kv 12M (รอบวง 45x65cm.) สีเขียว"/>
    <n v="8"/>
    <s v="PCS."/>
    <n v="350"/>
    <n v="2800"/>
    <s v="Puneet Approval"/>
    <s v="V1000611 - TANAPHAT ELECTRIC CO., LTD."/>
    <s v="Recive bill and GRN already"/>
    <m/>
    <d v="2024-10-22T00:00:00"/>
    <m/>
    <n v="39"/>
    <s v="Ontime"/>
    <m/>
  </r>
  <r>
    <n v="383"/>
    <x v="0"/>
    <d v="2024-09-06T00:00:00"/>
    <m/>
    <m/>
    <d v="2024-09-06T00:00:00"/>
    <s v="PR2425-03186"/>
    <s v="PO2425-03607"/>
    <d v="2024-09-13T00:00:00"/>
    <m/>
    <n v="40"/>
    <s v="SFST81000050"/>
    <s v="Electrical system out  PD area"/>
    <s v="Eletrical part"/>
    <n v="2"/>
    <s v="Snake guard aluminum ติดตั้งเสาไฟฟ้า 22KV (45x95cm.)"/>
    <n v="8"/>
    <s v="PCS."/>
    <n v="380"/>
    <n v="3040"/>
    <s v="Puneet Approval"/>
    <s v="V1000611 - TANAPHAT ELECTRIC CO., LTD."/>
    <s v="Recive bill and GRN already"/>
    <m/>
    <d v="2024-10-22T00:00:00"/>
    <m/>
    <n v="39"/>
    <s v="Ontime"/>
    <m/>
  </r>
  <r>
    <n v="384"/>
    <x v="0"/>
    <d v="2024-09-06T00:00:00"/>
    <m/>
    <m/>
    <d v="2024-09-06T00:00:00"/>
    <s v="PR2425-03186"/>
    <s v="PO2425-03607"/>
    <d v="2024-09-13T00:00:00"/>
    <m/>
    <n v="40"/>
    <s v="SFST81000050"/>
    <s v="Electrical system out  PD area"/>
    <s v="Eletrical part"/>
    <n v="3"/>
    <s v="สายเคเบิ้ลไทร์ สแตนเลส 304 กว้าง 1/2นิ้ว หนา 0.3มม. (30เมตร/กล่อง)"/>
    <n v="1"/>
    <s v="PCS."/>
    <n v="470"/>
    <n v="470"/>
    <s v="Puneet Approval"/>
    <s v="V1000611 - TANAPHAT ELECTRIC CO., LTD."/>
    <s v="Recive bill and GRN already"/>
    <m/>
    <d v="2024-10-22T00:00:00"/>
    <m/>
    <n v="39"/>
    <s v="Ontime"/>
    <m/>
  </r>
  <r>
    <n v="385"/>
    <x v="0"/>
    <d v="2024-09-06T00:00:00"/>
    <m/>
    <m/>
    <d v="2024-09-06T00:00:00"/>
    <s v="PR2425-03186"/>
    <s v="PO2425-03607"/>
    <d v="2024-09-13T00:00:00"/>
    <m/>
    <n v="40"/>
    <s v="SFST81000085"/>
    <s v="Electrical system out  PD area"/>
    <s v="Eletrical part"/>
    <n v="4"/>
    <s v="ค่าขนส่งทั่วไป"/>
    <n v="1"/>
    <s v="PCS."/>
    <n v="350"/>
    <n v="350"/>
    <s v="Puneet Approval"/>
    <s v="V1000611 - TANAPHAT ELECTRIC CO., LTD."/>
    <s v="Recive bill and GRN already"/>
    <m/>
    <d v="2024-10-22T00:00:00"/>
    <m/>
    <n v="39"/>
    <s v="Ontime"/>
    <m/>
  </r>
  <r>
    <n v="386"/>
    <x v="0"/>
    <d v="2024-09-06T00:00:00"/>
    <m/>
    <m/>
    <d v="2024-09-06T00:00:00"/>
    <s v="PR2425-03210"/>
    <s v="PO2425-03624 "/>
    <d v="2024-09-13T00:00:00"/>
    <m/>
    <n v="25"/>
    <s v="SFST81000050"/>
    <s v="Civill jobs (Floor-Wall-Celling-roof)"/>
    <s v="Cevil quipment  &amp; Part"/>
    <n v="1"/>
    <s v="Rust Oleum&quot; Epoxy 9391+9305 (A+B) สีขาว (3.785L.)"/>
    <n v="5"/>
    <s v="PCS."/>
    <n v="1532.71"/>
    <n v="7663.55"/>
    <s v="Puneet Approval"/>
    <s v=" V1000657 - SANGSIAM HARDWARE LTD., PART"/>
    <s v="Recive bill and GRN already"/>
    <m/>
    <d v="2024-10-07T00:00:00"/>
    <m/>
    <n v="24"/>
    <s v="Ontime"/>
    <m/>
  </r>
  <r>
    <n v="387"/>
    <x v="0"/>
    <d v="2024-09-06T00:00:00"/>
    <m/>
    <m/>
    <d v="2024-09-06T00:00:00"/>
    <s v="PR2425-03210"/>
    <s v="PO2425-03624 "/>
    <d v="2024-09-13T00:00:00"/>
    <m/>
    <n v="25"/>
    <s v="SFST81000050"/>
    <s v="Civill jobs (Floor-Wall-Celling-roof)"/>
    <s v="Cevil quipment  &amp; Part"/>
    <n v="2"/>
    <s v="Rust Oleum&quot; Epoxy 9333+9301 (A+B) สีเขียว (3.785L.)"/>
    <n v="4"/>
    <s v="PCS."/>
    <n v="1654.21"/>
    <n v="6616.84"/>
    <s v="Puneet Approval"/>
    <s v=" V1000657 - SANGSIAM HARDWARE LTD., PART"/>
    <s v="Recive bill and GRN already"/>
    <m/>
    <d v="2024-10-07T00:00:00"/>
    <m/>
    <n v="24"/>
    <s v="Ontime"/>
    <m/>
  </r>
  <r>
    <n v="388"/>
    <x v="0"/>
    <d v="2024-09-06T00:00:00"/>
    <m/>
    <m/>
    <d v="2024-09-06T00:00:00"/>
    <s v="PR2425-03210"/>
    <s v="PO2425-03624 "/>
    <d v="2024-09-13T00:00:00"/>
    <m/>
    <n v="25"/>
    <s v="SFST81000050"/>
    <s v="Civill jobs (Floor-Wall-Celling-roof)"/>
    <s v="Cevil quipment  &amp; Part"/>
    <n v="3"/>
    <s v="Rust Oleum&quot; Epoxy 9325+9301 (A+B) สีน้ำเงิน (3.785L.)"/>
    <n v="1"/>
    <s v="PCS."/>
    <n v="1654.21"/>
    <n v="1654.21"/>
    <s v="Puneet Approval"/>
    <s v=" V1000657 - SANGSIAM HARDWARE LTD., PART"/>
    <s v="Recive bill and GRN already"/>
    <m/>
    <d v="2024-10-07T00:00:00"/>
    <m/>
    <n v="24"/>
    <s v="Ontime"/>
    <m/>
  </r>
  <r>
    <n v="389"/>
    <x v="0"/>
    <d v="2024-09-06T00:00:00"/>
    <m/>
    <m/>
    <d v="2024-09-06T00:00:00"/>
    <s v="PR2425-03210"/>
    <s v="PO2425-03624 "/>
    <d v="2024-09-13T00:00:00"/>
    <m/>
    <n v="25"/>
    <s v="SFST81000050"/>
    <s v="Civill jobs (Floor-Wall-Celling-roof)"/>
    <s v="Cevil quipment  &amp; Part"/>
    <n v="4"/>
    <s v="Rust Oleum&quot; Thinner No.160 (3.785L.)"/>
    <n v="3"/>
    <s v="PCS."/>
    <n v="579.43999999999994"/>
    <n v="1738.32"/>
    <s v="Puneet Approval"/>
    <s v=" V1000657 - SANGSIAM HARDWARE LTD., PART"/>
    <s v="Recive bill and GRN already"/>
    <m/>
    <d v="2024-10-07T00:00:00"/>
    <m/>
    <n v="24"/>
    <s v="Ontime"/>
    <m/>
  </r>
  <r>
    <n v="390"/>
    <x v="0"/>
    <d v="2024-09-12T00:00:00"/>
    <m/>
    <m/>
    <d v="2024-09-12T00:00:00"/>
    <s v="PR2425-03346"/>
    <s v="PO2425-03668"/>
    <d v="2024-09-19T00:00:00"/>
    <m/>
    <n v="60"/>
    <s v="SFST81000064"/>
    <s v="Annual cost"/>
    <s v="Fire Pump System"/>
    <n v="1"/>
    <s v="ค่าบริการทดสอบและรับรองระบบดับเพลิง (Fire Pump)_x000a_- ประจําปี 2567"/>
    <n v="1"/>
    <s v="JOB."/>
    <n v="18000"/>
    <n v="18000"/>
    <s v="Puneet Approval"/>
    <s v="V1000653 - Inspector Consultant Plus Co., Ltd."/>
    <s v="Recive bill and GRN already"/>
    <m/>
    <d v="2024-11-13T00:00:00"/>
    <m/>
    <n v="55"/>
    <s v="Ontime"/>
    <m/>
  </r>
  <r>
    <n v="391"/>
    <x v="0"/>
    <d v="2024-09-12T00:00:00"/>
    <m/>
    <m/>
    <d v="2024-09-12T00:00:00"/>
    <s v="PR2425-03344"/>
    <s v="PO2425-03669"/>
    <d v="2024-09-19T00:00:00"/>
    <m/>
    <n v="160"/>
    <s v="SFST81000064"/>
    <s v="Annual cost"/>
    <s v="Safety  annual jobs"/>
    <n v="4"/>
    <s v="ค่าบริการทดสอบต่ออายุประจำปี สถานที่ใช้ก๊าซ LPG"/>
    <n v="1"/>
    <s v="JOB."/>
    <n v="10000"/>
    <n v="10000"/>
    <s v="Puneet Approval"/>
    <s v="V1000145 - บริษัท ราชพฤกษ์วิศวกรรม จำกัด"/>
    <s v="Recive bill and GRN already"/>
    <m/>
    <d v="2025-02-20T00:00:00"/>
    <m/>
    <n v="154"/>
    <s v="Ontime"/>
    <m/>
  </r>
  <r>
    <n v="392"/>
    <x v="0"/>
    <d v="2024-09-12T00:00:00"/>
    <m/>
    <m/>
    <d v="2024-09-12T00:00:00"/>
    <s v="PR2425-03344"/>
    <s v="PO2425-03669"/>
    <d v="2024-09-19T00:00:00"/>
    <m/>
    <n v="60"/>
    <s v="SFST81000064"/>
    <s v="Annual cost"/>
    <s v="Inspect cost"/>
    <n v="5"/>
    <s v="ค่าดำเนินการประสานงานเจ้าหน้าที่พลังงานจังหวัด_x000a_- พร้อมยื่นเรื่องรับใบอนุญาต ณ สถานที่ใช้ก๊าซ"/>
    <n v="1"/>
    <s v="JOB."/>
    <n v="15000"/>
    <n v="15000"/>
    <s v="Puneet Approval"/>
    <s v="V1000145 - บริษัท ราชพฤกษ์วิศวกรรม จำกัด"/>
    <s v="Recive bill and GRN already"/>
    <m/>
    <d v="2024-11-12T00:00:00"/>
    <m/>
    <n v="54"/>
    <s v="Ontime"/>
    <m/>
  </r>
  <r>
    <n v="393"/>
    <x v="0"/>
    <d v="2024-09-12T00:00:00"/>
    <m/>
    <m/>
    <d v="2024-09-12T00:00:00"/>
    <s v="PR2425-03349"/>
    <s v="PO2425-03674"/>
    <d v="2024-09-19T00:00:00"/>
    <m/>
    <n v="30"/>
    <s v="SFST81000064"/>
    <s v="Annual cost"/>
    <s v="Electrical jobs"/>
    <n v="1"/>
    <s v="ตรวจสอบหม้อแปลงไฟฟ้า_x000a_-PM หม้อแปลง ขนาด 1250KVA 3 EA_x000a_-PM หม้อแปลง ขนาด 630KVA 1 EA_x000a_-PM หม้อแปลง ขนาด 100KVA 1 EA"/>
    <n v="1"/>
    <s v="JOB."/>
    <n v="17000"/>
    <n v="17000"/>
    <s v="Puneet Approval"/>
    <s v="V1000188 - PHONGPIMARN ELECTRIC CO.,LTD."/>
    <s v="Recive bill and GRN already"/>
    <m/>
    <d v="2024-10-15T00:00:00"/>
    <m/>
    <n v="26"/>
    <s v="Ontime"/>
    <m/>
  </r>
  <r>
    <n v="394"/>
    <x v="0"/>
    <d v="2024-09-12T00:00:00"/>
    <m/>
    <m/>
    <d v="2024-09-12T00:00:00"/>
    <s v="PR2425-03349"/>
    <s v="PO2425-03674"/>
    <d v="2024-09-19T00:00:00"/>
    <m/>
    <n v="30"/>
    <s v="SFST81000064"/>
    <s v="Annual cost"/>
    <s v="Inspect cost"/>
    <n v="2"/>
    <s v="หนังสือรับรองการ PM หม้อแปลง"/>
    <n v="1"/>
    <s v="JOB."/>
    <n v="5000"/>
    <n v="5000"/>
    <s v="Puneet Approval"/>
    <s v="V1000188 - PHONGPIMARN ELECTRIC CO.,LTD."/>
    <s v="Recive bill and GRN already"/>
    <m/>
    <d v="2024-10-15T00:00:00"/>
    <m/>
    <n v="26"/>
    <s v="Ontime"/>
    <m/>
  </r>
  <r>
    <n v="395"/>
    <x v="0"/>
    <d v="2024-09-12T00:00:00"/>
    <m/>
    <m/>
    <d v="2024-09-12T00:00:00"/>
    <s v="PR2425-03349"/>
    <s v="PO2425-03674"/>
    <d v="2024-09-19T00:00:00"/>
    <m/>
    <n v="30"/>
    <s v="SFST81000064"/>
    <s v="Annual cost"/>
    <s v="Inspect cost"/>
    <n v="3"/>
    <s v="ค่ารถ ค่าเดินทาง ค่าดำเนินการ"/>
    <n v="1"/>
    <s v="JOB."/>
    <n v="5000"/>
    <n v="5000"/>
    <s v="Puneet Approval"/>
    <s v="V1000188 - PHONGPIMARN ELECTRIC CO.,LTD."/>
    <s v="Recive bill and GRN already"/>
    <m/>
    <d v="2024-10-15T00:00:00"/>
    <m/>
    <n v="26"/>
    <s v="Ontime"/>
    <m/>
  </r>
  <r>
    <n v="396"/>
    <x v="0"/>
    <d v="2024-09-17T00:00:00"/>
    <m/>
    <m/>
    <d v="2024-09-17T00:00:00"/>
    <s v="PR2425-03444 "/>
    <s v="PO2425-03711"/>
    <d v="2024-09-24T00:00:00"/>
    <m/>
    <n v="30"/>
    <s v="SFST34000177"/>
    <s v="Consumable part for MN"/>
    <s v="Condencer Unit No.22 (COLD7)"/>
    <n v="1"/>
    <s v="Compressor: BITZER&quot; Semi 4HE-18Y;w/ CH+EO+CMRC02"/>
    <n v="1"/>
    <s v="PCS."/>
    <n v="130000"/>
    <n v="130000"/>
    <s v="Puneet Approval"/>
    <s v=" V1000652 - HARN ENGINEERING SOLUTIONS PUBLIC COMPANY LIMITED"/>
    <s v="Recive bill and GRN already"/>
    <m/>
    <d v="2024-10-07T00:00:00"/>
    <m/>
    <n v="13"/>
    <s v="Ontime"/>
    <m/>
  </r>
  <r>
    <n v="397"/>
    <x v="0"/>
    <d v="2024-09-19T00:00:00"/>
    <m/>
    <m/>
    <d v="2024-09-19T00:00:00"/>
    <s v="PR2425-03467"/>
    <s v="PO2425-03762"/>
    <d v="2024-09-20T00:00:00"/>
    <m/>
    <n v="10"/>
    <s v="SFST34000183"/>
    <s v="Consumable part for MN"/>
    <s v="Eletrical part"/>
    <n v="1"/>
    <s v="Plastic  Box (Nano) Size:205:151x198x96mm."/>
    <n v="20"/>
    <s v="PCS."/>
    <n v="92"/>
    <n v="1840"/>
    <s v="Puneet Approval"/>
    <s v="V1000276 - SN. ELECTRIC AND SUPPLY CO., LTD."/>
    <s v="Recive bill and GRN already"/>
    <m/>
    <d v="2024-09-25T00:00:00"/>
    <m/>
    <n v="5"/>
    <s v="Ontime"/>
    <m/>
  </r>
  <r>
    <n v="398"/>
    <x v="0"/>
    <d v="2024-09-19T00:00:00"/>
    <m/>
    <m/>
    <d v="2024-09-19T00:00:00"/>
    <s v="PR2425-03467"/>
    <s v="PO2425-03762"/>
    <d v="2024-09-20T00:00:00"/>
    <m/>
    <n v="10"/>
    <s v="SFST34000183"/>
    <s v="Consumable part for MN"/>
    <s v="Eletrical part"/>
    <n v="2"/>
    <s v="Plastic Box (Nano) Size : 200 x300x104.5mm."/>
    <n v="8"/>
    <s v="PCS."/>
    <n v="145"/>
    <n v="1160"/>
    <s v="Puneet Approval"/>
    <s v="V1000276 - SN. ELECTRIC AND SUPPLY CO., LTD."/>
    <s v="Recive bill and GRN already"/>
    <m/>
    <d v="2024-09-25T00:00:00"/>
    <m/>
    <n v="5"/>
    <s v="Ontime"/>
    <m/>
  </r>
  <r>
    <n v="399"/>
    <x v="0"/>
    <d v="2024-09-17T00:00:00"/>
    <m/>
    <m/>
    <d v="2024-09-17T00:00:00"/>
    <s v="PR2425-03433"/>
    <s v="PO2425-03763"/>
    <d v="2024-09-24T00:00:00"/>
    <m/>
    <n v="10"/>
    <s v="SFST34000173"/>
    <s v="Consumable part for MN"/>
    <s v="Cooling system jobs"/>
    <n v="1"/>
    <s v="ข้องอทองแดง 45 องศา 1.1/8&quot;"/>
    <n v="3"/>
    <s v="PCS."/>
    <n v="190"/>
    <n v="570"/>
    <s v="Puneet Approval"/>
    <s v="V1000529 - 168 Supply"/>
    <s v="Recive bill and GRN already"/>
    <m/>
    <d v="2024-10-03T00:00:00"/>
    <m/>
    <n v="9"/>
    <s v="Ontime"/>
    <m/>
  </r>
  <r>
    <n v="400"/>
    <x v="0"/>
    <d v="2024-09-17T00:00:00"/>
    <m/>
    <m/>
    <d v="2024-09-17T00:00:00"/>
    <s v="PR2425-03433"/>
    <s v="PO2425-03763"/>
    <d v="2024-09-24T00:00:00"/>
    <m/>
    <n v="10"/>
    <s v="SFST34000181"/>
    <s v="Consumable part for MN"/>
    <s v="Cooling system jobs"/>
    <n v="2"/>
    <s v="ข้อต่อ 3 ทางทองแดง 1.1/8&quot;"/>
    <n v="3"/>
    <s v="PCS."/>
    <n v="170"/>
    <n v="510"/>
    <s v="Puneet Approval"/>
    <s v="V1000529 - 168 Supply"/>
    <s v="Recive bill and GRN already"/>
    <m/>
    <d v="2024-10-03T00:00:00"/>
    <m/>
    <n v="9"/>
    <s v="Ontime"/>
    <m/>
  </r>
  <r>
    <n v="401"/>
    <x v="0"/>
    <d v="2024-09-17T00:00:00"/>
    <m/>
    <m/>
    <d v="2024-09-17T00:00:00"/>
    <s v="PR2425-03433"/>
    <s v="PO2425-03764"/>
    <d v="2024-09-24T00:00:00"/>
    <m/>
    <n v="10"/>
    <s v="SFST34000163"/>
    <s v="Consumable part for MN"/>
    <s v="Cooling system jobs"/>
    <n v="1"/>
    <s v="ข้องอทองแดง 90 องศา ขนาด 1.3/8&quot;"/>
    <n v="3"/>
    <s v="PCS."/>
    <n v="125"/>
    <n v="375"/>
    <s v="Puneet Approval"/>
    <s v="V1000603 - TM SUKSAP TRADING LIMITED PARTNERSHIP"/>
    <s v="Recive bill and GRN already"/>
    <m/>
    <d v="2024-09-24T00:00:00"/>
    <m/>
    <n v="0"/>
    <s v="Ontime"/>
    <m/>
  </r>
  <r>
    <n v="402"/>
    <x v="0"/>
    <d v="2024-09-17T00:00:00"/>
    <m/>
    <m/>
    <d v="2024-09-17T00:00:00"/>
    <s v="PR2425-03433"/>
    <s v="PO2425-03764"/>
    <d v="2024-09-24T00:00:00"/>
    <m/>
    <n v="10"/>
    <s v="SFST34000164"/>
    <s v="Consumable part for MN"/>
    <s v="Cooling system jobs"/>
    <n v="2"/>
    <s v="ข้องอทองแดง 90 องศา ขนาด 1.1/8&quot;"/>
    <n v="3"/>
    <s v="PCS."/>
    <n v="70"/>
    <n v="210"/>
    <s v="Puneet Approval"/>
    <s v="V1000603 - TM SUKSAP TRADING LIMITED PARTNERSHIP"/>
    <s v="Recive bill and GRN already"/>
    <m/>
    <d v="2024-09-24T00:00:00"/>
    <m/>
    <n v="0"/>
    <s v="Ontime"/>
    <m/>
  </r>
  <r>
    <n v="403"/>
    <x v="0"/>
    <d v="2024-09-17T00:00:00"/>
    <m/>
    <m/>
    <d v="2024-09-17T00:00:00"/>
    <s v="PR2425-03433"/>
    <s v="PO2425-03764"/>
    <d v="2024-09-24T00:00:00"/>
    <m/>
    <n v="10"/>
    <s v="SFST34000165"/>
    <s v="Consumable part for MN"/>
    <s v="Cooling system jobs"/>
    <n v="3"/>
    <s v="ข้องอทองแดง 90 องศา ขนาด 3/4&quot;"/>
    <n v="3"/>
    <s v="PCS."/>
    <n v="40"/>
    <n v="120"/>
    <s v="Puneet Approval"/>
    <s v="V1000603 - TM SUKSAP TRADING LIMITED PARTNERSHIP"/>
    <s v="Recive bill and GRN already"/>
    <m/>
    <d v="2024-09-24T00:00:00"/>
    <m/>
    <n v="0"/>
    <s v="Ontime"/>
    <m/>
  </r>
  <r>
    <n v="404"/>
    <x v="0"/>
    <d v="2024-09-17T00:00:00"/>
    <m/>
    <m/>
    <d v="2024-09-17T00:00:00"/>
    <s v="PR2425-03433"/>
    <s v="PO2425-03764"/>
    <d v="2024-09-24T00:00:00"/>
    <m/>
    <n v="10"/>
    <s v="SFST34000166"/>
    <s v="Consumable part for MN"/>
    <s v="Cooling system jobs"/>
    <n v="4"/>
    <s v="ข้อต่อตรงทองแดง ขนาด 1.3/8&quot;"/>
    <n v="3"/>
    <s v="PCS."/>
    <n v="90"/>
    <n v="270"/>
    <s v="Puneet Approval"/>
    <s v="V1000603 - TM SUKSAP TRADING LIMITED PARTNERSHIP"/>
    <s v="Recive bill and GRN already"/>
    <m/>
    <d v="2024-09-24T00:00:00"/>
    <m/>
    <n v="0"/>
    <s v="Ontime"/>
    <m/>
  </r>
  <r>
    <n v="405"/>
    <x v="0"/>
    <d v="2024-09-17T00:00:00"/>
    <m/>
    <m/>
    <d v="2024-09-17T00:00:00"/>
    <s v="PR2425-03433"/>
    <s v="PO2425-03764"/>
    <d v="2024-09-24T00:00:00"/>
    <m/>
    <n v="10"/>
    <s v="SFST34000167"/>
    <s v="Consumable part for MN"/>
    <s v="Cooling system jobs"/>
    <n v="5"/>
    <s v="ข้อต่อตรงทองแดง ขนาด 1.1/8&quot;"/>
    <n v="3"/>
    <s v="PCS."/>
    <n v="70"/>
    <n v="210"/>
    <s v="Puneet Approval"/>
    <s v="V1000603 - TM SUKSAP TRADING LIMITED PARTNERSHIP"/>
    <s v="Recive bill and GRN already"/>
    <m/>
    <d v="2024-09-24T00:00:00"/>
    <m/>
    <n v="0"/>
    <s v="Ontime"/>
    <m/>
  </r>
  <r>
    <n v="406"/>
    <x v="0"/>
    <d v="2024-09-17T00:00:00"/>
    <m/>
    <m/>
    <d v="2024-09-17T00:00:00"/>
    <s v="PR2425-03433"/>
    <s v="PO2425-03764"/>
    <d v="2024-09-24T00:00:00"/>
    <m/>
    <n v="10"/>
    <s v="SFST34000168"/>
    <s v="Consumable part for MN"/>
    <s v="Cooling system jobs"/>
    <n v="6"/>
    <s v="ข้อต่อตรงทองแดง ขนาด 3/4&quot;"/>
    <n v="3"/>
    <s v="PCS."/>
    <n v="45"/>
    <n v="135"/>
    <s v="Puneet Approval"/>
    <s v="V1000603 - TM SUKSAP TRADING LIMITED PARTNERSHIP"/>
    <s v="Recive bill and GRN already"/>
    <m/>
    <d v="2024-09-24T00:00:00"/>
    <m/>
    <n v="0"/>
    <s v="Ontime"/>
    <m/>
  </r>
  <r>
    <n v="407"/>
    <x v="0"/>
    <d v="2024-09-17T00:00:00"/>
    <m/>
    <m/>
    <d v="2024-09-17T00:00:00"/>
    <s v="PR2425-03417"/>
    <s v="PO2425-03765"/>
    <d v="2024-09-24T00:00:00"/>
    <m/>
    <n v="50"/>
    <s v="SFST34000179"/>
    <s v="Consumable part for MN"/>
    <s v="Water system jobs"/>
    <n v="1"/>
    <s v="Water Hardness Indicator 100 ml."/>
    <n v="5"/>
    <s v="PCS."/>
    <n v="750"/>
    <n v="3750"/>
    <s v="Puneet Approval"/>
    <s v=" V1000215 - AQUACHEME COMPANY LIMITED"/>
    <s v="Recive bill and GRN already"/>
    <m/>
    <d v="2024-11-07T00:00:00"/>
    <m/>
    <n v="44"/>
    <s v="Ontime"/>
    <m/>
  </r>
  <r>
    <n v="408"/>
    <x v="0"/>
    <d v="2024-09-12T00:00:00"/>
    <m/>
    <m/>
    <d v="2024-09-12T00:00:00"/>
    <s v="PR2425-03334"/>
    <s v="PO2425-03766"/>
    <d v="2024-09-19T00:00:00"/>
    <m/>
    <n v="30"/>
    <s v="SFST81000050"/>
    <s v="Tool and Equipment  Engineering"/>
    <s v="Cevil quipment  &amp; Part"/>
    <n v="1"/>
    <s v="Super Premium ผ้าใบล้างแอร์ ขนาด 2x3 เมตร._x000a_ใช้กับแอร์ขนาด 12,000 - 24,000BTU"/>
    <n v="1"/>
    <s v="PCS."/>
    <n v="525"/>
    <n v="525"/>
    <s v="Puneet Approval"/>
    <s v="V1000306 - Inter Supply (1992) Co., Ltd."/>
    <s v="Recive bill and GRN already"/>
    <m/>
    <d v="2024-10-01T00:00:00"/>
    <m/>
    <n v="12"/>
    <s v="Ontime"/>
    <m/>
  </r>
  <r>
    <n v="409"/>
    <x v="0"/>
    <d v="2024-09-12T00:00:00"/>
    <m/>
    <m/>
    <d v="2024-09-12T00:00:00"/>
    <s v="PR2425-03334"/>
    <s v="PO2425-03766"/>
    <d v="2024-09-19T00:00:00"/>
    <m/>
    <n v="30"/>
    <s v="SFST81000050"/>
    <s v="Tool and Equipment  Engineering"/>
    <s v="Cevil quipment  &amp; Part"/>
    <n v="2"/>
    <s v="Super Premium ผ้าใบล้างแอร์ ขนาด 3x4 เมตร._x000a_- ใช้กับแอร์ขนาด 24,000 - 60,000BTU"/>
    <n v="1"/>
    <s v="PCS."/>
    <n v="785"/>
    <n v="785"/>
    <s v="Puneet Approval"/>
    <s v="V1000603 - TM SUKSAP TRADING LIMITED PARTNERSHIP"/>
    <s v="Recive bill and GRN already"/>
    <m/>
    <d v="2024-10-01T00:00:00"/>
    <m/>
    <n v="12"/>
    <s v="Ontime"/>
    <m/>
  </r>
  <r>
    <n v="410"/>
    <x v="0"/>
    <d v="2024-09-12T00:00:00"/>
    <m/>
    <m/>
    <d v="2024-09-12T00:00:00"/>
    <s v="PR2425-03334"/>
    <s v="PO2425-03766"/>
    <d v="2024-09-19T00:00:00"/>
    <m/>
    <n v="30"/>
    <s v="SFST81000050"/>
    <s v="Consumable part for MN"/>
    <s v="Cevil quipment  &amp; Part"/>
    <n v="3"/>
    <s v="K-220-9&quot; ถังสีขาว 20 ลิตร"/>
    <n v="2"/>
    <s v="PCS."/>
    <n v="270"/>
    <n v="540"/>
    <s v="Puneet Approval"/>
    <s v="V1000603 - TM SUKSAP TRADING LIMITED PARTNERSHIP"/>
    <s v="Recive bill and GRN already"/>
    <m/>
    <d v="2024-10-01T00:00:00"/>
    <m/>
    <n v="12"/>
    <s v="Ontime"/>
    <m/>
  </r>
  <r>
    <n v="411"/>
    <x v="0"/>
    <d v="2024-09-12T00:00:00"/>
    <m/>
    <m/>
    <d v="2024-09-12T00:00:00"/>
    <s v="PR2425-03331"/>
    <s v="PO2425-03767"/>
    <d v="2024-09-19T00:00:00"/>
    <m/>
    <n v="30"/>
    <s v="SFST81000050"/>
    <s v="Consumable part for MN"/>
    <s v="Cevil quipment  &amp; Part"/>
    <n v="1"/>
    <s v="TOA สีน้ำมัน #G100 ขาว แกลลอน (3.785ลัดร)"/>
    <n v="2"/>
    <s v="Drm."/>
    <n v="618"/>
    <n v="1236"/>
    <s v="Puneet Approval"/>
    <s v="V1000306 - Inter Supply (1992) Co., Ltd."/>
    <s v="Recive bill and GRN already"/>
    <m/>
    <d v="2024-10-10T00:00:00"/>
    <m/>
    <n v="21"/>
    <s v="Ontime"/>
    <m/>
  </r>
  <r>
    <n v="412"/>
    <x v="0"/>
    <d v="2024-09-12T00:00:00"/>
    <m/>
    <m/>
    <d v="2024-09-12T00:00:00"/>
    <s v="PR2425-03331"/>
    <s v="PO2425-03767"/>
    <d v="2024-09-19T00:00:00"/>
    <m/>
    <n v="30"/>
    <s v="SFST81000050"/>
    <s v="Consumable part for MN"/>
    <s v="Cevil quipment  &amp; Part"/>
    <n v="2"/>
    <s v="TOA สีน้ำมัน #G252 แดง แกลลอน (3.785ลิตร)"/>
    <n v="2"/>
    <s v="Drm."/>
    <n v="618"/>
    <n v="1236"/>
    <s v="Puneet Approval"/>
    <s v="V1000306 - Inter Supply (1992) Co., Ltd."/>
    <s v="Recive bill and GRN already"/>
    <m/>
    <d v="2024-10-10T00:00:00"/>
    <m/>
    <n v="21"/>
    <s v="Ontime"/>
    <m/>
  </r>
  <r>
    <n v="413"/>
    <x v="0"/>
    <d v="2024-09-12T00:00:00"/>
    <m/>
    <m/>
    <d v="2024-09-12T00:00:00"/>
    <s v="PR2425-03331"/>
    <s v="PO2425-03767"/>
    <d v="2024-09-19T00:00:00"/>
    <m/>
    <n v="30"/>
    <s v="SFST81000050"/>
    <s v="Consumable part for MN"/>
    <s v="Cevil quipment  &amp; Part"/>
    <n v="3"/>
    <s v="TOA สีน้ำมัน #G160 สีเหลือง แกลลอน (3.785ลีดร)"/>
    <n v="2"/>
    <s v="Drm."/>
    <n v="618"/>
    <n v="1236"/>
    <s v="Puneet Approval"/>
    <s v="V1000306 - Inter Supply (1992) Co., Ltd."/>
    <s v="Recive bill and GRN already"/>
    <m/>
    <d v="2024-10-10T00:00:00"/>
    <m/>
    <n v="21"/>
    <s v="Ontime"/>
    <m/>
  </r>
  <r>
    <n v="414"/>
    <x v="0"/>
    <d v="2024-09-12T00:00:00"/>
    <m/>
    <m/>
    <d v="2024-09-12T00:00:00"/>
    <s v="PR2425-03331"/>
    <s v="PO2425-03767"/>
    <d v="2024-09-19T00:00:00"/>
    <m/>
    <n v="30"/>
    <s v="SFST81000050"/>
    <s v="Consumable part for MN"/>
    <s v="Cevil quipment  &amp; Part"/>
    <n v="4"/>
    <s v="TOA สีน้ำมัน #G800 สีดำ แกลลอน (3.785ลิตร)"/>
    <n v="2"/>
    <s v="Drm."/>
    <n v="618"/>
    <n v="1236"/>
    <s v="Puneet Approval"/>
    <s v="V1000306 - Inter Supply (1992) Co., Ltd."/>
    <s v="Recive bill and GRN already"/>
    <m/>
    <d v="2024-10-10T00:00:00"/>
    <m/>
    <n v="21"/>
    <s v="Ontime"/>
    <m/>
  </r>
  <r>
    <n v="415"/>
    <x v="0"/>
    <d v="2024-09-12T00:00:00"/>
    <m/>
    <m/>
    <d v="2024-09-12T00:00:00"/>
    <s v="PR2425-03331"/>
    <s v="PO2425-03767"/>
    <d v="2024-09-19T00:00:00"/>
    <m/>
    <n v="30"/>
    <s v="SFST81000050"/>
    <s v="Consumable part for MN"/>
    <s v="Cevil quipment  &amp; Part"/>
    <n v="5"/>
    <s v="สีทาถนน สะท้อนแสง TOA รุ่น 717 ขนาด 3 ลิดร. สีขาว"/>
    <n v="2"/>
    <s v="Drm."/>
    <n v="635"/>
    <n v="1270"/>
    <s v="Puneet Approval"/>
    <s v="V1000306 - Inter Supply (1992) Co., Ltd."/>
    <s v="Recive bill and GRN already"/>
    <m/>
    <d v="2024-10-10T00:00:00"/>
    <m/>
    <n v="21"/>
    <s v="Ontime"/>
    <m/>
  </r>
  <r>
    <n v="416"/>
    <x v="0"/>
    <d v="2024-09-12T00:00:00"/>
    <m/>
    <m/>
    <d v="2024-09-12T00:00:00"/>
    <s v="PR2425-03331"/>
    <s v="PO2425-03767"/>
    <d v="2024-09-19T00:00:00"/>
    <m/>
    <n v="30"/>
    <s v="SFST81000050"/>
    <s v="Consumable part for MN"/>
    <s v="Cevil quipment  &amp; Part"/>
    <n v="6"/>
    <s v="สีทาถนนสะท้อนแสง TOA รุ่น 719 ขนาด 3 ลิตร สีคำ"/>
    <n v="2"/>
    <s v="Drm."/>
    <n v="635"/>
    <n v="1270"/>
    <s v="Puneet Approval"/>
    <s v="V1000306 - Inter Supply (1992) Co., Ltd."/>
    <s v="Recive bill and GRN already"/>
    <m/>
    <d v="2024-10-10T00:00:00"/>
    <m/>
    <n v="21"/>
    <s v="Ontime"/>
    <m/>
  </r>
  <r>
    <n v="417"/>
    <x v="0"/>
    <d v="2024-09-12T00:00:00"/>
    <m/>
    <m/>
    <d v="2024-09-12T00:00:00"/>
    <s v="PR2425-03331"/>
    <s v="PO2425-03767"/>
    <d v="2024-09-19T00:00:00"/>
    <m/>
    <n v="30"/>
    <s v="SFST81000050"/>
    <s v="Consumable part for MN"/>
    <s v="Cevil quipment  &amp; Part"/>
    <n v="7"/>
    <s v="สีทาถนน สะท้อนแสง TOA รุ่น 713 ขนาด 3 ลิตร สีเหลือง"/>
    <n v="2"/>
    <s v="Drm."/>
    <n v="635"/>
    <n v="1270"/>
    <s v="Puneet Approval"/>
    <s v="V1000306 - Inter Supply (1992) Co., Ltd."/>
    <s v="Recive bill and GRN already"/>
    <m/>
    <d v="2024-10-10T00:00:00"/>
    <m/>
    <n v="21"/>
    <s v="Ontime"/>
    <m/>
  </r>
  <r>
    <n v="418"/>
    <x v="0"/>
    <d v="2024-09-12T00:00:00"/>
    <m/>
    <m/>
    <d v="2024-09-12T00:00:00"/>
    <s v="PR2425-03331"/>
    <s v="PO2425-03767"/>
    <d v="2024-09-19T00:00:00"/>
    <m/>
    <n v="30"/>
    <s v="SFST81000050"/>
    <s v="Consumable part for MN"/>
    <s v="Cevil quipment  &amp; Part"/>
    <n v="8"/>
    <s v="TOA สีทาเลนจักรยาน สีเขียว RAL #6029 (3.785ลิตร)"/>
    <n v="2"/>
    <s v="Drm."/>
    <n v="760"/>
    <n v="1520"/>
    <s v="Puneet Approval"/>
    <s v="V1000306 - Inter Supply (1992) Co., Ltd."/>
    <s v="Recive bill and GRN already"/>
    <m/>
    <d v="2024-10-10T00:00:00"/>
    <m/>
    <n v="21"/>
    <s v="Ontime"/>
    <m/>
  </r>
  <r>
    <n v="419"/>
    <x v="0"/>
    <d v="2024-09-12T00:00:00"/>
    <m/>
    <m/>
    <d v="2024-09-12T00:00:00"/>
    <s v="PR2425-03331"/>
    <s v="PO2425-03767"/>
    <d v="2024-09-19T00:00:00"/>
    <m/>
    <n v="30"/>
    <s v="SFST81000050"/>
    <s v="Consumable part for MN"/>
    <s v="Cevil quipment  &amp; Part"/>
    <n v="9"/>
    <s v="TOA 4 SEASON สีน้ำอะคริลิคชนิดกึ่งเงาสีทาภายนอก_x000a_-ขนาด 18.925 ลิตร AG1000 สีขาว"/>
    <n v="2"/>
    <s v="Drm."/>
    <n v="2975"/>
    <n v="5950"/>
    <s v="Puneet Approval"/>
    <s v="V1000306 - Inter Supply (1992) Co., Ltd."/>
    <s v="Recive bill and GRN already"/>
    <m/>
    <d v="2024-10-10T00:00:00"/>
    <m/>
    <n v="21"/>
    <s v="Ontime"/>
    <m/>
  </r>
  <r>
    <n v="420"/>
    <x v="0"/>
    <d v="2024-09-12T00:00:00"/>
    <m/>
    <m/>
    <d v="2024-09-12T00:00:00"/>
    <s v="PR2425-03331"/>
    <s v="PO2425-03767"/>
    <d v="2024-09-19T00:00:00"/>
    <m/>
    <n v="30"/>
    <s v="SFST81000050"/>
    <s v="Consumable part for MN"/>
    <s v="Cevil quipment  &amp; Part"/>
    <n v="10"/>
    <s v="TOA 4 SEASON สีน้ำอะคริลิคชนิดกึ่งเงาสีทาภายนอก ขนาด 3.785 ลิตร AG2005 สีเหลือง"/>
    <n v="4"/>
    <s v="Drm."/>
    <n v="525"/>
    <n v="2100"/>
    <s v="Puneet Approval"/>
    <s v="V1000306 - Inter Supply (1992) Co., Ltd."/>
    <s v="Recive bill and GRN already"/>
    <m/>
    <d v="2024-10-10T00:00:00"/>
    <m/>
    <n v="21"/>
    <s v="Ontime"/>
    <m/>
  </r>
  <r>
    <n v="421"/>
    <x v="0"/>
    <d v="2024-09-12T00:00:00"/>
    <m/>
    <m/>
    <d v="2024-09-12T00:00:00"/>
    <s v="PR2425-03331"/>
    <s v="PO2425-03767"/>
    <d v="2024-09-19T00:00:00"/>
    <m/>
    <n v="30"/>
    <s v="SFST81000050"/>
    <s v="Consumable part for MN"/>
    <s v="Cevil quipment  &amp; Part"/>
    <n v="11"/>
    <s v="ทินเนอร์ 3A (ปีป) SEE-CO ขนาด 9 กก."/>
    <n v="2"/>
    <s v="Drm."/>
    <n v="355"/>
    <n v="710"/>
    <s v="Puneet Approval"/>
    <s v="V1000306 - Inter Supply (1992) Co., Ltd."/>
    <s v="Recive bill and GRN already"/>
    <m/>
    <d v="2024-10-10T00:00:00"/>
    <m/>
    <n v="21"/>
    <s v="Ontime"/>
    <m/>
  </r>
  <r>
    <n v="422"/>
    <x v="0"/>
    <d v="2024-09-12T00:00:00"/>
    <m/>
    <m/>
    <d v="2024-09-12T00:00:00"/>
    <s v="PR2425-03331"/>
    <s v="PO2425-03767"/>
    <d v="2024-09-19T00:00:00"/>
    <m/>
    <n v="30"/>
    <s v="SFST34000118"/>
    <s v="Consumable part for MN"/>
    <s v="Consumable part"/>
    <n v="12"/>
    <s v="แปรงทาสีขนาด 2 นิ้ว"/>
    <n v="24"/>
    <s v="PCS."/>
    <n v="12"/>
    <n v="288"/>
    <s v="Puneet Approval"/>
    <s v="V1000306 - Inter Supply (1992) Co., Ltd."/>
    <s v="Recive bill and GRN already"/>
    <m/>
    <d v="2024-10-10T00:00:00"/>
    <m/>
    <n v="21"/>
    <s v="Ontime"/>
    <m/>
  </r>
  <r>
    <n v="423"/>
    <x v="0"/>
    <d v="2024-09-12T00:00:00"/>
    <m/>
    <m/>
    <d v="2024-09-12T00:00:00"/>
    <s v="PR2425-03331"/>
    <s v="PO2425-03767"/>
    <d v="2024-09-19T00:00:00"/>
    <m/>
    <n v="30"/>
    <s v="SFST34000119"/>
    <s v="Consumable part for MN"/>
    <s v="Consumable part"/>
    <n v="13"/>
    <s v="แปรงทาสีขนาด 1 นิ้ว"/>
    <n v="24"/>
    <s v="PCS."/>
    <n v="8"/>
    <n v="192"/>
    <s v="Puneet Approval"/>
    <s v="V1000306 - Inter Supply (1992) Co., Ltd."/>
    <s v="Recive bill and GRN already"/>
    <m/>
    <d v="2024-10-10T00:00:00"/>
    <m/>
    <n v="21"/>
    <s v="Ontime"/>
    <m/>
  </r>
  <r>
    <n v="424"/>
    <x v="0"/>
    <d v="2024-09-12T00:00:00"/>
    <m/>
    <m/>
    <d v="2024-09-12T00:00:00"/>
    <s v="PR2425-03331"/>
    <s v="PO2425-03767"/>
    <d v="2024-09-19T00:00:00"/>
    <m/>
    <n v="30"/>
    <s v="SFST34000120"/>
    <s v="Consumable part for MN"/>
    <s v="Consumable part"/>
    <n v="14"/>
    <s v="แปรงลูกกลิ้งทาสี  ขนาด 4 นิ้ว แกนยาว"/>
    <n v="48"/>
    <s v="PCS."/>
    <n v="35"/>
    <n v="1680"/>
    <s v="Puneet Approval"/>
    <s v="V1000306 - Inter Supply (1992) Co., Ltd."/>
    <s v="Recive bill and GRN already"/>
    <m/>
    <d v="2024-10-10T00:00:00"/>
    <m/>
    <n v="21"/>
    <s v="Ontime"/>
    <m/>
  </r>
  <r>
    <n v="425"/>
    <x v="0"/>
    <d v="2024-09-12T00:00:00"/>
    <m/>
    <m/>
    <d v="2024-09-12T00:00:00"/>
    <s v="PR2425-03328"/>
    <s v="PO2425-03770"/>
    <d v="2024-09-19T00:00:00"/>
    <m/>
    <n v="20"/>
    <s v="SFST81000050"/>
    <s v="Consumable part for MN"/>
    <s v="Staem pipe and Equipment "/>
    <n v="1"/>
    <s v="ปะเก็นทนความร้อน 350 องศา สีดำ Gasket_x000a_หนา 3 มม.ขนาด 1.50x1.50 เมตร"/>
    <n v="1"/>
    <s v="PCS."/>
    <n v="1380"/>
    <n v="1380"/>
    <s v="Puneet Approval"/>
    <s v="V1000259 - JJP SUPPLY CO., LTD"/>
    <s v="Recive bill and GRN already"/>
    <m/>
    <d v="2024-10-04T00:00:00"/>
    <m/>
    <n v="15"/>
    <s v="Ontime"/>
    <m/>
  </r>
  <r>
    <n v="426"/>
    <x v="0"/>
    <d v="2024-09-12T00:00:00"/>
    <m/>
    <m/>
    <d v="2024-09-12T00:00:00"/>
    <s v="PR2425-03328"/>
    <s v="PO2425-03770"/>
    <d v="2024-09-19T00:00:00"/>
    <m/>
    <n v="20"/>
    <s v="SFST34000169"/>
    <s v="Consumable part for MN"/>
    <s v="Staem pipe and Equipment "/>
    <n v="2"/>
    <s v="กาวประเก็น Threebond ทนความร้อนสูง เบอร์ 1 (GREY)"/>
    <n v="3"/>
    <s v="PCS."/>
    <n v="73.333333333333329"/>
    <n v="220"/>
    <s v="Puneet Approval"/>
    <s v="V1000259 - JJP SUPPLY CO., LTD"/>
    <s v="Recive bill and GRN already"/>
    <m/>
    <d v="2024-10-04T00:00:00"/>
    <m/>
    <n v="15"/>
    <s v="Ontime"/>
    <m/>
  </r>
  <r>
    <n v="427"/>
    <x v="0"/>
    <d v="2024-09-12T00:00:00"/>
    <m/>
    <m/>
    <d v="2024-09-12T00:00:00"/>
    <s v="PR2425-03327"/>
    <s v="PO2425-03771"/>
    <d v="2024-09-19T00:00:00"/>
    <m/>
    <n v="35"/>
    <s v="SFST81000048"/>
    <s v="Foam &amp; Cleaning solution pump system"/>
    <s v="Foam Pump No.1"/>
    <n v="1"/>
    <s v="Remove and installation motor pump 3 kw. Grundfos CRN 10-8"/>
    <n v="1"/>
    <s v="JOB"/>
    <n v="5000"/>
    <n v="5000"/>
    <s v="Puneet Approval"/>
    <s v=" V1000659 - SRP Maintenance and Service Co.,Ltd."/>
    <s v="Recive bill and GRN already"/>
    <m/>
    <d v="2024-10-23T00:00:00"/>
    <m/>
    <n v="34"/>
    <s v="Ontime"/>
    <m/>
  </r>
  <r>
    <n v="428"/>
    <x v="0"/>
    <d v="2024-09-12T00:00:00"/>
    <m/>
    <m/>
    <d v="2024-09-12T00:00:00"/>
    <s v="PR2425-03327"/>
    <s v="PO2425-03771"/>
    <d v="2024-09-19T00:00:00"/>
    <m/>
    <n v="35"/>
    <s v="SFST81000048"/>
    <s v="Foam &amp; Cleaning solution pump system"/>
    <s v="Foam Pump No.2"/>
    <n v="2"/>
    <s v="Overhaul pump"/>
    <n v="1"/>
    <s v="JOB"/>
    <n v="4000"/>
    <n v="4000"/>
    <s v="Puneet Approval"/>
    <s v=" V1000659 - SRP Maintenance and Service Co.,Ltd."/>
    <s v="Recive bill and GRN already"/>
    <m/>
    <d v="2024-10-23T00:00:00"/>
    <m/>
    <n v="34"/>
    <s v="Ontime"/>
    <m/>
  </r>
  <r>
    <n v="429"/>
    <x v="0"/>
    <d v="2024-09-12T00:00:00"/>
    <m/>
    <m/>
    <d v="2024-09-12T00:00:00"/>
    <s v="PR2425-03327"/>
    <s v="PO2425-03771"/>
    <d v="2024-09-19T00:00:00"/>
    <m/>
    <n v="35"/>
    <s v="SFST81000048"/>
    <s v="Foam &amp; Cleaning solution pump system"/>
    <s v="Foam Pump No.3"/>
    <n v="3"/>
    <s v="Replace Mechanical Seal (Bulk Shaft seal P/N 96538925)"/>
    <n v="1"/>
    <s v="JOB"/>
    <n v="5000"/>
    <n v="5000"/>
    <s v="Puneet Approval"/>
    <s v=" V1000659 - SRP Maintenance and Service Co.,Ltd."/>
    <s v="Recive bill and GRN already"/>
    <m/>
    <d v="2024-10-23T00:00:00"/>
    <m/>
    <n v="34"/>
    <s v="Ontime"/>
    <m/>
  </r>
  <r>
    <n v="430"/>
    <x v="0"/>
    <d v="2024-09-12T00:00:00"/>
    <m/>
    <m/>
    <d v="2024-09-12T00:00:00"/>
    <s v="PR2425-03327"/>
    <s v="PO2425-03771"/>
    <d v="2024-09-19T00:00:00"/>
    <m/>
    <n v="35"/>
    <s v="SFST81000048"/>
    <s v="Foam &amp; Cleaning solution pump system"/>
    <s v="Foam Pump No.4"/>
    <n v="4"/>
    <s v="Replace O-ring"/>
    <n v="1"/>
    <s v="JOB"/>
    <n v="800"/>
    <n v="800"/>
    <s v="Puneet Approval"/>
    <s v=" V1000659 - SRP Maintenance and Service Co.,Ltd."/>
    <s v="Recive bill and GRN already"/>
    <m/>
    <d v="2024-10-23T00:00:00"/>
    <m/>
    <n v="34"/>
    <s v="Ontime"/>
    <m/>
  </r>
  <r>
    <n v="431"/>
    <x v="0"/>
    <d v="2024-09-12T00:00:00"/>
    <m/>
    <m/>
    <d v="2024-09-12T00:00:00"/>
    <s v="PR2425-03327"/>
    <s v="PO2425-03771"/>
    <d v="2024-09-19T00:00:00"/>
    <m/>
    <n v="35"/>
    <s v="SFST81000048"/>
    <s v="Foam &amp; Cleaning solution pump system"/>
    <s v="Foam Pump No.5"/>
    <n v="5"/>
    <s v="Replace Bulk Spring P/N 96538964"/>
    <n v="1"/>
    <s v="JOB"/>
    <n v="2200"/>
    <n v="2200"/>
    <s v="Puneet Approval"/>
    <s v=" V1000659 - SRP Maintenance and Service Co.,Ltd."/>
    <s v="Recive bill and GRN already"/>
    <m/>
    <d v="2024-10-23T00:00:00"/>
    <m/>
    <n v="34"/>
    <s v="Ontime"/>
    <m/>
  </r>
  <r>
    <n v="432"/>
    <x v="0"/>
    <d v="2024-09-12T00:00:00"/>
    <m/>
    <m/>
    <d v="2024-09-12T00:00:00"/>
    <s v="PR2425-03327"/>
    <s v="PO2425-03771"/>
    <d v="2024-09-19T00:00:00"/>
    <m/>
    <n v="35"/>
    <s v="SFST81000048"/>
    <s v="Foam &amp; Cleaning solution pump system"/>
    <s v="Foam Pump No.6"/>
    <n v="6"/>
    <s v="Replace Bulk Spacing bush P/N 96538950"/>
    <n v="1"/>
    <s v="JOB"/>
    <n v="2500"/>
    <n v="2500"/>
    <s v="Puneet Approval"/>
    <s v=" V1000659 - SRP Maintenance and Service Co.,Ltd."/>
    <s v="Recive bill and GRN already"/>
    <m/>
    <d v="2024-10-23T00:00:00"/>
    <m/>
    <n v="34"/>
    <s v="Ontime"/>
    <m/>
  </r>
  <r>
    <n v="433"/>
    <x v="0"/>
    <d v="2024-09-12T00:00:00"/>
    <m/>
    <m/>
    <d v="2024-09-12T00:00:00"/>
    <s v="PR2425-03327"/>
    <s v="PO2425-03771"/>
    <d v="2024-09-19T00:00:00"/>
    <m/>
    <n v="35"/>
    <s v="SFST81000048"/>
    <s v="Foam &amp; Cleaning solution pump system"/>
    <s v="Foam Pump No.7"/>
    <n v="7"/>
    <s v="Replace Bulk Bearing ring P/N 96538795"/>
    <n v="1"/>
    <s v="JOB"/>
    <n v="2500"/>
    <n v="2500"/>
    <s v="Puneet Approval"/>
    <s v=" V1000659 - SRP Maintenance and Service Co.,Ltd."/>
    <s v="Recive bill and GRN already"/>
    <m/>
    <d v="2024-10-23T00:00:00"/>
    <m/>
    <n v="34"/>
    <s v="Ontime"/>
    <m/>
  </r>
  <r>
    <n v="434"/>
    <x v="0"/>
    <d v="2024-09-12T00:00:00"/>
    <m/>
    <m/>
    <d v="2024-09-12T00:00:00"/>
    <s v="PR2425-03351"/>
    <s v="PO2425-03792"/>
    <d v="2024-09-19T00:00:00"/>
    <m/>
    <n v="180"/>
    <s v="SFST81000050"/>
    <s v="Safety equipment"/>
    <s v="Safety equipment"/>
    <n v="1"/>
    <s v="สติ๊กเกอร์ 3M พร้อมติดตั้งขั้นบันได ขนาดตามแบบ"/>
    <n v="1"/>
    <s v="JOB."/>
    <n v="5500"/>
    <n v="5500"/>
    <s v="Puneet Approval"/>
    <s v="V1000665 - 789 DESIGNGROUP LIMITED PARTNERSHIP"/>
    <s v="Recive bill and GRN already"/>
    <s v="GRN2425-0007630"/>
    <d v="2025-03-07T00:00:00"/>
    <m/>
    <n v="169"/>
    <s v="Ontime"/>
    <m/>
  </r>
  <r>
    <n v="435"/>
    <x v="0"/>
    <d v="2024-09-12T00:00:00"/>
    <m/>
    <m/>
    <d v="2024-09-12T00:00:00"/>
    <s v="PR2425-03351"/>
    <s v="PO2425-03792"/>
    <d v="2024-09-19T00:00:00"/>
    <m/>
    <n v="180"/>
    <s v="SFST81000018"/>
    <s v="Safety equipment"/>
    <s v="Safety equipment"/>
    <n v="2"/>
    <s v="ค่าออกแบบ"/>
    <n v="1"/>
    <s v="JOB."/>
    <n v="1000"/>
    <n v="1000"/>
    <s v="Puneet Approval"/>
    <s v="V1000665 - 789 DESIGNGROUP LIMITED PARTNERSHIP"/>
    <s v="Recive bill and GRN already"/>
    <s v="GRN2425-0007630"/>
    <d v="2025-03-07T00:00:00"/>
    <m/>
    <n v="169"/>
    <s v="Ontime"/>
    <m/>
  </r>
  <r>
    <n v="436"/>
    <x v="0"/>
    <d v="2024-09-20T00:00:00"/>
    <m/>
    <m/>
    <d v="2024-09-20T00:00:00"/>
    <s v="PR2425-03498"/>
    <s v="PO2425-03809"/>
    <d v="2024-09-27T00:00:00"/>
    <m/>
    <n v="10"/>
    <s v="SFST34000187"/>
    <s v="Consumable part for MN"/>
    <s v="Eletrical part"/>
    <n v="1"/>
    <s v="LED EVE T8 SIMPLE FIT DE 22 W. DAYLIGHT G13 (1Box/25PC.)"/>
    <n v="50"/>
    <s v="PCS."/>
    <n v="105"/>
    <n v="5250"/>
    <s v="Puneet Approval"/>
    <s v="V1000276 - SN. ELECTRIC AND SUPPLY CO., LTD."/>
    <s v="Recive bill and GRN already"/>
    <m/>
    <d v="2024-10-04T00:00:00"/>
    <m/>
    <n v="7"/>
    <s v="Ontime"/>
    <m/>
  </r>
  <r>
    <n v="437"/>
    <x v="0"/>
    <d v="2024-09-20T00:00:00"/>
    <m/>
    <m/>
    <d v="2024-09-20T00:00:00"/>
    <s v="PR2425-03520"/>
    <s v="PO2425-03810"/>
    <d v="2024-09-27T00:00:00"/>
    <m/>
    <n v="30"/>
    <s v="SFST81000048"/>
    <s v="Foam &amp; Cleaning solution pump system"/>
    <s v="Water pump for production line cleaning No.2"/>
    <n v="1"/>
    <s v="Replace mechanical seal Grundfos Part . NO96538925"/>
    <n v="1"/>
    <s v="JOB"/>
    <n v="5000"/>
    <n v="5000"/>
    <s v="Puneet Approval"/>
    <s v="V1000659 - SRP Maintenance and Service Co.,Ltd."/>
    <s v="Recive bill and GRN already"/>
    <m/>
    <d v="2024-10-23T00:00:00"/>
    <m/>
    <n v="26"/>
    <s v="Ontime"/>
    <m/>
  </r>
  <r>
    <n v="438"/>
    <x v="0"/>
    <d v="2024-09-20T00:00:00"/>
    <m/>
    <m/>
    <d v="2024-09-20T00:00:00"/>
    <s v="PR2425-03510"/>
    <s v="PO2425-03811"/>
    <d v="2024-09-27T00:00:00"/>
    <m/>
    <n v="30"/>
    <s v="SFST81000050"/>
    <s v="Cooling machine for PD line"/>
    <s v="Cooling  part"/>
    <n v="1"/>
    <s v="EBM S4D500 - AD03-01 Axial Fan _x000a_AC 400 V. 820W. 1325 RPM"/>
    <n v="2"/>
    <s v="PCS."/>
    <n v="10800"/>
    <n v="21600"/>
    <s v="Puneet Approval"/>
    <s v="V1000310 - BOONBAWORN ENGINEERING CO., LTD"/>
    <s v="Recive bill and GRN already"/>
    <m/>
    <d v="2024-10-18T00:00:00"/>
    <m/>
    <n v="21"/>
    <s v="Ontime"/>
    <m/>
  </r>
  <r>
    <n v="439"/>
    <x v="0"/>
    <d v="2024-09-21T00:00:00"/>
    <m/>
    <m/>
    <d v="2024-09-21T00:00:00"/>
    <s v="PR2425-03522"/>
    <s v="PO2425-03812"/>
    <d v="2024-09-28T00:00:00"/>
    <m/>
    <n v="10"/>
    <s v="SFST81000050"/>
    <s v="Cooling machine for PD line"/>
    <s v="Cooling  part"/>
    <n v="1"/>
    <s v="TASCO รุ่น TB120SM II เกจวัดน้ำยาแอร์ พร้อมสาย"/>
    <n v="2"/>
    <s v="PCS."/>
    <n v="3130.84"/>
    <n v="6261.68"/>
    <s v="Puneet Approval"/>
    <s v="V1000308 - PLUG'N GO (THAILAND) CO., LTD."/>
    <s v="Recive bill and GRN already"/>
    <m/>
    <d v="2024-10-04T00:00:00"/>
    <m/>
    <n v="6"/>
    <s v="Ontime"/>
    <m/>
  </r>
  <r>
    <n v="440"/>
    <x v="0"/>
    <d v="2024-09-20T00:00:00"/>
    <m/>
    <m/>
    <d v="2024-09-20T00:00:00"/>
    <s v="PR2425-03504"/>
    <s v="PO2425-03813"/>
    <d v="2024-09-27T00:00:00"/>
    <m/>
    <n v="10"/>
    <s v="SFST34000161"/>
    <s v="Consumable part for MN"/>
    <s v="Eletrical part"/>
    <n v="1"/>
    <s v="BTICINO&quot; 25501,สีเทา,ขนาด 1 ช่อง,กล่องกันน้ำ IP55"/>
    <n v="5"/>
    <s v="PCS."/>
    <n v="320"/>
    <n v="1600"/>
    <s v="Puneet Approval"/>
    <s v="V1000276 - SN. ELECTRIC AND SUPPLY CO., LTD."/>
    <s v="Recive bill and GRN already"/>
    <m/>
    <d v="2024-10-03T00:00:00"/>
    <m/>
    <n v="6"/>
    <s v="Ontime"/>
    <m/>
  </r>
  <r>
    <n v="441"/>
    <x v="0"/>
    <d v="2024-09-20T00:00:00"/>
    <m/>
    <m/>
    <d v="2024-09-20T00:00:00"/>
    <s v="PR2425-03504"/>
    <s v="PO2425-03813"/>
    <d v="2024-09-27T00:00:00"/>
    <m/>
    <n v="10"/>
    <s v="SFST34000162"/>
    <s v="Consumable part for MN"/>
    <s v="Eletrical part"/>
    <n v="2"/>
    <s v="BTICINO&quot; 25502 ,สีเทา,ขนาด 2 ช่อง,กล่องกันน้ำ IP55"/>
    <n v="5"/>
    <s v="PCS."/>
    <n v="320"/>
    <n v="1600"/>
    <s v="Puneet Approval"/>
    <s v="V1000276 - SN. ELECTRIC AND SUPPLY CO., LTD."/>
    <s v="Recive bill and GRN already"/>
    <m/>
    <d v="2024-10-03T00:00:00"/>
    <m/>
    <n v="6"/>
    <s v="Ontime"/>
    <m/>
  </r>
  <r>
    <n v="442"/>
    <x v="0"/>
    <d v="2024-09-20T00:00:00"/>
    <m/>
    <m/>
    <d v="2024-09-20T00:00:00"/>
    <s v="PR2425-03504"/>
    <s v="PO2425-03813"/>
    <d v="2024-09-27T00:00:00"/>
    <m/>
    <n v="10"/>
    <s v="SFST34000186"/>
    <s v="Consumable part for MN"/>
    <s v="Eletrical part"/>
    <n v="3"/>
    <s v="BTICINO 25503 สีเทา ขนาด 3 ช่อง กันน้ำ IP55"/>
    <n v="10"/>
    <s v="PCS."/>
    <n v="390"/>
    <n v="3900"/>
    <s v="Puneet Approval"/>
    <s v="V1000276 - SN. ELECTRIC AND SUPPLY CO., LTD."/>
    <s v="Recive bill and GRN already"/>
    <m/>
    <d v="2024-10-03T00:00:00"/>
    <m/>
    <n v="6"/>
    <s v="Ontime"/>
    <m/>
  </r>
  <r>
    <n v="443"/>
    <x v="0"/>
    <d v="2024-09-20T00:00:00"/>
    <m/>
    <m/>
    <d v="2024-09-20T00:00:00"/>
    <s v="PR2425-03504"/>
    <s v="PO2425-03813"/>
    <d v="2024-09-27T00:00:00"/>
    <m/>
    <n v="10"/>
    <s v="SFST34000188"/>
    <s v="Consumable part for MN"/>
    <s v="Eletrical part"/>
    <n v="4"/>
    <s v="Philip LED Essential Bulb 9 W E27"/>
    <n v="5"/>
    <s v="PCS."/>
    <n v="600"/>
    <n v="3000"/>
    <s v="Puneet Approval"/>
    <s v="V1000276 - SN. ELECTRIC AND SUPPLY CO., LTD."/>
    <s v="Recive bill and GRN already"/>
    <m/>
    <d v="2024-10-03T00:00:00"/>
    <m/>
    <n v="6"/>
    <s v="Ontime"/>
    <m/>
  </r>
  <r>
    <n v="444"/>
    <x v="0"/>
    <d v="2024-09-20T00:00:00"/>
    <m/>
    <m/>
    <d v="2024-09-20T00:00:00"/>
    <s v="PR2425-03504"/>
    <s v="PO2425-03814"/>
    <d v="2024-09-27T00:00:00"/>
    <m/>
    <n v="30"/>
    <s v="SFST34000185"/>
    <s v="Consumable part for MN"/>
    <s v="Eletrical part"/>
    <n v="5"/>
    <s v="Wall Lamp Finext Ellipse 4004M Black"/>
    <n v="10"/>
    <s v="PCS."/>
    <n v="150"/>
    <n v="1500"/>
    <s v="Puneet Approval"/>
    <s v="V1000603 - TM SUKSAP TRADING LIMITED PARTNERSHIP"/>
    <s v="Recive bill and GRN already"/>
    <m/>
    <d v="2024-10-22T00:00:00"/>
    <m/>
    <n v="25"/>
    <s v="Ontime"/>
    <m/>
  </r>
  <r>
    <n v="445"/>
    <x v="0"/>
    <d v="2024-09-20T00:00:00"/>
    <m/>
    <m/>
    <d v="2024-09-20T00:00:00"/>
    <s v="PR2425-03504"/>
    <s v="PO2425-03814"/>
    <d v="2024-09-27T00:00:00"/>
    <m/>
    <n v="30"/>
    <s v="SFST81000050"/>
    <s v="Water plant"/>
    <s v="Electrical jobs"/>
    <n v="6"/>
    <s v="ท่ออ่อนลายลูกฟูก PVC สีขาว  1/2&quot;  ยาว 50 เมตร  NANO"/>
    <n v="1"/>
    <s v="PCS."/>
    <n v="720"/>
    <n v="720"/>
    <s v="Puneet Approval"/>
    <s v="V1000603 - TM SUKSAP TRADING LIMITED PARTNERSHIP"/>
    <s v="Recive bill and GRN already"/>
    <m/>
    <d v="2024-10-22T00:00:00"/>
    <m/>
    <n v="25"/>
    <s v="Ontime"/>
    <m/>
  </r>
  <r>
    <n v="446"/>
    <x v="0"/>
    <d v="2024-09-20T00:00:00"/>
    <m/>
    <m/>
    <d v="2024-09-20T00:00:00"/>
    <s v="PR2425-03504"/>
    <s v="PO2425-03814"/>
    <d v="2024-09-27T00:00:00"/>
    <m/>
    <n v="30"/>
    <s v="SFST81000050"/>
    <s v="Water plant"/>
    <s v="Water system jobs"/>
    <n v="7"/>
    <s v="สายฉีดชำระ PVC สีขาว BOSS  S603"/>
    <n v="8"/>
    <s v="PCS."/>
    <n v="150"/>
    <n v="1200"/>
    <s v="Puneet Approval"/>
    <s v="V1000603 - TM SUKSAP TRADING LIMITED PARTNERSHIP"/>
    <s v="Recive bill and GRN already"/>
    <m/>
    <d v="2024-10-22T00:00:00"/>
    <m/>
    <n v="25"/>
    <s v="Ontime"/>
    <m/>
  </r>
  <r>
    <n v="447"/>
    <x v="0"/>
    <d v="2024-09-20T00:00:00"/>
    <m/>
    <m/>
    <d v="2024-09-20T00:00:00"/>
    <s v="PR2425-03504"/>
    <s v="PO2425-03814"/>
    <d v="2024-09-27T00:00:00"/>
    <m/>
    <n v="30"/>
    <s v="SFST34000046"/>
    <s v="Consumable part for MN"/>
    <s v="Eletrical part"/>
    <n v="8"/>
    <s v="&quot;Philips&quot;, TCW099, 2x36w,โคมกันน้ำ กันฝุ่น กันฝน 36w"/>
    <n v="10"/>
    <s v="PCS."/>
    <n v="1512"/>
    <n v="15120"/>
    <s v="Puneet Approval"/>
    <s v="V1000603 - TM SUKSAP TRADING LIMITED PARTNERSHIP"/>
    <s v="Recive bill and GRN already"/>
    <m/>
    <d v="2024-10-22T00:00:00"/>
    <m/>
    <n v="25"/>
    <s v="Ontime"/>
    <m/>
  </r>
  <r>
    <n v="448"/>
    <x v="0"/>
    <d v="2024-09-17T00:00:00"/>
    <m/>
    <m/>
    <d v="2024-09-17T00:00:00"/>
    <s v="PR2425-03416"/>
    <s v="PO2425-03815"/>
    <d v="2024-09-24T00:00:00"/>
    <m/>
    <n v="30"/>
    <s v="SFST34000174"/>
    <s v="Consumable part for MN"/>
    <s v="Consumable part"/>
    <n v="1"/>
    <s v="PP melt blown cartridge Filter, 10&quot;, 5 Micron"/>
    <n v="20"/>
    <s v="PCS."/>
    <n v="42.06"/>
    <n v="841.2"/>
    <s v="Puneet Approval"/>
    <s v="V1000450 - บริษัท โอ.เค.ฟิลเตอร์ เทรดดิ้ง จำกัด"/>
    <s v="Recive bill and GRN already"/>
    <m/>
    <d v="2024-10-15T00:00:00"/>
    <m/>
    <n v="21"/>
    <s v="Ontime"/>
    <m/>
  </r>
  <r>
    <n v="449"/>
    <x v="0"/>
    <d v="2024-09-17T00:00:00"/>
    <m/>
    <m/>
    <d v="2024-09-17T00:00:00"/>
    <s v="PR2425-03416"/>
    <s v="PO2425-03815"/>
    <d v="2024-09-24T00:00:00"/>
    <m/>
    <n v="30"/>
    <s v="SFST34000175"/>
    <s v="Consumable part for MN"/>
    <s v="Consumable part"/>
    <n v="2"/>
    <s v="PP melt blown cartridge Filter, 20&quot;, 5 Micron"/>
    <n v="10"/>
    <s v="PCS."/>
    <n v="74.77000000000001"/>
    <n v="747.7"/>
    <s v="Puneet Approval"/>
    <s v="V1000450 - บริษัท โอ.เค.ฟิลเตอร์ เทรดดิ้ง จำกัด"/>
    <s v="Recive bill and GRN already"/>
    <m/>
    <d v="2024-10-15T00:00:00"/>
    <m/>
    <n v="21"/>
    <s v="Ontime"/>
    <m/>
  </r>
  <r>
    <n v="450"/>
    <x v="0"/>
    <d v="2024-09-17T00:00:00"/>
    <m/>
    <m/>
    <d v="2024-09-17T00:00:00"/>
    <s v="PR2425-03416"/>
    <s v="PO2425-03815"/>
    <d v="2024-09-24T00:00:00"/>
    <m/>
    <n v="30"/>
    <s v="SFST34000176"/>
    <s v="Consumable part for MN"/>
    <s v="Eletrical part"/>
    <n v="3"/>
    <s v="Block carbon cartrid filterge, 10&quot;, 10 Micron"/>
    <n v="20"/>
    <s v="PCS."/>
    <n v="79.44"/>
    <n v="1588.8"/>
    <s v="Puneet Approval"/>
    <s v="V1000450 - บริษัท โอ.เค.ฟิลเตอร์ เทรดดิ้ง จำกัด"/>
    <s v="Recive bill and GRN already"/>
    <m/>
    <d v="2024-10-15T00:00:00"/>
    <m/>
    <n v="21"/>
    <s v="Ontime"/>
    <m/>
  </r>
  <r>
    <n v="451"/>
    <x v="0"/>
    <d v="2024-09-17T00:00:00"/>
    <m/>
    <m/>
    <d v="2024-09-17T00:00:00"/>
    <s v="PR2425-03416"/>
    <s v="PO2425-03815"/>
    <d v="2024-09-24T00:00:00"/>
    <m/>
    <n v="30"/>
    <s v="SFST34000177"/>
    <s v="Consumable part for MN"/>
    <s v="Eletrical part"/>
    <n v="4"/>
    <s v="Block carbon cartridge filter, 20&quot;, 10 Micro"/>
    <n v="10"/>
    <s v="PCS."/>
    <n v="149.53"/>
    <n v="1495.3"/>
    <s v="Puneet Approval"/>
    <s v="V1000450 - บริษัท โอ.เค.ฟิลเตอร์ เทรดดิ้ง จำกัด"/>
    <s v="Recive bill and GRN already"/>
    <m/>
    <d v="2024-10-15T00:00:00"/>
    <m/>
    <n v="21"/>
    <s v="Ontime"/>
    <m/>
  </r>
  <r>
    <n v="452"/>
    <x v="0"/>
    <d v="2024-09-17T00:00:00"/>
    <m/>
    <m/>
    <d v="2024-09-17T00:00:00"/>
    <s v="PR2425-03416"/>
    <s v="PO2425-03815"/>
    <d v="2024-09-24T00:00:00"/>
    <m/>
    <n v="30"/>
    <s v="SFST81000050"/>
    <s v="Water plant"/>
    <s v="Water system jobs"/>
    <n v="5"/>
    <s v="กระบอกกรองน้ำ (Housing) ใส 10 นิ้ว รูเกลียวทองเหลือง 3/4&quot; (ครบชุดไม่รวมใส้กรอง)"/>
    <n v="2"/>
    <s v="PCS."/>
    <n v="401.87"/>
    <n v="803.74"/>
    <s v="Puneet Approval"/>
    <s v="V1000450 - บริษัท โอ.เค.ฟิลเตอร์ เทรดดิ้ง จำกัด"/>
    <s v="Recive bill and GRN already"/>
    <m/>
    <d v="2024-10-15T00:00:00"/>
    <m/>
    <n v="21"/>
    <s v="Ontime"/>
    <m/>
  </r>
  <r>
    <n v="453"/>
    <x v="0"/>
    <d v="2024-09-17T00:00:00"/>
    <m/>
    <m/>
    <d v="2024-09-17T00:00:00"/>
    <s v="PR2425-03416"/>
    <s v="PO2425-03815"/>
    <d v="2024-09-24T00:00:00"/>
    <m/>
    <n v="30"/>
    <s v="SFST81000050"/>
    <s v="Water plant"/>
    <s v="Water system jobs"/>
    <n v="6"/>
    <s v="กระบอกกรองน้ำ (Housing) ใส 20 นิ้ว รูเกลียวทองเหลือง 3/4&quot; (ครบชุดไม่รวมใส้กรอง)"/>
    <n v="2"/>
    <s v="PCS."/>
    <n v="691.59"/>
    <n v="1383.18"/>
    <s v="Puneet Approval"/>
    <s v="V1000450 - บริษัท โอ.เค.ฟิลเตอร์ เทรดดิ้ง จำกัด"/>
    <s v="Recive bill and GRN already"/>
    <m/>
    <d v="2024-10-15T00:00:00"/>
    <m/>
    <n v="21"/>
    <s v="Ontime"/>
    <m/>
  </r>
  <r>
    <n v="454"/>
    <x v="0"/>
    <d v="2024-09-17T00:00:00"/>
    <m/>
    <m/>
    <d v="2024-09-17T00:00:00"/>
    <s v="PR2425-03416"/>
    <s v="PO2425-03815"/>
    <d v="2024-09-24T00:00:00"/>
    <m/>
    <n v="30"/>
    <s v="SFST81000050"/>
    <s v="Water plant"/>
    <s v="Water system jobs"/>
    <n v="7"/>
    <s v="กระบอกกรองน้ำ Housing ทรงใหญ่ สีน้ำเงิน-ทึบ 10 นิ้ว รูเกลียวทองเหลือง 4 หุน (ครบชุดไม่รวมไส้กรอง) Fast Flow"/>
    <n v="2"/>
    <s v="PCS."/>
    <n v="378.5"/>
    <n v="757"/>
    <s v="Puneet Approval"/>
    <s v="V1000450 - บริษัท โอ.เค.ฟิลเตอร์ เทรดดิ้ง จำกัด"/>
    <s v="Recive bill and GRN already"/>
    <m/>
    <d v="2024-10-15T00:00:00"/>
    <m/>
    <n v="21"/>
    <s v="Ontime"/>
    <m/>
  </r>
  <r>
    <n v="455"/>
    <x v="0"/>
    <d v="2024-09-17T00:00:00"/>
    <m/>
    <m/>
    <d v="2024-09-17T00:00:00"/>
    <s v="PR2425-03416"/>
    <s v="PO2425-03815"/>
    <d v="2024-09-24T00:00:00"/>
    <m/>
    <n v="30"/>
    <s v="SFST81000050"/>
    <s v="Water plant"/>
    <s v="Water system jobs"/>
    <n v="8"/>
    <s v="กระบอกกรองน้ำ Housing ทรงใหญ่ สีน้ำเงิน-ทึบ 20 นิ้ว รูเกลียวทองเหลือง 3/4 (ครบชุดไม่รวมไส้กรอง) Fast Flow"/>
    <n v="2"/>
    <s v="PCS."/>
    <n v="565.41999999999996"/>
    <n v="1130.8399999999999"/>
    <s v="Puneet Approval"/>
    <s v="V1000450 - บริษัท โอ.เค.ฟิลเตอร์ เทรดดิ้ง จำกัด"/>
    <s v="Recive bill and GRN already"/>
    <m/>
    <d v="2024-10-15T00:00:00"/>
    <m/>
    <n v="21"/>
    <s v="Ontime"/>
    <m/>
  </r>
  <r>
    <n v="456"/>
    <x v="0"/>
    <d v="2024-09-17T00:00:00"/>
    <m/>
    <m/>
    <d v="2024-09-17T00:00:00"/>
    <s v="PR2425-03416"/>
    <s v="PO2425-03815"/>
    <d v="2024-09-24T00:00:00"/>
    <m/>
    <n v="30"/>
    <s v="SFST81000050"/>
    <s v="Water plant"/>
    <s v="Water system jobs"/>
    <n v="9"/>
    <s v="กระบอกกรองน้ำ Housing ทรงใหญ่ สีน้ำเงิน-ทึบ 20 นิ้ว รูเกลียวทองเหลือง 4 หุน (ครบชุดไม่รวมไส้กรอง) Fast Flow"/>
    <n v="2"/>
    <s v="PCS."/>
    <n v="565.37"/>
    <n v="1130.74"/>
    <s v="Puneet Approval"/>
    <s v="V1000450 - บริษัท โอ.เค.ฟิลเตอร์ เทรดดิ้ง จำกัด"/>
    <s v="Recive bill and GRN already"/>
    <m/>
    <d v="2024-10-15T00:00:00"/>
    <m/>
    <n v="21"/>
    <s v="Ontime"/>
    <m/>
  </r>
  <r>
    <n v="457"/>
    <x v="2"/>
    <d v="2024-09-17T00:00:00"/>
    <m/>
    <m/>
    <d v="2024-09-17T00:00:00"/>
    <s v="PR2425-03455"/>
    <s v="PO2425-03826 "/>
    <d v="2024-09-24T00:00:00"/>
    <m/>
    <n v="30"/>
    <s v="SFST82000007"/>
    <s v="Electrical system in PD area"/>
    <s v="Electrical jobs"/>
    <n v="1"/>
    <s v="ตู้คอนโทรล สแตนเลส 304 รุ่น _x000a_W300xH450xD150_x000a_กันน้ำประตู 2 ชั้นกระจกหน้า_x000a_- มีหลังคาสโลบ_x000a_- มีด้ามเปิด-ปิด แบบเขาควายที่ประตูด้านนอก"/>
    <n v="1"/>
    <s v="PCS."/>
    <n v="6460"/>
    <n v="6460"/>
    <s v="Puneet Approval"/>
    <s v="V1000660 - THAIKANA ENGINEERING CO., LTD."/>
    <s v="Recive bill and GRN already"/>
    <m/>
    <d v="2024-10-11T00:00:00"/>
    <m/>
    <n v="17"/>
    <s v="Ontime"/>
    <m/>
  </r>
  <r>
    <n v="458"/>
    <x v="2"/>
    <d v="2024-09-17T00:00:00"/>
    <m/>
    <m/>
    <d v="2024-09-17T00:00:00"/>
    <s v="PR2425-03455"/>
    <s v="PO2425-03826 "/>
    <d v="2024-09-24T00:00:00"/>
    <m/>
    <n v="30"/>
    <s v="SFST82000007"/>
    <s v="Electrical system in PD area"/>
    <s v="Electrical jobs"/>
    <n v="2"/>
    <s v="W300xH450xD150_x000a_กันน้ำประตู 2 ชั้นกระจกหน้า_x000a_- มีหลังคาสโลบ_x000a_- มีด้ามเปิด-ปิด แบบเขาควายที่ประตูด้านนอก"/>
    <n v="1"/>
    <s v="PCS."/>
    <n v="6460"/>
    <n v="6460"/>
    <s v="Puneet Approval"/>
    <s v="V1000660 - THAIKANA ENGINEERING CO., LTD."/>
    <s v="Recive bill and GRN already"/>
    <m/>
    <d v="2024-10-12T00:00:00"/>
    <m/>
    <n v="18"/>
    <s v="Ontime"/>
    <m/>
  </r>
  <r>
    <n v="459"/>
    <x v="0"/>
    <d v="2024-09-17T00:00:00"/>
    <m/>
    <m/>
    <d v="2024-09-17T00:00:00"/>
    <s v="PR2425-03424"/>
    <s v="PO2425-03827"/>
    <d v="2024-09-24T00:00:00"/>
    <m/>
    <n v="10"/>
    <s v="SFST81000048"/>
    <s v="PD Machine"/>
    <s v="Turntable No.1"/>
    <n v="1"/>
    <s v="ค่าบริการเข้าตรวจเช็กเครื่อง Tumbler MA-1500 PS (วันธรรมดา)"/>
    <n v="1"/>
    <s v="JOB"/>
    <n v="5600"/>
    <n v="5600"/>
    <s v="Puneet Approval"/>
    <s v="V1000666 - HITEC FOOD EQUIPMENT CO.,LTD."/>
    <s v="Recive bill and GRN already"/>
    <m/>
    <d v="2024-09-25T00:00:00"/>
    <m/>
    <n v="1"/>
    <s v="Ontime"/>
    <m/>
  </r>
  <r>
    <n v="460"/>
    <x v="2"/>
    <d v="2024-09-17T00:00:00"/>
    <m/>
    <m/>
    <d v="2024-09-17T00:00:00"/>
    <s v="PR2425-03425"/>
    <s v="PO2425-03849 "/>
    <d v="2024-09-24T00:00:00"/>
    <m/>
    <n v="50"/>
    <s v="SFST82000006"/>
    <s v="PD Machine"/>
    <s v="Steambox1"/>
    <n v="2"/>
    <s v="Improvement Control Steam Box No.1_x000a_(เปลี่ยนตู้ไฟ control steam Box No.1 พร้อมลง Software Control )_x000a_Ref. QT 003/2567"/>
    <n v="1"/>
    <s v="JOB"/>
    <n v="95740"/>
    <n v="95740"/>
    <s v="Puneet Approval"/>
    <s v="V1000547 - Ekkapong Nuanming"/>
    <s v="Recive bill and GRN already"/>
    <m/>
    <d v="2024-11-05T00:00:00"/>
    <m/>
    <n v="42"/>
    <s v="Ontime"/>
    <m/>
  </r>
  <r>
    <n v="461"/>
    <x v="0"/>
    <d v="2024-09-06T00:00:00"/>
    <m/>
    <m/>
    <d v="2024-09-06T00:00:00"/>
    <s v="PR2425-03184"/>
    <s v="PO2425-03921"/>
    <d v="2024-09-13T00:00:00"/>
    <m/>
    <n v="30"/>
    <s v="SFST81000050"/>
    <s v="Cooling machine for PD line"/>
    <s v="Cooling  part"/>
    <n v="1"/>
    <s v="Temp Sensor Model: WR 10_x000a_-Thermocouple Type K (Single Element)_x000a_-Tube SUS31 6L Dia. 4.8 mm. Length 250 mm._x000a_- Sleeve Dia. 8 mm. Length 50 mm._x000a_-Lead Wire 0.65/1 Glass Fiber Shield, Length 2 m._x000a_-With Plate Slide SUS"/>
    <n v="3"/>
    <s v="PCS."/>
    <n v="577.5"/>
    <n v="1732.5"/>
    <s v="Puneet Approval"/>
    <s v="V1000668 - Primus Co.,Ltd"/>
    <s v="Recive bill and GRN already"/>
    <m/>
    <d v="2024-10-10T00:00:00"/>
    <m/>
    <n v="27"/>
    <s v="Ontime"/>
    <m/>
  </r>
  <r>
    <n v="462"/>
    <x v="0"/>
    <d v="2024-09-24T00:00:00"/>
    <m/>
    <m/>
    <d v="2024-09-24T00:00:00"/>
    <s v="PR2425-03574"/>
    <s v="PO2425-03942"/>
    <d v="2024-10-01T00:00:00"/>
    <m/>
    <n v="10"/>
    <s v="SFST34000054"/>
    <s v="Consumable part for MN"/>
    <s v="Refrigerant"/>
    <n v="1"/>
    <s v="R507 Refrigerant,(1 Tank 11.3 kg/Tank)"/>
    <n v="15"/>
    <s v="DRM"/>
    <n v="2600"/>
    <n v="39000"/>
    <s v="Puneet Approval"/>
    <s v="V1000312 - Colder Solution Co., Ltd."/>
    <s v="Recive bill and GRN already"/>
    <m/>
    <d v="2024-10-01T00:00:00"/>
    <m/>
    <n v="0"/>
    <s v="Ontime"/>
    <m/>
  </r>
  <r>
    <n v="463"/>
    <x v="0"/>
    <d v="2024-09-24T00:00:00"/>
    <m/>
    <m/>
    <d v="2024-09-24T00:00:00"/>
    <s v="PR2425-03574"/>
    <s v="PO2425-03942"/>
    <d v="2024-10-01T00:00:00"/>
    <m/>
    <n v="10"/>
    <s v="SFST34000051"/>
    <s v="Refrigerant-oil for cooling M/C"/>
    <s v="Refrigerant"/>
    <n v="2"/>
    <s v="R404A Refrigerant ,(1 Tank 10.9 kg/Tank)"/>
    <n v="4"/>
    <s v="DRM"/>
    <n v="2300"/>
    <n v="9200"/>
    <s v="Puneet Approval"/>
    <s v="V1000312 - Colder Solution Co., Ltd."/>
    <s v="Recive bill and GRN already"/>
    <m/>
    <d v="2024-10-01T00:00:00"/>
    <m/>
    <n v="0"/>
    <s v="Ontime"/>
    <m/>
  </r>
  <r>
    <n v="464"/>
    <x v="0"/>
    <d v="2024-09-20T00:00:00"/>
    <m/>
    <m/>
    <d v="2024-09-20T00:00:00"/>
    <s v="PR2425-03552"/>
    <s v="PO2425-03943"/>
    <d v="2024-09-27T00:00:00"/>
    <m/>
    <n v="30"/>
    <s v="SFST81000048"/>
    <s v="Foam &amp; Cleaning solution pump system"/>
    <s v="Water pump for production line cleaning No.1"/>
    <n v="1"/>
    <s v="Rewind stator motor"/>
    <n v="1"/>
    <s v="JOB"/>
    <n v="2000"/>
    <n v="2000"/>
    <s v="Puneet Approval"/>
    <s v="V1000659 - SRP Maintenance and Service Co.,Ltd."/>
    <s v="Recive bill and GRN already"/>
    <m/>
    <d v="2024-10-23T00:00:00"/>
    <m/>
    <n v="26"/>
    <s v="Ontime"/>
    <m/>
  </r>
  <r>
    <n v="465"/>
    <x v="0"/>
    <d v="2024-09-20T00:00:00"/>
    <m/>
    <m/>
    <d v="2024-09-20T00:00:00"/>
    <s v="PR2425-03508 "/>
    <s v="PO2425-03963"/>
    <d v="2024-09-27T00:00:00"/>
    <m/>
    <n v="30"/>
    <s v="SFST81000050"/>
    <s v="Office Air condition"/>
    <s v="Cooling  part"/>
    <n v="1"/>
    <s v="Magnetic 38TSAA018 #43T52314 For CARRIER"/>
    <n v="4"/>
    <s v="PCS."/>
    <n v="1009.345"/>
    <n v="4037.38"/>
    <s v="Puneet Approval"/>
    <s v="V1000145 - บริษัท ราชพฤกษ์วิศวกรรม จำกัด"/>
    <s v="Recive bill and GRN already"/>
    <m/>
    <d v="2024-12-10T00:00:00"/>
    <m/>
    <n v="74"/>
    <s v="over deliverry"/>
    <m/>
  </r>
  <r>
    <n v="466"/>
    <x v="0"/>
    <d v="2024-10-02T00:00:00"/>
    <m/>
    <m/>
    <d v="2024-10-02T00:00:00"/>
    <s v="PR2425-03720"/>
    <s v="PO2425-04075"/>
    <d v="2024-10-09T00:00:00"/>
    <m/>
    <n v="10"/>
    <s v="SFST34000054"/>
    <s v="Consumable part for MN"/>
    <s v="Refrigerant"/>
    <n v="1"/>
    <s v="R507 Refrigerant,(1 Tank 11.3 kg/Tank)"/>
    <n v="15"/>
    <s v="DRM"/>
    <n v="2600"/>
    <n v="39000"/>
    <s v="Puneet Approval"/>
    <s v="V1000312 - Colder Solution Co., Ltd."/>
    <s v="Recive bill and GRN already"/>
    <m/>
    <d v="2024-10-18T00:00:00"/>
    <m/>
    <n v="9"/>
    <s v="Ontime"/>
    <m/>
  </r>
  <r>
    <n v="467"/>
    <x v="0"/>
    <d v="2024-10-01T00:00:00"/>
    <m/>
    <m/>
    <d v="2024-10-01T00:00:00"/>
    <s v="PR2425-03718"/>
    <s v="PO2425-04076"/>
    <d v="2024-10-08T00:00:00"/>
    <m/>
    <n v="30"/>
    <s v="SFST81000050"/>
    <s v="Civill jobs (Floor-Wall-Celling-roof)"/>
    <s v="Cevil jobs"/>
    <n v="1"/>
    <s v="Pigment (ผงสี) สีเขียวเข้ม"/>
    <n v="5"/>
    <s v="PCS."/>
    <n v="130"/>
    <n v="650"/>
    <s v="Puneet Approval"/>
    <s v="V1000198 - APEX ASIA CONSTRUCTION CO.,LTD."/>
    <s v="Recive bill and GRN already"/>
    <m/>
    <d v="2024-10-22T00:00:00"/>
    <m/>
    <n v="14"/>
    <s v="Ontime"/>
    <m/>
  </r>
  <r>
    <n v="468"/>
    <x v="0"/>
    <d v="2024-10-01T00:00:00"/>
    <m/>
    <m/>
    <d v="2024-10-01T00:00:00"/>
    <s v="PR2425-03718"/>
    <s v="PO2425-04076"/>
    <d v="2024-10-08T00:00:00"/>
    <m/>
    <n v="30"/>
    <s v="SFST81000050"/>
    <s v="Civill jobs (Floor-Wall-Celling-roof)"/>
    <s v="Cevil jobs"/>
    <n v="2"/>
    <s v="Pigment (ผงสี) สีเหลือง"/>
    <n v="5"/>
    <s v="PCS."/>
    <n v="530"/>
    <n v="2650"/>
    <s v="Puneet Approval"/>
    <s v="V1000198 - APEX ASIA CONSTRUCTION CO.,LTD."/>
    <s v="Recive bill and GRN already"/>
    <m/>
    <d v="2024-10-22T00:00:00"/>
    <m/>
    <n v="14"/>
    <s v="Ontime"/>
    <m/>
  </r>
  <r>
    <n v="469"/>
    <x v="0"/>
    <d v="2024-10-01T00:00:00"/>
    <m/>
    <m/>
    <d v="2024-10-01T00:00:00"/>
    <s v="PR2425-03718"/>
    <s v="PO2425-04076"/>
    <d v="2024-10-08T00:00:00"/>
    <m/>
    <n v="30"/>
    <s v="SFST81000050"/>
    <s v="Civill jobs (Floor-Wall-Celling-roof)"/>
    <s v="Cevil jobs"/>
    <n v="2"/>
    <s v="นํ้ายา PU HF Part A: 3 kg, Part B: 3 kg"/>
    <n v="10"/>
    <s v="PCS."/>
    <n v="1450"/>
    <n v="14500"/>
    <s v="Puneet Approval"/>
    <s v="V1000198 - APEX ASIA CONSTRUCTION CO.,LTD."/>
    <s v="Recive bill and GRN already"/>
    <m/>
    <d v="2024-10-22T00:00:00"/>
    <m/>
    <n v="14"/>
    <s v="Ontime"/>
    <m/>
  </r>
  <r>
    <n v="470"/>
    <x v="0"/>
    <d v="2024-09-27T00:00:00"/>
    <m/>
    <m/>
    <d v="2024-09-27T00:00:00"/>
    <s v="PR2425-03627"/>
    <s v="PO2425-04134"/>
    <d v="2024-10-04T00:00:00"/>
    <m/>
    <n v="30"/>
    <s v="SFST34000189"/>
    <s v="Consumable part for MN"/>
    <s v="Consumable part"/>
    <n v="1"/>
    <s v="PU Foam Sika Boom AP 500ml"/>
    <n v="1"/>
    <s v="Box"/>
    <n v="2820"/>
    <n v="2820"/>
    <s v="Puneet Approval"/>
    <s v="V1000289 - Kitticharoen Supply Co., Ltd"/>
    <s v="Recive bill and GRN already"/>
    <m/>
    <d v="2024-10-18T00:00:00"/>
    <m/>
    <n v="14"/>
    <s v="Ontime"/>
    <m/>
  </r>
  <r>
    <n v="471"/>
    <x v="0"/>
    <d v="2024-09-27T00:00:00"/>
    <m/>
    <m/>
    <d v="2024-09-27T00:00:00"/>
    <s v="PR2425-03628 "/>
    <s v="PO2425-04135"/>
    <d v="2024-10-04T00:00:00"/>
    <m/>
    <n v="30"/>
    <s v="SFST81000050"/>
    <s v="Office tool &amp; machine"/>
    <s v="Tool and Equipment"/>
    <n v="1"/>
    <s v="KNEE OPERATED WATRE VALVE FOR HAND WASH SINK"/>
    <n v="1"/>
    <s v="PCS."/>
    <n v="2000"/>
    <n v="2000"/>
    <s v="Puneet Approval"/>
    <s v="V1000302 - AJ KITCHEN &amp; SERVICE CO.,LTD"/>
    <s v="Recive bill and GRN already"/>
    <m/>
    <d v="2024-10-18T00:00:00"/>
    <m/>
    <n v="14"/>
    <s v="Ontime"/>
    <m/>
  </r>
  <r>
    <n v="472"/>
    <x v="0"/>
    <d v="2024-09-27T00:00:00"/>
    <m/>
    <m/>
    <d v="2024-09-27T00:00:00"/>
    <s v="PR2425-03628 "/>
    <s v="PO2425-04135"/>
    <d v="2024-10-04T00:00:00"/>
    <m/>
    <n v="30"/>
    <s v="SFST81000085"/>
    <s v="Office tool &amp; machine"/>
    <s v="Tool and Equipment"/>
    <n v="2"/>
    <s v="ค่าขนส่งทั่วไป"/>
    <n v="1"/>
    <s v="PCS."/>
    <n v="300"/>
    <n v="300"/>
    <s v="Puneet Approval"/>
    <s v="V1000302 - AJ KITCHEN &amp; SERVICE CO.,LTD"/>
    <s v="Recive bill and GRN already"/>
    <m/>
    <d v="2024-10-18T00:00:00"/>
    <m/>
    <n v="14"/>
    <s v="Ontime"/>
    <m/>
  </r>
  <r>
    <n v="473"/>
    <x v="0"/>
    <d v="2024-10-02T00:00:00"/>
    <m/>
    <m/>
    <d v="2024-10-02T00:00:00"/>
    <s v="PR2425-03719 "/>
    <s v="PO2425-04136"/>
    <d v="2024-10-09T00:00:00"/>
    <m/>
    <n v="10"/>
    <s v="SFST81000050"/>
    <s v="Tool and Equipment PD M/C"/>
    <s v="Tool and Equipment"/>
    <n v="1"/>
    <s v="Pareo 3&quot; (080) แป้นตาย ลูกล้อโพลียูรีเทน (รุ่นตัน)"/>
    <n v="4"/>
    <s v="PCS."/>
    <n v="549"/>
    <n v="2196"/>
    <m/>
    <s v="V1000266 - HAPPY MOVE CO.,LTD."/>
    <s v="Recive bill and GRN already"/>
    <m/>
    <d v="2024-10-18T00:00:00"/>
    <m/>
    <n v="9"/>
    <s v="Ontime"/>
    <m/>
  </r>
  <r>
    <n v="474"/>
    <x v="0"/>
    <d v="2024-10-02T00:00:00"/>
    <m/>
    <m/>
    <d v="2024-10-02T00:00:00"/>
    <s v="PR2425-03719 "/>
    <s v="PO2425-04136"/>
    <d v="2024-10-09T00:00:00"/>
    <m/>
    <n v="10"/>
    <s v="SFST81000050"/>
    <s v="Tool and Equipment PD M/C"/>
    <s v="Tool and Equipment"/>
    <n v="2"/>
    <s v="Pareo 3&quot; (080) แป้นเบรค ลูกล้อโพลียูรีเทน (รุ่นตัน)"/>
    <n v="4"/>
    <s v="PCS."/>
    <n v="801"/>
    <n v="3204"/>
    <m/>
    <s v="V1000266 - HAPPY MOVE CO.,LTD."/>
    <s v="Recive bill and GRN already"/>
    <m/>
    <d v="2024-10-18T00:00:00"/>
    <m/>
    <n v="9"/>
    <s v="Ontime"/>
    <m/>
  </r>
  <r>
    <n v="475"/>
    <x v="0"/>
    <d v="2024-10-02T00:00:00"/>
    <m/>
    <m/>
    <d v="2024-10-02T00:00:00"/>
    <s v="PR2425-03719 "/>
    <s v="PO2425-04137"/>
    <d v="2024-10-09T00:00:00"/>
    <m/>
    <n v="10"/>
    <s v="SFST81000050"/>
    <s v="Tool and Equipment PD M/C"/>
    <s v="Tool and Equipment"/>
    <n v="1"/>
    <s v="น๊อดหมุดย้ำแบบเกลียว M8"/>
    <n v="8"/>
    <s v="PCS."/>
    <n v="180"/>
    <n v="1440"/>
    <s v="Puneet Approval"/>
    <s v="V1000289 - Kitticharoen Supply Co., Ltd"/>
    <s v="Recive bill and GRN already"/>
    <m/>
    <d v="2024-10-18T00:00:00"/>
    <m/>
    <n v="9"/>
    <s v="Ontime"/>
    <m/>
  </r>
  <r>
    <n v="476"/>
    <x v="0"/>
    <d v="2024-10-02T00:00:00"/>
    <m/>
    <m/>
    <d v="2024-10-02T00:00:00"/>
    <s v="PR2425-03719 "/>
    <s v="PO2425-04137"/>
    <d v="2024-10-09T00:00:00"/>
    <m/>
    <n v="10"/>
    <s v="SFST81000050"/>
    <s v="Tool and Equipment PD M/C"/>
    <s v="Tool and Equipment"/>
    <n v="2"/>
    <s v="แผ่นสแตนเลส 304, หนา 5 mm, 105 x 85mm"/>
    <n v="40"/>
    <s v="PCS."/>
    <n v="6"/>
    <n v="240"/>
    <s v="Puneet Approval"/>
    <s v="V1000289 - Kitticharoen Supply Co., Ltd"/>
    <s v="Recive bill and GRN already"/>
    <m/>
    <d v="2024-10-18T00:00:00"/>
    <m/>
    <n v="9"/>
    <s v="Ontime"/>
    <m/>
  </r>
  <r>
    <n v="477"/>
    <x v="0"/>
    <d v="2024-10-02T00:00:00"/>
    <m/>
    <m/>
    <d v="2024-10-02T00:00:00"/>
    <s v="PR2425-03719 "/>
    <s v="PO2425-04137"/>
    <d v="2024-10-09T00:00:00"/>
    <m/>
    <n v="10"/>
    <s v="SFST81000050"/>
    <s v="Tool and Equipment PD M/C"/>
    <s v="Tool and Equipment"/>
    <n v="3"/>
    <s v="น็อดหัวจมกลมสแตนเลส 304 M8x15 mm"/>
    <n v="40"/>
    <s v="PCS."/>
    <n v="7"/>
    <n v="280"/>
    <s v="Puneet Approval"/>
    <s v="V1000289 - Kitticharoen Supply Co., Ltd"/>
    <s v="Recive bill and GRN already"/>
    <m/>
    <d v="2024-10-18T00:00:00"/>
    <m/>
    <n v="9"/>
    <s v="Ontime"/>
    <m/>
  </r>
  <r>
    <n v="478"/>
    <x v="0"/>
    <d v="2024-10-02T00:00:00"/>
    <m/>
    <m/>
    <d v="2024-10-02T00:00:00"/>
    <s v="PR2425-03719 "/>
    <s v="PO2425-04137"/>
    <d v="2024-10-09T00:00:00"/>
    <m/>
    <n v="10"/>
    <s v="SFST81000050"/>
    <s v="Tool and Equipment PD M/C"/>
    <s v="Tool and Equipment"/>
    <n v="4"/>
    <s v="ท่อสแตนเลส 304, SCH10, 1-1/2&quot;"/>
    <n v="1"/>
    <s v="PCS."/>
    <n v="2450"/>
    <n v="2450"/>
    <s v="Puneet Approval"/>
    <s v="V1000289 - Kitticharoen Supply Co., Ltd"/>
    <s v="Recive bill and GRN already"/>
    <m/>
    <d v="2024-10-18T00:00:00"/>
    <m/>
    <n v="9"/>
    <s v="Ontime"/>
    <m/>
  </r>
  <r>
    <n v="479"/>
    <x v="0"/>
    <d v="2024-10-02T00:00:00"/>
    <m/>
    <m/>
    <d v="2024-10-02T00:00:00"/>
    <s v="PR2425-03719 "/>
    <s v="PO2425-04138"/>
    <d v="2024-10-09T00:00:00"/>
    <m/>
    <n v="30"/>
    <s v="SFST81000050"/>
    <s v="Tool and Equipment PD M/C"/>
    <s v="Tool and Equipment"/>
    <n v="1"/>
    <s v="แผ่นสแตนเลส 304, หนา 5 mm, 300 x 150 mm"/>
    <n v="2"/>
    <s v="PCS."/>
    <n v="320"/>
    <n v="640"/>
    <s v="Puneet Approval"/>
    <s v="V1000306 - Inter Supply (1992) Co., Ltd."/>
    <s v="Recive bill and GRN already"/>
    <m/>
    <d v="2024-10-24T00:00:00"/>
    <m/>
    <n v="15"/>
    <s v="Ontime"/>
    <m/>
  </r>
  <r>
    <n v="480"/>
    <x v="0"/>
    <d v="2024-10-02T00:00:00"/>
    <m/>
    <m/>
    <d v="2024-10-02T00:00:00"/>
    <s v="PR2425-03719 "/>
    <s v="PO2425-04138"/>
    <d v="2024-10-09T00:00:00"/>
    <m/>
    <n v="30"/>
    <s v="SFST81000050"/>
    <s v="Tool and Equipment PD M/C"/>
    <s v="Tool and Equipment"/>
    <n v="2"/>
    <s v="สกรูน็อตหกเหลี่ยม สแตนเลส 304 M8x15 (หัว+อีแปะ)"/>
    <n v="40"/>
    <s v="PCS."/>
    <n v="7"/>
    <n v="280"/>
    <s v="Puneet Approval"/>
    <s v="V1000306 - Inter Supply (1992) Co., Ltd."/>
    <s v="Recive bill and GRN already"/>
    <m/>
    <d v="2024-10-24T00:00:00"/>
    <m/>
    <n v="15"/>
    <s v="Ontime"/>
    <m/>
  </r>
  <r>
    <n v="481"/>
    <x v="0"/>
    <d v="2024-10-05T00:00:00"/>
    <m/>
    <m/>
    <d v="2024-10-05T00:00:00"/>
    <s v="PR2425-03748"/>
    <s v="PO2425-04139"/>
    <d v="2024-10-12T00:00:00"/>
    <m/>
    <n v="30"/>
    <s v="SFST81000048"/>
    <s v="Utility Jobs  (Boiler-Air compress-Transformer-LPG)"/>
    <s v="Cooling system jobs"/>
    <n v="3"/>
    <s v="งานสลับ Heater Defrost Air Blast No.2 พร้อมทดสอบการทํางาน"/>
    <n v="1"/>
    <s v="JOB."/>
    <n v="13500"/>
    <n v="13500"/>
    <s v="Puneet Approval"/>
    <s v=" V1000055 - I.T.C.(1993) CO.,LTD."/>
    <s v="Recive bill and GRN already"/>
    <m/>
    <d v="2024-10-25T00:00:00"/>
    <m/>
    <n v="13"/>
    <s v="Ontime"/>
    <m/>
  </r>
  <r>
    <n v="482"/>
    <x v="0"/>
    <d v="2024-10-03T00:00:00"/>
    <m/>
    <m/>
    <d v="2024-10-03T00:00:00"/>
    <s v="PR2425-03747"/>
    <s v="PO2425-04140 "/>
    <d v="2024-10-10T00:00:00"/>
    <d v="2024-10-10T00:00:00"/>
    <n v="30"/>
    <s v="SFST81000048"/>
    <s v="Cooling machine for PD line"/>
    <s v="Condencer Unit No.22 (COLD7)"/>
    <n v="1"/>
    <s v="Cold Room No.7_x000a_Labour cost_x000a_-Replace the expansion valve_x000a_-Leak test with Nitrogen_x000a_-System evacuation_x000a_-Charge refrigerant (R-507) and system commissioning (Expansion valve and R-507 are provided by customer)"/>
    <n v="1"/>
    <s v="JOB."/>
    <n v="24500"/>
    <n v="24500"/>
    <s v="Puneet Approval"/>
    <s v=" V1000055 - I.T.C.(1993) CO.,LTD."/>
    <s v="Recive bill and GRN already"/>
    <m/>
    <d v="2024-10-25T00:00:00"/>
    <m/>
    <n v="15"/>
    <s v="Ontime"/>
    <m/>
  </r>
  <r>
    <n v="483"/>
    <x v="0"/>
    <d v="2024-09-30T00:00:00"/>
    <m/>
    <m/>
    <d v="2024-09-30T00:00:00"/>
    <s v="PR2425-03657"/>
    <s v="PO2425-04141 "/>
    <d v="2024-10-07T00:00:00"/>
    <d v="1900-01-06T00:00:00"/>
    <n v="30"/>
    <s v="SFST81000048"/>
    <s v="Cooling machine for PD line"/>
    <s v="Condencer Unit No.29 (Air Blast Freezer2)"/>
    <n v="1"/>
    <s v="ค่าดำเนินงานตรวจเช็ตสำหรับ AIR BLAST FREEZER NO.2"/>
    <n v="1"/>
    <s v="JOB"/>
    <n v="6500"/>
    <n v="6500"/>
    <s v="Puneet Approval"/>
    <s v="V1000055 - I.T.C.(1993) CO.,LTD."/>
    <s v="Recive bill and GRN already"/>
    <m/>
    <d v="2024-10-25T00:00:00"/>
    <m/>
    <n v="18"/>
    <s v="Ontime"/>
    <m/>
  </r>
  <r>
    <n v="484"/>
    <x v="0"/>
    <d v="2024-10-08T00:00:00"/>
    <m/>
    <m/>
    <d v="2024-10-08T00:00:00"/>
    <s v="PR2425-03805"/>
    <s v="PO2425-04188 "/>
    <d v="2024-10-15T00:00:00"/>
    <d v="2025-01-29T00:00:00"/>
    <n v="60"/>
    <s v="SFST81000048"/>
    <s v="Civill jobs (Floor-Wall-Celling-roof)"/>
    <s v="Cevil jobs"/>
    <n v="1"/>
    <s v="Repair Container (Entrance - Exit)_x000a_-พื้นปูวีว่าบอร์ดหนา 20 มม. ปูทับด้วยกระเบื้องเซลามิค_x000a_-เสริมโครงเหล็ก จาก เดิมซอยฐานขนาด 1.20 ม.ปลี่ยนเป็น 0.60 ม._x000a_-หนุนตู้เพื่อเพิ่ม ความแข็งแรงใต้ตู้ อีก 4จุด"/>
    <n v="1"/>
    <s v="JOB."/>
    <n v="42500"/>
    <n v="42500"/>
    <s v="Puneet Approval"/>
    <s v="V1000664 - KITTI GROUP COMPANY LIMITED"/>
    <s v="Recive bill and GRN already"/>
    <m/>
    <d v="2024-12-09T00:00:00"/>
    <m/>
    <n v="55"/>
    <s v="Ontime"/>
    <m/>
  </r>
  <r>
    <n v="485"/>
    <x v="0"/>
    <d v="2024-10-08T00:00:00"/>
    <m/>
    <m/>
    <d v="2024-10-08T00:00:00"/>
    <s v="PR2425-03805"/>
    <s v="PO2425-04188 "/>
    <d v="2024-10-15T00:00:00"/>
    <d v="2025-03-24T00:00:00"/>
    <n v="60"/>
    <s v="SFST81000048"/>
    <s v="Civill jobs (Floor-Wall-Celling-roof)"/>
    <s v="Cevil jobs"/>
    <n v="2"/>
    <s v=" Repair Container (Khun Keng)_x000a_- ปูแผ่น วีว่าบอร์ดหน้า 20 mm _x000a_- ปูทับด้วยกระเบื้องยาง_x000a_- เสริมโครงเหล็ก 0.60 ม."/>
    <n v="1"/>
    <s v="JOB."/>
    <n v="28900"/>
    <n v="28900"/>
    <s v="Puneet Approval"/>
    <s v="V1000664 - KITTI GROUP COMPANY LIMITED"/>
    <s v="Recive bill and GRN already"/>
    <m/>
    <d v="2024-12-09T00:00:00"/>
    <m/>
    <n v="55"/>
    <s v="Ontime"/>
    <m/>
  </r>
  <r>
    <n v="486"/>
    <x v="0"/>
    <d v="2024-10-07T00:00:00"/>
    <m/>
    <m/>
    <d v="2024-10-07T00:00:00"/>
    <s v="PR2425-03792"/>
    <s v="PO2425-04189"/>
    <d v="2024-10-14T00:00:00"/>
    <m/>
    <n v="300"/>
    <s v="SFST81000050"/>
    <s v="Tool and Equipment  Engineering"/>
    <s v="Consumable part"/>
    <n v="1"/>
    <s v="แก๊สอ๊อกซิเย่น ขนาด 1.5 คิว"/>
    <n v="6"/>
    <s v="Drm."/>
    <n v="150"/>
    <n v="900"/>
    <s v="Puneet Approval"/>
    <s v="V1000475 - คล่องการค้า"/>
    <s v="Recive bill and GRN already"/>
    <s v="GRN2526-0002367"/>
    <d v="2025-07-16T00:00:00"/>
    <m/>
    <n v="275"/>
    <s v="Ontime"/>
    <s v="***ยังหลือ 2  รอส่ง***"/>
  </r>
  <r>
    <n v="487"/>
    <x v="0"/>
    <d v="2024-09-20T00:00:00"/>
    <m/>
    <m/>
    <d v="2024-09-20T00:00:00"/>
    <s v="PR2425-03509"/>
    <s v="PO2425-04190 "/>
    <d v="2024-09-27T00:00:00"/>
    <m/>
    <n v="50"/>
    <s v="SFST34000182"/>
    <s v="Consumable part for MN"/>
    <s v="Consumable part"/>
    <n v="1"/>
    <s v="CRC #2019 ELECTRICAL PARTS CLEANER 400g_x000a_(1กล่อง/12กระป๋อง)"/>
    <n v="12"/>
    <s v="PCS."/>
    <n v="278.03500000000003"/>
    <n v="3336.42"/>
    <s v="Puneet Approval"/>
    <s v=" V1000676 - AMS INTERNATIONAL CO.,LTD."/>
    <s v="Recive bill and GRN already"/>
    <m/>
    <d v="2024-11-07T00:00:00"/>
    <m/>
    <n v="41"/>
    <s v="Ontime"/>
    <m/>
  </r>
  <r>
    <n v="488"/>
    <x v="0"/>
    <d v="2024-09-20T00:00:00"/>
    <m/>
    <m/>
    <d v="2024-09-20T00:00:00"/>
    <s v="PR2425-03509"/>
    <s v="PO2425-04190 "/>
    <d v="2024-09-27T00:00:00"/>
    <m/>
    <n v="50"/>
    <s v="SFST81000085"/>
    <s v="Tool and Equipment  Engineering"/>
    <s v="Consumable part"/>
    <n v="2"/>
    <s v="ค่าส่ง"/>
    <n v="1"/>
    <s v="NO."/>
    <n v="100"/>
    <n v="100"/>
    <s v="Puneet Approval"/>
    <s v=" V1000676 - AMS INTERNATIONAL CO.,LTD."/>
    <s v="Recive bill and GRN already"/>
    <m/>
    <d v="2024-11-07T00:00:00"/>
    <m/>
    <n v="41"/>
    <s v="Ontime"/>
    <m/>
  </r>
  <r>
    <n v="489"/>
    <x v="0"/>
    <d v="2024-10-16T00:00:00"/>
    <m/>
    <m/>
    <d v="2024-10-16T00:00:00"/>
    <s v="PR2425-03849"/>
    <s v="PO2425-04227 "/>
    <d v="2024-10-23T00:00:00"/>
    <m/>
    <n v="10"/>
    <s v="SFST81000050"/>
    <s v="Electrical system in PD area"/>
    <s v="Electrical jobs"/>
    <n v="1"/>
    <s v="TEND&quot; T281-BKR3 บ็อกพลาสศึกพร้อม Emergency Switch"/>
    <n v="5"/>
    <s v="PCS."/>
    <n v="370"/>
    <n v="1850"/>
    <s v="Puneet Approval"/>
    <s v="V1000276 - SN. ELECTRIC AND SUPPLY CO., LTD."/>
    <s v="Recive bill and GRN already"/>
    <m/>
    <d v="2024-10-25T00:00:00"/>
    <m/>
    <n v="2"/>
    <s v="Ontime"/>
    <m/>
  </r>
  <r>
    <n v="490"/>
    <x v="0"/>
    <d v="2024-10-16T00:00:00"/>
    <m/>
    <m/>
    <d v="2024-10-16T00:00:00"/>
    <s v="PR2425-03849"/>
    <s v="PO2425-04227 "/>
    <d v="2024-10-23T00:00:00"/>
    <m/>
    <n v="10"/>
    <s v="SFST81000050"/>
    <s v="Electrical system in PD area"/>
    <s v="Electrical jobs"/>
    <n v="2"/>
    <s v="BTICINO&quot; M9999 อะแด๊ปเตอร์ 1 ช่อง"/>
    <n v="15"/>
    <s v="PCS."/>
    <n v="13"/>
    <n v="195"/>
    <s v="Puneet Approval"/>
    <s v="V1000276 - SN. ELECTRIC AND SUPPLY CO., LTD."/>
    <s v="Recive bill and GRN already"/>
    <m/>
    <d v="2024-10-25T00:00:00"/>
    <m/>
    <n v="2"/>
    <s v="Ontime"/>
    <m/>
  </r>
  <r>
    <n v="491"/>
    <x v="0"/>
    <d v="2024-10-16T00:00:00"/>
    <m/>
    <m/>
    <d v="2024-10-16T00:00:00"/>
    <s v="PR2425-03849"/>
    <s v="PO2425-04227 "/>
    <d v="2024-10-23T00:00:00"/>
    <m/>
    <n v="10"/>
    <s v="SFST81000050"/>
    <s v="Electrical system in PD area"/>
    <s v="Electrical jobs"/>
    <n v="3"/>
    <s v="BTICINO&quot; 25504 สีเทา ขนาด 4 ช่อง กล่องกันนํ้า IP55"/>
    <n v="5"/>
    <s v="PCS."/>
    <n v="640"/>
    <n v="3200"/>
    <m/>
    <s v="V1000276 - SN. ELECTRIC AND SUPPLY CO., LTD."/>
    <s v="Recive bill and GRN already"/>
    <m/>
    <d v="2024-10-25T00:00:00"/>
    <m/>
    <n v="2"/>
    <s v="Ontime"/>
    <m/>
  </r>
  <r>
    <n v="492"/>
    <x v="0"/>
    <d v="2024-10-16T00:00:00"/>
    <m/>
    <m/>
    <d v="2024-10-16T00:00:00"/>
    <s v="PR2425-03975"/>
    <s v="PO2425-04328"/>
    <d v="2024-10-23T00:00:00"/>
    <m/>
    <n v="30"/>
    <s v="SFST81000050"/>
    <s v="PD Machine"/>
    <s v="Pan Fryer machine No.1"/>
    <n v="1"/>
    <s v="Fuse Ceramic 6A, 500V  100KA ขนาด 10 x 38 mm."/>
    <n v="10"/>
    <s v="PCS."/>
    <n v="25"/>
    <n v="250"/>
    <m/>
    <s v="V1000481 - บริษัท เจดับบลิวเทค จำกัด"/>
    <s v="Recive bill and GRN already"/>
    <m/>
    <d v="2024-11-04T00:00:00"/>
    <m/>
    <n v="12"/>
    <s v="Ontime"/>
    <m/>
  </r>
  <r>
    <n v="493"/>
    <x v="0"/>
    <d v="2024-10-16T00:00:00"/>
    <m/>
    <m/>
    <d v="2024-10-16T00:00:00"/>
    <s v="PR2425-03975"/>
    <s v="PO2425-04328"/>
    <d v="2024-10-23T00:00:00"/>
    <m/>
    <n v="30"/>
    <s v="SFST81000050"/>
    <s v="PD Machine"/>
    <s v="Pan Fryer machine No.1"/>
    <n v="2"/>
    <s v="Fuse Ceramic 10A, 500V  100KA ขนาด 10 x 38 mm."/>
    <n v="10"/>
    <s v="PCS."/>
    <n v="25"/>
    <n v="250"/>
    <m/>
    <s v="V1000481 - บริษัท เจดับบลิวเทค จำกัด"/>
    <s v="Recive bill and GRN already"/>
    <m/>
    <d v="2024-11-04T00:00:00"/>
    <m/>
    <n v="12"/>
    <s v="Ontime"/>
    <m/>
  </r>
  <r>
    <n v="494"/>
    <x v="0"/>
    <d v="2024-10-18T00:00:00"/>
    <m/>
    <m/>
    <d v="2024-10-18T00:00:00"/>
    <s v="PR2425-03975"/>
    <s v="PO2425-04328"/>
    <d v="2024-10-25T00:00:00"/>
    <m/>
    <n v="10"/>
    <s v="SFST81000050"/>
    <s v="PD Machine"/>
    <s v="Pan Fryer machine No.1"/>
    <n v="3"/>
    <s v="RKG Temperature Controller Model : CB900FD10 - M* AN-NN/A/Y"/>
    <n v="1"/>
    <s v="PCS."/>
    <n v="8740"/>
    <n v="8740"/>
    <m/>
    <s v="V1000481 - บริษัท เจดับบลิวเทค จำกัด"/>
    <s v="Recive bill and GRN already"/>
    <m/>
    <d v="2024-11-04T00:00:00"/>
    <m/>
    <n v="10"/>
    <s v="Ontime"/>
    <m/>
  </r>
  <r>
    <n v="495"/>
    <x v="0"/>
    <d v="2024-10-16T00:00:00"/>
    <m/>
    <m/>
    <d v="2024-10-16T00:00:00"/>
    <s v="PR2425-03901"/>
    <s v="PO2425-04331"/>
    <d v="2024-10-20T00:00:00"/>
    <m/>
    <n v="10"/>
    <s v="SFST34000054"/>
    <s v="Consumable part for MN"/>
    <s v="Refrigerant"/>
    <n v="1"/>
    <s v="R507 Refrigerant,(1 Tank 11.3 kg/Tank)"/>
    <n v="20"/>
    <s v="Drm."/>
    <n v="2700"/>
    <n v="54000"/>
    <m/>
    <s v="V1000312 - Colder Solution Co., Ltd."/>
    <s v="Recive bill and GRN already"/>
    <m/>
    <d v="2024-10-22T00:00:00"/>
    <m/>
    <n v="2"/>
    <s v="Ontime"/>
    <m/>
  </r>
  <r>
    <n v="496"/>
    <x v="0"/>
    <d v="2024-10-16T00:00:00"/>
    <m/>
    <m/>
    <d v="2024-10-16T00:00:00"/>
    <s v="PR2425-03901"/>
    <s v="PO2425-04331"/>
    <d v="2024-10-20T00:00:00"/>
    <m/>
    <n v="10"/>
    <s v="SFST34000180"/>
    <s v="Consumable part for MN"/>
    <s v="Cooling system jobs"/>
    <n v="2"/>
    <s v="Compressor oil  Solest LT32 (3.782 L.)"/>
    <n v="4"/>
    <s v="Drm."/>
    <n v="3500"/>
    <n v="14000"/>
    <m/>
    <s v="V1000312 - Colder Solution Co., Ltd."/>
    <s v="Recive bill and GRN already"/>
    <m/>
    <d v="2024-10-22T00:00:00"/>
    <m/>
    <n v="2"/>
    <s v="Ontime"/>
    <m/>
  </r>
  <r>
    <n v="497"/>
    <x v="0"/>
    <d v="2024-10-16T00:00:00"/>
    <m/>
    <m/>
    <d v="2024-10-16T00:00:00"/>
    <s v="PR2425-03903"/>
    <s v="PO2425-04337 "/>
    <d v="2024-10-23T00:00:00"/>
    <m/>
    <n v="30"/>
    <s v="SFST81000048"/>
    <s v="Foam &amp; Cleaning solution pump system"/>
    <s v="Water pump for production line cleaning No.1"/>
    <n v="1"/>
    <s v="Remove and installation motor pump 7.5 kw. Grundfos"/>
    <n v="1"/>
    <s v="JOB."/>
    <n v="3000"/>
    <n v="3000"/>
    <m/>
    <s v="V1000659 - SRP Maintenance and Service Co.,Ltd."/>
    <s v="Recive bill and GRN already"/>
    <m/>
    <d v="2024-11-14T00:00:00"/>
    <m/>
    <n v="22"/>
    <s v="Ontime"/>
    <m/>
  </r>
  <r>
    <n v="498"/>
    <x v="0"/>
    <d v="2024-10-16T00:00:00"/>
    <m/>
    <m/>
    <d v="2024-10-16T00:00:00"/>
    <s v="PR2425-03903"/>
    <s v="PO2425-04337 "/>
    <d v="2024-10-23T00:00:00"/>
    <m/>
    <n v="30"/>
    <s v="SFST81000048"/>
    <s v="Foam &amp; Cleaning solution pump system"/>
    <s v="Water pump for production line cleaning No.1"/>
    <n v="2"/>
    <s v="Overhaul stator motor"/>
    <n v="1"/>
    <s v="JOB."/>
    <n v="3500"/>
    <n v="3500"/>
    <m/>
    <s v="V1000659 - SRP Maintenance and Service Co.,Ltd."/>
    <s v="Recive bill and GRN already"/>
    <m/>
    <d v="2024-11-14T00:00:00"/>
    <m/>
    <n v="22"/>
    <s v="Ontime"/>
    <m/>
  </r>
  <r>
    <n v="499"/>
    <x v="0"/>
    <d v="2024-10-16T00:00:00"/>
    <m/>
    <m/>
    <d v="2024-10-16T00:00:00"/>
    <s v="PR2425-03903"/>
    <s v="PO2425-04337 "/>
    <d v="2024-10-23T00:00:00"/>
    <m/>
    <n v="30"/>
    <s v="SFST81000048"/>
    <s v="Foam &amp; Cleaning solution pump system"/>
    <s v="Water pump for production line cleaning No.1"/>
    <n v="3"/>
    <s v="Replace bearing DE 7308-2RS"/>
    <n v="1"/>
    <s v="JOB."/>
    <n v="5320"/>
    <n v="5320"/>
    <m/>
    <s v="V1000659 - SRP Maintenance and Service Co.,Ltd."/>
    <s v="Recive bill and GRN already"/>
    <m/>
    <d v="2024-11-14T00:00:00"/>
    <m/>
    <n v="22"/>
    <s v="Ontime"/>
    <m/>
  </r>
  <r>
    <n v="500"/>
    <x v="0"/>
    <d v="2024-10-16T00:00:00"/>
    <m/>
    <m/>
    <d v="2024-10-16T00:00:00"/>
    <s v="PR2425-03903"/>
    <s v="PO2425-04337 "/>
    <d v="2024-10-23T00:00:00"/>
    <m/>
    <n v="30"/>
    <s v="SFST81000048"/>
    <s v="Foam &amp; Cleaning solution pump system"/>
    <s v="Water pump for production line cleaning No.1"/>
    <n v="4"/>
    <s v="Replace bearing NDE 6206-2RS"/>
    <n v="1"/>
    <s v="JOB."/>
    <n v="1000"/>
    <n v="1000"/>
    <m/>
    <s v="V1000659 - SRP Maintenance and Service Co.,Ltd."/>
    <s v="Recive bill and GRN already"/>
    <m/>
    <d v="2024-11-14T00:00:00"/>
    <m/>
    <n v="22"/>
    <s v="Ontime"/>
    <m/>
  </r>
  <r>
    <n v="501"/>
    <x v="0"/>
    <d v="2024-10-16T00:00:00"/>
    <m/>
    <m/>
    <d v="2024-10-16T00:00:00"/>
    <s v="PR2425-03903"/>
    <s v="PO2425-04337 "/>
    <d v="2024-10-23T00:00:00"/>
    <m/>
    <n v="30"/>
    <s v="SFST81000048"/>
    <s v="Foam &amp; Cleaning solution pump system"/>
    <s v="Water pump for production line cleaning No.1"/>
    <n v="5"/>
    <s v="Overhaul pump"/>
    <n v="1"/>
    <s v="JOB."/>
    <n v="6000"/>
    <n v="6000"/>
    <m/>
    <s v="V1000659 - SRP Maintenance and Service Co.,Ltd."/>
    <s v="Recive bill and GRN already"/>
    <m/>
    <d v="2024-11-14T00:00:00"/>
    <m/>
    <n v="22"/>
    <s v="Ontime"/>
    <m/>
  </r>
  <r>
    <n v="502"/>
    <x v="0"/>
    <d v="2024-10-16T00:00:00"/>
    <m/>
    <m/>
    <d v="2024-10-16T00:00:00"/>
    <s v="PR2425-03903"/>
    <s v="PO2425-04337 "/>
    <d v="2024-10-23T00:00:00"/>
    <m/>
    <n v="30"/>
    <s v="SFST81000048"/>
    <s v="Foam &amp; Cleaning solution pump system"/>
    <s v="Water pump for production line cleaning No.1"/>
    <n v="6"/>
    <s v="Replace Mechanical Seal (Bulk Shaft seal No.96538925)"/>
    <n v="1"/>
    <s v="JOB."/>
    <n v="5000"/>
    <n v="5000"/>
    <m/>
    <s v="V1000659 - SRP Maintenance and Service Co.,Ltd."/>
    <s v="Recive bill and GRN already"/>
    <m/>
    <d v="2024-11-14T00:00:00"/>
    <m/>
    <n v="22"/>
    <s v="Ontime"/>
    <m/>
  </r>
  <r>
    <n v="503"/>
    <x v="0"/>
    <d v="2024-10-16T00:00:00"/>
    <m/>
    <m/>
    <d v="2024-10-16T00:00:00"/>
    <s v="PR2425-03903"/>
    <s v="PO2425-04337 "/>
    <d v="2024-10-23T00:00:00"/>
    <m/>
    <n v="30"/>
    <s v="SFST81000048"/>
    <s v="Foam &amp; Cleaning solution pump system"/>
    <s v="Water pump for production line cleaning No.1"/>
    <n v="7"/>
    <s v="Replace O-ring (Kit Gaskets No.96509610)"/>
    <n v="2"/>
    <s v="JOB."/>
    <n v="250"/>
    <n v="500"/>
    <m/>
    <s v="V1000659 - SRP Maintenance and Service Co.,Ltd."/>
    <s v="Recive bill and GRN already"/>
    <m/>
    <d v="2024-11-14T00:00:00"/>
    <m/>
    <n v="22"/>
    <s v="Ontime"/>
    <m/>
  </r>
  <r>
    <n v="504"/>
    <x v="0"/>
    <d v="2024-10-16T00:00:00"/>
    <m/>
    <m/>
    <d v="2024-10-16T00:00:00"/>
    <s v="PR2425-03903"/>
    <s v="PO2425-04337 "/>
    <d v="2024-10-23T00:00:00"/>
    <m/>
    <n v="30"/>
    <s v="SFST81000048"/>
    <s v="Foam &amp; Cleaning solution pump system"/>
    <s v="Water pump for production line cleaning No.1"/>
    <n v="8"/>
    <s v="Kit Chamber stack Part no.96491709"/>
    <n v="1"/>
    <s v="JOB."/>
    <n v="30000"/>
    <n v="30000"/>
    <m/>
    <s v="V1000659 - SRP Maintenance and Service Co.,Ltd."/>
    <s v="Recive bill and GRN already"/>
    <m/>
    <d v="2024-11-14T00:00:00"/>
    <m/>
    <n v="22"/>
    <s v="Ontime"/>
    <m/>
  </r>
  <r>
    <n v="505"/>
    <x v="0"/>
    <d v="2024-10-16T00:00:00"/>
    <m/>
    <m/>
    <d v="2024-10-16T00:00:00"/>
    <s v="PR2425-03904 "/>
    <s v="PO2425-04338 "/>
    <d v="2024-10-23T00:00:00"/>
    <m/>
    <n v="30"/>
    <s v="SFST81000050"/>
    <s v="Tool and Equipment  Engineering"/>
    <s v="Tool and Equipment"/>
    <n v="1"/>
    <s v="เหล็กกล่อง 1&quot; x 1&quot; x 2.0MM x 6M"/>
    <n v="10"/>
    <s v="PCS."/>
    <n v="195"/>
    <n v="1950"/>
    <m/>
    <s v="V1000307 - M.C.K.STEEL CENTER CO., LTD."/>
    <s v="Recive bill and GRN already"/>
    <m/>
    <d v="2024-11-13T00:00:00"/>
    <m/>
    <n v="21"/>
    <s v="Ontime"/>
    <m/>
  </r>
  <r>
    <n v="506"/>
    <x v="0"/>
    <d v="2024-10-16T00:00:00"/>
    <m/>
    <m/>
    <d v="2024-10-16T00:00:00"/>
    <s v="PR2425-03904 "/>
    <s v="PO2425-04338 "/>
    <d v="2024-10-23T00:00:00"/>
    <m/>
    <n v="30"/>
    <s v="SFST81000050"/>
    <s v="Tool and Equipment  Engineering"/>
    <s v="Tool and Equipment"/>
    <n v="2"/>
    <s v="เหล็กกล่อง 2&quot; x 2&quot; x 2.0MM x 6M"/>
    <n v="10"/>
    <s v="PCS."/>
    <n v="425"/>
    <n v="4250"/>
    <m/>
    <s v="V1000307 - M.C.K.STEEL CENTER CO., LTD."/>
    <s v="Recive bill and GRN already"/>
    <m/>
    <d v="2024-11-13T00:00:00"/>
    <m/>
    <n v="21"/>
    <s v="Ontime"/>
    <m/>
  </r>
  <r>
    <n v="507"/>
    <x v="0"/>
    <d v="2024-10-16T00:00:00"/>
    <m/>
    <m/>
    <d v="2024-10-16T00:00:00"/>
    <s v="PR2425-03904 "/>
    <s v="PO2425-04338 "/>
    <d v="2024-10-23T00:00:00"/>
    <m/>
    <n v="30"/>
    <s v="SFST81000050"/>
    <s v="Tool and Equipment  Engineering"/>
    <s v="Tool and Equipment"/>
    <n v="3"/>
    <s v="เหล็กฉาก 1&quot; x 1&quot; x 3.0MM x 6M"/>
    <n v="10"/>
    <s v="PCS."/>
    <n v="190"/>
    <n v="1900"/>
    <m/>
    <s v="V1000307 - M.C.K.STEEL CENTER CO., LTD."/>
    <s v="Recive bill and GRN already"/>
    <m/>
    <d v="2024-11-13T00:00:00"/>
    <m/>
    <n v="21"/>
    <s v="Ontime"/>
    <m/>
  </r>
  <r>
    <n v="508"/>
    <x v="0"/>
    <d v="2024-10-16T00:00:00"/>
    <m/>
    <m/>
    <d v="2024-10-16T00:00:00"/>
    <s v="PR2425-03904 "/>
    <s v="PO2425-04338 "/>
    <d v="2024-10-23T00:00:00"/>
    <m/>
    <n v="30"/>
    <s v="SFST81000050"/>
    <s v="Tool and Equipment  Engineering"/>
    <s v="Tool and Equipment"/>
    <n v="4"/>
    <s v="เหล็กแผ่น 4' x 8' x 1.5MM"/>
    <n v="3"/>
    <s v="PCS."/>
    <n v="960"/>
    <n v="2880"/>
    <m/>
    <s v="V1000307 - M.C.K.STEEL CENTER CO., LTD."/>
    <s v="Recive bill and GRN already"/>
    <m/>
    <d v="2024-11-13T00:00:00"/>
    <m/>
    <n v="21"/>
    <s v="Ontime"/>
    <m/>
  </r>
  <r>
    <n v="509"/>
    <x v="0"/>
    <d v="2024-10-16T00:00:00"/>
    <m/>
    <m/>
    <d v="2024-10-16T00:00:00"/>
    <s v="PR2425-03904 "/>
    <s v="PO2425-04338 "/>
    <d v="2024-10-23T00:00:00"/>
    <m/>
    <n v="30"/>
    <s v="SFST81000050"/>
    <s v="Tool and Equipment  Engineering"/>
    <s v="Tool and Equipment"/>
    <n v="5"/>
    <s v="สแตนเลสกล่อง SS304 1&quot; x 1&quot; x 1.5MM x 6M"/>
    <n v="5"/>
    <s v="PCS."/>
    <n v="730"/>
    <n v="3650"/>
    <m/>
    <s v="V1000307 - M.C.K.STEEL CENTER CO., LTD."/>
    <s v="Recive bill and GRN already"/>
    <m/>
    <d v="2024-11-13T00:00:00"/>
    <m/>
    <n v="21"/>
    <s v="Ontime"/>
    <m/>
  </r>
  <r>
    <n v="510"/>
    <x v="0"/>
    <d v="2024-10-16T00:00:00"/>
    <m/>
    <m/>
    <d v="2024-10-16T00:00:00"/>
    <s v="PR2425-03904 "/>
    <s v="PO2425-04338 "/>
    <d v="2024-10-23T00:00:00"/>
    <m/>
    <n v="30"/>
    <s v="SFST81000050"/>
    <s v="Tool and Equipment  Engineering"/>
    <s v="Tool and Equipment"/>
    <n v="6"/>
    <s v="สแตนเลสกล่อง SS304 2&quot; x 1&quot; x 1.5MM x 6M"/>
    <n v="5"/>
    <s v="PCS."/>
    <n v="1130"/>
    <n v="5650"/>
    <m/>
    <s v="V1000307 - M.C.K.STEEL CENTER CO., LTD."/>
    <s v="Recive bill and GRN already"/>
    <m/>
    <d v="2024-11-13T00:00:00"/>
    <m/>
    <n v="21"/>
    <s v="Ontime"/>
    <m/>
  </r>
  <r>
    <n v="511"/>
    <x v="0"/>
    <d v="2024-10-16T00:00:00"/>
    <m/>
    <m/>
    <d v="2024-10-16T00:00:00"/>
    <s v="PR2425-03904 "/>
    <s v="PO2425-04338 "/>
    <d v="2024-10-23T00:00:00"/>
    <m/>
    <n v="30"/>
    <s v="SFST81000050"/>
    <s v="Tool and Equipment  Engineering"/>
    <s v="Tool and Equipment"/>
    <n v="7"/>
    <s v="สแตนเลสฉาก SS304 1&quot; x 1&quot; x 1/8&quot;(3.0MM) x 6M"/>
    <n v="5"/>
    <s v="PCS."/>
    <n v="670"/>
    <n v="3350"/>
    <m/>
    <s v="V1000307 - M.C.K.STEEL CENTER CO., LTD."/>
    <s v="Recive bill and GRN already"/>
    <m/>
    <d v="2024-11-13T00:00:00"/>
    <m/>
    <n v="21"/>
    <s v="Ontime"/>
    <m/>
  </r>
  <r>
    <n v="512"/>
    <x v="0"/>
    <d v="2024-10-16T00:00:00"/>
    <m/>
    <m/>
    <d v="2024-10-16T00:00:00"/>
    <s v="PR2425-03904 "/>
    <s v="PO2425-04338 "/>
    <d v="2024-10-23T00:00:00"/>
    <m/>
    <n v="30"/>
    <s v="SFST81000050"/>
    <s v="Tool and Equipment  Engineering"/>
    <s v="Tool and Equipment"/>
    <n v="8"/>
    <s v="สแดนเลสแบน SS304 1&quot; x 1/8&quot; (3.0MM) x 6M"/>
    <n v="5"/>
    <s v="PCS."/>
    <n v="310"/>
    <n v="1550"/>
    <m/>
    <s v="V1000307 - M.C.K.STEEL CENTER CO., LTD."/>
    <s v="Recive bill and GRN already"/>
    <m/>
    <d v="2024-11-13T00:00:00"/>
    <m/>
    <n v="21"/>
    <s v="Ontime"/>
    <m/>
  </r>
  <r>
    <n v="513"/>
    <x v="0"/>
    <d v="2024-10-02T00:00:00"/>
    <m/>
    <m/>
    <d v="2024-10-02T00:00:00"/>
    <s v="PR2425-03723"/>
    <s v="PO2425-04334"/>
    <d v="2024-10-09T00:00:00"/>
    <m/>
    <n v="130"/>
    <s v="SFST81000048"/>
    <s v="Utility Jobs  (Boiler-Air compress-Transformer-LPG)"/>
    <s v="Machanical jobs"/>
    <n v="1"/>
    <s v="งานซ่อมท่อสตีม_x000a_- งานเปลี่ยนท่อสตีม_x000a_- งานดัดโซลินอยด์ใส่หน้าแปลน_x000a_- งานดัดท่อสตีม_x000a_- งานเปลี่ยนปะเก็นท่อสตีม"/>
    <n v="1"/>
    <s v="JOB."/>
    <n v="55500"/>
    <n v="55500"/>
    <s v="Puneet Approval"/>
    <s v="V1000687 - UM.TECH COMPANY LIMITED"/>
    <s v="Recive bill and GRN already"/>
    <s v="GRN2425-0007145"/>
    <d v="2025-02-14T00:00:00"/>
    <m/>
    <n v="128"/>
    <s v="Ontime"/>
    <m/>
  </r>
  <r>
    <n v="514"/>
    <x v="0"/>
    <d v="2024-10-02T00:00:00"/>
    <m/>
    <m/>
    <d v="2024-10-02T00:00:00"/>
    <s v="PR2425-03723"/>
    <s v="PO2425-04334"/>
    <d v="2024-10-09T00:00:00"/>
    <m/>
    <n v="130"/>
    <s v="SFST81000048"/>
    <s v="Utility Jobs  (Boiler-Air compress-Transformer-LPG)"/>
    <s v="Machanical jobs"/>
    <n v="2"/>
    <s v="ค่าดำเนินการ"/>
    <n v="1"/>
    <s v="JOB."/>
    <n v="34500"/>
    <n v="34500"/>
    <s v="Puneet Approval"/>
    <s v="V1000687 - UM.TECH COMPANY LIMITED"/>
    <s v="Recive bill and GRN already"/>
    <s v="GRN2425-0007145"/>
    <d v="2025-02-14T00:00:00"/>
    <m/>
    <n v="128"/>
    <s v="Ontime"/>
    <m/>
  </r>
  <r>
    <n v="515"/>
    <x v="0"/>
    <d v="2024-10-16T00:00:00"/>
    <m/>
    <m/>
    <d v="2024-10-16T00:00:00"/>
    <s v="PR2425-03906"/>
    <s v="PO2425-04346"/>
    <d v="2024-10-23T00:00:00"/>
    <m/>
    <n v="30"/>
    <s v="SFST81000050"/>
    <s v="Tool and Equipment PD M/C"/>
    <s v="Tool and Equipment"/>
    <n v="1"/>
    <s v="Weksler รุ่น BY14 Pressure Gauge เกจวัดแรงดัน_x000a_หน้าปัด 4 นิ้ว เกลียว 1/4&quot; NPT 0-200 psi."/>
    <n v="6"/>
    <s v="PCS."/>
    <n v="1680"/>
    <n v="10080"/>
    <m/>
    <s v="V1000259 - JJP SUPPLY CO., LTD"/>
    <s v="Recive bill and GRN already"/>
    <m/>
    <d v="2024-11-08T00:00:00"/>
    <m/>
    <n v="16"/>
    <s v="Ontime"/>
    <m/>
  </r>
  <r>
    <n v="516"/>
    <x v="0"/>
    <d v="2024-10-16T00:00:00"/>
    <m/>
    <m/>
    <d v="2024-10-16T00:00:00"/>
    <s v="PR2425-03906"/>
    <s v="PO2425-04346"/>
    <d v="2024-10-23T00:00:00"/>
    <m/>
    <n v="30"/>
    <s v="SFST81000050"/>
    <s v="Tool and Equipment PD M/C"/>
    <s v="Tool and Equipment"/>
    <n v="2"/>
    <s v="ตัวแปลงเกลียว ADAPTER (เพรสเซอร์เกจหน้าปัด 4&quot;_x000a_จะเป็นเกลียว 1/4&quot; ให้ใส่ตัวแปลงเกลียวจาก 1/4&quot; เป็น 1/2&quot;)"/>
    <n v="3"/>
    <s v="PCS."/>
    <n v="120"/>
    <n v="360"/>
    <m/>
    <s v="V1000259 - JJP SUPPLY CO., LTD"/>
    <s v="Recive bill and GRN already"/>
    <m/>
    <d v="2024-11-08T00:00:00"/>
    <m/>
    <n v="16"/>
    <s v="Ontime"/>
    <m/>
  </r>
  <r>
    <n v="517"/>
    <x v="0"/>
    <d v="2024-10-16T00:00:00"/>
    <m/>
    <m/>
    <d v="2024-10-16T00:00:00"/>
    <s v="PR2425-03917 "/>
    <s v="PO2425-04348 "/>
    <d v="2024-10-23T00:00:00"/>
    <m/>
    <n v="30"/>
    <s v="SFST81000048"/>
    <s v="Utility Jobs  (Boiler-Air compress-Transformer-LPG)"/>
    <s v="Machanical jobs"/>
    <n v="1"/>
    <s v="รายการตรวจเช็คเครื่องปรับอากาศ"/>
    <n v="1"/>
    <s v="JOB."/>
    <n v="1500"/>
    <n v="1500"/>
    <m/>
    <s v="V1000682 - Ratchanee Kamyuang"/>
    <s v="Recive bill and GRN already"/>
    <m/>
    <d v="2024-11-04T00:00:00"/>
    <m/>
    <n v="12"/>
    <s v="Ontime"/>
    <m/>
  </r>
  <r>
    <n v="518"/>
    <x v="0"/>
    <d v="2024-10-18T00:00:00"/>
    <m/>
    <m/>
    <d v="2024-10-18T00:00:00"/>
    <s v="PR2425-03976"/>
    <s v="PO2425-04367"/>
    <d v="2024-10-25T00:00:00"/>
    <m/>
    <n v="30"/>
    <s v="SFST81000050"/>
    <s v="Tool and Equipment  Engineering"/>
    <s v="Consumable part"/>
    <n v="1"/>
    <s v="TOA เบอร์ 600 กระดาษทรายขัดเหล็ก"/>
    <n v="60"/>
    <s v="PCS."/>
    <n v="11"/>
    <n v="660"/>
    <m/>
    <s v="V1000306 - Inter Supply (1992) Co., Ltd."/>
    <s v="Recive bill and GRN already"/>
    <m/>
    <d v="2024-11-13T00:00:00"/>
    <m/>
    <n v="19"/>
    <s v="Ontime"/>
    <m/>
  </r>
  <r>
    <n v="519"/>
    <x v="0"/>
    <d v="2024-10-18T00:00:00"/>
    <m/>
    <m/>
    <d v="2024-10-18T00:00:00"/>
    <s v="PR2425-03976"/>
    <s v="PO2425-04367"/>
    <d v="2024-10-25T00:00:00"/>
    <m/>
    <n v="30"/>
    <s v="SFST81000050"/>
    <s v="Tool and Equipment  Engineering"/>
    <s v="Consumable part"/>
    <n v="2"/>
    <s v="TOA เบอร์ 800 กระดาษทรายขัดเหล็ก"/>
    <n v="60"/>
    <s v="PCS."/>
    <n v="11"/>
    <n v="660"/>
    <m/>
    <s v="V1000306 - Inter Supply (1992) Co., Ltd."/>
    <s v="Recive bill and GRN already"/>
    <m/>
    <d v="2024-11-13T00:00:00"/>
    <m/>
    <n v="19"/>
    <s v="Ontime"/>
    <m/>
  </r>
  <r>
    <n v="520"/>
    <x v="0"/>
    <d v="2024-10-18T00:00:00"/>
    <m/>
    <m/>
    <d v="2024-10-18T00:00:00"/>
    <s v="PR2425-03976"/>
    <s v="PO2425-04367"/>
    <d v="2024-10-25T00:00:00"/>
    <m/>
    <n v="30"/>
    <s v="SFST81000050"/>
    <s v="Tool and Equipment  Engineering"/>
    <s v="Consumable part"/>
    <n v="3"/>
    <s v="TOA เบอร์ 1000 กระดาษทรายขัดเหล็ก"/>
    <n v="60"/>
    <s v="PCS."/>
    <n v="12.5"/>
    <n v="750"/>
    <m/>
    <s v="V1000306 - Inter Supply (1992) Co., Ltd."/>
    <s v="Recive bill and GRN already"/>
    <m/>
    <d v="2024-11-13T00:00:00"/>
    <m/>
    <n v="19"/>
    <s v="Ontime"/>
    <m/>
  </r>
  <r>
    <n v="521"/>
    <x v="0"/>
    <d v="2024-10-18T00:00:00"/>
    <m/>
    <m/>
    <d v="2024-10-18T00:00:00"/>
    <s v="PR2425-03976"/>
    <s v="PO2425-04367"/>
    <d v="2024-10-25T00:00:00"/>
    <m/>
    <n v="30"/>
    <s v="SFST81000050"/>
    <s v="Tool and Equipment  Engineering"/>
    <s v="Consumable part"/>
    <n v="4"/>
    <s v="ใบตัด 4x1 SUMO SUPER CUT ใย2ชั้น สีเขียว (50ใบ/กล่อง)"/>
    <n v="3"/>
    <s v="PCS."/>
    <n v="500"/>
    <n v="1500"/>
    <m/>
    <s v="V1000306 - Inter Supply (1992) Co., Ltd."/>
    <s v="Recive bill and GRN already"/>
    <m/>
    <d v="2024-11-13T00:00:00"/>
    <m/>
    <n v="19"/>
    <s v="Ontime"/>
    <m/>
  </r>
  <r>
    <n v="522"/>
    <x v="0"/>
    <d v="2024-10-18T00:00:00"/>
    <m/>
    <m/>
    <d v="2024-10-18T00:00:00"/>
    <s v="PR2425-03976"/>
    <s v="PO2425-04367"/>
    <d v="2024-10-25T00:00:00"/>
    <m/>
    <n v="30"/>
    <s v="SFST81000050"/>
    <s v="Tool and Equipment  Engineering"/>
    <s v="Consumable part"/>
    <n v="5"/>
    <s v="แฟลตบาร์ กว้าง 1 นิ้ว ยาว 6 เมตร หนา 3 มิล"/>
    <n v="5"/>
    <s v="PCS."/>
    <n v="100"/>
    <n v="500"/>
    <m/>
    <s v="V1000306 - Inter Supply (1992) Co., Ltd."/>
    <s v="Recive bill and GRN already"/>
    <m/>
    <d v="2024-11-13T00:00:00"/>
    <m/>
    <n v="19"/>
    <s v="Ontime"/>
    <m/>
  </r>
  <r>
    <n v="523"/>
    <x v="0"/>
    <d v="2024-10-18T00:00:00"/>
    <m/>
    <m/>
    <d v="2024-10-18T00:00:00"/>
    <s v="PR2425-03976"/>
    <s v="PO2425-04367"/>
    <d v="2024-10-25T00:00:00"/>
    <m/>
    <n v="30"/>
    <s v="SFST81000050"/>
    <s v="Tool and Equipment  Engineering"/>
    <s v="Consumable part"/>
    <n v="6"/>
    <s v="เหล็กฉาก กว้าง 1 นิ้ว ยาว 6 เมตร หนา 3 มิล"/>
    <n v="5"/>
    <s v="PCS."/>
    <n v="190"/>
    <n v="950"/>
    <m/>
    <s v="V1000306 - Inter Supply (1992) Co., Ltd."/>
    <s v="Recive bill and GRN already"/>
    <m/>
    <d v="2024-11-13T00:00:00"/>
    <m/>
    <n v="19"/>
    <s v="Ontime"/>
    <m/>
  </r>
  <r>
    <n v="524"/>
    <x v="0"/>
    <d v="2024-10-18T00:00:00"/>
    <m/>
    <m/>
    <d v="2024-10-18T00:00:00"/>
    <s v="PR2425-03976"/>
    <s v="PO2425-04367"/>
    <d v="2024-10-25T00:00:00"/>
    <m/>
    <n v="30"/>
    <s v="SFST81000050"/>
    <s v="Tool and Equipment  Engineering"/>
    <s v="Consumable part"/>
    <n v="7"/>
    <s v="ลวดเชื่อมเหล็กเหนียว YAWATA รุ่น FT-51_x000a_ขนาด 2.6 มม. น้ำหนัก 2 กก."/>
    <n v="2"/>
    <s v="PCS."/>
    <n v="140"/>
    <n v="280"/>
    <m/>
    <s v="V1000306 - Inter Supply (1992) Co., Ltd."/>
    <s v="Recive bill and GRN already"/>
    <m/>
    <d v="2024-11-13T00:00:00"/>
    <m/>
    <n v="19"/>
    <s v="Ontime"/>
    <m/>
  </r>
  <r>
    <n v="525"/>
    <x v="0"/>
    <d v="2024-10-18T00:00:00"/>
    <m/>
    <m/>
    <d v="2024-10-18T00:00:00"/>
    <s v="PR2425-03976"/>
    <s v="PO2425-04367"/>
    <d v="2024-10-25T00:00:00"/>
    <m/>
    <n v="30"/>
    <s v="SFST81000050"/>
    <s v="Tool and Equipment  Engineering"/>
    <s v="Consumable part"/>
    <n v="8"/>
    <s v="ลวดเชื่อมสเตนเลส YAWATA รุ่น 308L ขนาด 2.6 มม. น้ำหนัก 1 กก."/>
    <n v="3"/>
    <s v="PCS."/>
    <n v="330"/>
    <n v="990"/>
    <m/>
    <s v="V1000306 - Inter Supply (1992) Co., Ltd."/>
    <s v="Recive bill and GRN already"/>
    <m/>
    <d v="2024-11-13T00:00:00"/>
    <m/>
    <n v="19"/>
    <s v="Ontime"/>
    <m/>
  </r>
  <r>
    <n v="526"/>
    <x v="0"/>
    <d v="2024-10-18T00:00:00"/>
    <m/>
    <m/>
    <d v="2024-10-18T00:00:00"/>
    <s v="PR2425-03977"/>
    <s v="PO2425-04368"/>
    <d v="2024-10-25T00:00:00"/>
    <m/>
    <n v="30"/>
    <s v="SFST81000050"/>
    <s v="Tool and Equipment PD M/C"/>
    <s v="Tool and Equipment"/>
    <n v="1"/>
    <s v="BUTTERFLY VALVE MALE PART / LINER&amp;NUT_x000a_(EPDM) 316L DN-65"/>
    <n v="5"/>
    <s v="PCS."/>
    <n v="5500"/>
    <n v="27500"/>
    <m/>
    <s v="V1000655 - SRM ENGINEERING 1991 CO., LTD."/>
    <s v="Recive bill and GRN already"/>
    <m/>
    <d v="2024-11-15T00:00:00"/>
    <m/>
    <n v="21"/>
    <s v="Ontime"/>
    <m/>
  </r>
  <r>
    <n v="527"/>
    <x v="1"/>
    <d v="2024-10-02T00:00:00"/>
    <m/>
    <m/>
    <d v="2024-10-02T00:00:00"/>
    <s v="PR2425-03745"/>
    <s v="PO2425-04335"/>
    <d v="2024-10-09T00:00:00"/>
    <m/>
    <n v="90"/>
    <s v="SFST82000006"/>
    <s v="Transformer-Hight voltage"/>
    <s v="Exhaust No.3"/>
    <n v="1"/>
    <s v="งานรื้อท่อลม Exhaust Round Duct เปลี่ยนท่อลมใหม่_x000a_-งานเปลี่ยนท่อลม ตัวที่ 1_x000a_-งานเปลี่ยนท่อลม ตัวที่ 2_x000a_-งานเชื่อมท่อ Blowdown ที่ชำรุด ประมาณ 3 เมตร"/>
    <n v="1"/>
    <s v="JOB."/>
    <n v="46000"/>
    <n v="46000"/>
    <s v="Puneet Approval"/>
    <s v="V1000687 - UM.TECH COMPANY LIMITED"/>
    <s v="Recive bill and GRN already"/>
    <m/>
    <d v="2024-12-19T00:00:00"/>
    <m/>
    <n v="71"/>
    <s v="Ontime"/>
    <m/>
  </r>
  <r>
    <n v="528"/>
    <x v="0"/>
    <d v="2024-10-18T00:00:00"/>
    <m/>
    <m/>
    <d v="2024-10-18T00:00:00"/>
    <s v="PR2425-03979"/>
    <s v="PO2425-04370"/>
    <d v="2024-10-25T00:00:00"/>
    <m/>
    <n v="10"/>
    <s v="SFST81000050"/>
    <s v="Tool and Equipment PD M/C"/>
    <s v="Tool and Equipment"/>
    <n v="1"/>
    <s v="SWEM82 สวิตช์ฉุกเฉิน Emergency Switch Stop ABS_x000a_1NC Contact 10A IP65 JM-B110"/>
    <n v="6"/>
    <s v="PCS."/>
    <n v="350"/>
    <n v="2100"/>
    <m/>
    <s v="V1000276 - SN. ELECTRIC AND SUPPLY CO., LTD."/>
    <s v="Recive bill and GRN already"/>
    <m/>
    <d v="2024-11-04T00:00:00"/>
    <m/>
    <n v="10"/>
    <s v="Ontime"/>
    <m/>
  </r>
  <r>
    <n v="529"/>
    <x v="1"/>
    <d v="2024-10-02T00:00:00"/>
    <m/>
    <m/>
    <d v="2024-10-02T00:00:00"/>
    <s v="PR2425-03745"/>
    <s v="PO2425-04335"/>
    <d v="2024-10-09T00:00:00"/>
    <m/>
    <n v="90"/>
    <s v="SFST82000006"/>
    <s v="Utility Jobs  (Boiler-Air compress-Transformer-LPG)"/>
    <s v="Exhaust No.3"/>
    <n v="2"/>
    <s v="Protection work"/>
    <n v="1"/>
    <s v="JOB."/>
    <n v="68000"/>
    <n v="68000"/>
    <s v="Puneet Approval"/>
    <s v="V1000687 - UM.TECH COMPANY LIMITED"/>
    <s v="Recive bill and GRN already"/>
    <m/>
    <d v="2024-12-19T00:00:00"/>
    <m/>
    <n v="71"/>
    <s v="Ontime"/>
    <m/>
  </r>
  <r>
    <n v="530"/>
    <x v="1"/>
    <d v="2024-10-02T00:00:00"/>
    <m/>
    <m/>
    <d v="2024-10-02T00:00:00"/>
    <s v="PR2425-03745"/>
    <s v="PO2425-04335"/>
    <d v="2024-10-09T00:00:00"/>
    <m/>
    <n v="90"/>
    <s v="SFST82000006"/>
    <s v="Utility Jobs  (Boiler-Air compress-Transformer-LPG)"/>
    <s v="Exhaust No.3"/>
    <n v="3"/>
    <s v="ค่าจัดส่ง, ค่าด่าเป็นการ"/>
    <n v="1"/>
    <s v="JOB."/>
    <n v="56000"/>
    <n v="56000"/>
    <s v="Puneet Approval"/>
    <s v="V1000687 - UM.TECH COMPANY LIMITED"/>
    <s v="Recive bill and GRN already"/>
    <m/>
    <d v="2024-12-19T00:00:00"/>
    <m/>
    <n v="71"/>
    <s v="Ontime"/>
    <m/>
  </r>
  <r>
    <n v="531"/>
    <x v="1"/>
    <d v="2024-10-18T00:00:00"/>
    <m/>
    <m/>
    <d v="2024-10-18T00:00:00"/>
    <s v="PR2425-03981"/>
    <s v="PO2425-04371 "/>
    <d v="2024-10-25T00:00:00"/>
    <m/>
    <n v="30"/>
    <s v="SFST81000050"/>
    <s v="Water plant"/>
    <s v="Tool and Equipment"/>
    <n v="1"/>
    <s v="ต่อตรง HDPE 50 mm."/>
    <n v="4"/>
    <s v="PCS."/>
    <n v="150"/>
    <n v="600"/>
    <m/>
    <s v="V1000259 - JJP SUPPLY CO., LTD"/>
    <s v="Recive bill and GRN already"/>
    <m/>
    <d v="2024-11-08T00:00:00"/>
    <m/>
    <n v="14"/>
    <s v="Ontime"/>
    <m/>
  </r>
  <r>
    <n v="532"/>
    <x v="1"/>
    <d v="2024-10-18T00:00:00"/>
    <m/>
    <m/>
    <d v="2024-10-18T00:00:00"/>
    <s v="PR2425-03981"/>
    <s v="PO2425-04371 "/>
    <d v="2024-10-25T00:00:00"/>
    <m/>
    <n v="30"/>
    <s v="SFST81000050"/>
    <s v="Water plant"/>
    <s v="Tool and Equipment"/>
    <n v="2"/>
    <s v="ข้องอ 90 HDPE ขนาด 50 mm"/>
    <n v="4"/>
    <s v="PCS."/>
    <n v="150"/>
    <n v="600"/>
    <m/>
    <s v="V1000259 - JJP SUPPLY CO., LTD"/>
    <s v="Recive bill and GRN already"/>
    <m/>
    <d v="2024-11-08T00:00:00"/>
    <m/>
    <n v="14"/>
    <s v="Ontime"/>
    <m/>
  </r>
  <r>
    <n v="533"/>
    <x v="1"/>
    <d v="2024-10-18T00:00:00"/>
    <m/>
    <m/>
    <d v="2024-10-18T00:00:00"/>
    <s v="PR2425-03981"/>
    <s v="PO2425-04371 "/>
    <d v="2024-10-25T00:00:00"/>
    <m/>
    <n v="30"/>
    <s v="SFST81000050"/>
    <s v="Water plant"/>
    <s v="Tool and Equipment"/>
    <n v="3"/>
    <s v="แคล้มรัดแยก HDPE ขนาด 50 mm ออก 6 หุน"/>
    <n v="2"/>
    <s v="PCS."/>
    <n v="85"/>
    <n v="170"/>
    <m/>
    <s v="V1000259 - JJP SUPPLY CO., LTD"/>
    <s v="Recive bill and GRN already"/>
    <m/>
    <d v="2024-11-08T00:00:00"/>
    <m/>
    <n v="14"/>
    <s v="Ontime"/>
    <m/>
  </r>
  <r>
    <n v="534"/>
    <x v="1"/>
    <d v="2024-10-16T00:00:00"/>
    <m/>
    <m/>
    <d v="2024-10-16T00:00:00"/>
    <s v="PR2425-03905"/>
    <s v="PO2425-04345"/>
    <d v="2024-10-23T00:00:00"/>
    <m/>
    <n v="10"/>
    <s v="SFST81000050"/>
    <s v="Tool and Equipment PD M/C"/>
    <s v="Tool and Equipment"/>
    <n v="1"/>
    <s v="Y STAINER SS304 10K 3&quot;"/>
    <n v="1"/>
    <s v="PCS."/>
    <n v="7550"/>
    <n v="7550"/>
    <m/>
    <s v="V1000655 - SRM ENGINEERING 1991 CO., LTD."/>
    <s v="Recive bill and GRN already"/>
    <m/>
    <d v="2024-10-25T00:00:00"/>
    <m/>
    <n v="2"/>
    <s v="Ontime"/>
    <m/>
  </r>
  <r>
    <n v="535"/>
    <x v="1"/>
    <d v="2024-10-18T00:00:00"/>
    <m/>
    <m/>
    <d v="2024-10-18T00:00:00"/>
    <s v="PR2425-03982"/>
    <s v="PO2425-04373"/>
    <d v="2024-10-25T00:00:00"/>
    <m/>
    <n v="35"/>
    <s v="SFST81000048"/>
    <s v="PD Machine"/>
    <s v="Condencer Unit No.33 (Ice Maker)"/>
    <n v="1"/>
    <s v="PK PART SI 2500 COOLING JOINT 1-5/8&quot; (LEFT)_x000a_SILICON+CARBON"/>
    <n v="1"/>
    <s v="JOB."/>
    <n v="22500"/>
    <n v="22500"/>
    <m/>
    <s v="V1000654 - A AND B REFRIGERATION CO., LTD."/>
    <s v="Recive bill and GRN already"/>
    <m/>
    <d v="2024-11-25T00:00:00"/>
    <m/>
    <n v="31"/>
    <s v="Ontime"/>
    <m/>
  </r>
  <r>
    <n v="536"/>
    <x v="1"/>
    <d v="2024-10-18T00:00:00"/>
    <m/>
    <m/>
    <d v="2024-10-18T00:00:00"/>
    <s v="PR2425-03982"/>
    <s v="PO2425-04373"/>
    <d v="2024-10-25T00:00:00"/>
    <m/>
    <n v="35"/>
    <s v="SFST81000048"/>
    <s v="PD Machine"/>
    <s v="Condencer Unit No.33 (Ice Maker)"/>
    <n v="2"/>
    <s v="U-CUP PU 95 X 110 X 12"/>
    <n v="1"/>
    <s v="JOB."/>
    <n v="1260"/>
    <n v="1260"/>
    <m/>
    <s v="V1000654 - A AND B REFRIGERATION CO., LTD."/>
    <s v="Recive bill and GRN already"/>
    <m/>
    <d v="2024-11-25T00:00:00"/>
    <m/>
    <n v="31"/>
    <s v="Ontime"/>
    <m/>
  </r>
  <r>
    <n v="537"/>
    <x v="1"/>
    <d v="2024-10-18T00:00:00"/>
    <m/>
    <m/>
    <d v="2024-10-18T00:00:00"/>
    <s v="PR2425-03982"/>
    <s v="PO2425-04373"/>
    <d v="2024-10-25T00:00:00"/>
    <m/>
    <n v="35"/>
    <s v="SFST81000048"/>
    <s v="PD Machine"/>
    <s v="Condencer Unit No.33 (Ice Maker)"/>
    <n v="3"/>
    <s v="PK PART SI 2500 KG CUTTER"/>
    <n v="1"/>
    <s v="JOB."/>
    <n v="19800"/>
    <n v="19800"/>
    <m/>
    <s v="V1000654 - A AND B REFRIGERATION CO., LTD."/>
    <s v="Recive bill and GRN already"/>
    <m/>
    <d v="2024-11-25T00:00:00"/>
    <m/>
    <n v="31"/>
    <s v="Ontime"/>
    <m/>
  </r>
  <r>
    <n v="538"/>
    <x v="1"/>
    <d v="2024-10-18T00:00:00"/>
    <m/>
    <m/>
    <d v="2024-10-18T00:00:00"/>
    <s v="PR2425-03982"/>
    <s v="PO2425-04373"/>
    <d v="2024-10-25T00:00:00"/>
    <m/>
    <n v="35"/>
    <s v="SFST81000048"/>
    <s v="PD Machine"/>
    <s v="Condencer Unit No.33 (Ice Maker)"/>
    <n v="4"/>
    <s v="ASCO BRASS WATER SOLENOID VALVE 1/2 ΙΝ."/>
    <n v="1"/>
    <s v="JOB."/>
    <n v="4950"/>
    <n v="4950"/>
    <m/>
    <s v="V1000654 - A AND B REFRIGERATION CO., LTD."/>
    <s v="Recive bill and GRN already"/>
    <m/>
    <d v="2024-11-25T00:00:00"/>
    <m/>
    <n v="31"/>
    <s v="Ontime"/>
    <m/>
  </r>
  <r>
    <n v="539"/>
    <x v="1"/>
    <d v="2024-10-18T00:00:00"/>
    <m/>
    <m/>
    <d v="2024-10-18T00:00:00"/>
    <s v="PR2425-03982"/>
    <s v="PO2425-04373"/>
    <d v="2024-10-25T00:00:00"/>
    <m/>
    <n v="35"/>
    <s v="SFST81000048"/>
    <s v="PD Machine"/>
    <s v="Condencer Unit No.33 (Ice Maker)"/>
    <n v="5"/>
    <s v="ค่าดำเนินการตรวจเช็คเครื่องทำน้ำแข็งเกล็ด_x000a_พร้อมแก้ไขรวมค่าเดินทางไปกลับ"/>
    <n v="1"/>
    <s v="JOB."/>
    <n v="6300"/>
    <n v="6300"/>
    <m/>
    <s v="V1000654 - A AND B REFRIGERATION CO., LTD."/>
    <s v="Recive bill and GRN already"/>
    <m/>
    <d v="2024-11-25T00:00:00"/>
    <m/>
    <n v="31"/>
    <s v="Ontime"/>
    <m/>
  </r>
  <r>
    <n v="540"/>
    <x v="1"/>
    <d v="2024-10-18T00:00:00"/>
    <m/>
    <m/>
    <d v="2024-10-18T00:00:00"/>
    <s v="PR2425-03983"/>
    <s v="PO2425-04375"/>
    <d v="2024-10-25T00:00:00"/>
    <m/>
    <n v="40"/>
    <s v="SFST81000050"/>
    <s v="Tool and Equipment PD M/C"/>
    <s v="Tool and Equipment"/>
    <n v="1"/>
    <s v="Roller Brush for Flame grill (Brush belt wash)_x000a_-Blue Color"/>
    <n v="1"/>
    <s v="SET"/>
    <n v="21600"/>
    <n v="21600"/>
    <m/>
    <s v="V1000100 - VIRIYA TECHNOLOGY CO., LTD."/>
    <s v="Recive bill and GRN already"/>
    <m/>
    <d v="2024-12-02T00:00:00"/>
    <m/>
    <n v="38"/>
    <s v="Ontime"/>
    <m/>
  </r>
  <r>
    <n v="541"/>
    <x v="1"/>
    <d v="2024-10-18T00:00:00"/>
    <m/>
    <m/>
    <d v="2024-10-18T00:00:00"/>
    <s v="PR2425-03984"/>
    <s v="PO2425-04376"/>
    <d v="2024-10-25T00:00:00"/>
    <m/>
    <n v="35"/>
    <s v="SFST81000050"/>
    <s v="Tool and Equipment  Engineering"/>
    <s v="Tool and Equipment"/>
    <n v="1"/>
    <s v="POLO&quot; รุ่น P301 สวิทช์ลูกลอยไฟฟ้า 220V PC-8A (สายยาว 3 เมตร)"/>
    <n v="5"/>
    <s v="SET"/>
    <n v="280"/>
    <n v="1400"/>
    <m/>
    <s v="V1000259 - JJP SUPPLY CO., LTD"/>
    <s v="Recive bill and GRN already"/>
    <m/>
    <d v="2024-11-08T00:00:00"/>
    <m/>
    <n v="14"/>
    <s v="Ontime"/>
    <m/>
  </r>
  <r>
    <n v="542"/>
    <x v="1"/>
    <d v="2024-10-18T00:00:00"/>
    <m/>
    <m/>
    <d v="2024-10-18T00:00:00"/>
    <s v="PR2425-03984"/>
    <s v="PO2425-04376"/>
    <d v="2024-10-25T00:00:00"/>
    <m/>
    <n v="35"/>
    <s v="SFST81000050"/>
    <s v="Tool and Equipment  Engineering"/>
    <s v="Tool and Equipment"/>
    <n v="2"/>
    <s v="LA42DWQ-22 Rotary Potentiometer ตัวหมุนวอลลุ่ม ปรับค่า 22mm 1K"/>
    <n v="4"/>
    <s v="SET"/>
    <n v="180"/>
    <n v="720"/>
    <m/>
    <s v="V1000259 - JJP SUPPLY CO., LTD"/>
    <s v="Recive bill and GRN already"/>
    <m/>
    <d v="2024-11-08T00:00:00"/>
    <m/>
    <n v="14"/>
    <s v="Ontime"/>
    <m/>
  </r>
  <r>
    <n v="543"/>
    <x v="1"/>
    <d v="2024-10-16T00:00:00"/>
    <m/>
    <m/>
    <d v="2024-10-16T00:00:00"/>
    <s v="PR2425-03905"/>
    <s v="PO2425-04345"/>
    <d v="2024-10-23T00:00:00"/>
    <m/>
    <n v="10"/>
    <s v="SFST81000050"/>
    <s v="Tool and Equipment PD M/C"/>
    <s v="Tool and Equipment"/>
    <n v="2"/>
    <s v="FLEXIBLE HOSE STAINLESS STEEL SS304 FMA304-3&quot;_x000a_- SIZE: 3&quot;_x000a_- END TO END: 15 CM._x000a_- CONNECTION: FLANG10K x 2 (FIX-LOOSE"/>
    <n v="1"/>
    <s v="PCS."/>
    <n v="2500"/>
    <n v="2500"/>
    <m/>
    <s v="V1000655 - SRM ENGINEERING 1991 CO., LTD."/>
    <s v="Recive bill and GRN already"/>
    <m/>
    <d v="2024-10-25T00:00:00"/>
    <m/>
    <n v="2"/>
    <s v="Ontime"/>
    <m/>
  </r>
  <r>
    <n v="544"/>
    <x v="1"/>
    <d v="2024-10-18T00:00:00"/>
    <m/>
    <m/>
    <d v="2024-10-18T00:00:00"/>
    <s v="PR2425-03986"/>
    <s v="PO2425-04378"/>
    <d v="2024-10-25T00:00:00"/>
    <m/>
    <n v="35"/>
    <s v="SFST81000048"/>
    <s v="Cooling machine for PD line"/>
    <s v="Inspect cost"/>
    <n v="1"/>
    <s v="ค่าดำเนินงานตรวจเช็คและแก้ไขปัญหาระบบ Link_x000a_- ยิงสัญญาณทดสอบเพื่อตรวจหาและแก้ไขระบบ Link_x000a_- ตรวจเช็ค Config และการทำงานของอุปกรณ์ Micro BOSS_x000a_- ตรวจเช็คการท่างานของ SOFTWARE ITCLink_x000a_- ค่าเพิ่มอุปกรณ์เข้าระบบ Link+ Update Software"/>
    <n v="1"/>
    <s v="JOB."/>
    <n v="14000"/>
    <n v="14000"/>
    <m/>
    <s v="V1000055 - I.T.C.(1993) CO.,LTD."/>
    <s v="Recive bill and GRN already"/>
    <m/>
    <d v="2024-11-25T00:00:00"/>
    <m/>
    <n v="31"/>
    <s v="Ontime"/>
    <m/>
  </r>
  <r>
    <n v="545"/>
    <x v="1"/>
    <d v="2024-10-18T00:00:00"/>
    <m/>
    <m/>
    <d v="2024-10-18T00:00:00"/>
    <s v="PR2425-03978"/>
    <s v="PO2425-04369"/>
    <d v="2024-10-25T00:00:00"/>
    <m/>
    <n v="10"/>
    <s v="SFST81000050"/>
    <s v="Water plant"/>
    <s v="RO Unit"/>
    <n v="1"/>
    <s v="DPD no.1 &quot;Lovibond&quot; 511052BT 500 Tablets_x000a_(1 Box/500 Pcs)"/>
    <n v="4"/>
    <s v="PCS."/>
    <n v="1250"/>
    <n v="5000"/>
    <m/>
    <s v="V1000210 - U.P. MARKETING GENERAL SUPPLY CO., LTD."/>
    <s v="Recive bill and GRN already"/>
    <m/>
    <d v="2024-10-25T00:00:00"/>
    <m/>
    <n v="0"/>
    <s v="Ontime"/>
    <s v=" "/>
  </r>
  <r>
    <n v="546"/>
    <x v="1"/>
    <d v="2024-10-18T00:00:00"/>
    <m/>
    <m/>
    <d v="2024-10-18T00:00:00"/>
    <s v="PR2425-03979"/>
    <s v="PO2425-04370"/>
    <d v="2024-10-25T00:00:00"/>
    <m/>
    <n v="10"/>
    <s v="SFST81000050"/>
    <s v="Tool and Equipment PD M/C"/>
    <s v="Electrical jobs"/>
    <n v="2"/>
    <s v="&quot;YAZAKI&quot; สายไฟVCT-G 2x2.5 Sq.mm (ยาว100เมตร/ม้วน)"/>
    <n v="1"/>
    <s v="ROLL"/>
    <n v="7000"/>
    <n v="7000"/>
    <m/>
    <s v="V1000276 - SN. ELECTRIC AND SUPPLY CO., LTD."/>
    <s v="Recive bill and GRN already"/>
    <m/>
    <d v="2024-10-25T00:00:00"/>
    <m/>
    <n v="0"/>
    <s v="Ontime"/>
    <m/>
  </r>
  <r>
    <n v="547"/>
    <x v="1"/>
    <d v="2024-10-18T00:00:00"/>
    <m/>
    <m/>
    <d v="2024-10-18T00:00:00"/>
    <s v="PR2425-03979"/>
    <s v="PO2425-04370"/>
    <d v="2024-10-25T00:00:00"/>
    <m/>
    <n v="10"/>
    <s v="SFST81000050"/>
    <s v="Tool and Equipment PD M/C"/>
    <s v="Electrical jobs"/>
    <n v="3"/>
    <s v="&quot;YAZAKI&quot; สายไฟVCT-G 4x6 Sq.mm (ยาว100เมตร/ม้วน)"/>
    <n v="1"/>
    <s v="ROLL"/>
    <n v="26500"/>
    <n v="26500"/>
    <m/>
    <s v="V1000276 - SN. ELECTRIC AND SUPPLY CO., LTD."/>
    <s v="Recive bill and GRN already"/>
    <m/>
    <d v="2024-10-25T00:00:00"/>
    <m/>
    <n v="0"/>
    <s v="Ontime"/>
    <m/>
  </r>
  <r>
    <n v="548"/>
    <x v="1"/>
    <d v="2024-10-16T00:00:00"/>
    <m/>
    <m/>
    <d v="2024-10-16T00:00:00"/>
    <s v="PR2425-03909"/>
    <s v="PO2425-04398"/>
    <d v="2024-10-23T00:00:00"/>
    <m/>
    <n v="50"/>
    <s v="SFST81000087"/>
    <s v="Safety equipment"/>
    <s v="Inspect cost"/>
    <n v="1"/>
    <s v="ค่าวิทยากรอบรมดับเพลิงขั้นต้นพร้อมใบประกาศ (1วัน)_x000a_- ค่าอุปกรณ์ฝึกดับเพลิงขั้นต้น"/>
    <n v="1"/>
    <s v="PCS."/>
    <n v="8000"/>
    <n v="8000"/>
    <m/>
    <s v="V1000689 - KHLONGSA FIRE CO., LTD."/>
    <s v="Recive bill and GRN already"/>
    <m/>
    <d v="2024-12-02T00:00:00"/>
    <m/>
    <n v="40"/>
    <s v="Ontime"/>
    <m/>
  </r>
  <r>
    <n v="549"/>
    <x v="1"/>
    <d v="2024-10-16T00:00:00"/>
    <m/>
    <m/>
    <d v="2024-10-16T00:00:00"/>
    <s v="PR2425-03909"/>
    <s v="PO2425-04398"/>
    <d v="2024-10-23T00:00:00"/>
    <m/>
    <n v="50"/>
    <s v="SFST81000087"/>
    <s v="Safety equipment"/>
    <s v="Inspect cost"/>
    <n v="2"/>
    <s v="ค่าวิทยากรฝึกซ้อมอพยพหนีไฟ (กะเช้า, กะดึก)"/>
    <n v="2"/>
    <s v="PCS."/>
    <n v="4000"/>
    <n v="8000"/>
    <m/>
    <s v="V1000689 - KHLONGSA FIRE CO., LTD."/>
    <s v="Recive bill and GRN already"/>
    <m/>
    <d v="2024-12-02T00:00:00"/>
    <m/>
    <n v="40"/>
    <s v="Ontime"/>
    <m/>
  </r>
  <r>
    <n v="550"/>
    <x v="1"/>
    <d v="2024-10-16T00:00:00"/>
    <m/>
    <m/>
    <d v="2024-10-16T00:00:00"/>
    <s v="PR2425-03909"/>
    <s v="PO2425-04398"/>
    <d v="2024-10-23T00:00:00"/>
    <m/>
    <n v="50"/>
    <s v="SFST81000087"/>
    <s v="Safety equipment"/>
    <s v="Inspect cost"/>
    <n v="3"/>
    <s v="รถดับเพลิง"/>
    <n v="1"/>
    <s v="PCS."/>
    <n v="3000"/>
    <n v="3000"/>
    <m/>
    <s v="V1000689 - KHLONGSA FIRE CO., LTD."/>
    <s v="Recive bill and GRN already"/>
    <m/>
    <d v="2024-12-02T00:00:00"/>
    <m/>
    <n v="40"/>
    <s v="Ontime"/>
    <m/>
  </r>
  <r>
    <n v="551"/>
    <x v="1"/>
    <d v="2024-10-16T00:00:00"/>
    <m/>
    <m/>
    <d v="2024-10-16T00:00:00"/>
    <s v="PR2425-03909"/>
    <s v="PO2425-04398"/>
    <d v="2024-10-23T00:00:00"/>
    <m/>
    <n v="50"/>
    <s v="SFST81000087"/>
    <s v="Safety equipment"/>
    <s v="Inspect cost"/>
    <n v="4"/>
    <s v="รถกู้ชีพ"/>
    <n v="1"/>
    <s v="PCS."/>
    <n v="3000"/>
    <n v="3000"/>
    <m/>
    <s v="V1000689 - KHLONGSA FIRE CO., LTD."/>
    <s v="Recive bill and GRN already"/>
    <m/>
    <d v="2024-12-02T00:00:00"/>
    <m/>
    <n v="40"/>
    <s v="Ontime"/>
    <m/>
  </r>
  <r>
    <n v="552"/>
    <x v="1"/>
    <d v="2024-10-16T00:00:00"/>
    <m/>
    <m/>
    <d v="2024-10-16T00:00:00"/>
    <s v="PR2425-03907"/>
    <s v="PO2425-04399"/>
    <d v="2024-10-23T00:00:00"/>
    <m/>
    <n v="30"/>
    <s v="SFST81000050"/>
    <s v="Utility Jobs  (Boiler-Air compress-Transformer-LPG)"/>
    <s v="Utility jobs"/>
    <n v="1"/>
    <s v="FIDA&quot; GLOBE VALVE GLAND Packing Con PN16-40_x000a_- Model FD-31 Size: 3&quot;"/>
    <n v="4"/>
    <s v="PCS."/>
    <n v="7200"/>
    <n v="28800"/>
    <m/>
    <s v="V1000682 - Ratchanee Kamyuang"/>
    <s v="Recive bill and GRN already"/>
    <m/>
    <d v="2024-11-19T00:00:00"/>
    <m/>
    <n v="27"/>
    <s v="Ontime"/>
    <m/>
  </r>
  <r>
    <n v="553"/>
    <x v="1"/>
    <d v="2024-10-16T00:00:00"/>
    <m/>
    <m/>
    <d v="2024-10-16T00:00:00"/>
    <s v="PR2425-03907"/>
    <s v="PO2425-04399"/>
    <d v="2024-10-23T00:00:00"/>
    <m/>
    <n v="30"/>
    <s v="SFST81000050"/>
    <s v="Utility Jobs  (Boiler-Air compress-Transformer-LPG)"/>
    <s v="Utility jobs"/>
    <n v="2"/>
    <s v="FIDA&quot; GLOBE VALVE GLAND Packing Con PN16-40_x000a_- Model FD-31 Size: 1-1/2&quot;"/>
    <n v="2"/>
    <s v="PCS."/>
    <n v="3300"/>
    <n v="6600"/>
    <m/>
    <s v="V1000682 - Ratchanee Kamyuang"/>
    <s v="Recive bill and GRN already"/>
    <m/>
    <d v="2024-11-19T00:00:00"/>
    <m/>
    <n v="27"/>
    <s v="Ontime"/>
    <m/>
  </r>
  <r>
    <n v="554"/>
    <x v="1"/>
    <d v="2024-10-16T00:00:00"/>
    <m/>
    <m/>
    <d v="2024-10-16T00:00:00"/>
    <s v="PR2425-03900"/>
    <s v="PO2425-04436"/>
    <d v="2024-10-23T00:00:00"/>
    <m/>
    <n v="30"/>
    <s v="SFST81000048"/>
    <s v="Electrical system out  PD area"/>
    <s v="Electrical jobs"/>
    <n v="1"/>
    <s v="ทำความสะถาดลูกถ้วย แก้ไข Tie wire 1.2.4"/>
    <n v="1"/>
    <s v="JOB"/>
    <n v="5000"/>
    <n v="5000"/>
    <m/>
    <s v="V1000681 - THAI PATANAKIT TRANSFORMER COMPANY LIMITED"/>
    <s v="Recive bill and GRN already"/>
    <m/>
    <d v="2024-11-05T00:00:00"/>
    <m/>
    <n v="13"/>
    <s v="Ontime"/>
    <m/>
  </r>
  <r>
    <n v="555"/>
    <x v="1"/>
    <d v="2024-10-16T00:00:00"/>
    <m/>
    <m/>
    <d v="2024-10-16T00:00:00"/>
    <s v="PR2425-03900"/>
    <s v="PO2425-04436"/>
    <d v="2024-10-23T00:00:00"/>
    <m/>
    <n v="30"/>
    <s v="SFST81000048"/>
    <s v="Electrical system out  PD area"/>
    <s v="Electrical jobs"/>
    <n v="2"/>
    <s v="เปลี่ยนลูกด้วย ANSI 57-21. 24 kv."/>
    <n v="3"/>
    <s v="JOB"/>
    <n v="1500"/>
    <n v="4500"/>
    <m/>
    <s v="V1000681 - THAI PATANAKIT TRANSFORMER COMPANY LIMITED"/>
    <s v="Recive bill and GRN already"/>
    <m/>
    <d v="2024-11-05T00:00:00"/>
    <m/>
    <n v="13"/>
    <s v="Ontime"/>
    <m/>
  </r>
  <r>
    <n v="556"/>
    <x v="1"/>
    <d v="2024-10-16T00:00:00"/>
    <m/>
    <m/>
    <d v="2024-10-16T00:00:00"/>
    <s v="PR2425-03900"/>
    <s v="PO2425-04436"/>
    <d v="2024-10-23T00:00:00"/>
    <m/>
    <n v="30"/>
    <s v="SFST81000048"/>
    <s v="Electrical system out  PD area"/>
    <s v="Electrical jobs"/>
    <n v="3"/>
    <s v="ค่าบริการ"/>
    <n v="1"/>
    <s v="JOB"/>
    <n v="8000"/>
    <n v="8000"/>
    <m/>
    <s v="V1000681 - THAI PATANAKIT TRANSFORMER COMPANY LIMITED"/>
    <s v="Recive bill and GRN already"/>
    <m/>
    <d v="2024-11-05T00:00:00"/>
    <m/>
    <n v="13"/>
    <s v="Ontime"/>
    <m/>
  </r>
  <r>
    <n v="557"/>
    <x v="1"/>
    <d v="2024-10-16T00:00:00"/>
    <m/>
    <m/>
    <d v="2024-10-16T00:00:00"/>
    <s v="PR2425-03902"/>
    <s v="PO2425-04438 "/>
    <d v="2024-10-23T00:00:00"/>
    <m/>
    <n v="10"/>
    <s v="SFST81000050"/>
    <s v="Tool and Equipment PD M/C"/>
    <s v="Tool and Equipment"/>
    <n v="1"/>
    <s v="Belt 1 PU070 Blue W195 mm x L630 mm_x000a_Endless Joint (Part No. 16750000807)"/>
    <n v="3"/>
    <s v="JOB."/>
    <n v="650"/>
    <n v="1950"/>
    <m/>
    <s v="V1000693 - APN POWER SUPPLY COMPANY LIMITED"/>
    <s v="Recive bill and GRN already"/>
    <m/>
    <d v="2024-11-01T00:00:00"/>
    <m/>
    <n v="9"/>
    <s v="Ontime"/>
    <m/>
  </r>
  <r>
    <n v="558"/>
    <x v="1"/>
    <d v="2024-10-16T00:00:00"/>
    <m/>
    <m/>
    <d v="2024-10-16T00:00:00"/>
    <s v="PR2425-03902"/>
    <s v="PO2425-04438 "/>
    <d v="2024-10-23T00:00:00"/>
    <m/>
    <n v="10"/>
    <s v="SFST81000050"/>
    <s v="Tool and Equipment PD M/C"/>
    <s v="Tool and Equipment"/>
    <n v="2"/>
    <s v="Belt 1 PU070 Blue W195 mm x L630 mm_x000a_Endless Joint (Part No. 16750000812)"/>
    <n v="3"/>
    <s v="JOB."/>
    <n v="650"/>
    <n v="1950"/>
    <m/>
    <s v="V1000693 - APN POWER SUPPLY COMPANY LIMITED"/>
    <s v="Recive bill and GRN already"/>
    <m/>
    <d v="2024-11-01T00:00:00"/>
    <m/>
    <n v="9"/>
    <s v="Ontime"/>
    <m/>
  </r>
  <r>
    <n v="559"/>
    <x v="1"/>
    <d v="2024-10-16T00:00:00"/>
    <m/>
    <m/>
    <d v="2024-10-16T00:00:00"/>
    <s v="PR2425-03902"/>
    <s v="PO2425-04438 "/>
    <d v="2024-10-23T00:00:00"/>
    <m/>
    <n v="10"/>
    <s v="SFST81000050"/>
    <s v="Tool and Equipment PD M/C"/>
    <s v="Tool and Equipment"/>
    <n v="3"/>
    <s v="Belt 1 PU070 Blue W195 mm x L1,230 mm_x000a_Endless Joint (Part No. 16750000819)"/>
    <n v="3"/>
    <s v="JOB."/>
    <n v="900"/>
    <n v="2700"/>
    <m/>
    <s v="V1000693 - APN POWER SUPPLY COMPANY LIMITED"/>
    <s v="Recive bill and GRN already"/>
    <m/>
    <d v="2024-11-01T00:00:00"/>
    <m/>
    <n v="9"/>
    <s v="Ontime"/>
    <m/>
  </r>
  <r>
    <n v="560"/>
    <x v="1"/>
    <d v="2024-10-23T00:00:00"/>
    <m/>
    <m/>
    <d v="2024-10-23T00:00:00"/>
    <s v="PR2425-04065"/>
    <s v="PO2425-04463"/>
    <d v="2024-10-30T00:00:00"/>
    <m/>
    <n v="10"/>
    <s v="SFST34000071"/>
    <s v="Consumable part for MN"/>
    <s v="Cooling system jobs"/>
    <n v="1"/>
    <s v="Probe, NTC0150055, _50/90C"/>
    <n v="10"/>
    <s v="PCS."/>
    <n v="241.4"/>
    <n v="2414"/>
    <m/>
    <s v="V1000265 - Q Inter Supply Co., Ltd"/>
    <s v="Recive bill and GRN already"/>
    <m/>
    <d v="2024-11-05T00:00:00"/>
    <m/>
    <n v="6"/>
    <s v="Ontime"/>
    <m/>
  </r>
  <r>
    <n v="561"/>
    <x v="1"/>
    <d v="2024-10-23T00:00:00"/>
    <m/>
    <m/>
    <d v="2024-10-23T00:00:00"/>
    <s v="PR2425-04064"/>
    <s v="PO2425-04464"/>
    <d v="2024-10-30T00:00:00"/>
    <m/>
    <n v="10"/>
    <s v="SFST81000050"/>
    <s v="Tool and Equipment PD M/C"/>
    <s v="Tool and Equipment"/>
    <n v="2"/>
    <s v="&quot;RYOBI&quot; รุ่น D1504 โช้คอัพประตูหนีไฟแบบไม่ตั้งค่างรับ นํ้าหนัก 65-80 kg. ประเทศญี่ปุ่น มาตรฐาน UL"/>
    <n v="1"/>
    <s v="PCS."/>
    <n v="2300"/>
    <n v="2300"/>
    <m/>
    <s v="V1000259 - JJP SUPPLY CO., LTD"/>
    <s v="Recive bill and GRN already"/>
    <m/>
    <d v="2024-11-08T00:00:00"/>
    <m/>
    <n v="9"/>
    <s v="Ontime"/>
    <m/>
  </r>
  <r>
    <n v="562"/>
    <x v="1"/>
    <d v="2024-10-18T00:00:00"/>
    <m/>
    <m/>
    <d v="2024-10-18T00:00:00"/>
    <s v="PR2425-03981"/>
    <s v="PO2425-04372"/>
    <d v="2024-10-25T00:00:00"/>
    <m/>
    <n v="10"/>
    <s v="SFST81000050"/>
    <s v="Tool and Equipment  Engineering"/>
    <s v="Tool and Equipment"/>
    <n v="1"/>
    <s v="ท่อ HDPE ด่าคาดฟ้า ขนาด 50 mm (100M/Roll)"/>
    <n v="1"/>
    <s v="PCS."/>
    <n v="9987"/>
    <n v="9987"/>
    <m/>
    <s v="V1000529 - 168 Supply"/>
    <s v="Recive bill and GRN already"/>
    <m/>
    <d v="2024-10-25T00:00:00"/>
    <m/>
    <n v="0"/>
    <s v="Ontime"/>
    <m/>
  </r>
  <r>
    <n v="563"/>
    <x v="1"/>
    <d v="2024-10-18T00:00:00"/>
    <m/>
    <m/>
    <d v="2024-10-18T00:00:00"/>
    <s v="PR2425-03985"/>
    <s v="PO2425-04377"/>
    <d v="2024-10-25T00:00:00"/>
    <m/>
    <n v="10"/>
    <s v="SFST81000050"/>
    <s v="Tool and Equipment PD M/C"/>
    <s v="Tool and Equipment"/>
    <n v="1"/>
    <s v="Mitsubishi Inverter FR-D740; 3P, 380VAC, 2.2KW"/>
    <n v="1"/>
    <s v="PCS."/>
    <n v="11400"/>
    <n v="11400"/>
    <m/>
    <s v="V1000481 - บริษัท เจดับบลิวเทค จำกัด"/>
    <s v="Recive bill and GRN already"/>
    <m/>
    <d v="2024-10-25T00:00:00"/>
    <m/>
    <n v="0"/>
    <s v="Ontime"/>
    <m/>
  </r>
  <r>
    <n v="564"/>
    <x v="1"/>
    <d v="2024-10-18T00:00:00"/>
    <m/>
    <m/>
    <d v="2024-10-18T00:00:00"/>
    <s v="PR2425-03987"/>
    <s v="PO2425-04381 "/>
    <d v="2024-10-25T00:00:00"/>
    <m/>
    <n v="14"/>
    <s v="SFST34000043"/>
    <s v="Consumable part for MN"/>
    <s v="Electrical jobs"/>
    <n v="1"/>
    <s v="&quot;Philip&quot;, TLD36/865, 36W, หลอดไฟฟลูออเรสเซนต์"/>
    <n v="50"/>
    <s v="PCS."/>
    <n v="63"/>
    <n v="3150"/>
    <m/>
    <s v="V1000276 - SN. ELECTRIC AND SUPPLY CO., LTD."/>
    <s v="Recive bill and GRN already"/>
    <m/>
    <d v="2024-10-25T00:00:00"/>
    <m/>
    <n v="0"/>
    <s v="Ontime"/>
    <m/>
  </r>
  <r>
    <n v="565"/>
    <x v="1"/>
    <d v="2024-10-18T00:00:00"/>
    <m/>
    <m/>
    <d v="2024-10-18T00:00:00"/>
    <s v="PR2425-03987"/>
    <s v="PO2425-04381 "/>
    <d v="2024-10-25T00:00:00"/>
    <m/>
    <n v="10"/>
    <s v="SFST34000044"/>
    <s v="Consumable part for MN"/>
    <s v="Electrical jobs"/>
    <n v="2"/>
    <s v="&quot;Philip&quot;,T8,20W, 2100lm, ECO SOFT HO LED"/>
    <n v="50"/>
    <s v="PCS."/>
    <n v="134"/>
    <n v="6700"/>
    <m/>
    <s v="V1000276 - SN. ELECTRIC AND SUPPLY CO., LTD."/>
    <s v="Recive bill and GRN already"/>
    <m/>
    <d v="2024-10-25T00:00:00"/>
    <m/>
    <n v="0"/>
    <s v="Ontime"/>
    <m/>
  </r>
  <r>
    <n v="566"/>
    <x v="1"/>
    <d v="2024-10-18T00:00:00"/>
    <m/>
    <m/>
    <d v="2024-10-18T00:00:00"/>
    <s v="PR2425-03987"/>
    <s v="PO2425-04381 "/>
    <d v="2024-10-25T00:00:00"/>
    <m/>
    <n v="10"/>
    <s v="SFST34000091"/>
    <s v="Consumable part for MN"/>
    <s v="Electrical jobs"/>
    <n v="3"/>
    <s v="3M เทปพันสายไฟ รุ่น Temflex Plus ขนาด 3/4นิ้ว - สีดำ"/>
    <n v="40"/>
    <s v="PCS."/>
    <n v="14"/>
    <n v="560"/>
    <m/>
    <s v="V1000276 - SN. ELECTRIC AND SUPPLY CO., LTD."/>
    <s v="Recive bill and GRN already"/>
    <m/>
    <d v="2024-10-25T00:00:00"/>
    <m/>
    <n v="0"/>
    <s v="Ontime"/>
    <m/>
  </r>
  <r>
    <n v="567"/>
    <x v="1"/>
    <d v="2024-10-24T00:00:00"/>
    <m/>
    <m/>
    <d v="2024-10-24T00:00:00"/>
    <s v="PR2425-04110"/>
    <s v="PO2425-04491"/>
    <d v="2024-10-31T00:00:00"/>
    <m/>
    <n v="30"/>
    <s v="SFST81000050"/>
    <s v="Utility Jobs  (Boiler-Air compress-Transformer-LPG)"/>
    <s v="Cooling  part"/>
    <n v="1"/>
    <s v="Danfoss&quot; 48-F ELIMINATOR Filter drier strainer 023U1921"/>
    <n v="6"/>
    <s v="PCS."/>
    <n v="556"/>
    <n v="3336"/>
    <m/>
    <s v="V1000310 - BOONBAWORN ENGINEERING CO., LTD"/>
    <s v="Recive bill and GRN already"/>
    <s v="GRN2425-0005169"/>
    <d v="2024-11-14T00:00:00"/>
    <m/>
    <n v="14"/>
    <s v="Ontime"/>
    <m/>
  </r>
  <r>
    <n v="568"/>
    <x v="1"/>
    <d v="2024-10-23T00:00:00"/>
    <m/>
    <m/>
    <d v="2024-10-23T00:00:00"/>
    <s v="PR2526-03228"/>
    <s v="PO2425-04465 "/>
    <d v="2024-10-30T00:00:00"/>
    <m/>
    <n v="90"/>
    <s v="SFST82000007"/>
    <s v="Tool and Equipment  Engineering"/>
    <s v="Tool and Equipment"/>
    <n v="1"/>
    <s v="&quot;Fluke&quot;, 177, Digital multimeter"/>
    <n v="1"/>
    <s v="PCS."/>
    <n v="15961.3"/>
    <n v="15961.3"/>
    <m/>
    <s v="V1000125 - CALIBRATION LABORATORY CO.,LTD."/>
    <s v="Recive bill and GRN already"/>
    <s v="GRN2425-0006532"/>
    <d v="2025-01-17T00:00:00"/>
    <m/>
    <n v="79"/>
    <s v="Ontime"/>
    <m/>
  </r>
  <r>
    <n v="569"/>
    <x v="2"/>
    <d v="2024-10-23T00:00:00"/>
    <m/>
    <m/>
    <d v="2024-10-23T00:00:00"/>
    <s v="PR2526-03228"/>
    <s v="PO2425-04465 "/>
    <d v="2024-10-30T00:00:00"/>
    <m/>
    <n v="90"/>
    <s v="SFST82000007"/>
    <s v="Tool and Equipment  Engineering"/>
    <s v="Tool and Equipment"/>
    <n v="2"/>
    <s v="&quot;Fluke&quot;,TPAK, Tool Magnetic meter  hanger"/>
    <n v="2"/>
    <s v="PCS."/>
    <n v="1017.875"/>
    <n v="2035.75"/>
    <m/>
    <s v="V1000125 - CALIBRATION LABORATORY CO.,LTD."/>
    <s v="Recive bill and GRN already"/>
    <s v="GRN2425-0006532"/>
    <d v="2025-01-17T00:00:00"/>
    <m/>
    <n v="79"/>
    <s v="Ontime"/>
    <m/>
  </r>
  <r>
    <n v="570"/>
    <x v="2"/>
    <d v="2024-10-23T00:00:00"/>
    <m/>
    <m/>
    <d v="2024-10-23T00:00:00"/>
    <s v="PR2526-03228"/>
    <s v="PO2425-04465 "/>
    <d v="2024-10-30T00:00:00"/>
    <m/>
    <n v="90"/>
    <s v="SFST82000007"/>
    <s v="Tool and Equipment  Engineering"/>
    <s v="Tool and Equipment"/>
    <n v="3"/>
    <s v="&quot;Fluke&quot;, C11XT, Protective EVA Foam Hard case"/>
    <n v="1"/>
    <s v="PCS."/>
    <n v="1991.55"/>
    <n v="1991.55"/>
    <m/>
    <s v="V1000125 - CALIBRATION LABORATORY CO.,LTD."/>
    <s v="Recive bill and GRN already"/>
    <s v="GRN2425-0006532"/>
    <d v="2025-01-17T00:00:00"/>
    <m/>
    <n v="79"/>
    <s v="Ontime"/>
    <m/>
  </r>
  <r>
    <n v="571"/>
    <x v="2"/>
    <d v="2024-10-23T00:00:00"/>
    <m/>
    <m/>
    <d v="2024-10-23T00:00:00"/>
    <s v="PR2526-03228"/>
    <s v="PO2425-04465 "/>
    <d v="2024-10-30T00:00:00"/>
    <m/>
    <n v="90"/>
    <s v="SFST82000007"/>
    <s v="Tool and Equipment  Engineering"/>
    <s v="Tool and Equipment"/>
    <n v="4"/>
    <s v="&quot;Fluke&quot;, 374FC, Clamp meter"/>
    <n v="1"/>
    <s v="PCS."/>
    <n v="17975.55"/>
    <n v="17975.55"/>
    <m/>
    <s v="V1000125 - CALIBRATION LABORATORY CO.,LTD."/>
    <s v="Recive bill and GRN already"/>
    <s v="GRN2425-0006532"/>
    <d v="2025-01-17T00:00:00"/>
    <m/>
    <n v="79"/>
    <s v="Ontime"/>
    <m/>
  </r>
  <r>
    <n v="572"/>
    <x v="2"/>
    <d v="2024-10-23T00:00:00"/>
    <m/>
    <m/>
    <d v="2024-10-23T00:00:00"/>
    <s v="PR2526-03228"/>
    <s v="PO2425-04465 "/>
    <d v="2024-10-30T00:00:00"/>
    <m/>
    <n v="90"/>
    <s v="SFST82000007"/>
    <s v="Tool and Equipment  Engineering"/>
    <s v="Tool and Equipment"/>
    <n v="5"/>
    <s v="&quot;Fluke&quot;, i2500-18, Ilexible Current  probes"/>
    <n v="1"/>
    <s v="PCS."/>
    <n v="7998.5"/>
    <n v="7998.5"/>
    <m/>
    <s v="V1000125 - CALIBRATION LABORATORY CO.,LTD."/>
    <s v="Recive bill and GRN already"/>
    <s v="GRN2425-0006532"/>
    <d v="2025-01-17T00:00:00"/>
    <m/>
    <n v="79"/>
    <s v="Ontime"/>
    <m/>
  </r>
  <r>
    <n v="573"/>
    <x v="2"/>
    <d v="2024-10-23T00:00:00"/>
    <m/>
    <m/>
    <d v="2024-10-23T00:00:00"/>
    <s v="PR2526-03228"/>
    <s v="PO2425-04465 "/>
    <d v="2024-10-30T00:00:00"/>
    <m/>
    <n v="90"/>
    <s v="SFST82000007"/>
    <s v="Tool and Equipment  Engineering"/>
    <s v="Tool and Equipment"/>
    <n v="6"/>
    <s v="&quot;Fluke&quot;, C37XT, Protective EVA Hard case"/>
    <n v="1"/>
    <s v="PCS."/>
    <n v="2627.35"/>
    <n v="2627.35"/>
    <m/>
    <s v="V1000125 - CALIBRATION LABORATORY CO.,LTD."/>
    <s v="Recive bill and GRN already"/>
    <s v="GRN2425-0006532"/>
    <d v="2025-01-17T00:00:00"/>
    <m/>
    <n v="79"/>
    <s v="Ontime"/>
    <m/>
  </r>
  <r>
    <n v="574"/>
    <x v="2"/>
    <d v="2024-10-23T00:00:00"/>
    <m/>
    <m/>
    <d v="2024-10-23T00:00:00"/>
    <s v="PR2526-03228"/>
    <s v="PO2425-04465 "/>
    <d v="2024-10-30T00:00:00"/>
    <m/>
    <n v="90"/>
    <s v="SFST82000007"/>
    <s v="Tool and Equipment  Engineering"/>
    <s v="Tool and Equipment"/>
    <n v="7"/>
    <s v="&quot;Fluke&quot;, 1507, Insulation tester"/>
    <n v="1"/>
    <s v="PCS."/>
    <n v="28980.05"/>
    <n v="28980.05"/>
    <m/>
    <s v="V1000125 - CALIBRATION LABORATORY CO.,LTD."/>
    <s v="Recive bill and GRN already"/>
    <s v="GRN2425-0006532"/>
    <d v="2025-01-17T00:00:00"/>
    <m/>
    <n v="79"/>
    <s v="Ontime"/>
    <m/>
  </r>
  <r>
    <n v="575"/>
    <x v="2"/>
    <d v="2024-10-23T00:00:00"/>
    <m/>
    <m/>
    <d v="2024-10-23T00:00:00"/>
    <s v="PR2526-03228"/>
    <s v="PO2425-04465 "/>
    <d v="2024-01-07T00:00:00"/>
    <m/>
    <n v="10"/>
    <s v="SFST82000007"/>
    <s v="Tool and Equipment  Engineering"/>
    <s v="Tool and Equipment"/>
    <n v="8"/>
    <s v="&quot;Fluke&quot;, TLK289,Industrial Master test lead set"/>
    <n v="1"/>
    <s v="PCS."/>
    <n v="7855.7"/>
    <n v="7855.7"/>
    <m/>
    <s v="V1000125 - CALIBRATION LABORATORY CO.,LTD."/>
    <s v="Recive bill and GRN already"/>
    <s v="GRN2425-0006532"/>
    <d v="2024-01-17T00:00:00"/>
    <m/>
    <n v="10"/>
    <s v="Ontime"/>
    <m/>
  </r>
  <r>
    <n v="576"/>
    <x v="0"/>
    <d v="2024-10-24T00:00:00"/>
    <m/>
    <m/>
    <d v="2024-10-24T00:00:00"/>
    <s v="PR2425-04110"/>
    <s v="PO2425-04491"/>
    <d v="2024-10-31T00:00:00"/>
    <m/>
    <n v="20"/>
    <s v="SFST81000050"/>
    <s v="Utility Jobs  (Boiler-Air compress-Transformer-LPG)"/>
    <s v="Cooling  part"/>
    <n v="3"/>
    <s v="&quot;EMERSON&quot; Filter Drier (ตัวกรองความชิ้น) EK-3055 (เชื่อม) 5/8&quot;"/>
    <n v="4"/>
    <s v="PCS."/>
    <n v="665"/>
    <n v="2660"/>
    <m/>
    <s v="V1000310 - BOONBAWORN ENGINEERING CO., LTD"/>
    <s v="Recive bill and GRN already"/>
    <s v="GRN2425-0005169"/>
    <d v="2024-11-14T00:00:00"/>
    <m/>
    <n v="14"/>
    <s v="Ontime"/>
    <m/>
  </r>
  <r>
    <n v="577"/>
    <x v="0"/>
    <d v="2024-10-24T00:00:00"/>
    <m/>
    <m/>
    <d v="2024-10-24T00:00:00"/>
    <s v="PR2425-04110"/>
    <s v="PO2425-04491"/>
    <d v="2024-10-31T00:00:00"/>
    <m/>
    <n v="120"/>
    <s v="SFST81000050"/>
    <s v="Utility Jobs  (Boiler-Air compress-Transformer-LPG)"/>
    <s v="Cooling  part"/>
    <n v="2"/>
    <s v="&quot;EMERSON&quot; ชุน D-48 ไส้กรองไดเออร์แอร์"/>
    <n v="6"/>
    <s v="PCS."/>
    <n v="550"/>
    <n v="3300"/>
    <m/>
    <s v="V1000310 - BOONBAWORN ENGINEERING CO., LTD"/>
    <s v="Recive bill and GRN already"/>
    <s v="GRN2425-0007234"/>
    <d v="2025-02-18T00:00:00"/>
    <m/>
    <n v="110"/>
    <s v="Ontime"/>
    <m/>
  </r>
  <r>
    <n v="578"/>
    <x v="0"/>
    <d v="2024-10-30T00:00:00"/>
    <m/>
    <m/>
    <d v="2024-10-30T00:00:00"/>
    <s v="PR2425-04200"/>
    <s v="PO2425-04717"/>
    <d v="2024-11-06T00:00:00"/>
    <m/>
    <n v="20"/>
    <s v="SFST81000050"/>
    <s v="Safety equipment"/>
    <s v="Tool and Equipment"/>
    <n v="1"/>
    <s v="&quot;UK SAFETY&quot; รุ่น OXFORD รองเท้าเซฟตี้ หัว Composite พื้น Kevlar_x000a_Size: 43 = 1 / 45 = 2"/>
    <n v="3"/>
    <s v="PCS."/>
    <n v="750"/>
    <n v="2250"/>
    <m/>
    <s v=" V1000556 - Team Safety Sales Co., Ltd."/>
    <s v="Recive bill and GRN already"/>
    <m/>
    <d v="2024-11-25T00:00:00"/>
    <m/>
    <n v="19"/>
    <s v="Ontime"/>
    <m/>
  </r>
  <r>
    <n v="579"/>
    <x v="0"/>
    <d v="2024-10-30T00:00:00"/>
    <m/>
    <m/>
    <d v="2024-10-30T00:00:00"/>
    <s v="PR2425-04200"/>
    <s v="PO2425-04717"/>
    <d v="2024-11-06T00:00:00"/>
    <m/>
    <n v="90"/>
    <s v="SFST81000050"/>
    <s v="Safety equipment"/>
    <s v="Tool and Equipment"/>
    <n v="2"/>
    <s v="ค่าจัดส่งสินค้า"/>
    <n v="1"/>
    <s v="PCS."/>
    <n v="250"/>
    <n v="250"/>
    <m/>
    <s v=" V1000556 - Team Safety Sales Co., Ltd."/>
    <s v="Recive bill and GRN already"/>
    <m/>
    <d v="2024-11-25T00:00:00"/>
    <m/>
    <n v="19"/>
    <s v="Ontime"/>
    <m/>
  </r>
  <r>
    <n v="580"/>
    <x v="0"/>
    <d v="2024-10-30T00:00:00"/>
    <m/>
    <m/>
    <d v="2024-10-30T00:00:00"/>
    <s v="PR2425-04201"/>
    <s v="PO2425-04725"/>
    <d v="2024-11-06T00:00:00"/>
    <m/>
    <n v="10"/>
    <s v="SFST81000009"/>
    <s v="Tool and Equipment PD M/C"/>
    <s v="Electrical jobs"/>
    <n v="1"/>
    <s v="&quot;HACO&quot; CC20 20 mm. ก้ามปูจับท่อ (1กล่อง/100ตัว) สีขาว"/>
    <n v="100"/>
    <s v="PCS."/>
    <n v="2.4"/>
    <n v="240"/>
    <m/>
    <s v="V1000276 - SN. ELECTRIC AND SUPPLY CO., LTD."/>
    <s v="Recive bill and GRN already"/>
    <m/>
    <d v="2024-11-13T00:00:00"/>
    <m/>
    <n v="7"/>
    <s v="Ontime"/>
    <m/>
  </r>
  <r>
    <n v="581"/>
    <x v="0"/>
    <d v="2024-10-30T00:00:00"/>
    <m/>
    <m/>
    <d v="2024-10-30T00:00:00"/>
    <s v="PR2425-04201"/>
    <s v="PO2425-04725"/>
    <d v="2024-11-06T00:00:00"/>
    <m/>
    <n v="10"/>
    <s v="SFST81000009"/>
    <s v="Tool and Equipment PD M/C"/>
    <s v="Electrical jobs"/>
    <n v="2"/>
    <s v="HACO BC20 20 mm. คอนเนคเตอร์ (1กล่อง/100ตัว) สีขาว"/>
    <n v="100"/>
    <s v="PCS."/>
    <n v="4.8"/>
    <n v="480"/>
    <m/>
    <s v="V1000276 - SN. ELECTRIC AND SUPPLY CO., LTD."/>
    <s v="Recive bill and GRN already"/>
    <m/>
    <d v="2024-11-13T00:00:00"/>
    <m/>
    <n v="7"/>
    <s v="Ontime"/>
    <m/>
  </r>
  <r>
    <n v="582"/>
    <x v="0"/>
    <d v="2024-10-30T00:00:00"/>
    <m/>
    <m/>
    <d v="2024-10-30T00:00:00"/>
    <s v="PR2425-04201"/>
    <s v="PO2425-04725"/>
    <d v="2024-11-06T00:00:00"/>
    <m/>
    <n v="10"/>
    <s v="SFST81000009"/>
    <s v="Tool and Equipment PD M/C"/>
    <s v="Electrical jobs"/>
    <n v="3"/>
    <s v="&quot;HACO&quot; EC20 20 mm. ยาว 2.9 m. ท่อร้อยสายไฟขนาด สีขาว"/>
    <n v="15"/>
    <s v="PCS."/>
    <n v="38"/>
    <n v="570"/>
    <m/>
    <s v="V1000276 - SN. ELECTRIC AND SUPPLY CO., LTD."/>
    <s v="Recive bill and GRN already"/>
    <m/>
    <d v="2024-11-13T00:00:00"/>
    <m/>
    <n v="7"/>
    <s v="Ontime"/>
    <m/>
  </r>
  <r>
    <n v="583"/>
    <x v="0"/>
    <d v="2024-10-30T00:00:00"/>
    <m/>
    <m/>
    <d v="2024-10-30T00:00:00"/>
    <s v="PR2425-04213"/>
    <s v="PO2425-04726"/>
    <d v="2024-11-06T00:00:00"/>
    <m/>
    <n v="10"/>
    <s v="SFST81000009"/>
    <s v="Tool and Equipment PD M/C"/>
    <s v="Electrical jobs"/>
    <n v="1"/>
    <s v="&quot;Panasonic&quot; WEG5001K WIDE SERIES 16A 250V"/>
    <n v="10"/>
    <s v="PCS."/>
    <n v="29"/>
    <n v="290"/>
    <m/>
    <s v="V1000276 - SN. ELECTRIC AND SUPPLY CO., LTD."/>
    <s v="Recive bill and GRN already"/>
    <m/>
    <d v="2024-11-13T00:00:00"/>
    <m/>
    <n v="7"/>
    <s v="Ontime"/>
    <m/>
  </r>
  <r>
    <n v="584"/>
    <x v="0"/>
    <d v="2024-10-30T00:00:00"/>
    <m/>
    <m/>
    <d v="2024-10-30T00:00:00"/>
    <s v="PR2425-04213"/>
    <s v="PO2425-04726"/>
    <d v="2024-11-06T00:00:00"/>
    <m/>
    <n v="10"/>
    <s v="SFST81000009"/>
    <s v="Tool and Equipment PD M/C"/>
    <s v="Electrical jobs"/>
    <n v="2"/>
    <s v="&quot;Panasonic&quot; WEG6801WK WIDE ฝาพลาสติก1ช่อง สีขาว"/>
    <n v="10"/>
    <s v="PCS."/>
    <n v="19"/>
    <n v="190"/>
    <m/>
    <s v="V1000276 - SN. ELECTRIC AND SUPPLY CO., LTD."/>
    <s v="Recive bill and GRN already"/>
    <m/>
    <d v="2024-11-13T00:00:00"/>
    <m/>
    <n v="7"/>
    <s v="Ontime"/>
    <m/>
  </r>
  <r>
    <n v="585"/>
    <x v="0"/>
    <d v="2024-10-30T00:00:00"/>
    <m/>
    <m/>
    <d v="2024-10-30T00:00:00"/>
    <s v="PR2425-04213"/>
    <s v="PO2425-04726"/>
    <d v="2024-11-06T00:00:00"/>
    <m/>
    <n v="10"/>
    <s v="SFST81000009"/>
    <s v="Tool and Equipment PD M/C"/>
    <s v="Electrical jobs"/>
    <n v="3"/>
    <s v="&quot;Nano&quot; PVC Box ลอย 2x4&quot; บล็อคพลาสติกลอยเดี่ยว สีขาว"/>
    <n v="10"/>
    <s v="PCS."/>
    <n v="10"/>
    <n v="100"/>
    <m/>
    <s v="V1000276 - SN. ELECTRIC AND SUPPLY CO., LTD."/>
    <s v="Recive bill and GRN already"/>
    <m/>
    <d v="2024-11-13T00:00:00"/>
    <m/>
    <n v="7"/>
    <s v="Ontime"/>
    <m/>
  </r>
  <r>
    <n v="586"/>
    <x v="0"/>
    <d v="2024-10-24T00:00:00"/>
    <m/>
    <m/>
    <d v="2024-10-24T00:00:00"/>
    <s v="PR2425-04113"/>
    <s v="PO2425-04492"/>
    <d v="2024-10-31T00:00:00"/>
    <m/>
    <n v="120"/>
    <s v="SFST81000050"/>
    <s v="Utility Jobs  (Boiler-Air compress-Transformer-LPG)"/>
    <s v="Cooling system jobs"/>
    <n v="1"/>
    <s v="P.C.B Inverter Trane Model: TYA200JD00AA"/>
    <n v="1"/>
    <s v="PCS."/>
    <n v="21400"/>
    <n v="21400"/>
    <m/>
    <s v="V1000682 - Ratchanee Kamyuang"/>
    <s v="Recive bill and GRN already"/>
    <s v="GRN2627-0001017"/>
    <d v="2026-05-04T00:00:00"/>
    <m/>
    <n v="550"/>
    <s v="over deliverry"/>
    <m/>
  </r>
  <r>
    <n v="587"/>
    <x v="0"/>
    <d v="2024-10-24T00:00:00"/>
    <m/>
    <m/>
    <d v="2024-10-24T00:00:00"/>
    <s v="PR2425-04113"/>
    <s v="PO2425-04492"/>
    <d v="2024-10-31T00:00:00"/>
    <m/>
    <n v="90"/>
    <s v="SFST81000050"/>
    <s v="Utility Jobs  (Boiler-Air compress-Transformer-LPG)"/>
    <s v="Cooling system jobs"/>
    <n v="2"/>
    <s v="ค่าแรงและค่าดำเนินการ"/>
    <n v="1"/>
    <s v="PCS."/>
    <n v="2500"/>
    <n v="2500"/>
    <m/>
    <s v="V1000682 - Ratchanee Kamyuang"/>
    <s v="Recive bill and GRN already"/>
    <m/>
    <d v="2025-01-22T00:00:00"/>
    <m/>
    <n v="83"/>
    <s v="Ontime"/>
    <m/>
  </r>
  <r>
    <n v="588"/>
    <x v="0"/>
    <d v="2024-10-24T00:00:00"/>
    <m/>
    <m/>
    <d v="2024-10-24T00:00:00"/>
    <s v="PR2425-04111 "/>
    <s v="PO2425-04588 "/>
    <d v="2024-10-31T00:00:00"/>
    <m/>
    <n v="60"/>
    <s v="SFST81000050"/>
    <s v="Tool and Equipment PD M/C"/>
    <s v="Cooling  part"/>
    <n v="1"/>
    <s v="Type: Aluminum filter, AL Size: 289x594x44 mm"/>
    <n v="2"/>
    <s v="PCS."/>
    <n v="450"/>
    <n v="900"/>
    <m/>
    <s v="V1000699 - FILTECH PLUS ENGINEERING COMPANY LIMITED"/>
    <s v="Recive bill and GRN already"/>
    <m/>
    <d v="2024-12-17T00:00:00"/>
    <m/>
    <n v="47"/>
    <s v="Ontime"/>
    <m/>
  </r>
  <r>
    <n v="589"/>
    <x v="0"/>
    <d v="2024-10-24T00:00:00"/>
    <m/>
    <m/>
    <d v="2024-10-24T00:00:00"/>
    <s v="PR2425-04111 "/>
    <s v="PO2425-04588 "/>
    <d v="2024-10-31T00:00:00"/>
    <m/>
    <n v="60"/>
    <s v="SFST81000050"/>
    <s v="Tool and Equipment PD M/C"/>
    <s v="Cooling  part"/>
    <n v="2"/>
    <s v="Type: Aluminum filter, AL Size: 492x594x44 mm"/>
    <n v="2"/>
    <s v="PCS."/>
    <n v="550"/>
    <n v="1100"/>
    <m/>
    <s v="V1000699 - FILTECH PLUS ENGINEERING COMPANY LIMITED"/>
    <s v="Recive bill and GRN already"/>
    <m/>
    <d v="2024-12-17T00:00:00"/>
    <m/>
    <n v="47"/>
    <s v="Ontime"/>
    <m/>
  </r>
  <r>
    <n v="590"/>
    <x v="0"/>
    <d v="2024-10-24T00:00:00"/>
    <m/>
    <m/>
    <d v="2024-10-24T00:00:00"/>
    <s v="PR2425-04111 "/>
    <s v="PO2425-04588 "/>
    <d v="2024-10-31T00:00:00"/>
    <m/>
    <n v="60"/>
    <s v="SFST81000050"/>
    <s v="Tool and Equipment PD M/C"/>
    <s v="Cooling  part"/>
    <n v="3"/>
    <s v="Medium Filter (Box Type), Size: 295x595x95 mm_x000a_- Frame: Extruded_x000a_- Eff: 90-95% yellow"/>
    <n v="2"/>
    <s v="PCS."/>
    <n v="1500"/>
    <n v="3000"/>
    <m/>
    <s v="V1000699 - FILTECH PLUS ENGINEERING COMPANY LIMITED"/>
    <s v="Recive bill and GRN already"/>
    <m/>
    <d v="2024-12-17T00:00:00"/>
    <m/>
    <n v="47"/>
    <s v="Ontime"/>
    <m/>
  </r>
  <r>
    <n v="591"/>
    <x v="0"/>
    <d v="2024-10-30T00:00:00"/>
    <m/>
    <m/>
    <d v="2024-10-30T00:00:00"/>
    <s v="PR2425-04194"/>
    <s v="PO2425-04743"/>
    <d v="2024-11-06T00:00:00"/>
    <m/>
    <n v="160"/>
    <s v="SFST81000064"/>
    <s v="Annual cost"/>
    <s v="Inspect cost"/>
    <n v="1"/>
    <s v="ค่าบริการ งานตรวจสอบรับรองระบบการจัดการพลังงาน_x000a_- ประจําปี 2567_x000a_- รายละเอียดดามใบเสอนราคาแนบ"/>
    <n v="1"/>
    <s v="JOB."/>
    <n v="25000"/>
    <n v="25000"/>
    <m/>
    <s v="V1000694 - JIRAKIN ENGINEERING SERVICE CO., LTD."/>
    <s v="Recive bill and GRN already"/>
    <s v="GRN2526-0000143"/>
    <d v="2025-04-08T00:00:00"/>
    <m/>
    <n v="153"/>
    <s v="Ontime"/>
    <m/>
  </r>
  <r>
    <n v="592"/>
    <x v="0"/>
    <d v="2024-11-01T00:00:00"/>
    <m/>
    <m/>
    <d v="2024-11-01T00:00:00"/>
    <s v="PR2425-04232"/>
    <s v="PO2425-04767 "/>
    <d v="2024-11-08T00:00:00"/>
    <m/>
    <n v="120"/>
    <s v="SFST81000048"/>
    <s v="Utility Jobs  (Boiler-Air compress-Transformer-LPG)"/>
    <s v="Cooling system jobs"/>
    <n v="1"/>
    <s v="Suction valve Header 2-5/8&quot; STAS-9621"/>
    <n v="1"/>
    <s v="JOB."/>
    <n v="6250"/>
    <n v="6250"/>
    <m/>
    <s v="V1000055 - I.T.C.(1993) CO.,LTD."/>
    <s v="Recive bill and GRN already"/>
    <s v="GRN2526-0005756"/>
    <d v="2025-12-02T00:00:00"/>
    <m/>
    <n v="389"/>
    <s v="over deliverry"/>
    <m/>
  </r>
  <r>
    <n v="593"/>
    <x v="0"/>
    <d v="2024-11-01T00:00:00"/>
    <m/>
    <m/>
    <d v="2024-11-01T00:00:00"/>
    <s v="PR2425-04232"/>
    <s v="PO2425-04767 "/>
    <d v="2024-11-08T00:00:00"/>
    <m/>
    <n v="120"/>
    <s v="SFST81000048"/>
    <s v="Utility Jobs  (Boiler-Air compress-Transformer-LPG)"/>
    <s v="Cooling system jobs"/>
    <n v="2"/>
    <s v="Drier Core: F48 for Suction header"/>
    <n v="2"/>
    <s v="JOB."/>
    <n v="260"/>
    <n v="520"/>
    <m/>
    <s v="V1000055 - I.T.C.(1993) CO.,LTD."/>
    <s v="Recive bill and GRN already"/>
    <s v="GRN2526-0005756"/>
    <d v="2025-12-02T00:00:00"/>
    <m/>
    <n v="389"/>
    <s v="over deliverry"/>
    <m/>
  </r>
  <r>
    <n v="594"/>
    <x v="0"/>
    <d v="2024-11-01T00:00:00"/>
    <m/>
    <m/>
    <d v="2024-11-01T00:00:00"/>
    <s v="PR2425-04232"/>
    <s v="PO2425-04767 "/>
    <d v="2024-11-08T00:00:00"/>
    <m/>
    <n v="120"/>
    <s v="SFST81000048"/>
    <s v="Utility Jobs  (Boiler-Air compress-Transformer-LPG)"/>
    <s v="Cooling system jobs"/>
    <n v="3"/>
    <s v="Oil Strainer 1/2&quot; (Flare)"/>
    <n v="1"/>
    <s v="JOB."/>
    <n v="450"/>
    <n v="450"/>
    <m/>
    <s v="V1000055 - I.T.C.(1993) CO.,LTD."/>
    <s v="Recive bill and GRN already"/>
    <s v="GRN2526-0005756"/>
    <d v="2025-12-02T00:00:00"/>
    <m/>
    <n v="389"/>
    <s v="over deliverry"/>
    <m/>
  </r>
  <r>
    <n v="595"/>
    <x v="0"/>
    <d v="2024-11-01T00:00:00"/>
    <m/>
    <m/>
    <d v="2024-11-01T00:00:00"/>
    <s v="PR2425-04232"/>
    <s v="PO2425-04767 "/>
    <d v="2024-11-08T00:00:00"/>
    <m/>
    <n v="120"/>
    <s v="SFST81000048"/>
    <s v="Utility Jobs  (Boiler-Air compress-Transformer-LPG)"/>
    <s v="Cooling system jobs"/>
    <n v="4"/>
    <s v="Low Pressure Gauge MR-205-DS-Multi-16 Bar ออกหลัง"/>
    <n v="4"/>
    <s v="JOB."/>
    <n v="300"/>
    <n v="1200"/>
    <m/>
    <s v="V1000055 - I.T.C.(1993) CO.,LTD."/>
    <s v="Recive bill and GRN already"/>
    <s v="GRN2526-0005756"/>
    <d v="2025-12-02T00:00:00"/>
    <m/>
    <n v="389"/>
    <s v="over deliverry"/>
    <m/>
  </r>
  <r>
    <n v="596"/>
    <x v="0"/>
    <d v="2024-11-01T00:00:00"/>
    <m/>
    <m/>
    <d v="2024-11-01T00:00:00"/>
    <s v="PR2425-04232"/>
    <s v="PO2425-04767 "/>
    <d v="2024-11-08T00:00:00"/>
    <m/>
    <n v="120"/>
    <s v="SFST81000048"/>
    <s v="Utility Jobs  (Boiler-Air compress-Transformer-LPG)"/>
    <s v="Cooling system jobs"/>
    <n v="5"/>
    <s v="Hi Pressure Gauge MR-306-DS-Multi-35 Bar ออกหลัง"/>
    <n v="2"/>
    <s v="JOB."/>
    <n v="600"/>
    <n v="1200"/>
    <m/>
    <s v="V1000055 - I.T.C.(1993) CO.,LTD."/>
    <s v="Recive bill and GRN already"/>
    <s v="GRN2526-0005756"/>
    <d v="2025-12-02T00:00:00"/>
    <m/>
    <n v="389"/>
    <s v="over deliverry"/>
    <m/>
  </r>
  <r>
    <n v="597"/>
    <x v="0"/>
    <d v="2024-11-01T00:00:00"/>
    <m/>
    <m/>
    <d v="2024-11-01T00:00:00"/>
    <s v="PR2425-04232"/>
    <s v="PO2425-04767 "/>
    <d v="2024-11-08T00:00:00"/>
    <m/>
    <n v="120"/>
    <s v="SFST81000048"/>
    <s v="Utility Jobs  (Boiler-Air compress-Transformer-LPG)"/>
    <s v="Cooling system jobs"/>
    <n v="6"/>
    <s v="ค่าแรงปฏิบัติงานเปลี่ยนท่อ Suction Compressor                                                                                                                                                                                                                                                                                                                                                                                                                                                                                                                                                                                                                                                                                                                                                                                                                                                                                                                                                                                                                                                                                                                                                                                                                                        "/>
    <n v="1"/>
    <s v="JOB."/>
    <n v="18000"/>
    <n v="18000"/>
    <m/>
    <s v="V1000055 - I.T.C.(1993) CO.,LTD."/>
    <s v="Recive bill and GRN already"/>
    <s v="GRN2526-0005756"/>
    <d v="2025-12-02T00:00:00"/>
    <m/>
    <n v="389"/>
    <s v="over deliverry"/>
    <m/>
  </r>
  <r>
    <n v="598"/>
    <x v="0"/>
    <d v="2024-11-08T00:00:00"/>
    <m/>
    <m/>
    <d v="2024-11-08T00:00:00"/>
    <s v="PR2425-04303"/>
    <s v="PO2425-04770"/>
    <d v="2024-11-15T00:00:00"/>
    <m/>
    <n v="20"/>
    <s v="SFST81000009"/>
    <s v="Tool and Equipment  Engineering"/>
    <s v="Consumable part"/>
    <n v="1"/>
    <s v="&quot;ตราช้าง&quot; ข้องอ 90 องศา 2&quot; PVC"/>
    <n v="6"/>
    <s v="PCS."/>
    <n v="39"/>
    <n v="234"/>
    <m/>
    <s v="V1000306 - Inter Supply (1992) Co., Ltd."/>
    <s v="Recive bill and GRN already"/>
    <m/>
    <d v="2024-12-03T00:00:00"/>
    <m/>
    <n v="18"/>
    <s v="Ontime"/>
    <m/>
  </r>
  <r>
    <n v="599"/>
    <x v="0"/>
    <d v="2024-11-08T00:00:00"/>
    <m/>
    <m/>
    <d v="2024-11-08T00:00:00"/>
    <s v="PR2425-04303"/>
    <s v="PO2425-04770"/>
    <d v="2024-11-15T00:00:00"/>
    <m/>
    <n v="20"/>
    <s v="SFST81000009"/>
    <s v="Tool and Equipment  Engineering"/>
    <s v="Consumable part"/>
    <n v="2"/>
    <s v="&quot;ดราช้าง&quot; ข้อต่อตรง 2&quot; PVC"/>
    <n v="6"/>
    <s v="PCS."/>
    <n v="29"/>
    <n v="174"/>
    <m/>
    <s v="V1000306 - Inter Supply (1992) Co., Ltd."/>
    <s v="Recive bill and GRN already"/>
    <m/>
    <d v="2024-12-03T00:00:00"/>
    <m/>
    <n v="18"/>
    <s v="Ontime"/>
    <m/>
  </r>
  <r>
    <n v="600"/>
    <x v="0"/>
    <d v="2024-11-08T00:00:00"/>
    <m/>
    <m/>
    <d v="2024-11-08T00:00:00"/>
    <s v="PR2425-04303"/>
    <s v="PO2425-04770"/>
    <d v="2024-11-15T00:00:00"/>
    <m/>
    <n v="20"/>
    <s v="SFST81000009"/>
    <s v="Tool and Equipment  Engineering"/>
    <s v="Consumable part"/>
    <n v="3"/>
    <s v="&quot;ตราช้าง&quot; ข้อลดกลม 3&quot;x2&quot; PVC"/>
    <n v="6"/>
    <s v="PCS."/>
    <n v="78"/>
    <n v="468"/>
    <m/>
    <s v="V1000306 - Inter Supply (1992) Co., Ltd."/>
    <s v="Recive bill and GRN already"/>
    <m/>
    <d v="2024-12-03T00:00:00"/>
    <m/>
    <n v="18"/>
    <s v="Ontime"/>
    <m/>
  </r>
  <r>
    <n v="601"/>
    <x v="0"/>
    <d v="2024-11-08T00:00:00"/>
    <m/>
    <m/>
    <d v="2024-11-08T00:00:00"/>
    <s v="PR2425-04303"/>
    <s v="PO2425-04770"/>
    <d v="2024-11-15T00:00:00"/>
    <m/>
    <n v="20"/>
    <s v="SFST81000009"/>
    <s v="Tool and Equipment  Engineering"/>
    <s v="Consumable part"/>
    <n v="4"/>
    <s v="&quot;ดราช้าง&quot; ข้อลดกลม 3&quot;x2-1/2&quot; PVC"/>
    <n v="6"/>
    <s v="PCS."/>
    <n v="78"/>
    <n v="468"/>
    <m/>
    <s v="V1000306 - Inter Supply (1992) Co., Ltd."/>
    <s v="Recive bill and GRN already"/>
    <m/>
    <d v="2024-12-03T00:00:00"/>
    <m/>
    <n v="18"/>
    <s v="Ontime"/>
    <m/>
  </r>
  <r>
    <n v="602"/>
    <x v="0"/>
    <d v="2024-11-08T00:00:00"/>
    <m/>
    <m/>
    <d v="2024-11-08T00:00:00"/>
    <s v="PR2425-04303"/>
    <s v="PO2425-04770"/>
    <d v="2024-11-15T00:00:00"/>
    <m/>
    <n v="20"/>
    <s v="SFST81000009"/>
    <s v="Tool and Equipment  Engineering"/>
    <s v="Consumable part"/>
    <n v="5"/>
    <s v="&quot;TTC&quot; บอลล์วาล์ว PVC แบบสวม 2&quot;"/>
    <n v="6"/>
    <s v="PCS."/>
    <n v="120"/>
    <n v="720"/>
    <m/>
    <s v="V1000306 - Inter Supply (1992) Co., Ltd."/>
    <s v="Recive bill and GRN already"/>
    <m/>
    <d v="2024-12-03T00:00:00"/>
    <m/>
    <n v="18"/>
    <s v="Ontime"/>
    <m/>
  </r>
  <r>
    <n v="603"/>
    <x v="0"/>
    <d v="2024-11-08T00:00:00"/>
    <m/>
    <m/>
    <d v="2024-11-08T00:00:00"/>
    <s v="PR2425-04303"/>
    <s v="PO2425-04770"/>
    <d v="2024-11-15T00:00:00"/>
    <m/>
    <n v="20"/>
    <s v="SFST81000009"/>
    <s v="Tool and Equipment  Engineering"/>
    <s v="Consumable part"/>
    <n v="6"/>
    <s v="&quot;ตราเสือ&quot; ท่อ PVC 2&quot; ชั้น 13.5 ยาว 4 เมตร."/>
    <n v="6"/>
    <s v="PCS."/>
    <n v="260"/>
    <n v="1560"/>
    <m/>
    <s v="V1000306 - Inter Supply (1992) Co., Ltd."/>
    <s v="Recive bill and GRN already"/>
    <m/>
    <d v="2024-12-03T00:00:00"/>
    <m/>
    <n v="18"/>
    <s v="Ontime"/>
    <m/>
  </r>
  <r>
    <n v="604"/>
    <x v="0"/>
    <d v="2024-11-08T00:00:00"/>
    <m/>
    <m/>
    <d v="2024-11-08T00:00:00"/>
    <s v="PR2425-04303"/>
    <s v="PO2425-04770"/>
    <d v="2024-11-15T00:00:00"/>
    <m/>
    <n v="20"/>
    <s v="SFST81000009"/>
    <s v="Tool and Equipment  Engineering"/>
    <s v="Consumable part"/>
    <n v="7"/>
    <s v="&quot;ตราเสือ&quot; ท่อ PVC 3&quot; ชั้น 13.5 ยาว 4 เมตร."/>
    <n v="6"/>
    <s v="PCS."/>
    <n v="590"/>
    <n v="3540"/>
    <m/>
    <s v="V1000306 - Inter Supply (1992) Co., Ltd."/>
    <s v="Recive bill and GRN already"/>
    <m/>
    <d v="2024-12-03T00:00:00"/>
    <m/>
    <n v="18"/>
    <s v="Ontime"/>
    <m/>
  </r>
  <r>
    <n v="605"/>
    <x v="0"/>
    <d v="2024-11-08T00:00:00"/>
    <m/>
    <m/>
    <d v="2024-11-08T00:00:00"/>
    <s v="PR2425-04303"/>
    <s v="PO2425-04770"/>
    <d v="2024-11-15T00:00:00"/>
    <m/>
    <n v="20"/>
    <s v="SFST81000009"/>
    <s v="Tool and Equipment  Engineering"/>
    <s v="Consumable part"/>
    <n v="8"/>
    <s v="&quot;ดราเสือ&quot; ท่อ PVC 2-1/2&quot; ชั้น 13.5 ยาว 4 เมตร."/>
    <n v="6"/>
    <s v="PCS."/>
    <n v="415"/>
    <n v="2490"/>
    <m/>
    <s v="V1000306 - Inter Supply (1992) Co., Ltd."/>
    <s v="Recive bill and GRN already"/>
    <m/>
    <d v="2024-12-03T00:00:00"/>
    <m/>
    <n v="18"/>
    <s v="Ontime"/>
    <m/>
  </r>
  <r>
    <n v="606"/>
    <x v="0"/>
    <d v="2024-11-08T00:00:00"/>
    <m/>
    <m/>
    <d v="2024-11-08T00:00:00"/>
    <s v="PR2425-04303"/>
    <s v="PO2425-04770"/>
    <d v="2024-11-15T00:00:00"/>
    <m/>
    <n v="20"/>
    <s v="SFST81000009"/>
    <s v="Tool and Equipment  Engineering"/>
    <s v="Consumable part"/>
    <n v="9"/>
    <s v="&quot;ตราเสือ&quot; ท่อ PVC 1&quot; ชั้น 13.5 ยาว 4 เมตร."/>
    <n v="6"/>
    <s v="PCS."/>
    <n v="103"/>
    <n v="618"/>
    <m/>
    <s v="V1000306 - Inter Supply (1992) Co., Ltd."/>
    <s v="Recive bill and GRN already"/>
    <m/>
    <d v="2024-12-03T00:00:00"/>
    <m/>
    <n v="18"/>
    <s v="Ontime"/>
    <m/>
  </r>
  <r>
    <n v="607"/>
    <x v="0"/>
    <d v="2024-11-08T00:00:00"/>
    <m/>
    <m/>
    <d v="2024-11-08T00:00:00"/>
    <s v="PR2425-04303"/>
    <s v="PO2425-04770"/>
    <d v="2024-11-15T00:00:00"/>
    <m/>
    <n v="20"/>
    <s v="SFST81000009"/>
    <s v="Tool and Equipment  Engineering"/>
    <s v="Consumable part"/>
    <n v="10"/>
    <s v="&quot;ดราเสือ&quot; ท่อ PVC 1/2&quot; ชั้น 13.5 ยาว 4 เมตร."/>
    <n v="6"/>
    <s v="PCS."/>
    <n v="54"/>
    <n v="324"/>
    <m/>
    <s v="V1000306 - Inter Supply (1992) Co., Ltd."/>
    <s v="Recive bill and GRN already"/>
    <m/>
    <d v="2024-12-03T00:00:00"/>
    <m/>
    <n v="18"/>
    <s v="Ontime"/>
    <m/>
  </r>
  <r>
    <n v="608"/>
    <x v="0"/>
    <d v="2024-11-08T00:00:00"/>
    <m/>
    <m/>
    <d v="2024-11-08T00:00:00"/>
    <s v="PR2425-04303"/>
    <s v="PO2425-04770"/>
    <d v="2024-11-15T00:00:00"/>
    <m/>
    <n v="20"/>
    <s v="SFST81000009"/>
    <s v="Tool and Equipment  Engineering"/>
    <s v="Consumable part"/>
    <n v="11"/>
    <s v="&quot;ตราเสือ&quot; ท่อ PVC 3/4&quot; ชั้น 13.5 ยาว 4 เมตร."/>
    <n v="6"/>
    <s v="PCS."/>
    <n v="65"/>
    <n v="390"/>
    <m/>
    <s v="V1000306 - Inter Supply (1992) Co., Ltd."/>
    <s v="Recive bill and GRN already"/>
    <m/>
    <d v="2024-12-03T00:00:00"/>
    <m/>
    <n v="18"/>
    <s v="Ontime"/>
    <m/>
  </r>
  <r>
    <n v="609"/>
    <x v="0"/>
    <d v="2024-11-08T00:00:00"/>
    <m/>
    <m/>
    <d v="2024-11-08T00:00:00"/>
    <s v="PR2425-04303"/>
    <s v="PO2425-04770"/>
    <d v="2024-11-15T00:00:00"/>
    <m/>
    <n v="20"/>
    <s v="SFST81000009"/>
    <s v="Tool and Equipment  Engineering"/>
    <s v="Consumable part"/>
    <n v="12"/>
    <s v="&quot;ตราเสือ&quot; ท่อ PVC 1-1/2&quot; ชั้น 13.5 ยาว 4 เมตร."/>
    <n v="6"/>
    <s v="PCS."/>
    <n v="170"/>
    <n v="1020"/>
    <m/>
    <s v="V1000306 - Inter Supply (1992) Co., Ltd."/>
    <s v="Recive bill and GRN already"/>
    <m/>
    <d v="2024-12-03T00:00:00"/>
    <m/>
    <n v="18"/>
    <s v="Ontime"/>
    <m/>
  </r>
  <r>
    <n v="610"/>
    <x v="1"/>
    <d v="2024-10-30T00:00:00"/>
    <m/>
    <m/>
    <d v="2024-10-30T00:00:00"/>
    <s v="PR2425-04221 "/>
    <s v="PO2425-04798"/>
    <d v="2024-11-06T00:00:00"/>
    <m/>
    <n v="10"/>
    <s v="SFST82000007"/>
    <s v="Utility Jobs  (Boiler-Air compress-Transformer-LPG)"/>
    <s v="Tool and Equipment"/>
    <n v="1"/>
    <s v="GESTRA BLOWDOWN VALVE MPA46 PN40 DN40_x000a_- TYPE: BOTTOM *AUTOMATIC BLOWDOWN VALVE_x000a_- P/N: 0051700_x000a_- BODY: FORGED STEEL 1.0460_x000a_- CONNECTION: FLANGED PN40_x000a_- MAX. TEMP.: 300°C"/>
    <n v="1"/>
    <s v="PCS."/>
    <n v="65000"/>
    <n v="65000"/>
    <m/>
    <s v="V1000552 - Alpha group co.,Ltd"/>
    <s v="Recive bill and GRN already"/>
    <m/>
    <d v="2024-11-15T00:00:00"/>
    <m/>
    <n v="9"/>
    <s v="Ontime"/>
    <m/>
  </r>
  <r>
    <n v="611"/>
    <x v="0"/>
    <d v="2024-11-08T00:00:00"/>
    <m/>
    <m/>
    <d v="2024-11-08T00:00:00"/>
    <s v="PR2425-04305"/>
    <s v="PO2425-04799"/>
    <d v="2024-11-15T00:00:00"/>
    <m/>
    <n v="10"/>
    <s v="SFST81000050"/>
    <s v="Safety equipment"/>
    <s v="Tool and Equipment"/>
    <n v="1"/>
    <s v="ธงอพยพหนีไฟV.1 (ชมพูบานเย็น) 30x45 ซม."/>
    <n v="1"/>
    <s v="PCS."/>
    <n v="121.5"/>
    <n v="121.5"/>
    <m/>
    <s v="V1000708 - THONGPRACHATHIPATAI CO., LTD."/>
    <s v="Recive bill and GRN already"/>
    <m/>
    <d v="2024-11-25T00:00:00"/>
    <m/>
    <n v="10"/>
    <s v="Ontime"/>
    <m/>
  </r>
  <r>
    <n v="612"/>
    <x v="0"/>
    <d v="2024-11-08T00:00:00"/>
    <m/>
    <m/>
    <d v="2024-11-08T00:00:00"/>
    <s v="PR2425-04305"/>
    <s v="PO2425-04799"/>
    <d v="2024-11-15T00:00:00"/>
    <m/>
    <n v="10"/>
    <s v="SFST81000050"/>
    <s v="Safety equipment"/>
    <s v="Tool and Equipment"/>
    <n v="2"/>
    <s v="ธงอพยพหนีไฟV.1 (เลือดหมู) 30x45 ซม."/>
    <n v="1"/>
    <s v="PCS."/>
    <n v="121.5"/>
    <n v="121.5"/>
    <m/>
    <s v="V1000708 - THONGPRACHATHIPATAI CO., LTD."/>
    <s v="Recive bill and GRN already"/>
    <m/>
    <d v="2024-11-25T00:00:00"/>
    <m/>
    <n v="10"/>
    <s v="Ontime"/>
    <m/>
  </r>
  <r>
    <n v="613"/>
    <x v="0"/>
    <d v="2024-11-08T00:00:00"/>
    <m/>
    <m/>
    <d v="2024-11-08T00:00:00"/>
    <s v="PR2425-04305"/>
    <s v="PO2425-04799"/>
    <d v="2024-11-15T00:00:00"/>
    <m/>
    <n v="10"/>
    <s v="SFST81000050"/>
    <s v="Safety equipment"/>
    <s v="Tool and Equipment"/>
    <n v="3"/>
    <s v="ธงอพยพหนีไฟV.1 (เขียว) 30x45 ซม."/>
    <n v="1"/>
    <s v="PCS."/>
    <n v="121.5"/>
    <n v="121.5"/>
    <m/>
    <s v="V1000708 - THONGPRACHATHIPATAI CO., LTD."/>
    <s v="Recive bill and GRN already"/>
    <m/>
    <d v="2024-11-25T00:00:00"/>
    <m/>
    <n v="10"/>
    <s v="Ontime"/>
    <m/>
  </r>
  <r>
    <n v="614"/>
    <x v="0"/>
    <d v="2024-11-08T00:00:00"/>
    <m/>
    <m/>
    <d v="2024-11-08T00:00:00"/>
    <s v="PR2425-04305"/>
    <s v="PO2425-04799"/>
    <d v="2024-11-15T00:00:00"/>
    <m/>
    <n v="10"/>
    <s v="SFST81000050"/>
    <s v="Safety equipment"/>
    <s v="Tool and Equipment"/>
    <n v="4"/>
    <s v="ธงอพยพหนีไฟV.1 (เหลือง) 30x45 ซม."/>
    <n v="1"/>
    <s v="PCS."/>
    <n v="121.5"/>
    <n v="121.5"/>
    <m/>
    <s v="V1000708 - THONGPRACHATHIPATAI CO., LTD."/>
    <s v="Recive bill and GRN already"/>
    <m/>
    <d v="2024-11-25T00:00:00"/>
    <m/>
    <n v="10"/>
    <s v="Ontime"/>
    <m/>
  </r>
  <r>
    <n v="615"/>
    <x v="0"/>
    <d v="2024-11-08T00:00:00"/>
    <m/>
    <m/>
    <d v="2024-11-08T00:00:00"/>
    <s v="PR2425-04305"/>
    <s v="PO2425-04799"/>
    <d v="2024-11-15T00:00:00"/>
    <m/>
    <n v="10"/>
    <s v="SFST81000050"/>
    <s v="Safety equipment"/>
    <s v="Tool and Equipment"/>
    <n v="5"/>
    <s v="ธงอพยพหนีไฟV.1 (ม่วง) 30x45 ซม."/>
    <n v="1"/>
    <s v="PCS."/>
    <n v="121.5"/>
    <n v="121.5"/>
    <m/>
    <s v="V1000708 - THONGPRACHATHIPATAI CO., LTD."/>
    <s v="Recive bill and GRN already"/>
    <m/>
    <d v="2024-11-25T00:00:00"/>
    <m/>
    <n v="10"/>
    <s v="Ontime"/>
    <m/>
  </r>
  <r>
    <n v="616"/>
    <x v="0"/>
    <d v="2024-11-08T00:00:00"/>
    <m/>
    <m/>
    <d v="2024-11-08T00:00:00"/>
    <s v="PR2425-04305"/>
    <s v="PO2425-04799"/>
    <d v="2024-11-15T00:00:00"/>
    <m/>
    <n v="10"/>
    <s v="SFST81000050"/>
    <s v="Safety equipment"/>
    <s v="Tool and Equipment"/>
    <n v="6"/>
    <s v="ธงอพยพหนีไฟV.1 (น้ำเงิน) 30x45 ซม."/>
    <n v="1"/>
    <s v="PCS."/>
    <n v="121.5"/>
    <n v="121.5"/>
    <m/>
    <s v="V1000708 - THONGPRACHATHIPATAI CO., LTD."/>
    <s v="Recive bill and GRN already"/>
    <m/>
    <d v="2024-11-25T00:00:00"/>
    <m/>
    <n v="10"/>
    <s v="Ontime"/>
    <m/>
  </r>
  <r>
    <n v="617"/>
    <x v="0"/>
    <d v="2024-11-08T00:00:00"/>
    <m/>
    <m/>
    <d v="2024-11-08T00:00:00"/>
    <s v="PR2425-04305"/>
    <s v="PO2425-04799"/>
    <d v="2024-11-15T00:00:00"/>
    <m/>
    <n v="10"/>
    <s v="SFST81000050"/>
    <s v="Safety equipment"/>
    <s v="Tool and Equipment"/>
    <n v="7"/>
    <s v="ธงอพยพหนีไฟV.1 (ฟ้า) 30x45 ซม."/>
    <n v="1"/>
    <s v="PCS."/>
    <n v="121.5"/>
    <n v="121.5"/>
    <m/>
    <s v="V1000708 - THONGPRACHATHIPATAI CO., LTD."/>
    <s v="Recive bill and GRN already"/>
    <m/>
    <d v="2024-11-25T00:00:00"/>
    <m/>
    <n v="10"/>
    <s v="Ontime"/>
    <m/>
  </r>
  <r>
    <n v="618"/>
    <x v="0"/>
    <d v="2024-11-08T00:00:00"/>
    <m/>
    <m/>
    <d v="2024-11-08T00:00:00"/>
    <s v="PR2425-04305"/>
    <s v="PO2425-04799"/>
    <d v="2024-11-15T00:00:00"/>
    <m/>
    <n v="10"/>
    <s v="SFST81000050"/>
    <s v="Safety equipment"/>
    <s v="Tool and Equipment"/>
    <n v="8"/>
    <s v="เสาพลาสติกหัวทอง 70 ซม."/>
    <n v="7"/>
    <s v="PCS."/>
    <n v="18.690000000000001"/>
    <n v="130.83000000000001"/>
    <m/>
    <s v="V1000708 - THONGPRACHATHIPATAI CO., LTD."/>
    <s v="Recive bill and GRN already"/>
    <m/>
    <d v="2024-11-25T00:00:00"/>
    <m/>
    <n v="10"/>
    <s v="Ontime"/>
    <m/>
  </r>
  <r>
    <n v="619"/>
    <x v="0"/>
    <d v="2024-11-08T00:00:00"/>
    <m/>
    <m/>
    <d v="2024-11-08T00:00:00"/>
    <s v="PR2425-04305"/>
    <s v="PO2425-04799"/>
    <d v="2024-11-15T00:00:00"/>
    <m/>
    <n v="10"/>
    <s v="SFST81000050"/>
    <s v="Safety equipment"/>
    <s v="Tool and Equipment"/>
    <n v="9"/>
    <s v="ขาเสียบ(พลาสติก)"/>
    <n v="7"/>
    <s v="PCS."/>
    <n v="28.04"/>
    <n v="196.28"/>
    <m/>
    <s v="V1000708 - THONGPRACHATHIPATAI CO., LTD."/>
    <s v="Recive bill and GRN already"/>
    <m/>
    <d v="2024-11-25T00:00:00"/>
    <m/>
    <n v="10"/>
    <s v="Ontime"/>
    <m/>
  </r>
  <r>
    <n v="620"/>
    <x v="0"/>
    <d v="2024-11-08T00:00:00"/>
    <m/>
    <m/>
    <d v="2024-11-08T00:00:00"/>
    <s v="PR2425-04305"/>
    <s v="PO2425-04799"/>
    <d v="2024-11-15T00:00:00"/>
    <m/>
    <n v="10"/>
    <s v="SFST81000085"/>
    <s v="Safety equipment"/>
    <s v="Tool and Equipment"/>
    <n v="10"/>
    <s v="ค่าจัดส่ง"/>
    <n v="1"/>
    <s v="PCS."/>
    <n v="93.46"/>
    <n v="93.46"/>
    <m/>
    <s v="V1000708 - THONGPRACHATHIPATAI CO., LTD."/>
    <s v="Recive bill and GRN already"/>
    <m/>
    <d v="2024-11-25T00:00:00"/>
    <m/>
    <n v="10"/>
    <s v="Ontime"/>
    <m/>
  </r>
  <r>
    <n v="621"/>
    <x v="0"/>
    <d v="2024-11-08T00:00:00"/>
    <m/>
    <m/>
    <d v="2024-11-08T00:00:00"/>
    <s v="PR2425-04308"/>
    <s v="PO2425-04775"/>
    <d v="2024-11-15T00:00:00"/>
    <m/>
    <n v="40"/>
    <s v="SFST81000048"/>
    <s v="Cooling machine for PD line"/>
    <s v="Condencer Unit No.5"/>
    <n v="1"/>
    <s v="CU5: Overhaul # 4EC-6.2Y-40S_x000a_Overhaul # 4EC-6.2Y-40S _x000a_-พันขดลวดใหม่ 1 ชุด_x000a_-เปลี่ยนบู๊ชหัวท้าย 1 ชุด _x000a_-เปลี่ยนลูกสูบ 4 ลูก_x000a_-เปลี่ยนก้านสูบ 4 ก้าน _x000a_-เปลี่ยนแหวนลูกสุบ 8 วง_x000a_ -เปลี่ยนสลักก้านสูบ 4 ตัว _x000a_-เปลี่ยนลิ้นโลว์ 4 แผ่น _x000a_-เปลี่ยนลิ้นไฮร์ 16 แผ่น _x000a_-ซ่อมหัวหลัก 1 ชุด _x000a_-ซ่อมปั๊มน้ำมัน 1 ชุด _x000a_-เปลี่ยนสายเซนเซอร์ 1 ชุด _x000a_-เปลี่ยนประเก็น 1 ชุด_x000a_-เปลี่ยนถ่ายน้ำมันคอมฯ"/>
    <n v="1"/>
    <s v="JOB."/>
    <n v="39600"/>
    <n v="39600"/>
    <m/>
    <s v="V1000554 - SHANTECH (THAILAND) CO.,LTD."/>
    <s v="Recive bill and GRN already"/>
    <m/>
    <d v="2024-12-19T00:00:00"/>
    <m/>
    <n v="34"/>
    <s v="Ontime"/>
    <m/>
  </r>
  <r>
    <n v="622"/>
    <x v="0"/>
    <d v="2024-11-08T00:00:00"/>
    <m/>
    <m/>
    <d v="2024-11-08T00:00:00"/>
    <s v="PR2425-04308"/>
    <s v="PO2425-04775"/>
    <d v="2024-11-15T00:00:00"/>
    <m/>
    <n v="40"/>
    <s v="SFST81000048"/>
    <s v="Cooling machine for PD line"/>
    <s v="Condencer Unit No.5"/>
    <n v="2"/>
    <s v="ค่าดำเนินการ+ค่าเดินทาง"/>
    <n v="1"/>
    <s v="JOB."/>
    <n v="5000"/>
    <n v="5000"/>
    <m/>
    <s v="V1000554 - SHANTECH (THAILAND) CO.,LTD."/>
    <s v="Recive bill and GRN already"/>
    <m/>
    <d v="2024-12-19T00:00:00"/>
    <m/>
    <n v="34"/>
    <s v="Ontime"/>
    <m/>
  </r>
  <r>
    <n v="623"/>
    <x v="0"/>
    <d v="2024-11-08T00:00:00"/>
    <m/>
    <m/>
    <d v="2024-11-08T00:00:00"/>
    <s v="PR2425-04307"/>
    <s v="PO2425-04776"/>
    <d v="2024-11-15T00:00:00"/>
    <m/>
    <n v="40"/>
    <s v="SFST81000048"/>
    <s v="Cooling machine for PD line"/>
    <s v="Condencer Unit No.6"/>
    <n v="1"/>
    <s v="CU6: Overhaul # 4EC-6.2Y-40S_x000a_Overhaul # 4EC-6.2Y-40S _x000a_-พันขดลวดใหม่ 1 ชุด_x000a_-เปลี่ยนบู๊ชหัวท้าย 1 ชุด _x000a_-เปลี่ยนลูกสูบ 4 ลูก_x000a_-เปลี่ยนก้านสูบ 4 ก้าน _x000a_-เปลี่ยนแหวนลูกสุบ 8 วง_x000a_ -เปลี่ยนสลักก้านสูบ 4 ตัว _x000a_-เปลี่ยนลิ้นโลว์ 4 แผ่น _x000a_-เปลี่ยนลิ้นไฮร์ 16 แผ่น _x000a_-ซ่อมหัวหลัก 1 ชุด _x000a_-ซ่อมปั๊มน้ำมัน 1 ชุด _x000a_-เปลี่ยนสายเซนเซอร์ 1 ชุด _x000a_-เปลี่ยนประเก็น 1 ชุด_x000a_-เปลี่ยนถ่ายน้ำมันคอมฯ"/>
    <n v="1"/>
    <s v="JOB."/>
    <n v="39600"/>
    <n v="39600"/>
    <m/>
    <s v="V1000554 - SHANTECH (THAILAND) CO.,LTD."/>
    <s v="Recive bill and GRN already"/>
    <m/>
    <d v="2024-12-19T00:00:00"/>
    <m/>
    <n v="34"/>
    <s v="Ontime"/>
    <m/>
  </r>
  <r>
    <n v="624"/>
    <x v="0"/>
    <d v="2024-11-08T00:00:00"/>
    <m/>
    <m/>
    <d v="2024-11-08T00:00:00"/>
    <s v="PR2425-04307"/>
    <s v="PO2425-04776"/>
    <d v="2024-11-15T00:00:00"/>
    <m/>
    <n v="40"/>
    <s v="SFST81000048"/>
    <s v="Cooling machine for PD line"/>
    <s v="Condencer Unit No.6"/>
    <n v="2"/>
    <s v="ค่าดำเนินการ+ค่าเดินทาง"/>
    <n v="1"/>
    <s v="JOB."/>
    <n v="5000"/>
    <n v="5000"/>
    <m/>
    <s v="V1000554 - SHANTECH (THAILAND) CO.,LTD."/>
    <s v="Recive bill and GRN already"/>
    <m/>
    <d v="2024-12-19T00:00:00"/>
    <m/>
    <n v="34"/>
    <s v="Ontime"/>
    <m/>
  </r>
  <r>
    <n v="625"/>
    <x v="1"/>
    <d v="2024-10-30T00:00:00"/>
    <m/>
    <m/>
    <d v="2024-10-30T00:00:00"/>
    <s v="PR2425-04220 "/>
    <s v="PO2425-04900"/>
    <d v="2024-11-06T00:00:00"/>
    <m/>
    <n v="60"/>
    <s v="SFST82000007"/>
    <s v="Waste water "/>
    <s v="Tool and Equipment"/>
    <n v="1"/>
    <s v="&quot;TSURUMI PUMP&quot;, 8021B.5, 2P, 3&quot;,380V, Submersible pump"/>
    <n v="1"/>
    <s v="PCS."/>
    <n v="21355.14"/>
    <n v="21355.14"/>
    <m/>
    <s v="V1000705 - S.T.INTERTRADE 1992 LIMITED PARTNERSHIP"/>
    <s v="Recive bill and GRN already"/>
    <m/>
    <d v="2025-01-02T00:00:00"/>
    <m/>
    <n v="57"/>
    <s v="Ontime"/>
    <m/>
  </r>
  <r>
    <n v="626"/>
    <x v="1"/>
    <d v="2024-10-30T00:00:00"/>
    <m/>
    <m/>
    <d v="2024-10-30T00:00:00"/>
    <s v="PR2425-04220 "/>
    <s v="PO2425-04900"/>
    <d v="2024-11-06T00:00:00"/>
    <m/>
    <n v="60"/>
    <s v="SFST82000007"/>
    <s v="Waste water "/>
    <s v="Tool and Equipment"/>
    <n v="2"/>
    <s v="&quot;TSURUMI PUMP&quot;, 8021B.5, 2P, 3&quot;,380V, Submersible pump"/>
    <n v="1"/>
    <s v="PCS."/>
    <n v="21355.14"/>
    <n v="21355.14"/>
    <m/>
    <s v="V1000705 - S.T.INTERTRADE 1992 LIMITED PARTNERSHIP"/>
    <s v="Recive bill and GRN already"/>
    <m/>
    <d v="2025-01-02T00:00:00"/>
    <m/>
    <n v="57"/>
    <s v="Ontime"/>
    <m/>
  </r>
  <r>
    <n v="627"/>
    <x v="1"/>
    <d v="2024-10-30T00:00:00"/>
    <m/>
    <m/>
    <d v="2024-10-30T00:00:00"/>
    <s v="PR2425-04220 "/>
    <s v="PO2425-04900"/>
    <d v="2024-11-06T00:00:00"/>
    <m/>
    <n v="60"/>
    <s v="SFST82000007"/>
    <s v="Waste water "/>
    <s v="Tool and Equipment"/>
    <n v="3"/>
    <s v="&quot;SHINMAYWA&quot;, CN80-MT-P80B, 3.7kW, 380V, 3&quot;, Submersible pump"/>
    <n v="1"/>
    <s v="PCS."/>
    <n v="35650"/>
    <n v="35650"/>
    <m/>
    <s v="V1000705 - S.T.INTERTRADE 1992 LIMITED PARTNERSHIP"/>
    <s v="Recive bill and GRN already"/>
    <m/>
    <d v="2025-01-02T00:00:00"/>
    <m/>
    <n v="57"/>
    <s v="Ontime"/>
    <m/>
  </r>
  <r>
    <n v="628"/>
    <x v="1"/>
    <d v="2024-10-30T00:00:00"/>
    <m/>
    <m/>
    <d v="2024-10-30T00:00:00"/>
    <s v="PR2425-04220 "/>
    <s v="PO2425-04900"/>
    <d v="2024-11-06T00:00:00"/>
    <m/>
    <n v="60"/>
    <s v="SFST82000007"/>
    <s v="Waste water "/>
    <s v="Tool and Equipment"/>
    <n v="4"/>
    <s v="&quot;SHINMAYWAP&quot;, CN501-MT-F50, 2&quot;, 380V, Submersible pump"/>
    <n v="1"/>
    <s v="PCS."/>
    <n v="13225"/>
    <n v="13225"/>
    <m/>
    <s v="V1000705 - S.T.INTERTRADE 1992 LIMITED PARTNERSHIP"/>
    <s v="Recive bill and GRN already"/>
    <m/>
    <d v="2025-01-02T00:00:00"/>
    <m/>
    <n v="57"/>
    <s v="Ontime"/>
    <m/>
  </r>
  <r>
    <n v="629"/>
    <x v="1"/>
    <d v="2024-10-30T00:00:00"/>
    <m/>
    <m/>
    <d v="2024-10-30T00:00:00"/>
    <s v="PR2425-04220 "/>
    <s v="PO2425-04900"/>
    <d v="2024-11-06T00:00:00"/>
    <m/>
    <n v="60"/>
    <s v="SFST82000007"/>
    <s v="Waste water "/>
    <s v="Tool and Equipment"/>
    <n v="5"/>
    <s v="&quot;TSURUMI PUMP&quot;, 50PU2.75,0.75kW, 380V, Discharge bore 50mm, Submersible pump"/>
    <n v="1"/>
    <s v="PCS."/>
    <n v="10766.36"/>
    <n v="10766.36"/>
    <m/>
    <s v="V1000705 - S.T.INTERTRADE 1992 LIMITED PARTNERSHIP"/>
    <s v="Recive bill and GRN already"/>
    <m/>
    <d v="2025-01-02T00:00:00"/>
    <m/>
    <n v="57"/>
    <s v="Ontime"/>
    <m/>
  </r>
  <r>
    <n v="630"/>
    <x v="1"/>
    <d v="2024-10-30T00:00:00"/>
    <m/>
    <m/>
    <d v="2024-10-30T00:00:00"/>
    <s v="PR2425-04220 "/>
    <s v="PO2425-04900"/>
    <d v="2024-11-06T00:00:00"/>
    <m/>
    <n v="60"/>
    <s v="SFST82000007"/>
    <s v="Waste water "/>
    <s v="Tool and Equipment"/>
    <n v="6"/>
    <s v="&quot;TSURUMI PUMP&quot;, 50PU2.75,0.75kW, 380V, Discharge bore 50mm, Submersible pump"/>
    <n v="1"/>
    <s v="PCS."/>
    <n v="10766.36"/>
    <n v="10766.36"/>
    <m/>
    <s v="V1000705 - S.T.INTERTRADE 1992 LIMITED PARTNERSHIP"/>
    <s v="Recive bill and GRN already"/>
    <m/>
    <d v="2025-01-02T00:00:00"/>
    <m/>
    <n v="57"/>
    <s v="Ontime"/>
    <m/>
  </r>
  <r>
    <n v="631"/>
    <x v="1"/>
    <d v="2024-10-30T00:00:00"/>
    <m/>
    <m/>
    <d v="2024-10-30T00:00:00"/>
    <s v="PR2425-04220 "/>
    <s v="PO2425-04900"/>
    <d v="2024-11-06T00:00:00"/>
    <m/>
    <n v="60"/>
    <s v="SFST82000007"/>
    <s v="Waste water "/>
    <s v="Tool and Equipment"/>
    <n v="7"/>
    <s v="&quot;Mitsubishi&quot;, SSP-405S.15, 400W, 1/2Hp, 2&quot;, Submersible pump"/>
    <n v="1"/>
    <s v="PCS."/>
    <n v="4065.42"/>
    <n v="4065.42"/>
    <m/>
    <s v="V1000705 - S.T.INTERTRADE 1992 LIMITED PARTNERSHIP"/>
    <s v="Recive bill and GRN already"/>
    <m/>
    <d v="2025-01-02T00:00:00"/>
    <m/>
    <n v="57"/>
    <s v="Ontime"/>
    <m/>
  </r>
  <r>
    <n v="632"/>
    <x v="1"/>
    <d v="2024-11-14T00:00:00"/>
    <m/>
    <m/>
    <d v="2024-11-14T00:00:00"/>
    <s v="PR2425-04482"/>
    <s v="PO2425-04985"/>
    <d v="2024-11-21T00:00:00"/>
    <m/>
    <n v="20"/>
    <s v="SFST81000048"/>
    <s v="PD Machine"/>
    <s v="Combi oven No.1"/>
    <n v="1"/>
    <s v="Rational Dial f. pulse generator_x000a_No. 16.02.062P"/>
    <n v="1"/>
    <s v="PCS."/>
    <n v="1750"/>
    <n v="1750"/>
    <m/>
    <s v="V1000460 - FIX EVOLUTION CO., LTD."/>
    <s v="Recive bill and GRN already"/>
    <m/>
    <d v="2024-12-02T00:00:00"/>
    <m/>
    <n v="11"/>
    <s v="Ontime"/>
    <m/>
  </r>
  <r>
    <n v="633"/>
    <x v="2"/>
    <d v="2024-09-12T00:00:00"/>
    <m/>
    <m/>
    <d v="2024-09-12T00:00:00"/>
    <s v="PR2425-03329"/>
    <s v="PO2425-03960"/>
    <d v="2024-09-19T00:00:00"/>
    <m/>
    <n v="60"/>
    <s v="SFST82000007"/>
    <s v="Tool and Equipment PD M/C"/>
    <s v="Tool and Equipment"/>
    <n v="1"/>
    <s v="Table for Filling Machine_x000a_- Material: SUS304_x000a_- Size 650 x 1050 x 800 mm._x000a_- Sheet SUS T: 1.5 mm._x000a_- ขาโต๊ะ Ø 1 นิ้ว_x000a_- ราวจับ Ø 3/4_x000a_- ล้อขนาด 3 &quot; โครง SUS มีเบรค 4 ล้อ_x000a_- ตู้คอนโทรล 1 set"/>
    <n v="1"/>
    <s v="PCS."/>
    <n v="15900"/>
    <n v="15900"/>
    <s v="Puneet Approval"/>
    <s v="V1000672 - A.L.T.ENGINEERING AND SUPPLY COMPANY LIMITED"/>
    <s v="Recive bill and GRN already"/>
    <m/>
    <d v="2024-11-06T00:00:00"/>
    <m/>
    <n v="48"/>
    <s v="Ontime"/>
    <m/>
  </r>
  <r>
    <n v="634"/>
    <x v="0"/>
    <d v="2024-11-14T00:00:00"/>
    <m/>
    <m/>
    <d v="2024-11-14T00:00:00"/>
    <s v="PR2425-04480 "/>
    <s v="PO2425-04981"/>
    <d v="2024-11-21T00:00:00"/>
    <m/>
    <n v="60"/>
    <s v="SFST81000009"/>
    <s v="Utility Jobs  (Boiler-Air compress-Transformer-LPG)"/>
    <s v="Tool and Equipment"/>
    <n v="1"/>
    <s v="&quot;SPECTRA&quot; 220 x 30 x 17mm"/>
    <n v="2"/>
    <s v="PCS."/>
    <n v="2540"/>
    <n v="5080"/>
    <m/>
    <s v="V1000053 - THAI K.BOILER CO.,LTD."/>
    <s v="Recive bill and GRN already"/>
    <m/>
    <d v="2025-01-02T00:00:00"/>
    <m/>
    <n v="42"/>
    <s v="Ontime"/>
    <m/>
  </r>
  <r>
    <n v="635"/>
    <x v="0"/>
    <d v="2024-11-14T00:00:00"/>
    <m/>
    <m/>
    <d v="2024-11-14T00:00:00"/>
    <s v="PR2425-04480 "/>
    <s v="PO2425-04981"/>
    <d v="2024-11-21T00:00:00"/>
    <m/>
    <n v="60"/>
    <s v="SFST81000009"/>
    <s v="Utility Jobs  (Boiler-Air compress-Transformer-LPG)"/>
    <s v="Tool and Equipment"/>
    <n v="2"/>
    <s v="&quot;SPECTRA&quot; 220 x 34 x 17mm"/>
    <n v="1"/>
    <s v="PCS."/>
    <n v="2625"/>
    <n v="2625"/>
    <m/>
    <s v="V1000053 - THAI K.BOILER CO.,LTD."/>
    <s v="Recive bill and GRN already"/>
    <m/>
    <d v="2025-01-02T00:00:00"/>
    <m/>
    <n v="42"/>
    <s v="Ontime"/>
    <m/>
  </r>
  <r>
    <n v="636"/>
    <x v="0"/>
    <d v="2024-11-14T00:00:00"/>
    <m/>
    <m/>
    <d v="2024-11-14T00:00:00"/>
    <s v="PR2425-04480 "/>
    <s v="PO2425-04981"/>
    <d v="2024-11-21T00:00:00"/>
    <m/>
    <n v="60"/>
    <s v="SFST81000009"/>
    <s v="Utility Jobs  (Boiler-Air compress-Transformer-LPG)"/>
    <s v="Tool and Equipment"/>
    <n v="3"/>
    <s v="ก๊อกหลอดแก้วพวงมาลัย 1/2&quot; +_x000a_หลอดแก้วคาดแดง 1/2&quot; C to C 890mm"/>
    <n v="1"/>
    <s v="PCS."/>
    <n v="4584"/>
    <n v="4584"/>
    <m/>
    <s v="V1000053 - THAI K.BOILER CO.,LTD."/>
    <s v="Recive bill and GRN already"/>
    <m/>
    <d v="2025-01-02T00:00:00"/>
    <m/>
    <n v="42"/>
    <s v="Ontime"/>
    <m/>
  </r>
  <r>
    <n v="637"/>
    <x v="0"/>
    <d v="2024-11-15T00:00:00"/>
    <m/>
    <m/>
    <d v="2024-11-15T00:00:00"/>
    <s v="PR2425-04494 "/>
    <s v="PO2425-04984"/>
    <d v="2024-11-22T00:00:00"/>
    <m/>
    <n v="30"/>
    <s v="SFST81000050"/>
    <s v="Tool and Equipment PD M/C"/>
    <s v="Tool and Equipment"/>
    <n v="1"/>
    <s v="หน้ากากเชื่อมปรับแสงอัตโนมัติ เจสิค (JASIC) รุ่น LY800D_x000a_พื้นที่มอง 100 X 83 มม. ปรับความไวต่อแสงได้ มีโหมดเครื่องเจียร เลนส์ True Color"/>
    <n v="1"/>
    <s v="PCS."/>
    <n v="1560"/>
    <n v="1560"/>
    <m/>
    <s v="V1000259 - JJP SUPPLY CO., LTD"/>
    <s v="Recive bill and GRN already"/>
    <m/>
    <d v="2024-12-13T00:00:00"/>
    <m/>
    <n v="21"/>
    <s v="Ontime"/>
    <m/>
  </r>
  <r>
    <n v="638"/>
    <x v="0"/>
    <d v="2024-11-01T00:00:00"/>
    <m/>
    <m/>
    <d v="2024-11-01T00:00:00"/>
    <s v="PR2425-04231"/>
    <s v="PO2425-05015"/>
    <d v="2024-11-08T00:00:00"/>
    <m/>
    <n v="60"/>
    <s v="SFST81000050"/>
    <s v="Waste water "/>
    <s v="Waste water system Jobs"/>
    <n v="1"/>
    <s v="HP-S012 PAC 25 (kg/Bag)"/>
    <n v="12"/>
    <s v="BAG."/>
    <n v="375"/>
    <n v="4500"/>
    <m/>
    <s v="V1000710 - WELKIN ENTERPRISE COMPANY LIMITED"/>
    <s v="Recive bill and GRN already"/>
    <m/>
    <d v="2024-12-19T00:00:00"/>
    <m/>
    <n v="41"/>
    <s v="Ontime"/>
    <m/>
  </r>
  <r>
    <n v="639"/>
    <x v="0"/>
    <d v="2024-11-08T00:00:00"/>
    <m/>
    <m/>
    <d v="2024-11-08T00:00:00"/>
    <s v="PR2425-04304"/>
    <s v="PO2425-04304"/>
    <d v="2024-11-15T00:00:00"/>
    <m/>
    <n v="60"/>
    <s v="SFST81000064"/>
    <s v="Waste water "/>
    <s v="Inspect cost"/>
    <n v="1"/>
    <s v="ค่าวิเคราะห์ตรวจวัดน้ำเสีย_x000a_- เดือนพฤศจิกายน ตรวจวัด 3เดือน/ครั้ง_x000a_-จุดน้ำเข้า_x000a_-จุดน้ำออก_x000a_-จุดปล่อยน้ำหน้าโรงงาน"/>
    <n v="1"/>
    <s v="JOB."/>
    <n v="5250"/>
    <n v="5250"/>
    <m/>
    <s v="V1000124 - S.P.J. SCIENTIFIC CO., LTD."/>
    <s v="Recive bill and GRN already"/>
    <m/>
    <d v="2024-12-20T00:00:00"/>
    <m/>
    <n v="35"/>
    <s v="Ontime"/>
    <m/>
  </r>
  <r>
    <n v="640"/>
    <x v="0"/>
    <d v="2024-11-14T00:00:00"/>
    <m/>
    <m/>
    <d v="2024-11-14T00:00:00"/>
    <s v="PR2425-04483"/>
    <s v="PO2425-05534"/>
    <d v="2024-11-21T00:00:00"/>
    <m/>
    <n v="100"/>
    <s v="SFST81000064"/>
    <s v="Safety equipment"/>
    <s v="Fire alarm jobs"/>
    <n v="1"/>
    <s v="PM. FIRE ALARM SYSTEM (ทดสอบระบบแจ้งเหตุเพลิงไหม่)"/>
    <n v="1"/>
    <s v="JOB"/>
    <n v="55000"/>
    <n v="55000"/>
    <m/>
    <s v="V1000741 - Louis T. Leonowens (Thailand) .,Ltd."/>
    <s v="Recive bill and GRN already"/>
    <s v="GRN2425-0007448"/>
    <d v="2025-03-01T00:00:00"/>
    <m/>
    <n v="100"/>
    <s v="Ontime"/>
    <m/>
  </r>
  <r>
    <n v="641"/>
    <x v="0"/>
    <d v="2024-11-14T00:00:00"/>
    <m/>
    <m/>
    <d v="2024-11-14T00:00:00"/>
    <s v="PR2425-04483"/>
    <s v="PO2425-05534"/>
    <d v="2024-11-21T00:00:00"/>
    <m/>
    <n v="100"/>
    <s v="SFST81000050"/>
    <s v="Safety equipment"/>
    <s v="Fire alarm jobs"/>
    <n v="2"/>
    <s v="Filter Assembly VSP- 962 (อะไหล่)"/>
    <n v="6"/>
    <s v="JOB"/>
    <n v="6200"/>
    <n v="37200"/>
    <m/>
    <s v="V1000741 - Louis T. Leonowens (Thailand) .,Ltd."/>
    <s v="Recive bill and GRN already"/>
    <s v="GRN2425-0007448"/>
    <d v="2025-03-01T00:00:00"/>
    <m/>
    <n v="100"/>
    <s v="Ontime"/>
    <m/>
  </r>
  <r>
    <n v="642"/>
    <x v="0"/>
    <d v="2024-11-15T00:00:00"/>
    <m/>
    <m/>
    <d v="2024-11-15T00:00:00"/>
    <s v="PR2425-04496"/>
    <s v="PO2425-04982"/>
    <d v="2024-11-22T00:00:00"/>
    <m/>
    <n v="30"/>
    <s v="SFST81000009"/>
    <s v="Tool and Equipment PD M/C"/>
    <s v="Consumable part"/>
    <n v="1"/>
    <s v="Loctite 55 เทปพันเกลียวท่อ 160m."/>
    <n v="5"/>
    <s v="PCS."/>
    <n v="690"/>
    <n v="3450"/>
    <m/>
    <s v="V1000259 - JJP SUPPLY CO., LTD"/>
    <s v="Recive bill and GRN already"/>
    <m/>
    <d v="2024-12-13T00:00:00"/>
    <m/>
    <n v="21"/>
    <s v="Ontime"/>
    <m/>
  </r>
  <r>
    <n v="643"/>
    <x v="0"/>
    <d v="2024-11-15T00:00:00"/>
    <m/>
    <m/>
    <d v="2024-11-15T00:00:00"/>
    <s v="PR2425-04496"/>
    <s v="PO2425-04983"/>
    <d v="2024-11-22T00:00:00"/>
    <m/>
    <n v="30"/>
    <s v="SFST81000169"/>
    <s v="Tool and Equipment PD M/C"/>
    <s v="Consumable part"/>
    <n v="2"/>
    <s v="กาวประเก็น Three bond ทนความร้อนสูง เบอร์ 1 (GREY)"/>
    <n v="5"/>
    <s v="PCS."/>
    <n v="315"/>
    <n v="1575"/>
    <m/>
    <s v="V1000284 - SABPAYANIT INTER GROUP CO., LTD."/>
    <s v="Recive bill and GRN already"/>
    <m/>
    <d v="2024-12-11T00:00:00"/>
    <m/>
    <n v="19"/>
    <s v="Ontime"/>
    <m/>
  </r>
  <r>
    <n v="644"/>
    <x v="0"/>
    <d v="2024-11-25T00:00:00"/>
    <m/>
    <m/>
    <d v="2024-11-25T00:00:00"/>
    <s v="PR2425-04578"/>
    <s v="PO2425-5120"/>
    <d v="2024-12-02T00:00:00"/>
    <m/>
    <n v="10"/>
    <s v="SFST81000054"/>
    <s v="Refrigerant-oil for cooling M/C"/>
    <s v="Condencer Unit No.29 (Air Blast Freezer2)"/>
    <n v="1"/>
    <s v="R507 Refrigerant,(1 Tank 11.3 kg/Tank)"/>
    <n v="20"/>
    <s v="DRUM"/>
    <n v="3900"/>
    <n v="78000"/>
    <m/>
    <s v="V1000312 - Colder Solution Co., Ltd."/>
    <s v="Recive bill and GRN already"/>
    <m/>
    <d v="2024-12-05T00:00:00"/>
    <m/>
    <n v="3"/>
    <s v="Ontime"/>
    <m/>
  </r>
  <r>
    <n v="645"/>
    <x v="0"/>
    <d v="2024-11-25T00:00:00"/>
    <m/>
    <m/>
    <d v="2024-11-25T00:00:00"/>
    <s v="PR2425-04578"/>
    <s v="PO2425-5120"/>
    <d v="2024-12-02T00:00:00"/>
    <m/>
    <n v="10"/>
    <s v="SFST81000180"/>
    <s v="Refrigerant-oil for cooling M/C"/>
    <s v="Condencer Unit No.29 (Air Blast Freezer2)"/>
    <n v="2"/>
    <s v="Compressor oil  Solest LT32 (3.782 L.)"/>
    <n v="3"/>
    <s v="DRUM"/>
    <n v="3600"/>
    <n v="10800"/>
    <m/>
    <s v="V1000312 - Colder Solution Co., Ltd."/>
    <s v="Recive bill and GRN already"/>
    <m/>
    <d v="2024-12-11T00:00:00"/>
    <m/>
    <n v="9"/>
    <s v="Ontime"/>
    <m/>
  </r>
  <r>
    <n v="646"/>
    <x v="0"/>
    <d v="2024-11-25T00:00:00"/>
    <m/>
    <m/>
    <d v="2024-11-25T00:00:00"/>
    <s v="PR2425-04579"/>
    <s v="PO2425-5119"/>
    <d v="2024-12-02T00:00:00"/>
    <m/>
    <n v="10"/>
    <s v="SFST81000054"/>
    <s v="Refrigerant-oil for cooling M/C"/>
    <s v="Condencer Unit No.29 (Air Blast Freezer2)"/>
    <n v="1"/>
    <s v="R507 Refrigerant,(1 Tank 11.3 kg/Tank)"/>
    <n v="30"/>
    <s v="DRUM"/>
    <n v="2700"/>
    <n v="81000"/>
    <m/>
    <s v="V1000271 - 395 Shop Limited Partnership"/>
    <s v="Recive bill and GRN already"/>
    <m/>
    <d v="2024-12-05T00:00:00"/>
    <m/>
    <n v="3"/>
    <s v="Ontime"/>
    <m/>
  </r>
  <r>
    <n v="647"/>
    <x v="0"/>
    <d v="2024-11-26T00:00:00"/>
    <m/>
    <m/>
    <d v="2024-11-26T00:00:00"/>
    <s v="PR2425-04612"/>
    <s v="PO2425-05124"/>
    <d v="2024-12-03T00:00:00"/>
    <m/>
    <n v="10"/>
    <s v="SFST81000048"/>
    <s v="Utility Jobs  (Boiler-Air compress-Transformer-LPG)"/>
    <s v="Condencer Unit No.29 (Air Blast Freezer2)"/>
    <n v="1"/>
    <s v="Repair 90 deg copper elbow for Air Blast No.2_x000a_Service charge for the Inspection and repairing 90 deg copper elbow"/>
    <n v="1"/>
    <s v="JOB"/>
    <n v="25000"/>
    <n v="25000"/>
    <m/>
    <s v="V1000055 - I.T.C.(1993) CO.,LTD."/>
    <s v="Recive bill and GRN already"/>
    <m/>
    <d v="2024-12-11T00:00:00"/>
    <m/>
    <n v="8"/>
    <s v="Ontime"/>
    <m/>
  </r>
  <r>
    <n v="648"/>
    <x v="0"/>
    <d v="2024-11-28T00:00:00"/>
    <m/>
    <m/>
    <d v="2024-11-28T00:00:00"/>
    <s v="PR2425-04651 "/>
    <s v="PO2425-05125"/>
    <d v="2024-12-05T00:00:00"/>
    <m/>
    <n v="60"/>
    <s v="SFST81000009"/>
    <s v="Tool and Equipment PD M/C"/>
    <s v="Tool and Equipment"/>
    <n v="1"/>
    <s v="Repair Rolling door_x000a_- เปลี่ยนเพลา_x000a_- ชุดสปริง_x000a_- จานประครอง"/>
    <n v="1"/>
    <s v="JOB"/>
    <n v="8500"/>
    <n v="8500"/>
    <m/>
    <s v="V1000117 - NPN ENGINEERING SOLUTION SUPPLY CO., LTD."/>
    <s v="Recive bill and GRN already"/>
    <s v="GRN2425-0006795"/>
    <d v="2025-02-03T00:00:00"/>
    <m/>
    <n v="60"/>
    <s v="Ontime"/>
    <m/>
  </r>
  <r>
    <n v="649"/>
    <x v="0"/>
    <d v="2024-11-28T00:00:00"/>
    <m/>
    <m/>
    <d v="2024-11-28T00:00:00"/>
    <s v="PR2425-04651 "/>
    <s v="PO2425-05125"/>
    <d v="2024-12-05T00:00:00"/>
    <m/>
    <n v="60"/>
    <s v="SFST81000009"/>
    <s v="Tool and Equipment PD M/C"/>
    <s v="Tool and Equipment"/>
    <n v="2"/>
    <s v="Replacement"/>
    <n v="1"/>
    <s v="JOB"/>
    <n v="3000"/>
    <n v="3000"/>
    <m/>
    <s v="V1000117 - NPN ENGINEERING SOLUTION SUPPLY CO., LTD."/>
    <s v="Recive bill and GRN already"/>
    <s v="GRN2425-0006795"/>
    <d v="2025-02-03T00:00:00"/>
    <m/>
    <n v="60"/>
    <s v="Ontime"/>
    <m/>
  </r>
  <r>
    <n v="650"/>
    <x v="0"/>
    <d v="2024-11-28T00:00:00"/>
    <m/>
    <m/>
    <d v="2024-11-28T00:00:00"/>
    <s v="PR2425-04652"/>
    <s v="PO2425-05160"/>
    <d v="2024-12-05T00:00:00"/>
    <m/>
    <n v="60"/>
    <s v="SFST81000009"/>
    <s v="Tool and Equipment PD M/C"/>
    <s v="Cevil quipment  &amp; Part"/>
    <n v="1"/>
    <s v="ก๊อกคูลเลอร์ทองเหลืองชุบโครเมี่ยม เกลียวนอก1/2 รุ่น DF-52"/>
    <n v="24"/>
    <s v="PCS."/>
    <n v="255"/>
    <n v="6120"/>
    <m/>
    <s v="V1000725 - ป.กิมฮ้อ อมตะนคร โดย นางสาววิไลวรรณ ผสมทรัพย์"/>
    <s v="Recive bill and GRN already"/>
    <m/>
    <d v="2025-01-02T00:00:00"/>
    <m/>
    <n v="28"/>
    <s v="Ontime"/>
    <m/>
  </r>
  <r>
    <n v="651"/>
    <x v="0"/>
    <d v="2024-11-28T00:00:00"/>
    <m/>
    <m/>
    <d v="2024-11-28T00:00:00"/>
    <s v="PR2425-04653"/>
    <s v="PO2425-05343"/>
    <d v="2024-12-05T00:00:00"/>
    <m/>
    <n v="60"/>
    <s v="SFST81000009"/>
    <s v="Electrical system out  PD area"/>
    <s v="Electrical jobs"/>
    <n v="2"/>
    <s v="Schneider Power Meter EasyLogic™ PM2200 series METSEPM2230"/>
    <n v="3"/>
    <s v="PCS."/>
    <n v="4551"/>
    <n v="13653"/>
    <m/>
    <s v="V1000732 - POWER D INTERTRADE CO., LTD."/>
    <s v="Recive bill and GRN already"/>
    <s v="GRN2425-0006497"/>
    <d v="2025-01-16T00:00:00"/>
    <m/>
    <n v="42"/>
    <s v="Ontime"/>
    <m/>
  </r>
  <r>
    <n v="652"/>
    <x v="0"/>
    <d v="2024-11-28T00:00:00"/>
    <m/>
    <m/>
    <d v="2024-11-28T00:00:00"/>
    <s v="PR2425-04654 "/>
    <s v="PO2425-04654"/>
    <d v="2024-12-05T00:00:00"/>
    <m/>
    <n v="10"/>
    <s v="SFST81000009"/>
    <s v="Tool and Equipment PD M/C"/>
    <s v="Deep Well Pump No.2"/>
    <n v="1"/>
    <s v="ชุดซีล CNS"/>
    <n v="2"/>
    <s v="PCS."/>
    <n v="685"/>
    <n v="1370"/>
    <m/>
    <s v="V1000065 - JENBUNJERD CO.,LTD."/>
    <s v="Recive bill and GRN already"/>
    <m/>
    <d v="2024-12-13T00:00:00"/>
    <m/>
    <n v="8"/>
    <s v="Ontime"/>
    <m/>
  </r>
  <r>
    <n v="653"/>
    <x v="0"/>
    <d v="2024-11-28T00:00:00"/>
    <m/>
    <m/>
    <d v="2024-11-28T00:00:00"/>
    <s v="PR2425-04654 "/>
    <s v="PO2425-04654"/>
    <d v="2024-12-05T00:00:00"/>
    <m/>
    <n v="10"/>
    <s v="SFST81000009"/>
    <s v="Tool and Equipment PD M/C"/>
    <s v="Deep Well Pump No.2"/>
    <n v="2"/>
    <s v="แกมปั๊ม"/>
    <n v="2"/>
    <s v="PCS."/>
    <n v="275"/>
    <n v="550"/>
    <m/>
    <s v="V1000065 - JENBUNJERD CO.,LTD."/>
    <s v="Recive bill and GRN already"/>
    <m/>
    <d v="2024-12-13T00:00:00"/>
    <m/>
    <n v="8"/>
    <s v="Ontime"/>
    <m/>
  </r>
  <r>
    <n v="654"/>
    <x v="0"/>
    <d v="2024-11-28T00:00:00"/>
    <m/>
    <m/>
    <d v="2024-11-28T00:00:00"/>
    <s v="PR2425-04654 "/>
    <s v="PO2425-04654"/>
    <d v="2024-12-05T00:00:00"/>
    <m/>
    <n v="10"/>
    <s v="SFST81000009"/>
    <s v="Tool and Equipment PD M/C"/>
    <s v="Deep Well Pump No.2"/>
    <n v="3"/>
    <s v="Spring"/>
    <n v="2"/>
    <s v="PCS."/>
    <n v="165"/>
    <n v="330"/>
    <m/>
    <s v="V1000065 - JENBUNJERD CO.,LTD."/>
    <s v="Recive bill and GRN already"/>
    <m/>
    <d v="2024-12-13T00:00:00"/>
    <m/>
    <n v="8"/>
    <s v="Ontime"/>
    <m/>
  </r>
  <r>
    <n v="655"/>
    <x v="0"/>
    <d v="2024-11-28T00:00:00"/>
    <m/>
    <m/>
    <d v="2024-11-28T00:00:00"/>
    <s v="PR2425-04654 "/>
    <s v="PO2425-04654"/>
    <d v="2024-12-05T00:00:00"/>
    <m/>
    <n v="10"/>
    <s v="SFST81000009"/>
    <s v="Tool and Equipment PD M/C"/>
    <s v="Deep Well Pump No.2"/>
    <n v="4"/>
    <s v="ชุดวาล์วปล่อย CNS"/>
    <n v="2"/>
    <s v="PCS."/>
    <n v="200"/>
    <n v="400"/>
    <m/>
    <s v="V1000065 - JENBUNJERD CO.,LTD."/>
    <s v="Recive bill and GRN already"/>
    <m/>
    <d v="2024-12-13T00:00:00"/>
    <m/>
    <n v="8"/>
    <s v="Ontime"/>
    <m/>
  </r>
  <r>
    <n v="656"/>
    <x v="0"/>
    <d v="2024-11-28T00:00:00"/>
    <m/>
    <m/>
    <d v="2024-11-28T00:00:00"/>
    <s v="PR2425-04654 "/>
    <s v="PO2425-04654"/>
    <d v="2024-12-05T00:00:00"/>
    <m/>
    <n v="10"/>
    <s v="SFST81000009"/>
    <s v="Tool and Equipment PD M/C"/>
    <s v="Deep Well Pump No.2"/>
    <n v="5"/>
    <s v="JB น้ำมันไฮดรอลิค HVI เบอร์ 15"/>
    <n v="2"/>
    <s v="PCS."/>
    <n v="180"/>
    <n v="360"/>
    <m/>
    <s v="V1000065 - JENBUNJERD CO.,LTD."/>
    <s v="Recive bill and GRN already"/>
    <m/>
    <d v="2024-12-13T00:00:00"/>
    <m/>
    <n v="8"/>
    <s v="Ontime"/>
    <m/>
  </r>
  <r>
    <n v="657"/>
    <x v="0"/>
    <d v="2024-11-28T00:00:00"/>
    <m/>
    <m/>
    <d v="2024-11-28T00:00:00"/>
    <s v="PR2425-04654 "/>
    <s v="PO2425-04654"/>
    <d v="2024-12-05T00:00:00"/>
    <m/>
    <n v="10"/>
    <s v="SFST81000009"/>
    <s v="Tool and Equipment PD M/C"/>
    <s v="Deep Well Pump No.2"/>
    <n v="6"/>
    <s v="ชุดวาล์ว CNS"/>
    <n v="2"/>
    <s v="PCS."/>
    <n v="225"/>
    <n v="450"/>
    <m/>
    <s v="V1000065 - JENBUNJERD CO.,LTD."/>
    <s v="Recive bill and GRN already"/>
    <m/>
    <d v="2024-12-13T00:00:00"/>
    <m/>
    <n v="8"/>
    <s v="Ontime"/>
    <m/>
  </r>
  <r>
    <n v="658"/>
    <x v="0"/>
    <d v="2024-11-28T00:00:00"/>
    <m/>
    <m/>
    <d v="2024-11-28T00:00:00"/>
    <s v="PR2425-04654 "/>
    <s v="PO2425-04654"/>
    <d v="2024-12-05T00:00:00"/>
    <m/>
    <n v="10"/>
    <s v="SFST81000009"/>
    <s v="Tool and Equipment PD M/C"/>
    <s v="Deep Well Pump No.2"/>
    <n v="7"/>
    <s v="WASHER"/>
    <n v="2"/>
    <s v="PCS."/>
    <n v="65"/>
    <n v="130"/>
    <m/>
    <s v="V1000065 - JENBUNJERD CO.,LTD."/>
    <s v="Recive bill and GRN already"/>
    <m/>
    <d v="2024-12-13T00:00:00"/>
    <m/>
    <n v="8"/>
    <s v="Ontime"/>
    <m/>
  </r>
  <r>
    <n v="659"/>
    <x v="0"/>
    <d v="2024-11-28T00:00:00"/>
    <m/>
    <m/>
    <d v="2024-11-28T00:00:00"/>
    <s v="PR2425-04654 "/>
    <s v="PO2425-04654"/>
    <d v="2024-12-05T00:00:00"/>
    <m/>
    <n v="10"/>
    <s v="SFST81000009"/>
    <s v="Tool and Equipment PD M/C"/>
    <s v="Deep Well Pump No.2"/>
    <n v="8"/>
    <s v="PIN 4 x 30"/>
    <n v="2"/>
    <s v="PCS."/>
    <n v="20"/>
    <n v="40"/>
    <m/>
    <s v="V1000065 - JENBUNJERD CO.,LTD."/>
    <s v="Recive bill and GRN already"/>
    <m/>
    <d v="2024-12-13T00:00:00"/>
    <m/>
    <n v="8"/>
    <s v="Ontime"/>
    <m/>
  </r>
  <r>
    <n v="660"/>
    <x v="0"/>
    <d v="2024-11-28T00:00:00"/>
    <m/>
    <m/>
    <d v="2024-11-28T00:00:00"/>
    <s v="PR2425-04654 "/>
    <s v="PO2425-04654"/>
    <d v="2024-12-05T00:00:00"/>
    <m/>
    <n v="10"/>
    <s v="SFST81000009"/>
    <s v="Tool and Equipment PD M/C"/>
    <s v="Deep Well Pump No.2"/>
    <n v="9"/>
    <s v="Spring for fixed plate Handle (BF, BF3,CNS)"/>
    <n v="2"/>
    <s v="PCS."/>
    <n v="20"/>
    <n v="40"/>
    <m/>
    <s v="V1000065 - JENBUNJERD CO.,LTD."/>
    <s v="Recive bill and GRN already"/>
    <m/>
    <d v="2024-12-13T00:00:00"/>
    <m/>
    <n v="8"/>
    <s v="Ontime"/>
    <m/>
  </r>
  <r>
    <n v="661"/>
    <x v="0"/>
    <d v="2024-11-28T00:00:00"/>
    <m/>
    <m/>
    <d v="2024-11-28T00:00:00"/>
    <s v="PR2425-04654 "/>
    <s v="PO2425-04654"/>
    <d v="2024-12-05T00:00:00"/>
    <m/>
    <n v="10"/>
    <s v="SFST81000009"/>
    <s v="Tool and Equipment PD M/C"/>
    <s v="Deep Well Pump No.2"/>
    <n v="10"/>
    <s v="ค่าบริการ"/>
    <n v="2"/>
    <s v="PCS."/>
    <n v="800"/>
    <n v="1600"/>
    <m/>
    <s v="V1000065 - JENBUNJERD CO.,LTD."/>
    <s v="Recive bill and GRN already"/>
    <m/>
    <d v="2024-12-13T00:00:00"/>
    <m/>
    <n v="8"/>
    <s v="Ontime"/>
    <m/>
  </r>
  <r>
    <n v="662"/>
    <x v="0"/>
    <d v="2024-11-28T00:00:00"/>
    <m/>
    <m/>
    <d v="2024-11-28T00:00:00"/>
    <s v="PR2425-04655"/>
    <s v="PO2425-05118"/>
    <d v="2024-12-05T00:00:00"/>
    <m/>
    <n v="30"/>
    <s v="SFST81000009"/>
    <s v="Utility Jobs  (Boiler-Air compress-Transformer-LPG)"/>
    <s v="Cooling  part"/>
    <n v="1"/>
    <s v="SE-B1 Protection module_x000a_KRIWAN (Germany)_x000a_Bitzer Part No. 34701901_x000a_Supply AC 50/60Hz 230/240V 3VA_x000a_Relay AC240V, max.2.5A, C300"/>
    <n v="3"/>
    <s v="PCS."/>
    <n v="5000"/>
    <n v="15000"/>
    <m/>
    <s v="V1000292 - Nopachart Intertrade Co., Ltd"/>
    <s v="Recive bill and GRN already"/>
    <m/>
    <d v="2024-12-16T00:00:00"/>
    <m/>
    <n v="11"/>
    <s v="Ontime"/>
    <m/>
  </r>
  <r>
    <n v="663"/>
    <x v="0"/>
    <d v="2024-11-28T00:00:00"/>
    <m/>
    <m/>
    <d v="2024-11-28T00:00:00"/>
    <s v="PR2425-04655"/>
    <s v="PO2425-05118"/>
    <d v="2024-12-05T00:00:00"/>
    <m/>
    <n v="21"/>
    <s v="SFST81000009"/>
    <s v="Utility Jobs  (Boiler-Air compress-Transformer-LPG)"/>
    <s v="Cooling  part"/>
    <n v="2"/>
    <s v="SE-B1 Protection module_x000a_KRIWAN (Germany)_x000a_Bitzer Part No. 34701901_x000a_Supply AC 50/60Hz 230/240V 2VA_x000a_Relay AC240V, max.2.5A, C300"/>
    <n v="3"/>
    <s v="PCS."/>
    <n v="5000"/>
    <n v="15000"/>
    <m/>
    <s v="V1000292 - Nopachart Intertrade Co., Ltd"/>
    <s v="Recive bill and GRN already"/>
    <m/>
    <d v="2024-12-16T00:00:00"/>
    <m/>
    <n v="11"/>
    <s v="Ontime"/>
    <m/>
  </r>
  <r>
    <n v="664"/>
    <x v="0"/>
    <d v="2024-11-28T00:00:00"/>
    <s v="CPP24-231"/>
    <m/>
    <d v="2024-11-28T00:00:00"/>
    <s v="PR2425-04660"/>
    <s v="PO2425-05117"/>
    <d v="2024-12-05T00:00:00"/>
    <m/>
    <n v="10"/>
    <s v="SFST81000009"/>
    <s v="Tool and Equipment PD M/C"/>
    <s v="Machanical part"/>
    <n v="1"/>
    <s v="ท่อ Stainless 304 (เงา), 1-1/2&quot;, หนา 2mm,6000mm"/>
    <n v="1"/>
    <s v="PCS."/>
    <n v="2000"/>
    <n v="2000"/>
    <m/>
    <s v="V1000655 - SRM ENGINEERING 1991 CO., LTD."/>
    <s v="Recive bill and GRN already"/>
    <m/>
    <d v="2024-12-10T00:00:00"/>
    <m/>
    <n v="5"/>
    <s v="Ontime"/>
    <m/>
  </r>
  <r>
    <n v="665"/>
    <x v="0"/>
    <d v="2024-11-28T00:00:00"/>
    <s v="CPP24-231"/>
    <m/>
    <d v="2024-11-28T00:00:00"/>
    <s v="PR2425-04660"/>
    <s v="PO2425-05117"/>
    <d v="2024-12-05T00:00:00"/>
    <m/>
    <n v="10"/>
    <s v="SFST81000009"/>
    <s v="Tool and Equipment PD M/C"/>
    <s v="Machanical part"/>
    <n v="2"/>
    <s v="บอลวลาว์ SS304, สแตนเลส 1-1/2&quot;"/>
    <n v="4"/>
    <s v="PCS."/>
    <n v="400"/>
    <n v="1600"/>
    <m/>
    <s v="V1000655 - SRM ENGINEERING 1991 CO., LTD."/>
    <s v="Recive bill and GRN already"/>
    <m/>
    <d v="2024-12-10T00:00:00"/>
    <m/>
    <n v="5"/>
    <s v="Ontime"/>
    <m/>
  </r>
  <r>
    <n v="666"/>
    <x v="0"/>
    <d v="2024-11-28T00:00:00"/>
    <s v="CPP24-231"/>
    <m/>
    <d v="2024-11-28T00:00:00"/>
    <s v="PR2425-04660"/>
    <s v="PO2425-05117"/>
    <d v="2024-12-05T00:00:00"/>
    <m/>
    <n v="10"/>
    <s v="SFST81000009"/>
    <s v="Tool and Equipment PD M/C"/>
    <s v="Machanical part"/>
    <n v="3"/>
    <s v="ข้อต่อ 3 ทาง SS304, สแตนเลส 1-1/2&quot;, เกลียวใน"/>
    <n v="5"/>
    <s v="PCS."/>
    <n v="250"/>
    <n v="1250"/>
    <m/>
    <s v="V1000655 - SRM ENGINEERING 1991 CO., LTD."/>
    <s v="Recive bill and GRN already"/>
    <m/>
    <d v="2024-12-10T00:00:00"/>
    <m/>
    <n v="5"/>
    <s v="Ontime"/>
    <m/>
  </r>
  <r>
    <n v="667"/>
    <x v="0"/>
    <d v="2024-11-28T00:00:00"/>
    <s v="CPP24-231"/>
    <m/>
    <d v="2024-11-28T00:00:00"/>
    <s v="PR2425-04660"/>
    <s v="PO2425-05117"/>
    <d v="2024-12-05T00:00:00"/>
    <m/>
    <n v="10"/>
    <s v="SFST81000009"/>
    <s v="Tool and Equipment PD M/C"/>
    <s v="Machanical part"/>
    <n v="4"/>
    <s v="ข้องอ 90, SS304, สแตนเลส 1-1/2&quot;, เกลียวใน"/>
    <n v="6"/>
    <s v="PCS."/>
    <n v="100"/>
    <n v="600"/>
    <m/>
    <s v="V1000655 - SRM ENGINEERING 1991 CO., LTD."/>
    <s v="Recive bill and GRN already"/>
    <m/>
    <d v="2024-12-10T00:00:00"/>
    <m/>
    <n v="5"/>
    <s v="Ontime"/>
    <m/>
  </r>
  <r>
    <n v="668"/>
    <x v="0"/>
    <d v="2024-11-28T00:00:00"/>
    <s v="CPP24-231"/>
    <m/>
    <d v="2024-11-28T00:00:00"/>
    <s v="PR2425-04660"/>
    <s v="PO2425-05117"/>
    <d v="2024-12-05T00:00:00"/>
    <m/>
    <n v="10"/>
    <s v="SFST81000009"/>
    <s v="Tool and Equipment PD M/C"/>
    <s v="Machanical part"/>
    <n v="5"/>
    <s v="ข้อต่อหางปลาไหล, SS304, สแตนเลส 1-1/2&quot;, เกลียวนอก"/>
    <n v="5"/>
    <s v="PCS."/>
    <n v="200"/>
    <n v="1000"/>
    <m/>
    <s v="V1000655 - SRM ENGINEERING 1991 CO., LTD."/>
    <s v="Recive bill and GRN already"/>
    <m/>
    <d v="2024-12-10T00:00:00"/>
    <m/>
    <n v="5"/>
    <s v="Ontime"/>
    <m/>
  </r>
  <r>
    <n v="669"/>
    <x v="0"/>
    <d v="2024-11-28T00:00:00"/>
    <s v="CPP24-231"/>
    <m/>
    <d v="2024-11-28T00:00:00"/>
    <s v="PR2425-04660"/>
    <s v="PO2425-05117"/>
    <d v="2024-12-05T00:00:00"/>
    <m/>
    <n v="10"/>
    <s v="SFST81000009"/>
    <s v="Tool and Equipment PD M/C"/>
    <s v="Machanical part"/>
    <n v="6"/>
    <s v="ข้อต่อตรง, SS304, สแตนเลส 1-1/2&quot;, เกลียวใน"/>
    <n v="4"/>
    <s v="PCS."/>
    <n v="80"/>
    <n v="320"/>
    <m/>
    <s v="V1000655 - SRM ENGINEERING 1991 CO., LTD."/>
    <s v="Recive bill and GRN already"/>
    <m/>
    <d v="2024-12-10T00:00:00"/>
    <m/>
    <n v="5"/>
    <s v="Ontime"/>
    <m/>
  </r>
  <r>
    <n v="670"/>
    <x v="0"/>
    <d v="2024-11-28T00:00:00"/>
    <s v="CPP24-231"/>
    <m/>
    <d v="2024-11-28T00:00:00"/>
    <s v="PR2425-04660"/>
    <s v="PO2425-05117"/>
    <d v="2024-12-05T00:00:00"/>
    <m/>
    <n v="10"/>
    <s v="SFST81000009"/>
    <s v="Tool and Equipment PD M/C"/>
    <s v="Machanical part"/>
    <n v="7"/>
    <s v="ข้อต่อยูเนี่ยน, SS304, สแตนเลส 1-1/2&quot;, เกลียวใน"/>
    <n v="4"/>
    <s v="PCS."/>
    <n v="350"/>
    <n v="1400"/>
    <m/>
    <s v="V1000655 - SRM ENGINEERING 1991 CO., LTD."/>
    <s v="Recive bill and GRN already"/>
    <m/>
    <d v="2024-12-10T00:00:00"/>
    <m/>
    <n v="5"/>
    <s v="Ontime"/>
    <m/>
  </r>
  <r>
    <n v="671"/>
    <x v="0"/>
    <d v="2024-11-28T00:00:00"/>
    <s v="CPP24-231"/>
    <m/>
    <d v="2024-11-28T00:00:00"/>
    <s v="PR2425-04660"/>
    <s v="PO2425-05117"/>
    <d v="2024-12-05T00:00:00"/>
    <m/>
    <n v="10"/>
    <s v="SFST81000009"/>
    <s v="Tool and Equipment PD M/C"/>
    <s v="Machanical part"/>
    <n v="8"/>
    <s v="ข้อต่อสแตนเลส SS304 (เกลียวใน x เกลียวนอก), ขนาด 1-1/2&quot;"/>
    <n v="4"/>
    <s v="PCS."/>
    <n v="80"/>
    <n v="320"/>
    <m/>
    <s v="V1000655 - SRM ENGINEERING 1991 CO., LTD."/>
    <s v="Recive bill and GRN already"/>
    <m/>
    <d v="2024-12-10T00:00:00"/>
    <m/>
    <n v="5"/>
    <s v="Ontime"/>
    <m/>
  </r>
  <r>
    <n v="672"/>
    <x v="0"/>
    <d v="2024-11-28T00:00:00"/>
    <s v="CPP24-237"/>
    <m/>
    <d v="2024-11-28T00:00:00"/>
    <s v="PR2425-04661 "/>
    <s v="PO2425-05123"/>
    <d v="2024-12-05T00:00:00"/>
    <m/>
    <n v="10"/>
    <s v="SFST81000009"/>
    <s v="Tool and Equipment PD M/C"/>
    <s v="Electrical part"/>
    <n v="1"/>
    <s v="LAPP KABLE สายไฟ [VSF] IEC02 THW (f) 1x2.5 SQ.MM. (สีเหลือง)"/>
    <n v="2"/>
    <s v="ROLL"/>
    <n v="720"/>
    <n v="1440"/>
    <m/>
    <s v="V1000276 - SN. ELECTRIC AND SUPPLY CO., LTD."/>
    <s v="Recive bill and GRN already"/>
    <m/>
    <d v="2024-12-10T00:00:00"/>
    <m/>
    <n v="5"/>
    <s v="Ontime"/>
    <m/>
  </r>
  <r>
    <n v="673"/>
    <x v="0"/>
    <d v="2024-11-28T00:00:00"/>
    <s v="CPP24-237"/>
    <m/>
    <d v="2024-11-28T00:00:00"/>
    <s v="PR2425-04661 "/>
    <s v="PO2425-05123"/>
    <d v="2024-12-05T00:00:00"/>
    <m/>
    <n v="10"/>
    <s v="SFST81000009"/>
    <s v="Tool and Equipment PD M/C"/>
    <s v="Electrical part"/>
    <n v="2"/>
    <s v="LAPP KABLE สายไฟ [VSF] IEC02 THW (f) 1x2.5 SQ.MM. (สีน้ำเงิน)"/>
    <n v="2"/>
    <s v="ROLL"/>
    <n v="720"/>
    <n v="1440"/>
    <m/>
    <s v="V1000276 - SN. ELECTRIC AND SUPPLY CO., LTD."/>
    <s v="Recive bill and GRN already"/>
    <m/>
    <d v="2024-12-10T00:00:00"/>
    <m/>
    <n v="5"/>
    <s v="Ontime"/>
    <m/>
  </r>
  <r>
    <n v="674"/>
    <x v="0"/>
    <d v="2024-11-28T00:00:00"/>
    <s v="CPP24-237"/>
    <m/>
    <d v="2024-11-28T00:00:00"/>
    <s v="PR2425-04661 "/>
    <s v="PO2425-05123"/>
    <d v="2024-12-05T00:00:00"/>
    <m/>
    <n v="10"/>
    <s v="SFST81000009"/>
    <s v="Tool and Equipment PD M/C"/>
    <s v="Electrical part"/>
    <n v="3"/>
    <s v="YAZAKI สายไฟ THW (IEC01) 450/750V 1x2.5 SQ.MM.(สีเทา)"/>
    <n v="2"/>
    <s v="ROLL"/>
    <n v="535"/>
    <n v="1070"/>
    <m/>
    <s v="V1000276 - SN. ELECTRIC AND SUPPLY CO., LTD."/>
    <s v="Recive bill and GRN already"/>
    <m/>
    <d v="2024-12-10T00:00:00"/>
    <m/>
    <n v="5"/>
    <s v="Ontime"/>
    <m/>
  </r>
  <r>
    <n v="675"/>
    <x v="0"/>
    <d v="2024-11-28T00:00:00"/>
    <s v="CPP24-237"/>
    <m/>
    <d v="2024-11-28T00:00:00"/>
    <s v="PR2425-04661 "/>
    <s v="PO2425-05123"/>
    <d v="2024-12-05T00:00:00"/>
    <m/>
    <n v="10"/>
    <s v="SFST81000009"/>
    <s v="Tool and Equipment PD M/C"/>
    <s v="Electrical part"/>
    <n v="4"/>
    <s v="YAZAKI สายไฟ THW (IEC01) 450/750V 1x2.5 SQ.MM.(สีดำ)"/>
    <n v="2"/>
    <s v="ROLL"/>
    <n v="535"/>
    <n v="1070"/>
    <m/>
    <s v="V1000276 - SN. ELECTRIC AND SUPPLY CO., LTD."/>
    <s v="Recive bill and GRN already"/>
    <m/>
    <d v="2024-12-10T00:00:00"/>
    <m/>
    <n v="5"/>
    <s v="Ontime"/>
    <m/>
  </r>
  <r>
    <n v="676"/>
    <x v="0"/>
    <d v="2024-11-28T00:00:00"/>
    <s v="CPP24-237"/>
    <m/>
    <d v="2024-11-28T00:00:00"/>
    <s v="PR2425-04661 "/>
    <s v="PO2425-05123"/>
    <d v="2024-12-05T00:00:00"/>
    <m/>
    <n v="10"/>
    <s v="SFST81000009"/>
    <s v="Tool and Equipment PD M/C"/>
    <s v="Electrical part"/>
    <n v="5"/>
    <s v="YAZAKI สายไฟ THW (IEC01) 450/750V 1x2.5 SQ.MM.(สีน้ำตาล)"/>
    <n v="2"/>
    <s v="ROLL"/>
    <n v="535"/>
    <n v="1070"/>
    <m/>
    <s v="V1000276 - SN. ELECTRIC AND SUPPLY CO., LTD."/>
    <s v="Recive bill and GRN already"/>
    <m/>
    <d v="2024-12-10T00:00:00"/>
    <m/>
    <n v="5"/>
    <s v="Ontime"/>
    <m/>
  </r>
  <r>
    <n v="677"/>
    <x v="0"/>
    <d v="2024-11-28T00:00:00"/>
    <s v="CPP24-237"/>
    <m/>
    <d v="2024-11-28T00:00:00"/>
    <s v="PR2425-04661 "/>
    <s v="PO2425-05123"/>
    <d v="2024-12-05T00:00:00"/>
    <m/>
    <n v="10"/>
    <s v="SFST81000009"/>
    <s v="Tool and Equipment PD M/C"/>
    <s v="Electrical part"/>
    <n v="6"/>
    <s v="YAZAKI สายไฟ THW (IEC01) 450/750V 1x2.5 SQ.MM.(สีฟ้า)"/>
    <n v="2"/>
    <s v="ROLL"/>
    <n v="535"/>
    <n v="1070"/>
    <m/>
    <s v="V1000276 - SN. ELECTRIC AND SUPPLY CO., LTD."/>
    <s v="Recive bill and GRN already"/>
    <m/>
    <d v="2024-12-10T00:00:00"/>
    <m/>
    <n v="5"/>
    <s v="Ontime"/>
    <m/>
  </r>
  <r>
    <n v="678"/>
    <x v="0"/>
    <d v="2024-11-28T00:00:00"/>
    <s v="CPP24-237"/>
    <m/>
    <d v="2024-11-28T00:00:00"/>
    <s v="PR2425-04661 "/>
    <s v="PO2425-05123"/>
    <d v="2024-12-05T00:00:00"/>
    <m/>
    <n v="10"/>
    <s v="SFST81000009"/>
    <s v="Tool and Equipment PD M/C"/>
    <s v="Electrical part"/>
    <n v="7"/>
    <s v="YAZAKI สายไฟ THW (IEC01) 450/750V 1x1.5 SQ.MM.(เหลือง/เขียว)"/>
    <n v="2"/>
    <s v="ROLL"/>
    <n v="535"/>
    <n v="1070"/>
    <m/>
    <s v="V1000276 - SN. ELECTRIC AND SUPPLY CO., LTD."/>
    <s v="Recive bill and GRN already"/>
    <m/>
    <d v="2024-12-10T00:00:00"/>
    <m/>
    <n v="5"/>
    <s v="Ontime"/>
    <m/>
  </r>
  <r>
    <n v="679"/>
    <x v="0"/>
    <d v="2024-11-28T00:00:00"/>
    <s v="CPP24-236"/>
    <m/>
    <d v="2024-11-28T00:00:00"/>
    <s v="PR2425-04663"/>
    <s v="PO2425-05127"/>
    <d v="2024-12-05T00:00:00"/>
    <m/>
    <n v="30"/>
    <s v="SFST81000009"/>
    <s v="Tool and Equipment PD M/C"/>
    <s v="Electrical part"/>
    <n v="1"/>
    <s v="&quot;HACO&quot; เต้ารับแบบติดผนัง 32A (IP67) 3P+N+E 5P/400V 6h"/>
    <n v="6"/>
    <s v="PCS."/>
    <n v="325"/>
    <n v="1950"/>
    <m/>
    <s v="V1000481 - บริษัท เจดับบลิวเทค จำกัด"/>
    <s v="Recive bill and GRN already"/>
    <m/>
    <d v="2024-12-17T00:00:00"/>
    <m/>
    <n v="12"/>
    <s v="Ontime"/>
    <m/>
  </r>
  <r>
    <n v="680"/>
    <x v="0"/>
    <d v="2024-11-28T00:00:00"/>
    <s v="CPP24-236"/>
    <m/>
    <d v="2024-11-28T00:00:00"/>
    <s v="PR2425-04663"/>
    <s v="PO2425-05127"/>
    <d v="2024-12-05T00:00:00"/>
    <m/>
    <n v="30"/>
    <s v="SFST81000009"/>
    <s v="Tool and Equipment PD M/C"/>
    <s v="Electrical part"/>
    <n v="2"/>
    <s v="&quot;HACO&quot; เต้ารับแบบติดผนัง 16A (IP67) 3P+N+E 5P/400V 6h"/>
    <n v="6"/>
    <s v="PCS."/>
    <n v="256"/>
    <n v="1536"/>
    <m/>
    <s v="V1000481 - บริษัท เจดับบลิวเทค จำกัด"/>
    <s v="Recive bill and GRN already"/>
    <m/>
    <d v="2024-12-17T00:00:00"/>
    <m/>
    <n v="12"/>
    <s v="Ontime"/>
    <m/>
  </r>
  <r>
    <n v="681"/>
    <x v="0"/>
    <d v="2024-11-28T00:00:00"/>
    <s v="CPP24-236"/>
    <m/>
    <d v="2024-11-28T00:00:00"/>
    <s v="PR2425-04663"/>
    <s v="PO2425-05127"/>
    <d v="2024-12-05T00:00:00"/>
    <m/>
    <n v="30"/>
    <s v="SFST81000009"/>
    <s v="Tool and Equipment PD M/C"/>
    <s v="Electrical part"/>
    <n v="3"/>
    <s v="&quot;HACO&quot; เต๋ารับแบบฝังเฉียง 16A (IP67) 3P+N+E 5P/400V 6h"/>
    <n v="6"/>
    <s v="PCS."/>
    <n v="183"/>
    <n v="1098"/>
    <m/>
    <s v="V1000481 - บริษัท เจดับบลิวเทค จำกัด"/>
    <s v="Recive bill and GRN already"/>
    <m/>
    <d v="2024-12-17T00:00:00"/>
    <m/>
    <n v="12"/>
    <s v="Ontime"/>
    <m/>
  </r>
  <r>
    <n v="682"/>
    <x v="0"/>
    <d v="2024-11-28T00:00:00"/>
    <s v="CPP24-236"/>
    <m/>
    <d v="2024-11-28T00:00:00"/>
    <s v="PR2425-04663"/>
    <s v="PO2425-05127"/>
    <d v="2024-12-05T00:00:00"/>
    <m/>
    <n v="30"/>
    <s v="SFST81000009"/>
    <s v="Tool and Equipment PD M/C"/>
    <s v="Electrical part"/>
    <n v="4"/>
    <s v="&quot;HACO&quot; เต้ารับแบบฝังเฉียง 32A (IP67) 3P+N+E 5P/400V 6h"/>
    <n v="6"/>
    <s v="PCS."/>
    <n v="244"/>
    <n v="1464"/>
    <m/>
    <s v="V1000481 - บริษัท เจดับบลิวเทค จำกัด"/>
    <s v="Recive bill and GRN already"/>
    <m/>
    <d v="2024-12-17T00:00:00"/>
    <m/>
    <n v="12"/>
    <s v="Ontime"/>
    <m/>
  </r>
  <r>
    <n v="683"/>
    <x v="0"/>
    <d v="2024-11-28T00:00:00"/>
    <s v="CPP24-236"/>
    <m/>
    <d v="2024-11-28T00:00:00"/>
    <s v="PR2425-04663"/>
    <s v="PO2425-05127"/>
    <d v="2024-12-05T00:00:00"/>
    <m/>
    <n v="30"/>
    <s v="SFST81000009"/>
    <s v="Tool and Equipment PD M/C"/>
    <s v="Electrical part"/>
    <n v="5"/>
    <s v="&quot;HACO&quot; ปลั๊กตัวเมียกลางทางกันนํ้า 16A 5 PIN 2252-6V"/>
    <n v="6"/>
    <s v="PCS."/>
    <n v="284"/>
    <n v="1704"/>
    <m/>
    <s v="V1000481 - บริษัท เจดับบลิวเทค จำกัด"/>
    <s v="Recive bill and GRN already"/>
    <m/>
    <d v="2024-12-17T00:00:00"/>
    <m/>
    <n v="12"/>
    <s v="Ontime"/>
    <m/>
  </r>
  <r>
    <n v="684"/>
    <x v="0"/>
    <d v="2024-11-28T00:00:00"/>
    <s v="CPP24-236"/>
    <m/>
    <d v="2024-11-28T00:00:00"/>
    <s v="PR2425-04663"/>
    <s v="PO2425-05127"/>
    <d v="2024-12-05T00:00:00"/>
    <m/>
    <n v="30"/>
    <s v="SFST81000009"/>
    <s v="Tool and Equipment PD M/C"/>
    <s v="Electrical part"/>
    <n v="6"/>
    <s v="&quot;HACO&quot; ปลั๊กตัวเมียกลางทางกันน้ำ 32A 5 PIN 2252-6V"/>
    <n v="6"/>
    <s v="PCS."/>
    <n v="202"/>
    <n v="1212"/>
    <m/>
    <s v="V1000481 - บริษัท เจดับบลิวเทค จำกัด"/>
    <s v="Recive bill and GRN already"/>
    <m/>
    <d v="2024-12-17T00:00:00"/>
    <m/>
    <n v="12"/>
    <s v="Ontime"/>
    <m/>
  </r>
  <r>
    <n v="685"/>
    <x v="0"/>
    <d v="2024-11-28T00:00:00"/>
    <s v="CPP24-236"/>
    <m/>
    <d v="2024-11-28T00:00:00"/>
    <s v="PR2425-04663"/>
    <s v="PO2425-05127"/>
    <d v="2024-12-05T00:00:00"/>
    <m/>
    <n v="30"/>
    <s v="SFST81000009"/>
    <s v="Tool and Equipment PD M/C"/>
    <s v="Electrical part"/>
    <n v="7"/>
    <s v="&quot;HACO&quot; เสียบตัวผู้ชนิดกันน้ำ 32A 400 V 5 PIN. (3P+N+E) สีแดง"/>
    <n v="6"/>
    <s v="PCS."/>
    <n v="162"/>
    <n v="972"/>
    <m/>
    <s v="V1000481 - บริษัท เจดับบลิวเทค จำกัด"/>
    <s v="Recive bill and GRN already"/>
    <m/>
    <d v="2024-12-17T00:00:00"/>
    <m/>
    <n v="12"/>
    <s v="Ontime"/>
    <m/>
  </r>
  <r>
    <n v="686"/>
    <x v="0"/>
    <d v="2024-11-28T00:00:00"/>
    <s v="CPP24-236"/>
    <m/>
    <d v="2024-11-28T00:00:00"/>
    <s v="PR2425-04663"/>
    <s v="PO2425-05127"/>
    <d v="2024-12-05T00:00:00"/>
    <m/>
    <n v="30"/>
    <s v="SFST81000009"/>
    <s v="Tool and Equipment PD M/C"/>
    <s v="Electrical part"/>
    <n v="8"/>
    <s v="&quot;HACO&quot; เสียบตัวผู้ชนิดกันน้ำ 16A 400V 5 PIN. (3P+N+E) สีแดง"/>
    <n v="6"/>
    <s v="PCS."/>
    <n v="223"/>
    <n v="1338"/>
    <m/>
    <s v="V1000481 - บริษัท เจดับบลิวเทค จำกัด"/>
    <s v="Recive bill and GRN already"/>
    <m/>
    <d v="2024-12-17T00:00:00"/>
    <m/>
    <n v="12"/>
    <s v="Ontime"/>
    <m/>
  </r>
  <r>
    <n v="687"/>
    <x v="0"/>
    <d v="2024-11-28T00:00:00"/>
    <s v="CPP24-236"/>
    <m/>
    <d v="2024-11-28T00:00:00"/>
    <s v="PR2425-04663"/>
    <s v="PO2425-05127"/>
    <d v="2024-12-05T00:00:00"/>
    <m/>
    <n v="30"/>
    <s v="SFST81000009"/>
    <s v="Tool and Equipment PD M/C"/>
    <s v="Electrical part"/>
    <n v="9"/>
    <s v="&quot;HACO&quot; เต้ารับแบบเฉียง 45 องศา 2P+E 16A สีน้ำเงิน 3 ขั้ว แบบกันน้ำ"/>
    <n v="6"/>
    <s v="PCS."/>
    <n v="144"/>
    <n v="864"/>
    <m/>
    <m/>
    <s v="Recive bill and GRN already"/>
    <m/>
    <d v="2024-12-17T00:00:00"/>
    <m/>
    <n v="12"/>
    <s v="Ontime"/>
    <m/>
  </r>
  <r>
    <n v="688"/>
    <x v="0"/>
    <d v="2024-11-28T00:00:00"/>
    <s v="CPP24-236"/>
    <m/>
    <d v="2024-11-28T00:00:00"/>
    <s v="PR2425-04663"/>
    <s v="PO2425-05127"/>
    <d v="2024-12-05T00:00:00"/>
    <m/>
    <n v="30"/>
    <s v="SFST81000009"/>
    <s v="Tool and Equipment PD M/C"/>
    <s v="Electrical part"/>
    <n v="10"/>
    <s v="HACO ปลั๊กตัวเมียติดผนัง แบบตรง 16A 3ขา (2P+E) สีน้ำเงิน แบบกันน้ำ"/>
    <n v="6"/>
    <s v="PCS."/>
    <n v="189"/>
    <n v="1134"/>
    <m/>
    <s v="V1000481 - บริษัท เจดับบลิวเทค จำกัด"/>
    <s v="Recive bill and GRN already"/>
    <m/>
    <d v="2024-12-17T00:00:00"/>
    <m/>
    <n v="12"/>
    <s v="Ontime"/>
    <m/>
  </r>
  <r>
    <n v="689"/>
    <x v="0"/>
    <d v="2024-11-28T00:00:00"/>
    <s v="CPP24-236"/>
    <m/>
    <d v="2024-11-28T00:00:00"/>
    <s v="PR2425-04663"/>
    <s v="PO2425-05127"/>
    <d v="2024-12-05T00:00:00"/>
    <m/>
    <n v="30"/>
    <s v="SFST81000009"/>
    <s v="Tool and Equipment PD M/C"/>
    <s v="Electrical part"/>
    <n v="11"/>
    <s v="&quot;HACO&quot; ปลั๊กเสียบตัวผู้ 3 ขา 2P+E 16A 3 PIN รุ่น 013-6V"/>
    <n v="6"/>
    <s v="PCS."/>
    <n v="110"/>
    <n v="660"/>
    <m/>
    <s v="V1000481 - บริษัท เจดับบลิวเทค จำกัด"/>
    <s v="Recive bill and GRN already"/>
    <m/>
    <d v="2024-12-17T00:00:00"/>
    <m/>
    <n v="12"/>
    <s v="Ontime"/>
    <m/>
  </r>
  <r>
    <n v="690"/>
    <x v="0"/>
    <d v="2024-11-28T00:00:00"/>
    <s v="CPP24-236"/>
    <m/>
    <d v="2024-11-28T00:00:00"/>
    <s v="PR2425-04663"/>
    <s v="PO2425-05127"/>
    <d v="2024-12-05T00:00:00"/>
    <m/>
    <n v="10"/>
    <s v="SFST81000009"/>
    <s v="Tool and Equipment PD M/C"/>
    <s v="Electrical part"/>
    <n v="12"/>
    <s v="&quot;HACO&quot; เต้ารับกลางทาง 3 ขา 16A กันน่า 2P+E 220-250V 2132 IP67"/>
    <n v="6"/>
    <s v="PCS."/>
    <n v="168"/>
    <n v="1008"/>
    <m/>
    <s v="V1000481 - บริษัท เจดับบลิวเทค จำกัด"/>
    <s v="Recive bill and GRN already"/>
    <m/>
    <d v="2024-12-17T00:00:00"/>
    <m/>
    <n v="12"/>
    <s v="over deliverry"/>
    <m/>
  </r>
  <r>
    <n v="691"/>
    <x v="0"/>
    <d v="2024-11-28T00:00:00"/>
    <m/>
    <m/>
    <d v="2024-11-28T00:00:00"/>
    <s v="PR2425-04666"/>
    <s v="PO2425-05307"/>
    <d v="2024-12-05T00:00:00"/>
    <m/>
    <n v="45"/>
    <s v="SFST81000064"/>
    <s v="Fire alarm system"/>
    <s v="Inspect cost"/>
    <n v="1"/>
    <s v="PM Program (Function Test)  Function Test (ครั้งที่ 1 ของปี)"/>
    <n v="1"/>
    <s v="PCS."/>
    <n v="6500"/>
    <n v="6500"/>
    <m/>
    <s v=" V1000728 - SAITHONG ENGINEERING COMPANY LIMITED"/>
    <s v="Recive bill and GRN already"/>
    <s v="GRN2425-0006496"/>
    <d v="2025-01-16T00:00:00"/>
    <m/>
    <n v="42"/>
    <s v="Ontime"/>
    <m/>
  </r>
  <r>
    <n v="692"/>
    <x v="0"/>
    <d v="2024-11-28T00:00:00"/>
    <m/>
    <m/>
    <d v="2024-11-28T00:00:00"/>
    <s v="PR2425-04666"/>
    <s v="PO2425-05307"/>
    <d v="2024-12-05T00:00:00"/>
    <m/>
    <n v="45"/>
    <s v="SFST81000064"/>
    <s v="Fire alarm system"/>
    <s v="Inspect cost"/>
    <n v="2"/>
    <s v="KML-360 Type ML Link 360°F (182°C) Function Test (ครั้งที่ 1 ของปี)"/>
    <n v="8"/>
    <s v="PCS."/>
    <n v="81.25"/>
    <n v="650"/>
    <m/>
    <s v=" V1000728 - SAITHONG ENGINEERING COMPANY LIMITED"/>
    <s v="Recive bill and GRN already"/>
    <s v="GRN2425-0006496"/>
    <d v="2025-01-16T00:00:00"/>
    <m/>
    <n v="42"/>
    <s v="Ontime"/>
    <m/>
  </r>
  <r>
    <n v="693"/>
    <x v="0"/>
    <d v="2024-11-28T00:00:00"/>
    <m/>
    <m/>
    <d v="2024-11-28T00:00:00"/>
    <s v="PR2425-04666"/>
    <s v="PO2425-05307"/>
    <d v="2024-12-05T00:00:00"/>
    <m/>
    <n v="45"/>
    <s v="SFST81000064"/>
    <s v="Fire alarm system"/>
    <s v="Inspect cost"/>
    <n v="3"/>
    <s v="Replacement Nozzle Seals Function Test (ครั้งที่ 1 ของปี)"/>
    <n v="1"/>
    <s v="PCS."/>
    <n v="1800"/>
    <n v="1800"/>
    <m/>
    <s v=" V1000728 - SAITHONG ENGINEERING COMPANY LIMITED"/>
    <s v="Recive bill and GRN already"/>
    <s v="GRN2425-0006496"/>
    <d v="2025-01-16T00:00:00"/>
    <m/>
    <n v="42"/>
    <s v="Ontime"/>
    <m/>
  </r>
  <r>
    <n v="694"/>
    <x v="0"/>
    <d v="2024-11-28T00:00:00"/>
    <m/>
    <m/>
    <d v="2024-11-28T00:00:00"/>
    <s v="PR2425-04666"/>
    <s v="PO2425-05307"/>
    <d v="2024-12-05T00:00:00"/>
    <m/>
    <n v="45"/>
    <s v="SFST81000064"/>
    <s v="Fire alarm system"/>
    <s v="Inspect cost"/>
    <n v="4"/>
    <s v="PM Program (Operation Test)  Operation Test (ครั้งที่ 2 ของปี)"/>
    <n v="1"/>
    <s v="PCS."/>
    <n v="9500"/>
    <n v="9500"/>
    <m/>
    <s v=" V1000728 - SAITHONG ENGINEERING COMPANY LIMITED"/>
    <s v="Recive bill and GRN already"/>
    <s v="GRN2425-0006496"/>
    <d v="2025-01-16T00:00:00"/>
    <m/>
    <n v="42"/>
    <s v="Ontime"/>
    <m/>
  </r>
  <r>
    <n v="695"/>
    <x v="0"/>
    <d v="2024-11-28T00:00:00"/>
    <m/>
    <m/>
    <d v="2024-11-28T00:00:00"/>
    <s v="PR2425-04666"/>
    <s v="PO2425-05307"/>
    <d v="2024-12-05T00:00:00"/>
    <m/>
    <n v="45"/>
    <s v="SFST81000064"/>
    <s v="Fire alarm system"/>
    <s v="Inspect cost"/>
    <n v="5"/>
    <s v="ตรวจสอบระบบ Gas Leck Detector  Operation Test (ครั้งที่ 2 ของปี)"/>
    <n v="1"/>
    <s v="PCS."/>
    <n v="7500"/>
    <n v="7500"/>
    <m/>
    <s v=" V1000728 - SAITHONG ENGINEERING COMPANY LIMITED"/>
    <s v="Recive bill and GRN already"/>
    <s v="GRN2425-0006496"/>
    <d v="2025-01-16T00:00:00"/>
    <m/>
    <n v="42"/>
    <s v="Ontime"/>
    <m/>
  </r>
  <r>
    <n v="696"/>
    <x v="0"/>
    <d v="2024-11-28T00:00:00"/>
    <m/>
    <m/>
    <d v="2024-11-28T00:00:00"/>
    <s v="PR2425-04667 "/>
    <s v="PO2425-05128"/>
    <d v="2024-12-05T00:00:00"/>
    <m/>
    <n v="45"/>
    <s v="SFST81000009"/>
    <s v="PD Machine"/>
    <s v="Machine Spare part"/>
    <n v="1"/>
    <s v="Rational&quot; MODEL: SCC WE 202 Sereal no: E22S119032739795 Door gasket"/>
    <n v="2"/>
    <s v="PCS."/>
    <n v="7125"/>
    <n v="14250"/>
    <m/>
    <s v="V1000460 - FIX EVOLUTION CO., LTD."/>
    <s v="Recive bill and GRN already"/>
    <s v="GRN2425-0006283"/>
    <d v="2025-01-09T00:00:00"/>
    <m/>
    <n v="35"/>
    <s v="Ontime"/>
    <m/>
  </r>
  <r>
    <n v="697"/>
    <x v="0"/>
    <d v="2024-11-28T00:00:00"/>
    <m/>
    <m/>
    <d v="2024-11-28T00:00:00"/>
    <s v="PR2425-04667 "/>
    <s v="PO2425-05128"/>
    <d v="2024-12-05T00:00:00"/>
    <m/>
    <n v="45"/>
    <s v="SFST81000009"/>
    <s v="PD Machine"/>
    <s v="Machine Spare part"/>
    <n v="2"/>
    <s v="&quot;Rational&quot; MODEL: SCC WE 202 Sereal no: E225119032739795 Air Inlet filter"/>
    <n v="4"/>
    <s v="PCS."/>
    <n v="712.5"/>
    <n v="2850"/>
    <m/>
    <s v="V1000460 - FIX EVOLUTION CO., LTD."/>
    <s v="Recive bill and GRN already"/>
    <s v="GRN2425-0006283"/>
    <d v="2025-01-09T00:00:00"/>
    <m/>
    <n v="35"/>
    <s v="Ontime"/>
    <m/>
  </r>
  <r>
    <n v="698"/>
    <x v="0"/>
    <d v="2024-11-28T00:00:00"/>
    <m/>
    <m/>
    <d v="2024-11-28T00:00:00"/>
    <s v="PR2425-04667 "/>
    <s v="PO2425-05128"/>
    <d v="2024-12-05T00:00:00"/>
    <m/>
    <n v="45"/>
    <s v="SFST81000009"/>
    <s v="PD Machine"/>
    <s v="Machine Spare part"/>
    <n v="3"/>
    <s v="&quot;Rational&quot; MODEL: ICOMBI PRO Sereal no: E22SJ23013033144 Door gasket"/>
    <n v="2"/>
    <s v="PCS."/>
    <n v="7125"/>
    <n v="14250"/>
    <m/>
    <s v="V1000460 - FIX EVOLUTION CO., LTD."/>
    <s v="Recive bill and GRN already"/>
    <s v="GRN2425-0006283"/>
    <d v="2025-01-09T00:00:00"/>
    <m/>
    <n v="35"/>
    <s v="Ontime"/>
    <m/>
  </r>
  <r>
    <n v="699"/>
    <x v="0"/>
    <d v="2024-11-28T00:00:00"/>
    <m/>
    <m/>
    <d v="2024-11-28T00:00:00"/>
    <s v="PR2425-04667 "/>
    <s v="PO2425-05128"/>
    <d v="2024-12-05T00:00:00"/>
    <m/>
    <n v="45"/>
    <s v="SFST81000009"/>
    <s v="PD Machine"/>
    <s v="Machine Spare part"/>
    <n v="4"/>
    <s v="&quot;Rational&quot; MODEL: ICOMBI PRO Sereal no: E22SJ23013033144 AIR INLET FILTER"/>
    <n v="2"/>
    <s v="PCS."/>
    <n v="1140"/>
    <n v="2280"/>
    <m/>
    <s v="V1000460 - FIX EVOLUTION CO., LTD."/>
    <s v="Recive bill and GRN already"/>
    <s v="GRN2425-0006283"/>
    <d v="2025-01-09T00:00:00"/>
    <m/>
    <n v="35"/>
    <s v="Ontime"/>
    <m/>
  </r>
  <r>
    <n v="700"/>
    <x v="0"/>
    <d v="2024-11-28T00:00:00"/>
    <m/>
    <m/>
    <d v="2024-11-28T00:00:00"/>
    <s v="PR2425-04667 "/>
    <s v="PO2425-05128"/>
    <d v="2024-12-05T00:00:00"/>
    <m/>
    <n v="45"/>
    <s v="SFST81000009"/>
    <s v="PD Machine"/>
    <s v="Machine Spare part"/>
    <n v="5"/>
    <s v="&quot;Rational&quot; MODEL: ICOMBI PRO Sereal no: E22SJ23013033144 Gasket glass pane/trolly"/>
    <n v="2"/>
    <s v="PCS."/>
    <n v="3990"/>
    <n v="7980"/>
    <m/>
    <s v="V1000460 - FIX EVOLUTION CO., LTD."/>
    <s v="Recive bill and GRN already"/>
    <s v="GRN2425-0006283"/>
    <d v="2025-01-09T00:00:00"/>
    <m/>
    <n v="35"/>
    <s v="Ontime"/>
    <m/>
  </r>
  <r>
    <n v="701"/>
    <x v="0"/>
    <d v="2024-11-28T00:00:00"/>
    <m/>
    <m/>
    <d v="2024-11-28T00:00:00"/>
    <s v="PR2425-04667 "/>
    <s v="PO2425-05128"/>
    <d v="2024-12-05T00:00:00"/>
    <m/>
    <n v="45"/>
    <s v="SFST81000009"/>
    <s v="PD Machine"/>
    <s v="Machine Spare part"/>
    <n v="6"/>
    <s v="&quot;Rational&quot; MODEL: SCC WE 202 Sereal no: E22SI19032734036 Door gasket"/>
    <n v="2"/>
    <s v="PCS."/>
    <n v="7125"/>
    <n v="14250"/>
    <m/>
    <s v="V1000460 - FIX EVOLUTION CO., LTD."/>
    <s v="Recive bill and GRN already"/>
    <s v="GRN2425-0006283"/>
    <d v="2025-01-09T00:00:00"/>
    <m/>
    <n v="35"/>
    <s v="Ontime"/>
    <m/>
  </r>
  <r>
    <n v="702"/>
    <x v="0"/>
    <d v="2024-11-28T00:00:00"/>
    <m/>
    <m/>
    <d v="2024-11-28T00:00:00"/>
    <s v="PR2425-04667 "/>
    <s v="PO2425-05128"/>
    <d v="2024-12-05T00:00:00"/>
    <m/>
    <n v="45"/>
    <s v="SFST81000009"/>
    <s v="PD Machine"/>
    <s v="Machine Spare part"/>
    <n v="7"/>
    <s v="&quot;Rational&quot; MODEL: SCC WE 202 Sereal no: E225119032734036 Air Inlet filter"/>
    <n v="4"/>
    <s v="PCS."/>
    <n v="712.5"/>
    <n v="2850"/>
    <m/>
    <s v="V1000460 - FIX EVOLUTION CO., LTD."/>
    <s v="Recive bill and GRN already"/>
    <s v="GRN2425-0006283"/>
    <d v="2025-01-09T00:00:00"/>
    <m/>
    <n v="35"/>
    <s v="Ontime"/>
    <m/>
  </r>
  <r>
    <n v="703"/>
    <x v="0"/>
    <d v="2024-11-28T00:00:00"/>
    <m/>
    <m/>
    <d v="2024-11-28T00:00:00"/>
    <s v="PR2425-04667 "/>
    <s v="PO2425-05128"/>
    <d v="2024-12-05T00:00:00"/>
    <m/>
    <n v="45"/>
    <s v="SFST81000009"/>
    <s v="PD Machine"/>
    <s v="Machine Spare part"/>
    <n v="8"/>
    <s v="Rational MODEL: ICOMBI PRO Sereal no: E22SJ23083078215 Door gasket"/>
    <n v="2"/>
    <s v="PCS."/>
    <n v="7125"/>
    <n v="14250"/>
    <m/>
    <s v="V1000460 - FIX EVOLUTION CO., LTD."/>
    <s v="Recive bill and GRN already"/>
    <s v="GRN2425-0006283"/>
    <d v="2025-01-09T00:00:00"/>
    <m/>
    <n v="35"/>
    <s v="Ontime"/>
    <m/>
  </r>
  <r>
    <n v="704"/>
    <x v="0"/>
    <d v="2024-11-28T00:00:00"/>
    <m/>
    <m/>
    <d v="2024-11-28T00:00:00"/>
    <s v="PR2425-04667 "/>
    <s v="PO2425-05128"/>
    <d v="2024-12-05T00:00:00"/>
    <m/>
    <n v="45"/>
    <s v="SFST81000009"/>
    <s v="PD Machine"/>
    <s v="Machine Spare part"/>
    <n v="9"/>
    <s v="&quot;Rational&quot; MODEL: ICOMBI PRO Sereal -no: E22SJ23083078215 AIR INLET FILTER"/>
    <n v="2"/>
    <s v="PCS."/>
    <n v="1140"/>
    <n v="2280"/>
    <m/>
    <s v="V1000460 - FIX EVOLUTION CO., LTD."/>
    <s v="Recive bill and GRN already"/>
    <s v="GRN2425-0006283"/>
    <d v="2025-01-09T00:00:00"/>
    <m/>
    <n v="35"/>
    <s v="Ontime"/>
    <m/>
  </r>
  <r>
    <n v="705"/>
    <x v="0"/>
    <d v="2024-11-28T00:00:00"/>
    <m/>
    <m/>
    <d v="2024-11-28T00:00:00"/>
    <s v="PR2425-04667 "/>
    <s v="PO2425-05128"/>
    <d v="2024-12-05T00:00:00"/>
    <m/>
    <n v="45"/>
    <s v="SFST81000009"/>
    <s v="PD Machine"/>
    <s v="Machine Spare part"/>
    <n v="10"/>
    <s v="&quot;Rational&quot; MODEL: ICOMBI PRO Sereal -no: E22SJ23083078215 Gasket glass pane/trolly"/>
    <n v="2"/>
    <s v="PCS."/>
    <n v="3990"/>
    <n v="7980"/>
    <m/>
    <s v="V1000460 - FIX EVOLUTION CO., LTD."/>
    <s v="Recive bill and GRN already"/>
    <s v="GRN2425-0006283"/>
    <d v="2025-01-09T00:00:00"/>
    <m/>
    <n v="35"/>
    <s v="Ontime"/>
    <m/>
  </r>
  <r>
    <n v="706"/>
    <x v="0"/>
    <d v="2024-12-03T00:00:00"/>
    <m/>
    <m/>
    <d v="2024-12-03T00:00:00"/>
    <s v="PR2425-04700"/>
    <s v="PO2425-5294"/>
    <d v="2024-12-10T00:00:00"/>
    <m/>
    <n v="10"/>
    <s v="SFST81000048"/>
    <s v="PD Machine"/>
    <s v="Combi oven No.3"/>
    <n v="1"/>
    <s v="42.00.128P SD-memory card"/>
    <n v="1"/>
    <s v="JOB."/>
    <n v="5700"/>
    <n v="5700"/>
    <m/>
    <s v="V1000460 - FIX EVOLUTION CO., LTD."/>
    <s v="Recive bill and GRN already"/>
    <m/>
    <d v="2024-12-16T00:00:00"/>
    <m/>
    <n v="6"/>
    <s v="Ontime"/>
    <m/>
  </r>
  <r>
    <n v="707"/>
    <x v="0"/>
    <d v="2024-12-03T00:00:00"/>
    <m/>
    <m/>
    <d v="2024-12-03T00:00:00"/>
    <s v="PR2425-04700"/>
    <s v="PO2425-5293"/>
    <d v="2024-12-10T00:00:00"/>
    <m/>
    <n v="10"/>
    <s v="SFST81000048"/>
    <s v="PD Machine"/>
    <s v="Combi oven No.3"/>
    <n v="2"/>
    <s v="40.03.772P Transformer f. cooling fan"/>
    <n v="1"/>
    <s v="JOB."/>
    <n v="5750"/>
    <n v="5750"/>
    <m/>
    <s v="V1000460 - FIX EVOLUTION CO., LTD."/>
    <s v="Recive bill and GRN already"/>
    <m/>
    <d v="2024-12-16T00:00:00"/>
    <m/>
    <n v="6"/>
    <s v="Ontime"/>
    <m/>
  </r>
  <r>
    <n v="708"/>
    <x v="0"/>
    <d v="2024-12-03T00:00:00"/>
    <m/>
    <m/>
    <d v="2024-12-03T00:00:00"/>
    <s v="PR2425-04700"/>
    <s v="PO2425-5293"/>
    <d v="2024-12-10T00:00:00"/>
    <m/>
    <n v="10"/>
    <s v="SFST81000048"/>
    <s v="PD Machine"/>
    <s v="Combi oven No.3"/>
    <n v="3"/>
    <s v="40.03.948P Cooling fan with NTC"/>
    <n v="1"/>
    <s v="JOB."/>
    <n v="8250"/>
    <n v="8250"/>
    <m/>
    <s v="V1000460 - FIX EVOLUTION CO., LTD."/>
    <s v="Recive bill and GRN already"/>
    <m/>
    <d v="2024-12-16T00:00:00"/>
    <m/>
    <n v="6"/>
    <s v="Ontime"/>
    <m/>
  </r>
  <r>
    <n v="709"/>
    <x v="0"/>
    <d v="2024-12-03T00:00:00"/>
    <m/>
    <m/>
    <d v="2024-12-03T00:00:00"/>
    <s v="PR2425-04700"/>
    <s v="PO2425-5293"/>
    <d v="2024-12-10T00:00:00"/>
    <m/>
    <n v="10"/>
    <s v="SFST81000048"/>
    <s v="PD Machine"/>
    <s v="Combi oven No.3"/>
    <n v="4"/>
    <s v="Service Charge"/>
    <n v="1"/>
    <s v="JOB."/>
    <n v="1000"/>
    <n v="1000"/>
    <m/>
    <s v="V1000460 - FIX EVOLUTION CO., LTD."/>
    <s v="Recive bill and GRN already"/>
    <m/>
    <d v="2024-12-16T00:00:00"/>
    <m/>
    <n v="6"/>
    <s v="Ontime"/>
    <m/>
  </r>
  <r>
    <n v="710"/>
    <x v="0"/>
    <d v="2024-12-03T00:00:00"/>
    <m/>
    <m/>
    <d v="2024-12-03T00:00:00"/>
    <s v="PR2425-04700"/>
    <s v="PO2425-5295"/>
    <d v="2024-12-10T00:00:00"/>
    <m/>
    <n v="10"/>
    <s v="SFST81000048"/>
    <s v="PD Machine"/>
    <s v="Combi oven No.3"/>
    <n v="5"/>
    <s v="Service Charge"/>
    <n v="1"/>
    <s v="JOB."/>
    <n v="3000"/>
    <n v="3000"/>
    <m/>
    <s v="V1000460 - FIX EVOLUTION CO., LTD."/>
    <s v="Recive bill and GRN already"/>
    <m/>
    <d v="2024-12-16T00:00:00"/>
    <m/>
    <n v="6"/>
    <s v="Ontime"/>
    <m/>
  </r>
  <r>
    <n v="711"/>
    <x v="2"/>
    <d v="2024-12-03T00:00:00"/>
    <m/>
    <m/>
    <d v="2024-12-03T00:00:00"/>
    <s v="PR2425-04708"/>
    <s v="PO2425-05333"/>
    <d v="2024-12-10T00:00:00"/>
    <m/>
    <n v="45"/>
    <s v="SFST82000009"/>
    <s v="Office Air condition"/>
    <s v="Tool and Equipment"/>
    <n v="1"/>
    <s v="New: Air carrier 36,000 BTU"/>
    <n v="1"/>
    <s v="JOB."/>
    <n v="52500"/>
    <n v="52500"/>
    <m/>
    <s v="V1000543 - T.W.A.N. Engineering Co.,Ltd"/>
    <s v="Recive bill and GRN already"/>
    <s v="GRN2425-0006452"/>
    <d v="2025-01-16T00:00:00"/>
    <m/>
    <n v="37"/>
    <s v="Ontime"/>
    <m/>
  </r>
  <r>
    <n v="712"/>
    <x v="2"/>
    <d v="2024-12-03T00:00:00"/>
    <m/>
    <m/>
    <d v="2024-12-03T00:00:00"/>
    <s v="PR2425-04708"/>
    <s v="PO2425-05333"/>
    <d v="2024-12-10T00:00:00"/>
    <m/>
    <n v="45"/>
    <s v="SFST82000009"/>
    <s v="Office Air condition"/>
    <s v="Tool and Equipment"/>
    <n v="2"/>
    <s v="Installation New Air: 3 Phase"/>
    <n v="1"/>
    <s v="JOB."/>
    <n v="8700"/>
    <n v="8700"/>
    <m/>
    <s v="V1000543 - T.W.A.N. Engineering Co.,Ltd"/>
    <s v="Recive bill and GRN already"/>
    <s v="GRN2425-0006452"/>
    <d v="2025-01-16T00:00:00"/>
    <m/>
    <n v="37"/>
    <s v="Ontime"/>
    <m/>
  </r>
  <r>
    <n v="713"/>
    <x v="0"/>
    <d v="2024-12-05T00:00:00"/>
    <m/>
    <m/>
    <d v="2024-12-05T00:00:00"/>
    <s v="PR2425-04737"/>
    <s v="PO2425-05308"/>
    <d v="2024-12-12T00:00:00"/>
    <m/>
    <n v="45"/>
    <s v="SFST81000009"/>
    <s v="Office Air condition"/>
    <s v="Tool and Equipment"/>
    <n v="1"/>
    <s v="Remove and Installation from office Maintenace to MDB room"/>
    <n v="1"/>
    <s v="JOB."/>
    <n v="13000"/>
    <n v="13000"/>
    <m/>
    <s v="V1000543 - T.W.A.N. Engineering Co.,Ltd"/>
    <s v="Recive bill and GRN already"/>
    <s v="GRN2425-0006454"/>
    <d v="2025-01-16T00:00:00"/>
    <m/>
    <n v="35"/>
    <s v="Ontime"/>
    <m/>
  </r>
  <r>
    <n v="714"/>
    <x v="0"/>
    <d v="2024-12-05T00:00:00"/>
    <s v="CPP24-133"/>
    <m/>
    <d v="2024-12-05T00:00:00"/>
    <s v="PR2425-04738"/>
    <s v="PO2425-5296"/>
    <d v="2024-12-12T00:00:00"/>
    <m/>
    <n v="45"/>
    <s v="SFST34000138"/>
    <s v="Consumable part for MN"/>
    <s v="Tool and Equipment"/>
    <n v="1"/>
    <s v="ข้อต่อตรงสายลมเกลียวนอก 1/8&quot; ออก 6 mm."/>
    <n v="10"/>
    <s v="PCS."/>
    <n v="10"/>
    <n v="100"/>
    <m/>
    <s v="V1000310 - BOONBAWORN ENGINEERING CO., LTD"/>
    <s v="Recive bill and GRN already"/>
    <m/>
    <d v="2025-01-02T00:00:00"/>
    <m/>
    <n v="21"/>
    <s v="Ontime"/>
    <m/>
  </r>
  <r>
    <n v="715"/>
    <x v="0"/>
    <d v="2024-12-05T00:00:00"/>
    <s v="CPP24-133"/>
    <m/>
    <d v="2024-12-05T00:00:00"/>
    <s v="PR2425-04738"/>
    <s v="PO2425-5296"/>
    <d v="2024-12-12T00:00:00"/>
    <m/>
    <n v="45"/>
    <s v="SFST34000139"/>
    <s v="Consumable part for MN"/>
    <s v="Tool and Equipment"/>
    <n v="2"/>
    <s v="ข้อต่อตรงสายลมเกลียวนอก 1/4&quot; ออก 6 mm."/>
    <n v="10"/>
    <s v="PCS."/>
    <n v="11"/>
    <n v="110"/>
    <m/>
    <s v="V1000310 - BOONBAWORN ENGINEERING CO., LTD"/>
    <s v="Recive bill and GRN already"/>
    <m/>
    <d v="2025-01-02T00:00:00"/>
    <m/>
    <n v="21"/>
    <s v="Ontime"/>
    <m/>
  </r>
  <r>
    <n v="716"/>
    <x v="0"/>
    <d v="2024-12-05T00:00:00"/>
    <s v="CPP24-133"/>
    <m/>
    <d v="2024-12-05T00:00:00"/>
    <s v="PR2425-04738"/>
    <s v="PO2425-5296"/>
    <d v="2024-12-12T00:00:00"/>
    <m/>
    <n v="45"/>
    <s v="SFST34000140"/>
    <s v="Consumable part for MN"/>
    <s v="Tool and Equipment"/>
    <n v="3"/>
    <s v="ข้อต่อตรงสายลมเกลียวนอก 3/8&quot; ออก 6 mm."/>
    <n v="10"/>
    <s v="PCS."/>
    <n v="15"/>
    <n v="150"/>
    <m/>
    <s v="V1000310 - BOONBAWORN ENGINEERING CO., LTD"/>
    <s v="Recive bill and GRN already"/>
    <m/>
    <d v="2025-01-02T00:00:00"/>
    <m/>
    <n v="21"/>
    <s v="Ontime"/>
    <m/>
  </r>
  <r>
    <n v="717"/>
    <x v="0"/>
    <d v="2024-12-05T00:00:00"/>
    <s v="CPP24-133"/>
    <m/>
    <d v="2024-12-05T00:00:00"/>
    <s v="PR2425-04738"/>
    <s v="PO2425-5296"/>
    <d v="2024-12-12T00:00:00"/>
    <m/>
    <n v="45"/>
    <s v="SFST34000141"/>
    <s v="Consumable part for MN"/>
    <s v="Tool and Equipment"/>
    <n v="4"/>
    <s v="ข้อต่อตรงสายลมเกลียวนอก 1/2&quot; ออก 6 mm."/>
    <n v="10"/>
    <s v="PCS."/>
    <n v="23"/>
    <n v="230"/>
    <m/>
    <s v="V1000310 - BOONBAWORN ENGINEERING CO., LTD"/>
    <s v="Recive bill and GRN already"/>
    <m/>
    <d v="2025-01-02T00:00:00"/>
    <m/>
    <n v="21"/>
    <s v="Ontime"/>
    <m/>
  </r>
  <r>
    <n v="718"/>
    <x v="0"/>
    <d v="2024-12-05T00:00:00"/>
    <s v="CPP24-133"/>
    <m/>
    <d v="2024-12-05T00:00:00"/>
    <s v="PR2425-04738"/>
    <s v="PO2425-5296"/>
    <d v="2024-12-12T00:00:00"/>
    <m/>
    <n v="45"/>
    <s v="SFST34000142"/>
    <s v="Consumable part for MN"/>
    <s v="Tool and Equipment"/>
    <n v="5"/>
    <s v="ข้อต่อตรงสายลมเกลียวนอก 1/8&quot; ออก 8mm."/>
    <n v="10"/>
    <s v="PCS."/>
    <n v="10"/>
    <n v="100"/>
    <m/>
    <s v="V1000310 - BOONBAWORN ENGINEERING CO., LTD"/>
    <s v="Recive bill and GRN already"/>
    <m/>
    <d v="2025-01-02T00:00:00"/>
    <m/>
    <n v="21"/>
    <s v="Ontime"/>
    <m/>
  </r>
  <r>
    <n v="719"/>
    <x v="0"/>
    <d v="2024-12-05T00:00:00"/>
    <s v="CPP24-133"/>
    <m/>
    <d v="2024-12-05T00:00:00"/>
    <s v="PR2425-04738"/>
    <s v="PO2425-5296"/>
    <d v="2024-12-12T00:00:00"/>
    <m/>
    <n v="45"/>
    <s v="SFST34000143"/>
    <s v="Consumable part for MN"/>
    <s v="Tool and Equipment"/>
    <n v="6"/>
    <s v="ข้อต่อตรงสายลมเกลียวนอก 1/4&quot; ออก 8 mm."/>
    <n v="10"/>
    <s v="PCS."/>
    <n v="11"/>
    <n v="110"/>
    <m/>
    <s v="V1000310 - BOONBAWORN ENGINEERING CO., LTD"/>
    <s v="Recive bill and GRN already"/>
    <m/>
    <d v="2025-01-02T00:00:00"/>
    <m/>
    <n v="21"/>
    <s v="Ontime"/>
    <m/>
  </r>
  <r>
    <n v="720"/>
    <x v="0"/>
    <d v="2024-12-05T00:00:00"/>
    <s v="CPP24-133"/>
    <m/>
    <d v="2024-12-05T00:00:00"/>
    <s v="PR2425-04738"/>
    <s v="PO2425-5296"/>
    <d v="2024-12-12T00:00:00"/>
    <m/>
    <n v="45"/>
    <s v="SFST34000144"/>
    <s v="Consumable part for MN"/>
    <s v="Tool and Equipment"/>
    <n v="7"/>
    <s v="ข้อต่อตรงสายลมเกลียวนอก 3/8&quot; ออก 8 mm."/>
    <n v="10"/>
    <s v="PCS."/>
    <n v="16"/>
    <n v="160"/>
    <m/>
    <s v="V1000310 - BOONBAWORN ENGINEERING CO., LTD"/>
    <s v="Recive bill and GRN already"/>
    <m/>
    <d v="2025-01-02T00:00:00"/>
    <m/>
    <n v="21"/>
    <s v="Ontime"/>
    <m/>
  </r>
  <r>
    <n v="721"/>
    <x v="0"/>
    <d v="2024-12-05T00:00:00"/>
    <s v="CPP24-133"/>
    <m/>
    <d v="2024-12-05T00:00:00"/>
    <s v="PR2425-04738"/>
    <s v="PO2425-5296"/>
    <d v="2024-12-12T00:00:00"/>
    <m/>
    <n v="45"/>
    <s v="SFST34000145"/>
    <s v="Consumable part for MN"/>
    <s v="Tool and Equipment"/>
    <n v="8"/>
    <s v="ข้อต่อตรงสายลมเกลียวนอก 1/2&quot; ออก 8 mm."/>
    <n v="10"/>
    <s v="PCS."/>
    <n v="24"/>
    <n v="240"/>
    <m/>
    <s v="V1000310 - BOONBAWORN ENGINEERING CO., LTD"/>
    <s v="Recive bill and GRN already"/>
    <m/>
    <d v="2025-01-02T00:00:00"/>
    <m/>
    <n v="21"/>
    <s v="Ontime"/>
    <m/>
  </r>
  <r>
    <n v="722"/>
    <x v="0"/>
    <d v="2024-12-05T00:00:00"/>
    <s v="CPP24-133"/>
    <m/>
    <d v="2024-12-05T00:00:00"/>
    <s v="PR2425-04738"/>
    <s v="PO2425-5296"/>
    <d v="2024-12-12T00:00:00"/>
    <m/>
    <n v="45"/>
    <s v="SFST34000146"/>
    <s v="Consumable part for MN"/>
    <s v="Tool and Equipment"/>
    <n v="9"/>
    <s v="ข้อต่อตรงสายลมเกลียวนอก 1/8&quot; ออก 10 mm."/>
    <n v="10"/>
    <s v="PCS."/>
    <n v="16"/>
    <n v="160"/>
    <m/>
    <s v="V1000310 - BOONBAWORN ENGINEERING CO., LTD"/>
    <s v="Recive bill and GRN already"/>
    <m/>
    <d v="2025-01-02T00:00:00"/>
    <m/>
    <n v="21"/>
    <s v="Ontime"/>
    <m/>
  </r>
  <r>
    <n v="723"/>
    <x v="0"/>
    <d v="2024-12-05T00:00:00"/>
    <s v="CPP24-133"/>
    <m/>
    <d v="2024-12-05T00:00:00"/>
    <s v="PR2425-04738"/>
    <s v="PO2425-5296"/>
    <d v="2024-12-12T00:00:00"/>
    <m/>
    <n v="45"/>
    <s v="SFST34000147"/>
    <s v="Consumable part for MN"/>
    <s v="Tool and Equipment"/>
    <n v="10"/>
    <s v="ข้อต่อตรงสายลมเกลียวนอก 1/4&quot; ออก 10 mm."/>
    <n v="10"/>
    <s v="PCS."/>
    <n v="16"/>
    <n v="160"/>
    <m/>
    <s v="V1000310 - BOONBAWORN ENGINEERING CO., LTD"/>
    <s v="Recive bill and GRN already"/>
    <m/>
    <d v="2025-01-02T00:00:00"/>
    <m/>
    <n v="21"/>
    <s v="Ontime"/>
    <m/>
  </r>
  <r>
    <n v="724"/>
    <x v="0"/>
    <d v="2024-12-05T00:00:00"/>
    <s v="CPP24-133"/>
    <m/>
    <d v="2024-12-05T00:00:00"/>
    <s v="PR2425-04738"/>
    <s v="PO2425-5296"/>
    <d v="2024-12-12T00:00:00"/>
    <m/>
    <n v="45"/>
    <s v="SFST34000148"/>
    <s v="Consumable part for MN"/>
    <s v="Tool and Equipment"/>
    <n v="11"/>
    <s v="ข้อต่อตรงสายลมเกลียวนอก 3/8&quot; ออก 10 mm."/>
    <n v="10"/>
    <s v="PCS."/>
    <n v="17"/>
    <n v="170"/>
    <m/>
    <s v="V1000310 - BOONBAWORN ENGINEERING CO., LTD"/>
    <s v="Recive bill and GRN already"/>
    <m/>
    <d v="2025-01-02T00:00:00"/>
    <m/>
    <n v="21"/>
    <s v="Ontime"/>
    <m/>
  </r>
  <r>
    <n v="725"/>
    <x v="0"/>
    <d v="2024-12-05T00:00:00"/>
    <s v="CPP24-133"/>
    <m/>
    <d v="2024-12-05T00:00:00"/>
    <s v="PR2425-04738"/>
    <s v="PO2425-5296"/>
    <d v="2024-12-12T00:00:00"/>
    <m/>
    <n v="45"/>
    <s v="SFST34000149"/>
    <s v="Consumable part for MN"/>
    <s v="Tool and Equipment"/>
    <n v="12"/>
    <s v="ข้อต่อตรงสายลมเกลียวนอก 1/2&quot; ออก 10 mm."/>
    <n v="10"/>
    <s v="PCS."/>
    <n v="24"/>
    <n v="240"/>
    <m/>
    <s v="V1000310 - BOONBAWORN ENGINEERING CO., LTD"/>
    <s v="Recive bill and GRN already"/>
    <m/>
    <d v="2025-01-02T00:00:00"/>
    <m/>
    <n v="21"/>
    <s v="Ontime"/>
    <m/>
  </r>
  <r>
    <n v="726"/>
    <x v="0"/>
    <d v="2024-12-05T00:00:00"/>
    <s v="CPP24-133"/>
    <m/>
    <d v="2024-12-05T00:00:00"/>
    <s v="PR2425-04738"/>
    <s v="PO2425-5296"/>
    <d v="2024-12-12T00:00:00"/>
    <m/>
    <n v="45"/>
    <s v="SFST34000150"/>
    <s v="Consumable part for MN"/>
    <s v="Tool and Equipment"/>
    <n v="13"/>
    <s v="ข้อต่อตรงเสียบสายลมแบบลด 8 mm เหลือ 6 mm."/>
    <n v="10"/>
    <s v="PCS."/>
    <n v="22"/>
    <n v="220"/>
    <m/>
    <s v="V1000310 - BOONBAWORN ENGINEERING CO., LTD"/>
    <s v="Recive bill and GRN already"/>
    <m/>
    <d v="2025-01-02T00:00:00"/>
    <m/>
    <n v="21"/>
    <s v="Ontime"/>
    <m/>
  </r>
  <r>
    <n v="727"/>
    <x v="0"/>
    <d v="2024-12-05T00:00:00"/>
    <s v="CPP24-133"/>
    <m/>
    <d v="2024-12-05T00:00:00"/>
    <s v="PR2425-04738"/>
    <s v="PO2425-5296"/>
    <d v="2024-12-12T00:00:00"/>
    <m/>
    <n v="45"/>
    <s v="SFST34000151"/>
    <s v="Consumable part for MN"/>
    <s v="Tool and Equipment"/>
    <n v="14"/>
    <s v="ข้อต่อตรงเสียบสายลมแบบลด 10 mm เหลือ 8 mm."/>
    <n v="10"/>
    <s v="PCS."/>
    <n v="27"/>
    <n v="270"/>
    <m/>
    <s v="V1000310 - BOONBAWORN ENGINEERING CO., LTD"/>
    <s v="Recive bill and GRN already"/>
    <m/>
    <d v="2025-01-02T00:00:00"/>
    <m/>
    <n v="21"/>
    <s v="Ontime"/>
    <m/>
  </r>
  <r>
    <n v="728"/>
    <x v="0"/>
    <d v="2024-12-05T00:00:00"/>
    <s v="CPP24-133"/>
    <m/>
    <d v="2024-12-05T00:00:00"/>
    <s v="PR2425-04738"/>
    <s v="PO2425-5296"/>
    <d v="2024-12-12T00:00:00"/>
    <m/>
    <n v="45"/>
    <s v="SFST34000152"/>
    <s v="Consumable part for MN"/>
    <s v="Tool and Equipment"/>
    <n v="15"/>
    <s v="ข้อต่อตรงเสียบสายลมแบบลด 10 mm เหลือ 6 mm."/>
    <n v="10"/>
    <s v="PCS."/>
    <n v="28"/>
    <n v="280"/>
    <m/>
    <s v="V1000310 - BOONBAWORN ENGINEERING CO., LTD"/>
    <s v="Recive bill and GRN already"/>
    <m/>
    <d v="2025-01-02T00:00:00"/>
    <m/>
    <n v="21"/>
    <s v="Ontime"/>
    <m/>
  </r>
  <r>
    <n v="729"/>
    <x v="0"/>
    <d v="2024-12-05T00:00:00"/>
    <s v="CPP24-133"/>
    <m/>
    <d v="2024-12-05T00:00:00"/>
    <s v="PR2425-04738"/>
    <s v="PO2425-5296"/>
    <d v="2024-12-12T00:00:00"/>
    <m/>
    <n v="45"/>
    <s v="SFST34000153"/>
    <s v="Consumable part for MN"/>
    <s v="Tool and Equipment"/>
    <n v="16"/>
    <s v="ตัวเก็บเสียง (Silencer) เกลียวนอกขนาด 1/8&quot;"/>
    <n v="10"/>
    <s v="PCS."/>
    <n v="15"/>
    <n v="150"/>
    <m/>
    <s v="V1000310 - BOONBAWORN ENGINEERING CO., LTD"/>
    <s v="Recive bill and GRN already"/>
    <m/>
    <d v="2025-01-02T00:00:00"/>
    <m/>
    <n v="21"/>
    <s v="Ontime"/>
    <m/>
  </r>
  <r>
    <n v="730"/>
    <x v="0"/>
    <d v="2024-12-05T00:00:00"/>
    <s v="CPP24-133"/>
    <m/>
    <d v="2024-12-05T00:00:00"/>
    <s v="PR2425-04738"/>
    <s v="PO2425-5296"/>
    <d v="2024-12-12T00:00:00"/>
    <m/>
    <n v="45"/>
    <s v="SFST34000154"/>
    <s v="Consumable part for MN"/>
    <s v="Tool and Equipment"/>
    <n v="17"/>
    <s v="ตัวเก็บเสียง (Silencer) เกลียวนอกขนาด 1/4&quot;"/>
    <n v="10"/>
    <s v="PCS."/>
    <n v="18"/>
    <n v="180"/>
    <m/>
    <s v="V1000310 - BOONBAWORN ENGINEERING CO., LTD"/>
    <s v="Recive bill and GRN already"/>
    <m/>
    <d v="2025-01-02T00:00:00"/>
    <m/>
    <n v="21"/>
    <s v="Ontime"/>
    <m/>
  </r>
  <r>
    <n v="731"/>
    <x v="0"/>
    <d v="2024-12-05T00:00:00"/>
    <s v="CPP24-133"/>
    <m/>
    <d v="2024-12-05T00:00:00"/>
    <s v="PR2425-04738"/>
    <s v="PO2425-5296"/>
    <d v="2024-12-12T00:00:00"/>
    <m/>
    <n v="45"/>
    <s v="SFST34000155"/>
    <s v="Consumable part for MN"/>
    <s v="Tool and Equipment"/>
    <n v="18"/>
    <s v="ตัวเก็บเสียง (Silencer) เกลียวนอกขนาด 3/8&quot;"/>
    <n v="10"/>
    <s v="PCS."/>
    <n v="52"/>
    <n v="520"/>
    <m/>
    <s v="V1000310 - BOONBAWORN ENGINEERING CO., LTD"/>
    <s v="Recive bill and GRN already"/>
    <m/>
    <d v="2025-01-02T00:00:00"/>
    <m/>
    <n v="21"/>
    <s v="Ontime"/>
    <m/>
  </r>
  <r>
    <n v="732"/>
    <x v="0"/>
    <d v="2024-12-05T00:00:00"/>
    <s v="CPP24-133"/>
    <m/>
    <d v="2024-12-05T00:00:00"/>
    <s v="PR2425-04738"/>
    <s v="PO2425-5296"/>
    <d v="2024-12-12T00:00:00"/>
    <m/>
    <n v="45"/>
    <s v="SFST34000156"/>
    <s v="Consumable part for MN"/>
    <s v="Tool and Equipment"/>
    <n v="19"/>
    <s v="ข้อต่อตรงเสียบสายลม 6 mm."/>
    <n v="10"/>
    <s v="PCS."/>
    <n v="11"/>
    <n v="110"/>
    <m/>
    <s v="V1000310 - BOONBAWORN ENGINEERING CO., LTD"/>
    <s v="Recive bill and GRN already"/>
    <m/>
    <d v="2025-01-02T00:00:00"/>
    <m/>
    <n v="21"/>
    <s v="Ontime"/>
    <m/>
  </r>
  <r>
    <n v="733"/>
    <x v="0"/>
    <d v="2024-12-05T00:00:00"/>
    <s v="CPP24-133"/>
    <m/>
    <d v="2024-12-05T00:00:00"/>
    <s v="PR2425-04738"/>
    <s v="PO2425-5296"/>
    <d v="2024-12-12T00:00:00"/>
    <m/>
    <n v="45"/>
    <s v="SFST34000157"/>
    <s v="Consumable part for MN"/>
    <s v="Tool and Equipment"/>
    <n v="20"/>
    <s v="ข้อต่อตรงเสียบสายลม 8 mm."/>
    <n v="10"/>
    <s v="PCS."/>
    <n v="11"/>
    <n v="110"/>
    <m/>
    <s v="V1000310 - BOONBAWORN ENGINEERING CO., LTD"/>
    <s v="Recive bill and GRN already"/>
    <m/>
    <d v="2025-01-02T00:00:00"/>
    <m/>
    <n v="21"/>
    <s v="Ontime"/>
    <m/>
  </r>
  <r>
    <n v="734"/>
    <x v="0"/>
    <d v="2024-12-05T00:00:00"/>
    <s v="CPP24-133"/>
    <m/>
    <d v="2024-12-05T00:00:00"/>
    <s v="PR2425-04738"/>
    <s v="PO2425-5296"/>
    <d v="2024-12-12T00:00:00"/>
    <m/>
    <n v="45"/>
    <s v="SFST34000158"/>
    <s v="Consumable part for MN"/>
    <s v="Tool and Equipment"/>
    <n v="21"/>
    <s v="ข้อต่อตรงเสียบสายลม 10 mm."/>
    <n v="10"/>
    <s v="PCS."/>
    <n v="12"/>
    <n v="120"/>
    <m/>
    <s v="V1000310 - BOONBAWORN ENGINEERING CO., LTD"/>
    <s v="Recive bill and GRN already"/>
    <m/>
    <d v="2025-01-02T00:00:00"/>
    <m/>
    <n v="21"/>
    <s v="Ontime"/>
    <m/>
  </r>
  <r>
    <n v="735"/>
    <x v="2"/>
    <d v="2024-12-05T00:00:00"/>
    <m/>
    <m/>
    <d v="2024-12-05T00:00:00"/>
    <s v="PR2425-04739"/>
    <s v="PO2425-05542"/>
    <d v="2024-12-12T00:00:00"/>
    <m/>
    <n v="80"/>
    <s v="SFST82000007"/>
    <s v="LPG  system"/>
    <s v="Fire alarm jobs"/>
    <n v="1"/>
    <s v="Fire Alarm IoT Box (P00437) (LPG)"/>
    <n v="4"/>
    <s v="JOB"/>
    <n v="13500"/>
    <n v="54000"/>
    <m/>
    <s v="V1000745 - SMK AUTOMATION CO.,LTD"/>
    <s v="Recive bill and GRN already"/>
    <s v="GRN2425-0007434"/>
    <d v="2025-02-26T00:00:00"/>
    <m/>
    <n v="76"/>
    <s v="Ontime"/>
    <m/>
  </r>
  <r>
    <n v="736"/>
    <x v="2"/>
    <d v="2024-12-05T00:00:00"/>
    <m/>
    <m/>
    <d v="2024-12-05T00:00:00"/>
    <s v="PR2425-04739"/>
    <s v="PO2425-05542"/>
    <d v="2024-12-12T00:00:00"/>
    <m/>
    <n v="80"/>
    <s v="SFST82000007"/>
    <s v="LPG  system"/>
    <s v="LPG Tank No.1"/>
    <n v="2"/>
    <s v="LPG GAS Detector RS485 (P18846)"/>
    <n v="2"/>
    <s v="JOB"/>
    <n v="9500"/>
    <n v="19000"/>
    <m/>
    <s v="V1000745 - SMK AUTOMATION CO.,LTD"/>
    <s v="Recive bill and GRN already"/>
    <s v="GRN2425-0007434"/>
    <d v="2025-02-26T00:00:00"/>
    <m/>
    <n v="76"/>
    <s v="Ontime"/>
    <m/>
  </r>
  <r>
    <n v="737"/>
    <x v="2"/>
    <d v="2024-12-05T00:00:00"/>
    <m/>
    <m/>
    <d v="2024-12-05T00:00:00"/>
    <s v="PR2425-04739"/>
    <s v="PO2425-05542"/>
    <d v="2024-12-12T00:00:00"/>
    <m/>
    <n v="80"/>
    <s v="SFST82000007"/>
    <s v="LPG  system"/>
    <s v="LPG Tank No.1"/>
    <n v="3"/>
    <s v="ค่าติดตั้งหน้างาน และการเดินสายภายนอก (P00294)"/>
    <n v="2"/>
    <s v="JOB"/>
    <n v="3000"/>
    <n v="6000"/>
    <m/>
    <s v="V1000745 - SMK AUTOMATION CO.,LTD"/>
    <s v="Recive bill and GRN already"/>
    <s v="GRN2425-0007434"/>
    <d v="2025-02-26T00:00:00"/>
    <m/>
    <n v="76"/>
    <s v="Ontime"/>
    <m/>
  </r>
  <r>
    <n v="738"/>
    <x v="2"/>
    <d v="2024-12-05T00:00:00"/>
    <m/>
    <m/>
    <d v="2024-12-05T00:00:00"/>
    <s v="PR2425-04739"/>
    <s v="PO2425-05542"/>
    <d v="2024-12-12T00:00:00"/>
    <m/>
    <n v="80"/>
    <s v="SFST82000007"/>
    <s v="LPG  system"/>
    <s v="LPG Tank No.1"/>
    <n v="4"/>
    <s v="ค่าบริการ Config V-Box (P00608)"/>
    <n v="2"/>
    <s v="JOB"/>
    <n v="3000"/>
    <n v="6000"/>
    <m/>
    <s v="V1000745 - SMK AUTOMATION CO.,LTD"/>
    <s v="Recive bill and GRN already"/>
    <s v="GRN2425-0007434"/>
    <d v="2025-02-26T00:00:00"/>
    <m/>
    <n v="76"/>
    <s v="Ontime"/>
    <m/>
  </r>
  <r>
    <n v="739"/>
    <x v="2"/>
    <d v="2024-12-05T00:00:00"/>
    <m/>
    <m/>
    <d v="2024-12-05T00:00:00"/>
    <s v="PR2425-04740"/>
    <s v="PO2425-05535"/>
    <d v="2024-12-12T00:00:00"/>
    <m/>
    <n v="45"/>
    <s v="SFST82000007"/>
    <s v="LPG  system"/>
    <s v="LPG Tank No.1"/>
    <n v="1"/>
    <s v="งานเปลี่ยนอุปกรณ์พร้อมติดตั้ง LPG DETECTOR_x000a_&quot;EWOO&quot; EW-403 Gas Detector Ex-Proof"/>
    <n v="1"/>
    <s v="SET"/>
    <n v="8925"/>
    <n v="8925"/>
    <m/>
    <s v="V1000742 - SAENCHOTE ELECTRIC INSTRUMENT COMPANY LIMITED"/>
    <s v="Recive bill and GRN already"/>
    <s v="GRN2425-0006567"/>
    <d v="2025-01-20T00:00:00"/>
    <m/>
    <n v="39"/>
    <s v="Ontime"/>
    <m/>
  </r>
  <r>
    <n v="740"/>
    <x v="2"/>
    <d v="2024-12-05T00:00:00"/>
    <m/>
    <m/>
    <d v="2024-12-05T00:00:00"/>
    <s v="PR2425-04740"/>
    <s v="PO2425-05535"/>
    <d v="2024-12-12T00:00:00"/>
    <m/>
    <n v="45"/>
    <s v="SFST82000007"/>
    <s v="LPG  system"/>
    <s v="LPG Tank No.1"/>
    <n v="2"/>
    <s v="Cover Stainless Steel &quot;EWOO&quot; EW-403"/>
    <n v="1"/>
    <s v="SET"/>
    <n v="4875"/>
    <n v="4875"/>
    <m/>
    <s v="V1000742 - SAENCHOTE ELECTRIC INSTRUMENT COMPANY LIMITED"/>
    <s v="Recive bill and GRN already"/>
    <s v="GRN2425-0006567"/>
    <d v="2025-01-20T00:00:00"/>
    <m/>
    <n v="39"/>
    <s v="Ontime"/>
    <m/>
  </r>
  <r>
    <n v="741"/>
    <x v="2"/>
    <d v="2024-12-05T00:00:00"/>
    <m/>
    <m/>
    <d v="2024-12-05T00:00:00"/>
    <s v="PR2425-04740"/>
    <s v="PO2425-05535"/>
    <d v="2024-12-12T00:00:00"/>
    <m/>
    <n v="45"/>
    <s v="SFST82000007"/>
    <s v="LPG  system"/>
    <s v="LPG Tank No.1"/>
    <n v="3"/>
    <s v="Cover Stainless Steel &quot;EWOO&quot; EW-403"/>
    <n v="1"/>
    <s v="JOB"/>
    <n v="3675"/>
    <n v="3675"/>
    <m/>
    <s v="V1000742 - SAENCHOTE ELECTRIC INSTRUMENT COMPANY LIMITED"/>
    <s v="Recive bill and GRN already"/>
    <s v="GRN2425-0006567"/>
    <d v="2025-01-20T00:00:00"/>
    <m/>
    <n v="39"/>
    <s v="Ontime"/>
    <m/>
  </r>
  <r>
    <n v="742"/>
    <x v="2"/>
    <d v="2024-12-05T00:00:00"/>
    <s v="CPP24-264"/>
    <m/>
    <d v="2024-12-05T00:00:00"/>
    <s v="PR2425-04749"/>
    <s v="PO2425-05654"/>
    <d v="2024-12-12T00:00:00"/>
    <m/>
    <n v="240"/>
    <s v="SFST82000015"/>
    <s v="Utility Jobs  (Boiler-Air compress-Transformer-LPG)"/>
    <s v="Cooling system jobs"/>
    <n v="1"/>
    <s v="ระบบทำความเย็น สําหรับห้อง New Air Blast Freezer No.3_x000a_- รายละเอียดเพิ่มเดิม ดามใบเสนอราคาแนบ"/>
    <n v="1"/>
    <s v="JOB"/>
    <n v="6580000"/>
    <n v="6580000"/>
    <m/>
    <s v="V1000748 - CARRIER COMMERCIAL REFRIGERATION(THAILAND) COMPANY LIMITED"/>
    <s v="Recive bill and GRN already"/>
    <s v="GRN2526-0006776,GRN2526-0006777,GRN2526-0007354"/>
    <d v="2026-01-23T00:00:00"/>
    <m/>
    <n v="407"/>
    <s v="over deliverry"/>
    <m/>
  </r>
  <r>
    <n v="743"/>
    <x v="0"/>
    <d v="2024-12-05T00:00:00"/>
    <s v="CPP24-252"/>
    <m/>
    <d v="2024-12-05T00:00:00"/>
    <s v="PR2425-04750"/>
    <s v="PO2425-05292"/>
    <d v="2024-12-12T00:00:00"/>
    <m/>
    <n v="10"/>
    <s v="SFST34000054"/>
    <s v="Refrigerant-oil for cooling M/C"/>
    <s v="Refrigerant"/>
    <n v="1"/>
    <s v="R507 Refrigerant,(1 Tank 11.3 kg/Tank)"/>
    <n v="20"/>
    <s v="Drm."/>
    <n v="2950"/>
    <n v="59000"/>
    <m/>
    <s v="V1000312 - Colder Solution Co., Ltd."/>
    <s v="Recive bill and GRN already"/>
    <m/>
    <d v="2024-12-12T00:00:00"/>
    <m/>
    <n v="0"/>
    <s v="Ontime"/>
    <m/>
  </r>
  <r>
    <n v="744"/>
    <x v="0"/>
    <d v="2024-12-05T00:00:00"/>
    <s v="CPP24-246"/>
    <m/>
    <d v="2024-12-05T00:00:00"/>
    <s v="PR2425-04751"/>
    <s v="PO2425-05305"/>
    <d v="2024-12-12T00:00:00"/>
    <m/>
    <n v="10"/>
    <s v="SFST34000064"/>
    <s v="Consumable part for MN"/>
    <s v="Consumable part"/>
    <n v="1"/>
    <s v="&quot;Ruamthong&quot;, RT490-61-24, 380V, 3PH , 1HP, Motor fan"/>
    <n v="4"/>
    <s v="PCS."/>
    <n v="4560.9799999999996"/>
    <n v="18243.919999999998"/>
    <m/>
    <s v="V1000308 - PLUG'N GO (THAILAND) CO., LTD."/>
    <s v="Recive bill and GRN already"/>
    <m/>
    <d v="2024-12-12T00:00:00"/>
    <m/>
    <n v="0"/>
    <s v="Ontime"/>
    <m/>
  </r>
  <r>
    <n v="745"/>
    <x v="0"/>
    <d v="2024-12-06T00:00:00"/>
    <s v="CPP24-130"/>
    <m/>
    <d v="2024-12-06T00:00:00"/>
    <s v="PR2425-04754 "/>
    <s v="PO2425-05342"/>
    <d v="2024-12-13T00:00:00"/>
    <m/>
    <n v="45"/>
    <s v="SFST81000050"/>
    <s v="PD Machine"/>
    <s v="X-Ray machine No.1"/>
    <n v="1"/>
    <s v="&quot;FESTO&quot; MS4-EE-1/4-10V24-S"/>
    <n v="2"/>
    <s v="PCS."/>
    <n v="2130"/>
    <n v="4260"/>
    <m/>
    <s v="V1000481 - บริษัท เจดับบลิวเทค จำกัด"/>
    <s v="Recive bill and GRN already"/>
    <m/>
    <d v="2025-01-07T00:00:00"/>
    <m/>
    <n v="25"/>
    <s v="Ontime"/>
    <m/>
  </r>
  <r>
    <n v="746"/>
    <x v="0"/>
    <d v="2024-12-06T00:00:00"/>
    <s v="CPP24-130"/>
    <m/>
    <d v="2024-12-06T00:00:00"/>
    <s v="PR2425-04754 "/>
    <s v="PO2425-05342"/>
    <d v="2024-12-13T00:00:00"/>
    <m/>
    <n v="45"/>
    <s v="SFST81000050"/>
    <s v="PD Machine"/>
    <s v="X-Ray machine No.1"/>
    <n v="2"/>
    <s v="&quot;FESTO&quot; MS4-FRM-1/4-Y"/>
    <n v="2"/>
    <s v="PCS."/>
    <n v="5100"/>
    <n v="10200"/>
    <m/>
    <s v="V1000481 - บริษัท เจดับบลิวเทค จำกัด"/>
    <s v="Recive bill and GRN already"/>
    <m/>
    <d v="2025-01-07T00:00:00"/>
    <m/>
    <n v="25"/>
    <s v="Ontime"/>
    <m/>
  </r>
  <r>
    <n v="747"/>
    <x v="0"/>
    <d v="2024-12-06T00:00:00"/>
    <s v="CPP24-130"/>
    <m/>
    <d v="2024-12-06T00:00:00"/>
    <s v="PR2425-04754 "/>
    <s v="PO2425-05342"/>
    <d v="2024-12-13T00:00:00"/>
    <m/>
    <n v="10"/>
    <s v="SFST81000050"/>
    <s v="PD Machine"/>
    <s v="X-Ray machine No.1"/>
    <n v="3"/>
    <s v="&quot;FESTO&quot; VUVG-LK14-M52-AT-G18-1R8L-S"/>
    <n v="2"/>
    <s v="PCS."/>
    <n v="1425"/>
    <n v="2850"/>
    <m/>
    <s v="V1000481 - บริษัท เจดับบลิวเทค จำกัด"/>
    <s v="Recive bill and GRN already"/>
    <m/>
    <d v="2024-12-19T00:00:00"/>
    <m/>
    <n v="6"/>
    <s v="Ontime"/>
    <m/>
  </r>
  <r>
    <n v="748"/>
    <x v="0"/>
    <d v="2024-12-06T00:00:00"/>
    <s v="CPP24-244"/>
    <m/>
    <d v="2024-12-06T00:00:00"/>
    <s v="PR2425-04755"/>
    <s v="PO2425-05303"/>
    <d v="2024-12-13T00:00:00"/>
    <m/>
    <n v="10"/>
    <s v="SFST81000050"/>
    <s v="PD Machine"/>
    <s v="Electrical part"/>
    <n v="1"/>
    <s v="สายไฟทนความร้อน 200 องศา 6 SQ.MM. ซิลิกอน ฮีดเดอร์ หุ้มใยแก้ว"/>
    <n v="50"/>
    <s v="M."/>
    <n v="90"/>
    <n v="4500"/>
    <m/>
    <s v="V1000259 - JJP SUPPLY CO., LTD"/>
    <s v="Recive bill and GRN already"/>
    <m/>
    <d v="2024-12-19T00:00:00"/>
    <m/>
    <n v="6"/>
    <s v="Ontime"/>
    <m/>
  </r>
  <r>
    <n v="749"/>
    <x v="0"/>
    <d v="2024-12-06T00:00:00"/>
    <s v="CPP24-250"/>
    <m/>
    <d v="2024-12-06T00:00:00"/>
    <s v="PR2425-04756"/>
    <s v="PO2425-05298"/>
    <d v="2024-12-13T00:00:00"/>
    <m/>
    <n v="10"/>
    <s v="SFST81000050"/>
    <s v="PD Machine"/>
    <s v="Machanical part"/>
    <n v="1"/>
    <s v="&quot;MAKITA&quot; D-06317 ดอกสว่าน เจาะเหล็ก 3.5 มม. (10pc/pack)"/>
    <n v="1"/>
    <s v="PACK."/>
    <n v="180"/>
    <n v="180"/>
    <m/>
    <s v="V1000259 - JJP SUPPLY CO., LTD"/>
    <s v="Recive bill and GRN already"/>
    <m/>
    <d v="2024-12-19T00:00:00"/>
    <m/>
    <n v="6"/>
    <s v="Ontime"/>
    <m/>
  </r>
  <r>
    <n v="750"/>
    <x v="0"/>
    <d v="2024-12-06T00:00:00"/>
    <s v="CPP24-250"/>
    <m/>
    <d v="2024-12-06T00:00:00"/>
    <s v="PR2425-04756"/>
    <s v="PO2425-05298"/>
    <d v="2024-12-13T00:00:00"/>
    <m/>
    <n v="10"/>
    <s v="SFST81000050"/>
    <s v="PD Machine"/>
    <s v="Machanical part"/>
    <n v="2"/>
    <s v="&quot;MAKITA&quot; D-06317 ดอกสว่าน เจาะเหล็ก 3 มม. (10pc/pack)"/>
    <n v="1"/>
    <s v="PACK."/>
    <n v="150"/>
    <n v="150"/>
    <m/>
    <s v="V1000259 - JJP SUPPLY CO., LTD"/>
    <s v="Recive bill and GRN already"/>
    <m/>
    <d v="2024-12-19T00:00:00"/>
    <m/>
    <n v="6"/>
    <s v="Ontime"/>
    <m/>
  </r>
  <r>
    <n v="751"/>
    <x v="0"/>
    <d v="2024-12-06T00:00:00"/>
    <s v="CPP24-250"/>
    <m/>
    <d v="2024-12-06T00:00:00"/>
    <s v="PR2425-04756"/>
    <s v="PO2425-05302"/>
    <d v="2024-12-13T00:00:00"/>
    <m/>
    <n v="45"/>
    <s v="SFST81000050"/>
    <s v="PD Machine"/>
    <s v="Machanical part"/>
    <n v="3"/>
    <s v="&quot;MAKITA&quot; D-06317 ดอกสว่าน เจาะเหล็ก 2.5 มม. (10pc/pack)"/>
    <n v="1"/>
    <s v="PACK."/>
    <n v="130"/>
    <n v="130"/>
    <m/>
    <s v="V1000259 - JJP SUPPLY CO., LTD"/>
    <s v="Recive bill and GRN already"/>
    <m/>
    <d v="2025-01-17T00:00:00"/>
    <m/>
    <n v="35"/>
    <s v="Ontime"/>
    <m/>
  </r>
  <r>
    <n v="752"/>
    <x v="0"/>
    <d v="2024-12-06T00:00:00"/>
    <s v="CPP24-250"/>
    <m/>
    <d v="2024-12-06T00:00:00"/>
    <s v="PR2425-04756"/>
    <s v="PO2425-05298"/>
    <d v="2024-12-13T00:00:00"/>
    <m/>
    <n v="10"/>
    <s v="SFST81000050"/>
    <s v="PD Machine"/>
    <s v="Machanical part"/>
    <n v="4"/>
    <s v="&quot;MAKITA&quot; D-06317 ดอกสว่าน เจาะเหล็ก 2 มม. (10pc/pack)"/>
    <n v="1"/>
    <s v="PACK."/>
    <n v="110"/>
    <n v="110"/>
    <m/>
    <s v="V1000259 - JJP SUPPLY CO., LTD"/>
    <s v="Recive bill and GRN already"/>
    <m/>
    <d v="2024-12-19T00:00:00"/>
    <m/>
    <n v="6"/>
    <s v="Ontime"/>
    <m/>
  </r>
  <r>
    <n v="753"/>
    <x v="0"/>
    <d v="2024-12-06T00:00:00"/>
    <s v="CP24-247"/>
    <m/>
    <d v="2024-12-06T00:00:00"/>
    <s v="PR2425-04757"/>
    <s v="PO2425-05301"/>
    <d v="2024-12-13T00:00:00"/>
    <m/>
    <n v="10"/>
    <s v="SFST81000009"/>
    <s v="Utility Jobs  (Boiler-Air compress-Transformer-LPG)"/>
    <s v="Machanical part"/>
    <n v="1"/>
    <s v="บอลวาล์ว สแตนเลส 304 ขนาด 2 นิ้ว (Ball Valve Stainless)"/>
    <n v="3"/>
    <s v="PCS."/>
    <n v="1200"/>
    <n v="3600"/>
    <m/>
    <s v="V1000259 - JJP SUPPLY CO., LTD"/>
    <s v="Recive bill and GRN already"/>
    <m/>
    <d v="2024-12-19T00:00:00"/>
    <m/>
    <n v="6"/>
    <s v="Ontime"/>
    <m/>
  </r>
  <r>
    <n v="754"/>
    <x v="0"/>
    <d v="2024-12-06T00:00:00"/>
    <s v="CP24-247"/>
    <m/>
    <d v="2024-12-06T00:00:00"/>
    <s v="PR2425-04757"/>
    <s v="PO2425-05301"/>
    <d v="2024-12-13T00:00:00"/>
    <m/>
    <n v="10"/>
    <s v="SFST81000009"/>
    <s v="Utility Jobs  (Boiler-Air compress-Transformer-LPG)"/>
    <s v="Machanical part"/>
    <n v="2"/>
    <s v="บอลวาล์ว สแตนเลส 304 ขนาด 1 นิ้ว (Ball Valve Stainless)"/>
    <n v="3"/>
    <s v="PCS."/>
    <n v="550"/>
    <n v="1650"/>
    <m/>
    <s v="V1000259 - JJP SUPPLY CO., LTD"/>
    <s v="Recive bill and GRN already"/>
    <m/>
    <d v="2024-12-19T00:00:00"/>
    <m/>
    <n v="6"/>
    <s v="Ontime"/>
    <m/>
  </r>
  <r>
    <n v="755"/>
    <x v="0"/>
    <d v="2024-12-06T00:00:00"/>
    <s v="CP24-247"/>
    <m/>
    <d v="2024-12-06T00:00:00"/>
    <s v="PR2425-04757"/>
    <s v="PO2425-05301"/>
    <d v="2024-12-13T00:00:00"/>
    <m/>
    <n v="10"/>
    <s v="SFST34000025"/>
    <s v="Consumable part for MN"/>
    <s v="Tool and Equipment"/>
    <n v="3"/>
    <s v="บอลวาล์ว สแตนเลส 304 ขนาด 1/2’’ นิ้ว (Ball Valve Stainless)"/>
    <n v="6"/>
    <s v="PCS."/>
    <n v="170"/>
    <n v="1020"/>
    <m/>
    <s v="V1000259 - JJP SUPPLY CO., LTD"/>
    <s v="Recive bill and GRN already"/>
    <m/>
    <d v="2024-12-19T00:00:00"/>
    <m/>
    <n v="6"/>
    <s v="Ontime"/>
    <m/>
  </r>
  <r>
    <n v="756"/>
    <x v="0"/>
    <d v="2024-12-06T00:00:00"/>
    <s v="CPP24-131"/>
    <m/>
    <d v="2024-12-06T00:00:00"/>
    <s v="PR2425-04758"/>
    <s v="PO2425-05306"/>
    <d v="2024-12-13T00:00:00"/>
    <m/>
    <n v="10"/>
    <s v="SFST81000050"/>
    <s v="Civill jobs (Floor-Wall-Celling-roof)"/>
    <s v="Cevil quipment  &amp; Part"/>
    <n v="1"/>
    <s v="ตาข่ายสี่เหลี่ยม เบอร์ 18 ตาห่าง 1 นิ้ว GIANT KINGKONG_x000a_ขนาด 0.9 x 30 เมตร หนา 1.20 มม."/>
    <n v="4"/>
    <s v="ROLL"/>
    <n v="1575"/>
    <n v="6300"/>
    <m/>
    <s v="V1000306 - Inter Supply (1992) Co., Ltd."/>
    <s v="Recive bill and GRN already"/>
    <m/>
    <d v="2024-12-17T00:00:00"/>
    <m/>
    <n v="4"/>
    <s v="Ontime"/>
    <m/>
  </r>
  <r>
    <n v="757"/>
    <x v="0"/>
    <d v="2024-12-06T00:00:00"/>
    <s v="CPP24-242"/>
    <m/>
    <d v="2024-12-06T00:00:00"/>
    <s v="PR2425-04760"/>
    <s v="PO2425-05319"/>
    <d v="2024-12-13T00:00:00"/>
    <m/>
    <n v="10"/>
    <s v="SFST81000050"/>
    <s v="Tool and Equipment PD M/C"/>
    <s v="Electrical part"/>
    <n v="1"/>
    <s v="&quot;HACO&quot; หน้ากากกันน้ำ 3 ช่อง AP-W222R-GY สีเทา"/>
    <n v="24"/>
    <s v="PCS."/>
    <n v="230"/>
    <n v="5520"/>
    <m/>
    <s v="V1000481 - บริษัท เจดับบลิวเทค จำกัด"/>
    <s v="Recive bill and GRN already"/>
    <m/>
    <d v="2024-12-19T00:00:00"/>
    <m/>
    <n v="6"/>
    <s v="Ontime"/>
    <m/>
  </r>
  <r>
    <n v="758"/>
    <x v="0"/>
    <d v="2024-12-06T00:00:00"/>
    <s v="CPP24-242"/>
    <m/>
    <d v="2024-12-06T00:00:00"/>
    <s v="PR2425-04760"/>
    <s v="PO2425-05319"/>
    <d v="2024-12-13T00:00:00"/>
    <m/>
    <n v="10"/>
    <s v="SFST81000050"/>
    <s v="Tool and Equipment PD M/C"/>
    <s v="Electrical part"/>
    <n v="2"/>
    <s v="&quot;Panasonic&quot; หน้ากากกันน้ำ ฝากันน้ำ 3 ช่อง รุ่น WEG8981 (2x4)"/>
    <n v="10"/>
    <s v="PCS."/>
    <n v="310"/>
    <n v="3100"/>
    <m/>
    <s v="V1000481 - บริษัท เจดับบลิวเทค จำกัด"/>
    <s v="Recive bill and GRN already"/>
    <m/>
    <d v="2024-12-19T00:00:00"/>
    <m/>
    <n v="6"/>
    <s v="Ontime"/>
    <m/>
  </r>
  <r>
    <n v="759"/>
    <x v="0"/>
    <d v="2024-12-06T00:00:00"/>
    <s v="CPP24-248"/>
    <m/>
    <d v="2024-12-06T00:00:00"/>
    <s v="PR2425-04761 "/>
    <s v="PO2425-5299"/>
    <d v="2024-12-13T00:00:00"/>
    <m/>
    <n v="10"/>
    <s v="SFST81000050"/>
    <s v="Tool and Equipment  Engineering"/>
    <s v="Tool and Equipment"/>
    <n v="1"/>
    <s v="&quot;TOTAL&quot; THT 53321 คัดเตอร์ตัดท่อ 3-32 mm"/>
    <n v="2"/>
    <s v="PCS."/>
    <n v="220"/>
    <n v="440"/>
    <m/>
    <s v="V1000259 - JJP SUPPLY CO., LTD"/>
    <s v="Recive bill and GRN already"/>
    <m/>
    <d v="2024-12-19T00:00:00"/>
    <m/>
    <n v="6"/>
    <s v="Ontime"/>
    <m/>
  </r>
  <r>
    <n v="760"/>
    <x v="0"/>
    <d v="2024-12-06T00:00:00"/>
    <m/>
    <m/>
    <d v="2024-12-06T00:00:00"/>
    <s v="PR2425-04762"/>
    <s v="PO2425-05344"/>
    <d v="2024-12-13T00:00:00"/>
    <m/>
    <n v="45"/>
    <s v="SFST11000004"/>
    <s v="Utility Jobs  (Boiler-Air compress-Transformer-LPG)"/>
    <s v="Utility jobs"/>
    <n v="1"/>
    <s v="เกลือล้างเรซิน"/>
    <n v="3000"/>
    <s v="Kg."/>
    <n v="37"/>
    <n v="111000"/>
    <m/>
    <s v="V1000001 - THAI REFINED SALT CO., LTD."/>
    <s v="Recive bill and GRN already"/>
    <s v="GRN2425-0006423"/>
    <d v="2025-01-15T00:00:00"/>
    <m/>
    <n v="33"/>
    <s v="Ontime"/>
    <m/>
  </r>
  <r>
    <n v="761"/>
    <x v="0"/>
    <d v="2024-12-06T00:00:00"/>
    <s v="CPP24-255"/>
    <m/>
    <d v="2024-12-06T00:00:00"/>
    <s v="PR2425-04791"/>
    <s v="PO2425-05298"/>
    <d v="2024-12-13T00:00:00"/>
    <m/>
    <n v="10"/>
    <s v="SFST81000050"/>
    <s v="Tool and Equipment PD M/C"/>
    <s v="Tool and Equipment"/>
    <n v="1"/>
    <s v="Koche&quot; KS-1900/91 ชุดไขควง 10 ตัว พร้อมบรรจุซองหนังสีดำ"/>
    <n v="7"/>
    <s v="SET"/>
    <n v="1200"/>
    <n v="8400"/>
    <m/>
    <s v="V1000259 - JJP SUPPLY CO., LTD"/>
    <s v="Recive bill and GRN already"/>
    <s v="GRN2425-0005985"/>
    <d v="2024-12-19T00:00:00"/>
    <m/>
    <n v="6"/>
    <s v="Ontime"/>
    <m/>
  </r>
  <r>
    <n v="762"/>
    <x v="0"/>
    <d v="2024-12-06T00:00:00"/>
    <s v="CPP24-253"/>
    <m/>
    <d v="2024-12-06T00:00:00"/>
    <s v="PR2425-04793"/>
    <s v="PO2425-05297"/>
    <d v="2024-12-13T00:00:00"/>
    <m/>
    <n v="10"/>
    <s v="SFST81000050"/>
    <s v="Tool and Equipment PD M/C"/>
    <s v="Electrical part"/>
    <n v="1"/>
    <s v="&quot;Weidmuller&quot; Terminal Ground W-Series WPE 2.5"/>
    <n v="50"/>
    <s v="PCS."/>
    <n v="85"/>
    <n v="4250"/>
    <m/>
    <s v="V1000259 - JJP SUPPLY CO., LTD"/>
    <s v="Recive bill and GRN already"/>
    <s v="GRN2425-0005985"/>
    <d v="2024-12-19T00:00:00"/>
    <m/>
    <n v="6"/>
    <s v="Ontime"/>
    <m/>
  </r>
  <r>
    <n v="763"/>
    <x v="0"/>
    <d v="2024-12-06T00:00:00"/>
    <s v="CPP24-253"/>
    <m/>
    <d v="2024-12-06T00:00:00"/>
    <s v="PR2425-04793"/>
    <s v="PO2425-05297"/>
    <d v="2024-12-13T00:00:00"/>
    <m/>
    <n v="10"/>
    <s v="SFST81000050"/>
    <s v="Tool and Equipment PD M/C"/>
    <s v="Electrical part"/>
    <n v="2"/>
    <s v="&quot;Weidmuller&quot; Terminal Ground W-Series WPE 6"/>
    <n v="50"/>
    <s v="PCS."/>
    <n v="100"/>
    <n v="5000"/>
    <m/>
    <s v="V1000259 - JJP SUPPLY CO., LTD"/>
    <s v="Recive bill and GRN already"/>
    <s v="GRN2425-0005985"/>
    <d v="2024-12-19T00:00:00"/>
    <m/>
    <n v="6"/>
    <s v="Ontime"/>
    <m/>
  </r>
  <r>
    <n v="764"/>
    <x v="0"/>
    <d v="2024-12-06T00:00:00"/>
    <s v="CPP24-253"/>
    <m/>
    <d v="2024-12-06T00:00:00"/>
    <s v="PR2425-04793"/>
    <s v="PO2425-05297"/>
    <d v="2024-12-13T00:00:00"/>
    <m/>
    <n v="10"/>
    <s v="SFST81000050"/>
    <s v="Tool and Equipment PD M/C"/>
    <s v="Electrical part"/>
    <n v="3"/>
    <s v="&quot;Weidmuller&quot; Terminal W-Series WDU 2.5"/>
    <n v="50"/>
    <s v="PCS."/>
    <n v="15"/>
    <n v="750"/>
    <m/>
    <s v="V1000259 - JJP SUPPLY CO., LTD"/>
    <s v="Recive bill and GRN already"/>
    <s v="GRN2425-0005985"/>
    <d v="2024-12-19T00:00:00"/>
    <m/>
    <n v="6"/>
    <s v="Ontime"/>
    <m/>
  </r>
  <r>
    <n v="765"/>
    <x v="0"/>
    <d v="2024-12-06T00:00:00"/>
    <s v="CPP24-253"/>
    <m/>
    <d v="2024-12-06T00:00:00"/>
    <s v="PR2425-04793"/>
    <s v="PO2425-05297"/>
    <d v="2024-12-13T00:00:00"/>
    <m/>
    <n v="10"/>
    <s v="SFST81000050"/>
    <s v="Tool and Equipment PD M/C"/>
    <s v="Electrical part"/>
    <n v="4"/>
    <s v="&quot;Weidmuller&quot; Terminal W-Series WDU 6"/>
    <n v="50"/>
    <s v="PCS."/>
    <n v="35"/>
    <n v="1750"/>
    <m/>
    <s v="V1000259 - JJP SUPPLY CO., LTD"/>
    <s v="Recive bill and GRN already"/>
    <s v="GRN2425-0005985"/>
    <d v="2024-12-19T00:00:00"/>
    <m/>
    <n v="6"/>
    <s v="Ontime"/>
    <m/>
  </r>
  <r>
    <n v="766"/>
    <x v="0"/>
    <d v="2024-12-06T00:00:00"/>
    <s v="CPP24-253"/>
    <m/>
    <d v="2024-12-06T00:00:00"/>
    <s v="PR2425-04793"/>
    <s v="PO2425-05297"/>
    <d v="2024-12-13T00:00:00"/>
    <m/>
    <n v="10"/>
    <s v="SFST81000050"/>
    <s v="Tool and Equipment PD M/C"/>
    <s v="Electrical part"/>
    <n v="5"/>
    <s v="&quot;Weidmuller&quot; Stopper W-Series WEW 35/2"/>
    <n v="50"/>
    <s v="PCS."/>
    <n v="50"/>
    <n v="2500"/>
    <m/>
    <s v="V1000259 - JJP SUPPLY CO., LTD"/>
    <s v="Recive bill and GRN already"/>
    <s v="GRN2425-0005985"/>
    <d v="2024-12-19T00:00:00"/>
    <m/>
    <n v="6"/>
    <s v="Ontime"/>
    <m/>
  </r>
  <r>
    <n v="767"/>
    <x v="0"/>
    <d v="2024-12-06T00:00:00"/>
    <s v="CPP24-253"/>
    <m/>
    <d v="2024-12-06T00:00:00"/>
    <s v="PR2425-04793"/>
    <s v="PO2425-05297"/>
    <d v="2024-12-13T00:00:00"/>
    <m/>
    <n v="10"/>
    <s v="SFST81000050"/>
    <s v="Tool and Equipment PD M/C"/>
    <s v="Electrical part"/>
    <n v="6"/>
    <s v="&quot;Weidmuller&quot; End Plate W-Series WAP 2.5/4/6/10"/>
    <n v="50"/>
    <s v="PCS."/>
    <n v="15"/>
    <n v="750"/>
    <m/>
    <s v="V1000259 - JJP SUPPLY CO., LTD"/>
    <s v="Recive bill and GRN already"/>
    <s v="GRN2425-0005985"/>
    <d v="2024-12-19T00:00:00"/>
    <m/>
    <n v="6"/>
    <s v="Ontime"/>
    <m/>
  </r>
  <r>
    <n v="768"/>
    <x v="0"/>
    <d v="2024-12-06T00:00:00"/>
    <s v="CPP24-253"/>
    <m/>
    <d v="2024-12-06T00:00:00"/>
    <s v="PR2425-04793"/>
    <s v="PO2425-05297"/>
    <d v="2024-12-13T00:00:00"/>
    <m/>
    <n v="10"/>
    <s v="SFST81000050"/>
    <s v="Tool and Equipment PD M/C"/>
    <s v="Cevil quipment  &amp; Part"/>
    <n v="8"/>
    <s v="Bandex แป้นกาว ตีนตุ๊กแก ขนาด 21x21 mm_x000a_รุ่น TM-2121-4 สีขาว (1แพ็ค 100 ตัว)"/>
    <n v="1"/>
    <s v="PACK."/>
    <n v="280"/>
    <n v="280"/>
    <m/>
    <s v="V1000259 - JJP SUPPLY CO., LTD"/>
    <s v="Recive bill and GRN already"/>
    <s v="GRN2425-0005985"/>
    <d v="2024-12-19T00:00:00"/>
    <m/>
    <n v="6"/>
    <s v="Ontime"/>
    <m/>
  </r>
  <r>
    <n v="769"/>
    <x v="0"/>
    <d v="2024-12-06T00:00:00"/>
    <m/>
    <m/>
    <d v="2024-12-06T00:00:00"/>
    <s v="PR2425-04794 "/>
    <s v="PO2425-05336"/>
    <d v="2024-12-13T00:00:00"/>
    <m/>
    <n v="45"/>
    <s v="SFST81000009"/>
    <s v="Civill jobs (Floor-Wall-Celling-roof)"/>
    <s v="Cevil jobs"/>
    <n v="1"/>
    <s v="งานเคลือบพื้น Polyurethane (PU HF 10-12 mm.)_x000a_- งานห้อง Air Blast1 (31 Sq.m) สีเหลือง ผิวเรียบ_x000a_- งานโซนดิบ-โซนสุก (21 Sq.m)_x000a_- โซนดิบ สีเขียว ผิวเรียบ_x000a_- โซนสุก สีเหลือง ผิวเรียบ_x000a_- งานห้อง Cooking_x000a_- งานโพรเทคชั่น_x000a_- ค่าเดินทาง_x000a_- ค่าดำาเนินการ_x000a_- รายละเอียดตามใบเสนอราคาแนบ"/>
    <n v="1"/>
    <s v="JOB."/>
    <n v="260000"/>
    <n v="260000"/>
    <m/>
    <s v="V1000731 - PHUTEWA DEVELOPMENT CO., LTD."/>
    <s v="Recive bill and GRN already"/>
    <s v="GRN2425-0006310"/>
    <d v="2025-01-09T00:00:00"/>
    <m/>
    <n v="27"/>
    <s v="Ontime"/>
    <m/>
  </r>
  <r>
    <n v="770"/>
    <x v="0"/>
    <d v="2024-12-07T00:00:00"/>
    <m/>
    <m/>
    <d v="2024-12-07T00:00:00"/>
    <s v="PR2425-04797"/>
    <s v="PO2425-05398"/>
    <d v="2024-12-14T00:00:00"/>
    <m/>
    <n v="45"/>
    <s v="SFST81000048"/>
    <s v="PD Machine"/>
    <s v="Check weigth No.2"/>
    <n v="1"/>
    <s v="Service charge check weight no.1/no.2"/>
    <n v="1"/>
    <s v="JOB."/>
    <n v="5900"/>
    <n v="5900"/>
    <m/>
    <s v="V1000189 - FPT FOOD PROCESS TECHNOLOGY CO., LTD."/>
    <s v="Recive bill and GRN already"/>
    <s v="GRN2425-0006425"/>
    <d v="2025-01-05T00:00:00"/>
    <m/>
    <n v="22"/>
    <s v="Ontime"/>
    <m/>
  </r>
  <r>
    <n v="771"/>
    <x v="0"/>
    <d v="2024-12-09T00:00:00"/>
    <m/>
    <m/>
    <d v="2024-12-09T00:00:00"/>
    <s v="PR2425-04805 "/>
    <s v="PO2425-5545"/>
    <d v="2024-12-16T00:00:00"/>
    <m/>
    <n v="45"/>
    <s v="SFST81000064"/>
    <s v="PD Machine"/>
    <s v="Cevil jobs"/>
    <n v="1"/>
    <s v="ค่าาบริการตรวจเช็ดและแก้ไขเบื้องต้น (Dock Leveler)_x000a_* ไม่รวมอุปกรณ์ที่ชำรุด (ถ้ามี)*"/>
    <n v="1"/>
    <s v="JOB."/>
    <n v="5000"/>
    <n v="5000"/>
    <m/>
    <s v="V1000744 - Goldvest Trading (Thailand) Co., Ltd."/>
    <s v="Recive bill and GRN already"/>
    <m/>
    <d v="2025-01-07T00:00:00"/>
    <m/>
    <n v="22"/>
    <s v="Ontime"/>
    <m/>
  </r>
  <r>
    <n v="772"/>
    <x v="0"/>
    <d v="2024-12-11T00:00:00"/>
    <m/>
    <m/>
    <d v="2024-12-11T00:00:00"/>
    <s v="PR2425-04832 "/>
    <s v="PO2425-5539"/>
    <d v="2024-12-18T00:00:00"/>
    <m/>
    <n v="45"/>
    <s v="SFST81000048"/>
    <s v="PD Machine"/>
    <s v="Vacuum Tumbler  กลาง No.2"/>
    <n v="1"/>
    <s v="Repair SIEMENS TOUCH DISPLAY KTP600 S/N PHKX-KTP600"/>
    <n v="1"/>
    <s v="JOB."/>
    <n v="22445"/>
    <n v="22445"/>
    <m/>
    <s v="V1000743 - Waratep Nongpue"/>
    <s v="Recive bill and GRN already"/>
    <s v="GRN2425-0006282"/>
    <d v="2025-01-09T00:00:00"/>
    <m/>
    <n v="22"/>
    <s v="Ontime"/>
    <m/>
  </r>
  <r>
    <n v="773"/>
    <x v="0"/>
    <d v="2024-12-11T00:00:00"/>
    <m/>
    <m/>
    <d v="2024-12-11T00:00:00"/>
    <s v="PR2425-04832 "/>
    <s v="PO2425-5539"/>
    <d v="2024-12-18T00:00:00"/>
    <m/>
    <n v="45"/>
    <s v="SFST81000048"/>
    <s v="PD Machine"/>
    <s v="Vacuum Tumbler  กลาง No.2"/>
    <n v="2"/>
    <s v="Vacuum nozzle 50x180 090_13_02_x000a_- Distance ring 30x5,3_x000a_- Roller wheel 200 010_04_01_x000a_- Bearing DIN6005 2 ZR_x000a_010_04_02"/>
    <n v="1"/>
    <s v="JOB."/>
    <n v="18200"/>
    <n v="18200"/>
    <m/>
    <s v="V1000743 - Waratep Nongpue"/>
    <s v="Recive bill and GRN already"/>
    <s v="GRN2425-0006282"/>
    <d v="2025-01-09T00:00:00"/>
    <m/>
    <n v="22"/>
    <s v="Ontime"/>
    <m/>
  </r>
  <r>
    <n v="774"/>
    <x v="0"/>
    <d v="2024-12-11T00:00:00"/>
    <m/>
    <m/>
    <d v="2024-12-11T00:00:00"/>
    <s v="PR2425-04832 "/>
    <s v="PO2425-5539"/>
    <d v="2024-12-18T00:00:00"/>
    <m/>
    <n v="45"/>
    <s v="SFST81000048"/>
    <s v="PD Machine"/>
    <s v="Vacuum Tumbler  กลาง No.2"/>
    <n v="3"/>
    <s v="Dowfrost 1GAL Article number PPWCDOWF20 (1 GAL=20 KG)"/>
    <n v="1"/>
    <s v="JOB."/>
    <n v="9000"/>
    <n v="9000"/>
    <m/>
    <s v="V1000743 - Waratep Nongpue"/>
    <s v="Recive bill and GRN already"/>
    <s v="GRN2425-0006282"/>
    <d v="2025-01-09T00:00:00"/>
    <m/>
    <n v="22"/>
    <s v="Ontime"/>
    <m/>
  </r>
  <r>
    <n v="775"/>
    <x v="0"/>
    <d v="2024-12-11T00:00:00"/>
    <m/>
    <m/>
    <d v="2024-12-11T00:00:00"/>
    <s v="PR2425-04832 "/>
    <s v="PO2425-5539"/>
    <d v="2024-12-18T00:00:00"/>
    <m/>
    <n v="45"/>
    <s v="SFST81000048"/>
    <s v="PD Machine"/>
    <s v="Vacuum Tumbler  กลาง No.2"/>
    <n v="4"/>
    <s v="Overhaul Vacuum pump DR VACUUM V0040C_x000a_- รายละเอียดตามใบเสนอราคาแนบ"/>
    <n v="1"/>
    <s v="JOB."/>
    <n v="28400"/>
    <n v="28400"/>
    <m/>
    <s v="V1000743 - Waratep Nongpue"/>
    <s v="Recive bill and GRN already"/>
    <s v="GRN2425-0006282"/>
    <d v="2025-01-09T00:00:00"/>
    <m/>
    <n v="22"/>
    <s v="Ontime"/>
    <m/>
  </r>
  <r>
    <n v="776"/>
    <x v="0"/>
    <d v="2024-12-11T00:00:00"/>
    <m/>
    <m/>
    <d v="2024-12-11T00:00:00"/>
    <s v="PR2425-04832 "/>
    <s v="PO2425-5539"/>
    <d v="2024-12-18T00:00:00"/>
    <m/>
    <n v="45"/>
    <s v="SFST81000048"/>
    <s v="PD Machine"/>
    <s v="Vacuum Tumbler  กลาง No.2"/>
    <n v="5"/>
    <s v="Service charge checked and Install"/>
    <n v="1"/>
    <s v="JOB."/>
    <n v="3500"/>
    <n v="3500"/>
    <m/>
    <s v="V1000743 - Waratep Nongpue"/>
    <s v="Recive bill and GRN already"/>
    <s v="GRN2425-0006282"/>
    <d v="2025-01-09T00:00:00"/>
    <m/>
    <n v="22"/>
    <s v="Ontime"/>
    <m/>
  </r>
  <r>
    <n v="777"/>
    <x v="0"/>
    <d v="2024-12-13T00:00:00"/>
    <m/>
    <m/>
    <d v="2024-12-13T00:00:00"/>
    <s v="PR2425-04875 "/>
    <s v="PO2425-5423"/>
    <d v="2024-12-20T00:00:00"/>
    <m/>
    <n v="10"/>
    <s v="SFST81000009"/>
    <s v="PD Machine"/>
    <s v="Mini flame Grill  Machine No.1"/>
    <n v="1"/>
    <s v="&quot;PILOT&quot; PISTON VALVE SINGLE ACTING_x000a_BODY: SS-316 N.C SCREWED BSPT 3/4&quot;_x000a_MAX TEMP: 180 C_x000a_P/N: 2K200-20 (HEAD:PP)(L=93M.M) CONTROL PRESSURE 5 TO 10_x000a_BAR, MAX PRESSURE 16 BAR"/>
    <n v="1"/>
    <s v="PCS."/>
    <n v="4400"/>
    <n v="4400"/>
    <m/>
    <s v=" V1000655 - SRM ENGINEERING 1991 CO., LTD."/>
    <s v="Recive bill and GRN already"/>
    <m/>
    <d v="2024-12-23T00:00:00"/>
    <m/>
    <n v="3"/>
    <s v="Ontime"/>
    <m/>
  </r>
  <r>
    <n v="778"/>
    <x v="0"/>
    <d v="2024-12-13T00:00:00"/>
    <m/>
    <m/>
    <d v="2024-12-13T00:00:00"/>
    <s v="PR2425-04877"/>
    <s v="PO2425-05422"/>
    <d v="2024-12-20T00:00:00"/>
    <m/>
    <n v="45"/>
    <s v="SFST34000174"/>
    <s v="Consumable part for MN"/>
    <s v="Consumable part"/>
    <n v="1"/>
    <s v="PP melt blown cartridge Filter, 10&quot;, 5 Micron"/>
    <n v="48"/>
    <s v="PCS."/>
    <n v="36.449999999999996"/>
    <n v="1749.6"/>
    <m/>
    <s v="V1000450 - บริษัท โอ.เค.ฟิลเตอร์ เทรดดิ้ง จำกัด"/>
    <s v="Recive bill and GRN already"/>
    <s v="GRN2425-0006608"/>
    <d v="2025-01-22T00:00:00"/>
    <m/>
    <n v="33"/>
    <s v="Ontime"/>
    <m/>
  </r>
  <r>
    <n v="779"/>
    <x v="0"/>
    <d v="2024-12-13T00:00:00"/>
    <m/>
    <m/>
    <d v="2024-12-13T00:00:00"/>
    <s v="PR2425-04877"/>
    <s v="PO2425-05422"/>
    <d v="2024-12-20T00:00:00"/>
    <m/>
    <n v="45"/>
    <s v="SFST34000175"/>
    <s v="Consumable part for MN"/>
    <s v="Consumable part"/>
    <n v="2"/>
    <s v="PP melt blown cartridge Filter, 20&quot;, 5 Micron"/>
    <n v="20"/>
    <s v="PCS."/>
    <n v="70.09"/>
    <n v="1401.8"/>
    <m/>
    <s v="V1000450 - บริษัท โอ.เค.ฟิลเตอร์ เทรดดิ้ง จำกัด"/>
    <s v="Recive bill and GRN already"/>
    <s v="GRN2425-0006608"/>
    <d v="2025-01-22T00:00:00"/>
    <m/>
    <n v="33"/>
    <s v="Ontime"/>
    <m/>
  </r>
  <r>
    <n v="780"/>
    <x v="0"/>
    <d v="2024-12-13T00:00:00"/>
    <m/>
    <m/>
    <d v="2024-12-13T00:00:00"/>
    <s v="PR2425-04879"/>
    <s v="PO2425-05425"/>
    <d v="2024-12-20T00:00:00"/>
    <m/>
    <n v="45"/>
    <s v="SFST34000046"/>
    <s v="Consumable part for MN"/>
    <s v="Tool and Equipment"/>
    <n v="1"/>
    <s v="&quot;Philips&quot;, TCW099, 2x36w,โคมกันน้ำ กันฝุ่น กันฝน 36w"/>
    <n v="20"/>
    <s v="PCS."/>
    <n v="1700"/>
    <n v="34000"/>
    <m/>
    <s v="V1000259 - JJP SUPPLY CO., LTD"/>
    <s v="Recive bill and GRN already"/>
    <s v="GRN2425-0006534"/>
    <d v="2025-01-17T00:00:00"/>
    <m/>
    <n v="28"/>
    <s v="Ontime"/>
    <m/>
  </r>
  <r>
    <n v="781"/>
    <x v="0"/>
    <d v="2024-12-13T00:00:00"/>
    <m/>
    <m/>
    <d v="2024-12-13T00:00:00"/>
    <s v="PR2425-04879"/>
    <s v="PO2425-05427"/>
    <d v="2024-12-20T00:00:00"/>
    <m/>
    <n v="45"/>
    <s v="SFST34000047"/>
    <s v="Consumable part for MN"/>
    <s v="Electrical jobs"/>
    <n v="2"/>
    <s v="&quot;Philips&quot; รุ่น WT069C,โคมไฟ T8 LED กันน้ำ กันฝุ่น กันฝน"/>
    <n v="15"/>
    <s v="PCS."/>
    <n v="728"/>
    <n v="10920"/>
    <m/>
    <s v="V1000729 - BN SUPPLY 1991 CO., LTD."/>
    <s v="Recive bill and GRN already"/>
    <s v="GRN2425-0006089"/>
    <d v="2025-01-02T00:00:00"/>
    <m/>
    <n v="13"/>
    <s v="Ontime"/>
    <m/>
  </r>
  <r>
    <n v="782"/>
    <x v="0"/>
    <d v="2024-12-13T00:00:00"/>
    <m/>
    <m/>
    <d v="2024-12-13T00:00:00"/>
    <s v="PR2425-04879"/>
    <s v="PO2425-05436"/>
    <d v="2024-12-20T00:00:00"/>
    <m/>
    <n v="45"/>
    <s v="SFST81000050"/>
    <s v="Electrical system in PD area"/>
    <s v="Electrical part"/>
    <n v="3"/>
    <s v="Temp Control &quot;Omron&quot; E5CC - RX2ASM-800"/>
    <n v="6"/>
    <s v="PCS."/>
    <n v="2304"/>
    <n v="13824"/>
    <m/>
    <s v="V1000310 - BOONBAWORN ENGINEERING CO., LTD"/>
    <s v="Recive bill and GRN already"/>
    <s v="GRN2425-0006317"/>
    <d v="2025-01-09T00:00:00"/>
    <m/>
    <n v="20"/>
    <s v="Ontime"/>
    <m/>
  </r>
  <r>
    <n v="783"/>
    <x v="0"/>
    <d v="2024-12-13T00:00:00"/>
    <m/>
    <m/>
    <d v="2024-12-13T00:00:00"/>
    <s v="PR2425-04879"/>
    <s v="PO2425-05436"/>
    <d v="2024-12-20T00:00:00"/>
    <m/>
    <n v="45"/>
    <s v="SFST34000037"/>
    <s v="Consumable part for MN"/>
    <s v="Tool and Equipment"/>
    <n v="4"/>
    <s v="&quot;Erina&quot;, รุ่น 2510C, 1 Pole 25,A ,22oVAC, แมกเนติกคอนแทรคเตอร์"/>
    <n v="5"/>
    <s v="PCS."/>
    <n v="240"/>
    <n v="1200"/>
    <m/>
    <s v="V1000310 - BOONBAWORN ENGINEERING CO., LTD"/>
    <s v="Recive bill and GRN already"/>
    <s v="GRN2425-0006317"/>
    <d v="2025-01-09T00:00:00"/>
    <m/>
    <n v="20"/>
    <s v="Ontime"/>
    <m/>
  </r>
  <r>
    <n v="784"/>
    <x v="0"/>
    <d v="2024-12-13T00:00:00"/>
    <m/>
    <m/>
    <d v="2024-12-13T00:00:00"/>
    <s v="PR2425-04882 "/>
    <s v="PO2425-05424"/>
    <d v="2024-12-20T00:00:00"/>
    <m/>
    <n v="45"/>
    <s v="SFST81000009"/>
    <s v="Cooling machine for PD line"/>
    <s v="Cooling  part"/>
    <n v="1"/>
    <s v="Suction Filter Header 2-5/8&quot; STAS-9621"/>
    <n v="1"/>
    <s v="JOB."/>
    <n v="7500"/>
    <n v="7500"/>
    <m/>
    <s v="V1000554 - SHANTECH (THAILAND) CO.,LTD."/>
    <s v="Recive bill and GRN already"/>
    <s v="GRN2425-0006320"/>
    <d v="2025-01-09T00:00:00"/>
    <m/>
    <n v="20"/>
    <s v="Ontime"/>
    <m/>
  </r>
  <r>
    <n v="785"/>
    <x v="0"/>
    <d v="2024-12-13T00:00:00"/>
    <m/>
    <m/>
    <d v="2024-12-13T00:00:00"/>
    <s v="PR2425-04882 "/>
    <s v="PO2425-05424"/>
    <d v="2024-12-20T00:00:00"/>
    <m/>
    <n v="45"/>
    <s v="SFST81000009"/>
    <s v="Cooling machine for PD line"/>
    <s v="Cooling  part"/>
    <n v="2"/>
    <s v="Drier Core: F-48 for Suction Header"/>
    <n v="2"/>
    <s v="JOB."/>
    <n v="1200"/>
    <n v="2400"/>
    <m/>
    <s v="V1000554 - SHANTECH (THAILAND) CO.,LTD."/>
    <s v="Recive bill and GRN already"/>
    <s v="GRN2425-0006320"/>
    <d v="2025-01-09T00:00:00"/>
    <m/>
    <n v="20"/>
    <s v="Ontime"/>
    <m/>
  </r>
  <r>
    <n v="786"/>
    <x v="0"/>
    <d v="2024-12-13T00:00:00"/>
    <m/>
    <m/>
    <d v="2024-12-13T00:00:00"/>
    <s v="PR2425-04882 "/>
    <s v="PO2425-05424"/>
    <d v="2024-12-20T00:00:00"/>
    <m/>
    <n v="45"/>
    <s v="SFST81000009"/>
    <s v="Cooling machine for PD line"/>
    <s v="Cooling  part"/>
    <n v="3"/>
    <s v="Oil Strainer 1/2&quot; (Flare)"/>
    <n v="1"/>
    <s v="JOB."/>
    <n v="1200"/>
    <n v="1200"/>
    <m/>
    <s v="V1000554 - SHANTECH (THAILAND) CO.,LTD."/>
    <s v="Recive bill and GRN already"/>
    <s v="GRN2425-0006320"/>
    <d v="2025-01-09T00:00:00"/>
    <m/>
    <n v="20"/>
    <s v="Ontime"/>
    <m/>
  </r>
  <r>
    <n v="787"/>
    <x v="0"/>
    <d v="2024-12-13T00:00:00"/>
    <m/>
    <m/>
    <d v="2024-12-13T00:00:00"/>
    <s v="PR2425-04882 "/>
    <s v="PO2425-05424"/>
    <d v="2024-12-20T00:00:00"/>
    <m/>
    <n v="45"/>
    <s v="SFST81000009"/>
    <s v="Cooling machine for PD line"/>
    <s v="Cooling  part"/>
    <n v="4"/>
    <s v="Low pressure gauge MR-206-DS-MULTI-16BAR"/>
    <n v="4"/>
    <s v="JOB."/>
    <n v="1100"/>
    <n v="4400"/>
    <m/>
    <s v="V1000554 - SHANTECH (THAILAND) CO.,LTD."/>
    <s v="Recive bill and GRN already"/>
    <s v="GRN2425-0006320"/>
    <d v="2025-01-09T00:00:00"/>
    <m/>
    <n v="20"/>
    <s v="Ontime"/>
    <m/>
  </r>
  <r>
    <n v="788"/>
    <x v="0"/>
    <d v="2024-12-13T00:00:00"/>
    <m/>
    <m/>
    <d v="2024-12-13T00:00:00"/>
    <s v="PR2425-04882 "/>
    <s v="PO2425-05424"/>
    <d v="2024-12-20T00:00:00"/>
    <m/>
    <n v="45"/>
    <s v="SFST81000009"/>
    <s v="Cooling machine for PD line"/>
    <s v="Cooling  part"/>
    <n v="5"/>
    <s v="High pressure gauge MR-306-DS-MULTI-35BAR"/>
    <n v="2"/>
    <s v="JOB."/>
    <n v="1100"/>
    <n v="2200"/>
    <m/>
    <s v="V1000554 - SHANTECH (THAILAND) CO.,LTD."/>
    <s v="Recive bill and GRN already"/>
    <s v="GRN2425-0006320"/>
    <d v="2025-01-09T00:00:00"/>
    <m/>
    <n v="20"/>
    <s v="Ontime"/>
    <m/>
  </r>
  <r>
    <n v="789"/>
    <x v="0"/>
    <d v="2024-12-13T00:00:00"/>
    <m/>
    <m/>
    <d v="2024-12-13T00:00:00"/>
    <s v="PR2425-04882 "/>
    <s v="PO2425-05424"/>
    <d v="2024-12-20T00:00:00"/>
    <m/>
    <n v="45"/>
    <s v="SFST81000009"/>
    <s v="Cooling machine for PD line"/>
    <s v="Cooling  part"/>
    <n v="6"/>
    <s v="Nitrogen_x000a_- ดรวจหารั่ว_x000a_- เทสไนโตรเจน       "/>
    <n v="1"/>
    <s v="JOB."/>
    <n v="3000"/>
    <n v="3000"/>
    <m/>
    <s v="V1000554 - SHANTECH (THAILAND) CO.,LTD."/>
    <s v="Recive bill and GRN already"/>
    <s v="GRN2425-0006320"/>
    <d v="2025-01-09T00:00:00"/>
    <m/>
    <n v="20"/>
    <s v="Ontime"/>
    <m/>
  </r>
  <r>
    <n v="790"/>
    <x v="0"/>
    <d v="2024-12-13T00:00:00"/>
    <m/>
    <m/>
    <d v="2024-12-13T00:00:00"/>
    <s v="PR2425-04882 "/>
    <s v="PO2425-05424"/>
    <d v="2024-12-20T00:00:00"/>
    <m/>
    <n v="45"/>
    <s v="SFST81000009"/>
    <s v="Cooling machine for PD line"/>
    <s v="Cooling  part"/>
    <n v="7"/>
    <s v="อุปกรณ์เบ็ดเตล็ดที่ใช้ในการติดตั้ง"/>
    <n v="1"/>
    <s v="JOB."/>
    <n v="6000"/>
    <n v="6000"/>
    <m/>
    <s v="V1000554 - SHANTECH (THAILAND) CO.,LTD."/>
    <s v="Recive bill and GRN already"/>
    <s v="GRN2425-0006320"/>
    <d v="2025-01-09T00:00:00"/>
    <m/>
    <n v="20"/>
    <s v="Ontime"/>
    <m/>
  </r>
  <r>
    <n v="791"/>
    <x v="0"/>
    <d v="2024-12-13T00:00:00"/>
    <m/>
    <m/>
    <d v="2024-12-13T00:00:00"/>
    <s v="PR2425-04882 "/>
    <s v="PO2425-05424"/>
    <d v="2024-12-20T00:00:00"/>
    <m/>
    <n v="45"/>
    <s v="SFST81000009"/>
    <s v="Cooling machine for PD line"/>
    <s v="Cooling  part"/>
    <n v="8"/>
    <s v="ค่าด่าาเนินการ + ค่าเดินทาง"/>
    <n v="1"/>
    <s v="JOB."/>
    <n v="15000"/>
    <n v="15000"/>
    <m/>
    <s v="V1000554 - SHANTECH (THAILAND) CO.,LTD."/>
    <s v="Recive bill and GRN already"/>
    <s v="GRN2425-0006320"/>
    <d v="2025-01-09T00:00:00"/>
    <m/>
    <n v="20"/>
    <s v="Ontime"/>
    <m/>
  </r>
  <r>
    <n v="792"/>
    <x v="0"/>
    <d v="2024-12-14T00:00:00"/>
    <m/>
    <m/>
    <d v="2024-12-14T00:00:00"/>
    <s v="PR2425-04898"/>
    <s v="PO2425-05421 "/>
    <d v="2024-12-21T00:00:00"/>
    <m/>
    <n v="45"/>
    <s v="SFST81000050"/>
    <s v="PD Machine"/>
    <s v="Swing Vacuum No.1"/>
    <n v="1"/>
    <s v="Vacuum oil &quot;Busch&quot; VM100 1 ลิตร"/>
    <n v="2"/>
    <s v="PCS."/>
    <n v="200"/>
    <n v="400"/>
    <m/>
    <s v="V1000452 - SRIPIPAT ENGINEERING CO.,LTD."/>
    <s v="Recive bill and GRN already"/>
    <s v="GRN2425-0006732"/>
    <d v="2025-01-27T00:00:00"/>
    <m/>
    <n v="37"/>
    <s v="Ontime"/>
    <m/>
  </r>
  <r>
    <n v="793"/>
    <x v="0"/>
    <d v="2024-12-14T00:00:00"/>
    <m/>
    <m/>
    <d v="2024-12-14T00:00:00"/>
    <s v="PR2425-04898"/>
    <s v="PO2425-05421 "/>
    <d v="2024-12-21T00:00:00"/>
    <m/>
    <n v="45"/>
    <s v="SFST81000050"/>
    <s v="PD Machine"/>
    <s v="Swing Vacuum No.1"/>
    <n v="2"/>
    <s v="Oil filter &quot;Mann Filter&quot; W940/1"/>
    <n v="2"/>
    <s v="PCS."/>
    <n v="200"/>
    <n v="400"/>
    <m/>
    <s v="V1000452 - SRIPIPAT ENGINEERING CO.,LTD."/>
    <s v="Recive bill and GRN already"/>
    <s v="GRN2425-0006732"/>
    <d v="2025-01-27T00:00:00"/>
    <m/>
    <n v="37"/>
    <s v="Ontime"/>
    <m/>
  </r>
  <r>
    <n v="794"/>
    <x v="0"/>
    <d v="2024-12-14T00:00:00"/>
    <m/>
    <m/>
    <d v="2024-12-14T00:00:00"/>
    <s v="PR2425-04898"/>
    <s v="PO2425-05421 "/>
    <d v="2024-12-21T00:00:00"/>
    <m/>
    <n v="45"/>
    <s v="SFST81000050"/>
    <s v="PD Machine"/>
    <s v="Swing Vacuum No.1"/>
    <n v="3"/>
    <s v="V-Ring 35A (VA-035)"/>
    <n v="4"/>
    <s v="PCS."/>
    <n v="500"/>
    <n v="2000"/>
    <m/>
    <s v="V1000452 - SRIPIPAT ENGINEERING CO.,LTD."/>
    <s v="Recive bill and GRN already"/>
    <s v="GRN2425-0006732"/>
    <d v="2025-01-27T00:00:00"/>
    <m/>
    <n v="37"/>
    <s v="Ontime"/>
    <m/>
  </r>
  <r>
    <n v="795"/>
    <x v="0"/>
    <d v="2024-12-14T00:00:00"/>
    <m/>
    <m/>
    <d v="2024-12-14T00:00:00"/>
    <s v="PR2425-04898"/>
    <s v="PO2425-05421 "/>
    <d v="2024-12-21T00:00:00"/>
    <m/>
    <n v="45"/>
    <s v="SFST81000050"/>
    <s v="PD Machine"/>
    <s v="Swing Vacuum No.1"/>
    <n v="4"/>
    <s v="160-1176897 O-RING 25 x 15. NBR 07 SHORE FOR VMS 503"/>
    <n v="4"/>
    <s v="PCS."/>
    <n v="250"/>
    <n v="1000"/>
    <m/>
    <s v="V1000452 - SRIPIPAT ENGINEERING CO.,LTD."/>
    <s v="Recive bill and GRN already"/>
    <s v="GRN2425-0006732"/>
    <d v="2025-01-27T00:00:00"/>
    <m/>
    <n v="37"/>
    <s v="Ontime"/>
    <m/>
  </r>
  <r>
    <n v="796"/>
    <x v="0"/>
    <d v="2024-12-14T00:00:00"/>
    <m/>
    <m/>
    <d v="2024-12-14T00:00:00"/>
    <s v="PR2425-04898"/>
    <s v="PO2425-05421 "/>
    <d v="2024-12-21T00:00:00"/>
    <m/>
    <n v="45"/>
    <s v="SFST81000050"/>
    <s v="PD Machine"/>
    <s v="Swing Vacuum No.1"/>
    <n v="5"/>
    <s v="160-2011289 ELECTRODE ASSY' 8( MM. SEAL LEFT)"/>
    <n v="1"/>
    <s v="PCS."/>
    <n v="1500"/>
    <n v="1500"/>
    <m/>
    <s v="V1000452 - SRIPIPAT ENGINEERING CO.,LTD."/>
    <s v="Recive bill and GRN already"/>
    <s v="GRN2425-0006732"/>
    <d v="2025-01-27T00:00:00"/>
    <m/>
    <n v="37"/>
    <s v="Ontime"/>
    <m/>
  </r>
  <r>
    <n v="797"/>
    <x v="0"/>
    <d v="2024-12-14T00:00:00"/>
    <m/>
    <m/>
    <d v="2024-12-14T00:00:00"/>
    <s v="PR2425-04898"/>
    <s v="PO2425-05421 "/>
    <d v="2024-12-21T00:00:00"/>
    <m/>
    <n v="45"/>
    <s v="SFST81000050"/>
    <s v="PD Machine"/>
    <s v="Swing Vacuum No.1"/>
    <n v="6"/>
    <s v="160-2011289 ELECTRODE ASSY' 8( MM. SEAL RIGHT)"/>
    <n v="1"/>
    <s v="PCS."/>
    <n v="1500"/>
    <n v="1500"/>
    <m/>
    <s v="V1000452 - SRIPIPAT ENGINEERING CO.,LTD."/>
    <s v="Recive bill and GRN already"/>
    <s v="GRN2425-0006732"/>
    <d v="2025-01-27T00:00:00"/>
    <m/>
    <n v="37"/>
    <s v="Ontime"/>
    <m/>
  </r>
  <r>
    <n v="798"/>
    <x v="0"/>
    <d v="2024-12-14T00:00:00"/>
    <m/>
    <m/>
    <d v="2024-12-14T00:00:00"/>
    <s v="PR2425-04898"/>
    <s v="PO2425-05421 "/>
    <d v="2024-12-21T00:00:00"/>
    <m/>
    <n v="45"/>
    <s v="SFST81000050"/>
    <s v="PD Machine"/>
    <s v="Swing Vacuum No.1"/>
    <n v="7"/>
    <s v="160-1331176 MAIN BREAKER KNOB BLACK"/>
    <n v="1"/>
    <s v="PCS."/>
    <n v="1500"/>
    <n v="1500"/>
    <m/>
    <s v="V1000452 - SRIPIPAT ENGINEERING CO.,LTD."/>
    <s v="Recive bill and GRN already"/>
    <s v="GRN2425-0006732"/>
    <d v="2025-01-27T00:00:00"/>
    <m/>
    <n v="37"/>
    <s v="Ontime"/>
    <m/>
  </r>
  <r>
    <n v="799"/>
    <x v="0"/>
    <d v="2024-12-14T00:00:00"/>
    <m/>
    <m/>
    <d v="2024-12-14T00:00:00"/>
    <s v="PR2425-04898"/>
    <s v="PO2425-05421 "/>
    <d v="2024-12-21T00:00:00"/>
    <m/>
    <n v="45"/>
    <s v="SFST81000050"/>
    <s v="PD Machine"/>
    <s v="Swing Vacuum No.1"/>
    <n v="8"/>
    <s v="สายพาน Timing Belt Size 24 x 1020 MM. ต่อแบบฟันปลา"/>
    <n v="4"/>
    <s v="PCS."/>
    <n v="250"/>
    <n v="1000"/>
    <m/>
    <s v="V1000452 - SRIPIPAT ENGINEERING CO.,LTD."/>
    <s v="Recive bill and GRN already"/>
    <s v="GRN2425-0006732"/>
    <d v="2025-01-27T00:00:00"/>
    <m/>
    <n v="37"/>
    <s v="Ontime"/>
    <m/>
  </r>
  <r>
    <n v="800"/>
    <x v="0"/>
    <d v="2024-12-14T00:00:00"/>
    <m/>
    <m/>
    <d v="2024-12-14T00:00:00"/>
    <s v="PR2425-04899 "/>
    <s v="PO2425-05431"/>
    <d v="2024-12-21T00:00:00"/>
    <m/>
    <n v="160"/>
    <s v="SFST81000009"/>
    <s v="Electrical system out  PD area"/>
    <s v="Inspect cost"/>
    <n v="1"/>
    <s v="หม้อแปลง ขนาด 630KVA_x000a_- กรองน้ำมัน_x000a_- ล่อฟ้าแรงสูงใหม่"/>
    <n v="1"/>
    <s v="SET."/>
    <n v="22500"/>
    <n v="22500"/>
    <m/>
    <s v="V1000681 - THAI PATANAKIT TRANSFORMER COMPANY LIMITED"/>
    <s v="Recive bill and GRN already"/>
    <s v="GRN2526-0000746"/>
    <d v="2025-05-08T00:00:00"/>
    <m/>
    <n v="138"/>
    <s v="Ontime"/>
    <m/>
  </r>
  <r>
    <n v="801"/>
    <x v="0"/>
    <d v="2024-12-14T00:00:00"/>
    <m/>
    <m/>
    <d v="2024-12-14T00:00:00"/>
    <s v="PR2425-04899 "/>
    <s v="PO2425-05431"/>
    <d v="2024-12-21T00:00:00"/>
    <m/>
    <n v="160"/>
    <s v="SFST81000009"/>
    <s v="Electrical system out  PD area"/>
    <s v="Electrical jobs"/>
    <n v="2"/>
    <s v="หม้อแปลง ขนาด 100KVA_x000a_- กรองน้ำมัน_x000a_- เปลี่ยนปะเก็นยางแรงสูง_x000a_- เปลี่ยนปะเก็นยางแรงต่ำ"/>
    <n v="1"/>
    <s v="SET."/>
    <n v="9000"/>
    <n v="9000"/>
    <m/>
    <s v="V1000681 - THAI PATANAKIT TRANSFORMER COMPANY LIMITED"/>
    <s v="Recive bill and GRN already"/>
    <s v="GRN2526-0000746"/>
    <d v="2025-05-08T00:00:00"/>
    <m/>
    <n v="138"/>
    <s v="Ontime"/>
    <m/>
  </r>
  <r>
    <n v="802"/>
    <x v="0"/>
    <d v="2024-12-14T00:00:00"/>
    <m/>
    <m/>
    <d v="2024-12-14T00:00:00"/>
    <s v="PR2425-04899 "/>
    <s v="PO2425-05431"/>
    <d v="2024-12-21T00:00:00"/>
    <m/>
    <n v="160"/>
    <s v="SFST81000009"/>
    <s v="Electrical system out  PD area"/>
    <s v="Electrical jobs"/>
    <n v="3"/>
    <s v="หม้อแปลง ขนาด 1250KVA_x000a_- กรองน้ำมัน"/>
    <n v="1"/>
    <s v="SET."/>
    <n v="10300"/>
    <n v="10300"/>
    <m/>
    <s v="V1000681 - THAI PATANAKIT TRANSFORMER COMPANY LIMITED"/>
    <s v="Recive bill and GRN already"/>
    <s v="GRN2526-0000746"/>
    <d v="2025-05-08T00:00:00"/>
    <m/>
    <n v="138"/>
    <s v="Ontime"/>
    <m/>
  </r>
  <r>
    <n v="803"/>
    <x v="0"/>
    <d v="2024-12-14T00:00:00"/>
    <m/>
    <m/>
    <d v="2024-12-14T00:00:00"/>
    <s v="PR2425-04899 "/>
    <s v="PO2425-05431"/>
    <d v="2024-12-21T00:00:00"/>
    <m/>
    <n v="160"/>
    <s v="SFST81000085"/>
    <s v="Electrical system out  PD area"/>
    <s v="Electrical jobs"/>
    <n v="4"/>
    <s v="ค่ารถ ค่าขนส่ง"/>
    <n v="1"/>
    <s v="SET."/>
    <n v="10000"/>
    <n v="10000"/>
    <m/>
    <s v="V1000681 - THAI PATANAKIT TRANSFORMER COMPANY LIMITED"/>
    <s v="Recive bill and GRN already"/>
    <s v="GRN2526-0000746"/>
    <d v="2025-05-08T00:00:00"/>
    <m/>
    <n v="138"/>
    <s v="Ontime"/>
    <m/>
  </r>
  <r>
    <n v="804"/>
    <x v="0"/>
    <d v="2024-12-14T00:00:00"/>
    <m/>
    <m/>
    <d v="2024-12-14T00:00:00"/>
    <s v="PR2425-04900"/>
    <s v="PO2425-05420"/>
    <d v="2024-12-21T00:00:00"/>
    <m/>
    <n v="45"/>
    <s v="SFST81000050"/>
    <s v="Safety equipment"/>
    <s v="Safety equipment"/>
    <n v="1"/>
    <s v="รองเท้าบู๊ท PVC หัวเหล็ก สีขาว พื้นรองเท้าสีฟ้า_x000a_Size: 44 = 2 คู่ , 45 = 2 คู่"/>
    <n v="4"/>
    <s v="PCS."/>
    <n v="360"/>
    <n v="1440"/>
    <m/>
    <s v="V1000224 - PHOL DHANYA PUBLIC CO.,LTD."/>
    <s v="Recive bill and GRN already"/>
    <s v="GRN2425-0006759"/>
    <d v="2025-01-28T00:00:00"/>
    <m/>
    <n v="38"/>
    <s v="Ontime"/>
    <m/>
  </r>
  <r>
    <n v="805"/>
    <x v="0"/>
    <d v="2024-12-14T00:00:00"/>
    <m/>
    <m/>
    <d v="2024-12-14T00:00:00"/>
    <s v="PR2425-04900"/>
    <s v="PO2425-05420"/>
    <d v="2024-12-21T00:00:00"/>
    <m/>
    <n v="45"/>
    <s v="SFST81000050"/>
    <s v="Safety equipment"/>
    <s v="Safety equipment"/>
    <n v="2"/>
    <s v="เข็มขัดพยุงหลัง ERGOZO Heavy Duty_x000a_Size: M = 3 เส้น , L = 3 เส้น"/>
    <n v="6"/>
    <s v="PCS."/>
    <n v="320"/>
    <n v="1920"/>
    <m/>
    <s v="V1000224 - PHOL DHANYA PUBLIC CO.,LTD."/>
    <s v="Recive bill and GRN already"/>
    <s v="GRN2425-0006759"/>
    <d v="2025-01-28T00:00:00"/>
    <m/>
    <n v="38"/>
    <s v="Ontime"/>
    <m/>
  </r>
  <r>
    <n v="806"/>
    <x v="0"/>
    <d v="2024-12-16T00:00:00"/>
    <m/>
    <m/>
    <d v="2024-12-16T00:00:00"/>
    <s v="PR2425-04903"/>
    <s v="PO2425-05650"/>
    <d v="2024-12-23T00:00:00"/>
    <m/>
    <n v="180"/>
    <s v="SFST34000136"/>
    <s v="Consumable part for MN"/>
    <s v="Tool and Equipment"/>
    <n v="1"/>
    <s v=" argon gas 1.5 Q"/>
    <n v="6"/>
    <s v="DURM."/>
    <n v="350"/>
    <n v="2100"/>
    <m/>
    <s v="V1000475 - คล่องการค้า,LTD."/>
    <s v="Recive bill and GRN already"/>
    <s v="GRN2425-0007454,GRN2526-0001159,GRN2526-0001634"/>
    <d v="2025-03-01T00:00:00"/>
    <m/>
    <n v="68"/>
    <s v="Ontime"/>
    <m/>
  </r>
  <r>
    <n v="807"/>
    <x v="0"/>
    <d v="2024-12-16T00:00:00"/>
    <m/>
    <m/>
    <d v="2024-12-16T00:00:00"/>
    <s v="PR2425-04903"/>
    <s v="PO2425-05650"/>
    <d v="2024-12-23T00:00:00"/>
    <m/>
    <n v="180"/>
    <s v="SFST34000137"/>
    <s v="Consumable part for MN"/>
    <s v="Tool and Equipment"/>
    <n v="2"/>
    <s v="argon gas 6 Q"/>
    <n v="2"/>
    <s v="DURM."/>
    <n v="900"/>
    <n v="1800"/>
    <m/>
    <s v="V1000475 - คล่องการค้า,LTD."/>
    <s v="Recive bill and GRN already"/>
    <s v="GRN2526-0003378"/>
    <d v="2025-08-26T00:00:00"/>
    <m/>
    <n v="246"/>
    <s v="over deliverry"/>
    <m/>
  </r>
  <r>
    <n v="808"/>
    <x v="0"/>
    <d v="2024-12-20T00:00:00"/>
    <m/>
    <m/>
    <d v="2024-12-20T00:00:00"/>
    <s v="PR2425-04959"/>
    <s v="PO2425-05649"/>
    <d v="2024-12-27T00:00:00"/>
    <m/>
    <n v="45"/>
    <s v="SFST81000048"/>
    <s v="PD Machine"/>
    <s v="Vacuum Tumbler  ใหญ่ No.3"/>
    <n v="1"/>
    <s v="ค่าบริการเข้าตวจเช็กเครื่อง NOWICKI Vacuum Tumbler อาการ หน้าจอกดระบบ Manual mode และ Vacuum ไม่ได้"/>
    <n v="1"/>
    <s v="JOB."/>
    <n v="4400"/>
    <n v="4400"/>
    <m/>
    <s v="V1000666 - HITEC FOOD EQUIPMENT CO.,LTD."/>
    <s v="Recive bill and GRN already"/>
    <s v="GRN2425-0006281"/>
    <d v="2025-01-09T00:00:00"/>
    <m/>
    <n v="13"/>
    <s v="Ontime"/>
    <m/>
  </r>
  <r>
    <n v="809"/>
    <x v="0"/>
    <d v="2024-12-24T00:00:00"/>
    <m/>
    <m/>
    <d v="2024-12-24T00:00:00"/>
    <s v="PR2425-04975"/>
    <s v="PO2425-05648"/>
    <d v="2024-12-31T00:00:00"/>
    <m/>
    <n v="10"/>
    <s v="SFST34000054"/>
    <s v="Consumable part for MN"/>
    <s v="Refrigerant"/>
    <n v="1"/>
    <s v="R507 Refrigerant,(1 Tank 11.3 kg/Tank)"/>
    <n v="30"/>
    <s v="DURM."/>
    <n v="2500"/>
    <n v="75000"/>
    <m/>
    <s v="V1000271 - 395 Shop Limited Partnership"/>
    <s v="Recive bill and GRN already"/>
    <s v="GRN2425-0006280"/>
    <d v="2025-01-09T00:00:00"/>
    <m/>
    <n v="9"/>
    <s v="Ontime"/>
    <m/>
  </r>
  <r>
    <n v="810"/>
    <x v="0"/>
    <d v="2024-12-24T00:00:00"/>
    <m/>
    <m/>
    <d v="2024-12-24T00:00:00"/>
    <s v="PR2425-04976"/>
    <s v="PO2425-05647"/>
    <d v="2024-12-31T00:00:00"/>
    <m/>
    <n v="45"/>
    <s v="SFST81000009"/>
    <s v="PD Machine"/>
    <s v="Bowl Cutter (Chopper) No.1"/>
    <n v="1"/>
    <s v="O-Ring for Bowl Cutter CM120STL #SN 420/1217_x000a_Part No. 264 A 044 O-Ring for unloader screen"/>
    <n v="1"/>
    <s v="PCS."/>
    <n v="5508"/>
    <n v="5508"/>
    <m/>
    <s v="V1000189 - FPT FOOD PROCESS TECHNOLOGY CO., LTD."/>
    <s v="Recive bill and GRN already"/>
    <s v="GRN2425-0006568"/>
    <d v="2025-01-20T00:00:00"/>
    <m/>
    <n v="20"/>
    <s v="Ontime"/>
    <m/>
  </r>
  <r>
    <n v="811"/>
    <x v="0"/>
    <d v="2024-12-25T00:00:00"/>
    <m/>
    <m/>
    <d v="2024-12-25T00:00:00"/>
    <s v="PR2425-05013"/>
    <s v="PO2425-05646"/>
    <d v="2025-01-01T00:00:00"/>
    <m/>
    <n v="100"/>
    <s v="SFST81000009"/>
    <s v="Tool and Equipment PD M/C"/>
    <s v="Tool and Equipment"/>
    <n v="1"/>
    <s v="Safety Valve VYC 1&quot; (Brass) Model 095 AP PD9.2 Bar"/>
    <n v="1"/>
    <s v="PCS."/>
    <n v="27000"/>
    <n v="27000"/>
    <m/>
    <s v=" V1000690 - PAKO ENGINEERING COMPANY LIMITED"/>
    <s v="Recive bill and GRN already"/>
    <s v="GRN2425-0008176"/>
    <d v="2025-03-31T00:00:00"/>
    <m/>
    <n v="89"/>
    <s v="Ontime"/>
    <m/>
  </r>
  <r>
    <n v="812"/>
    <x v="0"/>
    <d v="2024-12-25T00:00:00"/>
    <m/>
    <m/>
    <d v="2024-12-25T00:00:00"/>
    <s v="PR2425-05014"/>
    <s v="PO2425-05976"/>
    <d v="2025-01-01T00:00:00"/>
    <m/>
    <n v="45"/>
    <s v="SFST81000048"/>
    <s v="Civill jobs (Floor-Wall-Celling-roof)"/>
    <s v="Cevil jobs"/>
    <n v="1"/>
    <s v="งานซ่อมปารุงทั่วไป ประจำเดือน_x000a_ขอบเขตงาน_x000a_- งานเชื่อมเหล็ก_x000a_- งานซ่อมพื้นที่ชารุดขนาดเล็ก และซ่อมขอบปูน_x000a_- งานซีลซิลิโคน_x000a_- งานเปลี่ยนหลอดไฟฟ้า_x000a_- งานทาสีทั่วไป_x000a_- งานอื่นในลักษณะซ่อมเก็บงาน_x000a_- เข้าท่างาน 2 เดือน / ครั้ง (ทำงานวันหยุด 2 วัน)_x000a_- วัสดุผู้ว่าจ้างเป็นผู้จัดเตรียม_x000a_- แผนงานรายละเอียดผู้ว่าจ้างจะต้องเป็นผู้กำหนดและแจ้งล่วงหน้า_x000a_- เบิกค่าจ้างในแต่ละรอบการทํางาน"/>
    <n v="1"/>
    <s v="JOB."/>
    <n v="45000"/>
    <n v="45000"/>
    <m/>
    <s v="V1000757 - GOLDEN ENGINEERING &amp; PART COMPANY LIMITED"/>
    <s v="Recive bill and GRN already"/>
    <s v="GRN2425-0007099"/>
    <d v="2025-02-12T00:00:00"/>
    <m/>
    <n v="42"/>
    <s v="Ontime"/>
    <m/>
  </r>
  <r>
    <n v="813"/>
    <x v="0"/>
    <d v="2024-12-25T00:00:00"/>
    <m/>
    <m/>
    <d v="2024-12-25T00:00:00"/>
    <s v="PR2425-05015 "/>
    <s v="PO2425-05645"/>
    <d v="2025-01-01T00:00:00"/>
    <m/>
    <n v="45"/>
    <s v="SFST81000009"/>
    <s v="Tool and Equipment  Engineering"/>
    <s v="Tool and Equipment"/>
    <n v="1"/>
    <s v="PERMATEX&quot; รุ่น P-51D นํ้ายาทาเกลียวท่อ ความจุ 16 ออนซ์ สีดำ"/>
    <n v="2"/>
    <s v="PCS."/>
    <n v="890"/>
    <n v="1780"/>
    <m/>
    <s v="V1000259 - JJP SUPPLY CO., LTD"/>
    <s v="Recive bill and GRN already"/>
    <s v="GRN2425-0006533"/>
    <d v="2025-01-17T00:00:00"/>
    <m/>
    <n v="16"/>
    <s v="Ontime"/>
    <m/>
  </r>
  <r>
    <n v="814"/>
    <x v="0"/>
    <d v="2024-12-25T00:00:00"/>
    <m/>
    <m/>
    <d v="2024-12-25T00:00:00"/>
    <s v="PR2425-05017 "/>
    <s v="PO2425-05643"/>
    <d v="2024-08-25T00:00:00"/>
    <m/>
    <n v="10"/>
    <s v="SFST81000009"/>
    <s v="Utility Jobs  (Boiler-Air compress-Transformer-LPG)"/>
    <s v="Cooling system jobs"/>
    <n v="1"/>
    <s v="CASTEL&quot;Globe Valve 1-5/8&quot;"/>
    <n v="1"/>
    <s v="PCS."/>
    <n v="7000"/>
    <n v="7000"/>
    <m/>
    <m/>
    <s v="Recive bill and GRN already"/>
    <s v="GRN2425-0006319"/>
    <d v="2024-09-01T00:00:00"/>
    <m/>
    <n v="7"/>
    <s v="Ontime"/>
    <m/>
  </r>
  <r>
    <n v="815"/>
    <x v="0"/>
    <d v="2024-12-25T00:00:00"/>
    <m/>
    <m/>
    <d v="2024-12-25T00:00:00"/>
    <s v="PR2425-05017 "/>
    <s v="PO2425-05643"/>
    <d v="2024-08-25T00:00:00"/>
    <m/>
    <n v="10"/>
    <s v="SFST81000009"/>
    <s v="Utility Jobs  (Boiler-Air compress-Transformer-LPG)"/>
    <s v="Cooling system jobs"/>
    <n v="2"/>
    <s v="ค่าดำเนินการ + ค่าเดินทาง_x000a_- เดินเครื่อง, Vacuum_x000a_-เทศชั่ว"/>
    <n v="1"/>
    <s v="PCS."/>
    <n v="5000"/>
    <n v="5000"/>
    <m/>
    <m/>
    <s v="Recive bill and GRN already"/>
    <s v="GRN2425-0006319"/>
    <d v="2024-09-01T00:00:00"/>
    <m/>
    <n v="7"/>
    <s v="Ontime"/>
    <m/>
  </r>
  <r>
    <n v="816"/>
    <x v="0"/>
    <d v="2024-12-25T00:00:00"/>
    <m/>
    <m/>
    <d v="2024-12-25T00:00:00"/>
    <s v="PR2425-05041"/>
    <s v="PO2425-05771"/>
    <d v="2025-01-01T00:00:00"/>
    <m/>
    <n v="45"/>
    <s v="SFST81000048"/>
    <s v="PD Machine"/>
    <s v="Combi oven No.3"/>
    <n v="1"/>
    <s v="Service charge"/>
    <n v="1"/>
    <s v="JOB."/>
    <n v="6700"/>
    <n v="6700"/>
    <m/>
    <s v="V1000460 - FIX EVOLUTION CO., LTD."/>
    <s v="Recive bill and GRN already"/>
    <s v="GRN2425-0006418"/>
    <d v="2025-01-14T00:00:00"/>
    <m/>
    <n v="13"/>
    <s v="Ontime"/>
    <m/>
  </r>
  <r>
    <n v="817"/>
    <x v="0"/>
    <d v="2024-12-27T00:00:00"/>
    <m/>
    <m/>
    <d v="2024-12-27T00:00:00"/>
    <s v="PR2425-05041"/>
    <s v="PO2425-05771"/>
    <d v="2025-01-03T00:00:00"/>
    <m/>
    <n v="45"/>
    <s v="SFST81000048"/>
    <s v="PD Machine"/>
    <s v="Combi oven No.3"/>
    <n v="2"/>
    <s v="87.01.297 Control transformer T1 with"/>
    <n v="1"/>
    <s v="JOB."/>
    <n v="3000"/>
    <n v="3000"/>
    <m/>
    <s v="V1000460 - FIX EVOLUTION CO., LTD."/>
    <s v="Recive bill and GRN already"/>
    <s v="GRN2425-0006417"/>
    <d v="2025-01-14T00:00:00"/>
    <m/>
    <n v="11"/>
    <s v="Ontime"/>
    <m/>
  </r>
  <r>
    <n v="818"/>
    <x v="0"/>
    <d v="2025-01-04T00:00:00"/>
    <m/>
    <m/>
    <d v="2025-01-04T00:00:00"/>
    <s v="PR2425-05103"/>
    <s v="PO2425-05781"/>
    <d v="2025-01-11T00:00:00"/>
    <m/>
    <n v="10"/>
    <s v="SFST81000048"/>
    <s v="PD Machine"/>
    <s v="Combi oven No.4"/>
    <n v="1"/>
    <s v="Service charge Combi oven No.1-4"/>
    <n v="1"/>
    <s v="JOB."/>
    <n v="5000"/>
    <n v="5000"/>
    <m/>
    <s v="V1000460 - FIX EVOLUTION CO., LTD."/>
    <s v="Recive bill and GRN already"/>
    <s v="GRN2425-0006419"/>
    <d v="2025-01-14T00:00:00"/>
    <m/>
    <n v="3"/>
    <s v="Ontime"/>
    <m/>
  </r>
  <r>
    <n v="819"/>
    <x v="0"/>
    <d v="2025-01-06T00:00:00"/>
    <m/>
    <m/>
    <d v="2025-01-06T00:00:00"/>
    <s v="PR2425-05110"/>
    <s v="PO2425-05781"/>
    <d v="2025-01-13T00:00:00"/>
    <m/>
    <n v="10"/>
    <s v="SFST81000048"/>
    <s v="Utility Jobs  (Boiler-Air compress-Transformer-LPG)"/>
    <s v="Utility jobs"/>
    <n v="1"/>
    <s v="Globe valve"/>
    <n v="1"/>
    <s v="PCS."/>
    <n v="5800"/>
    <n v="5800"/>
    <m/>
    <s v="V1000655 - SRM ENGINEERING 1991 CO., LTD."/>
    <s v="Recive bill and GRN already"/>
    <s v="GRN2425-0006585"/>
    <d v="2025-01-21T00:00:00"/>
    <m/>
    <n v="8"/>
    <s v="Ontime"/>
    <m/>
  </r>
  <r>
    <n v="820"/>
    <x v="0"/>
    <d v="2025-01-06T00:00:00"/>
    <m/>
    <m/>
    <d v="2025-01-06T00:00:00"/>
    <s v="PR2425-05118"/>
    <s v="PO2425-05783"/>
    <d v="2025-01-13T00:00:00"/>
    <m/>
    <n v="10"/>
    <s v="SFST81000009"/>
    <s v="Civill jobs (Floor-Wall-Celling-roof)"/>
    <s v="Consumable part"/>
    <n v="1"/>
    <s v="Epoxy coating, Green (Part A / Part B)"/>
    <n v="2"/>
    <s v="PCS."/>
    <n v="3800"/>
    <n v="7600"/>
    <m/>
    <s v="V1000198 - APEX ASIA CONSTRUCTION CO.,LTD."/>
    <s v="Recive bill and GRN already"/>
    <s v="GRN2425-0006498"/>
    <d v="2025-01-16T00:00:00"/>
    <m/>
    <n v="3"/>
    <s v="Ontime"/>
    <m/>
  </r>
  <r>
    <n v="821"/>
    <x v="0"/>
    <d v="2025-01-06T00:00:00"/>
    <m/>
    <m/>
    <d v="2025-01-06T00:00:00"/>
    <s v="PR2425-05118"/>
    <s v="PO2425-05783"/>
    <d v="2025-01-13T00:00:00"/>
    <m/>
    <n v="10"/>
    <s v="SFST81000009"/>
    <s v="Civill jobs (Floor-Wall-Celling-roof)"/>
    <s v="Consumable part"/>
    <n v="2"/>
    <s v="Epoxy coating, Yellow (Part A / Part B)"/>
    <n v="2"/>
    <s v="PCS."/>
    <n v="3800"/>
    <n v="7600"/>
    <m/>
    <s v="V1000198 - APEX ASIA CONSTRUCTION CO.,LTD."/>
    <s v="Recive bill and GRN already"/>
    <s v="GRN2425-0006498"/>
    <d v="2025-01-16T00:00:00"/>
    <m/>
    <n v="3"/>
    <s v="Ontime"/>
    <m/>
  </r>
  <r>
    <n v="822"/>
    <x v="0"/>
    <d v="2025-01-06T00:00:00"/>
    <m/>
    <m/>
    <d v="2025-01-06T00:00:00"/>
    <s v="PR2425-05119"/>
    <s v="PO2425-05780"/>
    <d v="2025-01-13T00:00:00"/>
    <m/>
    <n v="10"/>
    <s v="SFST34000054"/>
    <s v="Consumable part for MN"/>
    <s v="Refrigerant"/>
    <n v="1"/>
    <s v="R507 Refrigerant,(1 Tank 11.3 kg/Tank)"/>
    <n v="30"/>
    <s v="DURM."/>
    <n v="2500"/>
    <n v="75000"/>
    <m/>
    <s v="V1000271 - 395 Shop Limited Partnership"/>
    <s v="Recive bill and GRN already"/>
    <s v="GRN2425-0006424"/>
    <d v="2025-01-15T00:00:00"/>
    <m/>
    <n v="2"/>
    <s v="Ontime"/>
    <m/>
  </r>
  <r>
    <n v="823"/>
    <x v="0"/>
    <d v="2025-01-06T00:00:00"/>
    <m/>
    <m/>
    <d v="2025-01-06T00:00:00"/>
    <s v="PR2425-05120"/>
    <s v="PO2425-05848"/>
    <d v="2025-01-13T00:00:00"/>
    <m/>
    <n v="45"/>
    <s v="SFST81000009"/>
    <s v="Tool and Equipment  Engineering"/>
    <s v="Tool and Equipment"/>
    <n v="1"/>
    <s v="&quot;SUMO&quot; น้ำยาลบรอยเชื่อมสเดนเลส 1000 กรัม"/>
    <n v="5"/>
    <s v="PCS."/>
    <n v="220"/>
    <n v="1100"/>
    <m/>
    <s v="V1000259 - JJP SUPPLY CO., LTD"/>
    <s v="Recive bill and GRN already"/>
    <s v="GRN2425-0007142"/>
    <d v="2025-02-14T00:00:00"/>
    <m/>
    <n v="32"/>
    <s v="Ontime"/>
    <m/>
  </r>
  <r>
    <n v="824"/>
    <x v="0"/>
    <d v="2025-01-06T00:00:00"/>
    <m/>
    <m/>
    <d v="2025-01-06T00:00:00"/>
    <s v="PR2425-05120"/>
    <s v="PO2425-05848"/>
    <d v="2025-01-13T00:00:00"/>
    <m/>
    <n v="45"/>
    <s v="SFST81000009"/>
    <s v="Tool and Equipment  Engineering"/>
    <s v="Tool and Equipment"/>
    <n v="2"/>
    <s v="&quot;Bestchoice&quot; นํ้ายาเช็ครอยรั่วท่อแอร์ 500 ml."/>
    <n v="2"/>
    <s v="PCS."/>
    <n v="1100"/>
    <n v="2200"/>
    <m/>
    <s v="V1000259 - JJP SUPPLY CO., LTD"/>
    <s v="Recive bill and GRN already"/>
    <s v="GRN2425-0007142"/>
    <d v="2025-02-14T00:00:00"/>
    <m/>
    <n v="32"/>
    <s v="Ontime"/>
    <m/>
  </r>
  <r>
    <n v="825"/>
    <x v="0"/>
    <d v="2025-01-06T00:00:00"/>
    <m/>
    <m/>
    <d v="2025-01-06T00:00:00"/>
    <s v="PR2425-05120"/>
    <s v="PO2425-05848"/>
    <d v="2025-01-13T00:00:00"/>
    <m/>
    <n v="45"/>
    <s v="SFST81000009"/>
    <s v="Tool and Equipment  Engineering"/>
    <s v="Tool and Equipment"/>
    <n v="3"/>
    <s v="&quot;Errecom&quot; Drain Tabs เม็ดฆ่าเชื้อสำหรับทำความสะอาดท่อน้ำทิ้ง"/>
    <n v="2"/>
    <s v="PCS."/>
    <n v="1200"/>
    <n v="2400"/>
    <m/>
    <s v="V1000259 - JJP SUPPLY CO., LTD"/>
    <s v="Recive bill and GRN already"/>
    <s v="GRN2425-0007142"/>
    <d v="2025-02-14T00:00:00"/>
    <m/>
    <n v="32"/>
    <s v="Ontime"/>
    <m/>
  </r>
  <r>
    <n v="826"/>
    <x v="0"/>
    <d v="2025-01-06T00:00:00"/>
    <m/>
    <m/>
    <d v="2025-01-06T00:00:00"/>
    <s v="PR2425-05121"/>
    <s v="PO2425-05849"/>
    <d v="2025-01-13T00:00:00"/>
    <m/>
    <n v="10"/>
    <s v="SFST81000050"/>
    <s v="Tool and Equipment PD M/C"/>
    <s v="Consumable part"/>
    <n v="1"/>
    <s v="Aluminum ladder 5 Step"/>
    <n v="1"/>
    <s v="EA."/>
    <n v="2088"/>
    <n v="2088"/>
    <m/>
    <s v="V1000065 - JENBUNJERD CO.,LTD."/>
    <s v="Recive bill and GRN already"/>
    <s v="GRN2425-0006458"/>
    <d v="2025-01-16T00:00:00"/>
    <m/>
    <n v="3"/>
    <s v="Ontime"/>
    <m/>
  </r>
  <r>
    <n v="827"/>
    <x v="0"/>
    <d v="2025-01-06T00:00:00"/>
    <m/>
    <m/>
    <d v="2025-01-06T00:00:00"/>
    <s v="PR2425-05121"/>
    <s v="PO2425-05849"/>
    <d v="2025-01-13T00:00:00"/>
    <m/>
    <n v="10"/>
    <s v="SFST81000050"/>
    <s v="Tool and Equipment PD M/C"/>
    <s v="Consumable part"/>
    <n v="2"/>
    <s v="Aluminum ladder 7 Step"/>
    <n v="1"/>
    <s v="EA."/>
    <n v="2925"/>
    <n v="2925"/>
    <m/>
    <s v="V1000065 - JENBUNJERD CO.,LTD."/>
    <s v="Recive bill and GRN already"/>
    <s v="GRN2425-0006458"/>
    <d v="2025-01-16T00:00:00"/>
    <m/>
    <n v="3"/>
    <s v="Ontime"/>
    <m/>
  </r>
  <r>
    <n v="828"/>
    <x v="0"/>
    <d v="2025-01-09T00:00:00"/>
    <m/>
    <m/>
    <d v="2025-01-09T00:00:00"/>
    <s v="PR2425-05162"/>
    <s v="PO2425-06008"/>
    <d v="2025-01-16T00:00:00"/>
    <m/>
    <n v="100"/>
    <s v="SFST81000009"/>
    <s v="PD Machine"/>
    <s v="Bowl Cutter (Chopper) No.1"/>
    <n v="1"/>
    <s v="DRAIN PLUG FOR BOWL INCL. O-RING"/>
    <n v="1"/>
    <s v="PCS."/>
    <n v="8181"/>
    <n v="8181"/>
    <m/>
    <s v="V1000189 - FPT FOOD PROCESS TECHNOLOGY CO., LTD."/>
    <s v="Recive bill and GRN already"/>
    <s v="GRN2526-0000405"/>
    <d v="2025-04-23T00:00:00"/>
    <m/>
    <n v="97"/>
    <s v="Ontime"/>
    <m/>
  </r>
  <r>
    <n v="829"/>
    <x v="0"/>
    <d v="2025-01-09T00:00:00"/>
    <m/>
    <m/>
    <d v="2025-01-09T00:00:00"/>
    <s v="PR2425-05168"/>
    <s v="PO2425-05986"/>
    <d v="2025-01-16T00:00:00"/>
    <m/>
    <n v="45"/>
    <s v="SFST81000048"/>
    <s v="PD Machine"/>
    <s v="Vacuum Tumbler  ใหญ่ No.3"/>
    <n v="1"/>
    <s v="REPAIR KEYPAD METALBUD NOWICKI, S/N: S11P 0912 080_x000a_อาการ : ปุ่มกดไม่ได้ทุกปุ่ม,จอไม่แสดงผลตัวเลข"/>
    <n v="1"/>
    <s v="JOB"/>
    <n v="16150"/>
    <n v="16150"/>
    <m/>
    <s v="V1000666 - HITEC FOOD EQUIPMENT CO.,LTD."/>
    <s v="Recive bill and GRN already"/>
    <s v="GRN2425-0007076"/>
    <d v="2025-02-11T00:00:00"/>
    <m/>
    <n v="26"/>
    <s v="Ontime"/>
    <m/>
  </r>
  <r>
    <n v="830"/>
    <x v="0"/>
    <d v="2025-01-11T00:00:00"/>
    <m/>
    <m/>
    <d v="2025-01-11T00:00:00"/>
    <s v="PR2425-05192"/>
    <s v="PO2425-06006"/>
    <d v="2025-01-18T00:00:00"/>
    <m/>
    <n v="45"/>
    <s v="SFST81000048"/>
    <s v="PD Machine"/>
    <s v="Steam Bratt pan No.1"/>
    <n v="1"/>
    <s v="MALE PART WITH TUBE SS316L DN65 + งานเชื่อม"/>
    <n v="2"/>
    <s v="SET"/>
    <n v="2700"/>
    <n v="5400"/>
    <m/>
    <s v="V1000655 - SRM ENGINEERING 1991 CO., LTD."/>
    <s v="Recive bill and GRN already"/>
    <s v="GRN2425-0007399"/>
    <d v="2025-02-25T00:00:00"/>
    <m/>
    <n v="38"/>
    <s v="Ontime"/>
    <m/>
  </r>
  <r>
    <n v="831"/>
    <x v="0"/>
    <d v="2025-01-11T00:00:00"/>
    <m/>
    <m/>
    <d v="2025-01-11T00:00:00"/>
    <s v="PR2425-05192"/>
    <s v="PO2425-06006"/>
    <d v="2025-01-18T00:00:00"/>
    <m/>
    <n v="45"/>
    <s v="SFST81000048"/>
    <s v="PD Machine"/>
    <s v="Steam Bratt pan No.1"/>
    <n v="2"/>
    <s v="LINER &amp; NUT WITH ELBOW 90 SS316L DN65 + งานเชื่อม"/>
    <n v="2"/>
    <s v="SET"/>
    <n v="4200"/>
    <n v="8400"/>
    <m/>
    <s v="V1000655 - SRM ENGINEERING 1991 CO., LTD."/>
    <s v="Recive bill and GRN already"/>
    <s v="GRN2425-0007399"/>
    <d v="2025-02-25T00:00:00"/>
    <m/>
    <n v="38"/>
    <s v="Ontime"/>
    <m/>
  </r>
  <r>
    <n v="832"/>
    <x v="0"/>
    <d v="2025-01-11T00:00:00"/>
    <m/>
    <m/>
    <d v="2025-01-11T00:00:00"/>
    <s v="PR2425-05193"/>
    <s v="PO2425-05987"/>
    <d v="2024-01-20T00:00:00"/>
    <m/>
    <n v="10"/>
    <s v="SFST34000103"/>
    <s v="Consumable part for MN"/>
    <s v="Tool and Equipment"/>
    <n v="1"/>
    <s v="ซิลิโคนไร้กรดกันเชื้อรา Wessbond silicone Neutra สีขาว"/>
    <n v="50"/>
    <s v="PCS."/>
    <n v="230"/>
    <n v="11500"/>
    <m/>
    <s v="V1000576 - Darmex Petroleum (Thailand) Corp., Ltd."/>
    <s v="Recive bill and GRN already"/>
    <s v="GRN2425-0006665"/>
    <d v="2024-01-24T00:00:00"/>
    <m/>
    <n v="4"/>
    <s v="Ontime"/>
    <m/>
  </r>
  <r>
    <n v="833"/>
    <x v="0"/>
    <d v="2025-01-11T00:00:00"/>
    <m/>
    <m/>
    <d v="2025-01-11T00:00:00"/>
    <s v="PR2425-05194 "/>
    <s v="PO2425-06004"/>
    <d v="2025-01-18T00:00:00"/>
    <m/>
    <n v="45"/>
    <s v="SFST34000121"/>
    <s v="Consumable part for MN"/>
    <s v="Tool and Equipment"/>
    <n v="1"/>
    <s v="เคเบิ้ลไทร์สีดำ 6 นิ้ว 100 เส้น (Cable Tie black 6&quot; 100 stra"/>
    <n v="4"/>
    <s v="PACK."/>
    <n v="40"/>
    <n v="160"/>
    <m/>
    <s v="V1000306 - Inter Supply (1992) Co., Ltd."/>
    <s v="Recive bill and GRN already"/>
    <s v="GRN2425-0006821"/>
    <d v="2025-02-03T00:00:00"/>
    <m/>
    <n v="16"/>
    <s v="Ontime"/>
    <m/>
  </r>
  <r>
    <n v="834"/>
    <x v="0"/>
    <d v="2025-01-11T00:00:00"/>
    <m/>
    <m/>
    <d v="2025-01-11T00:00:00"/>
    <s v="PR2425-05194 "/>
    <s v="PO2425-06004"/>
    <d v="2025-01-18T00:00:00"/>
    <m/>
    <n v="45"/>
    <s v="SFST34000122"/>
    <s v="Consumable part for MN"/>
    <s v="Tool and Equipment"/>
    <n v="2"/>
    <s v="เคเบิ้ลไทร์สีดำ 8 นิ้ว 100 เส้น (Cable Tie black 8&quot; 100 stra"/>
    <n v="4"/>
    <s v="PACK."/>
    <n v="50"/>
    <n v="200"/>
    <m/>
    <s v="V1000306 - Inter Supply (1992) Co., Ltd."/>
    <s v="Recive bill and GRN already"/>
    <s v="GRN2425-0006821"/>
    <d v="2025-02-03T00:00:00"/>
    <m/>
    <n v="16"/>
    <s v="Ontime"/>
    <m/>
  </r>
  <r>
    <n v="835"/>
    <x v="0"/>
    <d v="2025-01-11T00:00:00"/>
    <m/>
    <m/>
    <d v="2025-01-11T00:00:00"/>
    <s v="PR2425-05194 "/>
    <s v="PO2425-06004"/>
    <d v="2025-01-18T00:00:00"/>
    <m/>
    <n v="45"/>
    <s v="SFST34000123"/>
    <s v="Consumable part for MN"/>
    <s v="Tool and Equipment"/>
    <n v="3"/>
    <s v="เคเบิ้ลไทร์สีดำ 10 นิ้ว 100 เส้น (Cable Tie black 10&quot; 100  stra"/>
    <n v="4"/>
    <s v="PACK."/>
    <n v="85"/>
    <n v="340"/>
    <m/>
    <s v="V1000306 - Inter Supply (1992) Co., Ltd."/>
    <s v="Recive bill and GRN already"/>
    <s v="GRN2425-0006821"/>
    <d v="2025-02-03T00:00:00"/>
    <m/>
    <n v="16"/>
    <s v="Ontime"/>
    <m/>
  </r>
  <r>
    <n v="836"/>
    <x v="0"/>
    <d v="2025-01-11T00:00:00"/>
    <m/>
    <m/>
    <d v="2025-01-11T00:00:00"/>
    <s v="PR2425-05194 "/>
    <s v="PO2425-06004"/>
    <d v="2025-01-18T00:00:00"/>
    <m/>
    <n v="45"/>
    <s v="SFST34000124"/>
    <s v="Consumable part for MN"/>
    <s v="Tool and Equipment"/>
    <n v="4"/>
    <s v="เคเบิ้ลไทร์สีดำ 12 นิ้ว 100 เส้น (Cable Tie black 12&quot; 100 stra"/>
    <n v="4"/>
    <s v="PACK."/>
    <n v="90"/>
    <n v="360"/>
    <m/>
    <s v="V1000306 - Inter Supply (1992) Co., Ltd."/>
    <s v="Recive bill and GRN already"/>
    <s v="GRN2425-0006821"/>
    <d v="2025-02-03T00:00:00"/>
    <m/>
    <n v="16"/>
    <s v="Ontime"/>
    <m/>
  </r>
  <r>
    <n v="837"/>
    <x v="0"/>
    <d v="2025-01-11T00:00:00"/>
    <m/>
    <m/>
    <d v="2025-01-11T00:00:00"/>
    <s v="PR2425-05195 "/>
    <s v="PO2425-06010"/>
    <d v="2025-01-18T00:00:00"/>
    <m/>
    <n v="10"/>
    <s v="SFST81000050"/>
    <s v="Safety equipment"/>
    <s v="Safety equipment"/>
    <n v="1"/>
    <s v="ถุงมือสแตนเลส แบบ 5 นิ้วมือ สายรัดตะขอ_x000a_Size: M=1, L=1"/>
    <n v="2"/>
    <s v="PCS."/>
    <n v="1800"/>
    <n v="3600"/>
    <m/>
    <s v="V1000729 - BN SUPPLY 1991 CO., LTD."/>
    <s v="Recive bill and GRN already"/>
    <s v="GRN2425-0006758"/>
    <d v="2025-01-28T00:00:00"/>
    <m/>
    <n v="10"/>
    <s v="Ontime"/>
    <m/>
  </r>
  <r>
    <n v="838"/>
    <x v="0"/>
    <d v="2025-01-11T00:00:00"/>
    <m/>
    <m/>
    <d v="2025-01-11T00:00:00"/>
    <s v="PR2425-05195 "/>
    <s v="PO2425-06010"/>
    <d v="2025-01-18T00:00:00"/>
    <m/>
    <n v="10"/>
    <s v="SFST81000050"/>
    <s v="Safety equipment"/>
    <s v="Safety equipment"/>
    <n v="2"/>
    <s v="ถุงมือหนังเย็บเชื่อมแบบยาว กันความร้อน 300C ยาว 16 นิ้ว"/>
    <n v="3"/>
    <s v="PCS."/>
    <n v="190"/>
    <n v="570"/>
    <m/>
    <s v="V1000729 - BN SUPPLY 1991 CO., LTD."/>
    <s v="Recive bill and GRN already"/>
    <s v="GRN2425-0006758"/>
    <d v="2025-01-28T00:00:00"/>
    <m/>
    <n v="10"/>
    <s v="Ontime"/>
    <m/>
  </r>
  <r>
    <n v="839"/>
    <x v="0"/>
    <d v="2025-01-11T00:00:00"/>
    <m/>
    <m/>
    <d v="2025-01-11T00:00:00"/>
    <s v="PR2425-05195 "/>
    <s v="PO2425-06012"/>
    <d v="2025-01-18T00:00:00"/>
    <m/>
    <n v="45"/>
    <s v="SFST81000050"/>
    <s v="Safety equipment"/>
    <s v="Safety equipment"/>
    <n v="3"/>
    <s v="ยางกันกระแทก D-Type: ขนาด 100x10x10 cm."/>
    <n v="2"/>
    <s v="PCS."/>
    <n v="1950"/>
    <n v="3900"/>
    <m/>
    <s v="V1000259 - JJP SUPPLY CO., LTD"/>
    <s v="Recive bill and GRN already"/>
    <s v="GRN2425-0007143"/>
    <d v="2025-02-14T00:00:00"/>
    <m/>
    <n v="27"/>
    <s v="Ontime"/>
    <m/>
  </r>
  <r>
    <n v="840"/>
    <x v="0"/>
    <d v="2025-01-11T00:00:00"/>
    <m/>
    <m/>
    <d v="2025-01-11T00:00:00"/>
    <s v="PR2425-05195 "/>
    <s v="PO2425-06012"/>
    <d v="2025-01-18T00:00:00"/>
    <m/>
    <n v="45"/>
    <s v="SFST81000050"/>
    <s v="Safety equipment"/>
    <s v="Safety equipment"/>
    <n v="4"/>
    <s v="&quot;ELECTON&quot; EN1-M31530 ล้อเก็บสายไฟ 4 ช่อง 3500วัดด์ 30 เมตร"/>
    <n v="2"/>
    <s v="PCS."/>
    <n v="2400"/>
    <n v="4800"/>
    <m/>
    <s v="V1000259 - JJP SUPPLY CO., LTD"/>
    <s v="Recive bill and GRN already"/>
    <s v="GRN2425-0007143"/>
    <d v="2025-02-14T00:00:00"/>
    <m/>
    <n v="27"/>
    <s v="Ontime"/>
    <m/>
  </r>
  <r>
    <n v="841"/>
    <x v="0"/>
    <d v="2025-01-11T00:00:00"/>
    <m/>
    <m/>
    <d v="2025-01-11T00:00:00"/>
    <s v="PR2425-05196"/>
    <s v="PO2425-06133"/>
    <d v="2025-01-18T00:00:00"/>
    <m/>
    <n v="60"/>
    <s v="SFST81000051"/>
    <s v="Water plant"/>
    <s v="Water system jobs"/>
    <n v="1"/>
    <s v="PROMINENT DIAPHAGM PUMP_x000a_TYPE: CNPB1003PVT209A010_x000a_CAPACITY: 3.0 1/HR.AT 10 BAR_x000a_POWER: IpH.100-230V.50/60Hz.11W._x000a_LIQUID END: PVDF, SEAL: PTFE_x000a_CONNECTION: 6 Χ 4 ΜΜ."/>
    <n v="1"/>
    <s v="Unit"/>
    <n v="7300"/>
    <n v="7300"/>
    <m/>
    <s v="V1000758 - DIVINE TECHNOLOGY SOLUTIONS COMPANY LIMITED"/>
    <s v="Recive bill and GRN already"/>
    <s v="GRN2425-0007882"/>
    <d v="2025-03-18T00:00:00"/>
    <m/>
    <n v="59"/>
    <s v="Ontime"/>
    <m/>
  </r>
  <r>
    <n v="842"/>
    <x v="0"/>
    <d v="2025-01-11T00:00:00"/>
    <m/>
    <m/>
    <d v="2025-01-11T00:00:00"/>
    <s v="PR2425-05197 "/>
    <s v="PO2425-05988"/>
    <d v="2025-01-18T00:00:00"/>
    <m/>
    <n v="45"/>
    <s v="SFST81000009"/>
    <s v="Electrical system in PD area"/>
    <s v="Electrical jobs"/>
    <n v="1"/>
    <s v="น็อด M10x30 mm. หัวกลมแบน สแตนเลส 304"/>
    <n v="30"/>
    <s v="PCS."/>
    <n v="20"/>
    <n v="600"/>
    <m/>
    <s v="V1000259 - JJP SUPPLY CO., LTD"/>
    <s v="Recive bill and GRN already"/>
    <s v="GRN2425-0007140"/>
    <d v="2025-02-14T00:00:00"/>
    <m/>
    <n v="27"/>
    <s v="Ontime"/>
    <m/>
  </r>
  <r>
    <n v="843"/>
    <x v="0"/>
    <d v="2025-01-11T00:00:00"/>
    <m/>
    <m/>
    <d v="2025-01-11T00:00:00"/>
    <s v="PR2425-05197 "/>
    <s v="PO2425-05988"/>
    <d v="2025-01-18T00:00:00"/>
    <m/>
    <n v="45"/>
    <s v="SFST81000009"/>
    <s v="Electrical system in PD area"/>
    <s v="Electrical jobs"/>
    <n v="2"/>
    <s v="ข้อต่อตรงมีเกลียวที่ตัวเสียบสาย 2 ด้านขนาดสายลม 6 mm"/>
    <n v="10"/>
    <s v="PCS."/>
    <n v="35"/>
    <n v="350"/>
    <m/>
    <s v="V1000259 - JJP SUPPLY CO., LTD"/>
    <s v="Recive bill and GRN already"/>
    <s v="GRN2425-0007140"/>
    <d v="2025-02-14T00:00:00"/>
    <m/>
    <n v="27"/>
    <s v="Ontime"/>
    <m/>
  </r>
  <r>
    <n v="844"/>
    <x v="0"/>
    <d v="2025-01-11T00:00:00"/>
    <m/>
    <m/>
    <d v="2025-01-11T00:00:00"/>
    <s v="PR2425-05197 "/>
    <s v="PO2425-05988"/>
    <d v="2025-01-18T00:00:00"/>
    <m/>
    <n v="45"/>
    <s v="SFST81000009"/>
    <s v="Electrical system in PD area"/>
    <s v="Electrical jobs"/>
    <n v="3"/>
    <s v="ข้อต่อตรงมีเกลียวที่ตัวเสียบสาย 2 ด้านขนาดสายลม 8 mm"/>
    <n v="10"/>
    <s v="PCS."/>
    <n v="35"/>
    <n v="350"/>
    <m/>
    <s v="V1000259 - JJP SUPPLY CO., LTD"/>
    <s v="Recive bill and GRN already"/>
    <s v="GRN2425-0007140"/>
    <d v="2025-02-14T00:00:00"/>
    <m/>
    <n v="27"/>
    <s v="Ontime"/>
    <m/>
  </r>
  <r>
    <n v="845"/>
    <x v="0"/>
    <d v="2025-01-11T00:00:00"/>
    <m/>
    <m/>
    <d v="2025-01-11T00:00:00"/>
    <s v="PR2425-05197 "/>
    <s v="PO2425-05988"/>
    <d v="2025-01-18T00:00:00"/>
    <m/>
    <n v="45"/>
    <s v="SFST81000009"/>
    <s v="Electrical system in PD area"/>
    <s v="Electrical jobs"/>
    <n v="4"/>
    <s v="FUSE เซรามิค ขนาด 10A 500V 6x30 mm."/>
    <n v="10"/>
    <s v="PCS."/>
    <n v="155"/>
    <n v="1550"/>
    <m/>
    <s v="V1000259 - JJP SUPPLY CO., LTD"/>
    <s v="Recive bill and GRN already"/>
    <s v="GRN2425-0007140"/>
    <d v="2025-02-14T00:00:00"/>
    <m/>
    <n v="27"/>
    <s v="Ontime"/>
    <m/>
  </r>
  <r>
    <n v="846"/>
    <x v="0"/>
    <d v="2025-01-11T00:00:00"/>
    <m/>
    <m/>
    <d v="2025-01-11T00:00:00"/>
    <s v="PR2425-05197 "/>
    <s v="PO2425-05988"/>
    <d v="2025-01-18T00:00:00"/>
    <m/>
    <n v="45"/>
    <s v="SFST81000009"/>
    <s v="Electrical system in PD area"/>
    <s v="Electrical jobs"/>
    <n v="5"/>
    <s v="Flexible กันน้ำ สีเทาขนาด 1 1/4&quot;  5 เมตร"/>
    <n v="5"/>
    <s v="PCS."/>
    <n v="272"/>
    <n v="1360"/>
    <m/>
    <s v="V1000259 - JJP SUPPLY CO., LTD"/>
    <s v="Recive bill and GRN already"/>
    <s v="GRN2425-0007140"/>
    <d v="2025-02-14T00:00:00"/>
    <m/>
    <n v="27"/>
    <s v="Ontime"/>
    <m/>
  </r>
  <r>
    <n v="847"/>
    <x v="0"/>
    <d v="2025-01-11T00:00:00"/>
    <m/>
    <m/>
    <d v="2025-01-11T00:00:00"/>
    <s v="PR2425-05197 "/>
    <s v="PO2425-05988"/>
    <d v="2025-01-18T00:00:00"/>
    <m/>
    <n v="45"/>
    <s v="SFST81000009"/>
    <s v="Electrical system in PD area"/>
    <s v="Electrical jobs"/>
    <n v="6"/>
    <s v="Connector Flexible กันน้ำ 1 1/4&quot;"/>
    <n v="6"/>
    <s v="PCS."/>
    <n v="90"/>
    <n v="540"/>
    <m/>
    <s v="V1000259 - JJP SUPPLY CO., LTD"/>
    <s v="Recive bill and GRN already"/>
    <s v="GRN2425-0007140"/>
    <d v="2025-02-14T00:00:00"/>
    <m/>
    <n v="27"/>
    <s v="Ontime"/>
    <m/>
  </r>
  <r>
    <n v="848"/>
    <x v="0"/>
    <d v="2025-01-11T00:00:00"/>
    <m/>
    <m/>
    <d v="2025-01-11T00:00:00"/>
    <s v="PR2425-05197 "/>
    <s v="PO2425-05988"/>
    <d v="2025-01-18T00:00:00"/>
    <m/>
    <n v="45"/>
    <s v="SFST81000009"/>
    <s v="Electrical system in PD area"/>
    <s v="Electrical jobs"/>
    <n v="7"/>
    <s v="หลอดไฟฆ่าเชื้อ &quot;PHILIPS&quot; UV-C TUV T8 15W/G15"/>
    <n v="8"/>
    <s v="PCS."/>
    <n v="560"/>
    <n v="4480"/>
    <m/>
    <s v="V1000259 - JJP SUPPLY CO., LTD"/>
    <s v="Recive bill and GRN already"/>
    <s v="GRN2425-0007140"/>
    <d v="2025-02-14T00:00:00"/>
    <m/>
    <n v="27"/>
    <s v="Ontime"/>
    <m/>
  </r>
  <r>
    <n v="849"/>
    <x v="2"/>
    <d v="2025-01-17T00:00:00"/>
    <m/>
    <m/>
    <d v="2025-01-17T00:00:00"/>
    <s v="PR2425-05231"/>
    <s v="PO2425-05985"/>
    <d v="2025-01-24T00:00:00"/>
    <d v="2025-01-24T00:00:00"/>
    <n v="240"/>
    <s v="SFST82000016"/>
    <s v="Utility Jobs  (Boiler-Air compress-Transformer-LPG)"/>
    <s v="Cooling system jobs"/>
    <n v="1"/>
    <s v="งานติดตั้งระบบทำความเย็น Cold room No.8"/>
    <n v="1"/>
    <s v="JOB."/>
    <n v="1498000"/>
    <n v="1498000"/>
    <m/>
    <s v="V1000748 - CARRIER COMMERCIAL REFRIGERATION(THAILAND) COMPANY LIMITED"/>
    <s v="Recive bill and GRN already"/>
    <s v="GRN2526-0003532"/>
    <d v="2025-09-02T00:00:00"/>
    <m/>
    <n v="221"/>
    <s v="Ontime"/>
    <m/>
  </r>
  <r>
    <n v="850"/>
    <x v="0"/>
    <d v="2025-01-17T00:00:00"/>
    <m/>
    <m/>
    <d v="2025-01-17T00:00:00"/>
    <s v="PR2425-05292"/>
    <s v="PO2425-6137"/>
    <d v="2025-01-24T00:00:00"/>
    <m/>
    <n v="10"/>
    <s v="SFST81000009"/>
    <s v="Tool and Equipment  Engineering"/>
    <s v="Tool and Equipment"/>
    <n v="1"/>
    <s v="ประกับซ่อมท่อ HDPE รีแพร์แคล้มป์ 3 นิ้ว (90mm.)"/>
    <n v="10"/>
    <s v="PCS."/>
    <n v="530"/>
    <n v="5300"/>
    <m/>
    <s v="V1000529 - 168 Supply"/>
    <s v="Recive bill and GRN already"/>
    <s v="GRN2425-0006818"/>
    <d v="2025-02-03T00:00:00"/>
    <m/>
    <n v="10"/>
    <s v="Ontime"/>
    <m/>
  </r>
  <r>
    <n v="851"/>
    <x v="0"/>
    <d v="2025-01-17T00:00:00"/>
    <m/>
    <m/>
    <d v="2025-01-17T00:00:00"/>
    <s v="PR2425-05292"/>
    <s v="PO2425-6137"/>
    <d v="2025-01-24T00:00:00"/>
    <m/>
    <n v="10"/>
    <s v="SFST81000009"/>
    <s v="Tool and Equipment  Engineering"/>
    <s v="Tool and Equipment"/>
    <n v="2"/>
    <s v="ประกับซ่อมท่อ HDPE รีแพร์แคล้มป์ 2-1/2 นิ้ว (75mm.)"/>
    <n v="2"/>
    <s v="PCS."/>
    <n v="460"/>
    <n v="920"/>
    <m/>
    <s v="V1000529 - 168 Supply"/>
    <s v="Recive bill and GRN already"/>
    <s v="GRN2425-0006818"/>
    <d v="2025-02-03T00:00:00"/>
    <m/>
    <n v="10"/>
    <s v="Ontime"/>
    <m/>
  </r>
  <r>
    <n v="852"/>
    <x v="0"/>
    <d v="2025-01-17T00:00:00"/>
    <m/>
    <m/>
    <d v="2025-01-17T00:00:00"/>
    <s v="PR2425-05292"/>
    <s v="PO2425-6137"/>
    <d v="2025-01-24T00:00:00"/>
    <m/>
    <n v="10"/>
    <s v="SFST81000009"/>
    <s v="Tool and Equipment  Engineering"/>
    <s v="Tool and Equipment"/>
    <n v="3"/>
    <s v="ประกับซ่อมท่อ HDPE รีแพร์แคล้มป์ 4 นิ้ว (110mm.)"/>
    <n v="2"/>
    <s v="PCS."/>
    <n v="720"/>
    <n v="1440"/>
    <m/>
    <s v="V1000529 - 168 Supply"/>
    <s v="Recive bill and GRN already"/>
    <s v="GRN2425-0006818"/>
    <d v="2025-02-03T00:00:00"/>
    <m/>
    <n v="10"/>
    <s v="Ontime"/>
    <m/>
  </r>
  <r>
    <n v="853"/>
    <x v="0"/>
    <d v="2025-01-17T00:00:00"/>
    <m/>
    <m/>
    <d v="2025-01-17T00:00:00"/>
    <s v="PR2425-05293 "/>
    <s v="PO2425-06235"/>
    <d v="2025-01-24T00:00:00"/>
    <m/>
    <n v="45"/>
    <s v="SFST81000009"/>
    <s v="Tool and Equipment PD M/C"/>
    <s v="Tool and Equipment"/>
    <n v="1"/>
    <s v="วาล์วลดแรงดัน &quot;Yoshitake&quot; GP-1000 Pressure Reducing Valve 3/4นิ้ว Prees 0.5-9 bar Flangde JIS10K"/>
    <n v="1"/>
    <s v="EA."/>
    <n v="9800"/>
    <n v="9800"/>
    <m/>
    <s v="V1000763 - North Power Co., Ltd."/>
    <s v="Recive bill and GRN already"/>
    <s v="GRN2425-0007482"/>
    <d v="2025-03-03T00:00:00"/>
    <m/>
    <n v="38"/>
    <s v="Ontime"/>
    <m/>
  </r>
  <r>
    <n v="854"/>
    <x v="0"/>
    <d v="2025-01-17T00:00:00"/>
    <m/>
    <m/>
    <d v="2025-01-17T00:00:00"/>
    <s v="PR2425-05293 "/>
    <s v="PO2425-06235"/>
    <d v="2025-01-24T00:00:00"/>
    <m/>
    <n v="45"/>
    <s v="SFST81000009"/>
    <s v="Tool and Equipment PD M/C"/>
    <s v="Tool and Equipment"/>
    <n v="2"/>
    <s v="วาล์วลดแรงดัน &quot;Yoshitake&quot; GP-1000 Pressure Reducing Valve_x000a_1นิ้ว Prees 0.5-9 bar Flangde JIS10K"/>
    <n v="1"/>
    <s v="EA."/>
    <n v="10700"/>
    <n v="10700"/>
    <m/>
    <s v="V1000763 - North Power Co., Ltd."/>
    <s v="Recive bill and GRN already"/>
    <s v="GRN2425-0007482"/>
    <d v="2025-03-03T00:00:00"/>
    <m/>
    <n v="38"/>
    <s v="Ontime"/>
    <m/>
  </r>
  <r>
    <n v="855"/>
    <x v="0"/>
    <d v="2025-01-17T00:00:00"/>
    <m/>
    <m/>
    <d v="2025-01-17T00:00:00"/>
    <s v="PR2425-05294"/>
    <s v="PO2425-06165"/>
    <d v="2025-01-24T00:00:00"/>
    <m/>
    <n v="100"/>
    <s v="SFST34000132"/>
    <s v="Consumable part for MN"/>
    <s v="Tool and Equipment"/>
    <n v="1"/>
    <s v="ชุดสกรู น็อต หกเหลี่ยม สเตนเลส 304 M M8x25"/>
    <n v="40"/>
    <s v="SET."/>
    <n v="12"/>
    <n v="480"/>
    <m/>
    <s v="V1000259 - JJP SUPPLY CO., LTD"/>
    <s v="Recive bill and GRN already"/>
    <s v="GRN2526-0000109"/>
    <d v="2025-04-05T00:00:00"/>
    <m/>
    <n v="71"/>
    <s v="Ontime"/>
    <m/>
  </r>
  <r>
    <n v="856"/>
    <x v="0"/>
    <d v="2025-01-17T00:00:00"/>
    <m/>
    <m/>
    <d v="2025-01-17T00:00:00"/>
    <s v="PR2425-05294"/>
    <s v="PO2425-06165"/>
    <d v="2025-01-24T00:00:00"/>
    <m/>
    <n v="100"/>
    <s v="SFST34000132"/>
    <s v="Consumable part for MN"/>
    <s v="Tool and Equipment"/>
    <n v="2"/>
    <s v="ชุดสกรู น็อต หกเหลี่ยม สเตนเลส 304 M M8x35"/>
    <n v="40"/>
    <s v="SET."/>
    <n v="13"/>
    <n v="520"/>
    <m/>
    <s v="V1000259 - JJP SUPPLY CO., LTD"/>
    <s v="Recive bill and GRN already"/>
    <s v="GRN2526-0000109"/>
    <d v="2025-04-05T00:00:00"/>
    <m/>
    <n v="71"/>
    <s v="Ontime"/>
    <m/>
  </r>
  <r>
    <n v="857"/>
    <x v="0"/>
    <d v="2025-01-17T00:00:00"/>
    <m/>
    <m/>
    <d v="2025-01-17T00:00:00"/>
    <s v="PR2425-05295"/>
    <s v="PO2425-06166"/>
    <d v="2025-01-24T00:00:00"/>
    <m/>
    <n v="45"/>
    <s v="SFST34000063"/>
    <s v="Consumable part for MN"/>
    <s v="Consumable part"/>
    <n v="1"/>
    <s v="&quot;Ruamthong&quot;, RT465-3/4HP,380V ,50Hz, 3PH , Motor fan"/>
    <n v="4"/>
    <s v="EA."/>
    <n v="3925.23"/>
    <n v="15700.92"/>
    <m/>
    <s v="V1000308 - PLUG'N GO (THAILAND) CO., LTD."/>
    <s v="Recive bill and GRN already"/>
    <s v="GRN2425-0006877"/>
    <d v="2025-02-04T00:00:00"/>
    <m/>
    <n v="11"/>
    <s v="Ontime"/>
    <m/>
  </r>
  <r>
    <n v="858"/>
    <x v="0"/>
    <d v="2025-01-17T00:00:00"/>
    <m/>
    <m/>
    <d v="2025-01-17T00:00:00"/>
    <s v="PR2425-05296"/>
    <s v="PO2425-06172"/>
    <d v="2025-01-24T00:00:00"/>
    <m/>
    <n v="45"/>
    <s v="SFST81000050"/>
    <s v="Safety equipment"/>
    <s v="Safety equipment"/>
    <n v="1"/>
    <s v="MAX BRIGHT&quot; EXB 111-10ED Emergency Exit Sign Light"/>
    <n v="2"/>
    <s v="PCS."/>
    <n v="1580"/>
    <n v="3160"/>
    <m/>
    <s v="V1000040 - บริษัท ไฟร์ โฟกัส เซลส์ แอนด์ เซอร์วิส จำกัด"/>
    <s v="Recive bill and GRN already"/>
    <s v="GRN2425-0006884"/>
    <d v="2025-02-04T00:00:00"/>
    <m/>
    <n v="11"/>
    <s v="Ontime"/>
    <m/>
  </r>
  <r>
    <n v="859"/>
    <x v="0"/>
    <d v="2025-01-17T00:00:00"/>
    <m/>
    <m/>
    <d v="2025-01-17T00:00:00"/>
    <s v="PR2425-05296"/>
    <s v="PO2425-06172"/>
    <d v="2025-01-24T00:00:00"/>
    <m/>
    <n v="45"/>
    <s v="SFST81000050"/>
    <s v="Safety equipment"/>
    <s v="Safety equipment"/>
    <n v="2"/>
    <s v="MAX BRIGHT&quot; EXB 111-10ED Emergency Exit Sign Light"/>
    <n v="1"/>
    <s v="PCS."/>
    <n v="1580"/>
    <n v="1580"/>
    <m/>
    <s v="V1000040 - บริษัท ไฟร์ โฟกัส เซลส์ แอนด์ เซอร์วิส จำกัด"/>
    <s v="Recive bill and GRN already"/>
    <s v="GRN2425-0006884"/>
    <d v="2025-02-04T00:00:00"/>
    <m/>
    <n v="11"/>
    <s v="Ontime"/>
    <m/>
  </r>
  <r>
    <n v="860"/>
    <x v="0"/>
    <d v="2025-01-22T00:00:00"/>
    <m/>
    <m/>
    <d v="2025-01-17T00:00:00"/>
    <s v="PR2425-05296"/>
    <s v="PO2425-06172"/>
    <d v="2025-01-24T00:00:00"/>
    <m/>
    <n v="45"/>
    <s v="SFST81000050"/>
    <s v="Safety equipment"/>
    <s v="Safety equipment"/>
    <n v="3"/>
    <s v="MAX BRIGHT&quot; EXB 111-10ED Emergency Exit Sign Light"/>
    <n v="1"/>
    <s v="PCS."/>
    <n v="1580"/>
    <n v="1580"/>
    <m/>
    <s v="V1000040 - บริษัท ไฟร์ โฟกัส เซลส์ แอนด์ เซอร์วิส จำกัด"/>
    <s v="Recive bill and GRN already"/>
    <s v="GRN2425-0006884"/>
    <d v="2025-02-04T00:00:00"/>
    <m/>
    <n v="11"/>
    <s v="Ontime"/>
    <m/>
  </r>
  <r>
    <n v="861"/>
    <x v="0"/>
    <d v="2025-01-22T00:00:00"/>
    <m/>
    <m/>
    <d v="2025-01-22T00:00:00"/>
    <s v="PR2425-05352"/>
    <s v="PO425-06171"/>
    <d v="2025-01-29T00:00:00"/>
    <m/>
    <n v="45"/>
    <s v="SFST81000009"/>
    <s v="Electrical system in PD area"/>
    <s v="Tool and Equipment"/>
    <n v="1"/>
    <s v="Box Power Plus 16 A : SUS304 : 3P+N+E"/>
    <n v="1"/>
    <s v="PCS."/>
    <n v="1100"/>
    <n v="1100"/>
    <m/>
    <s v="V1000760 - S.K.N PRECITION LIMITED PARTNERSHIP"/>
    <s v="Recive bill and GRN already"/>
    <s v="GRN2425-0007077"/>
    <d v="2025-02-11T00:00:00"/>
    <m/>
    <n v="13"/>
    <s v="Ontime"/>
    <m/>
  </r>
  <r>
    <n v="862"/>
    <x v="0"/>
    <d v="2025-01-22T00:00:00"/>
    <m/>
    <m/>
    <d v="2025-01-22T00:00:00"/>
    <s v="PR2425-05353"/>
    <s v="PO2425-06167"/>
    <d v="2025-01-29T00:00:00"/>
    <m/>
    <n v="30"/>
    <s v="SFST81000009"/>
    <s v="Tool and Equipment PD M/C"/>
    <s v="Tool and Equipment"/>
    <n v="1"/>
    <s v="ปะเก็นหน้าแปลน Non Asbestos PN16 VALQUA 6500G_x000a_ขนาด 1/2 นิ้ว (16 มม.) แบบ FF หนา 3 มม."/>
    <n v="12"/>
    <s v="PCS."/>
    <n v="130"/>
    <n v="1560"/>
    <m/>
    <s v="V1000259 - JJP SUPPLY CO., LTD"/>
    <s v="Recive bill and GRN already"/>
    <s v="GRN2425-0007141"/>
    <d v="2025-02-14T00:00:00"/>
    <m/>
    <n v="16"/>
    <s v="Ontime"/>
    <m/>
  </r>
  <r>
    <n v="863"/>
    <x v="0"/>
    <d v="2025-01-22T00:00:00"/>
    <m/>
    <m/>
    <d v="2025-01-22T00:00:00"/>
    <s v="PR2425-05353"/>
    <s v="PO2425-06167"/>
    <d v="2025-01-29T00:00:00"/>
    <m/>
    <n v="30"/>
    <s v="SFST81000009"/>
    <s v="Tool and Equipment PD M/C"/>
    <s v="Tool and Equipment"/>
    <n v="2"/>
    <s v="ปะเก็นหน้าแปลน Non Asbestos PN16 VALQUA 6500G_x000a_ขนาด 3/4 นิ้ว (20 มม.) แบบ FF หนา 3 มม."/>
    <n v="12"/>
    <s v="PCS."/>
    <n v="150"/>
    <n v="1800"/>
    <m/>
    <s v="V1000259 - JJP SUPPLY CO., LTD"/>
    <s v="Recive bill and GRN already"/>
    <s v="GRN2425-0007141"/>
    <d v="2025-02-14T00:00:00"/>
    <m/>
    <n v="16"/>
    <s v="Ontime"/>
    <m/>
  </r>
  <r>
    <n v="864"/>
    <x v="0"/>
    <d v="2025-01-22T00:00:00"/>
    <m/>
    <m/>
    <d v="2025-01-22T00:00:00"/>
    <s v="PR2425-05353"/>
    <s v="PO2425-06167"/>
    <d v="2025-01-29T00:00:00"/>
    <m/>
    <n v="30"/>
    <s v="SFST81000009"/>
    <s v="Tool and Equipment PD M/C"/>
    <s v="Tool and Equipment"/>
    <n v="3"/>
    <s v="ปะเก็นหน้าแปลน Non Asbestos PN16 VALQUA 6500G_x000a_ขนาด 1 นิ้ว (25 มม.) แบบ FF หนา 3 มม."/>
    <n v="12"/>
    <s v="PCS."/>
    <n v="180"/>
    <n v="2160"/>
    <m/>
    <s v="V1000259 - JJP SUPPLY CO., LTD"/>
    <s v="Recive bill and GRN already"/>
    <s v="GRN2425-0007141"/>
    <d v="2025-02-14T00:00:00"/>
    <m/>
    <n v="16"/>
    <s v="Ontime"/>
    <m/>
  </r>
  <r>
    <n v="865"/>
    <x v="0"/>
    <d v="2025-01-22T00:00:00"/>
    <m/>
    <m/>
    <d v="2025-01-22T00:00:00"/>
    <s v="PR2425-05353"/>
    <s v="PO2425-06167"/>
    <d v="2025-01-29T00:00:00"/>
    <m/>
    <n v="30"/>
    <s v="SFST81000009"/>
    <s v="Tool and Equipment PD M/C"/>
    <s v="Tool and Equipment"/>
    <n v="4"/>
    <s v="ปะเก็นหน้าแปลน Non Asbestos PN16 VALQUA 6500G_x000a_ขนาด 1-1/2 นิ้ว (40มม.) แบบ FF หนา 3 มม."/>
    <n v="12"/>
    <s v="PCS."/>
    <n v="290"/>
    <n v="3480"/>
    <m/>
    <s v="V1000259 - JJP SUPPLY CO., LTD"/>
    <s v="Recive bill and GRN already"/>
    <s v="GRN2425-0007141"/>
    <d v="2025-02-14T00:00:00"/>
    <m/>
    <n v="16"/>
    <s v="Ontime"/>
    <m/>
  </r>
  <r>
    <n v="866"/>
    <x v="0"/>
    <d v="2025-01-22T00:00:00"/>
    <m/>
    <m/>
    <d v="2025-01-22T00:00:00"/>
    <s v="PR2425-05354"/>
    <s v="PO2425-06168"/>
    <d v="2025-01-29T00:00:00"/>
    <m/>
    <n v="45"/>
    <s v="SFST81000009"/>
    <s v="Tool and Equipment PD M/C"/>
    <s v="Eletrical part"/>
    <n v="1"/>
    <s v="SIEMENS OVER LOAD RELAY 3US5000-1G 4-6.3A"/>
    <n v="5"/>
    <s v="PCS."/>
    <n v="208"/>
    <n v="1040"/>
    <m/>
    <s v="V1000481 - บริษัท เจดับบลิวเทค จำกัด"/>
    <s v="Recive bill and GRN already"/>
    <s v="GRN2425-0007814"/>
    <d v="2025-03-14T00:00:00"/>
    <m/>
    <n v="44"/>
    <s v="Ontime"/>
    <m/>
  </r>
  <r>
    <n v="867"/>
    <x v="0"/>
    <d v="2025-01-22T00:00:00"/>
    <m/>
    <m/>
    <d v="2025-01-22T00:00:00"/>
    <s v="PR2425-05355"/>
    <s v="PO2425-06169"/>
    <d v="2025-01-29T00:00:00"/>
    <m/>
    <n v="10"/>
    <s v="SFST81000009"/>
    <s v="Civill jobs (Floor-Wall-Celling-roof)"/>
    <s v="Cevil jobs"/>
    <n v="1"/>
    <s v="งานติดตั้ง ผนัง Sandwich panal 40 mm._x000a_- แผ่นฉนวน Sandwich panel (EPS) เกรดไม่ลามไฟ (E-Grade)_x000a_- ความหนาแน่น (1/b/f3) หนา 40 มมผิวเหล็ก PPGI ZM120_x000a_- RMP (Food Grade) -Off White (BMT 0.35 mm.) ทั้ง 2 ด้าน_x000a_งานเบิ้ล ผนัง 3 ด้าน (65.5 ตรม.)"/>
    <n v="1"/>
    <s v="JOB."/>
    <n v="100000"/>
    <n v="100000"/>
    <m/>
    <m/>
    <s v="Recive bill and GRN already"/>
    <s v="GRN2425-0006879"/>
    <d v="2025-02-04T00:00:00"/>
    <m/>
    <n v="6"/>
    <s v="Ontime"/>
    <m/>
  </r>
  <r>
    <n v="868"/>
    <x v="0"/>
    <d v="2025-01-22T00:00:00"/>
    <m/>
    <m/>
    <d v="2025-01-22T00:00:00"/>
    <s v="PR2425-05355"/>
    <s v="PO2425-06169"/>
    <d v="2025-01-29T00:00:00"/>
    <m/>
    <n v="10"/>
    <s v="SFST81000009"/>
    <s v="Civill jobs (Floor-Wall-Celling-roof)"/>
    <s v="Cevil jobs"/>
    <n v="2"/>
    <s v="ค่าดำเนินการ"/>
    <n v="1"/>
    <s v="JOB."/>
    <n v="5000"/>
    <n v="5000"/>
    <m/>
    <m/>
    <s v="Recive bill and GRN already"/>
    <s v="GRN2425-0006879"/>
    <d v="2025-02-04T00:00:00"/>
    <m/>
    <n v="6"/>
    <s v="Ontime"/>
    <m/>
  </r>
  <r>
    <n v="869"/>
    <x v="0"/>
    <d v="2025-01-22T00:00:00"/>
    <m/>
    <m/>
    <d v="2025-01-22T00:00:00"/>
    <s v="PR2425-05355"/>
    <s v="PO2425-06169"/>
    <d v="2025-01-29T00:00:00"/>
    <m/>
    <n v="10"/>
    <s v="SFST81000085"/>
    <s v="Civill jobs (Floor-Wall-Celling-roof)"/>
    <s v="Cevil jobs"/>
    <n v="3"/>
    <s v="ค่าขนส่ง"/>
    <n v="1"/>
    <s v="JOB."/>
    <n v="5000"/>
    <n v="5000"/>
    <m/>
    <m/>
    <s v="Recive bill and GRN already"/>
    <s v="GRN2425-0006879"/>
    <d v="2025-02-04T00:00:00"/>
    <m/>
    <n v="6"/>
    <s v="Ontime"/>
    <m/>
  </r>
  <r>
    <n v="870"/>
    <x v="0"/>
    <d v="2025-01-22T00:00:00"/>
    <m/>
    <m/>
    <d v="2025-01-22T00:00:00"/>
    <s v="PR2425-05356"/>
    <s v="PO2425-06170"/>
    <d v="2025-01-29T00:00:00"/>
    <d v="2025-01-29T00:00:00"/>
    <n v="10"/>
    <s v="SFST81000009"/>
    <s v="Civill jobs (Floor-Wall-Celling-roof)"/>
    <s v="Cevil jobs"/>
    <n v="1"/>
    <s v="งานเคลือบ PU โซน เปียก_x000a_- Cooking room, Preparation Room, Cold room, washing room Fish Allersem wash up"/>
    <n v="1"/>
    <s v="JOB."/>
    <n v="108000"/>
    <n v="108000"/>
    <m/>
    <s v="V1000731 - PHUTEWA DEVELOPMENT CO., LTD."/>
    <s v="Recive bill and GRN already"/>
    <s v="GRN2425-0006878"/>
    <d v="2025-02-04T00:00:00"/>
    <m/>
    <n v="6"/>
    <s v="Ontime"/>
    <m/>
  </r>
  <r>
    <n v="871"/>
    <x v="0"/>
    <d v="2025-01-22T00:00:00"/>
    <m/>
    <m/>
    <d v="2025-01-22T00:00:00"/>
    <s v="PR2425-05356"/>
    <s v="PO2425-06170"/>
    <d v="2025-01-29T00:00:00"/>
    <m/>
    <n v="10"/>
    <s v="SFST81000009"/>
    <s v="Civill jobs (Floor-Wall-Celling-roof)"/>
    <s v="Cevil jobs"/>
    <n v="2"/>
    <s v="งานเคลือบ PU โซน แห้ง_x000a_- พื้นที่ไลน์บรรจุ, ทางเดินเข้าไลน์, UC Room 11.2"/>
    <n v="1"/>
    <s v="JOB."/>
    <n v="72000"/>
    <n v="72000"/>
    <m/>
    <s v="V1000731 - PHUTEWA DEVELOPMENT CO., LTD."/>
    <s v="Recive bill and GRN already"/>
    <s v="GRN2425-0006878"/>
    <d v="2025-02-04T00:00:00"/>
    <m/>
    <n v="6"/>
    <s v="Ontime"/>
    <m/>
  </r>
  <r>
    <n v="872"/>
    <x v="0"/>
    <d v="2025-01-22T00:00:00"/>
    <m/>
    <m/>
    <d v="2025-01-22T00:00:00"/>
    <s v="PR2425-05363"/>
    <s v="PO2425-06152"/>
    <d v="2025-01-29T00:00:00"/>
    <m/>
    <n v="45"/>
    <s v="SFST34000187"/>
    <s v="Consumable part for MN"/>
    <s v="Electrical jobs"/>
    <n v="1"/>
    <s v="LED EVE T8 SIMPLE FIT DE 22 W. DAYLIGHT G13 (1Box/25PC.)"/>
    <n v="50"/>
    <s v="PCS."/>
    <n v="500"/>
    <n v="25000"/>
    <m/>
    <s v="V1000276 - SN. ELECTRIC AND SUPPLY CO., LTD."/>
    <s v="Recive bill and GRN already"/>
    <s v="GRN2425-0007044/GRN2425-0007450"/>
    <d v="2025-02-10T00:00:00"/>
    <m/>
    <n v="12"/>
    <s v="Ontime"/>
    <m/>
  </r>
  <r>
    <n v="873"/>
    <x v="0"/>
    <d v="2025-02-05T00:00:00"/>
    <m/>
    <m/>
    <d v="2025-01-22T00:00:00"/>
    <s v="PR2425-05363"/>
    <s v="PO2425-06152"/>
    <d v="2025-01-29T00:00:00"/>
    <m/>
    <n v="45"/>
    <s v="SFST34000091"/>
    <s v="Consumable part for MN"/>
    <s v="Electrical jobs"/>
    <n v="2"/>
    <s v="3M เทปพันสายไฟ รุ่น Temflex Plus ขนาด 3/4นิ้ว - สีดำ"/>
    <n v="40"/>
    <s v="PCS."/>
    <n v="125"/>
    <n v="5000"/>
    <m/>
    <s v="V1000276 - SN. ELECTRIC AND SUPPLY CO., LTD."/>
    <s v="Recive bill and GRN already"/>
    <s v="GRN2425-0007044"/>
    <d v="2025-02-10T00:00:00"/>
    <m/>
    <n v="12"/>
    <s v="Ontime"/>
    <m/>
  </r>
  <r>
    <n v="874"/>
    <x v="0"/>
    <d v="2025-02-05T00:00:00"/>
    <m/>
    <m/>
    <d v="2025-02-05T00:00:00"/>
    <s v="PR2425-05538"/>
    <s v="PO2425-06463"/>
    <d v="2025-02-12T00:00:00"/>
    <m/>
    <n v="10"/>
    <s v="SFST81000009"/>
    <s v="Tool and Equipment PD M/C"/>
    <s v="Machanical jobs"/>
    <n v="1"/>
    <s v="Motor Dock Leveler"/>
    <n v="1"/>
    <s v="PCS."/>
    <n v="1000"/>
    <n v="1000"/>
    <m/>
    <s v="V1000744 - Goldvest Trading (Thailand) Co., Ltd."/>
    <s v="Recive bill and GRN already"/>
    <s v="GRN2425-0007331"/>
    <d v="2025-02-21T00:00:00"/>
    <m/>
    <n v="9"/>
    <s v="Ontime"/>
    <m/>
  </r>
  <r>
    <n v="875"/>
    <x v="0"/>
    <d v="2025-02-05T00:00:00"/>
    <m/>
    <m/>
    <d v="2025-02-05T00:00:00"/>
    <s v="PR2425-05538"/>
    <s v="PO2425-06463"/>
    <d v="2025-02-12T00:00:00"/>
    <m/>
    <n v="10"/>
    <s v="SFST81000009"/>
    <s v="Tool and Equipment PD M/C"/>
    <s v="Machanical jobs"/>
    <n v="2"/>
    <s v="สาย Hydraulic 2.10 М."/>
    <n v="2"/>
    <s v="PCS."/>
    <n v="2500"/>
    <n v="5000"/>
    <m/>
    <s v="V1000744 - Goldvest Trading (Thailand) Co., Ltd."/>
    <s v="Recive bill and GRN already"/>
    <s v="GRN2425-0007331"/>
    <d v="2025-02-21T00:00:00"/>
    <m/>
    <n v="9"/>
    <s v="Ontime"/>
    <m/>
  </r>
  <r>
    <n v="876"/>
    <x v="0"/>
    <d v="2025-02-05T00:00:00"/>
    <m/>
    <m/>
    <d v="2025-02-05T00:00:00"/>
    <s v="PR2425-05538"/>
    <s v="PO2425-06463"/>
    <d v="2025-02-12T00:00:00"/>
    <m/>
    <n v="10"/>
    <s v="SFST81000009"/>
    <s v="Tool and Equipment PD M/C"/>
    <s v="Machanical jobs"/>
    <n v="3"/>
    <s v="สายยาง Hydraulic"/>
    <n v="1"/>
    <s v="PCS."/>
    <n v="45000"/>
    <n v="45000"/>
    <m/>
    <s v="V1000744 - Goldvest Trading (Thailand) Co., Ltd."/>
    <s v="Recive bill and GRN already"/>
    <s v="GRN2425-0007331"/>
    <d v="2025-02-21T00:00:00"/>
    <m/>
    <n v="9"/>
    <s v="Ontime"/>
    <m/>
  </r>
  <r>
    <n v="877"/>
    <x v="0"/>
    <d v="2025-02-05T00:00:00"/>
    <m/>
    <m/>
    <d v="2025-02-05T00:00:00"/>
    <s v="PR2425-05538"/>
    <s v="PO2425-06463"/>
    <d v="2025-02-12T00:00:00"/>
    <m/>
    <n v="10"/>
    <s v="SFST81000009"/>
    <s v="Tool and Equipment PD M/C"/>
    <s v="Machanical jobs"/>
    <n v="4"/>
    <s v="Service (Monday - Friday)"/>
    <n v="1"/>
    <s v="PCS."/>
    <n v="5000"/>
    <n v="5000"/>
    <m/>
    <s v="V1000744 - Goldvest Trading (Thailand) Co., Ltd."/>
    <s v="Recive bill and GRN already"/>
    <s v="GRN2425-0007331"/>
    <d v="2025-02-21T00:00:00"/>
    <m/>
    <n v="9"/>
    <s v="Ontime"/>
    <m/>
  </r>
  <r>
    <n v="878"/>
    <x v="0"/>
    <d v="2025-02-05T00:00:00"/>
    <m/>
    <m/>
    <d v="2025-02-05T00:00:00"/>
    <s v="PR2425-05539"/>
    <s v="PO2425-06464"/>
    <d v="2025-02-12T00:00:00"/>
    <m/>
    <n v="100"/>
    <s v="SFST81000048"/>
    <s v="PD Machine"/>
    <s v="Hood No.1"/>
    <n v="1"/>
    <s v="ค่าแรงงานล้างทำความสะอาดฮูดดูดควัน"/>
    <n v="1"/>
    <s v="JOB."/>
    <n v="32500"/>
    <n v="32500"/>
    <m/>
    <s v="V1000687 - UM.TECH COMPANY LIMITED"/>
    <s v="Recive bill and GRN already"/>
    <s v="GRN2526-0000400"/>
    <d v="2025-04-23T00:00:00"/>
    <m/>
    <n v="70"/>
    <s v="Ontime"/>
    <m/>
  </r>
  <r>
    <n v="879"/>
    <x v="0"/>
    <d v="2025-02-05T00:00:00"/>
    <m/>
    <m/>
    <d v="2025-02-05T00:00:00"/>
    <s v="PR2425-05539"/>
    <s v="PO2425-06464"/>
    <d v="2025-02-12T00:00:00"/>
    <m/>
    <n v="100"/>
    <s v="SFST81000048"/>
    <s v="PD Machine"/>
    <s v="Hood No.1"/>
    <n v="2"/>
    <s v="งานโพรเทคชั่น"/>
    <n v="1"/>
    <s v="JOB."/>
    <n v="30000"/>
    <n v="30000"/>
    <m/>
    <s v="V1000687 - UM.TECH COMPANY LIMITED"/>
    <s v="Recive bill and GRN already"/>
    <s v="GRN2526-0000400"/>
    <d v="2025-04-23T00:00:00"/>
    <m/>
    <n v="70"/>
    <s v="Ontime"/>
    <m/>
  </r>
  <r>
    <n v="880"/>
    <x v="0"/>
    <d v="2025-02-05T00:00:00"/>
    <m/>
    <m/>
    <d v="2025-02-05T00:00:00"/>
    <s v="PR2425-05539"/>
    <s v="PO2425-06464"/>
    <d v="2025-02-12T00:00:00"/>
    <m/>
    <n v="100"/>
    <s v="SFST81000048"/>
    <s v="PD Machine"/>
    <s v="Hood No.1"/>
    <n v="3"/>
    <s v="งานทำตะแกรงปิดแทนของเดิมแบบถอดออกได้_x000a_- ค่าวัสดุ"/>
    <n v="1"/>
    <s v="JOB."/>
    <n v="7500"/>
    <n v="7500"/>
    <m/>
    <s v="V1000687 - UM.TECH COMPANY LIMITED"/>
    <s v="Recive bill and GRN already"/>
    <s v="GRN2526-0000400"/>
    <d v="2025-04-23T00:00:00"/>
    <m/>
    <n v="70"/>
    <s v="Ontime"/>
    <m/>
  </r>
  <r>
    <n v="881"/>
    <x v="0"/>
    <d v="2025-02-05T00:00:00"/>
    <m/>
    <m/>
    <d v="2025-02-05T00:00:00"/>
    <s v="PR2425-05539"/>
    <s v="PO2425-06464"/>
    <d v="2025-02-12T00:00:00"/>
    <m/>
    <n v="100"/>
    <s v="SFST81000048"/>
    <s v="PD Machine"/>
    <s v="Hood No.1"/>
    <n v="4"/>
    <s v="งานทำตะแกรงปิดแทนของเดิมแบบถอดออกได้_x000a_- ค่าแรง"/>
    <n v="1"/>
    <s v="JOB."/>
    <n v="3000"/>
    <n v="3000"/>
    <m/>
    <s v="V1000687 - UM.TECH COMPANY LIMITED"/>
    <s v="Recive bill and GRN already"/>
    <s v="GRN2526-0000400"/>
    <d v="2025-04-23T00:00:00"/>
    <m/>
    <n v="70"/>
    <s v="Ontime"/>
    <m/>
  </r>
  <r>
    <n v="882"/>
    <x v="0"/>
    <d v="2025-02-05T00:00:00"/>
    <m/>
    <m/>
    <d v="2025-02-05T00:00:00"/>
    <s v="PR2425-05539"/>
    <s v="PO2425-06464"/>
    <d v="2025-02-12T00:00:00"/>
    <m/>
    <n v="100"/>
    <s v="SFST81000048"/>
    <s v="PD Machine"/>
    <s v="Hood No.1"/>
    <n v="5"/>
    <s v="ค่าเดินทาง"/>
    <n v="1"/>
    <s v="JOB."/>
    <n v="3000"/>
    <n v="3000"/>
    <m/>
    <s v="V1000687 - UM.TECH COMPANY LIMITED"/>
    <s v="Recive bill and GRN already"/>
    <s v="GRN2526-0000400"/>
    <d v="2025-04-23T00:00:00"/>
    <m/>
    <n v="70"/>
    <s v="Ontime"/>
    <m/>
  </r>
  <r>
    <n v="883"/>
    <x v="0"/>
    <d v="2025-02-05T00:00:00"/>
    <m/>
    <m/>
    <d v="2025-02-05T00:00:00"/>
    <s v="PR2425-05539"/>
    <s v="PO2425-06464"/>
    <d v="2025-02-12T00:00:00"/>
    <m/>
    <n v="100"/>
    <s v="SFST81000048"/>
    <s v="PD Machine"/>
    <s v="Hood No.1"/>
    <n v="6"/>
    <s v="ค่าดำเนินการ"/>
    <n v="1"/>
    <s v="JOB."/>
    <n v="7500"/>
    <n v="7500"/>
    <m/>
    <s v="V1000687 - UM.TECH COMPANY LIMITED"/>
    <s v="Recive bill and GRN already"/>
    <s v="GRN2526-0000400"/>
    <d v="2025-04-23T00:00:00"/>
    <m/>
    <n v="70"/>
    <s v="Ontime"/>
    <m/>
  </r>
  <r>
    <n v="884"/>
    <x v="0"/>
    <d v="2025-02-05T00:00:00"/>
    <m/>
    <m/>
    <d v="2025-02-05T00:00:00"/>
    <s v="PR2425-05540"/>
    <s v="PO2425-06540"/>
    <d v="2025-02-12T00:00:00"/>
    <m/>
    <n v="45"/>
    <s v="SFST81000050"/>
    <s v="Tool and Equipment PD M/C"/>
    <s v="Tool and Equipment"/>
    <n v="1"/>
    <s v="Safety Valve VYC 1&quot; (Brass) Model 095 AP PD9.2 Bar_x000a_- Mat.Body: Brass_x000a_- Spring: 9.5 Bar_x000a_- BSPT (025) 1&quot;_x000a_- Set Pressure: 9.2 Bar"/>
    <n v="1"/>
    <s v="EA."/>
    <n v="27000"/>
    <n v="27000"/>
    <m/>
    <s v="V1000189 - FPT FOOD PROCESS TECHNOLOGY CO., LTD."/>
    <s v="Recive bill and GRN already"/>
    <s v="GRN2425-0007402"/>
    <d v="2025-02-25T00:00:00"/>
    <m/>
    <n v="13"/>
    <s v="Ontime"/>
    <m/>
  </r>
  <r>
    <n v="885"/>
    <x v="0"/>
    <d v="2025-02-05T00:00:00"/>
    <m/>
    <m/>
    <d v="2025-02-05T00:00:00"/>
    <s v="PR2425-05541"/>
    <s v="PO2425-06467"/>
    <d v="2025-02-12T00:00:00"/>
    <m/>
    <n v="45"/>
    <s v="SFST81000050"/>
    <s v="Tool and Equipment PD M/C"/>
    <s v="Tool and Equipment"/>
    <n v="1"/>
    <s v="&quot;SDPC&quot; AC4000-03 Series ชุดกรองลม 3 ตอน_x000a_filter + regulator + lubricator เกลียว 3/8&quot;"/>
    <n v="1"/>
    <s v="EA."/>
    <n v="1320"/>
    <n v="1320"/>
    <m/>
    <m/>
    <s v="Recive bill and GRN already"/>
    <s v="GRN2425-0007965"/>
    <d v="2025-03-21T00:00:00"/>
    <m/>
    <n v="37"/>
    <s v="Ontime"/>
    <m/>
  </r>
  <r>
    <n v="886"/>
    <x v="0"/>
    <d v="2025-02-05T00:00:00"/>
    <m/>
    <m/>
    <d v="2025-02-05T00:00:00"/>
    <s v="PR2425-05547"/>
    <s v="PO2425-06465"/>
    <d v="2025-02-12T00:00:00"/>
    <m/>
    <n v="10"/>
    <s v="SFST81000009"/>
    <s v="Tool and Equipment PD M/C"/>
    <s v="Machanical jobs"/>
    <n v="1"/>
    <s v="Industrial Sectional Overhead Door &quot; GVT&quot; HL Manual Version_x000a_Door clear opening size: (W) 2000 mm. x (H) 2350 mm_x000a_*Part Galvanize_x000a_- 1 row vision windows_x000a_- anty-drop system should be spring_x000a_- torsion spring balancing system_x000a_- single handle"/>
    <n v="1"/>
    <s v="SET."/>
    <n v="66500"/>
    <n v="66500"/>
    <m/>
    <s v="V1000744 - Goldvest Trading (Thailand) Co., Ltd."/>
    <s v="Recive bill and GRN already"/>
    <s v="GRN2425-0007332"/>
    <d v="2025-02-21T00:00:00"/>
    <m/>
    <n v="9"/>
    <s v="Ontime"/>
    <m/>
  </r>
  <r>
    <n v="887"/>
    <x v="0"/>
    <d v="2025-02-05T00:00:00"/>
    <m/>
    <m/>
    <d v="2025-02-05T00:00:00"/>
    <s v="PR2425-05547"/>
    <s v="PO2425-06465"/>
    <d v="2025-02-12T00:00:00"/>
    <m/>
    <n v="10"/>
    <s v="SFST81000009"/>
    <s v="Tool and Equipment PD M/C"/>
    <s v="Machanical jobs"/>
    <n v="2"/>
    <s v="INSTALLAITON&amp;DEMOLITION"/>
    <n v="2"/>
    <s v="JOB."/>
    <n v="4000"/>
    <n v="8000"/>
    <m/>
    <s v="V1000744 - Goldvest Trading (Thailand) Co., Ltd."/>
    <s v="Recive bill and GRN already"/>
    <s v="GRN2425-0007332"/>
    <d v="2025-02-21T00:00:00"/>
    <m/>
    <n v="9"/>
    <s v="Ontime"/>
    <m/>
  </r>
  <r>
    <n v="888"/>
    <x v="0"/>
    <d v="2025-02-05T00:00:00"/>
    <m/>
    <m/>
    <d v="2025-02-05T00:00:00"/>
    <s v="PR2425-05547"/>
    <s v="PO2425-06465"/>
    <d v="2025-02-12T00:00:00"/>
    <m/>
    <n v="10"/>
    <s v="SFST81000009"/>
    <s v="Tool and Equipment PD M/C"/>
    <s v="Machanical jobs"/>
    <n v="3"/>
    <s v="Labor cost for working on Sunday"/>
    <n v="3"/>
    <s v="JOB."/>
    <n v="1666.6666666666667"/>
    <n v="5000"/>
    <m/>
    <s v="V1000744 - Goldvest Trading (Thailand) Co., Ltd."/>
    <s v="Recive bill and GRN already"/>
    <s v="GRN2425-0007332"/>
    <d v="2025-02-21T00:00:00"/>
    <m/>
    <n v="9"/>
    <s v="Ontime"/>
    <m/>
  </r>
  <r>
    <n v="889"/>
    <x v="0"/>
    <d v="2025-02-05T00:00:00"/>
    <m/>
    <m/>
    <d v="2025-02-05T00:00:00"/>
    <s v="PR2425-05550"/>
    <s v="PO2425-06466"/>
    <d v="2025-02-12T00:00:00"/>
    <m/>
    <n v="100"/>
    <s v="SFST81000078"/>
    <s v="Civill jobs (Floor-Wall-Celling-roof)"/>
    <s v="Cevil jobs"/>
    <n v="1"/>
    <s v="งานปั้นบัวด้วย Epoxy Mortar + Sand + เคลือบสีด้วย PU LF_x000a_บัวสูง 10 ซม. กว้าง 5 ซม. ยาว 30 เมตร_x000a_- ค่าแรง_x000a_- ค่าเดินทาง_x000a_- ค่าดำาเนินการ"/>
    <n v="1"/>
    <s v="JOB."/>
    <n v="20000"/>
    <n v="20000"/>
    <m/>
    <s v="V1000731 - PHUTEWA DEVELOPMENT CO., LTD."/>
    <s v="Recive bill and GRN already"/>
    <s v="GRN2526-0000431"/>
    <d v="2025-04-23T00:00:00"/>
    <m/>
    <n v="70"/>
    <s v="Ontime"/>
    <m/>
  </r>
  <r>
    <n v="890"/>
    <x v="0"/>
    <d v="2025-02-05T00:00:00"/>
    <m/>
    <m/>
    <d v="2025-02-05T00:00:00"/>
    <s v="PR2425-05554 "/>
    <s v="PO2425-06468"/>
    <d v="2025-02-12T00:00:00"/>
    <m/>
    <n v="100"/>
    <s v="SFST81000009"/>
    <s v="Cooling machine for PD line"/>
    <s v="Cooling  part"/>
    <n v="1"/>
    <s v="RTD PT-100 Ohm 3 wire (Single Element)_x000a_- Tube SUS316L Dia 6 mm. Length 150 mm. (ปลายแหลม)_x000a_- Sleeve Dia 9.5 mm. Length 50 mm. + Spring"/>
    <n v="6"/>
    <s v="PCS."/>
    <n v="950"/>
    <n v="5700"/>
    <m/>
    <s v="V1000589 - KC AUTOMATION LIMITED PARTNERSHIP"/>
    <s v="Recive bill and GRN already"/>
    <s v="RN2425-0007661"/>
    <d v="2025-03-10T00:00:00"/>
    <m/>
    <n v="26"/>
    <s v="Ontime"/>
    <m/>
  </r>
  <r>
    <n v="891"/>
    <x v="0"/>
    <d v="2025-02-05T00:00:00"/>
    <m/>
    <m/>
    <d v="2025-02-05T00:00:00"/>
    <s v="PR2425-05554 "/>
    <s v="PO2425-06468"/>
    <d v="2025-02-12T00:00:00"/>
    <m/>
    <n v="100"/>
    <s v="SFST81000009"/>
    <s v="Cooling machine for PD line"/>
    <s v="Cooling  part"/>
    <n v="2"/>
    <s v="RTD PT-100 Ohm 3 wire (Single Element)_x000a_- Tube SUS316L Dia 6 mm. Length 70 mm._x000a_- Sleeve Dia 10x50 mm. With Connection M8x12 mm. + Spring"/>
    <n v="6"/>
    <s v="PCS."/>
    <n v="1266.6666666666667"/>
    <n v="7600"/>
    <m/>
    <s v="V1000589 - KC AUTOMATION LIMITED PARTNERSHIP"/>
    <s v="Recive bill and GRN already"/>
    <s v="RN2425-0007661"/>
    <d v="2025-03-10T00:00:00"/>
    <m/>
    <n v="26"/>
    <s v="Ontime"/>
    <m/>
  </r>
  <r>
    <n v="892"/>
    <x v="0"/>
    <d v="2025-02-05T00:00:00"/>
    <m/>
    <m/>
    <d v="2025-02-05T00:00:00"/>
    <s v="PR2425-05555 "/>
    <s v="PO2425-06469"/>
    <d v="2025-02-12T00:00:00"/>
    <m/>
    <n v="30"/>
    <s v="SFST81000009"/>
    <s v="Tool and Equipment  Engineering"/>
    <s v="Consumable part"/>
    <n v="1"/>
    <s v="SUMO ใบขัดเงาขนแกะ 4 &quot; (แบบมีฝา)"/>
    <n v="20"/>
    <s v="PCS."/>
    <n v="45"/>
    <n v="900"/>
    <m/>
    <s v="V1000259 - JJP SUPPLY CO., LTD"/>
    <s v="Recive bill and GRN already"/>
    <s v="GRN2425-0007838"/>
    <d v="2025-03-14T00:00:00"/>
    <m/>
    <n v="30"/>
    <s v="Ontime"/>
    <m/>
  </r>
  <r>
    <n v="893"/>
    <x v="0"/>
    <d v="2025-02-05T00:00:00"/>
    <m/>
    <m/>
    <d v="2025-02-05T00:00:00"/>
    <s v="PR2425-05555 "/>
    <s v="PO2425-06469"/>
    <d v="2025-02-12T00:00:00"/>
    <m/>
    <n v="30"/>
    <s v="SFST81000009"/>
    <s v="Tool and Equipment  Engineering"/>
    <s v="Consumable part"/>
    <n v="2"/>
    <s v="&quot;SUMO&quot; น้ำยาขัดสนิมสแตนเลส ขนาด 200 ml."/>
    <n v="10"/>
    <s v="PCS."/>
    <n v="120"/>
    <n v="1200"/>
    <m/>
    <s v="V1000259 - JJP SUPPLY CO., LTD"/>
    <s v="Recive bill and GRN already"/>
    <s v="GRN2425-0007838"/>
    <d v="2025-03-14T00:00:00"/>
    <m/>
    <n v="30"/>
    <s v="Ontime"/>
    <m/>
  </r>
  <r>
    <n v="894"/>
    <x v="0"/>
    <d v="2025-02-05T00:00:00"/>
    <m/>
    <m/>
    <d v="2025-02-05T00:00:00"/>
    <s v="PR2425-05555 "/>
    <s v="PO2425-06469"/>
    <d v="2025-02-12T00:00:00"/>
    <m/>
    <n v="30"/>
    <s v="SFST81000009"/>
    <s v="Tool and Equipment  Engineering"/>
    <s v="Consumable part"/>
    <n v="3"/>
    <s v="&quot;SUMO&quot; สเปรย์ทำความสะอาดและเคลือบเงาสแตนเลส ขนาด 600 ml."/>
    <n v="10"/>
    <s v="PCS."/>
    <n v="135"/>
    <n v="1350"/>
    <m/>
    <s v="V1000259 - JJP SUPPLY CO., LTD"/>
    <s v="Recive bill and GRN already"/>
    <s v="GRN2425-0007838"/>
    <d v="2025-03-14T00:00:00"/>
    <m/>
    <n v="30"/>
    <s v="Ontime"/>
    <m/>
  </r>
  <r>
    <n v="895"/>
    <x v="0"/>
    <d v="2025-02-05T00:00:00"/>
    <m/>
    <m/>
    <d v="2025-02-05T00:00:00"/>
    <s v="PR2425-05556"/>
    <s v="PO2425-06459"/>
    <d v="2025-02-12T00:00:00"/>
    <m/>
    <n v="90"/>
    <s v="SFST81000009"/>
    <s v="PD Machine"/>
    <s v="เครื่อง Heat Seal สายพานแนวนอน No.1"/>
    <n v="1"/>
    <s v="Temperature Controller &quot;SHINKO&quot; Model: BCS25000"/>
    <n v="1"/>
    <s v="PCS."/>
    <n v="5500"/>
    <n v="5500"/>
    <m/>
    <m/>
    <s v="Recive bill and GRN already"/>
    <s v="GRN2526-0000406"/>
    <d v="2025-04-23T00:00:00"/>
    <m/>
    <n v="70"/>
    <s v="Ontime"/>
    <m/>
  </r>
  <r>
    <n v="896"/>
    <x v="0"/>
    <d v="2025-02-05T00:00:00"/>
    <m/>
    <m/>
    <d v="2025-02-05T00:00:00"/>
    <s v="PR2425-05556"/>
    <s v="PO2425-06459"/>
    <d v="2025-02-12T00:00:00"/>
    <m/>
    <n v="90"/>
    <s v="SFST81000009"/>
    <s v="PD Machine"/>
    <s v="เครื่อง Heat Seal สายพานแนวนอน No.1"/>
    <n v="2"/>
    <s v="BS-1-007 Jont for guide roller"/>
    <n v="2"/>
    <s v="PCS."/>
    <n v="350"/>
    <n v="700"/>
    <m/>
    <m/>
    <s v="Recive bill and GRN already"/>
    <s v="GRN2526-0000406"/>
    <d v="2025-04-23T00:00:00"/>
    <m/>
    <n v="70"/>
    <s v="Ontime"/>
    <m/>
  </r>
  <r>
    <n v="897"/>
    <x v="0"/>
    <d v="2025-02-05T00:00:00"/>
    <m/>
    <m/>
    <d v="2025-02-05T00:00:00"/>
    <s v="PR2425-05556"/>
    <s v="PO2425-06459"/>
    <d v="2025-02-12T00:00:00"/>
    <m/>
    <n v="90"/>
    <s v="SFST81000009"/>
    <s v="PD Machine"/>
    <s v="เครื่อง Heat Seal สายพานแนวนอน No.1"/>
    <n v="3"/>
    <s v="Bearing 608-2RS"/>
    <n v="2"/>
    <s v="PCS."/>
    <n v="330"/>
    <n v="660"/>
    <m/>
    <m/>
    <s v="Recive bill and GRN already"/>
    <s v="GRN2526-0000406"/>
    <d v="2025-04-23T00:00:00"/>
    <m/>
    <n v="70"/>
    <s v="Ontime"/>
    <m/>
  </r>
  <r>
    <n v="898"/>
    <x v="0"/>
    <d v="2025-02-05T00:00:00"/>
    <m/>
    <m/>
    <d v="2025-02-05T00:00:00"/>
    <s v="PR2425-05556"/>
    <s v="PO2425-06460"/>
    <d v="2025-02-12T00:00:00"/>
    <m/>
    <n v="30"/>
    <s v="SFST81000009"/>
    <s v="PD Machine"/>
    <s v="เครื่อง Heat Seal สายพานแนวนอน No.1"/>
    <n v="4"/>
    <s v="&quot;Tend&quot; Tower Light Model: TPWL5L-22RG (หลอด LED)"/>
    <n v="1"/>
    <s v="PCS."/>
    <n v="1490"/>
    <n v="1490"/>
    <m/>
    <s v="V1000481 - บริษัท เจดับบลิวเทค จำกัด"/>
    <s v="Recive bill and GRN already"/>
    <s v="GRN2425-0007398"/>
    <d v="2025-02-25T00:00:00"/>
    <m/>
    <n v="13"/>
    <s v="Ontime"/>
    <m/>
  </r>
  <r>
    <n v="899"/>
    <x v="0"/>
    <d v="2025-02-05T00:00:00"/>
    <m/>
    <m/>
    <d v="2025-02-05T00:00:00"/>
    <s v="PR2425-05558"/>
    <s v="PO2425-06461"/>
    <d v="2025-02-12T00:00:00"/>
    <m/>
    <n v="10"/>
    <s v="SFST81000050"/>
    <s v="Cooling machine for PD line"/>
    <s v="Cooling  part"/>
    <n v="1"/>
    <s v="&quot;GUNTNER&quot; FH065-VDP.6N.V7, 400Vac., 50Hz, 1.63/0.68Kw.,_x000a_2Hp, 4.3/2.5A., 1340/1000rpm. CosY 0.74, THCL155,_x000a_IP54 [VT0177], Evapperator fan"/>
    <n v="1"/>
    <s v="EA."/>
    <n v="53200"/>
    <n v="53200"/>
    <m/>
    <s v="V1000655 - SRM ENGINEERING 1991 CO., LTD."/>
    <s v="Recive bill and GRN already"/>
    <s v="GRN2425-0007263"/>
    <d v="2025-02-19T00:00:00"/>
    <m/>
    <n v="7"/>
    <s v="Ontime"/>
    <m/>
  </r>
  <r>
    <n v="900"/>
    <x v="0"/>
    <d v="2025-02-05T00:00:00"/>
    <m/>
    <m/>
    <d v="2025-02-05T00:00:00"/>
    <s v="PR2425-05560"/>
    <s v="PO2425-06471"/>
    <d v="2025-02-12T00:00:00"/>
    <m/>
    <n v="30"/>
    <s v="SFST81000009"/>
    <s v="Tool and Equipment  Engineering"/>
    <s v="Consumable part"/>
    <n v="1"/>
    <s v="&quot;SCG&quot; กาวทาท่อชนิดเข้มขัน 125 กรัม"/>
    <n v="12"/>
    <s v="PCS."/>
    <n v="170"/>
    <n v="2040"/>
    <m/>
    <s v="V1000259 - JJP SUPPLY CO., LTD"/>
    <s v="Recive bill and GRN already"/>
    <s v="GRN2425-0007843"/>
    <d v="2025-03-14T00:00:00"/>
    <m/>
    <n v="30"/>
    <s v="Ontime"/>
    <m/>
  </r>
  <r>
    <n v="901"/>
    <x v="0"/>
    <d v="2025-02-05T00:00:00"/>
    <m/>
    <m/>
    <d v="2025-02-05T00:00:00"/>
    <s v="PR2425-05561"/>
    <s v="PO2425-06457"/>
    <d v="2025-02-12T00:00:00"/>
    <m/>
    <n v="30"/>
    <s v="SFST81000048"/>
    <s v="Civill jobs (Floor-Wall-Celling-roof)"/>
    <s v="Cevil jobs"/>
    <n v="1"/>
    <s v="งานสำรวจเพื่อจัดทำ Scope of work ซ่อมแซมระบบท่อใต้อาคาร_x000a_ค่าใบอนุญาติทำงานที่อับอากาศ และผลการตรวจสุขภาพ_x000a_ค่าอุปกรณ์และเครื่องมือ การทำงานในที่อับอากาศ_x000a_ค่าออกแบบและจัดทำ Scope of work_x000a_ค่าใช้จ่ายอื่นๆ_x000a_- ใบรับรองแพทย์ตรวจสุขภาพ 5 ท่าน_x000a_- พัดลม/ไฟแสงสว่าง/ปลั๊กไฟ/ตรวจวัดอากาศ_x000a_- ชุด PPE_x000a_- ใบ CER พนักงานผ่านการอบรมที่อับกาศ (4 ผู้)_x000a_- ค่าเขียนแบบรายการที่ช่องท่อ_x000a_- ค่าแรงอื่นๆ"/>
    <n v="1"/>
    <s v="JOB."/>
    <n v="35000"/>
    <n v="35000"/>
    <m/>
    <s v="V1000771 - Envire Operation Co., Ltd"/>
    <s v="Recive bill and GRN already"/>
    <s v="GRN2425-0007697"/>
    <d v="2025-03-11T00:00:00"/>
    <m/>
    <n v="27"/>
    <s v="Ontime"/>
    <m/>
  </r>
  <r>
    <n v="902"/>
    <x v="0"/>
    <d v="2025-02-05T00:00:00"/>
    <m/>
    <m/>
    <d v="2025-02-05T00:00:00"/>
    <s v="PR2425-05562"/>
    <s v="PO2425-06462"/>
    <d v="2025-02-12T00:00:00"/>
    <m/>
    <n v="30"/>
    <s v="SFST81000009"/>
    <s v="Tool and Equipment PD M/C"/>
    <s v="Tool and Equipment"/>
    <n v="1"/>
    <s v="Meterial tube bergin, blue"/>
    <n v="100"/>
    <s v="M."/>
    <n v="600"/>
    <n v="60000"/>
    <m/>
    <s v="V1000021 - CALVATIS-ASIA PACIFIC CO.,LTD."/>
    <s v="Recive bill and GRN already"/>
    <s v="GRN2425-0007447"/>
    <d v="2025-03-01T00:00:00"/>
    <m/>
    <n v="17"/>
    <s v="Ontime"/>
    <m/>
  </r>
  <r>
    <n v="903"/>
    <x v="0"/>
    <d v="2025-02-05T00:00:00"/>
    <m/>
    <m/>
    <d v="2025-02-05T00:00:00"/>
    <s v="PR2425-05562"/>
    <s v="PO2425-06462"/>
    <d v="2025-02-12T00:00:00"/>
    <m/>
    <n v="30"/>
    <s v="SFST81000009"/>
    <s v="Tool and Equipment PD M/C"/>
    <s v="Tool and Equipment"/>
    <n v="2"/>
    <s v="ปลอกผ้า HYDROLIC"/>
    <n v="8"/>
    <s v="PCS."/>
    <n v="400"/>
    <n v="3200"/>
    <m/>
    <s v="V1000021 - CALVATIS-ASIA PACIFIC CO.,LTD."/>
    <s v="Recive bill and GRN already"/>
    <s v="GRN2425-0007447"/>
    <d v="2025-03-01T00:00:00"/>
    <m/>
    <n v="17"/>
    <s v="Ontime"/>
    <m/>
  </r>
  <r>
    <n v="904"/>
    <x v="0"/>
    <d v="2025-02-05T00:00:00"/>
    <m/>
    <m/>
    <d v="2025-02-05T00:00:00"/>
    <s v="PR2425-05562"/>
    <s v="PO2425-06462"/>
    <d v="2025-02-12T00:00:00"/>
    <m/>
    <n v="30"/>
    <s v="SFST81000009"/>
    <s v="Tool and Equipment PD M/C"/>
    <s v="Tool and Equipment"/>
    <n v="3"/>
    <s v="หัวฉีดโฟม 1/2&quot;"/>
    <n v="4"/>
    <s v="PCS."/>
    <n v="1100"/>
    <n v="4400"/>
    <m/>
    <s v="V1000021 - CALVATIS-ASIA PACIFIC CO.,LTD."/>
    <s v="Recive bill and GRN already"/>
    <s v="GRN2425-0007447"/>
    <d v="2025-03-01T00:00:00"/>
    <m/>
    <n v="17"/>
    <s v="Ontime"/>
    <m/>
  </r>
  <r>
    <n v="905"/>
    <x v="0"/>
    <d v="2025-02-05T00:00:00"/>
    <m/>
    <m/>
    <d v="2025-02-05T00:00:00"/>
    <s v="PR2425-05562"/>
    <s v="PO2425-06462"/>
    <d v="2025-02-12T00:00:00"/>
    <m/>
    <n v="30"/>
    <s v="SFST81000009"/>
    <s v="Tool and Equipment PD M/C"/>
    <s v="Tool and Equipment"/>
    <n v="4"/>
    <s v="GBMT0808 (ปลอกฝ้า) ห่างหนู 4 หุน เกลียวนอก 4 หุน"/>
    <n v="4"/>
    <s v="PCS."/>
    <n v="400"/>
    <n v="1600"/>
    <m/>
    <s v="V1000021 - CALVATIS-ASIA PACIFIC CO.,LTD."/>
    <s v="Recive bill and GRN already"/>
    <s v="GRN2425-0007447"/>
    <d v="2025-03-01T00:00:00"/>
    <m/>
    <n v="17"/>
    <s v="Ontime"/>
    <m/>
  </r>
  <r>
    <n v="906"/>
    <x v="0"/>
    <d v="2025-02-05T00:00:00"/>
    <m/>
    <m/>
    <d v="2025-02-05T00:00:00"/>
    <s v="PR2425-05562"/>
    <s v="PO2425-06462"/>
    <d v="2025-02-12T00:00:00"/>
    <m/>
    <n v="30"/>
    <s v="SFST81000009"/>
    <s v="Tool and Equipment PD M/C"/>
    <s v="Tool and Equipment"/>
    <n v="5"/>
    <s v="GBMT0806 (ปลอกย้ำา) ห่างหนู 4 หุน เกลียวนอก 3 หุน"/>
    <n v="4"/>
    <s v="PCS."/>
    <n v="400"/>
    <n v="1600"/>
    <m/>
    <s v="V1000021 - CALVATIS-ASIA PACIFIC CO.,LTD."/>
    <s v="Recive bill and GRN already"/>
    <s v="GRN2425-0007447"/>
    <d v="2025-03-01T00:00:00"/>
    <m/>
    <n v="17"/>
    <s v="Ontime"/>
    <m/>
  </r>
  <r>
    <n v="907"/>
    <x v="0"/>
    <d v="2025-02-05T00:00:00"/>
    <m/>
    <m/>
    <d v="2025-02-05T00:00:00"/>
    <s v="PR2425-05562"/>
    <s v="PO2425-06462"/>
    <d v="2025-02-12T00:00:00"/>
    <m/>
    <n v="30"/>
    <s v="SFST81000009"/>
    <s v="Tool and Equipment PD M/C"/>
    <s v="Tool and Equipment"/>
    <n v="6"/>
    <s v="บอลวาล์ว สเตนเลส-316 KITZ-600UTKM 1/2&quot;"/>
    <n v="4"/>
    <s v="PCS."/>
    <n v="900"/>
    <n v="3600"/>
    <m/>
    <s v="V1000021 - CALVATIS-ASIA PACIFIC CO.,LTD."/>
    <s v="Recive bill and GRN already"/>
    <s v="GRN2425-0007447"/>
    <d v="2025-03-01T00:00:00"/>
    <m/>
    <n v="17"/>
    <s v="Ontime"/>
    <m/>
  </r>
  <r>
    <n v="908"/>
    <x v="0"/>
    <d v="2025-02-05T00:00:00"/>
    <m/>
    <m/>
    <d v="2025-02-05T00:00:00"/>
    <s v="PR2425-05562"/>
    <s v="PO2425-06462"/>
    <d v="2025-02-12T00:00:00"/>
    <m/>
    <n v="30"/>
    <s v="SFST81000009"/>
    <s v="Tool and Equipment PD M/C"/>
    <s v="Tool and Equipment"/>
    <n v="7"/>
    <s v="NITTO SP-V COPLA 3P-V SUS CR 3/8&quot;"/>
    <n v="4"/>
    <s v="PCS."/>
    <n v="1500"/>
    <n v="6000"/>
    <m/>
    <s v="V1000021 - CALVATIS-ASIA PACIFIC CO.,LTD."/>
    <s v="Recive bill and GRN already"/>
    <s v="GRN2425-0007447"/>
    <d v="2025-03-01T00:00:00"/>
    <m/>
    <n v="17"/>
    <s v="Ontime"/>
    <m/>
  </r>
  <r>
    <n v="909"/>
    <x v="0"/>
    <d v="2025-02-05T00:00:00"/>
    <m/>
    <m/>
    <d v="2025-02-05T00:00:00"/>
    <s v="PR2425-05564"/>
    <s v="PO2425-06545 "/>
    <d v="2025-02-12T00:00:00"/>
    <m/>
    <n v="90"/>
    <s v="SFST82000007"/>
    <s v="Tool and Equipment  Engineering"/>
    <s v="Tool and Equipment"/>
    <n v="1"/>
    <s v="Walkie Talkie ICOM-86 FX"/>
    <n v="6"/>
    <s v="SET."/>
    <n v="4350"/>
    <n v="26100"/>
    <m/>
    <s v="V1000060 - TRIO MASS CO., LTD."/>
    <s v="Recive bill and GRN already"/>
    <s v="GRN2425-0007402"/>
    <d v="2025-02-25T00:00:00"/>
    <m/>
    <n v="13"/>
    <s v="Ontime"/>
    <m/>
  </r>
  <r>
    <n v="910"/>
    <x v="0"/>
    <d v="2025-02-05T00:00:00"/>
    <m/>
    <m/>
    <d v="2025-02-05T00:00:00"/>
    <s v="PR2425-05564"/>
    <s v="PO2425-06546"/>
    <d v="2025-02-12T00:00:00"/>
    <m/>
    <n v="130"/>
    <s v="SFST82000007"/>
    <s v="Tool and Equipment  Engineering"/>
    <s v="Tool and Equipment"/>
    <n v="2"/>
    <s v="License"/>
    <n v="6"/>
    <s v="EA."/>
    <n v="500"/>
    <n v="3000"/>
    <m/>
    <s v="V1000166 - Office Of The National Broadcasting and Telecommunications Commission"/>
    <s v="Recive bill and GRN already"/>
    <s v="GRN2526-0001815"/>
    <d v="2025-06-18T00:00:00"/>
    <m/>
    <n v="126"/>
    <s v="Ontime"/>
    <m/>
  </r>
  <r>
    <n v="911"/>
    <x v="0"/>
    <d v="2025-02-10T00:00:00"/>
    <m/>
    <m/>
    <d v="2025-02-05T00:00:00"/>
    <s v="PR2425-05565"/>
    <s v="PO2425-06470"/>
    <d v="2025-02-12T00:00:00"/>
    <m/>
    <n v="10"/>
    <s v="SFST34000065"/>
    <s v="Consumable part for MN"/>
    <s v="Cooling  part"/>
    <n v="1"/>
    <s v="&quot;WEIGUANG&quot;,Axial Fan, 4E-315-V-S"/>
    <n v="10"/>
    <s v="EA."/>
    <n v="3400"/>
    <n v="34000"/>
    <m/>
    <s v=" V1000310 - BOONBAWORN ENGINEERING CO., LTD"/>
    <s v="Recive bill and GRN already"/>
    <s v="GRN2425-0007233"/>
    <d v="2025-02-18T00:00:00"/>
    <m/>
    <n v="6"/>
    <s v="Ontime"/>
    <m/>
  </r>
  <r>
    <n v="912"/>
    <x v="0"/>
    <d v="2025-02-10T00:00:00"/>
    <m/>
    <m/>
    <d v="2025-02-10T00:00:00"/>
    <s v="PR2425-05599 "/>
    <s v="PO2425-06541"/>
    <d v="2025-02-17T00:00:00"/>
    <m/>
    <n v="10"/>
    <s v="SFST81000048"/>
    <s v="Utility Jobs  (Boiler-Air compress-Transformer-LPG)"/>
    <s v="Cooling system jobs"/>
    <n v="1"/>
    <s v="ค่าแรงปฏิบัติงาน ตรวจเช็คระบบทำความเย็นห้อง Air Blast Freezer No.2_x000a_- ปัญหาไม่สามารถเดิน Compressor No.1, No.2 ได้"/>
    <n v="1"/>
    <s v="JOB."/>
    <n v="9500"/>
    <n v="9500"/>
    <m/>
    <s v="V1000762 - PORNNARIN P N SERVICE LIMITED PARTNERSHIP"/>
    <s v="Recive bill and GRN already"/>
    <s v="GRN2425-0007277"/>
    <d v="2025-02-19T00:00:00"/>
    <m/>
    <n v="2"/>
    <s v="Ontime"/>
    <m/>
  </r>
  <r>
    <n v="913"/>
    <x v="0"/>
    <d v="2025-02-10T00:00:00"/>
    <m/>
    <m/>
    <d v="2025-02-10T00:00:00"/>
    <s v="PR2425-05600"/>
    <s v="PO2425-06540"/>
    <d v="2025-02-17T00:00:00"/>
    <m/>
    <n v="10"/>
    <s v="SFST81000048"/>
    <s v="PD Machine"/>
    <s v="X-Ray machine No.1"/>
    <n v="1"/>
    <s v="Service charge_x000a_Error:_x000a_-Detector 1 lost connection_x000a_-Detector 1 has unknown error 31_x000a_- Detector 1 has unknown error 15_x000a_Service date: 10-Feb-2025"/>
    <n v="1"/>
    <s v="JOB."/>
    <n v="6900"/>
    <n v="6900"/>
    <m/>
    <s v="V1000189 - FPT FOOD PROCESS TECHNOLOGY CO., LTD."/>
    <s v="Recive bill and GRN already"/>
    <s v="GRN2425-0007402"/>
    <d v="2025-02-25T00:00:00"/>
    <m/>
    <n v="8"/>
    <s v="Ontime"/>
    <m/>
  </r>
  <r>
    <n v="914"/>
    <x v="0"/>
    <d v="2025-02-10T00:00:00"/>
    <m/>
    <m/>
    <d v="2025-02-10T00:00:00"/>
    <s v="PR2425-05601"/>
    <s v="PO2425-06542"/>
    <d v="2025-02-17T00:00:00"/>
    <m/>
    <n v="90"/>
    <s v="SFST81000009"/>
    <s v="Tool and Equipment  Engineering"/>
    <s v="Tool and Equipment"/>
    <n v="1"/>
    <s v="&quot;TOTAL&quot; TABLI200181 เครื่องเป่าลมไร้สาย 20V (แบตเตอรี่ 1 ก้อน + แท่นชาร์จ)"/>
    <n v="2"/>
    <s v="EA."/>
    <n v="1390.19"/>
    <n v="2780.38"/>
    <m/>
    <s v="V1000567 - KRUEANG MUE RUNG REUNG CO., LTD."/>
    <s v="Recive bill and GRN already"/>
    <s v="GRN2425-0007662"/>
    <d v="2025-03-10T00:00:00"/>
    <m/>
    <n v="21"/>
    <s v="Ontime"/>
    <m/>
  </r>
  <r>
    <n v="915"/>
    <x v="0"/>
    <d v="2025-02-10T00:00:00"/>
    <m/>
    <m/>
    <d v="2025-02-10T00:00:00"/>
    <s v="PR2425-05601"/>
    <s v="PO2425-06542"/>
    <d v="2025-02-17T00:00:00"/>
    <m/>
    <n v="90"/>
    <s v="SFST81000009"/>
    <s v="Tool and Equipment  Engineering"/>
    <s v="Tool and Equipment"/>
    <n v="2"/>
    <s v="&quot;TOTAL&quot; TAGLI201008 เครื่องเจียร์ 4 นิ้ว (ตัวเปล่า)"/>
    <n v="1"/>
    <s v="EA."/>
    <n v="1549.08"/>
    <n v="1549.08"/>
    <m/>
    <s v="V1000567 - KRUEANG MUE RUNG REUNG CO., LTD."/>
    <s v="Recive bill and GRN already"/>
    <s v="GRN2425-0007662"/>
    <d v="2025-03-10T00:00:00"/>
    <m/>
    <n v="21"/>
    <s v="Ontime"/>
    <m/>
  </r>
  <r>
    <n v="916"/>
    <x v="0"/>
    <d v="2025-02-10T00:00:00"/>
    <m/>
    <m/>
    <d v="2025-02-10T00:00:00"/>
    <s v="PR2425-05601"/>
    <s v="PO2425-06542"/>
    <d v="2025-02-17T00:00:00"/>
    <m/>
    <n v="90"/>
    <s v="SFST81000009"/>
    <s v="Tool and Equipment  Engineering"/>
    <s v="Tool and Equipment"/>
    <n v="3"/>
    <s v="&quot;TOTAL&quot; TFBLI20011 แบตเตอรี่ 20V 2.0Ah."/>
    <n v="4"/>
    <s v="EA."/>
    <n v="595.79"/>
    <n v="2383.16"/>
    <m/>
    <s v="V1000567 - KRUEANG MUE RUNG REUNG CO., LTD."/>
    <s v="Recive bill and GRN already"/>
    <s v="GRN2425-0007662"/>
    <d v="2025-03-10T00:00:00"/>
    <m/>
    <n v="21"/>
    <s v="Ontime"/>
    <m/>
  </r>
  <r>
    <n v="917"/>
    <x v="0"/>
    <d v="2025-02-10T00:00:00"/>
    <m/>
    <m/>
    <d v="2025-02-10T00:00:00"/>
    <s v="PR2425-05601"/>
    <s v="PO2425-06542"/>
    <d v="2025-02-17T00:00:00"/>
    <m/>
    <n v="90"/>
    <s v="SFST81000009"/>
    <s v="Tool and Equipment  Engineering"/>
    <s v="Tool and Equipment"/>
    <n v="4"/>
    <s v="&quot;TOTAL&quot; TFCLI2001 แท่นชาร์จแบตเตอรี่ 20V."/>
    <n v="1"/>
    <s v="EA."/>
    <n v="333.64"/>
    <n v="333.64"/>
    <m/>
    <s v="V1000567 - KRUEANG MUE RUNG REUNG CO., LTD."/>
    <s v="Recive bill and GRN already"/>
    <s v="GRN2425-0007662"/>
    <d v="2025-03-10T00:00:00"/>
    <m/>
    <n v="21"/>
    <s v="Ontime"/>
    <m/>
  </r>
  <r>
    <n v="918"/>
    <x v="0"/>
    <d v="2025-02-10T00:00:00"/>
    <m/>
    <m/>
    <d v="2025-02-10T00:00:00"/>
    <s v="PR2425-05601"/>
    <s v="PO2425-06542"/>
    <d v="2025-02-17T00:00:00"/>
    <m/>
    <n v="90"/>
    <s v="SFST81000009"/>
    <s v="Tool and Equipment  Engineering"/>
    <s v="Tool and Equipment"/>
    <n v="5"/>
    <s v="&quot;TOTAL&quot; THT321085 คีมย้ำรีเวท 10.5 นิ้ว_x000a_(สําหรับยิงลูกรีเวท อลูมิเนียม)"/>
    <n v="2"/>
    <s v="EA."/>
    <n v="103.27"/>
    <n v="206.54"/>
    <m/>
    <s v="V1000567 - KRUEANG MUE RUNG REUNG CO., LTD."/>
    <s v="Recive bill and GRN already"/>
    <s v="GRN2425-0007662"/>
    <d v="2025-03-10T00:00:00"/>
    <m/>
    <n v="21"/>
    <s v="Ontime"/>
    <m/>
  </r>
  <r>
    <n v="919"/>
    <x v="0"/>
    <d v="2025-02-10T00:00:00"/>
    <m/>
    <m/>
    <d v="2025-02-10T00:00:00"/>
    <s v="PR2425-05601"/>
    <s v="PO2425-06543"/>
    <d v="2025-02-17T00:00:00"/>
    <m/>
    <n v="10"/>
    <s v="SFST81000050"/>
    <s v="Tool and Equipment  Engineering"/>
    <s v="Tool and Equipment"/>
    <n v="6"/>
    <s v="&quot;Solar&quot; GW-5D วงเวียนตัดปะเก็น 500mm."/>
    <n v="1"/>
    <s v="EA."/>
    <n v="4436"/>
    <n v="4436"/>
    <m/>
    <s v="V1000729 - BN SUPPLY 1991 CO., LTD."/>
    <s v="Recive bill and GRN already"/>
    <s v="GRN2425-0007335"/>
    <d v="2025-02-21T00:00:00"/>
    <m/>
    <n v="4"/>
    <s v="Ontime"/>
    <m/>
  </r>
  <r>
    <n v="920"/>
    <x v="0"/>
    <d v="2025-02-10T00:00:00"/>
    <m/>
    <m/>
    <d v="2025-02-10T00:00:00"/>
    <s v="PR2425-05602"/>
    <s v="PO2425-06547"/>
    <d v="2025-02-17T00:00:00"/>
    <m/>
    <n v="10"/>
    <s v="SFST81000050"/>
    <s v="Civill jobs (Floor-Wall-Celling-roof)"/>
    <s v="Cevil quipment  &amp; Part"/>
    <n v="1"/>
    <s v="ตราเสือ ปูนซีเมนต์ผสม ก่อ ฉาบ เท 50 กก."/>
    <n v="2"/>
    <s v="Sack."/>
    <n v="350"/>
    <n v="700"/>
    <m/>
    <s v="V1000529 - 168 Supply"/>
    <s v="Recive bill and GRN already"/>
    <s v="GRN2425-0007397"/>
    <d v="2025-02-25T00:00:00"/>
    <m/>
    <n v="8"/>
    <s v="Ontime"/>
    <m/>
  </r>
  <r>
    <n v="921"/>
    <x v="0"/>
    <d v="2025-02-10T00:00:00"/>
    <m/>
    <m/>
    <d v="2025-02-10T00:00:00"/>
    <s v="PR2425-05603"/>
    <s v="PO2425-06544"/>
    <d v="2025-02-17T00:00:00"/>
    <m/>
    <n v="30"/>
    <s v="SFST81000009"/>
    <s v="Civill jobs (Floor-Wall-Celling-roof)"/>
    <s v="Cevil quipment  &amp; Part"/>
    <n v="1"/>
    <s v="Pigment (ผงสี) สีเขียวเข้ม"/>
    <n v="10"/>
    <s v="BAG."/>
    <n v="530"/>
    <n v="5300"/>
    <m/>
    <s v="APEX ASIA CONSTRUCTION CO.,LTD."/>
    <s v="Recive bill and GRN already"/>
    <s v="GRN2425-0007631"/>
    <d v="2025-03-07T00:00:00"/>
    <m/>
    <n v="18"/>
    <s v="Ontime"/>
    <m/>
  </r>
  <r>
    <n v="922"/>
    <x v="0"/>
    <d v="2025-02-10T00:00:00"/>
    <m/>
    <m/>
    <d v="2025-02-10T00:00:00"/>
    <s v="PR2425-05603"/>
    <s v="PO2425-06544"/>
    <d v="2025-02-17T00:00:00"/>
    <m/>
    <n v="30"/>
    <s v="SFST81000009"/>
    <s v="Civill jobs (Floor-Wall-Celling-roof)"/>
    <s v="Cevil quipment  &amp; Part"/>
    <n v="2"/>
    <s v="Pigment (ผงสี) สีเหลือง"/>
    <n v="10"/>
    <s v="BAG."/>
    <n v="530"/>
    <n v="5300"/>
    <m/>
    <s v="APEX ASIA CONSTRUCTION CO.,LTD."/>
    <s v="Recive bill and GRN already"/>
    <s v="GRN2425-0007631"/>
    <d v="2025-03-07T00:00:00"/>
    <m/>
    <n v="18"/>
    <s v="Ontime"/>
    <m/>
  </r>
  <r>
    <n v="923"/>
    <x v="0"/>
    <d v="2025-02-10T00:00:00"/>
    <m/>
    <m/>
    <d v="2025-02-10T00:00:00"/>
    <s v="PR2425-05603"/>
    <s v="PO2425-06544"/>
    <d v="2025-02-17T00:00:00"/>
    <m/>
    <n v="30"/>
    <s v="SFST81000009"/>
    <s v="Civill jobs (Floor-Wall-Celling-roof)"/>
    <s v="Cevil quipment  &amp; Part"/>
    <n v="3"/>
    <s v="น้ำยา PU HF Part A: 3 kg, Part B: 3 kg"/>
    <n v="20"/>
    <s v="SET"/>
    <n v="1450"/>
    <n v="29000"/>
    <m/>
    <s v="APEX ASIA CONSTRUCTION CO.,LTD."/>
    <s v="Recive bill and GRN already"/>
    <s v="GRN2425-0007631"/>
    <d v="2025-03-07T00:00:00"/>
    <m/>
    <n v="18"/>
    <s v="Ontime"/>
    <m/>
  </r>
  <r>
    <n v="924"/>
    <x v="0"/>
    <d v="2025-02-10T00:00:00"/>
    <m/>
    <m/>
    <d v="2025-02-10T00:00:00"/>
    <s v="PR2425-05603"/>
    <s v="PO2425-06544"/>
    <d v="2025-02-17T00:00:00"/>
    <m/>
    <n v="30"/>
    <s v="SFST81000009"/>
    <s v="Civill jobs (Floor-Wall-Celling-roof)"/>
    <s v="Cevil quipment  &amp; Part"/>
    <n v="4"/>
    <s v="ปูนซีเมนต์ ฟองดูสำหรับห้องเย็น Fondu Concrete"/>
    <n v="2"/>
    <s v="Sack."/>
    <n v="2350"/>
    <n v="4700"/>
    <m/>
    <s v="APEX ASIA CONSTRUCTION CO.,LTD."/>
    <s v="Recive bill and GRN already"/>
    <s v="GRN2425-0007631"/>
    <d v="2025-03-07T00:00:00"/>
    <m/>
    <n v="18"/>
    <s v="Ontime"/>
    <m/>
  </r>
  <r>
    <n v="925"/>
    <x v="0"/>
    <d v="2025-02-14T00:00:00"/>
    <m/>
    <m/>
    <d v="2025-02-14T00:00:00"/>
    <s v="PR2425-05681"/>
    <s v="PO2425-06653"/>
    <d v="2025-02-21T00:00:00"/>
    <m/>
    <n v="10"/>
    <d v="2025-05-16T00:00:00"/>
    <s v="Consumable part for MN"/>
    <s v="Eletrical part"/>
    <n v="1"/>
    <s v="&quot;Philip&quot;,T8,20W, 2100lm, ECO SOFT HO LED"/>
    <n v="40"/>
    <s v="PCS."/>
    <n v="134"/>
    <n v="5360"/>
    <m/>
    <s v="V1000276 - SN. ELECTRIC AND SUPPLY CO., LTD."/>
    <s v="Recive bill and GRN already"/>
    <s v="GRN2425-0007449"/>
    <d v="2025-03-01T00:00:00"/>
    <m/>
    <n v="8"/>
    <s v="Ontime"/>
    <m/>
  </r>
  <r>
    <n v="926"/>
    <x v="0"/>
    <d v="2025-02-14T00:00:00"/>
    <m/>
    <m/>
    <d v="2025-02-14T00:00:00"/>
    <s v="PR2425-05681"/>
    <s v="PO2425-06653"/>
    <d v="2025-02-21T00:00:00"/>
    <m/>
    <n v="10"/>
    <s v="SFST34000186"/>
    <s v="Consumable part for MN"/>
    <s v="Electrical jobs"/>
    <n v="2"/>
    <s v="BTICINO 25503 สีเทา ขนาด 3 ช่อง กันน้ำ IP55"/>
    <n v="20"/>
    <s v="PCS."/>
    <n v="390"/>
    <n v="7800"/>
    <m/>
    <s v="V1000276 - SN. ELECTRIC AND SUPPLY CO., LTD."/>
    <s v="Recive bill and GRN already"/>
    <s v="GRN2425-0007449"/>
    <d v="2025-03-01T00:00:00"/>
    <m/>
    <n v="8"/>
    <s v="Ontime"/>
    <m/>
  </r>
  <r>
    <n v="927"/>
    <x v="0"/>
    <d v="2025-02-18T00:00:00"/>
    <m/>
    <m/>
    <d v="2025-02-18T00:00:00"/>
    <s v="PR2425-05702"/>
    <s v="PO2425-06684"/>
    <d v="2025-02-25T00:00:00"/>
    <m/>
    <n v="10"/>
    <s v="SFST34000189"/>
    <s v="Consumable part for MN"/>
    <s v="Tool and Equipment"/>
    <n v="1"/>
    <s v="PU Foam Sika Boom AP 500ml (1BOX / 12 PC)"/>
    <n v="12"/>
    <s v="PCS."/>
    <n v="245"/>
    <n v="2940"/>
    <m/>
    <s v="V1000289 - Kitticharoen Supply Co., Ltd"/>
    <s v="Recive bill and GRN already"/>
    <s v="GRN2425-0007452"/>
    <d v="2025-03-01T00:00:00"/>
    <m/>
    <n v="4"/>
    <s v="Ontime"/>
    <m/>
  </r>
  <r>
    <n v="928"/>
    <x v="0"/>
    <d v="2025-02-19T00:00:00"/>
    <m/>
    <m/>
    <d v="2025-02-19T00:00:00"/>
    <s v="PR2425-05741"/>
    <s v="PO2425-06715"/>
    <d v="2025-02-26T00:00:00"/>
    <m/>
    <n v="30"/>
    <s v="SFST81000050"/>
    <s v="Safety equipment"/>
    <s v="Safety equipment"/>
    <n v="1"/>
    <s v="เข็มขัดพยุงหลัง ERGOZO Heavy Duty_x000a_Size: L = 7เส้น, XL = 5เส้น"/>
    <n v="12"/>
    <s v="PCS."/>
    <n v="320"/>
    <n v="3840"/>
    <m/>
    <s v=" V1000224 - PHOL DHANYA PUBLIC CO.,LTD."/>
    <s v="Recive bill and GRN already"/>
    <s v="GRN2425-0007565"/>
    <d v="2025-03-04T00:00:00"/>
    <m/>
    <n v="6"/>
    <s v="Ontime"/>
    <m/>
  </r>
  <r>
    <n v="929"/>
    <x v="0"/>
    <d v="2025-02-19T00:00:00"/>
    <m/>
    <m/>
    <d v="2025-02-19T00:00:00"/>
    <s v="PR2425-05742"/>
    <s v="PO2425-06720"/>
    <d v="2025-02-26T00:00:00"/>
    <m/>
    <n v="30"/>
    <s v="SFST81000009"/>
    <s v="Tool and Equipment  Engineering"/>
    <s v="Tool and Equipment"/>
    <n v="1"/>
    <s v="มือจับสแตนเลสตัวตรง 12 นิ้ว x 1นิ้ว"/>
    <n v="10"/>
    <s v="PCS."/>
    <n v="330"/>
    <n v="3300"/>
    <m/>
    <s v="V1000259 - JJP SUPPLY CO., LTD"/>
    <s v="Recive bill and GRN already"/>
    <s v="GRN2425-0007842"/>
    <d v="2025-03-14T00:00:00"/>
    <m/>
    <n v="16"/>
    <s v="Ontime"/>
    <m/>
  </r>
  <r>
    <n v="930"/>
    <x v="0"/>
    <d v="2025-02-19T00:00:00"/>
    <m/>
    <m/>
    <d v="2025-02-19T00:00:00"/>
    <s v="PR2425-05742"/>
    <s v="PO2425-06720"/>
    <d v="2025-02-26T00:00:00"/>
    <m/>
    <n v="30"/>
    <s v="SFST81000009"/>
    <s v="Tool and Equipment  Engineering"/>
    <s v="Tool and Equipment"/>
    <n v="2"/>
    <s v="สกรูหัวเวเฟอร์ ปลายสว่าน ชุบขาว สกรูหัวหมวก 8x1.1/2 นิ้ว (1กล่อง/1000)"/>
    <n v="1"/>
    <s v="PCS."/>
    <n v="220"/>
    <n v="220"/>
    <m/>
    <s v="V1000259 - JJP SUPPLY CO., LTD"/>
    <s v="Recive bill and GRN already"/>
    <s v="GRN2425-0007842"/>
    <d v="2025-03-14T00:00:00"/>
    <m/>
    <n v="16"/>
    <s v="Ontime"/>
    <m/>
  </r>
  <r>
    <n v="931"/>
    <x v="0"/>
    <d v="2025-02-19T00:00:00"/>
    <m/>
    <m/>
    <d v="2025-02-19T00:00:00"/>
    <s v="PR2425-05742"/>
    <s v="PO2425-06720"/>
    <d v="2025-02-26T00:00:00"/>
    <m/>
    <n v="30"/>
    <s v="SFST81000009"/>
    <s v="Tool and Equipment  Engineering"/>
    <s v="Tool and Equipment"/>
    <n v="3"/>
    <s v="สกรูหัวเวเฟอร์ ปลายสว่าน ชุบขาว สกรูหัวหมวก 8x1นิ้ว (1กล่อง/1000ตัว)"/>
    <n v="1"/>
    <s v="PCS."/>
    <n v="290"/>
    <n v="290"/>
    <m/>
    <s v="V1000259 - JJP SUPPLY CO., LTD"/>
    <s v="Recive bill and GRN already"/>
    <s v="GRN2425-0007842"/>
    <d v="2025-03-14T00:00:00"/>
    <m/>
    <n v="16"/>
    <s v="Ontime"/>
    <m/>
  </r>
  <r>
    <n v="932"/>
    <x v="0"/>
    <d v="2025-02-19T00:00:00"/>
    <m/>
    <m/>
    <d v="2025-02-19T00:00:00"/>
    <s v="PR2425-05742"/>
    <s v="PO2425-06720"/>
    <d v="2025-02-26T00:00:00"/>
    <m/>
    <n v="30"/>
    <s v="SFST81000009"/>
    <s v="Tool and Equipment  Engineering"/>
    <s v="Tool and Equipment"/>
    <n v="4"/>
    <s v="สกรูหัวเวเฟอร์ ปลายสว่าน ชุบขาว สกรูหัวหมวก 8x1/2นิ้ว (1กล่อง/1000ตัว)"/>
    <n v="1"/>
    <s v="PCS."/>
    <n v="240"/>
    <n v="240"/>
    <m/>
    <s v="V1000259 - JJP SUPPLY CO., LTD"/>
    <s v="Recive bill and GRN already"/>
    <s v="GRN2425-0007842"/>
    <d v="2025-03-14T00:00:00"/>
    <m/>
    <n v="16"/>
    <s v="Ontime"/>
    <m/>
  </r>
  <r>
    <n v="933"/>
    <x v="0"/>
    <d v="2025-02-19T00:00:00"/>
    <m/>
    <m/>
    <d v="2025-02-19T00:00:00"/>
    <s v="PR2425-05742"/>
    <s v="PO2425-06719"/>
    <d v="2025-02-26T00:00:00"/>
    <m/>
    <n v="30"/>
    <s v="SFST81000009"/>
    <s v="Tool and Equipment  Engineering"/>
    <s v="Tool and Equipment"/>
    <n v="5"/>
    <s v="สกรูเกลียวปล่อยสแตนเลสหัวเดเปอร์แฉก 6x1.1/2 นิ้ว (1กล่อง/500ตัว)"/>
    <n v="2"/>
    <s v="PCS."/>
    <n v="480"/>
    <n v="960"/>
    <m/>
    <s v="V1000306 - Inter Supply (1992) Co., Ltd."/>
    <s v="Recive bill and GRN already"/>
    <s v="GRN2425-0007742"/>
    <d v="2025-03-12T00:00:00"/>
    <m/>
    <n v="14"/>
    <s v="Ontime"/>
    <m/>
  </r>
  <r>
    <n v="934"/>
    <x v="0"/>
    <d v="2025-02-19T00:00:00"/>
    <m/>
    <m/>
    <d v="2025-02-19T00:00:00"/>
    <s v="PR2425-05742"/>
    <s v="PO2425-06719"/>
    <d v="2025-02-26T00:00:00"/>
    <m/>
    <n v="30"/>
    <s v="SFST81000009"/>
    <s v="Tool and Equipment  Engineering"/>
    <s v="Tool and Equipment"/>
    <n v="6"/>
    <s v="สกรูเกลียวปล่อยสแตนเลสหัวเตเปอร์แฉก 6x1 นิ้ว (1กล่อง/1000ตัว)"/>
    <n v="1"/>
    <s v="PCS."/>
    <n v="720"/>
    <n v="720"/>
    <m/>
    <s v="V1000306 - Inter Supply (1992) Co., Ltd."/>
    <s v="Recive bill and GRN already"/>
    <s v="GRN2425-0007742"/>
    <d v="2025-03-12T00:00:00"/>
    <m/>
    <n v="14"/>
    <s v="Ontime"/>
    <m/>
  </r>
  <r>
    <n v="935"/>
    <x v="0"/>
    <d v="2025-02-19T00:00:00"/>
    <m/>
    <m/>
    <d v="2025-02-19T00:00:00"/>
    <s v="PR2425-05742"/>
    <s v="PO2425-06719"/>
    <d v="2025-02-26T00:00:00"/>
    <m/>
    <n v="30"/>
    <s v="SFST81000009"/>
    <s v="Tool and Equipment  Engineering"/>
    <s v="Tool and Equipment"/>
    <n v="7"/>
    <s v="สกรูเกลียวปล่อยสแตนเลส สกรูหัวกลม 6x1 นิ้ว (1กล่อง/1000ตัว)"/>
    <n v="1"/>
    <s v="PCS."/>
    <n v="720"/>
    <n v="720"/>
    <m/>
    <s v="V1000306 - Inter Supply (1992) Co., Ltd."/>
    <s v="Recive bill and GRN already"/>
    <s v="GRN2425-0007742"/>
    <d v="2025-03-12T00:00:00"/>
    <m/>
    <n v="14"/>
    <s v="Ontime"/>
    <m/>
  </r>
  <r>
    <n v="936"/>
    <x v="0"/>
    <d v="2025-02-19T00:00:00"/>
    <m/>
    <m/>
    <d v="2025-02-19T00:00:00"/>
    <s v="PR2425-05742"/>
    <s v="PO2425-06719"/>
    <d v="2025-02-26T00:00:00"/>
    <m/>
    <n v="30"/>
    <s v="SFST81000009"/>
    <s v="Tool and Equipment  Engineering"/>
    <s v="Tool and Equipment"/>
    <n v="8"/>
    <s v="สกรูเกลียวปล่อยสแตนเลส สกรูหัวกลม 6x1.1/2 นิ้ว (1กล่อง/500ตัว)"/>
    <n v="2"/>
    <s v="PCS."/>
    <n v="480"/>
    <n v="960"/>
    <m/>
    <s v="V1000306 - Inter Supply (1992) Co., Ltd."/>
    <s v="Recive bill and GRN already"/>
    <s v="GRN2425-0007742"/>
    <d v="2025-03-12T00:00:00"/>
    <m/>
    <n v="14"/>
    <s v="Ontime"/>
    <m/>
  </r>
  <r>
    <n v="937"/>
    <x v="0"/>
    <d v="2025-02-19T00:00:00"/>
    <m/>
    <m/>
    <d v="2025-02-19T00:00:00"/>
    <s v="PR2425-05743"/>
    <s v="PO2425-06721"/>
    <d v="2025-02-26T00:00:00"/>
    <m/>
    <n v="30"/>
    <s v="SFST81000064"/>
    <s v="Waste water "/>
    <s v="Safety  annual jobs"/>
    <n v="1"/>
    <s v="ค่าวิเคราะห์ตรวจวัดน้ำเสีย_x000a_- เดือนกุมภาพันธ์ ตรวจวัด 3เดือน/ครั้ง_x000a_- จุดน้ำเข้า_x000a_- จุดน้ำออก_x000a_- จุดปล่อยน้ำหน้าโรงงาน"/>
    <n v="1"/>
    <s v="JOB."/>
    <n v="5250"/>
    <n v="5250"/>
    <m/>
    <s v="V1000124 - S.P.J. SCIENTIFIC CO., LTD."/>
    <s v="Recive bill and GRN already"/>
    <s v="GRN2425-0007699"/>
    <d v="2025-03-11T00:00:00"/>
    <m/>
    <n v="13"/>
    <s v="Ontime"/>
    <m/>
  </r>
  <r>
    <n v="938"/>
    <x v="0"/>
    <d v="2025-02-19T00:00:00"/>
    <m/>
    <m/>
    <d v="2025-02-19T00:00:00"/>
    <s v="PR2425-05744 "/>
    <s v="PO2425-06717"/>
    <d v="2025-02-26T00:00:00"/>
    <m/>
    <n v="100"/>
    <s v="SFST81000050"/>
    <s v="Tool and Equipment  Engineering"/>
    <s v="Tool and Equipment"/>
    <n v="1"/>
    <s v="&quot;TOTAL&quot; THT2910003 ปากกาวัดไฟ แสดงสถานะด้วยไฟ LED_x000a_ช่วงความถี่ : 50/60Hz"/>
    <n v="5"/>
    <s v="EA."/>
    <n v="262.14999999999998"/>
    <n v="1310.75"/>
    <m/>
    <s v="V1000567 - KRUEANG MUE RUNG REUNG CO., LTD."/>
    <s v="Recive bill and GRN already"/>
    <s v="GRN2526-0001424"/>
    <d v="2025-06-04T00:00:00"/>
    <m/>
    <n v="98"/>
    <s v="Ontime"/>
    <m/>
  </r>
  <r>
    <n v="939"/>
    <x v="0"/>
    <d v="2025-02-19T00:00:00"/>
    <m/>
    <m/>
    <d v="2025-02-19T00:00:00"/>
    <s v="PR2425-05744 "/>
    <s v="PO2425-06717"/>
    <d v="2025-02-26T00:00:00"/>
    <m/>
    <n v="100"/>
    <s v="SFST81000050"/>
    <s v="Tool and Equipment  Engineering"/>
    <s v="Tool and Equipment"/>
    <n v="2"/>
    <s v="&quot;TOTAL&quot; TWLI2025 ไฟสปอร์ตไลท์ LED 20V"/>
    <n v="2"/>
    <s v="EA."/>
    <n v="834.11"/>
    <n v="1668.22"/>
    <m/>
    <s v="V1000567 - KRUEANG MUE RUNG REUNG CO., LTD."/>
    <s v="Recive bill and GRN already"/>
    <s v="GRN2526-0001424"/>
    <d v="2025-06-04T00:00:00"/>
    <m/>
    <n v="98"/>
    <s v="Ontime"/>
    <m/>
  </r>
  <r>
    <n v="940"/>
    <x v="0"/>
    <d v="2025-02-19T00:00:00"/>
    <m/>
    <m/>
    <d v="2025-02-19T00:00:00"/>
    <s v="PR2425-05744 "/>
    <s v="PO2425-06717"/>
    <d v="2025-02-26T00:00:00"/>
    <m/>
    <n v="100"/>
    <s v="SFST81000050"/>
    <s v="Tool and Equipment  Engineering"/>
    <s v="Tool and Equipment"/>
    <n v="3"/>
    <s v="&quot;TOTAL&quot; THT141253 บ๊อกซ์ชุด 24 ชิ้น 1/2 นิ้ว ขนาด 10-32 มม"/>
    <n v="1"/>
    <s v="EA."/>
    <n v="1501.4"/>
    <n v="1501.4"/>
    <m/>
    <s v="V1000567 - KRUEANG MUE RUNG REUNG CO., LTD."/>
    <s v="Recive bill and GRN already"/>
    <s v="GRN2526-0001424"/>
    <d v="2025-06-04T00:00:00"/>
    <m/>
    <n v="98"/>
    <s v="Ontime"/>
    <m/>
  </r>
  <r>
    <n v="941"/>
    <x v="0"/>
    <d v="2025-02-19T00:00:00"/>
    <m/>
    <m/>
    <d v="2025-02-19T00:00:00"/>
    <s v="PR2425-05745"/>
    <s v="PO2425-06718 "/>
    <d v="2025-02-26T00:00:00"/>
    <m/>
    <n v="30"/>
    <s v="SFST81000009"/>
    <s v="PD Machine"/>
    <s v="Bowl Cutter (Chopper) No.1"/>
    <n v="1"/>
    <s v="Edge sealing profile, Part No. 4100426_x000a_- เครื่อง Bowl cutter, K+G WETTER CM 120 STL_x000a_- SPARE PART seerial no. 420/1217"/>
    <n v="7"/>
    <s v="M."/>
    <n v="522.5"/>
    <n v="3657.5"/>
    <m/>
    <s v="V1000782 - Forefront Foodtech Co.,Ltd."/>
    <s v="Recive bill and GRN already"/>
    <s v="GRN2425-0007827"/>
    <d v="2025-03-17T00:00:00"/>
    <m/>
    <n v="19"/>
    <s v="Ontime"/>
    <m/>
  </r>
  <r>
    <n v="942"/>
    <x v="0"/>
    <d v="2025-02-19T00:00:00"/>
    <m/>
    <m/>
    <d v="2025-02-19T00:00:00"/>
    <s v="PR2425-05746"/>
    <s v="PO2425-06718 "/>
    <d v="2025-02-26T00:00:00"/>
    <m/>
    <n v="10"/>
    <s v="SFST81000009"/>
    <s v="Tool and Equipment PD M/C"/>
    <s v="Eletrical part"/>
    <n v="1"/>
    <s v="สายไฟฟ้า Yazaki VCT-G 4x4/4 sqmm. 5 แกน (5x4 sqmm)"/>
    <n v="100"/>
    <s v="M."/>
    <n v="143.66999999999999"/>
    <n v="14367"/>
    <m/>
    <s v="V1000276 - SN. ELECTRIC AND SUPPLY CO., LTD."/>
    <s v="Recive bill and GRN already"/>
    <s v="GRN2425-0007602"/>
    <d v="2025-03-05T00:00:00"/>
    <m/>
    <n v="7"/>
    <s v="Ontime"/>
    <m/>
  </r>
  <r>
    <n v="943"/>
    <x v="0"/>
    <d v="2025-02-19T00:00:00"/>
    <m/>
    <m/>
    <d v="2025-02-19T00:00:00"/>
    <s v="PR2425-05746"/>
    <s v="PO2425-06718 "/>
    <d v="2025-02-26T00:00:00"/>
    <m/>
    <n v="10"/>
    <s v="SFST81000009"/>
    <s v="Tool and Equipment PD M/C"/>
    <s v="Eletrical part"/>
    <n v="2"/>
    <s v="สายไฟฟ้า Yazaki VCT-G 4x2.5/2.5 sqmm. 5 แกน (5x2.5 sqmm)"/>
    <n v="100"/>
    <s v="M."/>
    <n v="94.19"/>
    <n v="9419"/>
    <m/>
    <s v="V1000276 - SN. ELECTRIC AND SUPPLY CO., LTD."/>
    <s v="Recive bill and GRN already"/>
    <s v="GRN2425-0007602"/>
    <d v="2025-03-05T00:00:00"/>
    <m/>
    <n v="7"/>
    <s v="Ontime"/>
    <m/>
  </r>
  <r>
    <n v="944"/>
    <x v="0"/>
    <d v="2025-02-19T00:00:00"/>
    <m/>
    <m/>
    <d v="2025-02-19T00:00:00"/>
    <s v="PR2425-05747"/>
    <s v="PO2425-06716"/>
    <d v="2025-02-26T00:00:00"/>
    <m/>
    <n v="60"/>
    <s v="SFST81000048"/>
    <s v="Tool and Equipment PD M/C"/>
    <s v="Tool and Equipment"/>
    <n v="1"/>
    <s v="&quot;NCD&quot; SAFETY VALVE Model: SS106-10_x000a_- Mat.Body: Stainless 316_x000a_- Mat.Seat: 316_x000a_- Pressure Range: 0.3 to 10 kg/cm2_x000a_- Size: In 3/4&quot; x Out 1&quot; | BSPT_x000a_- Set Pressure: 9 bar"/>
    <n v="1"/>
    <s v="PCS."/>
    <n v="10500"/>
    <n v="10500"/>
    <m/>
    <s v="V1000690 - PAKO ENGINEERING COMPANY LIMITED"/>
    <s v="Recive bill and GRN already"/>
    <s v="GRN2425-0008177"/>
    <d v="2025-03-31T00:00:00"/>
    <m/>
    <n v="33"/>
    <s v="Ontime"/>
    <m/>
  </r>
  <r>
    <n v="945"/>
    <x v="0"/>
    <d v="2025-02-20T00:00:00"/>
    <m/>
    <m/>
    <d v="2025-02-20T00:00:00"/>
    <s v="PR2425-05774"/>
    <s v="PO2425-06839"/>
    <d v="2025-02-27T00:00:00"/>
    <m/>
    <n v="30"/>
    <s v="SFST81000004"/>
    <s v="PD Machine"/>
    <s v="Steam Bratt pan No.1"/>
    <n v="1"/>
    <s v="Service charge_x000a_- Dismantle BCH Bratt pan No. 1 and move out of area_x000a_- Install new Jumainox Bratt pan in place of BCH Bratt pan No. 1 inl. Connecting the staem system_x000a_   Connecting elctricity_x000a_   Connecting Air pressure_x000a_   Commissioning_x000a_- Working date Sat-Sun 22-23/02/2025"/>
    <n v="1"/>
    <s v="JOB."/>
    <n v="49500"/>
    <n v="49500"/>
    <m/>
    <s v="V1000189 - FPT FOOD PROCESS TECHNOLOGY CO., LTD."/>
    <s v="Recive bill and GRN already"/>
    <s v="GRN2425-0007945"/>
    <d v="2025-03-20T00:00:00"/>
    <m/>
    <n v="21"/>
    <s v="Ontime"/>
    <m/>
  </r>
  <r>
    <n v="946"/>
    <x v="0"/>
    <d v="2025-02-24T00:00:00"/>
    <m/>
    <m/>
    <d v="2025-02-24T00:00:00"/>
    <s v="PR2425-05819"/>
    <s v="PO2425-06920"/>
    <d v="2025-03-03T00:00:00"/>
    <m/>
    <n v="90"/>
    <s v="SFST34000093"/>
    <s v="Consumable part for MN"/>
    <s v="Tool and Equipment"/>
    <n v="1"/>
    <s v="ลวดเชื่อมทังสเตน ขนาด 2.4 mm. (สีฟ้า)"/>
    <n v="4"/>
    <s v="Box"/>
    <n v="520"/>
    <n v="2080"/>
    <m/>
    <s v="V1000259 - JJP SUPPLY CO., LTD"/>
    <s v="Recive bill and GRN already"/>
    <s v="GRN2526-0000108"/>
    <d v="2025-04-05T00:00:00"/>
    <m/>
    <n v="33"/>
    <s v="Ontime"/>
    <m/>
  </r>
  <r>
    <n v="947"/>
    <x v="0"/>
    <d v="2025-02-26T00:00:00"/>
    <m/>
    <m/>
    <d v="2025-02-26T00:00:00"/>
    <s v="PR2425-05834"/>
    <s v="PO2425-06950"/>
    <d v="2025-03-05T00:00:00"/>
    <m/>
    <n v="30"/>
    <s v="SFST11000067"/>
    <s v="Water plant"/>
    <s v="Water system jobs"/>
    <n v="1"/>
    <s v="โซเดียม 10%  + COA"/>
    <n v="200"/>
    <s v="Kg."/>
    <n v="5.2"/>
    <n v="1040"/>
    <m/>
    <s v="V1000205 - INTERPRETIVE CO.,LTD."/>
    <s v="Recive bill and GRN already"/>
    <s v="GRN2425-0007834"/>
    <d v="2025-03-17T00:00:00"/>
    <m/>
    <n v="12"/>
    <s v="Ontime"/>
    <m/>
  </r>
  <r>
    <n v="948"/>
    <x v="0"/>
    <d v="2025-02-26T00:00:00"/>
    <m/>
    <m/>
    <d v="2025-02-26T00:00:00"/>
    <s v="PR2425-05834"/>
    <s v="PO2425-06918"/>
    <d v="2025-03-05T00:00:00"/>
    <m/>
    <n v="10"/>
    <s v="SFST11000023"/>
    <s v="Waste water "/>
    <s v="Waste water system Jobs"/>
    <n v="2"/>
    <s v="Bio Solution 1 lit"/>
    <n v="2"/>
    <s v="BOT"/>
    <n v="800"/>
    <n v="1600"/>
    <m/>
    <s v="V1000206 - TECHMAN (THAILAND) CO.,LTD."/>
    <s v="Recive bill and GRN already"/>
    <s v="GRN2425-0007813"/>
    <d v="2025-03-14T00:00:00"/>
    <m/>
    <n v="9"/>
    <s v="Ontime"/>
    <m/>
  </r>
  <r>
    <n v="949"/>
    <x v="0"/>
    <d v="2025-02-28T00:00:00"/>
    <m/>
    <m/>
    <d v="2025-02-28T00:00:00"/>
    <s v="PR2425-05856"/>
    <s v="PO2425-06937"/>
    <d v="2025-03-07T00:00:00"/>
    <m/>
    <n v="120"/>
    <s v="SFST81000048"/>
    <s v="PD Machine"/>
    <s v="Steambox No.2"/>
    <n v="1"/>
    <s v="ปรับปรุงซีลประตู Steam Box_x000a_- ทำร่องซีลประตูใหม่ เปลี่ยนซีลประตูใหม่แทนของเดิม -_x000a_- ซีลประตูจำนวน 2 เครื่อง 4 บาน_x000a_- ซีลล่าง สามเหลี่ยม จำนวน 4 เมตร_x000a_- ค่าแรงพร้อมอุปกรณ์_x000a_- วัดสุสิ้นเปลื้อง"/>
    <n v="1"/>
    <s v="JOB."/>
    <n v="65000"/>
    <n v="65000"/>
    <m/>
    <s v=" V1000192 - Jirasak Supply and Service Ltd.,Part"/>
    <s v="Recive bill and GRN already"/>
    <s v="GRN2526-0003812"/>
    <d v="2025-09-11T00:00:00"/>
    <m/>
    <n v="188"/>
    <s v="over deliverry"/>
    <m/>
  </r>
  <r>
    <n v="950"/>
    <x v="0"/>
    <d v="2025-02-28T00:00:00"/>
    <m/>
    <m/>
    <d v="2025-02-28T00:00:00"/>
    <s v="PR2425-05857"/>
    <s v="PO425-06936"/>
    <d v="2025-03-07T00:00:00"/>
    <m/>
    <n v="10"/>
    <s v="SFST81000048"/>
    <s v="Tool and Equipment PD M/C"/>
    <s v="Tool and Equipment"/>
    <n v="1"/>
    <s v="PHOTO E3X-NA11"/>
    <n v="1"/>
    <s v="PCS."/>
    <n v="3800"/>
    <n v="3800"/>
    <m/>
    <s v="V1000051 - THAI POLYMER SUPPLY CO., LTD"/>
    <s v="Recive bill and GRN already"/>
    <s v="GRN2425-0007810"/>
    <d v="2025-03-14T00:00:00"/>
    <m/>
    <n v="7"/>
    <s v="Ontime"/>
    <m/>
  </r>
  <r>
    <n v="951"/>
    <x v="0"/>
    <d v="2025-02-28T00:00:00"/>
    <m/>
    <m/>
    <d v="2025-02-28T00:00:00"/>
    <s v="PR2425-05857"/>
    <s v="PO425-06936"/>
    <d v="2025-03-07T00:00:00"/>
    <m/>
    <n v="10"/>
    <s v="SFST81000048"/>
    <s v="Tool and Equipment PD M/C"/>
    <s v="Tool and Equipment"/>
    <n v="2"/>
    <s v="PHOTO SW.E32-DC200_x000a_- S/N: UXD04135707"/>
    <n v="1"/>
    <s v="PCS."/>
    <n v="1440"/>
    <n v="1440"/>
    <m/>
    <s v="V1000051 - THAI POLYMER SUPPLY CO., LTD"/>
    <s v="Recive bill and GRN already"/>
    <s v="GRN2425-0007810"/>
    <d v="2025-03-14T00:00:00"/>
    <m/>
    <n v="7"/>
    <s v="Ontime"/>
    <m/>
  </r>
  <r>
    <n v="952"/>
    <x v="0"/>
    <d v="2025-02-28T00:00:00"/>
    <m/>
    <m/>
    <d v="2025-02-28T00:00:00"/>
    <s v="PR2425-05858"/>
    <s v="PO2425-06935"/>
    <d v="2025-03-07T00:00:00"/>
    <m/>
    <n v="30"/>
    <s v="SFST81000009"/>
    <s v="Tool and Equipment PD M/C"/>
    <s v="Eletrical part"/>
    <n v="1"/>
    <s v="Bticino ปลั๊กคู่ 3 ขา ขนาด 3 ช่อง มีม่านนิรภัย สีขาว M9025G"/>
    <n v="20"/>
    <s v="PCS."/>
    <n v="135"/>
    <n v="2700"/>
    <m/>
    <s v="V1000276 - SN. ELECTRIC AND SUPPLY CO., LTD."/>
    <s v="Recive bill and GRN already"/>
    <s v="GRN2425-0007909"/>
    <d v="2025-03-19T00:00:00"/>
    <m/>
    <n v="12"/>
    <s v="Ontime"/>
    <m/>
  </r>
  <r>
    <n v="953"/>
    <x v="0"/>
    <d v="2025-02-28T00:00:00"/>
    <m/>
    <m/>
    <d v="2025-02-28T00:00:00"/>
    <s v="PR2425-05858"/>
    <s v="PO2425-06935"/>
    <d v="2025-03-07T00:00:00"/>
    <m/>
    <n v="30"/>
    <s v="SFST81000009"/>
    <s v="Tool and Equipment PD M/C"/>
    <s v="Eletrical part"/>
    <n v="2"/>
    <s v="สตาร์ทเตอร์ S10-P 4-65W 220V PHILIPS 1 กล่อง/25ตัว"/>
    <n v="2"/>
    <s v="PCS."/>
    <n v="475"/>
    <n v="950"/>
    <m/>
    <s v="V1000276 - SN. ELECTRIC AND SUPPLY CO., LTD."/>
    <s v="Recive bill and GRN already"/>
    <s v="GRN2425-0007909"/>
    <d v="2025-03-19T00:00:00"/>
    <m/>
    <n v="12"/>
    <s v="Ontime"/>
    <m/>
  </r>
  <r>
    <n v="954"/>
    <x v="0"/>
    <d v="2025-02-28T00:00:00"/>
    <m/>
    <m/>
    <d v="2025-02-28T00:00:00"/>
    <s v="PR2425-05858"/>
    <s v="PO2425-06935"/>
    <d v="2025-03-07T00:00:00"/>
    <m/>
    <n v="30"/>
    <s v="SFST81000009"/>
    <s v="Tool and Equipment PD M/C"/>
    <s v="Eletrical part"/>
    <n v="3"/>
    <s v="Bticino อะแด๊ปเตอร์สวิตช์ปลั๊ก รุ่น Magic M9999"/>
    <n v="20"/>
    <s v="PCS."/>
    <n v="13"/>
    <n v="260"/>
    <m/>
    <s v="V1000276 - SN. ELECTRIC AND SUPPLY CO., LTD."/>
    <s v="Recive bill and GRN already"/>
    <s v="GRN2425-0007909"/>
    <d v="2025-03-19T00:00:00"/>
    <m/>
    <n v="12"/>
    <s v="Ontime"/>
    <m/>
  </r>
  <r>
    <n v="955"/>
    <x v="0"/>
    <d v="2025-02-28T00:00:00"/>
    <m/>
    <m/>
    <d v="2025-02-28T00:00:00"/>
    <s v="PR2425-05858"/>
    <s v="PO2425-06935"/>
    <d v="2025-03-07T00:00:00"/>
    <m/>
    <n v="30"/>
    <s v="SFST81000009"/>
    <s v="Tool and Equipment PD M/C"/>
    <s v="Eletrical part"/>
    <n v="4"/>
    <s v="Bticino ฝาอุด 1 ช่อง Magic Advance M9000"/>
    <n v="20"/>
    <s v="PCS."/>
    <n v="18"/>
    <n v="360"/>
    <m/>
    <s v="V1000276 - SN. ELECTRIC AND SUPPLY CO., LTD."/>
    <s v="Recive bill and GRN already"/>
    <s v="GRN2425-0007909"/>
    <d v="2025-03-19T00:00:00"/>
    <m/>
    <n v="12"/>
    <s v="Ontime"/>
    <m/>
  </r>
  <r>
    <n v="956"/>
    <x v="0"/>
    <d v="2025-02-28T00:00:00"/>
    <m/>
    <m/>
    <d v="2025-02-28T00:00:00"/>
    <s v="PR2425-05860"/>
    <s v="PO2425-06934"/>
    <d v="2025-03-07T00:00:00"/>
    <m/>
    <n v="30"/>
    <s v="SFST81000009"/>
    <s v="PD Machine"/>
    <s v="Vacuum Tumbler  เล็ก No.1"/>
    <n v="1"/>
    <s v="&quot;NOWICKI&quot;, Vacuum Tumbler Model MA-500PS,_x000a_SN:21812216, MA00012162, Gasket*400 Blue"/>
    <n v="1"/>
    <s v="PCS."/>
    <n v="16448"/>
    <n v="16448"/>
    <m/>
    <s v="V1000666 - HITEC FOOD EQUIPMENT CO.,LTD."/>
    <s v="Recive bill and GRN already"/>
    <s v="GRN2425-0008153"/>
    <d v="2025-03-29T00:00:00"/>
    <m/>
    <n v="22"/>
    <s v="Ontime"/>
    <m/>
  </r>
  <r>
    <n v="957"/>
    <x v="0"/>
    <d v="2025-02-28T00:00:00"/>
    <m/>
    <m/>
    <d v="2025-02-28T00:00:00"/>
    <s v="PR2425-05861"/>
    <s v="PO2425-06933"/>
    <d v="2025-03-07T00:00:00"/>
    <m/>
    <n v="10"/>
    <s v="SFST81000009"/>
    <s v="PD Machine"/>
    <s v="Combi oven No.3"/>
    <n v="1"/>
    <s v="24.01.351P DOOR CATCH SCC-LINE 201/202"/>
    <n v="1"/>
    <s v="EA."/>
    <n v="8400"/>
    <n v="8400"/>
    <m/>
    <s v="V1000460 - FIX EVOLUTION CO., LTD."/>
    <s v="Recive bill and GRN already"/>
    <s v="GRN2425-0007852"/>
    <d v="2025-03-17T00:00:00"/>
    <m/>
    <n v="10"/>
    <s v="Ontime"/>
    <m/>
  </r>
  <r>
    <n v="958"/>
    <x v="0"/>
    <d v="2025-02-28T00:00:00"/>
    <m/>
    <m/>
    <d v="2025-02-28T00:00:00"/>
    <s v="PR2425-05861"/>
    <s v="PO2425-06933"/>
    <d v="2025-03-07T00:00:00"/>
    <m/>
    <n v="10"/>
    <s v="SFST81000009"/>
    <s v="PD Machine"/>
    <s v="Combi oven No.3"/>
    <n v="2"/>
    <s v="24.03.195P DOOR LOCK 201/202"/>
    <n v="1"/>
    <s v="EA."/>
    <n v="13700"/>
    <n v="13700"/>
    <m/>
    <s v="V1000460 - FIX EVOLUTION CO., LTD."/>
    <s v="Recive bill and GRN already"/>
    <s v="GRN2425-0007852"/>
    <d v="2025-03-17T00:00:00"/>
    <m/>
    <n v="10"/>
    <s v="Ontime"/>
    <m/>
  </r>
  <r>
    <n v="959"/>
    <x v="0"/>
    <d v="2025-02-28T00:00:00"/>
    <m/>
    <m/>
    <d v="2025-02-28T00:00:00"/>
    <s v="PR2425-05861"/>
    <s v="PO2425-06933"/>
    <d v="2025-03-07T00:00:00"/>
    <m/>
    <n v="10"/>
    <s v="SFST81000009"/>
    <s v="PD Machine"/>
    <s v="Combi oven No.3"/>
    <n v="3"/>
    <s v="Service Charge"/>
    <n v="1"/>
    <s v="JOB."/>
    <n v="3000"/>
    <n v="3000"/>
    <m/>
    <s v="V1000460 - FIX EVOLUTION CO., LTD."/>
    <s v="Recive bill and GRN already"/>
    <s v="GRN2425-0007853"/>
    <d v="2025-03-17T00:00:00"/>
    <m/>
    <n v="10"/>
    <s v="Ontime"/>
    <m/>
  </r>
  <r>
    <n v="960"/>
    <x v="0"/>
    <d v="2025-02-28T00:00:00"/>
    <m/>
    <m/>
    <d v="2025-02-28T00:00:00"/>
    <s v="PR2425-05861"/>
    <s v="PO2425-06933"/>
    <d v="2025-03-07T00:00:00"/>
    <m/>
    <n v="10"/>
    <s v="SFST81000009"/>
    <s v="PD Machine"/>
    <s v="Combi oven No.3"/>
    <n v="4"/>
    <s v="Overtime &amp; Working on holiday"/>
    <n v="1"/>
    <s v="JOB."/>
    <n v="2000"/>
    <n v="2000"/>
    <m/>
    <s v="V1000460 - FIX EVOLUTION CO., LTD."/>
    <s v="Recive bill and GRN already"/>
    <s v="GRN2425-0007853"/>
    <d v="2025-03-17T00:00:00"/>
    <m/>
    <n v="10"/>
    <s v="Ontime"/>
    <m/>
  </r>
  <r>
    <n v="961"/>
    <x v="0"/>
    <d v="2025-03-05T00:00:00"/>
    <m/>
    <m/>
    <d v="2025-03-05T00:00:00"/>
    <s v="PR2425-05911"/>
    <s v="PO2425-07011"/>
    <d v="2025-03-12T00:00:00"/>
    <m/>
    <n v="120"/>
    <s v="SFST81000009"/>
    <s v="Cooling machine for PD line"/>
    <s v="Cooling system jobs"/>
    <n v="1"/>
    <s v="Heater Defrost 220 V 1750 W ความยาว 2200 mm."/>
    <n v="4"/>
    <s v="EA."/>
    <n v="4500"/>
    <n v="18000"/>
    <m/>
    <s v="V1000554 - SHANTECH (THAILAND) CO.,LTD."/>
    <s v="Recive bill and GRN already"/>
    <s v="GRN2526-0004261"/>
    <d v="2025-10-02T00:00:00"/>
    <m/>
    <n v="204"/>
    <s v="over deliverry"/>
    <m/>
  </r>
  <r>
    <n v="962"/>
    <x v="0"/>
    <d v="2025-03-05T00:00:00"/>
    <m/>
    <m/>
    <d v="2025-03-05T00:00:00"/>
    <s v="PR2425-05911"/>
    <s v="PO2425-07011"/>
    <d v="2025-03-12T00:00:00"/>
    <m/>
    <n v="120"/>
    <s v="SFST81000009"/>
    <s v="Cooling machine for PD line"/>
    <s v="Cooling system jobs"/>
    <n v="2"/>
    <s v="Heater Defrost 220 V 1200 W ความยาว 2200 mm."/>
    <n v="2"/>
    <s v="EA."/>
    <n v="4500"/>
    <n v="9000"/>
    <m/>
    <s v="V1000554 - SHANTECH (THAILAND) CO.,LTD."/>
    <s v="Recive bill and GRN already"/>
    <s v="GRN2526-0004261"/>
    <d v="2025-10-02T00:00:00"/>
    <m/>
    <n v="204"/>
    <s v="over deliverry"/>
    <m/>
  </r>
  <r>
    <n v="963"/>
    <x v="0"/>
    <d v="2025-03-05T00:00:00"/>
    <m/>
    <m/>
    <d v="2025-03-05T00:00:00"/>
    <s v="PR2425-05911"/>
    <s v="PO2425-07011"/>
    <d v="2025-03-12T00:00:00"/>
    <m/>
    <n v="120"/>
    <s v="SFST81000009"/>
    <s v="Cooling machine for PD line"/>
    <s v="Cooling system jobs"/>
    <n v="3"/>
    <s v="Heater Defrost Dran ความยาว 160W"/>
    <n v="1"/>
    <s v="EA."/>
    <n v="3500"/>
    <n v="3500"/>
    <m/>
    <s v="V1000554 - SHANTECH (THAILAND) CO.,LTD."/>
    <s v="Recive bill and GRN already"/>
    <s v="GRN2526-0004261"/>
    <d v="2025-10-02T00:00:00"/>
    <m/>
    <n v="204"/>
    <s v="over deliverry"/>
    <m/>
  </r>
  <r>
    <n v="964"/>
    <x v="0"/>
    <d v="2025-03-05T00:00:00"/>
    <m/>
    <m/>
    <d v="2025-03-05T00:00:00"/>
    <s v="PR2425-05911"/>
    <s v="PO2425-07011"/>
    <d v="2025-03-12T00:00:00"/>
    <m/>
    <n v="120"/>
    <s v="SFST81000009"/>
    <s v="Cooling machine for PD line"/>
    <s v="Cooling system jobs"/>
    <n v="4"/>
    <s v="ค่าดำเนินการ + ค่าเดินทาง"/>
    <n v="1"/>
    <s v="JOB."/>
    <n v="15000"/>
    <n v="15000"/>
    <m/>
    <s v="V1000554 - SHANTECH (THAILAND) CO.,LTD."/>
    <s v="Recive bill and GRN already"/>
    <s v="GRN2526-0004261"/>
    <d v="2025-10-02T00:00:00"/>
    <m/>
    <n v="204"/>
    <s v="over deliverry"/>
    <m/>
  </r>
  <r>
    <n v="965"/>
    <x v="0"/>
    <d v="2025-03-05T00:00:00"/>
    <m/>
    <m/>
    <d v="2025-03-05T00:00:00"/>
    <s v="PR2425-05912"/>
    <s v="PO2425-07010"/>
    <d v="2025-03-12T00:00:00"/>
    <m/>
    <n v="25"/>
    <s v="SFST81000050"/>
    <s v="Safety equipment"/>
    <s v="Safety equipment"/>
    <n v="1"/>
    <s v="น้ำยาดับเพลิง ชนิดเคมีแห้ง ขนาด 15 ปอนด์ Fire Rating 6A-20B"/>
    <n v="3"/>
    <s v="EA."/>
    <n v="550"/>
    <n v="1650"/>
    <m/>
    <s v="V1000781 - FIRE-ENGINE IMPERIAL CO.,LTD."/>
    <s v="Recive bill and GRN already"/>
    <s v="GRN2526-0000028"/>
    <d v="2025-04-02T00:00:00"/>
    <m/>
    <n v="21"/>
    <s v="Ontime"/>
    <m/>
  </r>
  <r>
    <n v="966"/>
    <x v="0"/>
    <d v="2025-03-05T00:00:00"/>
    <m/>
    <m/>
    <d v="2025-03-05T00:00:00"/>
    <s v="PR2425-05912"/>
    <s v="PO2425-07010"/>
    <d v="2025-03-12T00:00:00"/>
    <m/>
    <n v="25"/>
    <s v="SFST81000050"/>
    <s v="Safety equipment"/>
    <s v="Safety equipment"/>
    <n v="2"/>
    <s v="น้ำยาดับเพลิง ชนิดสูตรน้ำ ขนาด 15 ปอนด์ ชนิดพิเศษ SC-6"/>
    <n v="2"/>
    <s v="EA."/>
    <n v="900"/>
    <n v="1800"/>
    <m/>
    <s v="V1000781 - FIRE-ENGINE IMPERIAL CO.,LTD."/>
    <s v="Recive bill and GRN already"/>
    <s v="GRN2526-0000028"/>
    <d v="2025-04-02T00:00:00"/>
    <m/>
    <n v="21"/>
    <s v="Ontime"/>
    <m/>
  </r>
  <r>
    <n v="967"/>
    <x v="0"/>
    <d v="2025-03-05T00:00:00"/>
    <m/>
    <m/>
    <d v="2025-03-05T00:00:00"/>
    <s v="PR2425-05912"/>
    <s v="PO2425-07010"/>
    <d v="2025-03-12T00:00:00"/>
    <m/>
    <n v="25"/>
    <s v="SFST81000050"/>
    <s v="Safety equipment"/>
    <s v="Safety equipment"/>
    <n v="3"/>
    <s v="Pressure gauge สําหรับเครื่องดับเพลิงชนิดเคมีแห้ง"/>
    <n v="2"/>
    <s v="PCS."/>
    <n v="150"/>
    <n v="300"/>
    <m/>
    <s v="V1000781 - FIRE-ENGINE IMPERIAL CO.,LTD."/>
    <s v="Recive bill and GRN already"/>
    <s v="GRN2526-0000028"/>
    <d v="2025-04-02T00:00:00"/>
    <m/>
    <n v="21"/>
    <s v="Ontime"/>
    <m/>
  </r>
  <r>
    <n v="968"/>
    <x v="0"/>
    <d v="2025-03-05T00:00:00"/>
    <m/>
    <m/>
    <d v="2025-03-05T00:00:00"/>
    <s v="PR2425-05912"/>
    <s v="PO2425-07010"/>
    <d v="2025-03-12T00:00:00"/>
    <m/>
    <n v="25"/>
    <s v="SFST81000050"/>
    <s v="Safety equipment"/>
    <s v="Safety equipment"/>
    <n v="4"/>
    <s v="เครื่องดับเพลิง ชนิดเคมีแห้ง ยี่ห้อ IMPERIAL ขนาด 15 ปอนด์ Fire Rating 6A-20B_x000a_- รายละเอียดเพิ่มเดิม ตามใบเสนอราคาแนบ"/>
    <n v="1"/>
    <s v="EA."/>
    <n v="1300"/>
    <n v="1300"/>
    <m/>
    <s v="V1000781 - FIRE-ENGINE IMPERIAL CO.,LTD."/>
    <s v="Recive bill and GRN already"/>
    <s v="GRN2526-0000028"/>
    <d v="2025-04-02T00:00:00"/>
    <m/>
    <n v="21"/>
    <s v="Ontime"/>
    <m/>
  </r>
  <r>
    <n v="969"/>
    <x v="0"/>
    <d v="2025-03-10T00:00:00"/>
    <m/>
    <m/>
    <d v="2025-03-10T00:00:00"/>
    <s v="PR2425-05974"/>
    <s v="PO2425-07012"/>
    <d v="2025-03-17T00:00:00"/>
    <m/>
    <n v="90"/>
    <s v="SFST81000050"/>
    <s v="Water plant"/>
    <s v="Tool and Equipment"/>
    <n v="1"/>
    <s v="DPD no.1 &quot;Lovibond&quot; 511052BT 500 Tablets_x000a_(1 Box/500 Pcs)"/>
    <n v="4"/>
    <s v="PCS."/>
    <n v="1562.5"/>
    <n v="6250"/>
    <m/>
    <s v=" V1000210 - U.P. MARKETING GENERAL SUPPLY CO., LTD."/>
    <s v="Recive bill and GRN already"/>
    <s v="GRN2526-0000421"/>
    <d v="2025-04-23T00:00:00"/>
    <m/>
    <n v="37"/>
    <s v="Ontime"/>
    <m/>
  </r>
  <r>
    <n v="970"/>
    <x v="0"/>
    <d v="2025-03-11T00:00:00"/>
    <m/>
    <m/>
    <d v="2025-03-11T00:00:00"/>
    <s v="PR2425-05985"/>
    <s v="PO2425-07007"/>
    <d v="2025-03-18T00:00:00"/>
    <m/>
    <n v="10"/>
    <s v="SFST34000046"/>
    <s v="Consumable part for MN"/>
    <s v="Electrical jobs"/>
    <n v="1"/>
    <s v="&quot;Philips&quot;, TCW099, 2x36w,โคมกันน้ำ กันฝุ่น กันฝน 36w"/>
    <n v="30"/>
    <s v="PCS."/>
    <n v="1521"/>
    <n v="45630"/>
    <m/>
    <s v="V1000603 - TM SUKSAP TRADING LIMITED PARTNERSHIP"/>
    <s v="Recive bill and GRN already"/>
    <s v="GRN2425-0007947"/>
    <d v="2025-03-20T00:00:00"/>
    <m/>
    <n v="2"/>
    <s v="Ontime"/>
    <m/>
  </r>
  <r>
    <n v="971"/>
    <x v="0"/>
    <d v="2025-03-11T00:00:00"/>
    <m/>
    <m/>
    <d v="2025-03-11T00:00:00"/>
    <s v="PR2425-05985"/>
    <s v="PO2425-07007"/>
    <d v="2025-03-18T00:00:00"/>
    <m/>
    <n v="10"/>
    <s v="SFST34000047"/>
    <s v="Consumable part for MN"/>
    <s v="Electrical jobs"/>
    <n v="2"/>
    <s v="Philips รุ่น WT069C,โคมไฟ T8 LED กันน้ำ กันฝุ่น กันฝน"/>
    <n v="5"/>
    <s v="PCS."/>
    <n v="590"/>
    <n v="2950"/>
    <m/>
    <s v="V1000603 - TM SUKSAP TRADING LIMITED PARTNERSHIP"/>
    <s v="Recive bill and GRN already"/>
    <s v="GRN2425-0007947"/>
    <d v="2025-03-20T00:00:00"/>
    <m/>
    <n v="2"/>
    <s v="Ontime"/>
    <m/>
  </r>
  <r>
    <n v="972"/>
    <x v="0"/>
    <d v="2025-03-11T00:00:00"/>
    <m/>
    <m/>
    <d v="2025-03-11T00:00:00"/>
    <s v="PR2425-05987 "/>
    <s v="PO2425-07085"/>
    <d v="2025-03-18T00:00:00"/>
    <m/>
    <n v="10"/>
    <s v="SFST34000103"/>
    <s v="Consumable part for MN"/>
    <s v="Tool and Equipment"/>
    <n v="1"/>
    <s v="ซิลิโคนไร้กรดกันเชื้อรา Wessbond silicone Neutra สีขาว"/>
    <n v="50"/>
    <s v="PCS."/>
    <n v="230"/>
    <n v="11500"/>
    <m/>
    <s v="V1000576 - Darmex Petroleum (Thailand) Corp., Ltd."/>
    <s v="Recive bill and GRN already"/>
    <s v="GRN2425-0007885"/>
    <d v="2025-03-18T00:00:00"/>
    <m/>
    <n v="0"/>
    <s v="Ontime"/>
    <m/>
  </r>
  <r>
    <n v="973"/>
    <x v="0"/>
    <d v="2025-03-11T00:00:00"/>
    <m/>
    <m/>
    <d v="2025-03-11T00:00:00"/>
    <s v="PR2425-05987 "/>
    <s v="PO2425-07086"/>
    <d v="2025-03-18T00:00:00"/>
    <m/>
    <n v="10"/>
    <s v="SFST34000120"/>
    <s v="Consumable part for MN"/>
    <s v="Consumable part"/>
    <n v="2"/>
    <s v="แปรงลูกกลิ้งทาสี  ขนาด 4 นิ้ว แกนยาว"/>
    <n v="40"/>
    <s v="PCS."/>
    <n v="50"/>
    <n v="2000"/>
    <m/>
    <s v="V1000603 - TM SUKSAP TRADING LIMITED PARTNERSHIP"/>
    <s v="Recive bill and GRN already"/>
    <s v="GRN2425-0008046"/>
    <d v="2025-03-25T00:00:00"/>
    <m/>
    <n v="7"/>
    <s v="Ontime"/>
    <m/>
  </r>
  <r>
    <n v="974"/>
    <x v="0"/>
    <d v="2025-03-12T00:00:00"/>
    <m/>
    <m/>
    <d v="2025-03-12T00:00:00"/>
    <s v="PR2425-06024 "/>
    <s v="PO2425-07102"/>
    <d v="2025-03-19T00:00:00"/>
    <m/>
    <n v="40"/>
    <s v="SFST81000050"/>
    <s v="Water plant"/>
    <s v="Tool and Equipment"/>
    <n v="1"/>
    <s v="Lovibond No.197620 Photometer sample cell, round glass, 16mm_x000a_diameter, 96mm height, with lid_x000a_(ขวดใส่ตัวอย่างน้ำส่าหรับวัดค่าคลอรีน ขนาด 10 MI)"/>
    <n v="5"/>
    <s v="PCS."/>
    <n v="350"/>
    <n v="1750"/>
    <m/>
    <s v="V1000210 - U.P. MARKETING GENERAL SUPPLY CO., LTD."/>
    <s v="Recive bill and GRN already"/>
    <s v="GRN2526-0000320"/>
    <d v="2025-04-19T00:00:00"/>
    <m/>
    <n v="31"/>
    <s v="Ontime"/>
    <m/>
  </r>
  <r>
    <n v="975"/>
    <x v="0"/>
    <d v="2025-03-12T00:00:00"/>
    <m/>
    <m/>
    <d v="2025-03-12T00:00:00"/>
    <s v="PR2425-06025"/>
    <s v="PO2425-07101"/>
    <d v="2025-03-19T00:00:00"/>
    <m/>
    <n v="90"/>
    <s v="SFST81000050"/>
    <s v="Water plant"/>
    <s v="Tool and Equipment"/>
    <n v="1"/>
    <s v="CTE Electrolyte Gel 50 ml. (นํ้ายาอิเลคโตรไลท์)"/>
    <n v="3"/>
    <s v="PCS."/>
    <n v="1510.5"/>
    <n v="4531.5"/>
    <m/>
    <s v="V1000102 - PROMINENT FLUID CONTROLS (THAILAND) CO., LTD."/>
    <s v="Recive bill and GRN already"/>
    <s v="GRN2526-0000624"/>
    <d v="2025-05-02T00:00:00"/>
    <m/>
    <n v="44"/>
    <s v="Ontime"/>
    <m/>
  </r>
  <r>
    <n v="976"/>
    <x v="0"/>
    <d v="2025-03-12T00:00:00"/>
    <m/>
    <m/>
    <d v="2025-03-12T00:00:00"/>
    <s v="PR2425-06026"/>
    <s v="PO2526-07202"/>
    <d v="2025-03-19T00:00:00"/>
    <m/>
    <n v="65"/>
    <s v="SFST81000050"/>
    <s v="PD Machine"/>
    <s v="Inkjet Stamp  No.1"/>
    <n v="1"/>
    <s v="สายพาน PVC BLACK THK 2 MM W300 2560 MM"/>
    <n v="1"/>
    <s v="PCS."/>
    <n v="3000"/>
    <n v="3000"/>
    <m/>
    <s v="V1000792 - G ENGINEERING SUPPLY COMPANY LIMITED"/>
    <s v="Recive bill and GRN already"/>
    <s v="GRN2526-0001020"/>
    <d v="2025-05-20T00:00:00"/>
    <m/>
    <n v="62"/>
    <s v="Ontime"/>
    <m/>
  </r>
  <r>
    <n v="977"/>
    <x v="0"/>
    <d v="2025-03-12T00:00:00"/>
    <m/>
    <m/>
    <d v="2025-03-12T00:00:00"/>
    <s v="PR2425-06026"/>
    <s v="PO2526-07202"/>
    <d v="2025-03-19T00:00:00"/>
    <m/>
    <n v="65"/>
    <s v="SFST81000050"/>
    <s v="PD Machine"/>
    <s v="Inkjet Stamp  No.1"/>
    <n v="2"/>
    <s v="SPEED CONTROL &quot;SESAME &quot; ไต้หวัน_x000a_MODEL US590-02E (ไม่รวมมอเตอร์)"/>
    <n v="1"/>
    <s v="PCS."/>
    <n v="4000"/>
    <n v="4000"/>
    <m/>
    <s v="V1000792 - G ENGINEERING SUPPLY COMPANY LIMITED"/>
    <s v="Recive bill and GRN already"/>
    <s v="GRN2526-0001020"/>
    <d v="2025-05-20T00:00:00"/>
    <m/>
    <n v="62"/>
    <s v="Ontime"/>
    <m/>
  </r>
  <r>
    <n v="978"/>
    <x v="0"/>
    <d v="2025-03-12T00:00:00"/>
    <m/>
    <m/>
    <d v="2025-03-12T00:00:00"/>
    <s v="PR2425-06026"/>
    <s v="PO2526-07202"/>
    <d v="2025-03-19T00:00:00"/>
    <m/>
    <n v="65"/>
    <s v="SFST81000050"/>
    <s v="PD Machine"/>
    <s v="Inkjet Stamp  No.1"/>
    <n v="3"/>
    <s v="Installation"/>
    <n v="1"/>
    <s v="PCS."/>
    <n v="3500"/>
    <n v="3500"/>
    <m/>
    <s v="V1000792 - G ENGINEERING SUPPLY COMPANY LIMITED"/>
    <s v="Recive bill and GRN already"/>
    <s v="GRN2526-0001020"/>
    <d v="2025-05-20T00:00:00"/>
    <m/>
    <n v="62"/>
    <s v="Ontime"/>
    <m/>
  </r>
  <r>
    <n v="979"/>
    <x v="0"/>
    <d v="2025-03-12T00:00:00"/>
    <m/>
    <m/>
    <d v="2025-03-12T00:00:00"/>
    <s v="PR2425-06027"/>
    <s v="PO2425-07113"/>
    <d v="2025-03-19T00:00:00"/>
    <m/>
    <n v="100"/>
    <s v="SFST81000009"/>
    <s v="Cooling machine for PD line"/>
    <s v="Cooling system jobs"/>
    <n v="1"/>
    <s v="Overhauls compressor 4H-15.2-40P_x000a_Sr. No. 1682810844"/>
    <n v="1"/>
    <s v="JOB."/>
    <n v="45000"/>
    <n v="45000"/>
    <m/>
    <s v="V1000790 - WEE SERVICE 2024 CO., LTD."/>
    <s v="Recive bill and GRN already"/>
    <s v="GRN2526-0001937"/>
    <d v="2025-06-24T00:00:00"/>
    <m/>
    <n v="97"/>
    <s v="Ontime"/>
    <m/>
  </r>
  <r>
    <n v="980"/>
    <x v="0"/>
    <d v="2025-03-12T00:00:00"/>
    <m/>
    <m/>
    <d v="2025-03-12T00:00:00"/>
    <s v="PR2425-06027"/>
    <s v="PO2425-07113"/>
    <d v="2025-03-19T00:00:00"/>
    <m/>
    <n v="45"/>
    <s v="SFST81000009"/>
    <s v="Cooling machine for PD line"/>
    <s v="Cooling system jobs"/>
    <n v="2"/>
    <s v="Overhauls compressor CU16 4DC-7.2Y-40S_x000a_Sr. No.: 1680811844"/>
    <n v="1"/>
    <s v="JOB."/>
    <n v="45000"/>
    <n v="45000"/>
    <m/>
    <s v="V1000790 - WEE SERVICE 2024 CO., LTD."/>
    <s v="Recive bill and GRN already"/>
    <s v="GRN2526-0000351"/>
    <d v="2025-04-22T00:00:00"/>
    <m/>
    <n v="34"/>
    <s v="Ontime"/>
    <m/>
  </r>
  <r>
    <n v="981"/>
    <x v="0"/>
    <d v="2025-03-12T00:00:00"/>
    <m/>
    <m/>
    <d v="2025-03-12T00:00:00"/>
    <s v="PR2425-06027"/>
    <s v="PO2425-07113"/>
    <d v="2025-03-19T00:00:00"/>
    <m/>
    <n v="45"/>
    <s v="SFST81000009"/>
    <s v="Cooling machine for PD line"/>
    <s v="Cooling system jobs"/>
    <n v="3"/>
    <s v="Overhauls compressor 4DC-7.2Y-40S _x000a_Sr. No.: 1680811846"/>
    <n v="1"/>
    <s v="JOB."/>
    <n v="45000"/>
    <n v="45000"/>
    <m/>
    <s v="V1000790 - WEE SERVICE 2024 CO., LTD."/>
    <s v="Recive bill and GRN already"/>
    <s v="GRN2526-0000351"/>
    <d v="2025-04-22T00:00:00"/>
    <m/>
    <n v="34"/>
    <s v="Ontime"/>
    <m/>
  </r>
  <r>
    <n v="982"/>
    <x v="0"/>
    <d v="2025-03-12T00:00:00"/>
    <m/>
    <m/>
    <d v="2025-03-12T00:00:00"/>
    <s v="PR2425-06027"/>
    <s v="PO2425-07113"/>
    <d v="2025-03-19T00:00:00"/>
    <m/>
    <n v="45"/>
    <s v="SFST81000009"/>
    <s v="Cooling machine for PD line"/>
    <s v="Cooling system jobs"/>
    <n v="4"/>
    <s v="Overhauls compressor 4EC-6.2Y-40S _x000a_Sr. No.: 1680811528"/>
    <n v="1"/>
    <s v="JOB."/>
    <n v="45000"/>
    <n v="45000"/>
    <m/>
    <s v="V1000790 - WEE SERVICE 2024 CO., LTD."/>
    <s v="Recive bill and GRN already"/>
    <s v="GRN2526-0000351"/>
    <d v="2025-04-22T00:00:00"/>
    <m/>
    <n v="34"/>
    <s v="Ontime"/>
    <m/>
  </r>
  <r>
    <n v="983"/>
    <x v="0"/>
    <d v="2025-03-12T00:00:00"/>
    <m/>
    <m/>
    <d v="2025-03-12T00:00:00"/>
    <s v="PR2425-06027"/>
    <s v="PO2425-07113"/>
    <d v="2025-03-19T00:00:00"/>
    <m/>
    <n v="45"/>
    <s v="SFST81000009"/>
    <s v="Cooling machine for PD line"/>
    <s v="Cooling system jobs"/>
    <n v="5"/>
    <s v="Transportation"/>
    <n v="1"/>
    <s v="JOB."/>
    <n v="8000"/>
    <n v="8000"/>
    <m/>
    <s v="V1000790 - WEE SERVICE 2024 CO., LTD."/>
    <s v="Recive bill and GRN already"/>
    <s v="GRN2526-0000351"/>
    <d v="2025-04-22T00:00:00"/>
    <m/>
    <n v="34"/>
    <s v="Ontime"/>
    <m/>
  </r>
  <r>
    <n v="984"/>
    <x v="0"/>
    <d v="2025-03-12T00:00:00"/>
    <m/>
    <m/>
    <d v="2025-03-12T00:00:00"/>
    <s v="PR2425-06028"/>
    <s v="PO2425-07100"/>
    <d v="2025-03-19T00:00:00"/>
    <m/>
    <n v="100"/>
    <s v="SFST81000048"/>
    <s v="Cooling machine for PD line"/>
    <s v="Cooling system jobs"/>
    <n v="1"/>
    <s v="Overhaul Compressor Air Blast 2_x000a_Model HSN7471-75-40P"/>
    <n v="1"/>
    <s v="JOB."/>
    <n v="166650"/>
    <n v="166650"/>
    <m/>
    <s v="V1000790 - WEE SERVICE 2024 CO., LTD."/>
    <s v="Recive bill and GRN already"/>
    <s v="GRN2526-0001655"/>
    <d v="2025-06-14T00:00:00"/>
    <m/>
    <n v="87"/>
    <s v="Ontime"/>
    <m/>
  </r>
  <r>
    <n v="985"/>
    <x v="0"/>
    <d v="2025-03-13T00:00:00"/>
    <m/>
    <m/>
    <d v="2025-03-13T00:00:00"/>
    <s v="PR2425-06031"/>
    <s v="PO2425-07109"/>
    <d v="2025-03-20T00:00:00"/>
    <m/>
    <n v="90"/>
    <s v="SFST81000078"/>
    <s v="Civill jobs (Floor-Wall-Celling-roof)"/>
    <s v="Cevil jobs"/>
    <n v="1"/>
    <s v="งานหุ้มเสา_x000a_- งานติดตั้ง ผนัง sandwich panel 40 mm._x000a_- แผ่นฉนวน Sandwich panel (EPS) เกรดไม่ลามไฟ (E-Grade)_x000a_- ความหนาแน่น (1|b/f3) หนา 40 มมผิวเหล็ก PPGI ZM120_x000a_- RMP (Food Grade) -Off White (BMT 0.35 mm.) ทั้ง 2 ด้าน_x000a_งานหุ้มเสา 2 ด้านขนาด 60cm x 60cm สูง 3.05 cm 2 ต้น"/>
    <n v="1"/>
    <s v="JOB."/>
    <n v="16000"/>
    <n v="16000"/>
    <m/>
    <m/>
    <s v="Recive bill and GRN already"/>
    <s v="GRN2526-0000427"/>
    <d v="2025-04-23T00:00:00"/>
    <m/>
    <n v="34"/>
    <s v="Ontime"/>
    <m/>
  </r>
  <r>
    <n v="986"/>
    <x v="0"/>
    <d v="2025-03-13T00:00:00"/>
    <m/>
    <m/>
    <d v="2025-03-13T00:00:00"/>
    <s v="PR2425-06031"/>
    <s v="PO2425-07109"/>
    <d v="2025-03-20T00:00:00"/>
    <m/>
    <n v="90"/>
    <s v="SFST81000078"/>
    <s v="Civill jobs (Floor-Wall-Celling-roof)"/>
    <s v="Cevil jobs"/>
    <n v="2"/>
    <s v="งานหุ้มเสา 3 ด้านขนาด 30cmx30cmx30cm สูง 3.05 cm 2 ต้น"/>
    <n v="1"/>
    <s v="JOB."/>
    <n v="16000"/>
    <n v="16000"/>
    <m/>
    <m/>
    <s v="Recive bill and GRN already"/>
    <s v="GRN2526-0000427"/>
    <d v="2025-04-23T00:00:00"/>
    <m/>
    <n v="34"/>
    <s v="Ontime"/>
    <m/>
  </r>
  <r>
    <n v="987"/>
    <x v="0"/>
    <d v="2025-03-13T00:00:00"/>
    <m/>
    <m/>
    <d v="2025-03-13T00:00:00"/>
    <s v="PR2425-06031"/>
    <s v="PO2425-07109"/>
    <d v="2025-03-20T00:00:00"/>
    <m/>
    <n v="90"/>
    <s v="SFST81000078"/>
    <s v="Civill jobs (Floor-Wall-Celling-roof)"/>
    <s v="Cevil jobs"/>
    <n v="3"/>
    <s v="ค่าดำเนินการ"/>
    <n v="1"/>
    <s v="JOB."/>
    <n v="5000"/>
    <n v="5000"/>
    <m/>
    <m/>
    <s v="Recive bill and GRN already"/>
    <s v="GRN2526-0000427"/>
    <d v="2025-04-23T00:00:00"/>
    <m/>
    <n v="34"/>
    <s v="Ontime"/>
    <m/>
  </r>
  <r>
    <n v="988"/>
    <x v="0"/>
    <d v="2025-03-13T00:00:00"/>
    <m/>
    <m/>
    <d v="2025-03-13T00:00:00"/>
    <s v="PR2425-06031"/>
    <s v="PO2425-07109"/>
    <d v="2025-03-20T00:00:00"/>
    <m/>
    <n v="90"/>
    <s v="SFST81000078"/>
    <s v="Civill jobs (Floor-Wall-Celling-roof)"/>
    <s v="Cevil jobs"/>
    <n v="4"/>
    <s v="ค่าขนส่ง"/>
    <n v="1"/>
    <s v="JOB."/>
    <n v="3000"/>
    <n v="3000"/>
    <m/>
    <m/>
    <s v="Recive bill and GRN already"/>
    <s v="GRN2526-0000427"/>
    <d v="2025-04-23T00:00:00"/>
    <m/>
    <n v="34"/>
    <s v="Ontime"/>
    <m/>
  </r>
  <r>
    <n v="989"/>
    <x v="0"/>
    <d v="2025-03-13T00:00:00"/>
    <m/>
    <m/>
    <d v="2025-03-13T00:00:00"/>
    <s v="PR2425-06032"/>
    <s v="PO2425-07108"/>
    <d v="2025-03-20T00:00:00"/>
    <m/>
    <n v="120"/>
    <s v="SFST81000078"/>
    <s v="Utility Jobs  (Boiler-Air compress-Transformer-LPG)"/>
    <s v="Machanical jobs"/>
    <n v="1"/>
    <s v="งานเปลี่ยนท่อสตรีมที่ชำรุด_x000a_- เปลี่ยนท่อสตีมขนาด 1&quot; ยาว 3 m._x000a_- ดัดท่อสตีมบล็อคปิดด้วยวาล์ว_x000a_- ดัดโซลินอยด์ใส่หน้าแปลน_x000a_- งานหุ้มท่อสแตนเลสที่เปลี่ยนใหม่_x000a_- ติดตั้งท่อสตีมขนาด 1/2&quot; ยาว 15 m."/>
    <n v="1"/>
    <s v="JOB."/>
    <n v="85000"/>
    <n v="85000"/>
    <m/>
    <s v="V1000687 - UM.TECH COMPANY LIMITED"/>
    <s v="Recive bill and GRN already"/>
    <s v="GRN2526-0001572"/>
    <d v="2025-06-11T00:00:00"/>
    <m/>
    <n v="83"/>
    <s v="Ontime"/>
    <m/>
  </r>
  <r>
    <n v="990"/>
    <x v="0"/>
    <d v="2025-03-13T00:00:00"/>
    <m/>
    <m/>
    <d v="2025-03-13T00:00:00"/>
    <s v="PR2425-06032"/>
    <s v="PO2425-07108"/>
    <d v="2025-03-20T00:00:00"/>
    <m/>
    <n v="120"/>
    <s v="SFST81000048"/>
    <s v="Utility Jobs  (Boiler-Air compress-Transformer-LPG)"/>
    <s v="Machanical jobs"/>
    <n v="2"/>
    <s v="ค่าแรง"/>
    <n v="1"/>
    <s v="JOB."/>
    <n v="75000"/>
    <n v="75000"/>
    <m/>
    <s v="V1000687 - UM.TECH COMPANY LIMITED"/>
    <s v="Recive bill and GRN already"/>
    <s v="GRN2526-0001573"/>
    <d v="2025-06-11T00:00:00"/>
    <m/>
    <n v="83"/>
    <s v="Ontime"/>
    <m/>
  </r>
  <r>
    <n v="991"/>
    <x v="0"/>
    <d v="2025-03-13T00:00:00"/>
    <m/>
    <m/>
    <d v="2025-03-13T00:00:00"/>
    <s v="PR2425-06032"/>
    <s v="PO2425-07108"/>
    <d v="2025-03-20T00:00:00"/>
    <m/>
    <n v="120"/>
    <s v="SFST81000048"/>
    <s v="Utility Jobs  (Boiler-Air compress-Transformer-LPG)"/>
    <s v="Machanical jobs"/>
    <n v="3"/>
    <s v="งานโพรเทคชั่น"/>
    <n v="1"/>
    <s v="JOB."/>
    <n v="5000"/>
    <n v="5000"/>
    <m/>
    <s v="V1000687 - UM.TECH COMPANY LIMITED"/>
    <s v="Recive bill and GRN already"/>
    <s v="GRN2526-0001573"/>
    <d v="2025-06-11T00:00:00"/>
    <m/>
    <n v="83"/>
    <s v="Ontime"/>
    <m/>
  </r>
  <r>
    <n v="992"/>
    <x v="0"/>
    <d v="2025-03-13T00:00:00"/>
    <m/>
    <m/>
    <d v="2025-03-13T00:00:00"/>
    <s v="PR2425-06032"/>
    <s v="PO2425-07108"/>
    <d v="2025-03-20T00:00:00"/>
    <m/>
    <n v="120"/>
    <s v="SFST81000048"/>
    <s v="Utility Jobs  (Boiler-Air compress-Transformer-LPG)"/>
    <s v="Machanical jobs"/>
    <n v="4"/>
    <s v="ค่าเดินทาง"/>
    <n v="1"/>
    <s v="JOB."/>
    <n v="15000"/>
    <n v="15000"/>
    <m/>
    <s v="V1000687 - UM.TECH COMPANY LIMITED"/>
    <s v="Recive bill and GRN already"/>
    <s v="GRN2526-0001573"/>
    <d v="2025-06-11T00:00:00"/>
    <m/>
    <n v="83"/>
    <s v="Ontime"/>
    <m/>
  </r>
  <r>
    <n v="993"/>
    <x v="0"/>
    <d v="2025-03-13T00:00:00"/>
    <m/>
    <m/>
    <d v="2025-03-13T00:00:00"/>
    <s v="PR2425-06032"/>
    <s v="PO2425-07108"/>
    <d v="2025-03-20T00:00:00"/>
    <m/>
    <n v="120"/>
    <s v="SFST81000048"/>
    <s v="Utility Jobs  (Boiler-Air compress-Transformer-LPG)"/>
    <s v="Machanical jobs"/>
    <n v="5"/>
    <s v="ค่าดำเนินการ"/>
    <n v="1"/>
    <s v="JOB."/>
    <n v="5000"/>
    <n v="5000"/>
    <m/>
    <s v="V1000687 - UM.TECH COMPANY LIMITED"/>
    <s v="Recive bill and GRN already"/>
    <s v="GRN2526-0001573"/>
    <d v="2025-06-11T00:00:00"/>
    <m/>
    <n v="83"/>
    <s v="Ontime"/>
    <m/>
  </r>
  <r>
    <n v="994"/>
    <x v="0"/>
    <d v="2025-03-13T00:00:00"/>
    <m/>
    <m/>
    <d v="2025-03-14T00:00:00"/>
    <s v="PR2425-06052"/>
    <s v="PO2425-07105"/>
    <d v="2025-03-21T00:00:00"/>
    <m/>
    <n v="90"/>
    <s v="SFST81000009"/>
    <s v="Cooling machine for PD line"/>
    <s v="Cooling  part"/>
    <n v="1"/>
    <s v="Temp Sensor Model WR 12_x000a_- RTD PT-100 ohm 3 wire (Single Element)_x000a_- Connection: 1/2&quot; NPT + แหวน_x000a_- Lead Wire: PVC 3 Wire, Length 0.3 M._x000a_- Plug เดิม_x000a_*DWG.No.WR12-730*"/>
    <n v="2"/>
    <s v="PCS."/>
    <n v="990"/>
    <n v="1980"/>
    <m/>
    <s v="V1000301 - WR&amp;W Engineering Co., Ltd"/>
    <s v="Recive bill and GRN already"/>
    <s v="GRN2526-0000620"/>
    <d v="2025-05-02T00:00:00"/>
    <m/>
    <n v="42"/>
    <s v="Ontime"/>
    <m/>
  </r>
  <r>
    <n v="995"/>
    <x v="0"/>
    <d v="2025-03-14T00:00:00"/>
    <m/>
    <m/>
    <d v="2025-03-14T00:00:00"/>
    <s v="PR2425-06053"/>
    <s v="PO2425-07104"/>
    <d v="2025-03-21T00:00:00"/>
    <m/>
    <n v="90"/>
    <s v="SFST81000009"/>
    <s v="PD Machine"/>
    <s v="Tool and Equipment"/>
    <n v="1"/>
    <s v="XIUSHI 6IK 250RGN-CF + XIUSHI 6GU-40K + XIUSHI US-52 _x000a__x000a_อะไหล่เครื่องหยอดไข่"/>
    <n v="1"/>
    <s v="SET."/>
    <n v="7500"/>
    <n v="7500"/>
    <m/>
    <s v="V1000292 - Nopachart Intertrade Co., Ltd"/>
    <s v="Recive bill and GRN already"/>
    <s v="GRN2526-0000110"/>
    <d v="2025-04-05T00:00:00"/>
    <m/>
    <n v="15"/>
    <s v="Ontime"/>
    <m/>
  </r>
  <r>
    <n v="996"/>
    <x v="0"/>
    <d v="2025-03-14T00:00:00"/>
    <m/>
    <m/>
    <d v="2025-03-14T00:00:00"/>
    <s v="PR2425-06054"/>
    <s v="PO2425-07201"/>
    <d v="2025-03-21T00:00:00"/>
    <m/>
    <n v="10"/>
    <s v="SFST81000009"/>
    <s v="Electrical system in PD area"/>
    <s v="Electrical jobs"/>
    <n v="1"/>
    <s v="ค่าาแรงงานเปลี่ยนโคมไฟ + หน้ากากและปลั๊กไฟ_x000a_- งานเปลี่ยนโคมไฟ 20 จุด ตามจุดที่ลูกค้ากำาหนด (ลูกค้าจัดเตรียมวัสดุ)_x000a_- งานเปลี่ยนหน้ากากและปลั๊กไฟ 20 จุด ตามจุดที่ลูกค้ากำหนด (ลูกค้าจัดเตรียมวัสดุ)"/>
    <n v="1"/>
    <s v="JOB."/>
    <n v="29000"/>
    <n v="29000"/>
    <m/>
    <s v="V1000793 - PANCHA LAPH INTER SUPPLY CO., LTD."/>
    <s v="Recive bill and GRN already"/>
    <s v="GRN2425-0007992"/>
    <d v="2025-03-24T00:00:00"/>
    <m/>
    <n v="3"/>
    <s v="Ontime"/>
    <m/>
  </r>
  <r>
    <n v="997"/>
    <x v="0"/>
    <d v="2025-03-17T00:00:00"/>
    <m/>
    <m/>
    <d v="2025-03-17T00:00:00"/>
    <s v="PR2425-06055"/>
    <s v="PO2425-07106"/>
    <d v="2025-03-24T00:00:00"/>
    <m/>
    <n v="90"/>
    <s v="SFST81000050"/>
    <s v="Water plant"/>
    <s v="Tool and Equipment"/>
    <n v="1"/>
    <s v="DPD no.1 &quot;Lovibond&quot; 511052BT 500 Tablets (1Box/500 Pcs)"/>
    <n v="5"/>
    <s v="PCS."/>
    <n v="1250"/>
    <n v="6250"/>
    <m/>
    <s v="V1000210 - U.P. MARKETING GENERAL SUPPLY CO., LTD."/>
    <s v="Recive bill and GRN already"/>
    <s v="GRN2526-0000422"/>
    <d v="2025-04-23T00:00:00"/>
    <m/>
    <n v="30"/>
    <s v="Ontime"/>
    <m/>
  </r>
  <r>
    <n v="998"/>
    <x v="0"/>
    <d v="2025-03-17T00:00:00"/>
    <m/>
    <m/>
    <d v="2025-03-17T00:00:00"/>
    <s v="PR2425-06081"/>
    <s v="PO2425-07110 "/>
    <d v="2025-03-24T00:00:00"/>
    <m/>
    <n v="10"/>
    <s v="SFST81000009"/>
    <s v="PD Machine"/>
    <s v="Combi oven No.3"/>
    <n v="1"/>
    <s v="สายพาน PU SOLIFLEX สีฟ้า หนา 2.5 MM. &quot;Ammeraal&quot;_x000a_SIZE: W-500MM. x L=10,700MM. ต่อกลม_x000a_ติดไกด์ KN 10x6MM. ใต้ท้องตรงกลาง_x000a__x000a_Installation in _x000a_- Monday - Saturday_x000a_After 10.00 pm. - 8.00 am_x000a_- Sunday 8.00 - 17.00"/>
    <n v="3"/>
    <s v="PCS."/>
    <n v="75000"/>
    <n v="225000"/>
    <m/>
    <s v="V1000791 - THAI BELT SALE AND SERVICE CO.,LTD."/>
    <s v="Recive bill and GRN already"/>
    <s v="GRN2425-0008001"/>
    <d v="2025-03-24T00:00:00"/>
    <m/>
    <n v="0"/>
    <s v="Ontime"/>
    <m/>
  </r>
  <r>
    <n v="999"/>
    <x v="0"/>
    <d v="2025-03-17T00:00:00"/>
    <m/>
    <m/>
    <d v="2025-03-17T00:00:00"/>
    <s v="PR2425-06082 "/>
    <s v="PO2425-07111"/>
    <d v="2025-03-24T00:00:00"/>
    <d v="2025-03-24T00:00:00"/>
    <n v="90"/>
    <s v="SFST81000018"/>
    <s v="Cooling machine for PD line"/>
    <s v="Cooling system jobs"/>
    <n v="1"/>
    <s v="ค่าแรงปฏิบัติงาน ตรวจเช็คระบบทำความเย็น CDU 9 Cold Room No.5_x000a_-ตรวจเช็คปัญหา เมนเบรกเกอร์ทริป ไม่สามารถใช้งานระบบได้"/>
    <n v="1"/>
    <s v="JOB."/>
    <n v="9500"/>
    <n v="9500"/>
    <m/>
    <s v="V1000762 - PORNNARIN P N SERVICE LIMITED PARTNERSHIP"/>
    <s v="Recive bill and GRN already"/>
    <s v="GRN2526-0000804"/>
    <d v="2025-05-13T00:00:00"/>
    <m/>
    <n v="50"/>
    <s v="Ontime"/>
    <m/>
  </r>
  <r>
    <n v="1000"/>
    <x v="0"/>
    <d v="2025-03-19T00:00:00"/>
    <m/>
    <m/>
    <d v="2025-03-19T00:00:00"/>
    <s v="PR2425-06124"/>
    <s v="PO2425-07276"/>
    <d v="2025-03-26T00:00:00"/>
    <m/>
    <n v="120"/>
    <s v="SFST81000078"/>
    <s v="Civill jobs (Floor-Wall-Celling-roof)"/>
    <s v="Cevil jobs"/>
    <n v="1"/>
    <s v="งานทําความสะอาดผนังไฮโซวอล_x000a_1.1งานทําความสะอาดผนังไฮโซวอล และเพดานห้อง Cooking_x000a_และบริเวณหน้าห้องเย็น (พื้นที่เฉพาะจุดที่รุนแรงลูกค้ากำหนด)_x000a_- วัสดุซิลิโคนสําหรับซีลรอยขอบแผ่นไฮโซวอล_x000a_- ที่ทำความสะอาดเรียบร้อยแล้ว (ลูกค้าจัดเตรียม)_x000a_- ท่างานเฉพาะวันอาทิตย์ (จํานวน 5 ครั้ง)_x000a_1.2 งานทำความสะอาดขอบบัวปูนและงานทาสี_x000a_- พื้นที่ลูกค้าเป็นผู้กำหนด_x000a_- วัสดุ สี, แปรงทาสี (ลูกค้าจัดเตรียม)_x000a_- 3 Zone_x000a_- For BRC Audit"/>
    <n v="5"/>
    <s v="TIMES."/>
    <n v="25000"/>
    <n v="125000"/>
    <m/>
    <s v="V1000299 - BURAPHA 304 ENGINEERING CO.,LTD"/>
    <s v="Recive bill and GRN already"/>
    <s v="GRN2526-0001158"/>
    <d v="2025-05-26T00:00:00"/>
    <m/>
    <n v="61"/>
    <s v="Ontime"/>
    <m/>
  </r>
  <r>
    <n v="1001"/>
    <x v="1"/>
    <d v="2025-03-20T00:00:00"/>
    <m/>
    <m/>
    <d v="2025-03-20T00:00:00"/>
    <s v="PR2425-06133"/>
    <s v="PO2425-00027"/>
    <d v="2025-03-27T00:00:00"/>
    <d v="2025-03-27T00:00:00"/>
    <n v="90"/>
    <s v="SFST82000005"/>
    <s v="Utility Jobs  (Boiler-Air compress-Transformer-LPG)"/>
    <s v="Cooling  part"/>
    <n v="1"/>
    <s v="Compressor_x000a_- Screw Compressor &quot;Bitzer&quot; HSN7471-75_x000a_- SE-i1 Protection"/>
    <n v="1"/>
    <s v="JOB."/>
    <n v="410000"/>
    <n v="410000"/>
    <m/>
    <s v="V1000748 - CARRIER COMMERCIAL REFRIGERATION(THAILAND) COMPANY LIMITED"/>
    <s v="Recive bill and GRN already"/>
    <s v="GRN2526-0000419"/>
    <d v="2025-04-23T00:00:00"/>
    <m/>
    <n v="27"/>
    <s v="Ontime"/>
    <m/>
  </r>
  <r>
    <n v="1002"/>
    <x v="1"/>
    <d v="2025-03-20T00:00:00"/>
    <m/>
    <m/>
    <d v="2025-03-20T00:00:00"/>
    <s v="PR2425-06133"/>
    <s v="PO2425-00027"/>
    <d v="2025-03-27T00:00:00"/>
    <d v="2025-03-27T00:00:00"/>
    <n v="90"/>
    <s v="SFST82000005"/>
    <s v="Utility Jobs  (Boiler-Air compress-Transformer-LPG)"/>
    <s v="Cooling  part"/>
    <n v="2"/>
    <s v="Labour_x000a_- Labor for Uninstallation_x000a_- Labor for Reinstallation_x000a_- Lifting Equipment (Hiab)"/>
    <n v="1"/>
    <s v="JOB."/>
    <n v="54600"/>
    <n v="54600"/>
    <m/>
    <s v="V1000748 - CARRIER COMMERCIAL REFRIGERATION(THAILAND) COMPANY LIMITED"/>
    <s v="Recive bill and GRN already"/>
    <s v="GRN2526-0000419"/>
    <d v="2025-04-23T00:00:00"/>
    <m/>
    <n v="27"/>
    <s v="Ontime"/>
    <m/>
  </r>
  <r>
    <n v="1003"/>
    <x v="0"/>
    <d v="2025-03-20T00:00:00"/>
    <m/>
    <m/>
    <d v="2025-03-20T00:00:00"/>
    <s v="PR2425-06136"/>
    <s v="PO2425-07277"/>
    <d v="2025-03-27T00:00:00"/>
    <d v="2025-03-31T00:00:00"/>
    <n v="10"/>
    <s v="SFST81000050"/>
    <s v="PD Machine"/>
    <s v="Check weigth  No.1"/>
    <n v="1"/>
    <s v="Belt 1 PU070 Blue W195 mm x L630 mm_x000a_Endless Joint (Part No. 16750000807)"/>
    <n v="3"/>
    <s v="PCS."/>
    <n v="650"/>
    <n v="1950"/>
    <m/>
    <s v="V1000693 - APN POWER SUPPLY COMPANY LIMITED"/>
    <s v="Recive bill and GRN already"/>
    <s v="GRN2526-0000056"/>
    <d v="2025-04-03T00:00:00"/>
    <m/>
    <n v="7"/>
    <s v="Ontime"/>
    <m/>
  </r>
  <r>
    <n v="1004"/>
    <x v="0"/>
    <d v="2025-03-20T00:00:00"/>
    <m/>
    <m/>
    <d v="2025-03-20T00:00:00"/>
    <s v="PR2425-06138"/>
    <s v="PO2425-07278"/>
    <d v="2025-03-27T00:00:00"/>
    <d v="2025-03-31T00:00:00"/>
    <n v="15"/>
    <s v="SFST34000111"/>
    <s v="Consumable part for MN"/>
    <s v="Machanical part"/>
    <n v="1"/>
    <s v="ประเก็นหน้าแปลนไม่มีใยหิน 1/2&quot; (DN15) หนา 3 mm. ,  (PN16)"/>
    <n v="10"/>
    <s v="PCS."/>
    <n v="96"/>
    <n v="960"/>
    <m/>
    <s v="V1000529 - 168 Supply"/>
    <s v="Recive bill and GRN already"/>
    <s v="GRN2526-0000142"/>
    <d v="2025-04-08T00:00:00"/>
    <m/>
    <n v="12"/>
    <s v="Ontime"/>
    <m/>
  </r>
  <r>
    <n v="1005"/>
    <x v="0"/>
    <d v="2025-03-20T00:00:00"/>
    <m/>
    <m/>
    <d v="2025-03-20T00:00:00"/>
    <s v="PR2425-06138"/>
    <s v="PO2425-07278"/>
    <d v="2025-03-27T00:00:00"/>
    <d v="2025-04-02T00:00:00"/>
    <n v="15"/>
    <s v="SFST34000112"/>
    <s v="Consumable part for MN"/>
    <s v="Machanical part"/>
    <n v="2"/>
    <s v="ประเก็นหน้าแปลนไม่มีใยหิน 3/4&quot; (DN20) 3 mm. ,  (PN16)"/>
    <n v="10"/>
    <s v="PCS."/>
    <n v="125"/>
    <n v="1250"/>
    <m/>
    <s v="V1000529 - 168 Supply"/>
    <s v="Recive bill and GRN already"/>
    <s v="GRN2526-0000142"/>
    <d v="2025-04-08T00:00:00"/>
    <m/>
    <n v="12"/>
    <s v="Ontime"/>
    <m/>
  </r>
  <r>
    <n v="1006"/>
    <x v="0"/>
    <d v="2025-03-20T00:00:00"/>
    <m/>
    <m/>
    <d v="2025-03-20T00:00:00"/>
    <s v="PR2425-06138"/>
    <s v="PO2425-07278"/>
    <d v="2025-03-27T00:00:00"/>
    <m/>
    <n v="15"/>
    <s v="SFST34000113"/>
    <s v="Consumable part for MN"/>
    <s v="Machanical part"/>
    <n v="3"/>
    <s v="ประเก็นหน้าแปลนไม่มีใยหิน 1&quot; (DN25) 3 mm. ,  (PN16)"/>
    <n v="10"/>
    <s v="PCS."/>
    <n v="145"/>
    <n v="1450"/>
    <m/>
    <s v="V1000529 - 168 Supply"/>
    <s v="Recive bill and GRN already"/>
    <s v="GRN2526-0000142"/>
    <d v="2025-04-08T00:00:00"/>
    <m/>
    <n v="12"/>
    <s v="Ontime"/>
    <m/>
  </r>
  <r>
    <n v="1007"/>
    <x v="0"/>
    <d v="2025-03-20T00:00:00"/>
    <m/>
    <m/>
    <d v="2025-03-20T00:00:00"/>
    <s v="PR2425-06138"/>
    <s v="PO2425-07278"/>
    <d v="2025-03-27T00:00:00"/>
    <m/>
    <n v="15"/>
    <s v="SFST34000114"/>
    <s v="Consumable part for MN"/>
    <s v="Machanical part"/>
    <n v="4"/>
    <s v="ประเก็นหน้าแปลนไม่มีใยหิน 1.1/4&quot; (DN32) 3 mm. ,  (PN16)"/>
    <n v="10"/>
    <s v="PCS."/>
    <n v="180"/>
    <n v="1800"/>
    <m/>
    <s v="V1000529 - 168 Supply"/>
    <s v="Recive bill and GRN already"/>
    <s v="GRN2526-0000142"/>
    <d v="2025-04-08T00:00:00"/>
    <m/>
    <n v="12"/>
    <s v="Ontime"/>
    <m/>
  </r>
  <r>
    <n v="1008"/>
    <x v="0"/>
    <d v="2025-03-20T00:00:00"/>
    <m/>
    <m/>
    <d v="2025-03-20T00:00:00"/>
    <s v="PR2425-06138"/>
    <s v="PO2425-07278"/>
    <d v="2025-03-27T00:00:00"/>
    <m/>
    <n v="15"/>
    <s v="SFST34000115"/>
    <s v="Consumable part for MN"/>
    <s v="Machanical part"/>
    <n v="5"/>
    <s v="ประเก็นหน้าแปลนไม่มีใยหิน 1.1/2&quot; (DN40) 3 mm. ,  (PN16)"/>
    <n v="10"/>
    <s v="PCS."/>
    <n v="200"/>
    <n v="2000"/>
    <m/>
    <s v="V1000529 - 168 Supply"/>
    <s v="Recive bill and GRN already"/>
    <s v="GRN2526-0000142"/>
    <d v="2025-04-08T00:00:00"/>
    <m/>
    <n v="12"/>
    <s v="Ontime"/>
    <m/>
  </r>
  <r>
    <n v="1009"/>
    <x v="0"/>
    <d v="2025-03-20T00:00:00"/>
    <m/>
    <m/>
    <d v="2025-03-20T00:00:00"/>
    <s v="PR2425-06138"/>
    <s v="PO2425-07278"/>
    <d v="2025-03-27T00:00:00"/>
    <m/>
    <n v="15"/>
    <s v="SFST34000116"/>
    <s v="Consumable part for MN"/>
    <s v="Machanical part"/>
    <n v="6"/>
    <s v="ประเก็นหน้าแปลนไม่มีใยหิน 2&quot; (DN50) 3 mm. ,  (PN16)"/>
    <n v="10"/>
    <s v="PCS."/>
    <n v="230"/>
    <n v="2300"/>
    <m/>
    <s v="V1000529 - 168 Supply"/>
    <s v="Recive bill and GRN already"/>
    <s v="GRN2526-0000142"/>
    <d v="2025-04-08T00:00:00"/>
    <m/>
    <n v="12"/>
    <s v="Ontime"/>
    <m/>
  </r>
  <r>
    <n v="1010"/>
    <x v="0"/>
    <d v="2025-03-20T00:00:00"/>
    <m/>
    <m/>
    <d v="2025-03-20T00:00:00"/>
    <s v="PR2425-06138"/>
    <s v="PO2425-07278"/>
    <d v="2025-03-27T00:00:00"/>
    <m/>
    <n v="15"/>
    <s v="SFST34000117"/>
    <s v="Consumable part for MN"/>
    <s v="Machanical part"/>
    <n v="7"/>
    <s v="ประเก็นหน้าแปลนไม่มีใยหิน 2.1/2&quot; (DN15) 3 mm. ,  (PN16)"/>
    <n v="10"/>
    <s v="PCS."/>
    <n v="260"/>
    <n v="2600"/>
    <m/>
    <s v="V1000529 - 168 Supply"/>
    <s v="Recive bill and GRN already"/>
    <s v="GRN2526-0000142"/>
    <d v="2025-04-08T00:00:00"/>
    <m/>
    <n v="12"/>
    <s v="Ontime"/>
    <m/>
  </r>
  <r>
    <n v="1011"/>
    <x v="0"/>
    <d v="2025-03-24T00:00:00"/>
    <m/>
    <m/>
    <d v="2025-03-24T00:00:00"/>
    <s v="PR2425-06187"/>
    <s v="PO2526-00009"/>
    <d v="2025-03-31T00:00:00"/>
    <d v="2025-03-31T00:00:00"/>
    <n v="30"/>
    <s v="SFST81000048"/>
    <s v="PD Machine"/>
    <s v="X-Ray machine No.1"/>
    <n v="1"/>
    <s v="&quot;FESTO&quot; VUVG-LK14-M52-AT-G18-1R8L-S"/>
    <n v="4"/>
    <s v="PCS."/>
    <n v="1790"/>
    <n v="7160"/>
    <m/>
    <s v=" V1000796 - THAI TECH INTERTRADE CO.,LTD."/>
    <s v="Recive bill and GRN already"/>
    <s v="GRN2526-0000423"/>
    <d v="2025-04-23T00:00:00"/>
    <m/>
    <n v="23"/>
    <s v="Ontime"/>
    <m/>
  </r>
  <r>
    <n v="1012"/>
    <x v="0"/>
    <d v="2025-03-24T00:00:00"/>
    <m/>
    <m/>
    <d v="2025-03-24T00:00:00"/>
    <s v="PR2425-06188"/>
    <s v="PO2526-00010"/>
    <d v="2025-03-31T00:00:00"/>
    <d v="2025-03-31T00:00:00"/>
    <n v="60"/>
    <s v="SFST81000064"/>
    <s v="Utility Jobs  (Boiler-Air compress-Transformer-LPG)"/>
    <s v="Steam Boiler  No.1"/>
    <n v="1"/>
    <s v="ตรวจสอบและบำรุงรักษาบอยเลอร์ ขนาด 2,000 kg/hr ยี่ห้อ No.1"/>
    <n v="1"/>
    <s v="JOB."/>
    <n v="21930"/>
    <n v="21930"/>
    <m/>
    <s v="V1000053 - THAI K.BOILER CO.,LTD."/>
    <s v="Recive bill and GRN already"/>
    <s v="GRN2526-0001595"/>
    <d v="2025-06-11T00:00:00"/>
    <m/>
    <n v="60"/>
    <s v="Ontime"/>
    <m/>
  </r>
  <r>
    <n v="1013"/>
    <x v="0"/>
    <d v="2025-03-24T00:00:00"/>
    <m/>
    <m/>
    <d v="2025-03-24T00:00:00"/>
    <s v="PR2425-06188"/>
    <s v="PO2526-00010"/>
    <d v="2025-03-31T00:00:00"/>
    <d v="2025-04-02T00:00:00"/>
    <n v="60"/>
    <s v="SFST81000064"/>
    <s v="Utility Jobs  (Boiler-Air compress-Transformer-LPG)"/>
    <s v="Steam Boiler  No.1"/>
    <n v="2"/>
    <s v="ตรวจสอบและบำรุงรักษาบอยเลอร์ ขนาด 2,000 kg/hr ยี่ห้อ No.2"/>
    <n v="1"/>
    <s v="JOB."/>
    <n v="21930"/>
    <n v="21930"/>
    <m/>
    <s v="V1000053 - THAI K.BOILER CO.,LTD."/>
    <s v="Recive bill and GRN already"/>
    <s v="GRN2526-0001596"/>
    <d v="2025-06-11T00:00:00"/>
    <m/>
    <n v="60"/>
    <s v="Ontime"/>
    <m/>
  </r>
  <r>
    <n v="1014"/>
    <x v="0"/>
    <d v="2025-03-24T00:00:00"/>
    <m/>
    <m/>
    <d v="2025-03-24T00:00:00"/>
    <s v="PR2425-06189"/>
    <s v="PO2526-00011"/>
    <d v="2025-03-31T00:00:00"/>
    <m/>
    <n v="30"/>
    <s v="SFST34000054"/>
    <s v="Consumable part for MN"/>
    <s v="Refrigerant"/>
    <n v="1"/>
    <s v="R507 Refrigerant,(1 Tank 11.3 kg/Tank)"/>
    <n v="15"/>
    <s v="Drum."/>
    <n v="2660"/>
    <n v="39900"/>
    <m/>
    <s v="V1000271 - 395 Shop Limited Partnership"/>
    <s v="Recive bill and GRN already"/>
    <s v="GRN2526-0000026"/>
    <d v="2025-04-02T00:00:00"/>
    <m/>
    <n v="2"/>
    <s v="Ontime"/>
    <m/>
  </r>
  <r>
    <n v="1015"/>
    <x v="0"/>
    <d v="2025-03-24T00:00:00"/>
    <m/>
    <m/>
    <d v="2025-03-24T00:00:00"/>
    <s v="PR2425-06190"/>
    <s v="PO2526-00012"/>
    <d v="2025-03-31T00:00:00"/>
    <m/>
    <n v="10"/>
    <s v="SFST81000009"/>
    <s v="PD Machine"/>
    <s v="Steambox No.2"/>
    <n v="1"/>
    <s v="Silicone Rubber SEALEX Sx-2000 Size 300 ML."/>
    <n v="24"/>
    <s v="PCS."/>
    <n v="140"/>
    <n v="3360"/>
    <m/>
    <s v="V1000259 - JJP SUPPLY CO., LTD"/>
    <s v="Recive bill and GRN already"/>
    <s v="GRN2526-0000107"/>
    <d v="2025-04-05T00:00:00"/>
    <m/>
    <n v="5"/>
    <s v="Ontime"/>
    <m/>
  </r>
  <r>
    <n v="1016"/>
    <x v="0"/>
    <d v="2025-03-24T00:00:00"/>
    <m/>
    <m/>
    <d v="2025-03-24T00:00:00"/>
    <s v="PR2425-06191"/>
    <s v="PO2526-00013"/>
    <d v="2025-03-31T00:00:00"/>
    <m/>
    <n v="10"/>
    <s v="SFST81000009"/>
    <s v="Cooling machine for PD line"/>
    <s v="Electrical jobs"/>
    <n v="1"/>
    <s v="หน้ากากกันน้ำแบบลอย ALPHA HACO_x000a_AP-W222R/S-GY สีเทา"/>
    <n v="20"/>
    <s v="PCS."/>
    <n v="287"/>
    <n v="5740"/>
    <m/>
    <s v="V1000481 - บริษัท เจดับบลิวเทค จำกัด"/>
    <s v="Recive bill and GRN already"/>
    <s v="GRN2526-0000141"/>
    <d v="2025-04-08T00:00:00"/>
    <m/>
    <n v="8"/>
    <s v="Ontime"/>
    <m/>
  </r>
  <r>
    <n v="1017"/>
    <x v="0"/>
    <d v="2025-03-24T00:00:00"/>
    <m/>
    <m/>
    <d v="2025-03-24T00:00:00"/>
    <s v="PR2425-06192"/>
    <s v="PO2526-00675"/>
    <d v="2025-03-31T00:00:00"/>
    <m/>
    <n v="60"/>
    <s v="SFST34000063"/>
    <s v="Consumable part for MN"/>
    <s v="Consumable part"/>
    <n v="1"/>
    <s v="&quot;Ruamthong&quot;, RT465-3/4HP,380V ,50Hz, 3PH , Motor fan"/>
    <n v="4"/>
    <s v="PCS."/>
    <n v="3866.82"/>
    <n v="15467.28"/>
    <m/>
    <s v="V1000308 - PLUG'N GO (THAILAND) CO., LTD."/>
    <s v="Recive bill and GRN already"/>
    <s v="GRN2526-0001086"/>
    <d v="2025-05-22T00:00:00"/>
    <m/>
    <n v="52"/>
    <s v="Ontime"/>
    <m/>
  </r>
  <r>
    <n v="1018"/>
    <x v="0"/>
    <d v="2025-03-24T00:00:00"/>
    <m/>
    <m/>
    <d v="2025-03-24T00:00:00"/>
    <s v="PR2425-06192"/>
    <s v="PO2526-00014"/>
    <d v="2025-03-31T00:00:00"/>
    <m/>
    <n v="10"/>
    <s v="SFST34000063"/>
    <s v="Consumable part for MN"/>
    <s v="Consumable part"/>
    <n v="2"/>
    <s v="&quot;Ruamthong&quot;, RT490-61-24, 380V, 3PH , 1HP, Motor fan"/>
    <n v="4"/>
    <s v="PCS."/>
    <n v="4521.03"/>
    <n v="18084.12"/>
    <m/>
    <s v="V1000308 - PLUG'N GO (THAILAND) CO., LTD."/>
    <s v="Recive bill and GRN already"/>
    <s v="GRN2526-0000181"/>
    <d v="2025-04-09T00:00:00"/>
    <m/>
    <n v="9"/>
    <s v="Ontime"/>
    <m/>
  </r>
  <r>
    <n v="1019"/>
    <x v="0"/>
    <d v="2025-03-24T00:00:00"/>
    <m/>
    <m/>
    <d v="2025-03-24T00:00:00"/>
    <s v="PR2425-06193"/>
    <s v="PO2526-00017"/>
    <d v="2025-03-31T00:00:00"/>
    <m/>
    <n v="10"/>
    <s v="SFST81000005"/>
    <s v="Office Air condition"/>
    <s v="Cooling system jobs"/>
    <n v="1"/>
    <s v="Air Condition ขนาด 9,000 btu._x000a_- ล้างพร้อมตรวจเช็ค แอร์ติดผนัง IT Room FCU-13_x000a_- ล้างพร้อมตรวจเช็ค แอร์คิดผนัง Meeting Room 2 FCU-28_x000a_- ล้างพร้อมตรวจเช็ค แอร์ติดผนัง Chef TINO Room FCU-32"/>
    <n v="3"/>
    <s v="SET."/>
    <n v="800"/>
    <n v="2400"/>
    <m/>
    <s v="V1000291 - บริษัท ไทม์ แอร์ เซอร์วิส แอนด์ เอ็นจิเนียริ่ง จำกัด"/>
    <s v="Recive bill and GRN already"/>
    <s v="GRN2526-0000151"/>
    <d v="2025-04-08T00:00:00"/>
    <m/>
    <n v="8"/>
    <s v="Ontime"/>
    <m/>
  </r>
  <r>
    <n v="1020"/>
    <x v="0"/>
    <d v="2025-03-24T00:00:00"/>
    <m/>
    <m/>
    <d v="2025-03-24T00:00:00"/>
    <s v="PR2425-06193"/>
    <s v="PO2526-00017"/>
    <d v="2025-03-31T00:00:00"/>
    <m/>
    <n v="10"/>
    <s v="SFST81000005"/>
    <s v="Office Air condition"/>
    <s v="Cooling system jobs"/>
    <n v="2"/>
    <s v="Air Condition ขนาด 24,000 btu._x000a_- ล้างพร้อมตรวจเช็ค แอร์แขวนฝ้า QC Room FCU-09_x000a_- ล้างพร้อมตรวจเช็ค แอร์ติดผนัง IT Room FCU-14_x000a_- ล้างพร้อมตรวจเช็ค แอร์ติดผนัง Office IT Room FCU-15_x000a_- ล้างพร้อมตรวจเช็ค แอร์แขวนฝ้า Living Room FCU-35"/>
    <n v="4"/>
    <s v="SET."/>
    <n v="800"/>
    <n v="3200"/>
    <m/>
    <s v="V1000291 - บริษัท ไทม์ แอร์ เซอร์วิส แอนด์ เอ็นจิเนียริ่ง จำกัด"/>
    <s v="Recive bill and GRN already"/>
    <s v="GRN2526-0000151"/>
    <d v="2025-04-08T00:00:00"/>
    <m/>
    <n v="8"/>
    <s v="Ontime"/>
    <m/>
  </r>
  <r>
    <n v="1021"/>
    <x v="0"/>
    <d v="2025-03-24T00:00:00"/>
    <m/>
    <m/>
    <d v="2025-03-24T00:00:00"/>
    <s v="PR2425-06193"/>
    <s v="PO2526-00017"/>
    <d v="2025-03-31T00:00:00"/>
    <m/>
    <n v="10"/>
    <s v="SFST81000005"/>
    <s v="Office Air condition"/>
    <s v="Cooling system jobs"/>
    <n v="3"/>
    <s v="Air Condition ขนาด 26,000 btu._x000a_- ล้างพร้อมตรวจเช็ค แอร์แขวนฝ้าโรงอาหารฝั่งดิบ FCU-05_x000a_- ล้างพร้อมตรวจเช็ค แอร์แขวนฝ้าโรงอาหารฝั่งดิบ FCU-06_x000a_- ล้างพร้อมตรวจเช็ค แอร์แขวนฝ้าโรงอาหารฝั่งดิบ FCU-19_x000a_- ล้างพร้อมตรวจเช็ค แอร์แขวนฝ้าโรงอาหารฝั่งสุก FCU-24_x000a_- ล้างพร้อมตรวจเช็ค แอร์แขวนฝ้าโรงอาหารฝั่งสุก FCU-25_x000a_- ล้างพร้อมตรวจเช็ค แอร์แขวนฝ้าโรงอาหารฝั่งสุก FCU-27"/>
    <n v="6"/>
    <s v="SET."/>
    <n v="800"/>
    <n v="4800"/>
    <m/>
    <s v="V1000291 - บริษัท ไทม์ แอร์ เซอร์วิส แอนด์ เอ็นจิเนียริ่ง จำกัด"/>
    <s v="Recive bill and GRN already"/>
    <s v="GRN2526-0000151"/>
    <d v="2025-04-08T00:00:00"/>
    <m/>
    <n v="8"/>
    <s v="Ontime"/>
    <m/>
  </r>
  <r>
    <n v="1022"/>
    <x v="0"/>
    <d v="2025-03-24T00:00:00"/>
    <m/>
    <m/>
    <d v="2025-03-24T00:00:00"/>
    <s v="PR2425-06193"/>
    <s v="PO2526-00017"/>
    <d v="2025-03-31T00:00:00"/>
    <m/>
    <n v="10"/>
    <s v="SFST81000005"/>
    <s v="Office Air condition"/>
    <s v="Cooling system jobs"/>
    <n v="4"/>
    <s v="Air Condition ขนาด 40,000 btu._x000a_- ล้างพร้อมตรวจเช็ค แอร์แขวนฝ้า Office Production Room"/>
    <n v="1"/>
    <s v="SET."/>
    <n v="800"/>
    <n v="800"/>
    <m/>
    <s v="V1000291 - บริษัท ไทม์ แอร์ เซอร์วิส แอนด์ เอ็นจิเนียริ่ง จำกัด"/>
    <s v="Recive bill and GRN already"/>
    <s v="GRN2526-0000151"/>
    <d v="2025-04-08T00:00:00"/>
    <m/>
    <n v="8"/>
    <s v="Ontime"/>
    <m/>
  </r>
  <r>
    <n v="1023"/>
    <x v="0"/>
    <d v="2025-03-24T00:00:00"/>
    <m/>
    <m/>
    <d v="2025-03-24T00:00:00"/>
    <s v="PR2425-06193"/>
    <s v="PO2526-00017"/>
    <d v="2025-03-31T00:00:00"/>
    <m/>
    <n v="10"/>
    <s v="SFST81000005"/>
    <s v="Office Air condition"/>
    <s v="Cooling system jobs"/>
    <n v="5"/>
    <s v="Air Condition ขนาด 17,000 btu._x000a_- ล้างพร้อมตรวจเช็ค แอร์ติดผนัง QA MGR FCU-08"/>
    <n v="1"/>
    <s v="SET."/>
    <n v="600"/>
    <n v="600"/>
    <m/>
    <s v="V1000291 - บริษัท ไทม์ แอร์ เซอร์วิส แอนด์ เอ็นจิเนียริ่ง จำกัด"/>
    <s v="Recive bill and GRN already"/>
    <s v="GRN2526-0000151"/>
    <d v="2025-04-08T00:00:00"/>
    <m/>
    <n v="8"/>
    <s v="Ontime"/>
    <m/>
  </r>
  <r>
    <n v="1024"/>
    <x v="0"/>
    <d v="2025-03-24T00:00:00"/>
    <m/>
    <m/>
    <d v="2025-03-24T00:00:00"/>
    <s v="PR2425-06193"/>
    <s v="PO2526-00017"/>
    <d v="2025-03-31T00:00:00"/>
    <m/>
    <n v="10"/>
    <s v="SFST81000005"/>
    <s v="Office Air condition"/>
    <s v="Cooling system jobs"/>
    <n v="6"/>
    <s v="Air Condition ขนาด 22,000 btu._x000a_- ล้างพร้อมตรวจเช็ค แอร์ติดผนัง QA Room FCU-11_x000a_- ล้างพร้อมตรวจเช็ค แอร์ติดผนัง Planning Room FCU-12_x000a_- ล้างพร้อมตรวจเช็ค แอร์ติดผนัง R&amp;D Office FCU-38"/>
    <n v="3"/>
    <s v="SET."/>
    <n v="600"/>
    <n v="1800"/>
    <m/>
    <s v="V1000291 - บริษัท ไทม์ แอร์ เซอร์วิส แอนด์ เอ็นจิเนียริ่ง จำกัด"/>
    <s v="Recive bill and GRN already"/>
    <s v="GRN2526-0000151"/>
    <d v="2025-04-08T00:00:00"/>
    <m/>
    <n v="8"/>
    <s v="Ontime"/>
    <m/>
  </r>
  <r>
    <n v="1025"/>
    <x v="0"/>
    <d v="2025-03-24T00:00:00"/>
    <m/>
    <m/>
    <d v="2025-03-24T00:00:00"/>
    <s v="PR2425-06193"/>
    <s v="PO2526-00017"/>
    <d v="2025-03-31T00:00:00"/>
    <m/>
    <n v="10"/>
    <s v="SFST81000005"/>
    <s v="Office Air condition"/>
    <s v="Cooling system jobs"/>
    <n v="7"/>
    <s v="Air Condition ขนาด 30,000 btu._x000a_- ล้างพร้อมตรวจเช็ค แอร์ติดผนัง Meeting Room 1 FCU-34"/>
    <n v="1"/>
    <s v="SET."/>
    <n v="600"/>
    <n v="600"/>
    <m/>
    <s v="V1000291 - บริษัท ไทม์ แอร์ เซอร์วิส แอนด์ เอ็นจิเนียริ่ง จำกัด"/>
    <s v="Recive bill and GRN already"/>
    <s v="GRN2526-0000151"/>
    <d v="2025-04-08T00:00:00"/>
    <m/>
    <n v="8"/>
    <s v="Ontime"/>
    <m/>
  </r>
  <r>
    <n v="1026"/>
    <x v="0"/>
    <d v="2025-03-24T00:00:00"/>
    <m/>
    <m/>
    <d v="2025-03-24T00:00:00"/>
    <s v="PR2425-06193"/>
    <s v="PO2526-00017"/>
    <d v="2025-03-31T00:00:00"/>
    <m/>
    <n v="10"/>
    <s v="SFST81000005"/>
    <s v="Office Air condition"/>
    <s v="Cooling system jobs"/>
    <n v="8"/>
    <s v="งานรื้อแอร์_x000a_- ถอดรื้อแอร์แขวนออก Office Production Room FCU-10"/>
    <n v="1"/>
    <s v="SET."/>
    <n v="1500"/>
    <n v="1500"/>
    <m/>
    <s v="V1000291 - บริษัท ไทม์ แอร์ เซอร์วิส แอนด์ เอ็นจิเนียริ่ง จำกัด"/>
    <s v="Recive bill and GRN already"/>
    <s v="GRN2526-0000151"/>
    <d v="2025-04-08T00:00:00"/>
    <m/>
    <n v="8"/>
    <s v="Ontime"/>
    <m/>
  </r>
  <r>
    <n v="1027"/>
    <x v="0"/>
    <d v="2025-03-26T00:00:00"/>
    <m/>
    <m/>
    <d v="2025-03-26T00:00:00"/>
    <s v="PR2425-06255"/>
    <s v="PO2526-00045"/>
    <d v="2025-04-02T00:00:00"/>
    <m/>
    <n v="30"/>
    <s v="SFST34000044"/>
    <s v="Consumable part for MN"/>
    <s v="Cooling  part"/>
    <n v="1"/>
    <s v="Philip&quot;,T8,20W, 2100lm, ECO SOFT HO LED"/>
    <n v="40"/>
    <s v="PCS."/>
    <n v="185"/>
    <n v="7400"/>
    <m/>
    <s v="V1000603 - TM SUKSAP TRADING LIMITED PARTNERSHIP"/>
    <s v="Recive bill and GRN already"/>
    <s v="GRN2526-0000111"/>
    <d v="2025-04-05T00:00:00"/>
    <m/>
    <n v="3"/>
    <s v="Ontime"/>
    <m/>
  </r>
  <r>
    <n v="1028"/>
    <x v="0"/>
    <d v="2025-03-26T00:00:00"/>
    <m/>
    <m/>
    <d v="2025-03-26T00:00:00"/>
    <s v="PR2425-06255"/>
    <s v="PO2526-00039"/>
    <d v="2025-04-02T00:00:00"/>
    <m/>
    <n v="30"/>
    <s v="SFST34000187"/>
    <s v="Consumable part for MN"/>
    <s v="Electrical jobs"/>
    <n v="2"/>
    <s v="LED EVE T8 SIMPLE FIT DE 22 W. DAYLIGHT G13 (1Box/25PC.)"/>
    <n v="40"/>
    <s v="PCS."/>
    <n v="105"/>
    <n v="4200"/>
    <m/>
    <s v="V1000276 - SN. ELECTRIC AND SUPPLY CO., LTD."/>
    <s v="Recive bill and GRN already"/>
    <s v="GRN2526-0000352"/>
    <d v="2025-04-29T00:00:00"/>
    <m/>
    <n v="27"/>
    <s v="Ontime"/>
    <m/>
  </r>
  <r>
    <n v="1029"/>
    <x v="1"/>
    <d v="2025-03-28T00:00:00"/>
    <m/>
    <m/>
    <d v="2025-03-28T00:00:00"/>
    <s v="PR2425-06293"/>
    <s v="PO2526-00044"/>
    <d v="2025-04-04T00:00:00"/>
    <m/>
    <n v="65"/>
    <s v="SFST82000005"/>
    <s v="Cooling machine for PD line"/>
    <s v="Cooling system jobs"/>
    <n v="1"/>
    <s v="Install Evaporators CU 3.3_x000a_- งานรื้อถอนคอยล์เย็นเก่า_x000a_- งานติดตั้งคอยล์เย็นใหม่_x000a_- ค่าอุปกรณ์_x000a_- ค่าเดินทาง ที่พัก_x000a_- รายละเอียดเพิ่มเติมตามใบเสนอราคาแนบ_x000a_- Disposit 50 %"/>
    <n v="1"/>
    <s v="JOB"/>
    <n v="26500"/>
    <n v="26500"/>
    <m/>
    <s v="V1000055 - I.T.C.(1993) CO.,LTD."/>
    <s v="Recive bill and GRN already"/>
    <s v="GRN2526-0001487"/>
    <d v="2025-06-06T00:00:00"/>
    <m/>
    <n v="63"/>
    <s v="Ontime"/>
    <m/>
  </r>
  <r>
    <n v="1030"/>
    <x v="1"/>
    <d v="2025-03-28T00:00:00"/>
    <m/>
    <m/>
    <d v="2025-03-28T00:00:00"/>
    <s v="PR2425-06294"/>
    <s v="PO2526-00042"/>
    <d v="2025-04-04T00:00:00"/>
    <m/>
    <n v="21"/>
    <s v="SFST82000007"/>
    <s v="Water plant"/>
    <s v="Water system jobs"/>
    <n v="1"/>
    <s v="Grundfos Pump (Type CR 10-8) 3 Kw._x000a_Description: CR 10-8 A-FGJ-A-E-HQQE_x000a_Scope of Work_x000a_-Remove Old Pump_x000a_- Install New Pump_x000a_- Test Run"/>
    <n v="1"/>
    <s v="EA."/>
    <n v="123000"/>
    <n v="123000"/>
    <m/>
    <s v="V1000659 - SRP Maintenance and Service Co.,Ltd."/>
    <s v="Recive bill and GRN already"/>
    <s v="GRN2526-0000402"/>
    <d v="2025-04-23T00:00:00"/>
    <m/>
    <n v="19"/>
    <s v="Ontime"/>
    <m/>
  </r>
  <r>
    <n v="1031"/>
    <x v="1"/>
    <d v="2025-03-28T00:00:00"/>
    <m/>
    <m/>
    <d v="2025-03-28T00:00:00"/>
    <s v="PR2425-06295"/>
    <s v="PO2526-00041"/>
    <d v="2025-04-04T00:00:00"/>
    <m/>
    <n v="21"/>
    <s v="SFST82000007"/>
    <s v="Water plant"/>
    <s v="Water system jobs"/>
    <n v="1"/>
    <s v="Grundfos Pump (Type CR 10-22) 7.5 Kw._x000a_Description: CR 10-22 A-FJ-A-E-HQQE_x000a_Scope of Work_x000a_- Remove Old Pump_x000a_- Install New Pump_x000a_- Test Run"/>
    <n v="1"/>
    <s v="EA."/>
    <n v="168000"/>
    <n v="168000"/>
    <m/>
    <s v="V1000659 - SRP Maintenance and Service Co.,Ltd."/>
    <s v="Recive bill and GRN already"/>
    <s v="GRN2526-0000401"/>
    <d v="2025-04-23T00:00:00"/>
    <m/>
    <n v="19"/>
    <s v="Ontime"/>
    <m/>
  </r>
  <r>
    <n v="1032"/>
    <x v="1"/>
    <d v="2025-03-28T00:00:00"/>
    <m/>
    <m/>
    <d v="2025-03-28T00:00:00"/>
    <s v="PR2425-06297"/>
    <s v="PO2526-00048"/>
    <d v="2025-04-10T00:00:00"/>
    <m/>
    <n v="45"/>
    <s v="SFST82000004"/>
    <s v="Civill jobs (Floor-Wall-Celling-roof)"/>
    <s v="Cevil jobs"/>
    <n v="1"/>
    <s v="บัวสแตนเลส ขนาดห้อง 780x338 ซม."/>
    <n v="1"/>
    <s v="JOB"/>
    <n v="53500"/>
    <n v="53500"/>
    <m/>
    <s v="V1000798 - MGO SERVICE LIMITED PARTNERSHIP"/>
    <s v="Recive bill and GRN already"/>
    <s v="GRN2526-0001087"/>
    <d v="2025-05-22T00:00:00"/>
    <m/>
    <n v="42"/>
    <s v="Ontime"/>
    <m/>
  </r>
  <r>
    <n v="1033"/>
    <x v="1"/>
    <d v="2025-03-28T00:00:00"/>
    <m/>
    <m/>
    <d v="2025-03-28T00:00:00"/>
    <s v="PR2425-06297"/>
    <s v="PO2526-00048"/>
    <d v="2025-03-31T00:00:00"/>
    <d v="2025-03-31T00:00:00"/>
    <n v="60"/>
    <s v="SFST82000004"/>
    <s v="Civill jobs (Floor-Wall-Celling-roof)"/>
    <s v="Cevil jobs"/>
    <n v="2"/>
    <s v="บัวสแตนเลส ขนาดห้อง 140x338 ซม."/>
    <n v="1"/>
    <s v="JOB"/>
    <n v="23500"/>
    <n v="23500"/>
    <m/>
    <s v="V1000798 - MGO SERVICE LIMITED PARTNERSHIP"/>
    <s v="Recive bill and GRN already"/>
    <s v="GRN2526-0001087"/>
    <d v="2025-05-22T00:00:00"/>
    <m/>
    <n v="52"/>
    <s v="Ontime"/>
    <m/>
  </r>
  <r>
    <n v="1034"/>
    <x v="1"/>
    <d v="2025-03-28T00:00:00"/>
    <m/>
    <m/>
    <d v="2025-03-28T00:00:00"/>
    <s v="PR2425-06297"/>
    <s v="PO2526-00048"/>
    <d v="2025-03-31T00:00:00"/>
    <d v="2025-03-31T00:00:00"/>
    <n v="60"/>
    <s v="SFST82000004"/>
    <s v="Civill jobs (Floor-Wall-Celling-roof)"/>
    <s v="Cevil jobs"/>
    <n v="3"/>
    <s v="ค่าแรงติดตั้ง บัวสแตนเลส"/>
    <n v="1"/>
    <s v="JOB"/>
    <n v="66500"/>
    <n v="66500"/>
    <m/>
    <s v="V1000798 - MGO SERVICE LIMITED PARTNERSHIP"/>
    <s v="Recive bill and GRN already"/>
    <s v="GRN2526-0001087"/>
    <d v="2025-05-22T00:00:00"/>
    <m/>
    <n v="52"/>
    <s v="Ontime"/>
    <m/>
  </r>
  <r>
    <n v="1035"/>
    <x v="1"/>
    <d v="2025-03-28T00:00:00"/>
    <m/>
    <m/>
    <d v="2025-03-28T00:00:00"/>
    <s v="PR2425-06298"/>
    <s v="PO2526-00040"/>
    <d v="2025-03-31T00:00:00"/>
    <d v="2025-03-31T00:00:00"/>
    <n v="20"/>
    <s v="SFST82000009"/>
    <s v="Tool and Equipment PD M/C"/>
    <s v="Tool and Equipment"/>
    <n v="1"/>
    <s v="Air Curtain หน้ากว้าง 900 mm_x000a_- Air flow 900 mm (m³/h) Diamond FM-3509S-L"/>
    <n v="1"/>
    <s v="EA."/>
    <n v="12400"/>
    <n v="12400"/>
    <m/>
    <s v="V1000281 - P B S PRODUCTS (THAILAND) CO.,LTD."/>
    <s v="Recive bill and GRN already"/>
    <s v="GRN2526-0000027"/>
    <d v="2025-04-02T00:00:00"/>
    <m/>
    <n v="2"/>
    <s v="Ontime"/>
    <m/>
  </r>
  <r>
    <n v="1036"/>
    <x v="1"/>
    <d v="2025-03-28T00:00:00"/>
    <m/>
    <m/>
    <d v="2025-03-28T00:00:00"/>
    <s v="PR2425-06298"/>
    <s v="PO2526-00040"/>
    <d v="2025-03-31T00:00:00"/>
    <d v="2025-03-31T00:00:00"/>
    <n v="20"/>
    <s v="SFST82000009"/>
    <s v="Tool and Equipment PD M/C"/>
    <s v="Tool and Equipment"/>
    <n v="2"/>
    <s v="Air Curtain หน้ากว้าง 1200 mm_x000a_- Air flow 1200 mm (m³/h) Diamond FM - 3512S-L"/>
    <n v="1"/>
    <s v="EA."/>
    <n v="14600"/>
    <n v="14600"/>
    <m/>
    <s v="V1000281 - P B S PRODUCTS (THAILAND) CO.,LTD."/>
    <s v="Recive bill and GRN already"/>
    <s v="GRN2526-0000027"/>
    <d v="2025-04-02T00:00:00"/>
    <m/>
    <n v="2"/>
    <s v="Ontime"/>
    <m/>
  </r>
  <r>
    <n v="1037"/>
    <x v="1"/>
    <d v="2025-03-28T00:00:00"/>
    <m/>
    <m/>
    <d v="2025-03-28T00:00:00"/>
    <s v="PR2425-06298"/>
    <s v="PO2526-00040"/>
    <d v="2025-03-31T00:00:00"/>
    <d v="2025-03-31T00:00:00"/>
    <n v="20"/>
    <s v="SFST82000009"/>
    <s v="Tool and Equipment PD M/C"/>
    <s v="Tool and Equipment"/>
    <n v="3"/>
    <s v="Air Curtain หน้ากว้าง 900 mm_x000a_- Air flow 900 mm (m³/h) Diamond FM-3509S-L"/>
    <n v="1"/>
    <s v="EA."/>
    <n v="12400"/>
    <n v="12400"/>
    <m/>
    <s v="V1000281 - P B S PRODUCTS (THAILAND) CO.,LTD."/>
    <s v="Recive bill and GRN already"/>
    <s v="GRN2526-0000027"/>
    <d v="2025-04-02T00:00:00"/>
    <m/>
    <n v="2"/>
    <s v="Ontime"/>
    <m/>
  </r>
  <r>
    <n v="1038"/>
    <x v="1"/>
    <d v="2025-03-28T00:00:00"/>
    <m/>
    <m/>
    <d v="2025-03-28T00:00:00"/>
    <s v="PR2425-06298"/>
    <s v="PO2526-00040"/>
    <d v="2025-03-31T00:00:00"/>
    <d v="2025-03-31T00:00:00"/>
    <n v="20"/>
    <s v="SFST82000009"/>
    <s v="Tool and Equipment PD M/C"/>
    <s v="Tool and Equipment"/>
    <n v="4"/>
    <s v="Air Curtain หน้ากว้าง 1200 mm_x000a_- Air flow 1200 mm (m³/h) Diamond FM - 3512S-L"/>
    <n v="1"/>
    <s v="EA."/>
    <n v="14600"/>
    <n v="14600"/>
    <m/>
    <s v="V1000281 - P B S PRODUCTS (THAILAND) CO.,LTD."/>
    <s v="Recive bill and GRN already"/>
    <s v="GRN2526-0000027"/>
    <d v="2025-04-02T00:00:00"/>
    <m/>
    <n v="2"/>
    <s v="Ontime"/>
    <m/>
  </r>
  <r>
    <n v="1039"/>
    <x v="1"/>
    <d v="2025-03-28T00:00:00"/>
    <m/>
    <m/>
    <d v="2025-03-28T00:00:00"/>
    <s v="PR2425-06298"/>
    <s v="PO2526-00040"/>
    <d v="2025-03-31T00:00:00"/>
    <d v="2025-03-31T00:00:00"/>
    <n v="20"/>
    <s v="SFST82000009"/>
    <s v="Tool and Equipment PD M/C"/>
    <s v="Tool and Equipment"/>
    <n v="5"/>
    <s v="Air Curtain หน้ากว้าง 1200 mm_x000a_- Air flow 1200 mm (m³/h) Diamond FM - 3512S-L"/>
    <n v="1"/>
    <s v="EA."/>
    <n v="14600"/>
    <n v="14600"/>
    <m/>
    <s v="V1000281 - P B S PRODUCTS (THAILAND) CO.,LTD."/>
    <s v="Recive bill and GRN already"/>
    <s v="GRN2526-0000027"/>
    <d v="2025-04-02T00:00:00"/>
    <m/>
    <n v="2"/>
    <s v="Ontime"/>
    <m/>
  </r>
  <r>
    <n v="1040"/>
    <x v="1"/>
    <d v="2025-03-28T00:00:00"/>
    <m/>
    <m/>
    <d v="2025-03-28T00:00:00"/>
    <s v="PR2425-06298"/>
    <s v="PO2526-00040"/>
    <d v="2025-03-31T00:00:00"/>
    <d v="2025-03-31T00:00:00"/>
    <n v="20"/>
    <s v="SFST82000009"/>
    <s v="Tool and Equipment PD M/C"/>
    <s v="Tool and Equipment"/>
    <n v="6"/>
    <s v="Air Curtain หน้ากว้าง 1200 mm_x000a_- Air flow 1200 mm (m³/h) Diamond FM - 3512S-L"/>
    <n v="1"/>
    <s v="EA."/>
    <n v="14600"/>
    <n v="14600"/>
    <m/>
    <s v="V1000281 - P B S PRODUCTS (THAILAND) CO.,LTD."/>
    <s v="Recive bill and GRN already"/>
    <s v="GRN2526-0000027"/>
    <d v="2025-04-02T00:00:00"/>
    <m/>
    <n v="2"/>
    <s v="Ontime"/>
    <m/>
  </r>
  <r>
    <n v="1041"/>
    <x v="1"/>
    <d v="2025-03-28T00:00:00"/>
    <m/>
    <m/>
    <d v="2025-03-28T00:00:00"/>
    <s v="PR2425-06299"/>
    <s v="PO2526-00043"/>
    <d v="2025-03-31T00:00:00"/>
    <d v="2025-03-31T00:00:00"/>
    <n v="120"/>
    <s v="SFST82000007"/>
    <s v="Tool and Equipment  Engineering"/>
    <s v="Water system jobs"/>
    <n v="1"/>
    <s v="งานตู้คอนโทรลควบคุมปั๊มน้าไฮเพลสเซอร์ล้างไลน์ผลิต_x000a_- PLC Mitsubishi FX-35 CPU 220 VAC with program_x000a_- Temperature control ANLY AT-502_x000a_- Main power 50 A_x000a_- Motor Breaker 7.5 kw_x000a_- Breaker control 24 vdc 5A_x000a_- Breaker control 5 A (Ac)_x000a_- Magnetic 7.5 kw 3_x000a_- Power supply dc 24 v 10A_x000a_- Thermocouple + สาย_x000a_- Inverter 7.5 kw_x000a_- Switch 3 Position with contact 2 No_x000a_- Emergency Stop with contact NC_x000a_- สายไฟฟ้า แดง, ทําเงิน, ขาว ขนาด 1.5 sqmm._x000a_- รางไฟฟ้า ขนาด 80×80_x000a_- คู่ควบคุมไฟฟ้าขนาด 600×300×600 mm._x000a_- ค่าค่าเนินการ"/>
    <n v="1"/>
    <s v="JOB."/>
    <n v="149940"/>
    <n v="149940"/>
    <m/>
    <s v="V1000743 - Waratep Nongpue"/>
    <s v="Recive bill and GRN already"/>
    <s v="GRN2526-0000860"/>
    <d v="2025-05-14T00:00:00"/>
    <m/>
    <n v="44"/>
    <s v="Ontime"/>
    <m/>
  </r>
  <r>
    <n v="1042"/>
    <x v="0"/>
    <d v="2025-03-31T00:00:00"/>
    <m/>
    <m/>
    <d v="2025-03-31T00:00:00"/>
    <s v="PR2425-06309"/>
    <s v="PO2526-00158"/>
    <d v="2025-04-10T00:00:00"/>
    <m/>
    <n v="21"/>
    <s v="SFST11000260"/>
    <s v="Tool and Equipment  Engineering"/>
    <s v="Water system jobs"/>
    <n v="1"/>
    <s v="โซเดียม 10%  + COA"/>
    <n v="200"/>
    <s v="Kg."/>
    <n v="5.56"/>
    <n v="1112"/>
    <m/>
    <s v="V1000205 - INTERPRETIVE CO.,LTD."/>
    <s v="Recive bill and GRN already"/>
    <s v="GRN2526-0000199"/>
    <d v="2025-04-10T00:00:00"/>
    <m/>
    <n v="0"/>
    <s v="Ontime"/>
    <m/>
  </r>
  <r>
    <n v="1043"/>
    <x v="0"/>
    <d v="2025-03-31T00:00:00"/>
    <m/>
    <m/>
    <d v="2025-03-31T00:00:00"/>
    <s v="PR2425-06309"/>
    <s v="PO2526-00157"/>
    <d v="2025-04-10T00:00:00"/>
    <m/>
    <n v="21"/>
    <s v="SFST11000256"/>
    <s v="Waste water "/>
    <s v="Water system jobs"/>
    <n v="1"/>
    <s v="Bio Solution 1 lit"/>
    <n v="4"/>
    <s v="BOT."/>
    <n v="800"/>
    <n v="3200"/>
    <m/>
    <s v="V1000206 - TECHMAN (THAILAND) CO.,LTD."/>
    <s v="Recive bill and GRN already"/>
    <s v="GRN2526-0000200"/>
    <d v="2025-04-10T00:00:00"/>
    <m/>
    <n v="0"/>
    <s v="Ontime"/>
    <m/>
  </r>
  <r>
    <n v="1044"/>
    <x v="1"/>
    <d v="2025-03-28T00:00:00"/>
    <m/>
    <m/>
    <d v="2025-03-28T00:00:00"/>
    <s v="PR2425-06312"/>
    <s v="PO2526-00049"/>
    <d v="2025-03-31T00:00:00"/>
    <d v="2025-03-31T00:00:00"/>
    <n v="300"/>
    <s v="SFST82000015"/>
    <s v="Civill jobs (Floor-Wall-Celling-roof)"/>
    <s v="Cevil jobs"/>
    <n v="1"/>
    <s v="Demolishing work_x000a_-Take off existng overhead sectional door 2.00 x 2.30 m._x000a_-Take off existng dock sheter and take off existing pvc curain 2 x 2.30 m._x000a_-Take off existng siding sheet &amp; Flashing_x000a_-Demolishing Existing concrete pavement_x000a_-Demolishing Existing concrete wall 0.20x0.50 m._x000a_-Demolishing iso wall partition_x000a_-Disposal concrete scarp out working area"/>
    <n v="1"/>
    <s v="JOB."/>
    <n v="219400"/>
    <n v="219400"/>
    <m/>
    <s v="V1000711 - THAI OBAYASHI CORPORATION LIMITED."/>
    <s v="Recive bill and GRN already"/>
    <s v="GRN2526-0006409"/>
    <d v="2025-12-22T00:00:00"/>
    <m/>
    <n v="266"/>
    <s v="Ontime"/>
    <m/>
  </r>
  <r>
    <n v="1045"/>
    <x v="1"/>
    <d v="2025-03-28T00:00:00"/>
    <m/>
    <m/>
    <d v="2025-03-28T00:00:00"/>
    <s v="PR2425-06312"/>
    <s v="PO2526-00049"/>
    <d v="2025-03-31T00:00:00"/>
    <d v="2025-03-31T00:00:00"/>
    <n v="300"/>
    <s v="SFST82000015"/>
    <s v="Civill jobs (Floor-Wall-Celling-roof)"/>
    <s v="Cevil jobs"/>
    <n v="2"/>
    <s v="New loading work_x000a_-Temporary fence protection wprking area H-2.40 m. for Outside_x000a_-Temporary iso wall partition for inside factory_x000a_-Soil exvacation_x000a_-Soil disposal_x000a_-New steel guard rail dai 150 H1,500 mm.w/condrete fill &amp; OP paint_x000a_-New overhead sectional door 2.70 x 3.00 m._x000a_-New dock shelter 3.5 x 3.7 m._x000a_-New pvc curtain 2.70 x 3.00 m._x000a_-Leveling w/compaction existing soil_x000a_-Crushed stone w/compaction T = 200 mm._x000a_-New concrete pavement T-200 mm._x000a_-New concrete gutter w/Galvanized Grating w-400 mm._x000a_-New concrete wall 0.20x0.50 m._x000a_-Repainting wall concrete_x000a_-Modify siding sheet &amp; flafhing_x000a_-Modify iso wall partition_x000a_-Overhead"/>
    <n v="1"/>
    <s v="JOB."/>
    <n v="783784"/>
    <n v="783784"/>
    <m/>
    <s v="V1000711 - THAI OBAYASHI CORPORATION LIMITED."/>
    <s v="Recive bill and GRN already"/>
    <s v="GRN2526-0006409"/>
    <d v="2025-12-22T00:00:00"/>
    <m/>
    <n v="266"/>
    <s v="Ontime"/>
    <m/>
  </r>
  <r>
    <n v="1046"/>
    <x v="0"/>
    <d v="2025-03-28T00:00:00"/>
    <m/>
    <m/>
    <d v="2025-04-01T00:00:00"/>
    <s v="PR2425-06316"/>
    <s v="PO2526-00169"/>
    <d v="2025-04-10T00:00:00"/>
    <m/>
    <n v="21"/>
    <s v="SFST81000078"/>
    <s v="Civill jobs (Floor-Wall-Celling-roof)"/>
    <s v="Cevil jobs"/>
    <n v="1"/>
    <s v="งานเคลือบพื้น Polyurethane (PU HF 10-12 mm.)_x000a_- งานห้อง Blast2 (24 Sq.m)"/>
    <n v="1"/>
    <s v="JOB."/>
    <n v="50000"/>
    <n v="50000"/>
    <m/>
    <s v="V1000731 - PHUTEWA DEVELOPMENT CO., LTD."/>
    <s v="Recive bill and GRN already"/>
    <s v="GRN2526-0000434"/>
    <d v="2025-04-23T00:00:00"/>
    <m/>
    <n v="13"/>
    <s v="Ontime"/>
    <m/>
  </r>
  <r>
    <n v="1047"/>
    <x v="0"/>
    <d v="2025-03-28T00:00:00"/>
    <m/>
    <m/>
    <d v="2025-04-01T00:00:00"/>
    <s v="PR2425-06316"/>
    <s v="PO2526-00169"/>
    <d v="2025-04-10T00:00:00"/>
    <m/>
    <n v="21"/>
    <s v="SFST81000078"/>
    <s v="Civill jobs (Floor-Wall-Celling-roof)"/>
    <s v="Cevil jobs"/>
    <n v="2"/>
    <s v="งานห้อง Anti (3.8 Sq.m)"/>
    <n v="1"/>
    <s v="JOB."/>
    <n v="8000"/>
    <n v="8000"/>
    <m/>
    <s v="V1000731 - PHUTEWA DEVELOPMENT CO., LTD."/>
    <s v="Recive bill and GRN already"/>
    <s v="GRN2526-0000434"/>
    <d v="2025-04-23T00:00:00"/>
    <m/>
    <n v="13"/>
    <s v="Ontime"/>
    <m/>
  </r>
  <r>
    <n v="1048"/>
    <x v="0"/>
    <d v="2025-03-28T00:00:00"/>
    <m/>
    <m/>
    <d v="2025-04-01T00:00:00"/>
    <s v="PR2425-06316"/>
    <s v="PO2526-00169"/>
    <d v="2025-04-10T00:00:00"/>
    <m/>
    <n v="21"/>
    <s v="SFST81000078"/>
    <s v="Civill jobs (Floor-Wall-Celling-roof)"/>
    <s v="Cevil jobs"/>
    <n v="3"/>
    <s v="งานห้อง Blast Chill 1 (12.6 Sq.m)"/>
    <n v="1"/>
    <s v="JOB."/>
    <n v="25000"/>
    <n v="25000"/>
    <m/>
    <s v="V1000731 - PHUTEWA DEVELOPMENT CO., LTD."/>
    <s v="Recive bill and GRN already"/>
    <s v="GRN2526-0000434"/>
    <d v="2025-04-23T00:00:00"/>
    <m/>
    <n v="13"/>
    <s v="Ontime"/>
    <m/>
  </r>
  <r>
    <n v="1049"/>
    <x v="0"/>
    <d v="2025-03-28T00:00:00"/>
    <m/>
    <m/>
    <d v="2025-04-01T00:00:00"/>
    <s v="PR2425-06316"/>
    <s v="PO2526-00169"/>
    <d v="2025-04-10T00:00:00"/>
    <m/>
    <n v="21"/>
    <s v="SFST81000078"/>
    <s v="Civill jobs (Floor-Wall-Celling-roof)"/>
    <s v="Cevil jobs"/>
    <n v="4"/>
    <s v="งานห้อง Blast Chill 2 (12.6 Sq.m)"/>
    <n v="1"/>
    <s v="JOB."/>
    <n v="25000"/>
    <n v="25000"/>
    <m/>
    <s v="V1000731 - PHUTEWA DEVELOPMENT CO., LTD."/>
    <s v="Recive bill and GRN already"/>
    <s v="GRN2526-0000434"/>
    <d v="2025-04-23T00:00:00"/>
    <m/>
    <n v="13"/>
    <s v="Ontime"/>
    <m/>
  </r>
  <r>
    <n v="1050"/>
    <x v="0"/>
    <d v="2025-03-28T00:00:00"/>
    <m/>
    <m/>
    <d v="2025-04-01T00:00:00"/>
    <s v="PR2425-06316"/>
    <s v="PO2526-00169"/>
    <d v="2025-04-10T00:00:00"/>
    <m/>
    <n v="21"/>
    <s v="SFST81000078"/>
    <s v="Civill jobs (Floor-Wall-Celling-roof)"/>
    <s v="Cevil jobs"/>
    <n v="5"/>
    <s v="งานเคลือบบัว_x000a_- ห้อง Blast2 จํานวน 21 เมตร_x000a_- ห้อง Ante จํานวน 4 เมตร_x000a_- ห้อง Blast chill 1 จํานวน 11 เมตร_x000a_- ห้อง Blast chill 2"/>
    <n v="1"/>
    <s v="JOB."/>
    <n v="15000"/>
    <n v="15000"/>
    <m/>
    <s v="V1000731 - PHUTEWA DEVELOPMENT CO., LTD."/>
    <s v="Recive bill and GRN already"/>
    <s v="GRN2526-0000434"/>
    <d v="2025-04-23T00:00:00"/>
    <m/>
    <n v="13"/>
    <s v="Ontime"/>
    <m/>
  </r>
  <r>
    <n v="1051"/>
    <x v="0"/>
    <d v="2025-03-28T00:00:00"/>
    <m/>
    <m/>
    <d v="2025-04-01T00:00:00"/>
    <s v="PR2425-06316"/>
    <s v="PO2526-00169"/>
    <d v="2025-04-18T00:00:00"/>
    <m/>
    <n v="21"/>
    <s v="SFST81000078"/>
    <s v="Civill jobs (Floor-Wall-Celling-roof)"/>
    <s v="Cevil jobs"/>
    <n v="6"/>
    <s v="ค่าดำเนินการช่วงเทศกาล สงกรานต์"/>
    <n v="1"/>
    <s v="JOB."/>
    <n v="28000"/>
    <n v="28000"/>
    <m/>
    <s v="V1000731 - PHUTEWA DEVELOPMENT CO., LTD."/>
    <s v="Recive bill and GRN already"/>
    <s v="GRN2526-0000434"/>
    <d v="2025-04-23T00:00:00"/>
    <m/>
    <n v="5"/>
    <s v="Ontime"/>
    <m/>
  </r>
  <r>
    <n v="1052"/>
    <x v="0"/>
    <d v="2025-03-28T00:00:00"/>
    <m/>
    <m/>
    <d v="2025-04-01T00:00:00"/>
    <s v="PR2425-06317"/>
    <s v="PO2526-00160"/>
    <d v="2025-04-10T00:00:00"/>
    <d v="2025-04-10T00:00:00"/>
    <n v="30"/>
    <s v="SFST81000048"/>
    <s v="Tool and Equipment PD M/C"/>
    <s v="Eletrical part"/>
    <n v="1"/>
    <s v="ปลั๊กเสียบต่อสาย RTD, PT100 ตัวผู้ M + ตัวเมีย F แบบขากลม 3 ขา"/>
    <n v="10"/>
    <s v="PCS."/>
    <n v="956"/>
    <n v="9560"/>
    <m/>
    <s v="V1000481 - บริษัท เจดับบลิวเทค จำกัด"/>
    <s v="Recive bill and GRN already"/>
    <s v="GRN2526-0000747"/>
    <d v="2025-05-08T00:00:00"/>
    <m/>
    <n v="28"/>
    <s v="Ontime"/>
    <m/>
  </r>
  <r>
    <n v="1053"/>
    <x v="0"/>
    <d v="2025-03-28T00:00:00"/>
    <m/>
    <m/>
    <d v="2025-04-01T00:00:00"/>
    <s v="PR2425-06317"/>
    <s v="PO2526-00161"/>
    <d v="2025-04-18T00:00:00"/>
    <d v="2025-04-10T00:00:00"/>
    <n v="21"/>
    <s v="SFST81000048"/>
    <s v="Tool and Equipment PD M/C"/>
    <s v="Eletrical part"/>
    <n v="2"/>
    <s v="ปลั๊กเสียบต่อสาย Thermocouple ตัวผู้ M + ตัวเมีย F แบบขากลม 2 ขา"/>
    <n v="10"/>
    <s v="PCS."/>
    <n v="920"/>
    <n v="9200"/>
    <m/>
    <s v="V1000259 - JJP SUPPLY CO., LTD_x000a_"/>
    <s v="Recive bill and GRN already"/>
    <s v="GRN2526-0000424"/>
    <d v="2025-04-23T00:00:00"/>
    <m/>
    <n v="5"/>
    <s v="Ontime"/>
    <m/>
  </r>
  <r>
    <n v="1054"/>
    <x v="0"/>
    <d v="2025-04-01T00:00:00"/>
    <m/>
    <m/>
    <d v="2025-04-01T00:00:00"/>
    <s v="PR2425-06317"/>
    <s v="PO2526-00162"/>
    <d v="2025-04-18T00:00:00"/>
    <d v="2025-04-10T00:00:00"/>
    <n v="21"/>
    <s v="SFST81000048"/>
    <s v="Tool and Equipment PD M/C"/>
    <s v="Eletrical part"/>
    <n v="3"/>
    <s v="RKC Thermocouple Controller Model: CB900FD-M*AN-NN/A/Y"/>
    <n v="2"/>
    <s v="PCS."/>
    <n v="7500"/>
    <n v="15000"/>
    <m/>
    <s v="V1000276 - SN. ELECTRIC AND SUPPLY CO., LTD._x000a_"/>
    <s v="Recive bill and GRN already"/>
    <s v="GRN2526-0000318"/>
    <d v="2025-04-19T00:00:00"/>
    <m/>
    <n v="1"/>
    <s v="Ontime"/>
    <m/>
  </r>
  <r>
    <n v="1055"/>
    <x v="0"/>
    <d v="2025-04-01T00:00:00"/>
    <m/>
    <m/>
    <d v="2025-04-01T00:00:00"/>
    <s v="PR2425-06318"/>
    <s v="PO2526-00163"/>
    <d v="2025-04-10T00:00:00"/>
    <d v="2025-04-10T00:00:00"/>
    <n v="30"/>
    <s v="SFST81000009"/>
    <s v="Civill jobs (Floor-Wall-Celling-roof)"/>
    <s v="Cevil jobs"/>
    <n v="1"/>
    <s v="แผ่นตะแกรงสแตนเลส SS304 รุ่น XS-43_x000a_- ขนาด 4' x 8' หนา 3.2 mm."/>
    <n v="2"/>
    <s v="PCS."/>
    <n v="4030"/>
    <n v="8060"/>
    <m/>
    <s v="V1000307 - M.C.K.STEEL CENTER CO., LTD."/>
    <s v="Recive bill and GRN already"/>
    <s v="GRN2526-0000618"/>
    <d v="2025-05-02T00:00:00"/>
    <m/>
    <n v="22"/>
    <s v="Ontime"/>
    <m/>
  </r>
  <r>
    <n v="1056"/>
    <x v="0"/>
    <d v="2025-04-01T00:00:00"/>
    <m/>
    <m/>
    <d v="2025-04-01T00:00:00"/>
    <s v="PR2425-06319"/>
    <s v="PO2526-000164"/>
    <d v="2025-04-18T00:00:00"/>
    <d v="2025-04-10T00:00:00"/>
    <n v="21"/>
    <s v="SFST81000009"/>
    <s v="Civill jobs (Floor-Wall-Celling-roof)"/>
    <s v="Cevil jobs"/>
    <n v="1"/>
    <s v="Cover Stainless ครอบ Passbox Allogen และเปลี่ยนซีลใหม่_x000a_- สแตนเลส 304 หนา 1.5 มม._x000a_- ขนาด 690x1055x1330 มม._x000a_- เปลี่ยนซีลยาง_x000a_- ตัด พับ เชื่อมประกอบขึ้นรูป ตามแบบ พร้อมติดตั้ง"/>
    <n v="2"/>
    <s v="SET."/>
    <n v="18500"/>
    <n v="37000"/>
    <m/>
    <s v="V1000798 - MGO SERVICE LIMITED PARTNERSHIP"/>
    <s v="Recive bill and GRN already"/>
    <s v="GRN2526-0000467"/>
    <d v="2025-04-25T00:00:00"/>
    <m/>
    <n v="7"/>
    <s v="Ontime"/>
    <m/>
  </r>
  <r>
    <n v="1057"/>
    <x v="0"/>
    <d v="2025-04-01T00:00:00"/>
    <m/>
    <m/>
    <d v="2025-04-01T00:00:00"/>
    <s v="PR2425-06320"/>
    <s v="PO2526-00165"/>
    <d v="2025-04-18T00:00:00"/>
    <d v="2025-04-10T00:00:00"/>
    <n v="21"/>
    <s v="SFST81000009"/>
    <s v="Safety equipment"/>
    <s v="Safety equipment"/>
    <n v="1"/>
    <s v="Battery ACCU AC1250 12V. 5AH"/>
    <n v="30"/>
    <s v="PCS."/>
    <n v="370"/>
    <n v="11100"/>
    <m/>
    <s v="V1000276 - SN. ELECTRIC AND SUPPLY CO., LTD."/>
    <s v="Recive bill and GRN already"/>
    <s v="GRN2526-0000315"/>
    <d v="2025-04-19T00:00:00"/>
    <m/>
    <n v="1"/>
    <s v="Ontime"/>
    <m/>
  </r>
  <r>
    <n v="1058"/>
    <x v="0"/>
    <d v="2025-04-01T00:00:00"/>
    <m/>
    <m/>
    <d v="2025-04-01T00:00:00"/>
    <s v="PR2425-06320"/>
    <s v="PO2526-00165"/>
    <d v="2025-04-18T00:00:00"/>
    <d v="2025-04-10T00:00:00"/>
    <n v="21"/>
    <s v="SFST81000009"/>
    <s v="Safety equipment"/>
    <s v="Safety equipment"/>
    <n v="2"/>
    <s v="Battery NV MP18.0A-12V. 18Ah"/>
    <n v="2"/>
    <s v="PCS."/>
    <n v="8000"/>
    <n v="16000"/>
    <m/>
    <s v="V1000276 - SN. ELECTRIC AND SUPPLY CO., LTD."/>
    <s v="Recive bill and GRN already"/>
    <s v="GRN2526-0000315"/>
    <d v="2025-04-19T00:00:00"/>
    <m/>
    <n v="1"/>
    <s v="Ontime"/>
    <m/>
  </r>
  <r>
    <n v="1059"/>
    <x v="0"/>
    <d v="2025-04-01T00:00:00"/>
    <m/>
    <m/>
    <d v="2025-04-01T00:00:00"/>
    <s v="PR2425-06321"/>
    <s v="PO2526-00166"/>
    <d v="2025-04-10T00:00:00"/>
    <d v="2025-04-10T00:00:00"/>
    <n v="40"/>
    <s v="SFST81000050"/>
    <s v="Safety equipment"/>
    <s v="Safety equipment"/>
    <n v="1"/>
    <s v="ข็มขัดพยุงหลัง ERGOZO Heavy Duty_x000a_- Size: M = 3เส้น, L = 11เส้น, XL = 2เส้น"/>
    <n v="16"/>
    <s v="PCS."/>
    <n v="320"/>
    <n v="5120"/>
    <m/>
    <s v="V1000224 - PHOL DHANYA PUBLIC CO.,LTD."/>
    <s v="Recive bill and GRN already"/>
    <s v="GRN2526-0000926"/>
    <d v="2025-05-16T00:00:00"/>
    <m/>
    <n v="36"/>
    <s v="Ontime"/>
    <m/>
  </r>
  <r>
    <n v="1060"/>
    <x v="0"/>
    <d v="2025-04-01T00:00:00"/>
    <m/>
    <m/>
    <d v="2025-04-01T00:00:00"/>
    <s v="PR2425-06321"/>
    <s v="PO2526-00168"/>
    <d v="2025-04-10T00:00:00"/>
    <d v="2025-04-10T00:00:00"/>
    <n v="30"/>
    <s v="SFST81000050"/>
    <s v="Safety equipment"/>
    <s v="Safety equipment"/>
    <n v="2"/>
    <s v="หมวกนิรภัย RANGER SAFETY มีสายรัดคาง สีน้ำเงิน"/>
    <n v="10"/>
    <s v="PCS."/>
    <n v="150"/>
    <n v="1500"/>
    <m/>
    <s v="V1000556 - Team Safety Sales Co., Ltd."/>
    <s v="Recive bill and GRN already"/>
    <s v="GRN2526-0000614"/>
    <d v="2025-05-02T00:00:00"/>
    <m/>
    <n v="22"/>
    <s v="Ontime"/>
    <m/>
  </r>
  <r>
    <n v="1061"/>
    <x v="0"/>
    <d v="2025-04-01T00:00:00"/>
    <m/>
    <m/>
    <d v="2025-04-01T00:00:00"/>
    <s v="PR2425-06321"/>
    <s v="PO2526-00167"/>
    <d v="2025-04-18T00:00:00"/>
    <m/>
    <n v="21"/>
    <s v="SFST81000050"/>
    <s v="Safety equipment"/>
    <s v="Safety equipment"/>
    <n v="3"/>
    <s v="ปลอกแขนผ้า"/>
    <n v="10"/>
    <s v="PCS."/>
    <n v="47.5"/>
    <n v="475"/>
    <m/>
    <s v="V1000065 - JENBUNJERD CO.,LTD"/>
    <s v="Recive bill and GRN already"/>
    <s v="GRN2526-0000495"/>
    <d v="2025-04-25T00:00:00"/>
    <m/>
    <n v="7"/>
    <s v="Ontime"/>
    <m/>
  </r>
  <r>
    <n v="1062"/>
    <x v="0"/>
    <d v="2025-04-01T00:00:00"/>
    <m/>
    <m/>
    <d v="2025-04-01T00:00:00"/>
    <s v="PR2425-06321"/>
    <s v="PO2526-00168"/>
    <d v="2025-04-10T00:00:00"/>
    <d v="2025-04-10T00:00:00"/>
    <n v="30"/>
    <s v="SFST81000050"/>
    <s v="Safety equipment"/>
    <s v="Safety equipment"/>
    <n v="4"/>
    <s v="ถุงมือกันความร้อน 300 °C"/>
    <n v="2"/>
    <s v="PCS."/>
    <n v="250"/>
    <n v="500"/>
    <m/>
    <s v="V1000556 - Team Safety Sales Co., Ltd."/>
    <s v="Recive bill and GRN already"/>
    <s v="GRN2526-0000614"/>
    <d v="2025-05-02T00:00:00"/>
    <m/>
    <n v="22"/>
    <s v="Ontime"/>
    <m/>
  </r>
  <r>
    <n v="1063"/>
    <x v="0"/>
    <d v="2025-04-01T00:00:00"/>
    <m/>
    <m/>
    <d v="2025-04-01T00:00:00"/>
    <s v="PR2425-06321"/>
    <s v="PO2526-00168"/>
    <d v="2025-04-10T00:00:00"/>
    <d v="2025-04-10T00:00:00"/>
    <n v="30"/>
    <s v="SFST81000050"/>
    <s v="Safety equipment"/>
    <s v="Safety equipment"/>
    <n v="5"/>
    <s v="ถุงมือกันบาดระดับ 5 สัมผัสอาหารได้ Best safe รุ่น cut5 D00"/>
    <n v="5"/>
    <s v="Pair"/>
    <n v="90"/>
    <n v="450"/>
    <m/>
    <s v="V1000556 - Team Safety Sales Co., Ltd."/>
    <s v="Recive bill and GRN already"/>
    <s v="GRN2526-0000614"/>
    <d v="2025-05-02T00:00:00"/>
    <m/>
    <n v="22"/>
    <s v="Ontime"/>
    <m/>
  </r>
  <r>
    <n v="1064"/>
    <x v="0"/>
    <d v="2025-04-01T00:00:00"/>
    <m/>
    <m/>
    <d v="2025-04-01T00:00:00"/>
    <s v="PR2425-06321"/>
    <s v="PO2526-00168"/>
    <d v="2025-04-10T00:00:00"/>
    <d v="2025-04-10T00:00:00"/>
    <n v="30"/>
    <s v="SFST81000050"/>
    <s v="Safety equipment"/>
    <s v="Safety equipment"/>
    <n v="6"/>
    <s v="ที่ครอบหู พร้อมเบาะที่ศีรษะ สีสะท้อนแสง"/>
    <n v="4"/>
    <s v="PCS."/>
    <n v="180"/>
    <n v="720"/>
    <m/>
    <s v="V1000556 - Team Safety Sales Co., Ltd."/>
    <s v="Recive bill and GRN already"/>
    <s v="GRN2526-0000614"/>
    <d v="2025-05-02T00:00:00"/>
    <m/>
    <n v="22"/>
    <s v="Ontime"/>
    <m/>
  </r>
  <r>
    <n v="1065"/>
    <x v="0"/>
    <d v="2025-04-02T00:00:00"/>
    <m/>
    <m/>
    <d v="2025-04-02T00:00:00"/>
    <s v="PR2425-06366"/>
    <s v="PO2526-00170"/>
    <d v="2025-04-12T00:00:00"/>
    <d v="2025-04-12T00:00:00"/>
    <n v="40"/>
    <s v="SFST81000064"/>
    <s v="Cooling machine for PD line"/>
    <s v="Condencer Unit No.33 (Ice Maker)"/>
    <n v="1"/>
    <s v="ค่าดำเนินการตรวจเช็คเครื่องทำน้ำแข็งเกล็ดพร้อมแก้ไขรวมค่าเดินทางไปกลับ"/>
    <n v="1"/>
    <s v="JOB"/>
    <n v="6000"/>
    <n v="6000"/>
    <m/>
    <s v="V1000654 - A AND B REFRIGERATION CO., LTD."/>
    <s v="Recive bill and GRN already"/>
    <s v="GRN2526-0000806"/>
    <d v="2025-05-13T00:00:00"/>
    <m/>
    <n v="31"/>
    <s v="Ontime"/>
    <m/>
  </r>
  <r>
    <n v="1066"/>
    <x v="0"/>
    <d v="2025-04-03T00:00:00"/>
    <m/>
    <m/>
    <d v="2025-04-03T00:00:00"/>
    <s v="PR2526-00005"/>
    <s v="PO2526-00156"/>
    <d v="2025-04-01T00:00:00"/>
    <m/>
    <n v="50"/>
    <s v="SFST34000054"/>
    <s v="Consumable part for MN"/>
    <s v="Refrigerant"/>
    <n v="1"/>
    <s v="R507 Refrigerant,(1 Tank 11.3 kg/Tank)"/>
    <n v="15"/>
    <s v="Drum."/>
    <n v="2660"/>
    <n v="39900"/>
    <m/>
    <s v="V1000271 - 395 Shop Limited Partnership"/>
    <s v="Recive bill and GRN already"/>
    <s v="GRN2526-0000140"/>
    <d v="2025-04-08T00:00:00"/>
    <m/>
    <n v="7"/>
    <s v="Ontime"/>
    <m/>
  </r>
  <r>
    <n v="1067"/>
    <x v="0"/>
    <d v="2025-04-05T00:00:00"/>
    <m/>
    <m/>
    <d v="2025-04-05T00:00:00"/>
    <s v="PR2526-00025"/>
    <s v="PO2526-00203"/>
    <d v="2025-04-12T00:00:00"/>
    <d v="2025-04-12T00:00:00"/>
    <n v="40"/>
    <s v="SFST81000048"/>
    <s v="Utility Jobs  (Boiler-Air compress-Transformer-LPG)"/>
    <s v="Cooling system jobs"/>
    <n v="1"/>
    <s v="งานซ่อมแซมเปลี่ยนอะไหล่ Air Blast Freezer No.1_x000a_- งานตัดเชื่อมเปลี่ยน Ball valve size 1 1/8&quot; for Main Liquid_x000a_- งานตัดเชื่อมเปลี่ยน Rotalock valve size 7/8&quot; for Eco port Compressor_x000a_- งาน Test Leak and Vacuum_x000a_- งานเดินเครื่องเติมน้ำยาทดสอบการทำงาน"/>
    <n v="1"/>
    <m/>
    <n v="22000"/>
    <n v="22000"/>
    <m/>
    <s v="V1000762 - PORNNARIN P N SERVICE LIMITED PARTNERSHIP"/>
    <s v="Recive bill and GRN already"/>
    <s v="GRN2526-0000802"/>
    <d v="2025-05-13T00:00:00"/>
    <m/>
    <n v="31"/>
    <s v="Ontime"/>
    <m/>
  </r>
  <r>
    <n v="1068"/>
    <x v="0"/>
    <d v="2025-04-05T00:00:00"/>
    <m/>
    <m/>
    <d v="2025-04-05T00:00:00"/>
    <s v="PR2526-00025"/>
    <s v="PO2526-00203"/>
    <d v="2025-04-12T00:00:00"/>
    <d v="2025-04-12T00:00:00"/>
    <n v="40"/>
    <s v="SFST81000048"/>
    <s v="Utility Jobs  (Boiler-Air compress-Transformer-LPG)"/>
    <s v="Cooling system jobs"/>
    <n v="2"/>
    <s v="Ball valve size 1 1/8&quot; for Main Liquid"/>
    <n v="1"/>
    <m/>
    <n v="2400"/>
    <n v="2400"/>
    <m/>
    <s v="V1000762 - PORNNARIN P N SERVICE LIMITED PARTNERSHIP"/>
    <s v="Recive bill and GRN already"/>
    <s v="GRN2526-0000801"/>
    <d v="2025-05-13T00:00:00"/>
    <m/>
    <n v="31"/>
    <s v="Ontime"/>
    <m/>
  </r>
  <r>
    <n v="1069"/>
    <x v="0"/>
    <d v="2025-04-05T00:00:00"/>
    <m/>
    <m/>
    <d v="2025-04-05T00:00:00"/>
    <s v="PR2526-00025"/>
    <s v="PO2526-00203"/>
    <d v="2025-04-12T00:00:00"/>
    <d v="2025-04-12T00:00:00"/>
    <n v="40"/>
    <s v="SFST81000048"/>
    <s v="Utility Jobs  (Boiler-Air compress-Transformer-LPG)"/>
    <s v="Cooling system jobs"/>
    <n v="3"/>
    <s v="Rotalock valve size 7/8&quot; for Eco port Compressor"/>
    <n v="1"/>
    <m/>
    <n v="1500"/>
    <n v="1500"/>
    <m/>
    <s v="V1000762 - PORNNARIN P N SERVICE LIMITED PARTNERSHIP"/>
    <s v="Recive bill and GRN already"/>
    <s v="GRN2526-0000801"/>
    <d v="2025-05-13T00:00:00"/>
    <m/>
    <n v="31"/>
    <s v="Ontime"/>
    <m/>
  </r>
  <r>
    <n v="1070"/>
    <x v="0"/>
    <d v="2025-04-05T00:00:00"/>
    <m/>
    <m/>
    <d v="2025-04-05T00:00:00"/>
    <s v="PR2526-00026"/>
    <s v="PO2526-00204"/>
    <d v="2025-04-12T00:00:00"/>
    <d v="2025-04-12T00:00:00"/>
    <n v="40"/>
    <s v="SFST81000009"/>
    <s v="Civill jobs (Floor-Wall-Celling-roof)"/>
    <s v="Cevil jobs"/>
    <n v="1"/>
    <s v="Manhole Cover Size: 1700mm x 2950mm._x000a_- L-3&quot; x 3&quot; x 6MM_x000a_- 2.5&quot; x 2.5&quot; x 3mm_x000a_- PL-4.5MM (ลายตีนเป็ด)_x000a_- เพลา 12MM._x000a_- Buch 1.5&quot;_x000a_"/>
    <n v="1"/>
    <s v="JOB."/>
    <n v="70000"/>
    <n v="70000"/>
    <m/>
    <s v="V1000655 - SRM ENGINEERING 1991 CO., LTD."/>
    <s v="Recive bill and GRN already"/>
    <s v="GRN2526-0000622"/>
    <d v="2025-05-02T00:00:00"/>
    <m/>
    <n v="20"/>
    <s v="Ontime"/>
    <m/>
  </r>
  <r>
    <n v="1071"/>
    <x v="0"/>
    <d v="2025-04-05T00:00:00"/>
    <m/>
    <m/>
    <d v="2025-04-05T00:00:00"/>
    <s v="PR2526-00026"/>
    <s v="PO2526-00204"/>
    <d v="2025-04-12T00:00:00"/>
    <d v="2025-04-12T00:00:00"/>
    <n v="40"/>
    <s v="SFST81000009"/>
    <s v="Civill jobs (Floor-Wall-Celling-roof)"/>
    <s v="Cevil jobs"/>
    <n v="2"/>
    <s v="งานรื้อและติดตั้ง"/>
    <n v="1"/>
    <s v="JOB."/>
    <n v="25000"/>
    <n v="25000"/>
    <m/>
    <s v="V1000655 - SRM ENGINEERING 1991 CO., LTD."/>
    <s v="Recive bill and GRN already"/>
    <s v="GRN2526-0000622"/>
    <d v="2025-05-02T00:00:00"/>
    <m/>
    <n v="20"/>
    <s v="Ontime"/>
    <m/>
  </r>
  <r>
    <n v="1072"/>
    <x v="0"/>
    <d v="2025-04-05T00:00:00"/>
    <m/>
    <m/>
    <d v="2025-04-05T00:00:00"/>
    <s v="PR2526-00027"/>
    <s v="PO2526-00205"/>
    <d v="2025-04-19T00:00:00"/>
    <m/>
    <n v="21"/>
    <s v="SFST81000048"/>
    <s v="Machanical part"/>
    <s v="Machanical jobs"/>
    <n v="1"/>
    <s v="งานเปลี่ยนโกลบวาล์วเฮดเดอร์ท่อสดรีม_x000a_- จํานวน 5 ตัว"/>
    <n v="1"/>
    <s v="JOB."/>
    <n v="15000"/>
    <n v="15000"/>
    <m/>
    <s v="V1000793 - PANCHA LAPH INTER SUPPLY CO., LTD."/>
    <s v="Recive bill and GRN already"/>
    <s v="GRN2526-0000353"/>
    <d v="2025-04-22T00:00:00"/>
    <m/>
    <n v="3"/>
    <s v="Ontime"/>
    <m/>
  </r>
  <r>
    <n v="1073"/>
    <x v="0"/>
    <d v="2025-04-05T00:00:00"/>
    <m/>
    <m/>
    <d v="2025-04-05T00:00:00"/>
    <s v="PR2526-00029"/>
    <s v="PO2526-00241"/>
    <d v="2025-04-19T00:00:00"/>
    <m/>
    <n v="21"/>
    <s v="SFST81000048"/>
    <s v="Machanical part"/>
    <s v="Machanical jobs"/>
    <n v="1"/>
    <s v="ย้าย สลับตำแหน่ง Hood_x000a_- ถอด Hood เก่าออก_x000a_- เปิดช่อง ISO WALL และปิดรอยต่อด้วยสแดนเลสหนา 2 มม._x000a_- เจาะรู Hood ใหม่_x000a_- ดัดต่อท่อ Hood_x000a_- ย้ายตำแหน่งและติดตั้ง Hood ใหม่_x000a_- ปรับปรุงตัดต่อท่อ Hood"/>
    <n v="1"/>
    <s v="JOB."/>
    <n v="73000"/>
    <n v="73000"/>
    <m/>
    <s v="V1000798 - MGO SERVICE LIMITED PARTNERSHIP"/>
    <s v="Recive bill and GRN already"/>
    <s v="GRN2526-0000468"/>
    <d v="2025-04-25T00:00:00"/>
    <m/>
    <n v="6"/>
    <s v="Ontime"/>
    <m/>
  </r>
  <r>
    <n v="1074"/>
    <x v="0"/>
    <d v="2025-04-05T00:00:00"/>
    <m/>
    <m/>
    <d v="2025-04-05T00:00:00"/>
    <s v="PR2526-00043"/>
    <s v="PO2526-00242"/>
    <d v="2025-04-19T00:00:00"/>
    <m/>
    <n v="21"/>
    <s v="SFST81000048"/>
    <s v="Machanical part"/>
    <s v="Machanical jobs"/>
    <n v="1"/>
    <s v="FLEXIBLE HOSE STAINLESS STEEL SS304 FMA304-3/4&quot;_x000a_SIZE: 3/4&quot;_x000a_END TO END: 1 M._x000a_CONNECTION #1: FLANG PN16 SS304 3/4&quot; (FIX)_x000a_CONNECTION #2 : SOCKET เกลียวใน SS304 3/4&quot; - BSP"/>
    <n v="1"/>
    <s v="PCS."/>
    <n v="4400"/>
    <n v="4400"/>
    <m/>
    <s v="V1000655 - SRM ENGINEERING 1991 CO., LTD."/>
    <s v="Recive bill and GRN already"/>
    <s v="GRN2526-0000403"/>
    <d v="2025-04-23T00:00:00"/>
    <m/>
    <n v="4"/>
    <s v="Ontime"/>
    <m/>
  </r>
  <r>
    <n v="1075"/>
    <x v="0"/>
    <d v="2025-04-12T00:00:00"/>
    <m/>
    <m/>
    <d v="2025-04-12T00:00:00"/>
    <s v="PR2526-00128"/>
    <s v="PO2526-00297"/>
    <d v="2025-04-12T00:00:00"/>
    <d v="2025-04-12T00:00:00"/>
    <n v="180"/>
    <s v="SFST81000078"/>
    <s v="Civill jobs (Floor-Wall-Celling-roof)"/>
    <s v="Cevil jobs"/>
    <n v="1"/>
    <s v="งานซ่อมพื้น PU_x000a_-Front Blast chill room No.1_x000a_(packing room/Highs risk zone)_x000a_-Fix crack in holding chill (hight risk zone)_x000a_-Cold room no.6 (Fix kurb and pain color)_x000a_-Fix pu floor, slope in-front of entrants_x000a_Air blast freezer no.2"/>
    <n v="1"/>
    <s v="JOB."/>
    <n v="20000"/>
    <n v="20000"/>
    <m/>
    <s v="V1000731 - PHUTEWA DEVELOPMENT CO., LTD."/>
    <s v="Recive bill and GRN already"/>
    <s v="GRN2526-0002916"/>
    <d v="2025-08-05T00:00:00"/>
    <m/>
    <n v="115"/>
    <s v="Ontime"/>
    <m/>
  </r>
  <r>
    <n v="1076"/>
    <x v="0"/>
    <d v="2025-04-12T00:00:00"/>
    <m/>
    <m/>
    <d v="2025-04-12T00:00:00"/>
    <s v="PR2526-00128"/>
    <s v="PO2526-00297"/>
    <d v="2025-04-12T00:00:00"/>
    <d v="2025-04-12T00:00:00"/>
    <n v="180"/>
    <s v="SFST81000078"/>
    <s v="Civill jobs (Floor-Wall-Celling-roof)"/>
    <s v="Cevil jobs"/>
    <n v="2"/>
    <s v="ค่าด่าเนินการ"/>
    <n v="1"/>
    <s v="JOB."/>
    <n v="5000"/>
    <n v="5000"/>
    <m/>
    <s v="V1000731 - PHUTEWA DEVELOPMENT CO., LTD."/>
    <s v="Recive bill and GRN already"/>
    <s v="GRN2526-0002916"/>
    <d v="2025-08-05T00:00:00"/>
    <m/>
    <n v="115"/>
    <s v="Ontime"/>
    <m/>
  </r>
  <r>
    <n v="1077"/>
    <x v="0"/>
    <d v="2025-04-12T00:00:00"/>
    <m/>
    <m/>
    <d v="2025-04-12T00:00:00"/>
    <s v="PR2526-00130"/>
    <s v="PO2526-00298"/>
    <d v="2025-04-19T00:00:00"/>
    <m/>
    <n v="21"/>
    <s v="SFST34000054"/>
    <s v="Consumable part for MN"/>
    <s v="Refrigerant"/>
    <n v="1"/>
    <s v="R507 Refrigerant,(1 Tank 11.3 kg/Tank)"/>
    <n v="20"/>
    <s v="Drum."/>
    <n v="2630"/>
    <n v="52600"/>
    <m/>
    <s v="V1000312 - Colder Solution Co., Ltd."/>
    <s v="Recive bill and GRN already"/>
    <s v="GRN2526-0000454"/>
    <d v="2025-04-24T00:00:00"/>
    <m/>
    <n v="5"/>
    <s v="Ontime"/>
    <m/>
  </r>
  <r>
    <n v="1078"/>
    <x v="0"/>
    <d v="2025-04-12T00:00:00"/>
    <m/>
    <m/>
    <d v="2025-04-12T00:00:00"/>
    <s v="PR2526-00131"/>
    <s v="PO2526-00299"/>
    <d v="2025-04-19T00:00:00"/>
    <m/>
    <n v="21"/>
    <s v="SFST81000048"/>
    <s v="PD Machine"/>
    <s v="Steam Bratt pan No.2"/>
    <n v="1"/>
    <s v="Mini-controler, programmable MKA 120, 18-36 VDC"/>
    <n v="1"/>
    <s v="EA."/>
    <n v="43677"/>
    <n v="43677"/>
    <m/>
    <s v="V1000189 - FPT FOOD PROCESS TECHNOLOGY CO., LTD."/>
    <s v="Recive bill and GRN already"/>
    <s v="GRN2526-0000494"/>
    <d v="2025-04-25T00:00:00"/>
    <m/>
    <n v="6"/>
    <s v="Ontime"/>
    <m/>
  </r>
  <r>
    <n v="1079"/>
    <x v="0"/>
    <d v="2025-04-12T00:00:00"/>
    <m/>
    <m/>
    <d v="2025-04-12T00:00:00"/>
    <s v="PR2526-00132"/>
    <s v="PO2526-00300"/>
    <d v="2025-04-12T00:00:00"/>
    <d v="2025-04-12T00:00:00"/>
    <n v="40"/>
    <s v="SFST81000009"/>
    <s v="Civill jobs (Floor-Wall-Celling-roof)"/>
    <s v="Cevil jobs"/>
    <n v="1"/>
    <s v="Epoxy coating, Green (Part A / Part B)"/>
    <n v="2"/>
    <s v="Drum."/>
    <n v="2087.5"/>
    <n v="4175"/>
    <m/>
    <s v="V1000198 - APEX ASIA CONSTRUCTION CO.,LTD."/>
    <s v="Recive bill and GRN already"/>
    <s v="GRN2526-0000623"/>
    <d v="2025-05-02T00:00:00"/>
    <m/>
    <n v="20"/>
    <s v="Ontime"/>
    <m/>
  </r>
  <r>
    <n v="1080"/>
    <x v="0"/>
    <d v="2025-04-12T00:00:00"/>
    <m/>
    <m/>
    <d v="2025-04-12T00:00:00"/>
    <s v="PR2526-00132"/>
    <s v="PO2526-00300"/>
    <d v="2025-04-30T00:00:00"/>
    <d v="2025-04-30T00:00:00"/>
    <n v="20"/>
    <s v="SFST81000009"/>
    <s v="Civill jobs (Floor-Wall-Celling-roof)"/>
    <s v="Cevil jobs"/>
    <n v="2"/>
    <s v="Epoxy coating, Yellow (Part A / Part B)"/>
    <n v="2"/>
    <s v="Drum."/>
    <n v="2087.5"/>
    <n v="4175"/>
    <m/>
    <s v="V1000198 - APEX ASIA CONSTRUCTION CO.,LTD."/>
    <s v="Recive bill and GRN already"/>
    <s v="GRN2526-0000623"/>
    <d v="2025-05-02T00:00:00"/>
    <m/>
    <n v="2"/>
    <s v="Ontime"/>
    <m/>
  </r>
  <r>
    <n v="1081"/>
    <x v="0"/>
    <d v="2025-04-22T00:00:00"/>
    <m/>
    <m/>
    <d v="2025-04-22T00:00:00"/>
    <s v="PR2526-00234"/>
    <s v="PO2526-00413"/>
    <d v="2025-04-30T00:00:00"/>
    <d v="2025-04-30T00:00:00"/>
    <n v="20"/>
    <s v="SFST34000004"/>
    <s v="Consumable part for MN"/>
    <s v="Consumable part"/>
    <n v="1"/>
    <s v="ข้อต่อเกลียวนอก(PVC), 1/2&quot;"/>
    <n v="10"/>
    <s v="PCS."/>
    <n v="3"/>
    <n v="30"/>
    <m/>
    <s v="V1000306 - Inter Supply (1992) Co., Ltd."/>
    <s v="Recive bill and GRN already"/>
    <s v="GRN2526-0000745"/>
    <d v="2025-05-08T00:00:00"/>
    <m/>
    <n v="8"/>
    <s v="Ontime"/>
    <m/>
  </r>
  <r>
    <n v="1082"/>
    <x v="0"/>
    <d v="2025-04-22T00:00:00"/>
    <m/>
    <m/>
    <d v="2025-04-22T00:00:00"/>
    <s v="PR2526-00234"/>
    <s v="PO2526-00413"/>
    <d v="2025-04-30T00:00:00"/>
    <d v="2025-04-30T00:00:00"/>
    <n v="20"/>
    <s v="SFST34000016"/>
    <s v="Consumable part for MN"/>
    <s v="Consumable part"/>
    <n v="2"/>
    <s v="ข้อต่อตรงPVC, 1/2&quot;"/>
    <n v="10"/>
    <s v="PCS."/>
    <n v="3"/>
    <n v="30"/>
    <m/>
    <s v="V1000306 - Inter Supply (1992) Co., Ltd."/>
    <s v="Recive bill and GRN already"/>
    <s v="GRN2526-0000745"/>
    <d v="2025-05-08T00:00:00"/>
    <m/>
    <n v="8"/>
    <s v="Ontime"/>
    <m/>
  </r>
  <r>
    <n v="1083"/>
    <x v="0"/>
    <d v="2025-04-22T00:00:00"/>
    <m/>
    <m/>
    <d v="2025-04-22T00:00:00"/>
    <s v="PR2526-00234"/>
    <s v="PO2526-00413"/>
    <d v="2025-04-30T00:00:00"/>
    <d v="2025-04-30T00:00:00"/>
    <n v="20"/>
    <s v="SFST34000019"/>
    <s v="Consumable part for MN"/>
    <s v="Consumable part"/>
    <n v="3"/>
    <s v="ข้องอ 90 PVC,1/2 &quot;"/>
    <n v="10"/>
    <s v="PCS."/>
    <n v="10"/>
    <n v="100"/>
    <m/>
    <s v="V1000306 - Inter Supply (1992) Co., Ltd."/>
    <s v="Recive bill and GRN already"/>
    <s v="GRN2526-0000745"/>
    <d v="2025-05-08T00:00:00"/>
    <m/>
    <n v="8"/>
    <s v="Ontime"/>
    <m/>
  </r>
  <r>
    <n v="1084"/>
    <x v="0"/>
    <d v="2025-04-22T00:00:00"/>
    <m/>
    <m/>
    <d v="2025-04-22T00:00:00"/>
    <s v="PR2526-00234"/>
    <s v="PO2526-00413"/>
    <d v="2025-04-30T00:00:00"/>
    <d v="2025-04-30T00:00:00"/>
    <n v="20"/>
    <s v="SFST34000020"/>
    <s v="Consumable part for MN"/>
    <s v="Consumable part"/>
    <n v="4"/>
    <s v="ข้องอ 90 PVC,3/4 &quot;"/>
    <n v="10"/>
    <s v="PCS."/>
    <n v="15"/>
    <n v="150"/>
    <m/>
    <s v="V1000306 - Inter Supply (1992) Co., Ltd."/>
    <s v="Recive bill and GRN already"/>
    <s v="GRN2526-0000745"/>
    <d v="2025-05-08T00:00:00"/>
    <m/>
    <n v="8"/>
    <s v="Ontime"/>
    <m/>
  </r>
  <r>
    <n v="1085"/>
    <x v="0"/>
    <d v="2025-04-22T00:00:00"/>
    <m/>
    <m/>
    <d v="2025-04-22T00:00:00"/>
    <s v="PR2526-00234"/>
    <s v="PO2526-00414"/>
    <d v="2025-04-30T00:00:00"/>
    <d v="2025-04-30T00:00:00"/>
    <n v="20"/>
    <s v="SFST34000092"/>
    <s v="Consumable part for MN"/>
    <s v="Consumable part"/>
    <n v="1"/>
    <s v="เทปพันเกลียวSCG 12mm.x0.1mm.x10m. ยี่ห้อ​SCGช้าง เทปพันท่อ"/>
    <n v="20"/>
    <s v="PCS."/>
    <n v="30"/>
    <n v="600"/>
    <m/>
    <s v="V1000259 - JJP SUPPLY CO., LTD"/>
    <s v="Recive bill and GRN already"/>
    <s v="GRN2526-0001024"/>
    <d v="2025-05-20T00:00:00"/>
    <m/>
    <n v="20"/>
    <s v="Ontime"/>
    <m/>
  </r>
  <r>
    <n v="1086"/>
    <x v="0"/>
    <d v="2025-04-22T00:00:00"/>
    <m/>
    <m/>
    <d v="2025-04-22T00:00:00"/>
    <s v="PR2526-00234"/>
    <s v="PO2526-00413"/>
    <d v="2025-04-30T00:00:00"/>
    <d v="2025-04-30T00:00:00"/>
    <n v="20"/>
    <s v="SFST34000017"/>
    <s v="Consumable part for MN"/>
    <s v="Consumable part"/>
    <n v="5"/>
    <s v="ข้อต่อตรงPVC, 3/4&quot;"/>
    <n v="10"/>
    <s v="PCS."/>
    <n v="3.8"/>
    <n v="38"/>
    <m/>
    <s v="V1000306 - Inter Supply (1992) Co., Ltd."/>
    <s v="Recive bill and GRN already"/>
    <s v="GRN2526-0000745"/>
    <d v="2025-05-08T00:00:00"/>
    <m/>
    <n v="8"/>
    <s v="Ontime"/>
    <m/>
  </r>
  <r>
    <n v="1087"/>
    <x v="0"/>
    <d v="2025-04-22T00:00:00"/>
    <m/>
    <m/>
    <d v="2025-04-22T00:00:00"/>
    <s v="PR2526-00236"/>
    <s v="PO2526-00413"/>
    <d v="2025-04-30T00:00:00"/>
    <d v="2025-04-30T00:00:00"/>
    <n v="20"/>
    <s v="SFST34000160"/>
    <s v="Consumable part for MN"/>
    <s v="Consumable part"/>
    <n v="6"/>
    <s v="กาวปะเก็นทรีบอนด์ (Threebond 1104 NEO PLUS)"/>
    <n v="6"/>
    <s v="PCS."/>
    <n v="135"/>
    <n v="810"/>
    <m/>
    <s v="V1000306 - Inter Supply (1992) Co., Ltd."/>
    <s v="Recive bill and GRN already"/>
    <s v="GRN2526-0000745"/>
    <d v="2025-05-08T00:00:00"/>
    <m/>
    <n v="8"/>
    <s v="Ontime"/>
    <m/>
  </r>
  <r>
    <n v="1088"/>
    <x v="0"/>
    <d v="2025-04-22T00:00:00"/>
    <m/>
    <m/>
    <d v="2025-04-22T00:00:00"/>
    <s v="PR2526-00236"/>
    <s v="PO2526-00414"/>
    <d v="2025-04-30T00:00:00"/>
    <d v="2025-04-30T00:00:00"/>
    <n v="20"/>
    <s v="SFST34000169"/>
    <s v="Consumable part for MN"/>
    <s v="Consumable part"/>
    <n v="2"/>
    <s v="กาวประเก็น Threebond ทนความร้อนสูง เบอร์ 1 (GREY)"/>
    <n v="4"/>
    <s v="PCS."/>
    <n v="315"/>
    <n v="1260"/>
    <m/>
    <s v="V1000259 - JJP SUPPLY CO., LTD"/>
    <s v="Recive bill and GRN already"/>
    <s v="GRN2526-0001024"/>
    <d v="2025-05-20T00:00:00"/>
    <m/>
    <n v="20"/>
    <s v="Ontime"/>
    <m/>
  </r>
  <r>
    <n v="1089"/>
    <x v="0"/>
    <d v="2025-04-22T00:00:00"/>
    <m/>
    <m/>
    <d v="2025-04-22T00:00:00"/>
    <s v="PR2526-00237 "/>
    <s v="PO2526-00414"/>
    <d v="2025-04-30T00:00:00"/>
    <d v="2025-04-30T00:00:00"/>
    <n v="20"/>
    <s v="SFST34000025"/>
    <s v="Consumable part for MN"/>
    <s v="Consumable part"/>
    <n v="3"/>
    <s v="บอลวาล์ว สแตนเลส 304 ขนาด 1/2’’ นิ้ว (Ball Valve Stainless)"/>
    <n v="10"/>
    <s v="PCS."/>
    <n v="170"/>
    <n v="1700"/>
    <m/>
    <s v="V1000259 - JJP SUPPLY CO., LTD"/>
    <s v="Recive bill and GRN already"/>
    <s v="GRN2526-0001024"/>
    <d v="2025-05-20T00:00:00"/>
    <m/>
    <n v="20"/>
    <s v="Ontime"/>
    <m/>
  </r>
  <r>
    <n v="1090"/>
    <x v="0"/>
    <d v="2025-04-22T00:00:00"/>
    <m/>
    <m/>
    <d v="2025-04-22T00:00:00"/>
    <s v="PR2526-00238"/>
    <s v="PO2526-00413"/>
    <d v="2025-04-30T00:00:00"/>
    <d v="2025-04-30T00:00:00"/>
    <n v="20"/>
    <s v="SFST34000159"/>
    <s v="Consumable part for MN"/>
    <s v="Consumable part"/>
    <n v="7"/>
    <s v="น้ำยาอเนกประสงค์ 500 ml. SONAX"/>
    <n v="12"/>
    <s v="PCS."/>
    <n v="130"/>
    <n v="1560"/>
    <m/>
    <s v="V1000306 - Inter Supply (1992) Co., Ltd."/>
    <s v="Recive bill and GRN already"/>
    <s v="GRN2526-0000745"/>
    <d v="2025-05-08T00:00:00"/>
    <m/>
    <n v="8"/>
    <s v="Ontime"/>
    <m/>
  </r>
  <r>
    <n v="1091"/>
    <x v="0"/>
    <d v="2025-04-22T00:00:00"/>
    <m/>
    <m/>
    <d v="2025-04-22T00:00:00"/>
    <s v="PR2526-00240"/>
    <s v="PO2526-00416"/>
    <d v="2025-04-30T00:00:00"/>
    <d v="2025-04-30T00:00:00"/>
    <n v="20"/>
    <s v="SFST34000043"/>
    <s v="Consumable part for MN"/>
    <s v="Electrical jobs"/>
    <n v="1"/>
    <s v="Philip, TLD36/865, 36W, หลอดไฟฟลูออเรสเซนต์"/>
    <n v="30"/>
    <s v="PCS."/>
    <n v="63"/>
    <n v="1890"/>
    <m/>
    <s v="V1000276 - SN. ELECTRIC AND SUPPLY CO., LTD."/>
    <s v="Recive bill and GRN already"/>
    <s v="GRN2526-0000642"/>
    <d v="2025-05-03T00:00:00"/>
    <m/>
    <n v="3"/>
    <s v="Ontime"/>
    <m/>
  </r>
  <r>
    <n v="1092"/>
    <x v="0"/>
    <d v="2025-04-22T00:00:00"/>
    <m/>
    <m/>
    <d v="2025-04-22T00:00:00"/>
    <s v="PR2526-00240"/>
    <s v="PO2526-00415"/>
    <d v="2025-04-30T00:00:00"/>
    <d v="2025-04-30T00:00:00"/>
    <n v="20"/>
    <s v="SFST34000044"/>
    <s v="Consumable part for MN"/>
    <s v="Electrical jobs"/>
    <n v="1"/>
    <s v="&quot;Philip&quot;,T8,20W, 2100lm, ECO SOFT HO LED"/>
    <n v="40"/>
    <s v="PCS."/>
    <n v="185"/>
    <n v="7400"/>
    <m/>
    <s v="V1000603 - TM SUKSAP TRADING LIMITED PARTNERSHIP"/>
    <s v="Recive bill and GRN already"/>
    <s v="GRN2526-0000748"/>
    <d v="2025-05-08T00:00:00"/>
    <m/>
    <n v="8"/>
    <s v="Ontime"/>
    <m/>
  </r>
  <r>
    <n v="1093"/>
    <x v="0"/>
    <d v="2025-04-22T00:00:00"/>
    <m/>
    <m/>
    <d v="2025-04-22T00:00:00"/>
    <s v="PR2526-00240"/>
    <s v="PO2526-00415"/>
    <d v="2025-04-30T00:00:00"/>
    <d v="2025-04-30T00:00:00"/>
    <n v="20"/>
    <s v="SFST34000091"/>
    <s v="Consumable part for MN"/>
    <s v="Electrical jobs"/>
    <n v="1"/>
    <s v="3M เทปพันสายไฟ รุ่น Temflex Plus ขนาด 3/4นิ้ว - สีดำ"/>
    <n v="20"/>
    <s v="PCS."/>
    <n v="14"/>
    <n v="280"/>
    <m/>
    <s v="V1000603 - TM SUKSAP TRADING LIMITED PARTNERSHIP"/>
    <s v="Recive bill and GRN already"/>
    <s v="GRN2526-0000748"/>
    <d v="2025-05-08T00:00:00"/>
    <m/>
    <n v="8"/>
    <s v="Ontime"/>
    <m/>
  </r>
  <r>
    <n v="1094"/>
    <x v="0"/>
    <d v="2025-04-22T00:00:00"/>
    <m/>
    <m/>
    <d v="2025-04-22T00:00:00"/>
    <s v="PR2526-00240"/>
    <s v="PO2526-00416"/>
    <d v="2025-04-30T00:00:00"/>
    <d v="2025-04-30T00:00:00"/>
    <n v="20"/>
    <s v="SFST34000161"/>
    <s v="Consumable part for MN"/>
    <s v="Electrical jobs"/>
    <n v="1"/>
    <s v="BTICINO&quot; 25501,สีเทา,ขนาด 1 ช่อง,กล่องกันน้ำ IP55"/>
    <n v="5"/>
    <s v="PCS."/>
    <n v="320"/>
    <n v="1600"/>
    <m/>
    <s v="V1000276 - SN. ELECTRIC AND SUPPLY CO., LTD."/>
    <s v="Recive bill and GRN already"/>
    <s v="GRN2526-0000642"/>
    <d v="2025-05-03T00:00:00"/>
    <m/>
    <n v="3"/>
    <s v="Ontime"/>
    <m/>
  </r>
  <r>
    <n v="1095"/>
    <x v="0"/>
    <d v="2025-04-22T00:00:00"/>
    <m/>
    <m/>
    <d v="2025-04-22T00:00:00"/>
    <s v="PR2526-00240"/>
    <s v="PO2526-00416"/>
    <d v="2025-04-30T00:00:00"/>
    <d v="2025-04-30T00:00:00"/>
    <n v="20"/>
    <s v="SFST34000162"/>
    <s v="Consumable part for MN"/>
    <s v="Electrical jobs"/>
    <n v="1"/>
    <s v="BTICINO&quot; 25502 ,สีเทา,ขนาด 2 ช่อง,กล่องกันน้ำ IP55"/>
    <n v="5"/>
    <s v="PCS."/>
    <n v="320"/>
    <n v="1600"/>
    <m/>
    <s v="V1000276 - SN. ELECTRIC AND SUPPLY CO., LTD."/>
    <s v="Recive bill and GRN already"/>
    <s v="GRN2526-0000642"/>
    <d v="2025-05-03T00:00:00"/>
    <m/>
    <n v="3"/>
    <s v="Ontime"/>
    <m/>
  </r>
  <r>
    <n v="1096"/>
    <x v="0"/>
    <d v="2025-04-22T00:00:00"/>
    <m/>
    <m/>
    <d v="2025-04-22T00:00:00"/>
    <s v="PR2526-00241"/>
    <s v="PO2526-00407"/>
    <d v="2025-04-30T00:00:00"/>
    <d v="2025-04-30T00:00:00"/>
    <n v="20"/>
    <s v="SFST34000180"/>
    <s v="Consumable part for MN"/>
    <s v="Tool and Equipment"/>
    <n v="1"/>
    <s v="Compressor oil  Solest LT32 (3.782 L.)"/>
    <n v="4"/>
    <s v="PCS."/>
    <n v="3600"/>
    <n v="14400"/>
    <m/>
    <s v="V1000312 - Colder Solution Co., Ltd."/>
    <s v="Recive bill and GRN already"/>
    <s v="GRN2526-0000625"/>
    <d v="2025-05-02T00:00:00"/>
    <m/>
    <n v="2"/>
    <s v="Ontime"/>
    <m/>
  </r>
  <r>
    <n v="1097"/>
    <x v="0"/>
    <d v="2025-04-22T00:00:00"/>
    <m/>
    <m/>
    <d v="2025-04-22T00:00:00"/>
    <s v="PR2526-00242"/>
    <s v="PO2526-00406 "/>
    <d v="2025-04-30T00:00:00"/>
    <d v="2025-04-30T00:00:00"/>
    <n v="20"/>
    <s v="SFST11000260"/>
    <s v="Water plant"/>
    <s v="Water system jobs"/>
    <n v="1"/>
    <s v="โซเดียม 10%  + COA"/>
    <n v="200"/>
    <s v="Kg."/>
    <n v="5.2"/>
    <n v="1040"/>
    <m/>
    <s v="V1000205 - INTERPRETIVE CO.,LTD."/>
    <s v="Recive bill and GRN already"/>
    <s v="GRN2526-0000686"/>
    <d v="2025-05-06T00:00:00"/>
    <m/>
    <n v="6"/>
    <s v="Ontime"/>
    <m/>
  </r>
  <r>
    <n v="1098"/>
    <x v="0"/>
    <d v="2025-04-22T00:00:00"/>
    <m/>
    <m/>
    <d v="2025-04-22T00:00:00"/>
    <s v="PR2526-00257"/>
    <s v="PO2526-00407"/>
    <d v="2025-04-30T00:00:00"/>
    <d v="2025-04-30T00:00:00"/>
    <n v="20"/>
    <s v="SFST34000054"/>
    <s v="Consumable part for MN"/>
    <s v="Refrigerant"/>
    <n v="1"/>
    <s v="R507 Refrigerant,(1 Tank 11.3 kg/Tank)"/>
    <n v="20"/>
    <s v="Drum."/>
    <n v="2630"/>
    <n v="52600"/>
    <m/>
    <s v=" V1000312 - Colder Solution Co., Ltd."/>
    <s v="Recive bill and GRN already"/>
    <s v="GRN2526-0000625"/>
    <d v="2025-05-02T00:00:00"/>
    <m/>
    <n v="2"/>
    <s v="Ontime"/>
    <m/>
  </r>
  <r>
    <n v="1099"/>
    <x v="0"/>
    <d v="2025-04-25T00:00:00"/>
    <m/>
    <m/>
    <d v="2025-04-25T00:00:00"/>
    <s v="PR2526-00288"/>
    <s v="PO2526-00592"/>
    <d v="2025-05-05T00:00:00"/>
    <d v="2025-05-05T00:00:00"/>
    <n v="30"/>
    <s v="SFST81000009"/>
    <s v="Civill jobs (Floor-Wall-Celling-roof)"/>
    <s v="Cevil jobs"/>
    <n v="1"/>
    <s v="&quot;Rust Oleum&quot; Epoxy 9391+9305 (A+B) สีขาว (3.785L.)"/>
    <n v="4"/>
    <s v="Drum."/>
    <n v="1532.71"/>
    <n v="6130.84"/>
    <m/>
    <s v="V1000657 - SANGSIAM HARDWARE LTD., PART"/>
    <s v="Recive bill and GRN already"/>
    <s v="GRN2526-0001160"/>
    <d v="2025-05-26T00:00:00"/>
    <m/>
    <n v="21"/>
    <s v="Ontime"/>
    <m/>
  </r>
  <r>
    <n v="1100"/>
    <x v="0"/>
    <d v="2025-04-25T00:00:00"/>
    <m/>
    <m/>
    <d v="2025-04-25T00:00:00"/>
    <s v="PR2526-00288"/>
    <s v="PO2526-00592"/>
    <d v="2025-05-05T00:00:00"/>
    <d v="2025-05-05T00:00:00"/>
    <n v="30"/>
    <s v="SFST81000009"/>
    <s v="Civill jobs (Floor-Wall-Celling-roof)"/>
    <s v="Cevil jobs"/>
    <n v="2"/>
    <s v="&quot;Rust Oleum&quot; Epoxy 9333+9301 (A+B) สีเขียว (3.785L.)"/>
    <n v="4"/>
    <s v="Drum."/>
    <n v="1644.86"/>
    <n v="6579.44"/>
    <m/>
    <s v="V1000657 - SANGSIAM HARDWARE LTD., PART"/>
    <s v="Recive bill and GRN already"/>
    <s v="GRN2526-0001160"/>
    <d v="2025-05-26T00:00:00"/>
    <m/>
    <n v="21"/>
    <s v="Ontime"/>
    <m/>
  </r>
  <r>
    <n v="1101"/>
    <x v="0"/>
    <d v="2025-04-25T00:00:00"/>
    <m/>
    <m/>
    <d v="2025-04-25T00:00:00"/>
    <s v="PR2526-00288"/>
    <s v="PO2526-00592"/>
    <d v="2025-05-05T00:00:00"/>
    <d v="2025-05-05T00:00:00"/>
    <n v="30"/>
    <s v="SFST81000009"/>
    <s v="Civill jobs (Floor-Wall-Celling-roof)"/>
    <s v="Cevil jobs"/>
    <n v="3"/>
    <s v="&quot;Rust Oleum&quot; Epoxy 9333+9301 (A+B) สีเขียว (3.785L.)"/>
    <n v="1"/>
    <s v="Drum."/>
    <n v="6542.06"/>
    <n v="6542.06"/>
    <m/>
    <s v="V1000657 - SANGSIAM HARDWARE LTD., PART"/>
    <s v="Recive bill and GRN already"/>
    <s v="GRN2526-0001160"/>
    <d v="2025-05-26T00:00:00"/>
    <m/>
    <n v="21"/>
    <s v="Ontime"/>
    <m/>
  </r>
  <r>
    <n v="1102"/>
    <x v="0"/>
    <d v="2025-04-25T00:00:00"/>
    <m/>
    <m/>
    <d v="2025-04-25T00:00:00"/>
    <s v="PR2526-00288"/>
    <s v="PO2526-00592"/>
    <d v="2025-05-05T00:00:00"/>
    <d v="2025-05-05T00:00:00"/>
    <n v="30"/>
    <s v="SFST81000009"/>
    <s v="Civill jobs (Floor-Wall-Celling-roof)"/>
    <s v="Cevil jobs"/>
    <n v="4"/>
    <s v="&quot;Rust Oleum&quot; Thinner No.160 (3.785L.)"/>
    <n v="3"/>
    <s v="Drum."/>
    <n v="579.43999999999994"/>
    <n v="1738.32"/>
    <m/>
    <s v="V1000657 - SANGSIAM HARDWARE LTD., PART"/>
    <s v="Recive bill and GRN already"/>
    <s v="GRN2526-0001160"/>
    <d v="2025-05-26T00:00:00"/>
    <m/>
    <n v="21"/>
    <s v="Ontime"/>
    <m/>
  </r>
  <r>
    <n v="1103"/>
    <x v="0"/>
    <d v="2025-04-25T00:00:00"/>
    <m/>
    <m/>
    <d v="2025-04-25T00:00:00"/>
    <s v="PR2526-00288"/>
    <s v="PO2526-00592"/>
    <d v="2025-05-05T00:00:00"/>
    <d v="2025-05-05T00:00:00"/>
    <n v="30"/>
    <s v="SFST81000009"/>
    <s v="Civill jobs (Floor-Wall-Celling-roof)"/>
    <s v="Cevil jobs"/>
    <n v="1"/>
    <s v="TOA #AG2005 สีนํ้าโฟร์ซีซั่นส์ ชนิดกึ่งเงา ภายนอก-ภายใน สี Soft Linen 3.785 ลิตร"/>
    <n v="4"/>
    <s v="Drum."/>
    <n v="542.05999999999995"/>
    <n v="2168.2399999999998"/>
    <m/>
    <s v="V1000657 - SANGSIAM HARDWARE LTD., PART"/>
    <s v="Recive bill and GRN already"/>
    <s v="GRN2526-0001160"/>
    <d v="2025-05-26T00:00:00"/>
    <m/>
    <n v="21"/>
    <s v="Ontime"/>
    <m/>
  </r>
  <r>
    <n v="1104"/>
    <x v="0"/>
    <d v="2025-04-25T00:00:00"/>
    <m/>
    <m/>
    <d v="2025-04-25T00:00:00"/>
    <s v="PR2526-00289"/>
    <s v="PO2526-00593"/>
    <d v="2025-05-05T00:00:00"/>
    <d v="2025-05-05T00:00:00"/>
    <n v="30"/>
    <s v="SFST81000048"/>
    <s v="PD Machine"/>
    <s v="Combi oven No.3"/>
    <n v="1"/>
    <s v="Service charge Combi Oven No.3_x000a_- ค่าบริการตรวจเช็ค/เปลี่ยนอะไหล่"/>
    <n v="1"/>
    <s v="JOB."/>
    <n v="3000"/>
    <n v="3000"/>
    <m/>
    <s v="V1000460 - FIX EVOLUTION CO., LTD."/>
    <s v="Recive bill and GRN already"/>
    <s v="GRN2526-0001167"/>
    <d v="2025-05-26T00:00:00"/>
    <m/>
    <n v="21"/>
    <s v="Ontime"/>
    <m/>
  </r>
  <r>
    <n v="1105"/>
    <x v="0"/>
    <d v="2025-04-25T00:00:00"/>
    <m/>
    <m/>
    <d v="2025-04-25T00:00:00"/>
    <s v="PR2526-00377"/>
    <s v="PO2526-00590"/>
    <d v="2025-05-05T00:00:00"/>
    <d v="2025-05-05T00:00:00"/>
    <n v="30"/>
    <s v="SFST81000078"/>
    <s v="Civill jobs (Floor-Wall-Celling-roof)"/>
    <s v="Cevil jobs"/>
    <n v="1"/>
    <s v="งานเปลี่ยนหลังคาเมทัลชีท และเปลี่ยนแฟลชชิ่งครอบชนผนัง_x000a_ความยาวแผ่น 1.45 เมตร พื้นที่หลังคา 44 ตารางเมตร"/>
    <n v="1"/>
    <s v="JOB."/>
    <n v="58000"/>
    <n v="58000"/>
    <m/>
    <s v="V1000655 - SRM ENGINEERING 1991 CO., LTD."/>
    <s v="Recive bill and GRN already"/>
    <s v="GRN2526-0001048"/>
    <d v="2025-05-20T00:00:00"/>
    <m/>
    <n v="15"/>
    <s v="Ontime"/>
    <m/>
  </r>
  <r>
    <n v="1106"/>
    <x v="0"/>
    <d v="2025-04-30T00:00:00"/>
    <m/>
    <m/>
    <d v="2025-04-30T00:00:00"/>
    <s v="PR2526-00378"/>
    <s v="PO2526-00591"/>
    <d v="2025-05-10T00:00:00"/>
    <d v="2025-05-10T00:00:00"/>
    <n v="30"/>
    <s v="SFST81000064"/>
    <s v="Tool and Equipment  Engineering"/>
    <s v="Cooling system jobs"/>
    <n v="1"/>
    <s v="ค่าแรงปฏิบัติงานตรวจเช็คน้ำยาแอมโมเนียของระบบแอมโมเนีย"/>
    <n v="1"/>
    <s v="JOB."/>
    <n v="8500"/>
    <n v="8500"/>
    <m/>
    <s v="V1000762 - PORNNARIN P N SERVICE LIMITED PARTNERSHIP"/>
    <s v="Recive bill and GRN already"/>
    <s v="GRN2526-0000803"/>
    <d v="2025-05-13T00:00:00"/>
    <m/>
    <n v="3"/>
    <s v="Ontime"/>
    <m/>
  </r>
  <r>
    <n v="1107"/>
    <x v="0"/>
    <d v="2025-04-30T00:00:00"/>
    <m/>
    <m/>
    <d v="2025-04-30T00:00:00"/>
    <s v="PR2526-00379"/>
    <s v="PO2526-00585"/>
    <d v="2025-05-01T00:00:00"/>
    <d v="2025-05-10T00:00:00"/>
    <n v="10"/>
    <s v="SFST81000009"/>
    <s v="Tool and Equipment  Engineering"/>
    <s v="Tool and Equipment"/>
    <n v="1"/>
    <s v="ประกับซ่อมท่อ HDPE รีแพร์แคล้มป์ 2-1/2 นิ้ว (75mm.)"/>
    <n v="10"/>
    <s v="PCS."/>
    <n v="460"/>
    <n v="4600"/>
    <m/>
    <s v="V1000529 - 168 Supply"/>
    <s v="Recive bill and GRN already"/>
    <s v="GRN2526-0000749"/>
    <d v="2025-05-08T00:00:00"/>
    <m/>
    <n v="7"/>
    <s v="Ontime"/>
    <m/>
  </r>
  <r>
    <n v="1108"/>
    <x v="0"/>
    <d v="2025-04-30T00:00:00"/>
    <m/>
    <m/>
    <d v="2025-04-30T00:00:00"/>
    <s v="PR2526-00379"/>
    <s v="PO2526-00585"/>
    <d v="2025-05-01T00:00:00"/>
    <d v="2025-05-10T00:00:00"/>
    <n v="10"/>
    <s v="SFST81000009"/>
    <s v="Tool and Equipment  Engineering"/>
    <s v="Tool and Equipment"/>
    <n v="2"/>
    <s v="ประกับซ่อมท่อ HDPE รีแพร์แคล้มป์ 2-1/2 นิ้ว (75mm.)"/>
    <n v="5"/>
    <s v="PCS."/>
    <n v="530"/>
    <n v="2650"/>
    <m/>
    <s v="V1000529 - 168 Supply"/>
    <s v="Recive bill and GRN already"/>
    <s v="GRN2526-0000749"/>
    <d v="2025-05-08T00:00:00"/>
    <m/>
    <n v="7"/>
    <s v="Ontime"/>
    <m/>
  </r>
  <r>
    <n v="1109"/>
    <x v="0"/>
    <d v="2025-04-30T00:00:00"/>
    <m/>
    <m/>
    <d v="2025-04-30T00:00:00"/>
    <s v="PR2526-00379"/>
    <s v="PO2526-00585"/>
    <d v="2025-05-01T00:00:00"/>
    <d v="2025-05-10T00:00:00"/>
    <n v="10"/>
    <s v="SFST81000009"/>
    <s v="Tool and Equipment  Engineering"/>
    <s v="Tool and Equipment"/>
    <n v="3"/>
    <s v="ประกับซ่อมท่อ HDPE รีแพร์แคล้มป์ 3 นิ้ว (90mm.)"/>
    <n v="5"/>
    <s v="PCS."/>
    <n v="720"/>
    <n v="3600"/>
    <m/>
    <s v="V1000529 - 168 Supply"/>
    <s v="Recive bill and GRN already"/>
    <s v="GRN2526-0000749"/>
    <d v="2025-05-08T00:00:00"/>
    <m/>
    <n v="7"/>
    <s v="Ontime"/>
    <m/>
  </r>
  <r>
    <n v="1110"/>
    <x v="0"/>
    <d v="2025-04-30T00:00:00"/>
    <m/>
    <m/>
    <d v="2025-04-30T00:00:00"/>
    <s v="PR2526-00380"/>
    <s v="PO2526-00586"/>
    <d v="2025-05-10T00:00:00"/>
    <d v="2025-05-10T00:00:00"/>
    <n v="10"/>
    <s v="SFST81000009"/>
    <s v="Tool and Equipment PD M/C"/>
    <s v="Tool and Equipment"/>
    <n v="1"/>
    <s v="Japan Kitz 10K Cast Stainless Steel 1/2&quot;_x000a_SJ Globe Valves for Steam"/>
    <n v="2"/>
    <s v="PCS."/>
    <n v="450"/>
    <n v="900"/>
    <m/>
    <s v="V1000259 - JJP SUPPLY CO., LTD"/>
    <s v="Recive bill and GRN already"/>
    <s v="GRN2526-0000925"/>
    <d v="2025-05-16T00:00:00"/>
    <m/>
    <n v="6"/>
    <s v="Ontime"/>
    <m/>
  </r>
  <r>
    <n v="1111"/>
    <x v="0"/>
    <d v="2025-04-30T00:00:00"/>
    <m/>
    <m/>
    <d v="2025-04-30T00:00:00"/>
    <s v="PR2526-00380"/>
    <s v="PO2526-00586"/>
    <d v="2025-05-10T00:00:00"/>
    <d v="2025-05-10T00:00:00"/>
    <n v="10"/>
    <s v="SFST81000009"/>
    <s v="Tool and Equipment PD M/C"/>
    <s v="Tool and Equipment"/>
    <n v="2"/>
    <s v="Japan Kitz 10K Cast Stainless Steel 1/2&quot;_x000a_SJ Globe Valves for Steam"/>
    <n v="2"/>
    <s v="PCS."/>
    <n v="335"/>
    <n v="670"/>
    <m/>
    <s v="V1000259 - JJP SUPPLY CO., LTD"/>
    <s v="Recive bill and GRN already"/>
    <s v="GRN2526-0000925"/>
    <d v="2025-05-16T00:00:00"/>
    <m/>
    <n v="6"/>
    <s v="Ontime"/>
    <m/>
  </r>
  <r>
    <n v="1112"/>
    <x v="0"/>
    <d v="2025-04-30T00:00:00"/>
    <m/>
    <m/>
    <d v="2025-04-30T00:00:00"/>
    <s v="PR2526-00380"/>
    <s v="PO2526-00586"/>
    <d v="2025-05-10T00:00:00"/>
    <d v="2025-05-10T00:00:00"/>
    <n v="10"/>
    <s v="SFST81000009"/>
    <s v="Tool and Equipment PD M/C"/>
    <s v="Tool and Equipment"/>
    <n v="3"/>
    <s v="Japan Kitz 10K Cast Stainless Steel 1&quot;_x000a_SJ Globe Valves for Steam"/>
    <n v="2"/>
    <s v="PCS."/>
    <n v="415"/>
    <n v="830"/>
    <m/>
    <s v="V1000259 - JJP SUPPLY CO., LTD"/>
    <s v="Recive bill and GRN already"/>
    <s v="GRN2526-0000925"/>
    <d v="2025-05-16T00:00:00"/>
    <m/>
    <n v="6"/>
    <s v="Ontime"/>
    <m/>
  </r>
  <r>
    <n v="1113"/>
    <x v="0"/>
    <d v="2025-04-30T00:00:00"/>
    <m/>
    <m/>
    <d v="2025-04-30T00:00:00"/>
    <s v="PR2526-00381 "/>
    <s v="PO2526-00587"/>
    <d v="2025-05-10T00:00:00"/>
    <d v="2025-05-10T00:00:00"/>
    <n v="10"/>
    <s v="SFST81000009"/>
    <s v="Tool and Equipment  Engineering"/>
    <s v="Tool and Equipment"/>
    <n v="1"/>
    <s v="หัวเชื่อมแก๊ส CHAMP รุ่น 19-6H (LPG)_x000a_- ด้ามจับ CHAMP 19-6_x000a_- พร้อมชุดสวมสาย_x000a_- มิกเซอร์ CHAMP H-19_x000a_- ก้านเชื่อม CHAMP_x000a_- นมหนูหัวเชื่อมแก๊ส CHAMP เบอร์ 1-5"/>
    <n v="1"/>
    <s v="SET"/>
    <n v="1260"/>
    <n v="1260"/>
    <m/>
    <s v="V1000259 - JJP SUPPLY CO., LTD"/>
    <s v="Recive bill and GRN already"/>
    <s v="GRN2526-0000927"/>
    <d v="2025-05-16T00:00:00"/>
    <m/>
    <n v="6"/>
    <s v="Ontime"/>
    <m/>
  </r>
  <r>
    <n v="1114"/>
    <x v="0"/>
    <d v="2025-04-30T00:00:00"/>
    <m/>
    <m/>
    <d v="2025-04-30T00:00:00"/>
    <s v="PR2526-00381 "/>
    <s v="PO2526-00588"/>
    <d v="2025-05-10T00:00:00"/>
    <d v="2025-05-10T00:00:00"/>
    <n v="10"/>
    <s v="SFST81000009"/>
    <s v="Tool and Equipment  Engineering"/>
    <s v="Tool and Equipment"/>
    <n v="1"/>
    <s v="ลวดเชื่อมเงิน 5% (BcuP-3) THE SUN ประสานทองแดง แบบแบน (แพ็ค 10 เส้น)"/>
    <n v="2"/>
    <s v="PACK."/>
    <n v="845"/>
    <n v="1690"/>
    <m/>
    <s v="V1000603 - TM SUKSAP TRADING LIMITED PARTNERSHIP"/>
    <s v="Recive bill and GRN already"/>
    <s v="GRN2526-0000800"/>
    <d v="2025-05-13T00:00:00"/>
    <m/>
    <n v="3"/>
    <s v="Ontime"/>
    <m/>
  </r>
  <r>
    <n v="1115"/>
    <x v="0"/>
    <d v="2025-04-30T00:00:00"/>
    <m/>
    <m/>
    <d v="2025-04-30T00:00:00"/>
    <s v="PR2526-00382"/>
    <s v="PO2526-00589"/>
    <d v="2025-05-01T00:00:00"/>
    <d v="2025-05-10T00:00:00"/>
    <n v="10"/>
    <s v="SFST81000009"/>
    <s v="Tool and Equipment  Engineering"/>
    <s v="Tool and Equipment"/>
    <n v="1"/>
    <s v="Thermodynamic Steam Trap ขนาด 1/2&quot;"/>
    <n v="4"/>
    <s v="PCS."/>
    <n v="2000"/>
    <n v="8000"/>
    <m/>
    <s v="V1000655 - SRM ENGINEERING 1991 CO., LTD."/>
    <s v="Recive bill and GRN already"/>
    <s v="GRN2526-0000687"/>
    <d v="2025-05-06T00:00:00"/>
    <m/>
    <n v="5"/>
    <s v="Ontime"/>
    <m/>
  </r>
  <r>
    <n v="1116"/>
    <x v="0"/>
    <d v="2025-04-30T00:00:00"/>
    <m/>
    <m/>
    <d v="2025-04-30T00:00:00"/>
    <s v="PR2526-00382"/>
    <s v="PO2526-00589"/>
    <d v="2025-05-01T00:00:00"/>
    <d v="2025-05-10T00:00:00"/>
    <n v="10"/>
    <s v="SFST81000009"/>
    <s v="Tool and Equipment  Engineering"/>
    <s v="Tool and Equipment"/>
    <n v="2"/>
    <s v="Thermodynamic Steam Trap ขนาด 3/4&quot;"/>
    <n v="2"/>
    <s v="PCS."/>
    <n v="2100"/>
    <n v="4200"/>
    <m/>
    <s v="V1000655 - SRM ENGINEERING 1991 CO., LTD."/>
    <s v="Recive bill and GRN already"/>
    <s v="GRN2526-0000687"/>
    <d v="2025-05-06T00:00:00"/>
    <m/>
    <n v="5"/>
    <s v="Ontime"/>
    <m/>
  </r>
  <r>
    <n v="1117"/>
    <x v="0"/>
    <d v="2025-04-30T00:00:00"/>
    <m/>
    <m/>
    <d v="2025-04-30T00:00:00"/>
    <s v="PR2526-00382"/>
    <s v="PO2526-00589"/>
    <d v="2025-05-01T00:00:00"/>
    <d v="2025-05-10T00:00:00"/>
    <n v="10"/>
    <s v="SFST81000009"/>
    <s v="Tool and Equipment  Engineering"/>
    <s v="Tool and Equipment"/>
    <n v="3"/>
    <s v="เช็ควาล์วสแตนเลส SUS 316 ขนาด 1/2&quot;"/>
    <n v="2"/>
    <s v="PCS."/>
    <n v="650"/>
    <n v="1300"/>
    <m/>
    <s v="V1000655 - SRM ENGINEERING 1991 CO., LTD."/>
    <s v="Recive bill and GRN already"/>
    <s v="GRN2526-0000687"/>
    <d v="2025-05-06T00:00:00"/>
    <m/>
    <n v="5"/>
    <s v="Ontime"/>
    <m/>
  </r>
  <r>
    <n v="1118"/>
    <x v="0"/>
    <d v="2025-04-30T00:00:00"/>
    <m/>
    <m/>
    <d v="2025-04-30T00:00:00"/>
    <s v="PR2526-00382"/>
    <s v="PO2526-00589"/>
    <d v="2025-05-01T00:00:00"/>
    <d v="2025-05-10T00:00:00"/>
    <n v="10"/>
    <s v="SFST81000009"/>
    <s v="Tool and Equipment  Engineering"/>
    <s v="Tool and Equipment"/>
    <n v="4"/>
    <s v="เช็ควาล์วสแตนเลส SUS 316 ขนาด 3/4&quot;"/>
    <n v="2"/>
    <s v="PCS."/>
    <n v="980"/>
    <n v="1960"/>
    <m/>
    <s v="V1000655 - SRM ENGINEERING 1991 CO., LTD."/>
    <s v="Recive bill and GRN already"/>
    <s v="GRN2526-0000687"/>
    <d v="2025-05-06T00:00:00"/>
    <m/>
    <n v="5"/>
    <s v="Ontime"/>
    <m/>
  </r>
  <r>
    <n v="1119"/>
    <x v="0"/>
    <d v="2025-04-30T00:00:00"/>
    <m/>
    <m/>
    <d v="2025-04-30T00:00:00"/>
    <s v="PR2526-00382"/>
    <s v="PO2526-00589"/>
    <d v="2025-05-01T00:00:00"/>
    <d v="2025-05-10T00:00:00"/>
    <n v="10"/>
    <s v="SFST81000009"/>
    <s v="Tool and Equipment  Engineering"/>
    <s v="Tool and Equipment"/>
    <n v="5"/>
    <s v="Check Valve แบบ Inline SUS 316 ขนาด 1/2&quot;"/>
    <n v="2"/>
    <s v="PCS."/>
    <n v="680"/>
    <n v="1360"/>
    <m/>
    <s v="V1000655 - SRM ENGINEERING 1991 CO., LTD."/>
    <s v="Recive bill and GRN already"/>
    <s v="GRN2526-0000687"/>
    <d v="2025-05-06T00:00:00"/>
    <m/>
    <n v="5"/>
    <s v="Ontime"/>
    <m/>
  </r>
  <r>
    <n v="1120"/>
    <x v="0"/>
    <d v="2025-04-30T00:00:00"/>
    <m/>
    <m/>
    <d v="2025-04-30T00:00:00"/>
    <s v="PR2526-00382"/>
    <s v="PO2526-00589"/>
    <d v="2025-05-01T00:00:00"/>
    <d v="2025-05-10T00:00:00"/>
    <n v="10"/>
    <s v="SFST81000009"/>
    <s v="Tool and Equipment  Engineering"/>
    <s v="Tool and Equipment"/>
    <n v="6"/>
    <s v="Check Valve แบบ Inline SUS 316 ขนาด 3/4&quot;"/>
    <n v="2"/>
    <s v="PCS."/>
    <n v="800"/>
    <n v="1600"/>
    <m/>
    <s v="V1000655 - SRM ENGINEERING 1991 CO., LTD."/>
    <s v="Recive bill and GRN already"/>
    <s v="GRN2526-0000687"/>
    <d v="2025-05-06T00:00:00"/>
    <m/>
    <n v="5"/>
    <s v="Ontime"/>
    <m/>
  </r>
  <r>
    <n v="1121"/>
    <x v="0"/>
    <d v="2025-05-06T00:00:00"/>
    <m/>
    <m/>
    <d v="2025-05-06T00:00:00"/>
    <s v="PR2526-00420"/>
    <s v="PO2526-00676"/>
    <d v="2025-05-12T00:00:00"/>
    <d v="2025-05-12T00:00:00"/>
    <n v="30"/>
    <s v="SFST81000009"/>
    <s v="Tool and Equipment  Engineering"/>
    <s v="Tool and Equipment"/>
    <n v="1"/>
    <s v="Service charge Conveyor belt"/>
    <n v="1"/>
    <s v="JOB."/>
    <n v="6900"/>
    <n v="6900"/>
    <m/>
    <s v="V1000189 - FPT FOOD PROCESS TECHNOLOGY CO., LTD."/>
    <s v="Recive bill and GRN already"/>
    <s v="GRN2526-0001517"/>
    <d v="2025-06-09T00:00:00"/>
    <m/>
    <n v="28"/>
    <s v="Ontime"/>
    <m/>
  </r>
  <r>
    <n v="1122"/>
    <x v="0"/>
    <d v="2025-05-07T00:00:00"/>
    <m/>
    <m/>
    <d v="2025-05-07T00:00:00"/>
    <s v="PR2526-00436"/>
    <s v="PO2526-01188"/>
    <d v="2025-06-15T00:00:00"/>
    <d v="2025-06-25T00:00:00"/>
    <n v="60"/>
    <s v="SFST81000064"/>
    <s v="Annual cost"/>
    <s v="Inspect cost"/>
    <n v="1"/>
    <s v="ค่าบริการตรวจวัดระดับรังสี เครื่อง X-Ray"/>
    <n v="3"/>
    <s v="PCS."/>
    <n v="83.333333333333329"/>
    <n v="250"/>
    <m/>
    <s v="V1000833 - กรมวิทยาศาสตร์การแพทย์ สำนักรังสีและเครื่องมือแพทย์"/>
    <s v="Recive bill and GRN already"/>
    <s v="GRN2526-0001866"/>
    <d v="2025-06-20T00:00:00"/>
    <m/>
    <n v="5"/>
    <s v="Ontime"/>
    <m/>
  </r>
  <r>
    <n v="1123"/>
    <x v="0"/>
    <d v="2025-05-07T00:00:00"/>
    <m/>
    <m/>
    <d v="2025-05-07T00:00:00"/>
    <s v="PR2526-00438"/>
    <s v="PO2526-00714"/>
    <d v="2025-05-12T00:00:00"/>
    <d v="2025-05-12T00:00:00"/>
    <n v="30"/>
    <s v="SFST81000064"/>
    <s v="Annual cost"/>
    <s v="Inspect cost"/>
    <n v="1"/>
    <s v="ค่าวิเคราะห์ตรวจวัดน้ำเสีย_x000a_- เดือนพฤษภาคม ตรวจวัด 3เดือน/ครั้ง_x000a_- จุดน้ำเข้า_x000a_- จุดน้ำออก_x000a_- จุดปล่อยน้ำหน้าโรงงาน"/>
    <n v="1"/>
    <s v="JOB."/>
    <n v="5250"/>
    <n v="5250"/>
    <m/>
    <s v="V1000124 - S.P.J. SCIENTIFIC CO., LTD."/>
    <s v="Recive bill and GRN already"/>
    <s v="GRN2526-0001506"/>
    <d v="2025-06-06T00:00:00"/>
    <m/>
    <n v="25"/>
    <s v="Ontime"/>
    <m/>
  </r>
  <r>
    <n v="1124"/>
    <x v="0"/>
    <d v="2025-05-07T00:00:00"/>
    <m/>
    <m/>
    <d v="2025-05-07T00:00:00"/>
    <s v="PR2526-00439"/>
    <s v="PO2526-00715"/>
    <d v="2025-05-12T00:00:00"/>
    <d v="2025-05-12T00:00:00"/>
    <n v="30"/>
    <s v="SFST81000009"/>
    <s v="Tool and Equipment  Engineering"/>
    <s v="Consumable part"/>
    <n v="1"/>
    <s v="ใบตัด 4x1 SUMO SUPER CUT ใย 2ชั้น สีเขียว (1กล่อง/50ใบ)"/>
    <n v="4"/>
    <s v="BOX."/>
    <n v="500"/>
    <n v="2000"/>
    <m/>
    <s v="V1000306 - Inter Supply (1992) Co., Ltd."/>
    <s v="Recive bill and GRN already"/>
    <s v="GRN2526-0001313"/>
    <d v="2025-06-02T00:00:00"/>
    <m/>
    <n v="21"/>
    <s v="Ontime"/>
    <m/>
  </r>
  <r>
    <n v="1125"/>
    <x v="0"/>
    <d v="2025-05-07T00:00:00"/>
    <m/>
    <m/>
    <d v="2025-05-07T00:00:00"/>
    <s v="PR2526-00439"/>
    <s v="PO2526-00715"/>
    <d v="2025-05-12T00:00:00"/>
    <d v="2025-05-12T00:00:00"/>
    <n v="30"/>
    <s v="SFST81000009"/>
    <s v="Tool and Equipment  Engineering"/>
    <s v="Consumable part"/>
    <n v="2"/>
    <s v="ใบเจียรผ้าทรายซ้อน 4 นิ้ว SUMO หลังแข็ง ฝาเหล็ก 100x16mm (1กล่อง 10ชิ้น)"/>
    <n v="6"/>
    <s v="BOX."/>
    <n v="250"/>
    <n v="1500"/>
    <m/>
    <s v="V1000306 - Inter Supply (1992) Co., Ltd."/>
    <s v="Recive bill and GRN already"/>
    <s v="GRN2526-0001313"/>
    <d v="2025-06-02T00:00:00"/>
    <m/>
    <n v="21"/>
    <s v="Ontime"/>
    <m/>
  </r>
  <r>
    <n v="1126"/>
    <x v="0"/>
    <d v="2025-05-07T00:00:00"/>
    <m/>
    <m/>
    <d v="2025-05-07T00:00:00"/>
    <s v="PR2526-00439"/>
    <s v="PO2526-00715"/>
    <d v="2025-05-12T00:00:00"/>
    <d v="2025-05-12T00:00:00"/>
    <n v="30"/>
    <s v="SFST81000009"/>
    <s v="Tool and Equipment  Engineering"/>
    <s v="Consumable part"/>
    <n v="3"/>
    <s v="ใบเจียรเหล็ก เจียบาง SUMO 4 นิ้ว (100x2mmx16mm.) AWC60P (สีแดง) (1กล่อง25ชิ้น)"/>
    <n v="4"/>
    <s v="BOX."/>
    <n v="300"/>
    <n v="1200"/>
    <m/>
    <s v="V1000306 - Inter Supply (1992) Co., Ltd."/>
    <s v="Recive bill and GRN already"/>
    <s v="GRN2526-0001313"/>
    <d v="2025-06-02T00:00:00"/>
    <m/>
    <n v="21"/>
    <s v="Ontime"/>
    <m/>
  </r>
  <r>
    <n v="1127"/>
    <x v="0"/>
    <d v="2025-05-07T00:00:00"/>
    <m/>
    <m/>
    <d v="2025-05-07T00:00:00"/>
    <s v="PR2526-00440"/>
    <s v="PO2526-00716"/>
    <d v="2025-05-12T00:00:00"/>
    <d v="2025-05-12T00:00:00"/>
    <n v="30"/>
    <s v="SFST81000050"/>
    <s v="Tool and Equipment  Engineering"/>
    <s v="Tool and Equipment"/>
    <n v="1"/>
    <s v="TASCO รุ่น TB120SM II เกจวัดน้ำยาแอร์ พร้อมสาย สําหรับ R507"/>
    <n v="2"/>
    <s v="PCS."/>
    <n v="3000"/>
    <n v="6000"/>
    <m/>
    <s v="V1000259 - JJP SUPPLY CO., LTD"/>
    <s v="Recive bill and GRN already"/>
    <s v="GRN2526-0001308"/>
    <d v="2025-06-02T00:00:00"/>
    <m/>
    <n v="21"/>
    <s v="Ontime"/>
    <m/>
  </r>
  <r>
    <n v="1128"/>
    <x v="0"/>
    <d v="2025-05-07T00:00:00"/>
    <m/>
    <m/>
    <d v="2025-05-07T00:00:00"/>
    <s v="PR2526-00440"/>
    <s v="PO2526-00716"/>
    <d v="2025-05-12T00:00:00"/>
    <d v="2025-05-12T00:00:00"/>
    <n v="30"/>
    <s v="SFST81000050"/>
    <s v="Tool and Equipment  Engineering"/>
    <s v="Tool and Equipment"/>
    <n v="2"/>
    <s v="เกจ์ชาร์ตน้ำยาแอร์ รุ่น R32, R410A, R22, R134A (แอร์ออฟฟิศ)_x000a_พร้อมสาย 72 นิ้ว ยี่ห้อ IM-TECH (กล่อง)"/>
    <n v="2"/>
    <s v="PCS."/>
    <n v="1600"/>
    <n v="3200"/>
    <m/>
    <s v="V1000259 - JJP SUPPLY CO., LTD"/>
    <s v="Recive bill and GRN already"/>
    <s v="GRN2526-0001308"/>
    <d v="2025-06-02T00:00:00"/>
    <m/>
    <n v="21"/>
    <s v="Ontime"/>
    <m/>
  </r>
  <r>
    <n v="1129"/>
    <x v="0"/>
    <d v="2025-05-07T00:00:00"/>
    <m/>
    <m/>
    <d v="2025-05-07T00:00:00"/>
    <s v="PR2526-00441"/>
    <s v="PO2526-0717"/>
    <d v="2025-05-12T00:00:00"/>
    <d v="2025-05-12T00:00:00"/>
    <n v="30"/>
    <s v="SFST81000050"/>
    <s v="Tool and Equipment  Engineering"/>
    <s v="Tool and Equipment"/>
    <n v="1"/>
    <s v="ARGON PS ถุงมืออาร์กอน หนังแกะ มีผ้าขับใน ข้อมือยางยึด"/>
    <n v="3"/>
    <s v="PCS."/>
    <n v="220"/>
    <n v="660"/>
    <m/>
    <s v="V1000729 - BN SUPPLY 1991 CO., LTD."/>
    <s v="Recive bill and GRN already"/>
    <s v="GRN2526-0001122"/>
    <d v="2025-05-23T00:00:00"/>
    <m/>
    <n v="11"/>
    <s v="Ontime"/>
    <m/>
  </r>
  <r>
    <n v="1130"/>
    <x v="0"/>
    <d v="2025-05-07T00:00:00"/>
    <m/>
    <m/>
    <d v="2025-05-07T00:00:00"/>
    <s v="PR2526-00441"/>
    <s v="PO2526-0717"/>
    <d v="2025-05-12T00:00:00"/>
    <d v="2025-05-12T00:00:00"/>
    <n v="30"/>
    <s v="SFST81000050"/>
    <s v="Tool and Equipment  Engineering"/>
    <s v="Tool and Equipment"/>
    <n v="2"/>
    <s v="หน้ากากเชื่อมอัตโนมัติ S-POWER"/>
    <n v="1"/>
    <s v="PCS."/>
    <n v="750"/>
    <n v="750"/>
    <m/>
    <s v="V1000729 - BN SUPPLY 1991 CO., LTD."/>
    <s v="Recive bill and GRN already"/>
    <s v="GRN2526-0001122"/>
    <d v="2025-05-23T00:00:00"/>
    <m/>
    <n v="11"/>
    <s v="Ontime"/>
    <m/>
  </r>
  <r>
    <n v="1131"/>
    <x v="0"/>
    <d v="2025-05-10T00:00:00"/>
    <m/>
    <m/>
    <d v="2025-05-10T00:00:00"/>
    <s v="PR2526-00479"/>
    <s v="PO2526-00727"/>
    <d v="2025-05-20T00:00:00"/>
    <d v="2025-05-20T00:00:00"/>
    <n v="60"/>
    <s v="SFST81000048"/>
    <s v="Tool and Equipment PD M/C"/>
    <s v="Tool and Equipment"/>
    <n v="1"/>
    <s v="BUTTERFLY VALVE MALE PART/LINER&amp;NUT_x000a_(EPDM) 316L DN-65"/>
    <n v="4"/>
    <s v="PCS."/>
    <n v="5500"/>
    <n v="22000"/>
    <m/>
    <s v="V1000655 - SRM ENGINEERING 1991 CO., LTD."/>
    <s v="Recive bill and GRN already"/>
    <s v="GRN2526-0001601"/>
    <d v="2025-06-11T00:00:00"/>
    <m/>
    <n v="22"/>
    <s v="Ontime"/>
    <m/>
  </r>
  <r>
    <n v="1132"/>
    <x v="0"/>
    <d v="2025-05-10T00:00:00"/>
    <m/>
    <m/>
    <d v="2025-05-10T00:00:00"/>
    <s v="PR2526-00480"/>
    <s v="PO2526-00816"/>
    <d v="2025-05-20T00:00:00"/>
    <d v="2025-05-20T00:00:00"/>
    <n v="10"/>
    <s v="SFST81000048"/>
    <s v="PD Machine"/>
    <s v="Combi oven No.1"/>
    <n v="1"/>
    <s v="87.01.953S Recirculation pump UP30: SCC, CMP"/>
    <n v="1"/>
    <s v="PCS."/>
    <n v="17000"/>
    <n v="17000"/>
    <m/>
    <s v="V1000460 - FIX EVOLUTION CO., LTD."/>
    <s v="Recive bill and GRN already"/>
    <s v="GRN2526-0001165"/>
    <d v="2025-05-26T00:00:00"/>
    <m/>
    <n v="6"/>
    <s v="Ontime"/>
    <m/>
  </r>
  <r>
    <n v="1133"/>
    <x v="0"/>
    <d v="2025-05-10T00:00:00"/>
    <m/>
    <m/>
    <d v="2025-05-10T00:00:00"/>
    <s v="PR2526-00480"/>
    <s v="PO2526-00816"/>
    <d v="2025-05-20T00:00:00"/>
    <d v="2025-05-20T00:00:00"/>
    <n v="10"/>
    <s v="SFST81000048"/>
    <s v="PD Machine"/>
    <s v="Combi oven No.1"/>
    <n v="2"/>
    <s v="56.00.175P Pressure hose f. Cleaning: SCC 201/202"/>
    <n v="1"/>
    <s v="PCS."/>
    <n v="650"/>
    <n v="650"/>
    <m/>
    <s v="V1000460 - FIX EVOLUTION CO., LTD."/>
    <s v="Recive bill and GRN already"/>
    <s v="GRN2526-0001165"/>
    <d v="2025-05-26T00:00:00"/>
    <m/>
    <n v="6"/>
    <s v="Ontime"/>
    <m/>
  </r>
  <r>
    <n v="1134"/>
    <x v="0"/>
    <d v="2025-05-10T00:00:00"/>
    <m/>
    <m/>
    <d v="2025-05-10T00:00:00"/>
    <s v="PR2526-00480"/>
    <s v="PO2526-00816"/>
    <d v="2025-05-20T00:00:00"/>
    <d v="2025-05-20T00:00:00"/>
    <n v="10"/>
    <s v="SFST81000048"/>
    <s v="PD Machine"/>
    <s v="Combi oven No.1"/>
    <n v="3"/>
    <s v="56.00.176P Suction hose f. Cleaning: SCC 201/202"/>
    <n v="1"/>
    <s v="PCS."/>
    <n v="1200"/>
    <n v="1200"/>
    <m/>
    <s v="V1000460 - FIX EVOLUTION CO., LTD."/>
    <s v="Recive bill and GRN already"/>
    <s v="GRN2526-0001165"/>
    <d v="2025-05-26T00:00:00"/>
    <m/>
    <n v="6"/>
    <s v="Ontime"/>
    <m/>
  </r>
  <r>
    <n v="1135"/>
    <x v="0"/>
    <d v="2025-05-10T00:00:00"/>
    <m/>
    <m/>
    <d v="2025-05-10T00:00:00"/>
    <s v="PR2526-00480"/>
    <s v="PO2526-00816"/>
    <d v="2025-05-20T00:00:00"/>
    <d v="2025-05-20T00:00:00"/>
    <n v="10"/>
    <s v="SFST81000048"/>
    <s v="PD Machine"/>
    <s v="Combi oven No.1"/>
    <n v="4"/>
    <s v="56.00.618S Ball valve drain SCC cpl.: SCC 61-202,_x000a_SCC_WE 61-202"/>
    <n v="1"/>
    <s v="PCS."/>
    <n v="24800"/>
    <n v="24800"/>
    <m/>
    <s v="V1000460 - FIX EVOLUTION CO., LTD."/>
    <s v="Recive bill and GRN already"/>
    <s v="GRN2526-0001165"/>
    <d v="2025-05-26T00:00:00"/>
    <m/>
    <n v="6"/>
    <s v="Ontime"/>
    <m/>
  </r>
  <r>
    <n v="1136"/>
    <x v="0"/>
    <d v="2025-05-10T00:00:00"/>
    <m/>
    <m/>
    <d v="2025-05-10T00:00:00"/>
    <s v="PR2526-00480"/>
    <s v="PO2526-00816"/>
    <d v="2025-05-20T00:00:00"/>
    <d v="2025-05-20T00:00:00"/>
    <n v="10"/>
    <s v="SFST81000048"/>
    <s v="PD Machine"/>
    <s v="Combi oven No.1"/>
    <n v="5"/>
    <s v="Service Charge in Sunday"/>
    <n v="1"/>
    <s v="PCS."/>
    <n v="2000"/>
    <n v="2000"/>
    <m/>
    <s v="V1000460 - FIX EVOLUTION CO., LTD."/>
    <s v="Recive bill and GRN already"/>
    <s v="GRN2526-0001166"/>
    <d v="2025-05-26T00:00:00"/>
    <m/>
    <n v="6"/>
    <s v="Ontime"/>
    <m/>
  </r>
  <r>
    <n v="1137"/>
    <x v="0"/>
    <d v="2025-05-10T00:00:00"/>
    <m/>
    <m/>
    <d v="2025-05-10T00:00:00"/>
    <s v="PR2526-00481"/>
    <s v="PO2526-00817"/>
    <d v="2025-05-20T00:00:00"/>
    <d v="2025-05-20T00:00:00"/>
    <n v="10"/>
    <s v="SFST81000048"/>
    <s v="PD Machine"/>
    <s v="Inkjet Stamp  No.1"/>
    <n v="1"/>
    <s v="Roller Dia 60 x L370 mm._x000a_แกนเพลา Dia 15 x L445 mm._x000a_Bearing UFL002 ASAHI 2 EA"/>
    <n v="1"/>
    <s v="EA."/>
    <n v="3000"/>
    <n v="3000"/>
    <m/>
    <s v="V1000792 - G ENGINEERING SUPPLY COMPANY LIMITED"/>
    <s v="Recive bill and GRN already"/>
    <s v="GRN2526-0001121"/>
    <d v="2025-05-23T00:00:00"/>
    <m/>
    <n v="3"/>
    <s v="Ontime"/>
    <m/>
  </r>
  <r>
    <n v="1138"/>
    <x v="0"/>
    <d v="2025-05-10T00:00:00"/>
    <m/>
    <m/>
    <d v="2025-05-10T00:00:00"/>
    <s v="PR2526-00482"/>
    <s v="PO2526-00818"/>
    <d v="2025-05-20T00:00:00"/>
    <d v="2025-05-20T00:00:00"/>
    <n v="60"/>
    <s v="SFST81000050"/>
    <s v="Tool and Equipment  Engineering"/>
    <s v="Tool and Equipment"/>
    <n v="1"/>
    <s v="&quot;TOTAL&quot; THT191005 คีมล็อคปากตรง 10&quot;"/>
    <n v="3"/>
    <s v="PCS."/>
    <n v="182.71"/>
    <n v="548.13"/>
    <m/>
    <s v="V1000567 - KRUEANG MUE RUNG REUNG CO., LTD."/>
    <s v="Recive bill and GRN already"/>
    <s v="GRN2526-0002060"/>
    <d v="2025-07-01T00:00:00"/>
    <m/>
    <n v="42"/>
    <s v="Ontime"/>
    <m/>
  </r>
  <r>
    <n v="1139"/>
    <x v="0"/>
    <d v="2025-05-10T00:00:00"/>
    <m/>
    <m/>
    <d v="2025-05-10T00:00:00"/>
    <s v="PR2526-00482"/>
    <s v="PO2526-00818"/>
    <d v="2025-05-20T00:00:00"/>
    <d v="2025-05-20T00:00:00"/>
    <n v="60"/>
    <s v="SFST81000050"/>
    <s v="Tool and Equipment  Engineering"/>
    <s v="Tool and Equipment"/>
    <n v="2"/>
    <s v="&quot;TOTAL&quot; THTK1013 ประแจเลื่อน 6&quot;/8&quot;/10&quot;"/>
    <n v="2"/>
    <s v="PCS."/>
    <n v="293.93"/>
    <n v="587.86"/>
    <m/>
    <s v="V1000567 - KRUEANG MUE RUNG REUNG CO., LTD."/>
    <s v="Recive bill and GRN already"/>
    <s v="GRN2526-0002060"/>
    <d v="2025-07-01T00:00:00"/>
    <m/>
    <n v="42"/>
    <s v="Ontime"/>
    <m/>
  </r>
  <r>
    <n v="1140"/>
    <x v="0"/>
    <d v="2025-05-10T00:00:00"/>
    <m/>
    <m/>
    <d v="2025-05-10T00:00:00"/>
    <s v="PR2526-00482"/>
    <s v="PO2526-00818"/>
    <d v="2025-05-20T00:00:00"/>
    <d v="2025-05-20T00:00:00"/>
    <n v="60"/>
    <s v="SFST81000050"/>
    <s v="Tool and Equipment  Engineering"/>
    <s v="Tool and Equipment"/>
    <n v="3"/>
    <s v="&quot;TOTAL&quot; THT1010123 กุญแจเลื่อน 12&quot;"/>
    <n v="2"/>
    <s v="PCS."/>
    <n v="174.77"/>
    <n v="349.54"/>
    <m/>
    <s v="V1000567 - KRUEANG MUE RUNG REUNG CO., LTD."/>
    <s v="Recive bill and GRN already"/>
    <s v="GRN2526-0002060"/>
    <d v="2025-07-01T00:00:00"/>
    <m/>
    <n v="42"/>
    <s v="Ontime"/>
    <m/>
  </r>
  <r>
    <n v="1141"/>
    <x v="0"/>
    <d v="2025-05-10T00:00:00"/>
    <m/>
    <m/>
    <d v="2025-05-10T00:00:00"/>
    <s v="PR2526-00483"/>
    <s v="PO2526-00819"/>
    <d v="2025-05-20T00:00:00"/>
    <d v="2025-05-20T00:00:00"/>
    <n v="15"/>
    <s v="SFST34000118"/>
    <s v="Consumable part for MN"/>
    <s v="Consumable part"/>
    <n v="1"/>
    <s v="แปรงทาสีขนาด 2 นิ้ว"/>
    <n v="40"/>
    <s v="PCS."/>
    <n v="12"/>
    <n v="480"/>
    <m/>
    <s v="V1000306 - Inter Supply (1992) Co., Ltd."/>
    <s v="Recive bill and GRN already"/>
    <s v="GRN2526-0001312"/>
    <d v="2025-06-02T00:00:00"/>
    <m/>
    <n v="13"/>
    <s v="Ontime"/>
    <m/>
  </r>
  <r>
    <n v="1142"/>
    <x v="0"/>
    <d v="2025-05-10T00:00:00"/>
    <m/>
    <m/>
    <d v="2025-05-10T00:00:00"/>
    <s v="PR2526-00483"/>
    <s v="PO2526-00819"/>
    <d v="2025-05-20T00:00:00"/>
    <d v="2025-05-20T00:00:00"/>
    <n v="20"/>
    <s v="SFST34000120"/>
    <s v="Consumable part for MN"/>
    <s v="Consumable part"/>
    <n v="2"/>
    <s v="แปรงลูกกลิ้งทาสี  ขนาด 4 นิ้ว แกนยาว"/>
    <n v="20"/>
    <s v="PCS."/>
    <n v="4.8"/>
    <n v="96"/>
    <m/>
    <s v="V1000306 - Inter Supply (1992) Co., Ltd."/>
    <s v="Recive bill and GRN already"/>
    <s v="GRN2526-0001312"/>
    <d v="2025-06-02T00:00:00"/>
    <m/>
    <n v="13"/>
    <s v="Ontime"/>
    <m/>
  </r>
  <r>
    <n v="1143"/>
    <x v="0"/>
    <d v="2025-05-10T00:00:00"/>
    <m/>
    <m/>
    <d v="2025-05-10T00:00:00"/>
    <s v="PR2526-00483"/>
    <s v="PO2526-00819"/>
    <d v="2025-05-20T00:00:00"/>
    <d v="2025-05-20T00:00:00"/>
    <n v="20"/>
    <s v="SFST81000009"/>
    <s v="Tool and Equipment  Engineering"/>
    <s v="Consumable part"/>
    <n v="3"/>
    <s v="ลูกกลิ้ง ทาสี ขนแกะแท้ ขนาด 4 นิ้ว &quot;STANLEY&quot; 29-094-8MF_x000a_(10ลูก/กล่อง)"/>
    <n v="40"/>
    <s v="PCS."/>
    <n v="18"/>
    <n v="720"/>
    <m/>
    <s v="V1000306 - Inter Supply (1992) Co., Ltd."/>
    <s v="Recive bill and GRN already"/>
    <s v="GRN2526-0001312"/>
    <d v="2025-06-02T00:00:00"/>
    <m/>
    <n v="13"/>
    <s v="Ontime"/>
    <m/>
  </r>
  <r>
    <n v="1144"/>
    <x v="0"/>
    <d v="2025-05-10T00:00:00"/>
    <m/>
    <m/>
    <d v="2025-05-10T00:00:00"/>
    <s v="PR2526-00484"/>
    <s v="PO2526-00820"/>
    <d v="2025-05-20T00:00:00"/>
    <d v="2025-05-20T00:00:00"/>
    <n v="20"/>
    <s v="SFST81000009"/>
    <s v="Utility Jobs  (Boiler-Air compress-Transformer-LPG)"/>
    <s v="Cooling  part"/>
    <n v="1"/>
    <s v="Danfoss DCR Filter Cartridge 48-F 48F 023U1921"/>
    <n v="6"/>
    <s v="PCS."/>
    <n v="387"/>
    <n v="2322"/>
    <m/>
    <s v="V1000310 - BOONBAWORN ENGINEERING CO., LTD"/>
    <s v="Recive bill and GRN already"/>
    <s v="GRN2526-0001304"/>
    <d v="2025-06-02T00:00:00"/>
    <m/>
    <n v="13"/>
    <s v="Ontime"/>
    <m/>
  </r>
  <r>
    <n v="1145"/>
    <x v="0"/>
    <d v="2025-05-10T00:00:00"/>
    <m/>
    <m/>
    <d v="2025-05-10T00:00:00"/>
    <s v="PR2526-00484"/>
    <s v="PO2526-00820"/>
    <d v="2025-05-20T00:00:00"/>
    <d v="2025-05-20T00:00:00"/>
    <n v="20"/>
    <s v="SFST81000009"/>
    <s v="Utility Jobs  (Boiler-Air compress-Transformer-LPG)"/>
    <s v="Cooling  part"/>
    <n v="2"/>
    <s v="ไส้ดรายเออร์ อีเมอร์สัน อัลโก (Filter drier cores and filters) รุ่น UR-48"/>
    <n v="6"/>
    <s v="PCS."/>
    <n v="399"/>
    <n v="2394"/>
    <m/>
    <s v="V1000310 - BOONBAWORN ENGINEERING CO., LTD"/>
    <s v="Recive bill and GRN already"/>
    <s v="GRN2526-0001304"/>
    <d v="2025-06-02T00:00:00"/>
    <m/>
    <n v="13"/>
    <s v="Ontime"/>
    <m/>
  </r>
  <r>
    <n v="1146"/>
    <x v="0"/>
    <d v="2025-05-13T00:00:00"/>
    <m/>
    <m/>
    <d v="2025-05-13T00:00:00"/>
    <s v="PR2526-00502"/>
    <s v="PO2526-00821"/>
    <d v="2025-05-22T00:00:00"/>
    <d v="2025-05-22T00:00:00"/>
    <m/>
    <s v="SFST81000048"/>
    <s v="Tool and Equipment PD M/C"/>
    <s v="Tool and Equipment"/>
    <n v="1"/>
    <s v="FLEXIBLE HOSE STAINLESS STEEL SS304 FMA304-3/4&quot;_x000a_SIZE: 3/4&quot;_x000a_END TO END: 1.20 M._x000a_CONNECTION: SOCKET เกลียวใน SS304 3/4&quot; - BSP (BOTH SIDE)"/>
    <n v="3"/>
    <s v="PCS."/>
    <n v="2650"/>
    <n v="7950"/>
    <m/>
    <s v="V1000655 - SRM ENGINEERING 1991 CO., LTD."/>
    <s v="Recive bill and GRN already"/>
    <s v="GRN2526-0001088"/>
    <d v="2025-05-22T00:00:00"/>
    <m/>
    <n v="0"/>
    <s v="Ontime"/>
    <m/>
  </r>
  <r>
    <n v="1147"/>
    <x v="0"/>
    <d v="2025-05-14T00:00:00"/>
    <m/>
    <m/>
    <d v="2025-05-14T00:00:00"/>
    <s v="PR2526-00529"/>
    <s v="PO2526-00815"/>
    <d v="2025-05-22T00:00:00"/>
    <d v="2025-05-22T00:00:00"/>
    <n v="30"/>
    <s v="SFST11000260"/>
    <s v="Water plant"/>
    <s v="Water system jobs"/>
    <n v="1"/>
    <s v="โซเดียม 10%  + COA"/>
    <n v="200"/>
    <s v="Kg."/>
    <n v="5.2"/>
    <n v="1040"/>
    <m/>
    <s v="V1000205 - INTERPRETIVE CO.,LTD."/>
    <s v="Recive bill and GRN already"/>
    <s v="GRN2526-0001635"/>
    <d v="2025-06-13T00:00:00"/>
    <m/>
    <n v="22"/>
    <s v="Ontime"/>
    <m/>
  </r>
  <r>
    <n v="1148"/>
    <x v="0"/>
    <d v="2025-05-14T00:00:00"/>
    <m/>
    <m/>
    <d v="2025-05-14T00:00:00"/>
    <s v="PR2526-00529"/>
    <s v="PO2526-00814"/>
    <d v="2025-05-22T00:00:00"/>
    <d v="2025-05-22T00:00:00"/>
    <n v="14"/>
    <s v="SFST11000256"/>
    <s v="Waste water "/>
    <s v="Waste water system Jobs"/>
    <n v="2"/>
    <s v="Bio Solution 1 lit"/>
    <n v="2"/>
    <s v="BOT."/>
    <n v="400"/>
    <n v="800"/>
    <m/>
    <s v=" V1000206 - TECHMAN (THAILAND) CO.,LTD."/>
    <s v="Recive bill and GRN already"/>
    <s v="GRN2526-0001425"/>
    <d v="2025-06-04T00:00:00"/>
    <m/>
    <n v="13"/>
    <s v="Ontime"/>
    <m/>
  </r>
  <r>
    <n v="1149"/>
    <x v="0"/>
    <d v="2025-05-16T00:00:00"/>
    <m/>
    <m/>
    <d v="2025-05-16T00:00:00"/>
    <s v="PR2526-00554"/>
    <s v="PO2526-00822"/>
    <d v="2025-05-22T00:00:00"/>
    <d v="2025-05-22T00:00:00"/>
    <n v="60"/>
    <s v="SFST81000048"/>
    <s v="Utility Jobs  (Boiler-Air compress-Transformer-LPG)"/>
    <s v="Steam Boiler  No.2"/>
    <n v="1"/>
    <s v="Safety valve DN32/50 PN16 (Flange) (ARI)_x000a_Type: 12.902 Open bonnet GG-25, Temp. 300 C +_x000a_Gasket 2 อัน set Pressure 10.0 Bar._x000a_สำหรับบอยเลอร์ 2 ตัน"/>
    <n v="1"/>
    <s v="PCS."/>
    <n v="26460"/>
    <n v="26460"/>
    <m/>
    <s v="V1000053 - THAI K.BOILER CO.,LTD."/>
    <s v="Recive bill and GRN already"/>
    <s v="GRN2526-0001887"/>
    <d v="2025-06-23T00:00:00"/>
    <m/>
    <n v="32"/>
    <s v="Ontime"/>
    <m/>
  </r>
  <r>
    <n v="1150"/>
    <x v="0"/>
    <d v="2025-05-16T00:00:00"/>
    <m/>
    <m/>
    <d v="2025-05-16T00:00:00"/>
    <s v="PR2526-00554"/>
    <s v="PO2526-00822"/>
    <d v="2025-05-22T00:00:00"/>
    <d v="2025-05-22T00:00:00"/>
    <n v="60"/>
    <s v="SFST81000048"/>
    <s v="Utility Jobs  (Boiler-Air compress-Transformer-LPG)"/>
    <s v="Steam Boiler  No.2"/>
    <n v="2"/>
    <s v="Safety valve DN32/50 PN16 (Flange) (ARI)_x000a_Type: 12.902 Open bonnet GG-25, Temp. 300 C+_x000a_Gasket 2 อัน set Pressure 10.0 Bar._x000a_สำหรับบอยเลอร์ 2 ตัน"/>
    <n v="1"/>
    <s v="PCS."/>
    <n v="26460"/>
    <n v="26460"/>
    <m/>
    <s v="V1000053 - THAI K.BOILER CO.,LTD."/>
    <s v="Recive bill and GRN already"/>
    <s v="GRN2526-0001887"/>
    <d v="2025-06-23T00:00:00"/>
    <m/>
    <n v="32"/>
    <s v="Ontime"/>
    <m/>
  </r>
  <r>
    <n v="1151"/>
    <x v="0"/>
    <d v="2025-05-16T00:00:00"/>
    <m/>
    <m/>
    <d v="2025-05-16T00:00:00"/>
    <s v="PR2526-00554"/>
    <s v="PO2526-00822"/>
    <d v="2025-05-22T00:00:00"/>
    <d v="2025-05-22T00:00:00"/>
    <n v="60"/>
    <s v="SFST81000048"/>
    <s v="Utility Jobs  (Boiler-Air compress-Transformer-LPG)"/>
    <s v="Steam Boiler  No.2"/>
    <n v="3"/>
    <s v="Safety valve DN32/50 PN16 (Flange) (ARI)_x000a_Type: 12.902 Open bonnet GG-25, Temp. 300 C +_x000a_Gasket 2 อัน set Pressure 10.50 Bar._x000a_สำหรับบอยเลอร์ 2 ตัน"/>
    <n v="1"/>
    <s v="PCS."/>
    <n v="26460"/>
    <n v="26460"/>
    <m/>
    <s v="V1000053 - THAI K.BOILER CO.,LTD."/>
    <s v="Recive bill and GRN already"/>
    <s v="GRN2526-0001887"/>
    <d v="2025-06-23T00:00:00"/>
    <m/>
    <n v="32"/>
    <s v="Ontime"/>
    <m/>
  </r>
  <r>
    <n v="1152"/>
    <x v="0"/>
    <d v="2025-05-16T00:00:00"/>
    <m/>
    <m/>
    <d v="2025-05-16T00:00:00"/>
    <s v="PR2526-00554"/>
    <s v="PO2526-00822"/>
    <d v="2025-05-22T00:00:00"/>
    <d v="2025-05-22T00:00:00"/>
    <n v="60"/>
    <s v="SFST81000048"/>
    <s v="Utility Jobs  (Boiler-Air compress-Transformer-LPG)"/>
    <s v="Steam Boiler  No.2"/>
    <n v="4"/>
    <s v="Installation on Sunday"/>
    <n v="3"/>
    <s v="JOB."/>
    <n v="4500"/>
    <n v="13500"/>
    <m/>
    <s v="V1000053 - THAI K.BOILER CO.,LTD."/>
    <s v="Recive bill and GRN already"/>
    <s v="GRN2526-0001888"/>
    <d v="2025-06-23T00:00:00"/>
    <m/>
    <n v="32"/>
    <s v="Ontime"/>
    <m/>
  </r>
  <r>
    <n v="1153"/>
    <x v="0"/>
    <d v="2025-05-16T00:00:00"/>
    <m/>
    <m/>
    <d v="2025-05-16T00:00:00"/>
    <s v="PR2526-00555"/>
    <s v="PO2526-00823"/>
    <d v="2025-05-22T00:00:00"/>
    <d v="2025-05-22T00:00:00"/>
    <n v="20"/>
    <s v="SFST81000009"/>
    <s v="Tool and Equipment  Engineering"/>
    <s v="Tool and Equipment"/>
    <n v="1"/>
    <s v="Fail Safe Electric Bolt with Magnetic Feature"/>
    <n v="1"/>
    <s v="PCS."/>
    <n v="1850"/>
    <n v="1850"/>
    <m/>
    <s v="V1000292 - Nopachart Intertrade Co., Ltd"/>
    <s v="Recive bill and GRN already"/>
    <s v="GRN2526-0001310"/>
    <d v="2025-06-02T00:00:00"/>
    <m/>
    <n v="11"/>
    <s v="Ontime"/>
    <m/>
  </r>
  <r>
    <n v="1154"/>
    <x v="0"/>
    <d v="2025-05-20T00:00:00"/>
    <m/>
    <m/>
    <d v="2025-05-20T00:00:00"/>
    <s v="PR2526-00596"/>
    <s v="PO2526-00924"/>
    <d v="2025-05-30T00:00:00"/>
    <d v="2025-05-30T00:00:00"/>
    <n v="20"/>
    <s v="SFST81000048"/>
    <s v="Tool and Equipment  Engineering"/>
    <s v="Cooling  part"/>
    <n v="1"/>
    <s v="AEROFIX&quot; UXI100118-112 หนา 1 นิ้ว รู 28 มม. (1-1/8&quot;)"/>
    <n v="10"/>
    <s v="PCS."/>
    <n v="95"/>
    <n v="950"/>
    <m/>
    <s v="V1000259 - JJP SUPPLY CO., LTD"/>
    <s v="Recive bill and GRN already"/>
    <s v="GRN2526-0001599"/>
    <d v="2025-06-11T00:00:00"/>
    <m/>
    <n v="12"/>
    <s v="Ontime"/>
    <m/>
  </r>
  <r>
    <n v="1155"/>
    <x v="0"/>
    <d v="2025-05-20T00:00:00"/>
    <m/>
    <m/>
    <d v="2025-05-20T00:00:00"/>
    <s v="PR2526-00599"/>
    <s v="PO2526-00925"/>
    <d v="2025-05-30T00:00:00"/>
    <d v="2025-05-30T00:00:00"/>
    <n v="20"/>
    <s v="SFST81000009"/>
    <s v="Tool and Equipment  Engineering"/>
    <s v="Consumable part"/>
    <n v="1"/>
    <s v="ข้องอ 90 องศา เชื่อมสแตนเลส มีตะเข็บ 1-1/2นิ้ว SCH.10 SUS 304"/>
    <n v="10"/>
    <s v="PCS."/>
    <n v="62"/>
    <n v="620"/>
    <m/>
    <s v="V1000259 - JJP SUPPLY CO., LTD"/>
    <s v="Recive bill and GRN already"/>
    <s v="GRN2526-0001598"/>
    <d v="2025-06-11T00:00:00"/>
    <m/>
    <n v="10"/>
    <s v="Ontime"/>
    <m/>
  </r>
  <r>
    <n v="1156"/>
    <x v="0"/>
    <d v="2025-05-20T00:00:00"/>
    <m/>
    <m/>
    <d v="2025-05-20T00:00:00"/>
    <s v="PR2526-00599"/>
    <s v="PO2526-00926"/>
    <d v="2025-05-30T00:00:00"/>
    <d v="2025-05-30T00:00:00"/>
    <n v="20"/>
    <s v="SFST81000009"/>
    <s v="Tool and Equipment  Engineering"/>
    <s v="Consumable part"/>
    <n v="2"/>
    <s v="ข้องอ 90 องศา เชื่อมสแตนเลส มีตะเข็บ 1นิ้ว SCH.10 SUS 304"/>
    <n v="10"/>
    <s v="PCS."/>
    <n v="40"/>
    <n v="400"/>
    <m/>
    <s v="V1000306 - Inter Supply (1992) Co., Ltd."/>
    <s v="Recive bill and GRN already"/>
    <s v="GRN2526-0001571"/>
    <d v="2025-06-11T00:00:00"/>
    <m/>
    <n v="12"/>
    <s v="Ontime"/>
    <m/>
  </r>
  <r>
    <n v="1157"/>
    <x v="0"/>
    <d v="2025-05-20T00:00:00"/>
    <m/>
    <m/>
    <d v="2025-05-20T00:00:00"/>
    <s v="PR2526-00599"/>
    <s v="PO2526-00925"/>
    <d v="2025-05-30T00:00:00"/>
    <d v="2025-05-30T00:00:00"/>
    <n v="20"/>
    <s v="SFST81000009"/>
    <s v="Tool and Equipment  Engineering"/>
    <s v="Consumable part"/>
    <n v="3"/>
    <s v="ข้องอ 90 องศา เชื่อมสแตนเลส มีตะเข็บ 3/4นิ้ว SCH.10 SUS 304"/>
    <n v="10"/>
    <s v="PCS."/>
    <n v="38"/>
    <n v="380"/>
    <m/>
    <s v="V1000259 - JJP SUPPLY CO., LTD"/>
    <s v="Recive bill and GRN already"/>
    <s v="GRN2526-0001598"/>
    <d v="2025-06-11T00:00:00"/>
    <m/>
    <n v="10"/>
    <s v="Ontime"/>
    <m/>
  </r>
  <r>
    <n v="1158"/>
    <x v="0"/>
    <d v="2025-05-20T00:00:00"/>
    <m/>
    <m/>
    <d v="2025-05-20T00:00:00"/>
    <s v="PR2526-00599"/>
    <s v="PO2526-00926"/>
    <d v="2025-05-30T00:00:00"/>
    <d v="2025-05-30T00:00:00"/>
    <n v="20"/>
    <s v="SFST81000009"/>
    <s v="Tool and Equipment  Engineering"/>
    <s v="Consumable part"/>
    <n v="4"/>
    <s v="ข้องอ 90 องศา เชื่อมสแตนเลส มีตะเข็บ 1/2นิ้ว SCH.10 SUS 304"/>
    <n v="10"/>
    <s v="PCS."/>
    <n v="38"/>
    <n v="380"/>
    <m/>
    <s v="V1000306 - Inter Supply (1992) Co., Ltd."/>
    <s v="Recive bill and GRN already"/>
    <s v="GRN2526-0001571"/>
    <d v="2025-06-11T00:00:00"/>
    <m/>
    <n v="12"/>
    <s v="Ontime"/>
    <m/>
  </r>
  <r>
    <n v="1159"/>
    <x v="0"/>
    <d v="2025-05-20T00:00:00"/>
    <m/>
    <m/>
    <d v="2025-05-20T00:00:00"/>
    <s v="PR2526-00599"/>
    <s v="PO2526-00925"/>
    <d v="2025-05-30T00:00:00"/>
    <d v="2025-05-30T00:00:00"/>
    <n v="20"/>
    <s v="SFST81000009"/>
    <s v="Tool and Equipment  Engineering"/>
    <s v="Consumable part"/>
    <n v="5"/>
    <s v="ข้องอ 90 องศา สแตนเลส เกลียวใน 1-1/2นิ้ว SUS 304"/>
    <n v="10"/>
    <s v="PCS."/>
    <n v="125"/>
    <n v="1250"/>
    <m/>
    <s v="V1000259 - JJP SUPPLY CO., LTD"/>
    <s v="Recive bill and GRN already"/>
    <s v="GRN2526-0001598"/>
    <d v="2025-06-11T00:00:00"/>
    <m/>
    <n v="10"/>
    <s v="Ontime"/>
    <m/>
  </r>
  <r>
    <n v="1160"/>
    <x v="0"/>
    <d v="2025-05-20T00:00:00"/>
    <m/>
    <m/>
    <d v="2025-05-20T00:00:00"/>
    <s v="PR2526-00599"/>
    <s v="PO2526-00926"/>
    <d v="2025-05-30T00:00:00"/>
    <d v="2025-05-30T00:00:00"/>
    <n v="20"/>
    <s v="SFST81000009"/>
    <s v="Tool and Equipment  Engineering"/>
    <s v="Consumable part"/>
    <n v="6"/>
    <s v="ข้องอ 90 องศา สแตนเลส เกลียวใน 1นิ้ว SUS 304"/>
    <n v="10"/>
    <s v="PCS."/>
    <n v="65"/>
    <n v="650"/>
    <m/>
    <s v="V1000306 - Inter Supply (1992) Co., Ltd."/>
    <s v="Recive bill and GRN already"/>
    <s v="GRN2526-0001571"/>
    <d v="2025-06-11T00:00:00"/>
    <m/>
    <n v="12"/>
    <s v="Ontime"/>
    <m/>
  </r>
  <r>
    <n v="1161"/>
    <x v="0"/>
    <d v="2025-05-20T00:00:00"/>
    <m/>
    <m/>
    <d v="2025-05-20T00:00:00"/>
    <s v="PR2526-00599"/>
    <s v="PO2526-00926"/>
    <d v="2025-05-30T00:00:00"/>
    <d v="2025-05-30T00:00:00"/>
    <n v="20"/>
    <s v="SFST81000009"/>
    <s v="Tool and Equipment  Engineering"/>
    <s v="Consumable part"/>
    <n v="7"/>
    <s v="ข้องอ 90 องศา สแตนเลส เกลียวใน 3/4นิ้ว SUS 304"/>
    <n v="10"/>
    <s v="PCS."/>
    <n v="47"/>
    <n v="470"/>
    <m/>
    <s v="V1000306 - Inter Supply (1992) Co., Ltd."/>
    <s v="Recive bill and GRN already"/>
    <s v="GRN2526-0001571"/>
    <d v="2025-06-11T00:00:00"/>
    <m/>
    <n v="12"/>
    <s v="Ontime"/>
    <m/>
  </r>
  <r>
    <n v="1162"/>
    <x v="0"/>
    <d v="2025-05-20T00:00:00"/>
    <m/>
    <m/>
    <d v="2025-05-20T00:00:00"/>
    <s v="PR2526-00599"/>
    <s v="PO2526-00926"/>
    <d v="2025-05-30T00:00:00"/>
    <d v="2025-05-30T00:00:00"/>
    <n v="20"/>
    <s v="SFST81000009"/>
    <s v="Tool and Equipment  Engineering"/>
    <s v="Consumable part"/>
    <n v="8"/>
    <s v="ข้องอ 90 องศา สแตนเลส เกลียวใน 1/2นิ้ว SUS 304"/>
    <n v="10"/>
    <s v="PCS."/>
    <n v="32"/>
    <n v="320"/>
    <m/>
    <s v="V1000306 - Inter Supply (1992) Co., Ltd."/>
    <s v="Recive bill and GRN already"/>
    <s v="GRN2526-0001571"/>
    <d v="2025-06-11T00:00:00"/>
    <m/>
    <n v="12"/>
    <s v="Ontime"/>
    <m/>
  </r>
  <r>
    <n v="1163"/>
    <x v="0"/>
    <d v="2025-05-20T00:00:00"/>
    <m/>
    <m/>
    <d v="2025-05-20T00:00:00"/>
    <s v="PR2526-00599"/>
    <s v="PO2526-00926"/>
    <d v="2025-05-30T00:00:00"/>
    <d v="2025-05-30T00:00:00"/>
    <n v="20"/>
    <s v="SFST81000009"/>
    <s v="Tool and Equipment  Engineering"/>
    <s v="Consumable part"/>
    <n v="9"/>
    <s v="ข้อต่อตรงสแตนเลส เกลียวนอก 1-1/2นิ้ว SUS 304"/>
    <n v="10"/>
    <s v="PCS."/>
    <n v="76"/>
    <n v="760"/>
    <m/>
    <s v="V1000306 - Inter Supply (1992) Co., Ltd."/>
    <s v="Recive bill and GRN already"/>
    <s v="GRN2526-0001571"/>
    <d v="2025-06-11T00:00:00"/>
    <m/>
    <n v="12"/>
    <s v="Ontime"/>
    <m/>
  </r>
  <r>
    <n v="1164"/>
    <x v="0"/>
    <d v="2025-05-20T00:00:00"/>
    <m/>
    <m/>
    <d v="2025-05-20T00:00:00"/>
    <s v="PR2526-00599"/>
    <s v="PO2526-00926"/>
    <d v="2025-05-30T00:00:00"/>
    <d v="2025-05-30T00:00:00"/>
    <n v="20"/>
    <s v="SFST81000009"/>
    <s v="Tool and Equipment  Engineering"/>
    <s v="Consumable part"/>
    <n v="10"/>
    <s v="ข้อต่อตรงสแตนเลส เกลียวนอก 1นิ้ว SUS 304"/>
    <n v="10"/>
    <s v="PCS."/>
    <n v="54"/>
    <n v="540"/>
    <m/>
    <s v="V1000306 - Inter Supply (1992) Co., Ltd."/>
    <s v="Recive bill and GRN already"/>
    <s v="GRN2526-0001571"/>
    <d v="2025-06-11T00:00:00"/>
    <m/>
    <n v="12"/>
    <s v="Ontime"/>
    <m/>
  </r>
  <r>
    <n v="1165"/>
    <x v="0"/>
    <d v="2025-05-20T00:00:00"/>
    <m/>
    <m/>
    <d v="2025-05-20T00:00:00"/>
    <s v="PR2526-00599"/>
    <s v="PO2526-00926"/>
    <d v="2025-05-30T00:00:00"/>
    <d v="2025-05-30T00:00:00"/>
    <n v="20"/>
    <s v="SFST81000009"/>
    <s v="Tool and Equipment  Engineering"/>
    <s v="Consumable part"/>
    <n v="11"/>
    <s v="ข้อต่อตรงสแตนเลส เกลียวนอก 3/4นิ้ว SUS 304"/>
    <n v="10"/>
    <s v="PCS."/>
    <n v="44"/>
    <n v="440"/>
    <m/>
    <s v="V1000306 - Inter Supply (1992) Co., Ltd."/>
    <s v="Recive bill and GRN already"/>
    <s v="GRN2526-0001571"/>
    <d v="2025-06-11T00:00:00"/>
    <m/>
    <n v="12"/>
    <s v="Ontime"/>
    <m/>
  </r>
  <r>
    <n v="1166"/>
    <x v="0"/>
    <d v="2025-05-20T00:00:00"/>
    <m/>
    <m/>
    <d v="2025-05-20T00:00:00"/>
    <s v="PR2526-00599"/>
    <s v="PO2526-00926"/>
    <d v="2025-05-30T00:00:00"/>
    <d v="2025-05-30T00:00:00"/>
    <n v="20"/>
    <s v="SFST81000009"/>
    <s v="Tool and Equipment  Engineering"/>
    <s v="Consumable part"/>
    <n v="12"/>
    <s v="ข้อต่อตรงสแตนเลส เกลียวนอก 1/2นิ้ว SUS 304"/>
    <n v="10"/>
    <s v="PCS."/>
    <n v="42"/>
    <n v="420"/>
    <m/>
    <s v="V1000306 - Inter Supply (1992) Co., Ltd."/>
    <s v="Recive bill and GRN already"/>
    <s v="GRN2526-0001571"/>
    <d v="2025-06-11T00:00:00"/>
    <m/>
    <n v="12"/>
    <s v="Ontime"/>
    <m/>
  </r>
  <r>
    <n v="1167"/>
    <x v="0"/>
    <d v="2025-05-20T00:00:00"/>
    <m/>
    <m/>
    <d v="2025-05-20T00:00:00"/>
    <s v="PR2526-00600"/>
    <s v="PO2526-00927"/>
    <d v="2025-05-30T00:00:00"/>
    <d v="2025-05-30T00:00:00"/>
    <n v="30"/>
    <s v="SFST34000174"/>
    <s v="Consumable part for MN"/>
    <s v="Consumable part"/>
    <n v="1"/>
    <s v="PP melt blown cartridge Filter, 10&quot;, 5 Micron"/>
    <n v="40"/>
    <s v="PCS."/>
    <n v="65"/>
    <n v="2600"/>
    <m/>
    <s v="V1000259 - JJP SUPPLY CO., LTD"/>
    <s v="Recive bill and GRN already"/>
    <s v="GRN2526-0001867"/>
    <d v="2025-06-20T00:00:00"/>
    <m/>
    <n v="21"/>
    <s v="Ontime"/>
    <m/>
  </r>
  <r>
    <n v="1168"/>
    <x v="0"/>
    <d v="2025-05-20T00:00:00"/>
    <m/>
    <m/>
    <d v="2025-05-20T00:00:00"/>
    <s v="PR2526-00600"/>
    <s v="PO2526-00927"/>
    <d v="2025-05-30T00:00:00"/>
    <d v="2025-05-30T00:00:00"/>
    <n v="30"/>
    <s v="SFST34000175"/>
    <s v="Consumable part for MN"/>
    <s v="Consumable part"/>
    <n v="2"/>
    <s v="PP melt blown cartridge Filter, 20&quot;, 5 Micron"/>
    <n v="30"/>
    <s v="PCS."/>
    <n v="125"/>
    <n v="3750"/>
    <m/>
    <s v="V1000259 - JJP SUPPLY CO., LTD"/>
    <s v="Recive bill and GRN already"/>
    <s v="GRN2526-0001867"/>
    <d v="2025-06-20T00:00:00"/>
    <m/>
    <n v="21"/>
    <s v="Ontime"/>
    <m/>
  </r>
  <r>
    <n v="1169"/>
    <x v="0"/>
    <d v="2025-05-20T00:00:00"/>
    <m/>
    <m/>
    <d v="2025-05-20T00:00:00"/>
    <s v="PR2526-00601"/>
    <s v="PO2526-00928"/>
    <d v="2025-05-30T00:00:00"/>
    <d v="2025-05-30T00:00:00"/>
    <n v="90"/>
    <s v="SFST81000009"/>
    <s v="Tool and Equipment  Engineering"/>
    <s v="Consumable part"/>
    <n v="1"/>
    <s v="ข้องอ 90° เหล็กเชื่อม SCH#40 DIMETER 2 นิ้ว"/>
    <n v="10"/>
    <s v="PCS."/>
    <n v="38"/>
    <n v="380"/>
    <m/>
    <s v="V1000306 - Inter Supply (1992) Co., Ltd."/>
    <s v="Recive bill and GRN already"/>
    <s v="GRN2526-0003281"/>
    <d v="2025-08-22T00:00:00"/>
    <m/>
    <n v="84"/>
    <s v="Ontime"/>
    <m/>
  </r>
  <r>
    <n v="1170"/>
    <x v="0"/>
    <d v="2025-05-20T00:00:00"/>
    <m/>
    <m/>
    <d v="2025-05-20T00:00:00"/>
    <s v="PR2526-00601"/>
    <s v="PO2526-00928"/>
    <d v="2025-05-30T00:00:00"/>
    <d v="2025-05-30T00:00:00"/>
    <n v="90"/>
    <s v="SFST81000009"/>
    <s v="Tool and Equipment  Engineering"/>
    <s v="Consumable part"/>
    <n v="2"/>
    <s v="ข้องอ 90° เหล็กเชื่อม SCH#40 DIMETER 1-1/2 นิ้ว"/>
    <n v="10"/>
    <s v="PCS."/>
    <n v="32"/>
    <n v="320"/>
    <m/>
    <s v="V1000306 - Inter Supply (1992) Co., Ltd."/>
    <s v="Recive bill and GRN already"/>
    <s v="GRN2526-0003281"/>
    <d v="2025-08-22T00:00:00"/>
    <m/>
    <n v="84"/>
    <s v="Ontime"/>
    <m/>
  </r>
  <r>
    <n v="1171"/>
    <x v="0"/>
    <d v="2025-05-20T00:00:00"/>
    <m/>
    <m/>
    <d v="2025-05-20T00:00:00"/>
    <s v="PR2526-00601"/>
    <s v="PO2526-00928"/>
    <d v="2025-05-30T00:00:00"/>
    <d v="2025-05-30T00:00:00"/>
    <n v="90"/>
    <s v="SFST81000009"/>
    <s v="Tool and Equipment  Engineering"/>
    <s v="Consumable part"/>
    <n v="3"/>
    <s v="ข้องอ 90° เหล็กเชื่อม SCH#40 DIMETER 1นิ้ว"/>
    <n v="10"/>
    <s v="PCS."/>
    <n v="15"/>
    <n v="150"/>
    <m/>
    <s v="V1000306 - Inter Supply (1992) Co., Ltd."/>
    <s v="Recive bill and GRN already"/>
    <s v="GRN2526-0003281"/>
    <d v="2025-08-22T00:00:00"/>
    <m/>
    <n v="84"/>
    <s v="Ontime"/>
    <m/>
  </r>
  <r>
    <n v="1172"/>
    <x v="0"/>
    <d v="2025-05-20T00:00:00"/>
    <m/>
    <m/>
    <d v="2025-05-20T00:00:00"/>
    <s v="PR2526-00601"/>
    <s v="PO2526-00928"/>
    <d v="2025-05-30T00:00:00"/>
    <d v="2025-05-30T00:00:00"/>
    <n v="90"/>
    <s v="SFST81000009"/>
    <s v="Tool and Equipment  Engineering"/>
    <s v="Consumable part"/>
    <n v="4"/>
    <s v="ข้องอ 90° เหล็กเชื่อม SCH#40 DIMETER 3/4นิ้ว"/>
    <n v="10"/>
    <s v="PCS."/>
    <n v="13"/>
    <n v="130"/>
    <m/>
    <s v="V1000306 - Inter Supply (1992) Co., Ltd."/>
    <s v="Recive bill and GRN already"/>
    <s v="GRN2526-0003281"/>
    <d v="2025-08-22T00:00:00"/>
    <m/>
    <n v="84"/>
    <s v="Ontime"/>
    <m/>
  </r>
  <r>
    <n v="1173"/>
    <x v="0"/>
    <d v="2025-05-20T00:00:00"/>
    <m/>
    <m/>
    <d v="2025-05-20T00:00:00"/>
    <s v="PR2526-00601"/>
    <s v="PO2526-00928"/>
    <d v="2025-05-30T00:00:00"/>
    <d v="2025-05-30T00:00:00"/>
    <n v="90"/>
    <s v="SFST81000009"/>
    <s v="Tool and Equipment  Engineering"/>
    <s v="Consumable part"/>
    <n v="5"/>
    <s v="ข้องอ 90° เหล็กเชื่อม SCH#40 DIMETER 1/2นิ้ว"/>
    <n v="10"/>
    <s v="PCS."/>
    <n v="11"/>
    <n v="110"/>
    <m/>
    <s v="V1000306 - Inter Supply (1992) Co., Ltd."/>
    <s v="Recive bill and GRN already"/>
    <s v="GRN2526-0003281"/>
    <d v="2025-08-22T00:00:00"/>
    <m/>
    <n v="84"/>
    <s v="Ontime"/>
    <m/>
  </r>
  <r>
    <n v="1174"/>
    <x v="0"/>
    <d v="2025-05-20T00:00:00"/>
    <m/>
    <m/>
    <d v="2025-05-20T00:00:00"/>
    <s v="PR2526-00601"/>
    <s v="PO2526-00928"/>
    <d v="2025-05-30T00:00:00"/>
    <d v="2025-05-30T00:00:00"/>
    <n v="90"/>
    <s v="SFST81000009"/>
    <s v="Tool and Equipment  Engineering"/>
    <s v="Consumable part"/>
    <n v="6"/>
    <s v="ท่อเหล็กนิปเปิ้ลเกลียวด้านเดียว DIMETER 2นิ้ว"/>
    <n v="10"/>
    <s v="PCS."/>
    <n v="110"/>
    <n v="1100"/>
    <m/>
    <s v="V1000306 - Inter Supply (1992) Co., Ltd."/>
    <s v="Recive bill and GRN already"/>
    <s v="GRN2526-0003281"/>
    <d v="2025-08-22T00:00:00"/>
    <m/>
    <n v="84"/>
    <s v="Ontime"/>
    <m/>
  </r>
  <r>
    <n v="1175"/>
    <x v="0"/>
    <d v="2025-05-20T00:00:00"/>
    <m/>
    <m/>
    <d v="2025-05-20T00:00:00"/>
    <s v="PR2526-00601"/>
    <s v="PO2526-00928"/>
    <d v="2025-05-30T00:00:00"/>
    <d v="2025-05-30T00:00:00"/>
    <n v="90"/>
    <s v="SFST81000009"/>
    <s v="Tool and Equipment  Engineering"/>
    <s v="Consumable part"/>
    <n v="7"/>
    <s v="ท่อเหล็กนิปเปิ้ลเกลียวด้านเดียว DIMETER 1-1/2นิ้ว"/>
    <n v="10"/>
    <s v="PCS."/>
    <n v="80"/>
    <n v="800"/>
    <m/>
    <s v="V1000306 - Inter Supply (1992) Co., Ltd."/>
    <s v="Recive bill and GRN already"/>
    <s v="GRN2526-0003281"/>
    <d v="2025-08-22T00:00:00"/>
    <m/>
    <n v="84"/>
    <s v="Ontime"/>
    <m/>
  </r>
  <r>
    <n v="1176"/>
    <x v="0"/>
    <d v="2025-05-20T00:00:00"/>
    <m/>
    <m/>
    <d v="2025-05-20T00:00:00"/>
    <s v="PR2526-00601"/>
    <s v="PO2526-00928"/>
    <d v="2025-05-30T00:00:00"/>
    <d v="2025-05-30T00:00:00"/>
    <n v="90"/>
    <s v="SFST81000009"/>
    <s v="Tool and Equipment  Engineering"/>
    <s v="Consumable part"/>
    <n v="8"/>
    <s v="ท่อเหล็กนิปเปิ้ลเกลียวด้านเดียว DIMETER 1นิ้ว"/>
    <n v="10"/>
    <s v="PCS."/>
    <n v="60"/>
    <n v="600"/>
    <m/>
    <s v="V1000306 - Inter Supply (1992) Co., Ltd."/>
    <s v="Recive bill and GRN already"/>
    <s v="GRN2526-0003281"/>
    <d v="2025-08-22T00:00:00"/>
    <m/>
    <n v="84"/>
    <s v="Ontime"/>
    <m/>
  </r>
  <r>
    <n v="1177"/>
    <x v="0"/>
    <d v="2025-05-20T00:00:00"/>
    <m/>
    <m/>
    <d v="2025-05-20T00:00:00"/>
    <s v="PR2526-00601"/>
    <s v="PO2526-00928"/>
    <d v="2025-05-30T00:00:00"/>
    <d v="2025-05-30T00:00:00"/>
    <n v="90"/>
    <s v="SFST81000009"/>
    <s v="Tool and Equipment  Engineering"/>
    <s v="Consumable part"/>
    <n v="9"/>
    <s v="ท่อเหล็กนิปเปิ้ลเกลียวด้านเดียว DIMETER 3/4นิ้ว"/>
    <n v="10"/>
    <s v="PCS."/>
    <n v="55"/>
    <n v="550"/>
    <m/>
    <s v="V1000306 - Inter Supply (1992) Co., Ltd."/>
    <s v="Recive bill and GRN already"/>
    <s v="GRN2526-0003281"/>
    <d v="2025-08-22T00:00:00"/>
    <m/>
    <n v="84"/>
    <s v="Ontime"/>
    <m/>
  </r>
  <r>
    <n v="1178"/>
    <x v="0"/>
    <d v="2025-05-20T00:00:00"/>
    <m/>
    <m/>
    <d v="2025-05-20T00:00:00"/>
    <s v="PR2526-00601"/>
    <s v="PO2526-00928"/>
    <d v="2025-05-30T00:00:00"/>
    <d v="2025-05-30T00:00:00"/>
    <n v="90"/>
    <s v="SFST81000009"/>
    <s v="Tool and Equipment  Engineering"/>
    <s v="Consumable part"/>
    <n v="10"/>
    <s v="ท่อเหล็กนิปเปิ้ลเกลียวด้านเดียว DIMETER 1/2นิ้ว"/>
    <n v="10"/>
    <s v="PCS."/>
    <n v="45"/>
    <n v="450"/>
    <m/>
    <s v="V1000306 - Inter Supply (1992) Co., Ltd."/>
    <s v="Recive bill and GRN already"/>
    <s v="GRN2526-0003281"/>
    <d v="2025-08-22T00:00:00"/>
    <m/>
    <n v="84"/>
    <s v="Ontime"/>
    <m/>
  </r>
  <r>
    <n v="1179"/>
    <x v="0"/>
    <d v="2025-05-20T00:00:00"/>
    <m/>
    <m/>
    <d v="2025-05-20T00:00:00"/>
    <s v="PR2526-00602"/>
    <s v="PO2526-00929"/>
    <d v="2025-05-30T00:00:00"/>
    <d v="2025-05-30T00:00:00"/>
    <n v="30"/>
    <s v="SFST81000048"/>
    <s v="Utility Jobs  (Boiler-Air compress-Transformer-LPG)"/>
    <s v="Cooling  part"/>
    <n v="1"/>
    <s v="ใบพัดลมอลูมิเนียมคอยล์ร้อน ขนาดรูเพลา1/2นิ้ว กว้าง 22นิ้ว ทรงใบพาย"/>
    <n v="5"/>
    <s v="PCS."/>
    <n v="1358.41"/>
    <n v="6792.05"/>
    <m/>
    <s v="V1000308 - PLUG'N GO (THAILAND) CO., LTD."/>
    <s v="Recive bill and GRN already"/>
    <s v="GRN2526-0001604"/>
    <d v="2025-06-12T00:00:00"/>
    <m/>
    <n v="13"/>
    <s v="Ontime"/>
    <m/>
  </r>
  <r>
    <n v="1180"/>
    <x v="0"/>
    <d v="2025-05-20T00:00:00"/>
    <m/>
    <m/>
    <d v="2025-05-20T00:00:00"/>
    <s v="PR2526-00603"/>
    <s v="PO2526-00930"/>
    <d v="2025-05-30T00:00:00"/>
    <d v="2025-05-30T00:00:00"/>
    <n v="60"/>
    <s v="SFST81000048"/>
    <s v="Utility Jobs  (Boiler-Air compress-Transformer-LPG)"/>
    <s v="Cooling  part"/>
    <n v="1"/>
    <s v="&quot;Bitzer&quot; 4EC-6.2Y / Suct. Disc.Shut-off Va.Cplt.; B1-36;C1-150"/>
    <n v="3"/>
    <s v="PCS."/>
    <n v="1890"/>
    <n v="5670"/>
    <m/>
    <s v="V1000652 - HARN ENGINEERING SOLUTIONS PUBLIC COMPANY LIMITED"/>
    <s v="Recive bill and GRN already"/>
    <s v="GRN2526-0002238"/>
    <d v="2025-07-07T00:00:00"/>
    <m/>
    <n v="38"/>
    <s v="Ontime"/>
    <m/>
  </r>
  <r>
    <n v="1181"/>
    <x v="0"/>
    <d v="2025-05-20T00:00:00"/>
    <m/>
    <m/>
    <d v="2025-05-20T00:00:00"/>
    <s v="PR2526-00603"/>
    <s v="PO2526-00930"/>
    <d v="2025-05-30T00:00:00"/>
    <d v="2025-05-30T00:00:00"/>
    <n v="120"/>
    <s v="SFST81000048"/>
    <s v="Utility Jobs  (Boiler-Air compress-Transformer-LPG)"/>
    <s v="Cooling  part"/>
    <n v="2"/>
    <s v="&quot;Bitzer&quot; 4TC-12.2Y / SUCT.SHUT-OFF VA.CPLT.4TC,4PC,4NC"/>
    <n v="3"/>
    <s v="PCS."/>
    <n v="6000"/>
    <n v="18000"/>
    <m/>
    <s v="V1000652 - HARN ENGINEERING SOLUTIONS PUBLIC COMPANY LIMITED"/>
    <s v="Recive bill and GRN already"/>
    <s v="GRN2526-0004948"/>
    <d v="2025-11-01T00:00:00"/>
    <m/>
    <n v="155"/>
    <s v="over deliverry"/>
    <m/>
  </r>
  <r>
    <n v="1182"/>
    <x v="0"/>
    <d v="2025-05-20T00:00:00"/>
    <m/>
    <m/>
    <d v="2025-05-20T00:00:00"/>
    <s v="PR2526-00603"/>
    <s v="PO2526-00930"/>
    <d v="2025-05-30T00:00:00"/>
    <d v="2025-05-30T00:00:00"/>
    <n v="60"/>
    <s v="SFST81000048"/>
    <s v="Utility Jobs  (Boiler-Air compress-Transformer-LPG)"/>
    <s v="Cooling  part"/>
    <n v="3"/>
    <s v="Bitzer 4H-15.2Y / Suct.Disc.Shut-Off Va.Cplt.7;A-93"/>
    <n v="3"/>
    <s v="PCS."/>
    <n v="9800"/>
    <n v="29400"/>
    <m/>
    <s v="V1000652 - HARN ENGINEERING SOLUTIONS PUBLIC COMPANY LIMITED"/>
    <s v="Recive bill and GRN already"/>
    <s v="GRN2526-0002238"/>
    <d v="2025-07-07T00:00:00"/>
    <m/>
    <n v="38"/>
    <s v="Ontime"/>
    <m/>
  </r>
  <r>
    <n v="1183"/>
    <x v="2"/>
    <d v="2025-05-23T00:00:00"/>
    <m/>
    <m/>
    <d v="2025-05-23T00:00:00"/>
    <s v="PR2526-00666"/>
    <s v="PO2526-00983"/>
    <d v="2025-05-30T00:00:00"/>
    <d v="2025-05-30T00:00:00"/>
    <n v="30"/>
    <s v="SFST88000007"/>
    <s v="Utility Jobs  (Boiler-Air compress-Transformer-LPG)"/>
    <s v="Cooling  part"/>
    <n v="1"/>
    <s v="Bare compressor Model 4HE-18Y (Replace from old model 4H-15.2Y)_x000a_- Suction Valve &amp; Discharge_x000a_- Blueplanet น้ำยาล้างระบบ F9000"/>
    <n v="1"/>
    <s v="EA."/>
    <n v="141600"/>
    <n v="141600"/>
    <m/>
    <s v="V1000055 - I.T.C.(1993) CO.,LTD."/>
    <s v="Recive bill and GRN already"/>
    <s v="GRN2526-0001636"/>
    <d v="2025-06-13T00:00:00"/>
    <m/>
    <n v="14"/>
    <s v="Ontime"/>
    <m/>
  </r>
  <r>
    <n v="1184"/>
    <x v="2"/>
    <d v="2025-05-23T00:00:00"/>
    <m/>
    <m/>
    <d v="2025-05-23T00:00:00"/>
    <s v="PR2526-00666"/>
    <s v="PO2526-00983"/>
    <d v="2025-05-30T00:00:00"/>
    <d v="2025-05-30T00:00:00"/>
    <n v="30"/>
    <s v="SFST88000007"/>
    <s v="Utility Jobs  (Boiler-Air compress-Transformer-LPG)"/>
    <s v="Cooling  part"/>
    <n v="2"/>
    <s v="Oil Model LT-32 (3.78 L.)"/>
    <n v="3"/>
    <s v="Drum."/>
    <n v="4500"/>
    <n v="13500"/>
    <m/>
    <s v="V1000055 - I.T.C.(1993) CO.,LTD."/>
    <s v="Recive bill and GRN already"/>
    <s v="GRN2526-0001636"/>
    <d v="2025-06-13T00:00:00"/>
    <m/>
    <n v="14"/>
    <s v="Ontime"/>
    <m/>
  </r>
  <r>
    <n v="1185"/>
    <x v="2"/>
    <d v="2025-05-23T00:00:00"/>
    <m/>
    <m/>
    <d v="2025-05-23T00:00:00"/>
    <s v="PR2526-00666"/>
    <s v="PO2526-00983"/>
    <d v="2025-05-30T00:00:00"/>
    <d v="2025-05-30T00:00:00"/>
    <n v="30"/>
    <s v="SFST88000007"/>
    <s v="Utility Jobs  (Boiler-Air compress-Transformer-LPG)"/>
    <s v="Cooling  part"/>
    <n v="3"/>
    <s v="Refrigerant R-141B 30kg."/>
    <n v="1"/>
    <s v="Drum."/>
    <n v="12500"/>
    <n v="12500"/>
    <m/>
    <s v="V1000055 - I.T.C.(1993) CO.,LTD."/>
    <s v="Recive bill and GRN already"/>
    <s v="GRN2526-0001636"/>
    <d v="2025-06-13T00:00:00"/>
    <m/>
    <n v="14"/>
    <s v="Ontime"/>
    <m/>
  </r>
  <r>
    <n v="1186"/>
    <x v="0"/>
    <d v="2025-05-23T00:00:00"/>
    <m/>
    <m/>
    <d v="2025-05-23T00:00:00"/>
    <s v="PR2526-00666"/>
    <s v="PO2526-00983"/>
    <d v="2025-05-30T00:00:00"/>
    <d v="2025-05-30T00:00:00"/>
    <n v="30"/>
    <s v="SFST88000007"/>
    <s v="Utility Jobs  (Boiler-Air compress-Transformer-LPG)"/>
    <s v="Cooling  part"/>
    <n v="4"/>
    <s v="Labour cost for replace the new Bare compressor and cleaning the system"/>
    <n v="1"/>
    <s v="JOB."/>
    <n v="45000"/>
    <n v="45000"/>
    <m/>
    <s v="V1000055 - I.T.C.(1993) CO.,LTD."/>
    <s v="Recive bill and GRN already"/>
    <s v="GRN2526-0001636"/>
    <d v="2025-06-13T00:00:00"/>
    <m/>
    <n v="14"/>
    <s v="Ontime"/>
    <m/>
  </r>
  <r>
    <n v="1187"/>
    <x v="0"/>
    <d v="2025-05-23T00:00:00"/>
    <m/>
    <m/>
    <d v="2025-05-23T00:00:00"/>
    <s v="PR2526-00667"/>
    <s v="PO2526-00987"/>
    <d v="2025-05-30T00:00:00"/>
    <d v="2025-05-30T00:00:00"/>
    <n v="120"/>
    <s v="SFST81000078"/>
    <s v="Civill jobs (Floor-Wall-Celling-roof)"/>
    <s v="Cevil jobs"/>
    <n v="1"/>
    <s v="งานปั้นบัวด้วย Epoxy Mortar+Sand+เคลือบสีด้วย PU Coating_x000a_บัวสูง 10 ชม. กว้าง 5 ชม. ยาว 10 เมตร"/>
    <n v="1"/>
    <s v="JOB."/>
    <n v="8000"/>
    <n v="8000"/>
    <m/>
    <s v="V1000731 - PHUTEWA DEVELOPMENT CO., LTD."/>
    <s v="Recive bill and GRN already"/>
    <s v="GRN2526-0002915"/>
    <d v="2025-08-05T00:00:00"/>
    <m/>
    <n v="67"/>
    <s v="Ontime"/>
    <m/>
  </r>
  <r>
    <n v="1188"/>
    <x v="0"/>
    <d v="2025-05-23T00:00:00"/>
    <m/>
    <m/>
    <d v="2025-05-23T00:00:00"/>
    <s v="PR2526-00667"/>
    <s v="PO2526-00987"/>
    <d v="2025-05-30T00:00:00"/>
    <d v="2025-05-30T00:00:00"/>
    <n v="120"/>
    <s v="SFST81000078"/>
    <s v="Civill jobs (Floor-Wall-Celling-roof)"/>
    <s v="Cevil jobs"/>
    <n v="2"/>
    <s v="ค่าดำเนินการ"/>
    <n v="1"/>
    <s v="JOB."/>
    <n v="2000"/>
    <n v="2000"/>
    <m/>
    <s v="V1000731 - PHUTEWA DEVELOPMENT CO., LTD."/>
    <s v="Recive bill and GRN already"/>
    <s v="GRN2526-0002915"/>
    <d v="2025-08-05T00:00:00"/>
    <m/>
    <n v="67"/>
    <s v="Ontime"/>
    <m/>
  </r>
  <r>
    <n v="1189"/>
    <x v="0"/>
    <d v="2025-05-23T00:00:00"/>
    <m/>
    <m/>
    <d v="2025-05-23T00:00:00"/>
    <s v="PR2526-00670"/>
    <s v="PO2526-00985"/>
    <d v="2025-05-25T00:00:00"/>
    <m/>
    <n v="120"/>
    <s v="SFST81000048"/>
    <s v="PD Machine"/>
    <s v="Vacuum Tumbler  ใหญ่ No.3"/>
    <n v="1"/>
    <s v="NOWICKI&quot;, Vacuum Tumbler Model MA-500PS,_x000a_SN:21812216, MA00012162, Gasket*400 Blue"/>
    <n v="1"/>
    <s v="PCS."/>
    <n v="16768"/>
    <n v="16768"/>
    <m/>
    <s v="V1000666 - HITEC FOOD EQUIPMENT CO.,LTD."/>
    <s v="Recive bill and GRN already"/>
    <s v="GRN2526-0002370"/>
    <d v="2025-07-16T00:00:00"/>
    <m/>
    <n v="52"/>
    <s v="Ontime"/>
    <m/>
  </r>
  <r>
    <n v="1190"/>
    <x v="0"/>
    <d v="2025-05-23T00:00:00"/>
    <m/>
    <m/>
    <d v="2025-05-23T00:00:00"/>
    <s v="PR2526-00671"/>
    <s v="PO2526-00988"/>
    <d v="2025-05-30T00:00:00"/>
    <d v="2025-05-30T00:00:00"/>
    <n v="120"/>
    <s v="SFST34000064"/>
    <s v="Consumable part for MN"/>
    <s v="Consumable part"/>
    <n v="1"/>
    <s v="&quot;Ruamthong&quot;, RT490-61-24, 380V, 3PH , 1HP, Motor fan"/>
    <n v="4"/>
    <s v="PCS."/>
    <n v="4585.9799999999996"/>
    <n v="18343.919999999998"/>
    <m/>
    <s v="V1000308 - PLUG'N GO (THAILAND) CO., LTD."/>
    <s v="Recive bill and GRN already"/>
    <s v="GRN2526-0001486"/>
    <d v="2025-06-06T00:00:00"/>
    <m/>
    <n v="7"/>
    <s v="Ontime"/>
    <m/>
  </r>
  <r>
    <n v="1191"/>
    <x v="0"/>
    <d v="2025-05-23T00:00:00"/>
    <m/>
    <m/>
    <d v="2025-05-23T00:00:00"/>
    <s v="PR2526-00672"/>
    <s v="PO2526-00990"/>
    <d v="2025-05-30T00:00:00"/>
    <d v="2025-05-30T00:00:00"/>
    <n v="10"/>
    <s v="SFST34000053"/>
    <s v="Refrigerant-oil for cooling M/C"/>
    <s v="Refrigerant"/>
    <n v="1"/>
    <s v="R410A Refrigerant,(1 Tank 11.3 kg/Tank)"/>
    <n v="4"/>
    <s v="Drum."/>
    <n v="2650"/>
    <n v="10600"/>
    <m/>
    <s v="V1000312 - Colder Solution Co., Ltd."/>
    <s v="Recive bill and GRN already"/>
    <s v="GRN2526-0001307"/>
    <d v="2025-06-02T00:00:00"/>
    <m/>
    <n v="3"/>
    <s v="Ontime"/>
    <m/>
  </r>
  <r>
    <n v="1192"/>
    <x v="0"/>
    <d v="2025-05-23T00:00:00"/>
    <m/>
    <m/>
    <d v="2025-05-23T00:00:00"/>
    <s v="PR2526-00673"/>
    <s v="PO2526-00986"/>
    <d v="2025-05-30T00:00:00"/>
    <d v="2025-05-30T00:00:00"/>
    <n v="120"/>
    <s v="SFST81000009"/>
    <s v="Utility Jobs  (Boiler-Air compress-Transformer-LPG)"/>
    <s v="Cooling  part"/>
    <n v="1"/>
    <s v="SE-B1 Protection Module. Bitzer Part No.34701901_x000a_- ยี่ห้อ Lodam (Germany)_x000a_Supply AC 50-60Hz 240V 2VA_x000a_Amb. Temp. Range -30...+70°C_x000a_Relay AC 250V, max. 5A, C300, pilot duty"/>
    <n v="4"/>
    <s v="PCS."/>
    <n v="5000"/>
    <n v="20000"/>
    <m/>
    <s v="V1000292 - Nopachart Intertrade Co., Ltd"/>
    <s v="Recive bill and GRN already"/>
    <s v="GRN2526-0001821"/>
    <d v="2025-06-18T00:00:00"/>
    <m/>
    <n v="19"/>
    <s v="Ontime"/>
    <m/>
  </r>
  <r>
    <n v="1193"/>
    <x v="0"/>
    <d v="2025-05-23T00:00:00"/>
    <m/>
    <m/>
    <d v="2025-05-23T00:00:00"/>
    <s v="PR2526-00674"/>
    <s v="PO2526-00984"/>
    <d v="2025-05-30T00:00:00"/>
    <d v="2025-05-30T00:00:00"/>
    <n v="120"/>
    <s v="SFST81000048"/>
    <s v="PD Machine"/>
    <s v="X-Ray No.2"/>
    <n v="1"/>
    <s v="CONVOYER BELT XR 300: TA-02-001"/>
    <n v="2"/>
    <s v="SET."/>
    <n v="27342"/>
    <n v="54684"/>
    <m/>
    <s v="V1000189 - FPT FOOD PROCESS TECHNOLOGY CO., LTD."/>
    <s v="Recive bill and GRN already"/>
    <s v="GRN2526-0007925"/>
    <d v="2026-02-10T00:00:00"/>
    <m/>
    <n v="256"/>
    <s v="over deliverry"/>
    <m/>
  </r>
  <r>
    <n v="1194"/>
    <x v="0"/>
    <d v="2025-05-23T00:00:00"/>
    <m/>
    <m/>
    <d v="2025-05-23T00:00:00"/>
    <s v="PR2526-00674"/>
    <s v="PO2526-00984"/>
    <d v="2025-05-30T00:00:00"/>
    <d v="2025-05-30T00:00:00"/>
    <n v="120"/>
    <s v="SFST81000048"/>
    <s v="PD Machine"/>
    <s v="X-Ray No.2"/>
    <n v="2"/>
    <s v="Service Charge on Sunday (For 2 Set)"/>
    <n v="1"/>
    <s v="JOB."/>
    <n v="10000"/>
    <n v="10000"/>
    <m/>
    <s v="V1000189 - FPT FOOD PROCESS TECHNOLOGY CO., LTD."/>
    <s v="Recive bill and GRN already"/>
    <s v="GRN2526-0007926"/>
    <d v="2026-02-10T00:00:00"/>
    <m/>
    <n v="256"/>
    <s v="over deliverry"/>
    <m/>
  </r>
  <r>
    <n v="1195"/>
    <x v="0"/>
    <d v="2025-05-23T00:00:00"/>
    <m/>
    <m/>
    <d v="2025-05-23T00:00:00"/>
    <s v="PR2526-00675"/>
    <s v="PO2526-00998"/>
    <d v="2025-05-30T00:00:00"/>
    <d v="2025-05-30T00:00:00"/>
    <n v="30"/>
    <s v="SFST81000050"/>
    <s v="Safety equipment"/>
    <s v="Safety equipment"/>
    <n v="1"/>
    <s v="SHERMAN โทรโข่งมือถือ รุ่น ER-77 สีขาว-เทา"/>
    <n v="1"/>
    <s v="PCS."/>
    <n v="551.4"/>
    <n v="551.4"/>
    <m/>
    <s v="V1000702 - MINIATURE AND BEYOND CO., LTD."/>
    <s v="Recive bill and GRN already"/>
    <s v="GRN2526-0001597"/>
    <d v="2025-06-11T00:00:00"/>
    <m/>
    <n v="12"/>
    <s v="Ontime"/>
    <m/>
  </r>
  <r>
    <n v="1196"/>
    <x v="0"/>
    <d v="2025-05-27T00:00:00"/>
    <m/>
    <m/>
    <d v="2025-05-27T00:00:00"/>
    <s v="PR2526-00721"/>
    <s v="PO2526-01246"/>
    <d v="2025-06-05T00:00:00"/>
    <d v="2025-06-05T00:00:00"/>
    <n v="60"/>
    <s v="SFST81000018"/>
    <s v="Utility Jobs  (Boiler-Air compress-Transformer-LPG)"/>
    <s v="Cooling system jobs"/>
    <n v="1"/>
    <s v="ค่าแรงปฏิบัติงานซ่อมรั่ว Air Blast No.2_x000a_- พร้อมเดินเครื่องเติมน้ำยาทดสอบการทำงาน"/>
    <n v="1"/>
    <s v="JOB."/>
    <n v="15500"/>
    <n v="15500"/>
    <m/>
    <s v="V1000762 - PORNNARIN P N SERVICE LIMITED PARTNERSHIP"/>
    <s v="Recive bill and GRN already"/>
    <s v="GRN2526-0001656"/>
    <d v="2025-06-14T00:00:00"/>
    <m/>
    <n v="9"/>
    <s v="Ontime"/>
    <m/>
  </r>
  <r>
    <n v="1197"/>
    <x v="0"/>
    <d v="2025-05-27T00:00:00"/>
    <m/>
    <m/>
    <d v="2025-05-27T00:00:00"/>
    <s v="PR2526-00725"/>
    <s v="PO2526-01248"/>
    <d v="2025-06-17T00:00:00"/>
    <d v="2025-06-17T00:00:00"/>
    <n v="30"/>
    <s v="SFST81000018"/>
    <s v="PD Machine"/>
    <s v="Bowl Cutter (Chopper) No.1"/>
    <n v="1"/>
    <s v="Service charge_x000a_ติดตั้ง Cutter knife (Q-2505040A)_x000a_ปรับตั้งระยะของกระทะ กับใบมีด_x000a_Onsite date:_x000a_25/05/2025 Sunday_x000a_26/05/2025 Monday"/>
    <n v="1"/>
    <s v="JOB."/>
    <n v="12000"/>
    <n v="12000"/>
    <m/>
    <s v=" V1000189 - FPT FOOD PROCESS TECHNOLOGY CO., LTD."/>
    <s v="Recive bill and GRN already"/>
    <s v="GRN2526-0001886"/>
    <d v="2025-06-23T00:00:00"/>
    <m/>
    <n v="6"/>
    <s v="Ontime"/>
    <m/>
  </r>
  <r>
    <n v="1198"/>
    <x v="0"/>
    <d v="2025-06-05T00:00:00"/>
    <m/>
    <m/>
    <d v="2025-06-05T00:00:00"/>
    <s v="PR2526-00811"/>
    <s v="PO2526-01245"/>
    <d v="2025-06-09T00:00:00"/>
    <d v="2025-06-09T00:00:00"/>
    <n v="120"/>
    <s v="SFST81000078"/>
    <s v="Civill jobs (Floor-Wall-Celling-roof)"/>
    <s v="Cevil jobs"/>
    <n v="1"/>
    <s v="General maintenance in Sunday: Only labor_x000a_- Painting_x000a_- Cleaning_x000a_- Electricity system_x000a_- Pipe repair_x000a_- Silicone wall_x000a_- PU - Epoxcy_x000a_- Working 8 Hr / Day_x000a_- Manpower 10 Person / Job_x000a_- Report Before - After according to work order"/>
    <n v="5"/>
    <s v="Time."/>
    <n v="31000"/>
    <n v="155000"/>
    <m/>
    <s v="V1000117 - NPN ENGINEERING SOLUTION SUPPLY CO., LTD."/>
    <s v="Recive bill and GRN already"/>
    <s v="GRN2526-0001734/GRN2526-0002324"/>
    <d v="2025-07-14T00:00:00"/>
    <m/>
    <n v="35"/>
    <s v="Ontime"/>
    <m/>
  </r>
  <r>
    <n v="1199"/>
    <x v="0"/>
    <d v="2025-06-05T00:00:00"/>
    <m/>
    <m/>
    <d v="2025-06-05T00:00:00"/>
    <s v="PR2526-00819"/>
    <s v="PO2526-01247"/>
    <d v="2025-06-09T00:00:00"/>
    <d v="2025-06-09T00:00:00"/>
    <n v="60"/>
    <s v="SFST81000048"/>
    <s v="PD Machine"/>
    <s v="Combi oven No.1"/>
    <n v="1"/>
    <s v="50.00.176P Hand shower roll guide: SCC line 201/202 (#3)"/>
    <n v="1"/>
    <s v="PCS."/>
    <n v="22300"/>
    <n v="22300"/>
    <m/>
    <s v="V1000460 - FIX EVOLUTION CO., LTD."/>
    <s v="Recive bill and GRN already"/>
    <s v="GRN2526-0001884"/>
    <d v="2025-06-23T00:00:00"/>
    <m/>
    <n v="14"/>
    <s v="Ontime"/>
    <m/>
  </r>
  <r>
    <n v="1200"/>
    <x v="0"/>
    <d v="2025-06-05T00:00:00"/>
    <m/>
    <m/>
    <d v="2025-06-05T00:00:00"/>
    <s v="PR2526-00819"/>
    <s v="PO2526-01247"/>
    <d v="2025-06-09T00:00:00"/>
    <d v="2025-06-09T00:00:00"/>
    <n v="60"/>
    <s v="SFST81000048"/>
    <s v="PD Machine"/>
    <s v="Combi oven No.2"/>
    <n v="2"/>
    <s v="87.01.578S LED bar: LM1; A F G, LM2; B-E (#2)"/>
    <n v="6"/>
    <s v="PCS."/>
    <n v="3740"/>
    <n v="22440"/>
    <m/>
    <s v="V1000460 - FIX EVOLUTION CO., LTD."/>
    <s v="Recive bill and GRN already"/>
    <s v="GRN2526-0001884"/>
    <d v="2025-06-23T00:00:00"/>
    <m/>
    <n v="14"/>
    <s v="Ontime"/>
    <m/>
  </r>
  <r>
    <n v="1201"/>
    <x v="0"/>
    <d v="2025-06-05T00:00:00"/>
    <m/>
    <m/>
    <d v="2025-06-05T00:00:00"/>
    <s v="PR2526-00819"/>
    <s v="PO2526-01247"/>
    <d v="2025-06-09T00:00:00"/>
    <d v="2025-06-09T00:00:00"/>
    <n v="60"/>
    <s v="SFST81000048"/>
    <s v="PD Machine"/>
    <s v="Combi oven No.3"/>
    <n v="3"/>
    <s v="87.01.586S LED optics: LM1; A F-G, LM2; B-E (#2)"/>
    <n v="6"/>
    <s v="PCS."/>
    <n v="3520"/>
    <n v="21120"/>
    <m/>
    <s v="V1000460 - FIX EVOLUTION CO., LTD."/>
    <s v="Recive bill and GRN already"/>
    <s v="GRN2526-0001884"/>
    <d v="2025-06-23T00:00:00"/>
    <m/>
    <n v="14"/>
    <s v="Ontime"/>
    <m/>
  </r>
  <r>
    <n v="1202"/>
    <x v="0"/>
    <d v="2025-06-05T00:00:00"/>
    <m/>
    <m/>
    <d v="2025-06-05T00:00:00"/>
    <s v="PR2526-00819"/>
    <s v="PO2526-01247"/>
    <d v="2025-06-09T00:00:00"/>
    <d v="2025-06-09T00:00:00"/>
    <n v="60"/>
    <s v="SFST81000048"/>
    <s v="PD Machine"/>
    <s v="Combi oven No.3"/>
    <n v="4"/>
    <s v="87.01.545S One-piece gasket for trolly and window_x000a_SCC/CMP 202 (#1,#3)"/>
    <n v="2"/>
    <s v="PCS."/>
    <n v="5193.5"/>
    <n v="10387"/>
    <m/>
    <s v="V1000460 - FIX EVOLUTION CO., LTD."/>
    <s v="Recive bill and GRN already"/>
    <s v="GRN2526-0001884"/>
    <d v="2025-06-23T00:00:00"/>
    <m/>
    <n v="14"/>
    <s v="Ontime"/>
    <m/>
  </r>
  <r>
    <n v="1203"/>
    <x v="0"/>
    <d v="2025-06-05T00:00:00"/>
    <m/>
    <m/>
    <d v="2025-06-05T00:00:00"/>
    <s v="PR2526-00819"/>
    <s v="PO2526-01247"/>
    <d v="2025-06-09T00:00:00"/>
    <d v="2025-06-09T00:00:00"/>
    <n v="60"/>
    <s v="SFST81000048"/>
    <s v="PD Machine"/>
    <s v="Combi oven No.3"/>
    <n v="5"/>
    <s v="Service Charge #1"/>
    <n v="1"/>
    <s v="JOB."/>
    <n v="3000"/>
    <n v="3000"/>
    <m/>
    <s v="V1000460 - FIX EVOLUTION CO., LTD."/>
    <s v="Recive bill and GRN already"/>
    <s v="GRN2526-0001885"/>
    <d v="2025-06-23T00:00:00"/>
    <m/>
    <n v="14"/>
    <s v="Ontime"/>
    <m/>
  </r>
  <r>
    <n v="1204"/>
    <x v="0"/>
    <d v="2025-06-05T00:00:00"/>
    <m/>
    <m/>
    <d v="2025-06-05T00:00:00"/>
    <s v="PR2526-00819"/>
    <s v="PO2526-01247"/>
    <d v="2025-06-09T00:00:00"/>
    <d v="2025-06-09T00:00:00"/>
    <n v="60"/>
    <s v="SFST81000048"/>
    <s v="PD Machine"/>
    <s v="Combi oven No.3"/>
    <n v="6"/>
    <s v="Service Charge #2 - 3 (Discount 50%)"/>
    <n v="1"/>
    <s v="JOB."/>
    <n v="1500"/>
    <n v="1500"/>
    <m/>
    <s v="V1000460 - FIX EVOLUTION CO., LTD."/>
    <s v="Recive bill and GRN already"/>
    <s v="GRN2526-0001885"/>
    <d v="2025-06-23T00:00:00"/>
    <m/>
    <n v="14"/>
    <s v="Ontime"/>
    <m/>
  </r>
  <r>
    <n v="1205"/>
    <x v="0"/>
    <d v="2025-06-05T00:00:00"/>
    <m/>
    <m/>
    <d v="2025-06-05T00:00:00"/>
    <s v="PR2526-00819"/>
    <s v="PO2526-01247"/>
    <d v="2025-06-09T00:00:00"/>
    <d v="2025-06-09T00:00:00"/>
    <n v="60"/>
    <s v="SFST81000048"/>
    <s v="PD Machine"/>
    <s v="Combi oven No.3"/>
    <n v="7"/>
    <s v="OT Work at after 5 PM Or Sunday_x000a_- Warranty No.1-3: 90 Days, No.4: 30 Days (Sparepart only)"/>
    <n v="1"/>
    <s v="JOB."/>
    <n v="2000"/>
    <n v="2000"/>
    <m/>
    <s v="V1000460 - FIX EVOLUTION CO., LTD."/>
    <s v="Recive bill and GRN already"/>
    <s v="GRN2526-0001885"/>
    <d v="2025-06-23T00:00:00"/>
    <m/>
    <n v="14"/>
    <s v="Ontime"/>
    <m/>
  </r>
  <r>
    <n v="1206"/>
    <x v="0"/>
    <d v="2025-06-05T00:00:00"/>
    <m/>
    <m/>
    <d v="2025-06-05T00:00:00"/>
    <s v="PR2526-00820"/>
    <s v="PO2526-01240"/>
    <d v="2025-06-09T00:00:00"/>
    <d v="2025-06-09T00:00:00"/>
    <n v="30"/>
    <s v="SFST81000009"/>
    <s v="Tool and Equipment  Engineering"/>
    <s v="Consumable part"/>
    <n v="1"/>
    <s v="เทปผ้ายิปซัมปิดรอยต่อ กว้าง 5 ชม. ยาว 25 ม. ตราช้าง (3ม้วน/แพ็ค)"/>
    <n v="2"/>
    <s v="PCS."/>
    <n v="180"/>
    <n v="360"/>
    <m/>
    <s v="V1000259 - JJP SUPPLY CO., LTD"/>
    <s v="Recive bill and GRN already"/>
    <s v="GRN2526-0001868"/>
    <d v="2025-06-20T00:00:00"/>
    <m/>
    <n v="11"/>
    <s v="Ontime"/>
    <m/>
  </r>
  <r>
    <n v="1207"/>
    <x v="0"/>
    <d v="2025-06-05T00:00:00"/>
    <m/>
    <m/>
    <d v="2025-06-05T00:00:00"/>
    <s v="PR2526-00820"/>
    <s v="PO2526-01240"/>
    <d v="2025-06-09T00:00:00"/>
    <d v="2025-06-09T00:00:00"/>
    <n v="30"/>
    <s v="SFST81000009"/>
    <s v="Tool and Equipment  Engineering"/>
    <s v="Consumable part"/>
    <n v="2"/>
    <s v="เทปผ้ายิปซัมปิดรอยต่อ กว้าง 3.5 ซม. ยาว 25 ม. ตราช้าง (3ม้วน/แพ็ค)"/>
    <n v="2"/>
    <s v="PCS."/>
    <n v="120"/>
    <n v="240"/>
    <m/>
    <s v="V1000259 - JJP SUPPLY CO., LTD"/>
    <s v="Recive bill and GRN already"/>
    <s v="GRN2526-0001868"/>
    <d v="2025-06-20T00:00:00"/>
    <m/>
    <n v="11"/>
    <s v="Ontime"/>
    <m/>
  </r>
  <r>
    <n v="1208"/>
    <x v="0"/>
    <d v="2025-06-05T00:00:00"/>
    <m/>
    <m/>
    <d v="2025-06-05T00:00:00"/>
    <s v="PR2526-00820"/>
    <s v="PO2526-01241"/>
    <d v="2025-06-09T00:00:00"/>
    <d v="2025-06-09T00:00:00"/>
    <n v="30"/>
    <s v="SFST81000009"/>
    <s v="Tool and Equipment  Engineering"/>
    <s v="Consumable part"/>
    <n v="3"/>
    <s v="ซีลายสันใหญ่ 75 mm. ขนาด 15x37x4000 มม."/>
    <n v="5"/>
    <s v="PCS."/>
    <n v="95"/>
    <n v="475"/>
    <m/>
    <s v="V1000840 - S.Q. &amp; CO CO., LTD"/>
    <s v="Recive bill and GRN already"/>
    <s v="GRN2526-0001733"/>
    <d v="2025-06-17T00:00:00"/>
    <m/>
    <n v="8"/>
    <s v="Ontime"/>
    <m/>
  </r>
  <r>
    <n v="1209"/>
    <x v="0"/>
    <d v="2025-06-05T00:00:00"/>
    <m/>
    <m/>
    <d v="2025-06-05T00:00:00"/>
    <s v="PR2526-00820"/>
    <s v="PO2526-01241"/>
    <d v="2025-06-09T00:00:00"/>
    <d v="2025-06-09T00:00:00"/>
    <n v="30"/>
    <s v="SFST81000009"/>
    <s v="Tool and Equipment  Engineering"/>
    <s v="Consumable part"/>
    <n v="4"/>
    <s v="ซีลายสันกลาง 69 mm. ขนาด 14x35x4000 มม."/>
    <n v="5"/>
    <s v="PCS."/>
    <n v="85"/>
    <n v="425"/>
    <m/>
    <s v="V1000840 - S.Q. &amp; CO CO., LTD"/>
    <s v="Recive bill and GRN already"/>
    <s v="GRN2526-0001733"/>
    <d v="2025-06-17T00:00:00"/>
    <m/>
    <n v="8"/>
    <s v="Ontime"/>
    <m/>
  </r>
  <r>
    <n v="1210"/>
    <x v="0"/>
    <d v="2025-06-05T00:00:00"/>
    <m/>
    <m/>
    <d v="2025-06-05T00:00:00"/>
    <s v="PR2526-00820"/>
    <s v="PO2526-01240"/>
    <d v="2025-06-09T00:00:00"/>
    <d v="2025-06-09T00:00:00"/>
    <n v="30"/>
    <s v="SFST81000009"/>
    <s v="Tool and Equipment  Engineering"/>
    <s v="Consumable part"/>
    <n v="5"/>
    <s v="สกรูดำ สกรูยิงฝ้า เบอร์6 ยาว11/2 (1นิ้วครึ่ง) หัวแฉกแบน"/>
    <n v="1"/>
    <s v="PCS."/>
    <n v="63"/>
    <n v="63"/>
    <m/>
    <s v="V1000259 - JJP SUPPLY CO., LTD"/>
    <s v="Recive bill and GRN already"/>
    <s v="GRN2526-0001868"/>
    <d v="2025-06-20T00:00:00"/>
    <m/>
    <n v="11"/>
    <s v="Ontime"/>
    <m/>
  </r>
  <r>
    <n v="1211"/>
    <x v="0"/>
    <d v="2025-06-05T00:00:00"/>
    <m/>
    <m/>
    <d v="2025-06-05T00:00:00"/>
    <s v="PR2526-00820"/>
    <s v="PO2526-01241"/>
    <d v="2025-06-09T00:00:00"/>
    <d v="2025-06-09T00:00:00"/>
    <n v="30"/>
    <s v="SFST81000009"/>
    <s v="Tool and Equipment  Engineering"/>
    <s v="Consumable part"/>
    <n v="6"/>
    <s v="BOSNY เคมีโป้วผนังวอลพัดดี้ 1.5 กก. รุ่น B219"/>
    <n v="1"/>
    <s v="PCS."/>
    <n v="120"/>
    <n v="120"/>
    <m/>
    <s v="V1000840 - S.Q. &amp; CO CO., LTD"/>
    <s v="Recive bill and GRN already"/>
    <s v="GRN2526-0001733"/>
    <d v="2025-06-17T00:00:00"/>
    <m/>
    <n v="8"/>
    <s v="Ontime"/>
    <m/>
  </r>
  <r>
    <n v="1212"/>
    <x v="0"/>
    <d v="2025-06-05T00:00:00"/>
    <m/>
    <m/>
    <d v="2025-06-05T00:00:00"/>
    <s v="PR2526-00820"/>
    <s v="PO2526-01241"/>
    <d v="2025-06-09T00:00:00"/>
    <d v="2025-06-09T00:00:00"/>
    <n v="30"/>
    <s v="SFST81000009"/>
    <s v="Tool and Equipment  Engineering"/>
    <s v="Consumable part"/>
    <n v="7"/>
    <s v="ยิปซัมยิปรอค ชนิดทนขึ้น ขอบเรียบ (SE) 9 มม._x000a_GYPROC ขนาด 120 x 240 ซม."/>
    <n v="3"/>
    <s v="PCS."/>
    <n v="235"/>
    <n v="705"/>
    <m/>
    <s v="V1000840 - S.Q. &amp; CO CO., LTD"/>
    <s v="Recive bill and GRN already"/>
    <s v="GRN2526-0001733"/>
    <d v="2025-06-17T00:00:00"/>
    <m/>
    <n v="8"/>
    <s v="Ontime"/>
    <m/>
  </r>
  <r>
    <n v="1213"/>
    <x v="0"/>
    <d v="2025-06-05T00:00:00"/>
    <m/>
    <m/>
    <d v="2025-06-05T00:00:00"/>
    <s v="PR2526-00820"/>
    <s v="PO2526-01241"/>
    <d v="2025-06-09T00:00:00"/>
    <d v="2025-06-09T00:00:00"/>
    <n v="30"/>
    <s v="SFST81000009"/>
    <s v="Tool and Equipment  Engineering"/>
    <s v="Consumable part"/>
    <n v="8"/>
    <s v="เกรียงโป๊วสี สเตนเลสด้ามพลาสติก 2 นิ้ว SOLO รุ่น 8450-2"/>
    <n v="4"/>
    <s v="PCS."/>
    <n v="40"/>
    <n v="160"/>
    <m/>
    <s v="V1000840 - S.Q. &amp; CO CO., LTD"/>
    <s v="Recive bill and GRN already"/>
    <s v="GRN2526-0001733"/>
    <d v="2025-06-17T00:00:00"/>
    <m/>
    <n v="8"/>
    <s v="Ontime"/>
    <m/>
  </r>
  <r>
    <n v="1214"/>
    <x v="0"/>
    <d v="2025-06-05T00:00:00"/>
    <m/>
    <m/>
    <d v="2025-06-05T00:00:00"/>
    <s v="PR2526-00820"/>
    <s v="PO2526-01241"/>
    <d v="2025-06-09T00:00:00"/>
    <d v="2025-06-09T00:00:00"/>
    <n v="30"/>
    <s v="SFST81000009"/>
    <s v="Tool and Equipment  Engineering"/>
    <s v="Consumable part"/>
    <n v="9"/>
    <s v="เกรียงโป้วสี สเดนเลสด้ามพลาสติก 5 นิ้ว SOLO รุ่น 8450-5"/>
    <n v="4"/>
    <s v="PCS."/>
    <n v="58"/>
    <n v="232"/>
    <m/>
    <s v="V1000840 - S.Q. &amp; CO CO., LTD"/>
    <s v="Recive bill and GRN already"/>
    <s v="GRN2526-0001733"/>
    <d v="2025-06-17T00:00:00"/>
    <m/>
    <n v="8"/>
    <s v="Ontime"/>
    <m/>
  </r>
  <r>
    <n v="1215"/>
    <x v="0"/>
    <d v="2025-06-10T00:00:00"/>
    <m/>
    <m/>
    <d v="2025-06-10T00:00:00"/>
    <s v="PR2526-00921"/>
    <s v="PO2526-01360"/>
    <d v="2025-06-16T00:00:00"/>
    <d v="2025-06-16T00:00:00"/>
    <n v="60"/>
    <s v="SFST81000048"/>
    <s v="PD Machine"/>
    <s v="Food Mixer 3"/>
    <n v="1"/>
    <s v="Gear for mixer machine"/>
    <n v="1"/>
    <s v="SET."/>
    <n v="8500"/>
    <n v="8500"/>
    <m/>
    <s v="V1000280 - Thaikitchenmart Co., Ltd"/>
    <s v="Recive bill and GRN already"/>
    <s v="GRN2526-0002408"/>
    <d v="2025-07-17T00:00:00"/>
    <m/>
    <n v="31"/>
    <s v="Ontime"/>
    <m/>
  </r>
  <r>
    <n v="1216"/>
    <x v="0"/>
    <d v="2025-06-10T00:00:00"/>
    <m/>
    <m/>
    <d v="2025-06-10T00:00:00"/>
    <s v="PR2526-00922"/>
    <s v="PO2526-01361 "/>
    <d v="2025-06-16T00:00:00"/>
    <d v="2025-06-16T00:00:00"/>
    <n v="30"/>
    <s v="SFST81000009"/>
    <s v="Tool and Equipment PD M/C"/>
    <s v="Tool and Equipment"/>
    <n v="1"/>
    <s v="&quot;SIEMENS&quot; CONTACTOR 3TS3411-OAN2 220V 32A_x000a_50/60 HZ, 15kW 1NO+1NC"/>
    <n v="5"/>
    <s v="PCS."/>
    <n v="1770"/>
    <n v="8850"/>
    <m/>
    <s v="V1000276 - SN. ELECTRIC AND SUPPLY CO., LTD."/>
    <s v="Recive bill and GRN already"/>
    <s v="GRN2526-0001870"/>
    <d v="2025-06-20T00:00:00"/>
    <m/>
    <n v="4"/>
    <s v="Ontime"/>
    <m/>
  </r>
  <r>
    <n v="1217"/>
    <x v="0"/>
    <d v="2025-06-13T00:00:00"/>
    <m/>
    <m/>
    <d v="2025-06-13T00:00:00"/>
    <s v="PR2526-01017"/>
    <s v="PO2526-01577"/>
    <d v="2025-06-23T00:00:00"/>
    <d v="2025-06-23T00:00:00"/>
    <n v="30"/>
    <s v="SFST81000048"/>
    <s v="PD Machine"/>
    <s v="Vegetable Dicing Machine  Robot coupe CL-50 No.1"/>
    <n v="1"/>
    <s v="&quot;ROBOT COUPE&quot; MOTOR H50 (CL50) PART NO 3114S"/>
    <n v="1"/>
    <s v="JOB."/>
    <n v="9400"/>
    <n v="9400"/>
    <m/>
    <s v="V1000285 - BANGKOK SEVENFIVE CO., LTD"/>
    <s v="Recive bill and GRN already"/>
    <s v="GRN2526-0002115"/>
    <d v="2025-07-02T00:00:00"/>
    <m/>
    <n v="9"/>
    <s v="Ontime"/>
    <m/>
  </r>
  <r>
    <n v="1218"/>
    <x v="0"/>
    <d v="2025-06-13T00:00:00"/>
    <m/>
    <m/>
    <d v="2025-06-13T00:00:00"/>
    <s v="PR2526-01017"/>
    <s v="PO2526-01577"/>
    <d v="2025-06-23T00:00:00"/>
    <d v="2025-06-23T00:00:00"/>
    <n v="30"/>
    <s v="SFST81000048"/>
    <s v="PD Machine"/>
    <s v="Vegetable Dicing Machine  Robot coupe CL-50 No.1"/>
    <n v="2"/>
    <s v="ค่าจัดส่ง"/>
    <n v="1"/>
    <s v="JOB."/>
    <n v="300"/>
    <n v="300"/>
    <m/>
    <s v="V1000285 - BANGKOK SEVENFIVE CO., LTD"/>
    <s v="Recive bill and GRN already"/>
    <s v="GRN2526-0002115"/>
    <d v="2025-07-02T00:00:00"/>
    <m/>
    <n v="9"/>
    <s v="Ontime"/>
    <m/>
  </r>
  <r>
    <n v="1219"/>
    <x v="0"/>
    <d v="2025-06-15T00:00:00"/>
    <m/>
    <m/>
    <d v="2025-06-15T00:00:00"/>
    <s v="PR2526-01034"/>
    <s v="PO2526-01579"/>
    <d v="2025-06-23T00:00:00"/>
    <m/>
    <n v="15"/>
    <s v="SFST34000048"/>
    <s v="Consumable part for MN"/>
    <s v="Tool and Equipment"/>
    <n v="1"/>
    <s v="&quot;Carel&quot;,IREVCOHCOO, temperature controller"/>
    <n v="4"/>
    <s v="PCS."/>
    <n v="3272.5"/>
    <n v="13090"/>
    <m/>
    <s v="V1000265 - Q Inter Supply Co., Ltd"/>
    <s v="Recive bill and GRN already"/>
    <s v="GRN2526-0002023"/>
    <d v="2025-06-23T00:00:00"/>
    <m/>
    <n v="0"/>
    <s v="Ontime"/>
    <m/>
  </r>
  <r>
    <n v="1220"/>
    <x v="0"/>
    <d v="2025-06-15T00:00:00"/>
    <m/>
    <m/>
    <d v="2025-06-15T00:00:00"/>
    <s v="PR2526-01035"/>
    <s v="PO2526-01578"/>
    <d v="2025-06-28T00:00:00"/>
    <d v="2025-06-28T00:00:00"/>
    <n v="60"/>
    <s v="SFST81000078"/>
    <s v="Civill jobs (Floor-Wall-Celling-roof)"/>
    <s v="Cevil jobs"/>
    <n v="1"/>
    <s v="Repair: Ceiling, Wall, Tiled floor in Office_x000a_- In office Khun Tino_x000a_- Female staff room in Low risk area_x000a_- Walkway before entering the production line in Low risk_x000a_- Male staff room in Low risk area_x000a_- Male staff room in High risk area_x000a_- Female staff room in High risk area_x000a_- Women's Restroom and Clothes storage room_x000a_in Medium risk area"/>
    <n v="1"/>
    <s v="JOB."/>
    <n v="44600"/>
    <n v="44600"/>
    <m/>
    <s v="V1000117 - NPN ENGINEERING SOLUTION SUPPLY CO., LTD."/>
    <s v="Recive bill and GRN already"/>
    <s v="GRN2526-0002914"/>
    <d v="2025-08-05T00:00:00"/>
    <m/>
    <n v="38"/>
    <s v="Ontime"/>
    <m/>
  </r>
  <r>
    <n v="1221"/>
    <x v="0"/>
    <d v="2025-06-15T00:00:00"/>
    <m/>
    <m/>
    <d v="2025-06-15T00:00:00"/>
    <s v="PR2526-01036 "/>
    <s v="PO2526-01580"/>
    <d v="2025-06-28T00:00:00"/>
    <d v="2025-06-28T00:00:00"/>
    <n v="20"/>
    <s v="SFST81000009"/>
    <s v="Consumable part for MN"/>
    <s v="Consumable part"/>
    <n v="1"/>
    <s v="สายฉีดชำาระครบชุด สีขาว"/>
    <n v="10"/>
    <s v="PCS."/>
    <n v="125"/>
    <n v="1250"/>
    <m/>
    <s v="V1000603 - TM SUKSAP TRADING LIMITED PARTNERSHIP"/>
    <s v="Recive bill and GRN already"/>
    <s v="GRN2526-0002241"/>
    <d v="2025-07-07T00:00:00"/>
    <m/>
    <n v="9"/>
    <s v="Ontime"/>
    <m/>
  </r>
  <r>
    <n v="1222"/>
    <x v="0"/>
    <d v="2025-06-15T00:00:00"/>
    <m/>
    <m/>
    <d v="2025-06-15T00:00:00"/>
    <s v="PR2526-01036 "/>
    <s v="PO2526-01580"/>
    <d v="2025-06-28T00:00:00"/>
    <d v="2025-06-28T00:00:00"/>
    <n v="20"/>
    <s v="SFST81000009"/>
    <s v="Consumable part for MN"/>
    <s v="Consumable part"/>
    <n v="2"/>
    <s v="ชุดสายฉีดชำาระ สแตนเลส ครบชุด"/>
    <n v="10"/>
    <s v="PCS."/>
    <n v="160"/>
    <n v="1600"/>
    <m/>
    <s v="V1000603 - TM SUKSAP TRADING LIMITED PARTNERSHIP"/>
    <s v="Recive bill and GRN already"/>
    <s v="GRN2526-0002241"/>
    <d v="2025-07-07T00:00:00"/>
    <m/>
    <n v="9"/>
    <s v="Ontime"/>
    <m/>
  </r>
  <r>
    <n v="1223"/>
    <x v="0"/>
    <d v="2025-06-15T00:00:00"/>
    <m/>
    <m/>
    <d v="2025-06-15T00:00:00"/>
    <s v="PR2526-01036 "/>
    <s v="PO2526-01580"/>
    <d v="2025-06-28T00:00:00"/>
    <d v="2025-06-28T00:00:00"/>
    <n v="20"/>
    <s v="SFST81000009"/>
    <s v="Consumable part for MN"/>
    <s v="Consumable part"/>
    <n v="3"/>
    <s v="ฝารองนั่งชักโครก"/>
    <n v="10"/>
    <s v="PCS."/>
    <n v="160"/>
    <n v="1600"/>
    <m/>
    <s v="V1000603 - TM SUKSAP TRADING LIMITED PARTNERSHIP"/>
    <s v="Recive bill and GRN already"/>
    <s v="GRN2526-0002241"/>
    <d v="2025-07-07T00:00:00"/>
    <m/>
    <n v="9"/>
    <s v="Ontime"/>
    <m/>
  </r>
  <r>
    <n v="1224"/>
    <x v="0"/>
    <d v="2025-06-15T00:00:00"/>
    <m/>
    <m/>
    <d v="2025-06-15T00:00:00"/>
    <s v="PR2526-01036 "/>
    <s v="PO2526-01581"/>
    <d v="2025-06-21T00:00:00"/>
    <d v="2025-06-21T00:00:00"/>
    <n v="20"/>
    <s v="SFST81000009"/>
    <s v="Consumable part for MN"/>
    <s v="Consumable part"/>
    <n v="4"/>
    <s v="โช้คปิดเปิดประตู"/>
    <n v="6"/>
    <s v="PCS."/>
    <n v="183.33333333333334"/>
    <n v="1100"/>
    <m/>
    <s v="V1000259 - JJP SUPPLY CO., LTD"/>
    <s v="Recive bill and GRN already"/>
    <s v="GRN2526-0002119"/>
    <d v="2025-07-02T00:00:00"/>
    <m/>
    <n v="11"/>
    <s v="Ontime"/>
    <m/>
  </r>
  <r>
    <n v="1225"/>
    <x v="0"/>
    <d v="2025-06-15T00:00:00"/>
    <m/>
    <m/>
    <d v="2025-06-15T00:00:00"/>
    <s v="PR2526-01036 "/>
    <s v="PO2526-01582"/>
    <d v="2025-06-21T00:00:00"/>
    <d v="2025-06-21T00:00:00"/>
    <n v="20"/>
    <s v="SFST81000009"/>
    <s v="Consumable part for MN"/>
    <s v="Consumable part"/>
    <n v="5"/>
    <s v="วาล์วลูกทองเหลือง 1 นิ้ว"/>
    <n v="4"/>
    <s v="PCS."/>
    <n v="395"/>
    <n v="1580"/>
    <m/>
    <s v="V1000840 - S.Q. &amp; CO CO., LTD"/>
    <s v="Recive bill and GRN already"/>
    <s v="GRN2526-0001985"/>
    <d v="2025-06-26T00:00:00"/>
    <m/>
    <n v="5"/>
    <s v="Ontime"/>
    <m/>
  </r>
  <r>
    <n v="1226"/>
    <x v="0"/>
    <d v="2025-06-15T00:00:00"/>
    <m/>
    <m/>
    <d v="2025-06-15T00:00:00"/>
    <s v="PR2526-01036 "/>
    <s v="PO2526-01580"/>
    <d v="2025-06-21T00:00:00"/>
    <m/>
    <n v="20"/>
    <s v="SFST81000009"/>
    <s v="Consumable part for MN"/>
    <s v="Consumable part"/>
    <n v="6"/>
    <s v="อะไหล่ชักโครก กดบน"/>
    <n v="10"/>
    <s v="PCS."/>
    <n v="400"/>
    <n v="4000"/>
    <m/>
    <s v="V1000603 - TM SUKSAP TRADING LIMITED PARTNERSHIP"/>
    <s v="Recive bill and GRN already"/>
    <s v="GRN2526-0002241"/>
    <d v="2025-07-07T00:00:00"/>
    <m/>
    <n v="16"/>
    <s v="Ontime"/>
    <m/>
  </r>
  <r>
    <n v="1227"/>
    <x v="0"/>
    <d v="2025-06-15T00:00:00"/>
    <m/>
    <m/>
    <d v="2025-06-15T00:00:00"/>
    <s v="PR2526-01036 "/>
    <s v="PO2526-01581"/>
    <d v="2025-06-21T00:00:00"/>
    <d v="2025-06-21T00:00:00"/>
    <n v="20"/>
    <s v="SFST81000009"/>
    <s v="Consumable part for MN"/>
    <s v="Consumable part"/>
    <n v="7"/>
    <s v="อะไหล่ชักโครก กดข้าง"/>
    <n v="10"/>
    <s v="PCS."/>
    <n v="120"/>
    <n v="1200"/>
    <m/>
    <s v="V1000259 - JJP SUPPLY CO., LTD"/>
    <s v="Recive bill and GRN already"/>
    <s v="GRN2526-0002119"/>
    <d v="2025-07-02T00:00:00"/>
    <m/>
    <n v="11"/>
    <s v="Ontime"/>
    <m/>
  </r>
  <r>
    <n v="1228"/>
    <x v="0"/>
    <d v="2025-06-15T00:00:00"/>
    <m/>
    <m/>
    <d v="2025-06-15T00:00:00"/>
    <s v="PR2526-01036 "/>
    <s v="PO2526-01582"/>
    <d v="2025-06-21T00:00:00"/>
    <d v="2025-06-21T00:00:00"/>
    <n v="20"/>
    <s v="SFST81000009"/>
    <s v="Consumable part for MN"/>
    <s v="Consumable part"/>
    <n v="8"/>
    <s v="สายน้ำดี 1/2x40 นิ้ว สแตนเลส"/>
    <n v="10"/>
    <s v="PCS."/>
    <n v="28"/>
    <n v="280"/>
    <m/>
    <s v="V1000840 - S.Q. &amp; CO CO., LTD"/>
    <s v="Recive bill and GRN already"/>
    <s v="GRN2526-0001985"/>
    <d v="2025-06-26T00:00:00"/>
    <m/>
    <n v="5"/>
    <s v="Ontime"/>
    <m/>
  </r>
  <r>
    <n v="1229"/>
    <x v="0"/>
    <d v="2025-06-15T00:00:00"/>
    <m/>
    <m/>
    <d v="2025-06-15T00:00:00"/>
    <s v="PR2526-01036 "/>
    <s v="PO2526-01582"/>
    <d v="2025-06-21T00:00:00"/>
    <d v="2025-06-21T00:00:00"/>
    <n v="20"/>
    <s v="SFST81000009"/>
    <s v="Consumable part for MN"/>
    <s v="Consumable part"/>
    <n v="9"/>
    <s v="บอลวาล์ว PVC 1/2&quot; แบบสวม-ทากาว"/>
    <n v="10"/>
    <s v="PCS."/>
    <n v="28"/>
    <n v="280"/>
    <m/>
    <s v="V1000840 - S.Q. &amp; CO CO., LTD"/>
    <s v="Recive bill and GRN already"/>
    <s v="GRN2526-0001985"/>
    <d v="2025-06-26T00:00:00"/>
    <m/>
    <n v="5"/>
    <s v="Ontime"/>
    <m/>
  </r>
  <r>
    <n v="1230"/>
    <x v="0"/>
    <d v="2025-06-15T00:00:00"/>
    <m/>
    <m/>
    <d v="2025-06-15T00:00:00"/>
    <s v="PR2526-01036 "/>
    <s v="PO2526-01582"/>
    <d v="2025-06-21T00:00:00"/>
    <d v="2025-06-21T00:00:00"/>
    <n v="20"/>
    <s v="SFST81000009"/>
    <s v="Consumable part for MN"/>
    <s v="Consumable part"/>
    <n v="10"/>
    <s v="บอลวาล์ว PVC 3/4&quot; แบบสวม-ทากาว"/>
    <n v="10"/>
    <s v="PCS."/>
    <n v="38"/>
    <n v="380"/>
    <m/>
    <s v="V1000840 - S.Q. &amp; CO CO., LTD"/>
    <s v="Recive bill and GRN already"/>
    <s v="GRN2526-0001985"/>
    <d v="2025-06-26T00:00:00"/>
    <m/>
    <n v="5"/>
    <s v="Ontime"/>
    <m/>
  </r>
  <r>
    <n v="1231"/>
    <x v="0"/>
    <d v="2025-06-15T00:00:00"/>
    <m/>
    <m/>
    <d v="2025-06-15T00:00:00"/>
    <s v="PR2526-01036 "/>
    <s v="PO2526-01582"/>
    <d v="2025-06-21T00:00:00"/>
    <d v="2025-06-21T00:00:00"/>
    <n v="20"/>
    <s v="SFST81000009"/>
    <s v="Consumable part for MN"/>
    <s v="Consumable part"/>
    <n v="11"/>
    <s v="ก๊อกน้ำอ่างล้างจาน"/>
    <n v="6"/>
    <s v="PCS."/>
    <n v="390"/>
    <n v="2340"/>
    <m/>
    <s v="V1000840 - S.Q. &amp; CO CO., LTD"/>
    <s v="Recive bill and GRN already"/>
    <s v="GRN2526-0001985"/>
    <d v="2025-06-26T00:00:00"/>
    <m/>
    <n v="5"/>
    <s v="Ontime"/>
    <m/>
  </r>
  <r>
    <n v="1232"/>
    <x v="0"/>
    <d v="2025-06-15T00:00:00"/>
    <m/>
    <m/>
    <d v="2025-06-15T00:00:00"/>
    <s v="PR2526-01037"/>
    <s v="PO2526-01643 "/>
    <d v="2025-06-25T00:00:00"/>
    <d v="2025-06-25T00:00:00"/>
    <n v="20"/>
    <s v="SFST81000009"/>
    <s v="Consumable part for MN"/>
    <s v="Consumable part"/>
    <n v="1"/>
    <s v="1/4&quot;x50 (M6) พุกสแตนเลส 304 แหวนอีแปะ สปริง (100ตัว/กล่อง)"/>
    <n v="1"/>
    <s v="BOX."/>
    <n v="1243"/>
    <n v="1243"/>
    <m/>
    <s v="V1000729 - BN SUPPLY 1991 CO., LTD."/>
    <s v="Recive bill and GRN already"/>
    <s v="GRN2526-0002175"/>
    <d v="2025-07-07T00:00:00"/>
    <m/>
    <n v="12"/>
    <s v="Ontime"/>
    <m/>
  </r>
  <r>
    <n v="1233"/>
    <x v="0"/>
    <d v="2025-06-15T00:00:00"/>
    <m/>
    <m/>
    <d v="2025-06-15T00:00:00"/>
    <s v="PR2526-01037"/>
    <s v="PO2526-01643 "/>
    <d v="2025-06-25T00:00:00"/>
    <d v="2025-06-25T00:00:00"/>
    <n v="20"/>
    <s v="SFST81000009"/>
    <s v="Consumable part for MN"/>
    <s v="Consumable part"/>
    <n v="2"/>
    <s v="5/16&quot;x50 (M8) พุกสแตนเลส 304 แหวนอีแปะ สปริง (100ตัว/กล่อง)"/>
    <n v="1"/>
    <s v="BOX."/>
    <n v="1850"/>
    <n v="1850"/>
    <m/>
    <s v="V1000729 - BN SUPPLY 1991 CO., LTD."/>
    <s v="Recive bill and GRN already"/>
    <s v="GRN2526-0002175"/>
    <d v="2025-07-07T00:00:00"/>
    <m/>
    <n v="12"/>
    <s v="Ontime"/>
    <m/>
  </r>
  <r>
    <n v="1234"/>
    <x v="0"/>
    <d v="2025-06-15T00:00:00"/>
    <m/>
    <m/>
    <d v="2025-06-15T00:00:00"/>
    <s v="PR2526-01037"/>
    <s v="PO2526-01644"/>
    <d v="2025-06-25T00:00:00"/>
    <d v="2025-06-25T00:00:00"/>
    <n v="20"/>
    <s v="SFST81000009"/>
    <s v="Consumable part for MN"/>
    <s v="Consumable part"/>
    <n v="3"/>
    <s v="3/8&quot;x70 (M10) พุกสแตนเลส 304 แหวนอีแปะ สปริง (75ตัว/กล่อง)"/>
    <n v="1"/>
    <s v="BOX."/>
    <n v="2100"/>
    <n v="2100"/>
    <m/>
    <s v="V1000840 - S.Q. &amp; CO CO., LTD"/>
    <s v="Recive bill and GRN already"/>
    <s v="GRN2526-0002161"/>
    <d v="2025-07-04T00:00:00"/>
    <m/>
    <n v="9"/>
    <s v="Ontime"/>
    <m/>
  </r>
  <r>
    <n v="1235"/>
    <x v="0"/>
    <d v="2025-06-15T00:00:00"/>
    <m/>
    <m/>
    <d v="2025-06-15T00:00:00"/>
    <s v="PR2526-01037"/>
    <s v="PO2526-01644"/>
    <d v="2025-06-25T00:00:00"/>
    <d v="2025-06-25T00:00:00"/>
    <n v="20"/>
    <s v="SFST81000009"/>
    <s v="Consumable part for MN"/>
    <s v="Consumable part"/>
    <n v="4"/>
    <s v="พุกผีเสื้อ เบอร์ 7 ยึดผนังกลวง ยิบซั่ม ยึดเพดาน (100ตัว/ถุง)"/>
    <n v="2"/>
    <s v="BOX."/>
    <n v="145"/>
    <n v="290"/>
    <m/>
    <s v="V1000840 - S.Q. &amp; CO CO., LTD"/>
    <s v="Recive bill and GRN already"/>
    <s v="GRN2526-0002161"/>
    <d v="2025-07-04T00:00:00"/>
    <m/>
    <n v="9"/>
    <s v="Ontime"/>
    <m/>
  </r>
  <r>
    <n v="1236"/>
    <x v="0"/>
    <d v="2025-06-15T00:00:00"/>
    <m/>
    <m/>
    <d v="2025-06-15T00:00:00"/>
    <s v="PR2526-01037"/>
    <s v="PO2526-01644"/>
    <d v="2025-06-25T00:00:00"/>
    <d v="2025-06-25T00:00:00"/>
    <n v="20"/>
    <s v="SFST81000009"/>
    <s v="Consumable part for MN"/>
    <s v="Consumable part"/>
    <n v="5"/>
    <s v="พุกตะกั่วพร้อมสกรูและแหวนรอง 5/8"/>
    <n v="10"/>
    <s v="SET."/>
    <n v="105"/>
    <n v="1050"/>
    <m/>
    <s v="V1000840 - S.Q. &amp; CO CO., LTD"/>
    <s v="Recive bill and GRN already"/>
    <s v="GRN2526-0002161"/>
    <d v="2025-07-04T00:00:00"/>
    <m/>
    <n v="9"/>
    <s v="Ontime"/>
    <m/>
  </r>
  <r>
    <n v="1237"/>
    <x v="0"/>
    <d v="2025-06-15T00:00:00"/>
    <m/>
    <m/>
    <d v="2025-06-15T00:00:00"/>
    <s v="PR2526-01037"/>
    <s v="PO2526-01644"/>
    <d v="2025-06-25T00:00:00"/>
    <d v="2025-06-25T00:00:00"/>
    <n v="20"/>
    <s v="SFST81000009"/>
    <s v="Consumable part for MN"/>
    <s v="Consumable part"/>
    <n v="6"/>
    <s v="พุกตะกั่วพร้อมสกรูและแหวนรอง 1/2"/>
    <n v="10"/>
    <s v="SET."/>
    <n v="54"/>
    <n v="540"/>
    <m/>
    <s v="V1000840 - S.Q. &amp; CO CO., LTD"/>
    <s v="Recive bill and GRN already"/>
    <s v="GRN2526-0002161"/>
    <d v="2025-07-04T00:00:00"/>
    <m/>
    <n v="9"/>
    <s v="Ontime"/>
    <m/>
  </r>
  <r>
    <n v="1238"/>
    <x v="0"/>
    <d v="2025-06-15T00:00:00"/>
    <m/>
    <m/>
    <d v="2025-06-15T00:00:00"/>
    <s v="PR2526-01037"/>
    <s v="PO2526-01644"/>
    <d v="2025-06-25T00:00:00"/>
    <d v="2025-06-25T00:00:00"/>
    <n v="20"/>
    <s v="SFST81000009"/>
    <s v="Consumable part for MN"/>
    <s v="Consumable part"/>
    <n v="7"/>
    <s v="พุกตะกั่วพร้อมสกรูและแหวนรอง 3/8"/>
    <n v="10"/>
    <s v="SET."/>
    <n v="36"/>
    <n v="360"/>
    <m/>
    <s v="V1000840 - S.Q. &amp; CO CO., LTD"/>
    <s v="Recive bill and GRN already"/>
    <s v="GRN2526-0002161"/>
    <d v="2025-07-04T00:00:00"/>
    <m/>
    <n v="9"/>
    <s v="Ontime"/>
    <m/>
  </r>
  <r>
    <n v="1239"/>
    <x v="0"/>
    <d v="2025-06-20T00:00:00"/>
    <m/>
    <m/>
    <d v="2025-06-20T00:00:00"/>
    <s v="PR2526-01089"/>
    <s v="PO2526-01679"/>
    <d v="2025-06-25T00:00:00"/>
    <d v="2025-06-25T00:00:00"/>
    <n v="20"/>
    <s v="SFST34000102"/>
    <s v="Consumable part for MN"/>
    <s v="Tool and Equipment"/>
    <n v="1"/>
    <s v="ซิลิโคนไร้กรดกันเชื้อรา Wessbond silicone Neutra สีเทา"/>
    <n v="25"/>
    <s v="PCS."/>
    <n v="220"/>
    <n v="5500"/>
    <m/>
    <s v="V1000576 - Darmex Petroleum (Thailand) Corp., Ltd."/>
    <s v="Recive bill and GRN already"/>
    <s v="GRN2526-0002160"/>
    <d v="2025-07-04T00:00:00"/>
    <m/>
    <n v="9"/>
    <s v="Ontime"/>
    <m/>
  </r>
  <r>
    <n v="1240"/>
    <x v="0"/>
    <d v="2025-06-20T00:00:00"/>
    <m/>
    <m/>
    <d v="2025-06-20T00:00:00"/>
    <s v="PR2526-01089"/>
    <s v="PO2526-01680 "/>
    <d v="2025-07-02T00:00:00"/>
    <m/>
    <n v="20"/>
    <s v="SFST34000189"/>
    <s v="Consumable part for MN"/>
    <s v="Tool and Equipment"/>
    <n v="2"/>
    <s v="PU Foam Sika Boom AP 500ml"/>
    <n v="24"/>
    <s v="PCS."/>
    <n v="245"/>
    <n v="5880"/>
    <m/>
    <s v="V1000289 - Kitticharoen Supply Co., Ltd"/>
    <s v="Recive bill and GRN already"/>
    <s v="GRN2526-0002369"/>
    <d v="2025-07-16T00:00:00"/>
    <m/>
    <n v="14"/>
    <s v="Ontime"/>
    <m/>
  </r>
  <r>
    <n v="1241"/>
    <x v="0"/>
    <d v="2025-06-24T00:00:00"/>
    <m/>
    <m/>
    <d v="2025-06-24T00:00:00"/>
    <s v="PR2526-01099"/>
    <s v="PO2526-01720"/>
    <d v="2025-07-02T00:00:00"/>
    <m/>
    <n v="30"/>
    <s v="SFST11000256"/>
    <s v="Waste water "/>
    <s v="Waste water system Jobs"/>
    <n v="1"/>
    <s v="Bio Solution 1 lit"/>
    <n v="2"/>
    <s v="BOT."/>
    <n v="800"/>
    <n v="1600"/>
    <m/>
    <s v="V1000206 - TECHMAN (THAILAND) CO.,LTD."/>
    <s v="Recive bill and GRN already"/>
    <s v="GRN2526-0002292"/>
    <d v="2025-07-10T00:00:00"/>
    <m/>
    <n v="8"/>
    <s v="Ontime"/>
    <m/>
  </r>
  <r>
    <n v="1242"/>
    <x v="0"/>
    <d v="2025-06-26T00:00:00"/>
    <m/>
    <m/>
    <d v="2025-06-26T00:00:00"/>
    <s v="PR2526-01120"/>
    <s v="PO2526-01714"/>
    <d v="2025-07-04T00:00:00"/>
    <m/>
    <n v="30"/>
    <s v="SFST81000048"/>
    <s v="PD Machine"/>
    <s v="Steam Bratt pan No.2"/>
    <n v="2"/>
    <s v="Safety Valve Brass PD 9.2 BAR for Bratt pan #2"/>
    <n v="1"/>
    <s v="PCS."/>
    <n v="26514.400000000001"/>
    <n v="26514.400000000001"/>
    <m/>
    <s v="V1000189 - FPT FOOD PROCESS TECHNOLOGY CO., LTD."/>
    <s v="Recive bill and GRN already"/>
    <s v="GRN2526-0002409"/>
    <d v="2025-07-17T00:00:00"/>
    <m/>
    <n v="13"/>
    <s v="Ontime"/>
    <m/>
  </r>
  <r>
    <n v="1243"/>
    <x v="0"/>
    <d v="2025-06-26T00:00:00"/>
    <m/>
    <m/>
    <d v="2025-06-26T00:00:00"/>
    <s v="PR2526-01121"/>
    <s v="PO2526-01803"/>
    <d v="2025-07-04T00:00:00"/>
    <m/>
    <n v="30"/>
    <s v="SFST81000048"/>
    <s v="PD Machine"/>
    <s v="Steambox1"/>
    <n v="1"/>
    <s v="Spong Silicone Rubber สีอิฐ_x000a_- Size:15 X 40 mm._x000a_- ทดความร้อนได้ 180 องศา"/>
    <n v="30"/>
    <s v="M."/>
    <n v="890"/>
    <n v="26700"/>
    <m/>
    <m/>
    <s v="Recive bill and GRN already"/>
    <s v="GRN2526-0002412"/>
    <d v="2025-07-17T00:00:00"/>
    <m/>
    <n v="13"/>
    <s v="Ontime"/>
    <m/>
  </r>
  <r>
    <n v="1244"/>
    <x v="0"/>
    <d v="2025-06-26T00:00:00"/>
    <m/>
    <m/>
    <d v="2025-06-26T00:00:00"/>
    <s v="PR2526-01122"/>
    <s v="PO2526-01711"/>
    <d v="2025-07-04T00:00:00"/>
    <m/>
    <n v="45"/>
    <s v="SFST81000048"/>
    <s v="Tool and Equipment PD M/C"/>
    <s v="Tool and Equipment"/>
    <n v="1"/>
    <s v="Solenoid Valve Pneumatic 3/2 way 1/8 PT NC (Airtac 3V110-06) AC 220V Single coil"/>
    <n v="2"/>
    <s v="PCS."/>
    <n v="310"/>
    <n v="620"/>
    <m/>
    <s v="V1000481 - บริษัท เจดับบลิวเทค จำกัด"/>
    <s v="Recive bill and GRN already"/>
    <s v="GRN2526-0002655"/>
    <d v="2025-07-25T00:00:00"/>
    <m/>
    <n v="21"/>
    <s v="Ontime"/>
    <m/>
  </r>
  <r>
    <n v="1245"/>
    <x v="0"/>
    <d v="2025-06-26T00:00:00"/>
    <m/>
    <m/>
    <d v="2025-06-26T00:00:00"/>
    <s v="PR2526-01123"/>
    <s v="PO2526-01712"/>
    <d v="2025-07-04T00:00:00"/>
    <m/>
    <n v="60"/>
    <s v="SFST81000048"/>
    <s v="Tool and Equipment PD M/C"/>
    <s v="Tool and Equipment"/>
    <n v="1"/>
    <s v="สายพาน V Belt (B-50) ยี่ห้อ MITSUBOSHI BELTING"/>
    <n v="8"/>
    <s v="PCS."/>
    <n v="98.75"/>
    <n v="790"/>
    <m/>
    <s v="V1000763 - North Power Co., Ltd."/>
    <s v="Recive bill and GRN already"/>
    <s v="GRN2526-0002896"/>
    <d v="2025-08-05T00:00:00"/>
    <m/>
    <n v="32"/>
    <s v="Ontime"/>
    <m/>
  </r>
  <r>
    <n v="1246"/>
    <x v="0"/>
    <d v="2025-06-26T00:00:00"/>
    <m/>
    <m/>
    <d v="2025-06-26T00:00:00"/>
    <s v="PR2526-01130"/>
    <s v="PO2526-01722"/>
    <d v="2025-07-02T00:00:00"/>
    <m/>
    <n v="60"/>
    <s v="SFST81000064"/>
    <s v="Annual cost"/>
    <s v="Inspect cost"/>
    <n v="1"/>
    <s v="CALIBRATION FEE Multi Gas Detectors_x000a_- Model: PONPE 323-1_x000a_- CAL 4 MIX GAS_x000a_- Carbon Monoxide, Methane, Oxygen, Hydrogen Sulfide"/>
    <n v="1"/>
    <s v="EA."/>
    <n v="3500"/>
    <n v="3500"/>
    <m/>
    <s v="V1000125 - CALIBRATION LABORATORY CO.,LTD."/>
    <s v="Recive bill and GRN already"/>
    <s v="GRN2526-0003195"/>
    <d v="2025-08-19T00:00:00"/>
    <m/>
    <n v="48"/>
    <s v="Ontime"/>
    <m/>
  </r>
  <r>
    <n v="1247"/>
    <x v="0"/>
    <d v="2025-06-26T00:00:00"/>
    <m/>
    <m/>
    <d v="2025-06-26T00:00:00"/>
    <s v="PR2526-01131"/>
    <s v="PO2526-01878"/>
    <d v="2025-07-09T00:00:00"/>
    <m/>
    <n v="60"/>
    <s v="SFST81000087"/>
    <s v="Annual cost"/>
    <s v="Inspect cost"/>
    <n v="1"/>
    <s v="งานอบรมเจ้าหน้าที่ความปลอดภัยในการทำางาน ระดับบริหาร_x000a_อบรมภายใน (In - House Trainning) 1 รุ่น 1-20 คน"/>
    <n v="1"/>
    <s v="GROUP"/>
    <n v="25000"/>
    <n v="25000"/>
    <m/>
    <s v="V1000854 - Safesiri (Thailand) Co., Ltd."/>
    <s v="Recive bill and GRN already"/>
    <s v="GRN2526-0002939"/>
    <d v="2025-08-07T00:00:00"/>
    <m/>
    <n v="29"/>
    <s v="Ontime"/>
    <m/>
  </r>
  <r>
    <n v="1248"/>
    <x v="0"/>
    <d v="2025-06-26T00:00:00"/>
    <m/>
    <m/>
    <d v="2025-06-26T00:00:00"/>
    <s v="PR2526-01131"/>
    <s v="PO2526-01878"/>
    <d v="2025-07-09T00:00:00"/>
    <m/>
    <n v="60"/>
    <s v="SFST81000087"/>
    <s v="Annual cost"/>
    <s v="Inspect cost"/>
    <n v="2"/>
    <s v="ท่านที่ 21-25 คิดเพิ่มเติม ท่านละ 250 บาท_x000a_อบรม 2 วัน (12 ชั่วโมง)"/>
    <n v="5"/>
    <s v="PERON"/>
    <n v="250"/>
    <n v="1250"/>
    <m/>
    <s v="V1000854 - Safesiri (Thailand) Co., Ltd."/>
    <s v="Recive bill and GRN already"/>
    <s v="GRN2526-0002939"/>
    <d v="2025-08-07T00:00:00"/>
    <m/>
    <n v="29"/>
    <s v="Ontime"/>
    <m/>
  </r>
  <r>
    <n v="1249"/>
    <x v="0"/>
    <d v="2025-06-26T00:00:00"/>
    <m/>
    <m/>
    <d v="2025-06-26T00:00:00"/>
    <s v="PR2526-01135"/>
    <s v="PO2526-01879"/>
    <d v="2025-07-09T00:00:00"/>
    <m/>
    <n v="60"/>
    <s v="SFST81000087"/>
    <s v="Annual cost"/>
    <s v="Inspect cost"/>
    <n v="1"/>
    <s v="งานอบรมเจ้าหน้าที่ความปลอดภัยในการทำงาน ระดับหัวหน้างาน_x000a_อบรมภายใน (In - House Trainning) 1 รุ่น 1-20 คน"/>
    <n v="1"/>
    <s v="GROUP"/>
    <n v="25000"/>
    <n v="25000"/>
    <m/>
    <s v="V1000854 - Safesiri (Thailand) Co., Ltd."/>
    <s v="Recive bill and GRN already"/>
    <s v="GRN2526-0003508"/>
    <d v="2025-09-01T00:00:00"/>
    <m/>
    <n v="54"/>
    <s v="Ontime"/>
    <m/>
  </r>
  <r>
    <n v="1250"/>
    <x v="0"/>
    <d v="2025-06-26T00:00:00"/>
    <m/>
    <m/>
    <d v="2025-06-26T00:00:00"/>
    <s v="PR2526-01135"/>
    <s v="PO2526-01879"/>
    <d v="2025-07-09T00:00:00"/>
    <m/>
    <n v="60"/>
    <s v="SFST81000087"/>
    <s v="Annual cost"/>
    <s v="Inspect cost"/>
    <n v="2"/>
    <s v="ท่านที่ 21-25 คิดเพิ่มเติม ท่านละ 250 บาท_x000a_- อบรม 2 วัน (12 ชั่วโมง)"/>
    <n v="5"/>
    <s v="PERON"/>
    <n v="250"/>
    <n v="1250"/>
    <m/>
    <s v="V1000854 - Safesiri (Thailand) Co., Ltd."/>
    <s v="Recive bill and GRN already"/>
    <s v="GRN2526-0003508"/>
    <d v="2025-09-01T00:00:00"/>
    <m/>
    <n v="54"/>
    <s v="Ontime"/>
    <m/>
  </r>
  <r>
    <n v="1251"/>
    <x v="0"/>
    <d v="2025-06-26T00:00:00"/>
    <m/>
    <m/>
    <d v="2025-06-26T00:00:00"/>
    <s v="PR2526-01136"/>
    <s v="PO2526-02562"/>
    <d v="2025-08-21T00:00:00"/>
    <m/>
    <n v="60"/>
    <s v="SFST81000087"/>
    <s v="Annual cost"/>
    <s v="Inspect cost"/>
    <n v="1"/>
    <s v="งานอบรมระบบบำาบัดน้ำเสีย 2 หลักสูตร_x000a_-ผู้ควบคุมระบบบำบัดน้ำเสีย"/>
    <n v="1"/>
    <s v="JOB."/>
    <n v="5607.48"/>
    <n v="5607.48"/>
    <m/>
    <s v="V1000876 - Thailand Environment Institute Foundation (TEI)"/>
    <s v="Waitting Supplier transportation "/>
    <m/>
    <m/>
    <m/>
    <n v="-45890"/>
    <s v="Ontime"/>
    <m/>
  </r>
  <r>
    <n v="1252"/>
    <x v="0"/>
    <d v="2025-06-26T00:00:00"/>
    <m/>
    <m/>
    <d v="2025-06-26T00:00:00"/>
    <s v="PR2526-01136"/>
    <s v="PO2526-02562"/>
    <d v="2025-08-21T00:00:00"/>
    <m/>
    <n v="60"/>
    <s v="SFST81000087"/>
    <s v="Annual cost"/>
    <s v="Inspect cost"/>
    <n v="2"/>
    <s v="- ผู้ปฏิบัติงานระบบบำาบัดน้ำเสีย"/>
    <n v="1"/>
    <s v="JOB."/>
    <n v="3364.49"/>
    <n v="3364.49"/>
    <m/>
    <s v="V1000876 - Thailand Environment Institute Foundation (TEI)"/>
    <s v="Waitting Supplier transportation "/>
    <m/>
    <m/>
    <m/>
    <n v="-45890"/>
    <s v="Ontime"/>
    <m/>
  </r>
  <r>
    <n v="1253"/>
    <x v="0"/>
    <d v="2025-06-26T00:00:00"/>
    <m/>
    <m/>
    <d v="2025-06-26T00:00:00"/>
    <s v="PR2526-01137"/>
    <s v="PO2526-01723"/>
    <d v="2025-07-04T00:00:00"/>
    <m/>
    <n v="30"/>
    <s v="SFST81000050"/>
    <s v="Safety equipment"/>
    <s v="Safety equipment"/>
    <n v="1"/>
    <s v="เครื่องดับเพลิง ชนิดสูดรน้ำ เวเปอร์ ยี่ห้อ IMPERRIAL ขนาด 15 ปอนด์ Fire Rating 10A-40B ตัวถังทำด้วยสแตนเลส"/>
    <n v="4"/>
    <s v="EA."/>
    <n v="2750"/>
    <n v="11000"/>
    <m/>
    <s v="V1000781 - FIRE-ENGINE IMPERIAL CO.,LTD."/>
    <s v="Recive bill and GRN already"/>
    <s v="GRN2526-0002542"/>
    <d v="2025-07-21T00:00:00"/>
    <m/>
    <n v="17"/>
    <s v="Ontime"/>
    <m/>
  </r>
  <r>
    <n v="1254"/>
    <x v="1"/>
    <d v="2025-06-26T00:00:00"/>
    <m/>
    <m/>
    <d v="2025-06-26T00:00:00"/>
    <s v="PR2526-01137"/>
    <s v="PO2526-01789"/>
    <d v="2025-07-04T00:00:00"/>
    <m/>
    <n v="30"/>
    <s v="SFST82000007"/>
    <s v="Safety equipment"/>
    <s v="Safety  annual jobs"/>
    <n v="2"/>
    <s v="เครื่องดับเพลิง ชนิดสารสะอาด HFC-236fa ยี่ห้อ IMPERRIAL ขนาด 15 ปอนด์ Fire Rating 2A-5B-C"/>
    <n v="1"/>
    <s v="EA."/>
    <n v="8500"/>
    <n v="8500"/>
    <m/>
    <s v="V1000781 - FIRE-ENGINE IMPERIAL CO.,LTD."/>
    <s v="Recive bill and GRN already"/>
    <s v="GRN2526-0002543"/>
    <d v="2025-07-21T00:00:00"/>
    <m/>
    <n v="17"/>
    <s v="Ontime"/>
    <m/>
  </r>
  <r>
    <n v="1255"/>
    <x v="0"/>
    <d v="2025-06-26T00:00:00"/>
    <m/>
    <m/>
    <d v="2025-06-26T00:00:00"/>
    <s v="PR2526-01137"/>
    <s v="PO2526-01723"/>
    <d v="2025-07-04T00:00:00"/>
    <m/>
    <n v="30"/>
    <s v="SFST81000050"/>
    <s v="Safety equipment"/>
    <s v="Safety equipment"/>
    <n v="3"/>
    <s v="เครื่องดับเพลิง ชนิดเคมีแห้ง ยี่ห้อ IMPERIAL ขนาด 15 ปอนด์ Fire Rating 6A-20B"/>
    <n v="2"/>
    <s v="EA."/>
    <n v="1400"/>
    <n v="2800"/>
    <m/>
    <s v="V1000781 - FIRE-ENGINE IMPERIAL CO.,LTD."/>
    <s v="Recive bill and GRN already"/>
    <s v="GRN2526-0002542"/>
    <d v="2025-07-21T00:00:00"/>
    <m/>
    <n v="17"/>
    <s v="Ontime"/>
    <m/>
  </r>
  <r>
    <n v="1256"/>
    <x v="0"/>
    <d v="2025-06-26T00:00:00"/>
    <m/>
    <m/>
    <d v="2025-06-26T00:00:00"/>
    <s v="PR2526-01137"/>
    <s v="PO2526-01723"/>
    <d v="2025-07-04T00:00:00"/>
    <m/>
    <n v="30"/>
    <s v="SFST81000050"/>
    <s v="Safety equipment"/>
    <s v="Safety equipment"/>
    <n v="4"/>
    <s v="ไฟฉุกเฉิน ยี่ห้อ IMPERIAL รุ่น IMP-03-9ED-L (2 x 9W) ไฟสํารอง 3 ชั่วโมง"/>
    <n v="28"/>
    <s v="EA."/>
    <n v="1350"/>
    <n v="37800"/>
    <m/>
    <s v="V1000781 - FIRE-ENGINE IMPERIAL CO.,LTD."/>
    <s v="Recive bill and GRN already"/>
    <s v="GRN2526-0002542"/>
    <d v="2025-07-21T00:00:00"/>
    <m/>
    <n v="17"/>
    <s v="Ontime"/>
    <m/>
  </r>
  <r>
    <n v="1257"/>
    <x v="1"/>
    <d v="2025-06-26T00:00:00"/>
    <m/>
    <m/>
    <d v="2025-06-26T00:00:00"/>
    <s v="PR2526-01138"/>
    <s v="PO2526-01724"/>
    <d v="2025-07-04T00:00:00"/>
    <m/>
    <n v="45"/>
    <s v="SFST82000007"/>
    <s v="Safety equipment"/>
    <s v="Safety  annual jobs"/>
    <n v="1"/>
    <s v="เครื่องวัดค่าแก๊ส Wintact รุ่น WT8811_x000a_- วัดค่าแก๊สได้ 4 ชนิด : CO, O2, H2S, LEL"/>
    <n v="2"/>
    <s v="EA."/>
    <n v="6065.42"/>
    <n v="12130.84"/>
    <m/>
    <s v="V1000272 - Zolftech Innovation Co., Ltd"/>
    <s v="Recive bill and GRN already"/>
    <s v="GRN2526-0002790"/>
    <d v="2025-08-01T00:00:00"/>
    <m/>
    <n v="28"/>
    <s v="Ontime"/>
    <m/>
  </r>
  <r>
    <n v="1258"/>
    <x v="1"/>
    <d v="2025-06-26T00:00:00"/>
    <m/>
    <m/>
    <d v="2025-06-26T00:00:00"/>
    <s v="PR2526-01139"/>
    <s v="PO2526-01721"/>
    <d v="2025-07-04T00:00:00"/>
    <m/>
    <n v="45"/>
    <s v="SFST82000007"/>
    <s v="Safety equipment"/>
    <s v="Safety  annual jobs"/>
    <n v="1"/>
    <s v="แผ่นเคลื่อนย้ายผู้ป่วย พร้อมหมอนล็อคศรีษะ และเข็มขัดรัดผู้ป่วย_x000a_- กระดานบอร์ด_x000a_- รับน้ำหนักได้สูงสุด 200 กิโลกรัม_x000a_- ขนาดแผ่นเคลื่อนย้ายผู้ป่วย 183 x 44.7 ซม._x000a_- มาตรฐาน CE"/>
    <n v="1"/>
    <s v="SET."/>
    <n v="3485"/>
    <n v="3485"/>
    <m/>
    <s v="V1000556 - Team Safety Sales Co., Ltd."/>
    <s v="Recive bill and GRN already"/>
    <s v="GRN2526-0002616"/>
    <d v="2025-07-23T00:00:00"/>
    <m/>
    <n v="19"/>
    <s v="Ontime"/>
    <m/>
  </r>
  <r>
    <n v="1259"/>
    <x v="0"/>
    <d v="2025-06-28T00:00:00"/>
    <m/>
    <m/>
    <d v="2025-06-28T00:00:00"/>
    <s v="PR2526-01161"/>
    <s v="PO2526-01765"/>
    <d v="2025-07-04T00:00:00"/>
    <m/>
    <n v="45"/>
    <s v="SFST81000050"/>
    <s v="Safety equipment"/>
    <s v="Safety equipment"/>
    <n v="1"/>
    <s v="รองเท้าเซฟตี้ Pangolin รุ่น ELITE พื้น PU_x000a_เสริมแผ่นโลหะกันแทงทะลุ_x000a_- Size: 8UK = 4 คู่, 9UK = 3 คู่, 10UK = 1 คู่, 12UK = 2คู่"/>
    <n v="10"/>
    <s v="PCS."/>
    <n v="1160.75"/>
    <n v="11607.5"/>
    <m/>
    <s v="V1000852 - CPL Group Public Company Limited"/>
    <s v="Recive bill and GRN already"/>
    <s v="GRN2526-0002614"/>
    <d v="2025-07-23T00:00:00"/>
    <m/>
    <n v="19"/>
    <s v="Ontime"/>
    <m/>
  </r>
  <r>
    <n v="1260"/>
    <x v="0"/>
    <d v="2025-06-28T00:00:00"/>
    <m/>
    <m/>
    <d v="2025-06-28T00:00:00"/>
    <s v="PR2526-01162"/>
    <s v="PO2526-02259"/>
    <d v="2025-07-31T00:00:00"/>
    <m/>
    <n v="120"/>
    <s v="SFST81000081"/>
    <s v="Safety equipment"/>
    <s v="Safety  annual jobs"/>
    <n v="1"/>
    <s v="Eliminate industrial waste_x000a_- Ammonia water"/>
    <n v="132"/>
    <s v="T"/>
    <n v="2000"/>
    <n v="264000"/>
    <m/>
    <s v="V1000871 - AKKHIE PRAKARN PUBLIC COMPANY LIMITED"/>
    <s v="Recive bill and GRN already"/>
    <s v="GRN2526-0003129,GRN2526-0003128"/>
    <d v="2025-08-15T00:00:00"/>
    <m/>
    <n v="15"/>
    <s v="Ontime"/>
    <m/>
  </r>
  <r>
    <n v="1261"/>
    <x v="0"/>
    <d v="2025-06-28T00:00:00"/>
    <m/>
    <m/>
    <d v="2025-06-28T00:00:00"/>
    <s v="PR2526-01162"/>
    <s v="PO2526-02259"/>
    <d v="2025-07-31T00:00:00"/>
    <m/>
    <n v="120"/>
    <s v="SFST81000081"/>
    <s v="Safety equipment"/>
    <s v="Safety  annual jobs"/>
    <n v="2"/>
    <s v="- Overhead"/>
    <n v="1"/>
    <s v="JOB."/>
    <n v="370300"/>
    <n v="370300"/>
    <m/>
    <s v="V1000871 - AKKHIE PRAKARN PUBLIC COMPANY LIMITED"/>
    <s v="Recive bill and GRN already"/>
    <s v="GRN2526-0003129,GRN2526-0003128"/>
    <d v="2025-08-15T00:00:00"/>
    <m/>
    <n v="15"/>
    <s v="Ontime"/>
    <m/>
  </r>
  <r>
    <n v="1262"/>
    <x v="0"/>
    <d v="2025-06-28T00:00:00"/>
    <m/>
    <m/>
    <d v="2025-06-28T00:00:00"/>
    <s v="PR2526-01162"/>
    <s v="PO2526-02259"/>
    <d v="2025-07-31T00:00:00"/>
    <m/>
    <n v="120"/>
    <s v="SFST81000081"/>
    <s v="Safety equipment"/>
    <s v="Safety  annual jobs"/>
    <n v="3"/>
    <s v="Transportation_x000a_Roll Off Truck 15 Q"/>
    <n v="11"/>
    <s v="TRIP"/>
    <n v="6600"/>
    <n v="72600"/>
    <m/>
    <s v="V1000871 - AKKHIE PRAKARN PUBLIC COMPANY LIMITED"/>
    <s v="Recive bill and GRN already"/>
    <s v="GRN2526-0003129,GRN2526-0003128"/>
    <d v="2025-08-15T00:00:00"/>
    <m/>
    <n v="15"/>
    <s v="Ontime"/>
    <m/>
  </r>
  <r>
    <n v="1263"/>
    <x v="0"/>
    <d v="2025-06-28T00:00:00"/>
    <m/>
    <m/>
    <d v="2025-06-28T00:00:00"/>
    <s v="PR2526-01163"/>
    <s v="PO2526-01717 "/>
    <d v="2025-07-04T00:00:00"/>
    <m/>
    <n v="30"/>
    <s v="SFST81000048"/>
    <s v="PD Machine"/>
    <s v="Combi oven No.2"/>
    <n v="4"/>
    <s v="24.05.616P GASKET GLASS PANE/TROLLY"/>
    <n v="2"/>
    <s v="PCS."/>
    <n v="3705"/>
    <n v="7410"/>
    <m/>
    <s v="V1000460 - FIX EVOLUTION CO., LTD."/>
    <s v="Recive bill and GRN already"/>
    <s v="GRN2526-0002266"/>
    <d v="2025-07-08T00:00:00"/>
    <m/>
    <n v="4"/>
    <s v="Ontime"/>
    <m/>
  </r>
  <r>
    <n v="1264"/>
    <x v="0"/>
    <d v="2025-06-28T00:00:00"/>
    <m/>
    <m/>
    <d v="2025-06-28T00:00:00"/>
    <s v="PR2526-01164"/>
    <s v="PO2526-01716"/>
    <d v="2025-07-04T00:00:00"/>
    <m/>
    <n v="20"/>
    <s v="SFST81000009"/>
    <s v="Tool and Equipment PD M/C"/>
    <s v="Tool and Equipment"/>
    <n v="5"/>
    <s v="Spring SUS for sink (washbasin)"/>
    <n v="50"/>
    <s v="PCS."/>
    <n v="160"/>
    <n v="8000"/>
    <m/>
    <s v="V1000655 - SRM ENGINEERING 1991 CO., LTD."/>
    <s v="Recive bill and GRN already"/>
    <s v="GRN2526-0002323"/>
    <d v="2025-07-14T00:00:00"/>
    <m/>
    <n v="10"/>
    <s v="Ontime"/>
    <m/>
  </r>
  <r>
    <n v="1265"/>
    <x v="0"/>
    <d v="2025-06-28T00:00:00"/>
    <m/>
    <m/>
    <d v="2025-06-28T00:00:00"/>
    <s v="PR2526-01165 "/>
    <s v="PO2526-01715"/>
    <d v="2025-07-04T00:00:00"/>
    <m/>
    <n v="45"/>
    <s v="SFST81000048"/>
    <s v="Tool and Equipment PD M/C"/>
    <s v="Tool and Equipment"/>
    <n v="6"/>
    <s v="Digital Temperature Controller PID &quot;PRIMUS&quot; TMP-96-R-R-AB_x000a_Size: 96x96 mm. /Output1: Relay Contact/Output2: Relay_x000a_Contact/Supply: 100-250 VAC"/>
    <n v="2"/>
    <s v="PCS."/>
    <n v="4216"/>
    <n v="8432"/>
    <m/>
    <s v="V1000668 - Primus Co.,Ltd"/>
    <s v="Recive bill and GRN already"/>
    <s v="GRN2526-0002618"/>
    <d v="2025-07-23T00:00:00"/>
    <m/>
    <n v="19"/>
    <s v="Ontime"/>
    <m/>
  </r>
  <r>
    <n v="1266"/>
    <x v="0"/>
    <d v="2025-06-28T00:00:00"/>
    <m/>
    <m/>
    <d v="2025-06-28T00:00:00"/>
    <s v="PR2526-01166"/>
    <s v="PO2526-01718"/>
    <d v="2025-07-02T00:00:00"/>
    <m/>
    <n v="30"/>
    <s v="SFST81000009"/>
    <s v="Consumable part for MN"/>
    <s v="Consumable part"/>
    <n v="1"/>
    <s v="เหล็กแผ่น 4' x 8' x 1.5MM"/>
    <n v="4"/>
    <s v="PCS."/>
    <n v="820"/>
    <n v="3280"/>
    <m/>
    <s v="V1000840 - S.Q. &amp; CO CO., LTD"/>
    <s v="Recive bill and GRN already"/>
    <s v="GRN2526-0002290"/>
    <d v="2025-07-09T00:00:00"/>
    <m/>
    <n v="7"/>
    <s v="Ontime"/>
    <m/>
  </r>
  <r>
    <n v="1267"/>
    <x v="0"/>
    <d v="2025-06-28T00:00:00"/>
    <m/>
    <m/>
    <d v="2025-06-28T00:00:00"/>
    <s v="PR2526-01166"/>
    <s v="PO2526-01719"/>
    <d v="2025-07-02T00:00:00"/>
    <m/>
    <n v="30"/>
    <s v="SFST81000009"/>
    <s v="Consumable part for MN"/>
    <s v="Consumable part"/>
    <n v="2"/>
    <s v="สแดนเลสกล่อง SS304 1&quot; x 1&quot; x 1.5MM x 6M - HL"/>
    <n v="2"/>
    <s v="PCS."/>
    <n v="670"/>
    <n v="1340"/>
    <m/>
    <s v="V1000307 - M.C.K.STEEL CENTER CO., LTD."/>
    <s v="Recive bill and GRN already"/>
    <s v="GRN2526-0002291"/>
    <d v="2025-07-10T00:00:00"/>
    <m/>
    <n v="8"/>
    <s v="Ontime"/>
    <m/>
  </r>
  <r>
    <n v="1268"/>
    <x v="0"/>
    <d v="2025-06-28T00:00:00"/>
    <m/>
    <m/>
    <d v="2025-06-28T00:00:00"/>
    <s v="PR2526-01166"/>
    <s v="PO2526-01718"/>
    <d v="2025-07-02T00:00:00"/>
    <m/>
    <n v="30"/>
    <s v="SFST81000009"/>
    <s v="Consumable part for MN"/>
    <s v="Consumable part"/>
    <n v="3"/>
    <s v="สแดนเลสกล่อง SS304 2&quot; x 1&quot; x 1.5MM X 6M - เงา"/>
    <n v="2"/>
    <s v="PCS."/>
    <n v="1250"/>
    <n v="2500"/>
    <m/>
    <s v="V1000840 - S.Q. &amp; CO CO., LTD"/>
    <s v="Recive bill and GRN already"/>
    <s v="GRN2526-0002290"/>
    <d v="2025-07-09T00:00:00"/>
    <m/>
    <n v="7"/>
    <s v="Ontime"/>
    <m/>
  </r>
  <r>
    <n v="1269"/>
    <x v="0"/>
    <d v="2025-06-28T00:00:00"/>
    <m/>
    <m/>
    <d v="2025-06-28T00:00:00"/>
    <s v="PR2526-01166"/>
    <s v="PO2526-01718"/>
    <d v="2025-07-02T00:00:00"/>
    <m/>
    <n v="30"/>
    <s v="SFST81000009"/>
    <s v="Consumable part for MN"/>
    <s v="Consumable part"/>
    <n v="4"/>
    <s v="สแตนเลสฉาก SS304 1&quot; x 1&quot; x 1/8&quot; (3.0MM) x 6M"/>
    <n v="2"/>
    <s v="PCS."/>
    <n v="620"/>
    <n v="1240"/>
    <m/>
    <s v="V1000840 - S.Q. &amp; CO CO., LTD"/>
    <s v="Recive bill and GRN already"/>
    <s v="GRN2526-0002290"/>
    <d v="2025-07-09T00:00:00"/>
    <m/>
    <n v="7"/>
    <s v="Ontime"/>
    <m/>
  </r>
  <r>
    <n v="1270"/>
    <x v="0"/>
    <d v="2025-06-28T00:00:00"/>
    <m/>
    <m/>
    <d v="2025-06-28T00:00:00"/>
    <s v="PR2526-01166"/>
    <s v="PO2526-01719"/>
    <d v="2025-07-02T00:00:00"/>
    <m/>
    <n v="30"/>
    <s v="SFST81000009"/>
    <s v="Consumable part for MN"/>
    <s v="Consumable part"/>
    <n v="5"/>
    <s v="สแดนเลสแบน SS304 1&quot; x 1/8&quot; (3.0MM) x 6M"/>
    <n v="6"/>
    <s v="PCS."/>
    <n v="285"/>
    <n v="1710"/>
    <m/>
    <s v="V1000307 - M.C.K.STEEL CENTER CO., LTD."/>
    <s v="Recive bill and GRN already"/>
    <s v="GRN2526-0002291"/>
    <d v="2025-07-10T00:00:00"/>
    <m/>
    <n v="8"/>
    <s v="Ontime"/>
    <m/>
  </r>
  <r>
    <n v="1271"/>
    <x v="0"/>
    <d v="2025-06-28T00:00:00"/>
    <m/>
    <m/>
    <d v="2025-06-28T00:00:00"/>
    <s v="PR2526-01166"/>
    <s v="PO2526-01719"/>
    <d v="2025-07-02T00:00:00"/>
    <m/>
    <n v="30"/>
    <s v="SFST81000009"/>
    <s v="Consumable part for MN"/>
    <s v="Consumable part"/>
    <n v="6"/>
    <s v="หล็กเพลาขาว 1/2&quot; 6 เมตร"/>
    <n v="1"/>
    <s v="PCS."/>
    <n v="170"/>
    <n v="170"/>
    <m/>
    <s v="V1000307 - M.C.K.STEEL CENTER CO., LTD."/>
    <s v="Recive bill and GRN already"/>
    <s v="GRN2526-0002291"/>
    <d v="2025-07-10T00:00:00"/>
    <m/>
    <n v="8"/>
    <s v="Ontime"/>
    <m/>
  </r>
  <r>
    <n v="1272"/>
    <x v="0"/>
    <d v="2025-06-28T00:00:00"/>
    <m/>
    <m/>
    <d v="2025-06-28T00:00:00"/>
    <s v="PR2526-01167"/>
    <s v="PO2526-01713"/>
    <d v="2025-07-04T00:00:00"/>
    <m/>
    <n v="45"/>
    <s v="SFST81000048"/>
    <s v="PD Machine"/>
    <s v="Machanical jobs"/>
    <n v="1"/>
    <s v="งานถอดประกอบชุด Blowers พร้อมท่าความสะอาดภายใน Blower และเปลี่ยนผ้าใบทางเข้า-ทางออก_x000a_- Steam Bratt Pan No.1_x000a_- Deep Pan fryer No.1_x000a_- Round Bratt Pan No.1_x000a_- Steam Bratt Pan No.3_x000a_- Cast Iron Bratt Pan_x000a_- Steam Bratt No.2-3_x000a_- Combi Oven No.2-3_x000a_- Combi Oven No.1_x000a_- Combi Oven No.4_x000a_- Fryer No.2-3_x000a_- Frame grill_x000a_Front steam Box No 1&amp;2 (Hight risk)"/>
    <n v="1"/>
    <s v="JOB."/>
    <n v="108000"/>
    <n v="108000"/>
    <m/>
    <s v="V1000799 - LALIN CLEAN TECH CO., LTD."/>
    <s v="Recive bill and GRN already"/>
    <s v="GRN2526-0002657"/>
    <d v="2025-07-25T00:00:00"/>
    <m/>
    <n v="21"/>
    <s v="Ontime"/>
    <m/>
  </r>
  <r>
    <n v="1273"/>
    <x v="0"/>
    <d v="2025-07-01T00:00:00"/>
    <m/>
    <m/>
    <d v="2025-07-01T00:00:00"/>
    <s v="PR2526-01192"/>
    <s v="PO2526-02034 "/>
    <d v="2025-07-20T00:00:00"/>
    <m/>
    <n v="60"/>
    <s v="SFST81000016"/>
    <s v="Safety equipment"/>
    <s v="Safety  annual jobs"/>
    <n v="1"/>
    <s v="ค่าสมัครสมาชิกกฎหมายรายปี สําหรับอัพเดตกฎหมายฯ_x000a_1.รวบรวมฐานข้อมูลกฎหมายความปลอดภัย, สิ่งแวดล้อมและพลังงาน บริหารงานบุคคล/แรงงาน และกฎหมายที่เกี่ยวข้อง ผ่อนหลังตั้งแต่อดีดจนถึงปัจจุบัน_x000a_2.Update กฎหมายออกใหม่ ประจําเดือน ผ่านเว็บไซต์_x000a_- สรุปสาระสำาคัญกฎหมายฯ_x000a_- Update กฎหมายออกใหม่ประจําเดือน_x000a_- รายละเอียดเพิ่มเต็ม ตามใบเสนอราคาแนบ"/>
    <n v="1"/>
    <s v="EA."/>
    <n v="2750"/>
    <n v="2750"/>
    <m/>
    <s v="V1000858 - WISS BUSINESS CORPORATION CO., LTD."/>
    <s v="Recive bill and GRN already"/>
    <s v="GRN2526-0003126"/>
    <d v="2025-08-15T00:00:00"/>
    <m/>
    <n v="26"/>
    <s v="Ontime"/>
    <m/>
  </r>
  <r>
    <n v="1274"/>
    <x v="0"/>
    <d v="2025-07-01T00:00:00"/>
    <m/>
    <m/>
    <d v="2025-07-01T00:00:00"/>
    <s v="PR2526-01192"/>
    <s v="PO2526-02034 "/>
    <d v="2025-07-20T00:00:00"/>
    <m/>
    <n v="60"/>
    <s v="SFST81000083"/>
    <s v="Safety equipment"/>
    <s v="Safety  annual jobs"/>
    <n v="2"/>
    <s v="ค่าสมัครสมาชิกกฎหมายรายปี สําหรับอัพเดตกฎหมายฯ_x000a_1.รวบรวมฐานข้อมูลกฎหมายความปลอดภัย, สิ่งแวดล้อมและพลังงาน บริหารงานบุคคล/แรงงาน และกฎหมายที่เกี่ยวข้อง ผ่อนหลังตั้งแต่อดีดจนถึงปัจจุบัน_x000a_2.Update กฎหมายออกใหม่ ประจําเดือน ผ่านเว็บไซต์_x000a_- สรุปสาระสำาคัญกฎหมายฯ_x000a_- Update กฎหมายออกใหม่ประจําเดือน_x000a_- รายละเอียดเพิ่มเต็ม ตามใบเสนอราคาแนบ"/>
    <n v="1"/>
    <s v="EA."/>
    <n v="250"/>
    <n v="250"/>
    <m/>
    <s v="V1000858 - WISS BUSINESS CORPORATION CO., LTD."/>
    <s v="Recive bill and GRN already"/>
    <s v="GRN2526-0003126"/>
    <d v="2025-08-15T00:00:00"/>
    <m/>
    <n v="26"/>
    <s v="Ontime"/>
    <m/>
  </r>
  <r>
    <n v="1275"/>
    <x v="0"/>
    <d v="2025-07-01T00:00:00"/>
    <m/>
    <m/>
    <d v="2025-07-01T00:00:00"/>
    <s v="PR2526-01272"/>
    <s v="PO2526-01910"/>
    <d v="2025-07-16T00:00:00"/>
    <m/>
    <n v="30"/>
    <s v="SFST81000048"/>
    <s v="Tool and Equipment PD M/C"/>
    <s v="Tool and Equipment"/>
    <n v="1"/>
    <s v="FLEXIBLE HOSE STAINLESS STEEL FMA321-3/4&quot;_x000a_SIZE: 3/4&quot;_x000a_END TO END: 50 CM._x000a_CONNECTION #1: FLANGE PN16 SS304 1&quot; (FIX)_x000a_CONNECTION #2: UNION SS304 3/4&quot;"/>
    <n v="2"/>
    <s v="PCS."/>
    <n v="2100"/>
    <n v="4200"/>
    <m/>
    <s v="V1000655 - SRM ENGINEERING 1991 CO., LTD."/>
    <s v="Recive bill and GRN already"/>
    <s v="GRN2526-0002413"/>
    <d v="2025-07-17T00:00:00"/>
    <m/>
    <n v="1"/>
    <s v="Ontime"/>
    <m/>
  </r>
  <r>
    <n v="1276"/>
    <x v="0"/>
    <d v="2025-07-01T00:00:00"/>
    <m/>
    <m/>
    <d v="2025-07-01T00:00:00"/>
    <s v="PR2526-01272"/>
    <s v="PO2526-01910"/>
    <d v="2025-07-16T00:00:00"/>
    <m/>
    <n v="30"/>
    <s v="SFST81000048"/>
    <s v="Tool and Equipment PD M/C"/>
    <s v="Tool and Equipment"/>
    <n v="2"/>
    <s v="FLEXIBLE HOSE STAINLESS STEEL FMA321-3/4&quot;_x000a_SIZE: 3/4&quot;_x000a_END TO END: 30 CM._x000a_CONNECTION #1: FLANGE 150P SS304 1&quot; (FIX)_x000a_CONNECTION #2: MALE SS304 3/4&quot;"/>
    <n v="2"/>
    <s v="PCS."/>
    <n v="1700"/>
    <n v="3400"/>
    <m/>
    <s v="V1000655 - SRM ENGINEERING 1991 CO., LTD."/>
    <s v="Recive bill and GRN already"/>
    <s v="GRN2526-0002413"/>
    <d v="2025-07-17T00:00:00"/>
    <m/>
    <n v="1"/>
    <s v="Ontime"/>
    <m/>
  </r>
  <r>
    <n v="1277"/>
    <x v="1"/>
    <d v="2025-07-01T00:00:00"/>
    <m/>
    <m/>
    <d v="2025-07-01T00:00:00"/>
    <s v="PR2526-01290"/>
    <s v="PO2526-02035"/>
    <d v="2025-07-20T00:00:00"/>
    <m/>
    <n v="60"/>
    <s v="SFST82000004"/>
    <s v="Civill jobs (Floor-Wall-Celling-roof)"/>
    <s v="Cevil jobs"/>
    <n v="1"/>
    <s v="material, Nuts and silicone"/>
    <n v="1"/>
    <s v="EA."/>
    <n v="1500"/>
    <n v="1500"/>
    <m/>
    <s v="V1000687 - UM.TECH COMPANY LIMITED"/>
    <s v="Recive bill and GRN already"/>
    <s v="GRN2526-0003308"/>
    <d v="2025-08-22T00:00:00"/>
    <m/>
    <n v="33"/>
    <s v="Ontime"/>
    <m/>
  </r>
  <r>
    <n v="1278"/>
    <x v="1"/>
    <d v="2025-07-01T00:00:00"/>
    <m/>
    <m/>
    <d v="2025-07-01T00:00:00"/>
    <s v="PR2526-01290"/>
    <s v="PO2526-02035"/>
    <d v="2025-07-20T00:00:00"/>
    <m/>
    <n v="60"/>
    <s v="SFST82000004"/>
    <s v="Civill jobs (Floor-Wall-Celling-roof)"/>
    <s v="Cevil jobs"/>
    <n v="2"/>
    <s v="Labor costs for operations"/>
    <n v="1"/>
    <s v="EA."/>
    <n v="8500"/>
    <n v="8500"/>
    <m/>
    <s v="V1000687 - UM.TECH COMPANY LIMITED"/>
    <s v="Recive bill and GRN already"/>
    <s v="GRN2526-0003308"/>
    <d v="2025-08-22T00:00:00"/>
    <m/>
    <n v="33"/>
    <s v="Ontime"/>
    <m/>
  </r>
  <r>
    <n v="1279"/>
    <x v="1"/>
    <d v="2025-07-01T00:00:00"/>
    <m/>
    <m/>
    <d v="2025-07-01T00:00:00"/>
    <s v="PR2526-01290"/>
    <s v="PO2526-02035"/>
    <d v="2025-07-20T00:00:00"/>
    <m/>
    <n v="60"/>
    <s v="SFST82000004"/>
    <s v="Civill jobs (Floor-Wall-Celling-roof)"/>
    <s v="Cevil jobs"/>
    <n v="3"/>
    <s v="Transportation"/>
    <n v="1"/>
    <s v="EA."/>
    <n v="5000"/>
    <n v="5000"/>
    <m/>
    <s v="V1000687 - UM.TECH COMPANY LIMITED"/>
    <s v="Recive bill and GRN already"/>
    <s v="GRN2526-0003308"/>
    <d v="2025-08-22T00:00:00"/>
    <m/>
    <n v="33"/>
    <s v="Ontime"/>
    <m/>
  </r>
  <r>
    <n v="1280"/>
    <x v="1"/>
    <d v="2025-07-01T00:00:00"/>
    <m/>
    <m/>
    <d v="2025-07-01T00:00:00"/>
    <s v="PR2526-01290"/>
    <s v="PO2526-02035"/>
    <d v="2025-07-20T00:00:00"/>
    <m/>
    <n v="60"/>
    <s v="SFST82000004"/>
    <s v="Civill jobs (Floor-Wall-Celling-roof)"/>
    <s v="Cevil jobs"/>
    <n v="4"/>
    <s v="Processing fee"/>
    <n v="1"/>
    <s v="EA."/>
    <n v="1500"/>
    <n v="1500"/>
    <m/>
    <s v="V1000687 - UM.TECH COMPANY LIMITED"/>
    <s v="Recive bill and GRN already"/>
    <s v="GRN2526-0003308"/>
    <d v="2025-08-22T00:00:00"/>
    <m/>
    <n v="33"/>
    <s v="Ontime"/>
    <m/>
  </r>
  <r>
    <n v="1281"/>
    <x v="1"/>
    <d v="2025-07-01T00:00:00"/>
    <m/>
    <m/>
    <d v="2025-07-01T00:00:00"/>
    <s v="PR2526-01291"/>
    <s v="PO2526-02036"/>
    <d v="2025-07-20T00:00:00"/>
    <m/>
    <n v="30"/>
    <s v="SFST82000007"/>
    <s v="Safety equipment"/>
    <s v="Safety equipment"/>
    <n v="1"/>
    <s v="ติดตั้งตู้วงล้อสายดับเพลิง Fire Hose Reel Cabinet พร้อมชุดอุปกรณ์_x000a_- ตู้วงล้อสายดับเพลิง Fire Hose Reel Cabinet พร้อมชุด อุปกรณ์_x000a_- ขนาด 80x110x35 cm, (แบบลอย) เสริมขาสูง 30 ซม. มีหลังคา_x000a_ในชุดประกอบด้วย_x000a_- &quot;NIBCO' BRS Ball V., T-FP-40, UL/FM,350psi_x000a_- Angle Valve, ชนิดทองเหลือง ขนาด 2.5&quot;_x000a_-0ข้อต่อสวมเร็ว+ฝาปิดพร้อมโช ชนิดทองเหลือง ขนาด 2.5&quot;_x000a_- กงล้อสาย SRI Auto Swing Hose Reel ขนาดสาย 1&quot;x30 เมตร_x000a_- ถังดับเพลิง เคมีแห้ง 4A5B ขนาด 10 ปอนด์_x000a_- ติดตั้งตู้ ต่อท่อ เข้าตู้"/>
    <m/>
    <m/>
    <e v="#DIV/0!"/>
    <m/>
    <m/>
    <s v="V1000790 - WEE SERVICE 2024 CO., LTD."/>
    <s v="Recive bill and GRN already"/>
    <s v="GRN2526-0002892"/>
    <d v="2025-08-05T00:00:00"/>
    <m/>
    <n v="16"/>
    <s v="Ontime"/>
    <m/>
  </r>
  <r>
    <n v="1282"/>
    <x v="0"/>
    <d v="2025-07-08T00:00:00"/>
    <m/>
    <m/>
    <d v="2025-07-08T00:00:00"/>
    <s v="PR2526-01292"/>
    <s v="PO2526-01908"/>
    <d v="2025-07-16T00:00:00"/>
    <m/>
    <n v="30"/>
    <s v="SFST81000048"/>
    <s v="Safety equipment"/>
    <s v="Safety equipment"/>
    <n v="1"/>
    <s v="Chemical cleaning and descaling of an internal boiler surface with a capacity of 2 tons per hour._x000a_- เปิดช่อง Man Hole เติมเคมีล้างตะกรันลงในบอยเลอร์_x000a_- เวียนเคมีภายในบอยเลอร์_x000a_- เปิดช่อง Man Holeและ ช่อง Hand Hole ด้านล่าง_x000a_ทาความสะอาดเศษตะกรันออก_x000a_- ฉีดน้าแรงดันทาความสะอาด เศษตะกรันภายในบอยเลอร์_x000a_- ปิดช่อง Man Hole และ ช่อง Hand Hole_x000a_- อัดน้าทดสอบรอยรั่ว"/>
    <n v="1"/>
    <s v="JOB."/>
    <n v="65000"/>
    <n v="65000"/>
    <m/>
    <s v="V1000524 - C.MAX STEAM AND SUPPLY LIMITED PARTNERSHIP"/>
    <s v="Recive bill and GRN already"/>
    <s v="GRN2526-0002537"/>
    <d v="2025-07-21T00:00:00"/>
    <m/>
    <n v="5"/>
    <s v="Ontime"/>
    <m/>
  </r>
  <r>
    <n v="1283"/>
    <x v="0"/>
    <d v="2025-07-08T00:00:00"/>
    <m/>
    <m/>
    <d v="2025-07-08T00:00:00"/>
    <s v="PR2526-01293"/>
    <s v="PO2526-01909"/>
    <d v="2025-07-16T00:00:00"/>
    <m/>
    <n v="30"/>
    <s v="SFST81000048"/>
    <s v="Tool and Equipment PD M/C"/>
    <s v="Tool and Equipment"/>
    <n v="1"/>
    <s v="3V2-06NC Solenoid Valve - Airtac | 3/2 Way | NC_x000a_1/4&quot; Ports | With coil | 24 VDC"/>
    <n v="2"/>
    <s v="PCS."/>
    <n v="509"/>
    <n v="1018"/>
    <m/>
    <s v="V1000481 - บริษัท เจดับบลิวเทค จำกัด"/>
    <s v="Recive bill and GRN already"/>
    <s v="GRN2526-0002654"/>
    <d v="2025-07-25T00:00:00"/>
    <m/>
    <n v="9"/>
    <s v="Ontime"/>
    <m/>
  </r>
  <r>
    <n v="1284"/>
    <x v="0"/>
    <d v="2025-07-08T00:00:00"/>
    <m/>
    <m/>
    <d v="2025-07-08T00:00:00"/>
    <s v="PR2526-01293"/>
    <s v="PO2526-01909"/>
    <d v="2025-07-16T00:00:00"/>
    <m/>
    <n v="30"/>
    <s v="SFST81000048"/>
    <s v="Tool and Equipment PD M/C"/>
    <s v="Tool and Equipment"/>
    <n v="2"/>
    <s v="3V2-06NC Solenoid Valve - Airtac | 3/2 Way | NC_x000a_1/8&quot; Ports | With coil | 24 VDC"/>
    <n v="2"/>
    <s v="PCS."/>
    <n v="509"/>
    <n v="1018"/>
    <m/>
    <s v="V1000481 - บริษัท เจดับบลิวเทค จำกัด"/>
    <s v="Recive bill and GRN already"/>
    <s v="GRN2526-0002654"/>
    <d v="2025-07-25T00:00:00"/>
    <m/>
    <n v="9"/>
    <s v="Ontime"/>
    <m/>
  </r>
  <r>
    <n v="1285"/>
    <x v="0"/>
    <d v="2025-07-08T00:00:00"/>
    <m/>
    <m/>
    <d v="2025-07-08T00:00:00"/>
    <s v="PR2526-01294"/>
    <s v="PO2526-01907"/>
    <d v="2025-07-16T00:00:00"/>
    <m/>
    <n v="30"/>
    <s v="SFST81000009"/>
    <s v="Tool and Equipment  Engineering"/>
    <s v="Tool and Equipment"/>
    <n v="1"/>
    <s v="แผ่นไฟเบอร์กลาสสีขาวเรียบ 4' x 8' x 3 MM"/>
    <n v="4"/>
    <s v="PCS."/>
    <n v="4500"/>
    <n v="18000"/>
    <m/>
    <s v="V1000655 - SRM ENGINEERING 1991 CO., LTD."/>
    <s v="Recive bill and GRN already"/>
    <s v="GRN2526-0002615"/>
    <d v="2025-07-23T00:00:00"/>
    <m/>
    <n v="7"/>
    <s v="Ontime"/>
    <m/>
  </r>
  <r>
    <n v="1286"/>
    <x v="0"/>
    <d v="2025-07-08T00:00:00"/>
    <m/>
    <m/>
    <d v="2025-07-08T00:00:00"/>
    <s v="PR2526-01295"/>
    <s v="PO2526-02191"/>
    <d v="2025-07-28T00:00:00"/>
    <m/>
    <n v="60"/>
    <s v="SFST81000048"/>
    <s v="Tool and Equipment  Engineering"/>
    <s v="Tool and Equipment"/>
    <n v="1"/>
    <s v="ออโต้เครน Auto Drain CKD Model: 5100-4C_x000a_- ออโต้เครน CKD, ตัวระบายน้ำอัตโนมัติ Made By Japan._x000a_- ใช้กับระบบ ลม_x000a_- ขนาดเกลียว Rc 1/2&quot;_x000a_- ทนแรงดันสูงสุด 10 บาร์_x000a_- อุณภูมิใช่งานระหว่าง 5 - 65 องศาเซลเซียส"/>
    <n v="2"/>
    <s v="EA."/>
    <n v="8164.45"/>
    <n v="16328.9"/>
    <m/>
    <s v="V1000870 - MISUMI (THAILAND) CO., LTD."/>
    <s v="Recive bill and GRN already"/>
    <s v="GRN2526-0003531"/>
    <d v="2025-09-03T00:00:00"/>
    <m/>
    <n v="37"/>
    <s v="Ontime"/>
    <m/>
  </r>
  <r>
    <n v="1287"/>
    <x v="0"/>
    <d v="2025-07-08T00:00:00"/>
    <m/>
    <m/>
    <d v="2025-07-08T00:00:00"/>
    <s v="PR2526-01296"/>
    <s v="PO2526-02040"/>
    <d v="2025-07-15T00:00:00"/>
    <m/>
    <n v="30"/>
    <s v="SFST34000054"/>
    <s v="Consumable part for MN"/>
    <s v="Refrigerant"/>
    <n v="1"/>
    <s v="R507 Refrigerant,(1 Tank 11.3 kg/Tank)"/>
    <n v="20"/>
    <s v="DRUM."/>
    <n v="2630"/>
    <n v="52600"/>
    <m/>
    <s v="V1000312 - Colder Solution Co., Ltd."/>
    <s v="Recive bill and GRN already"/>
    <s v="GRN2526-0002619"/>
    <d v="2025-07-23T00:00:00"/>
    <m/>
    <n v="8"/>
    <s v="Ontime"/>
    <m/>
  </r>
  <r>
    <n v="1288"/>
    <x v="0"/>
    <d v="2025-07-08T00:00:00"/>
    <m/>
    <m/>
    <d v="2025-07-08T00:00:00"/>
    <s v="PR2526-01297 "/>
    <s v="PO2526-01912"/>
    <d v="2025-07-15T00:00:00"/>
    <m/>
    <n v="30"/>
    <s v="SFST81000048"/>
    <s v="Tool and Equipment  Engineering"/>
    <s v="Machanical jobs"/>
    <n v="1"/>
    <s v="Spare Part Compressor For MOBO EA37 (50 HP)_x000a_- Air Filter (ตัวกรองอากาศ)"/>
    <n v="1"/>
    <s v="EA."/>
    <n v="2900"/>
    <n v="2900"/>
    <m/>
    <s v="V1000477 - บริษัท วาตะ แอร์ คอมเพรสเซอร์ จำกัด"/>
    <s v="Recive bill and GRN already"/>
    <s v="GRN2526-0002539"/>
    <d v="2025-07-21T00:00:00"/>
    <m/>
    <n v="6"/>
    <s v="Ontime"/>
    <m/>
  </r>
  <r>
    <n v="1289"/>
    <x v="0"/>
    <d v="2025-07-08T00:00:00"/>
    <m/>
    <m/>
    <d v="2025-07-08T00:00:00"/>
    <s v="PR2526-01297 "/>
    <s v="PO2526-01912"/>
    <d v="2025-07-15T00:00:00"/>
    <m/>
    <n v="30"/>
    <s v="SFST81000048"/>
    <s v="Tool and Equipment  Engineering"/>
    <s v="Machanical jobs"/>
    <n v="2"/>
    <s v="Oil Filter (ตัวกรองน้ำมัน)"/>
    <n v="1"/>
    <s v="EA."/>
    <n v="2600"/>
    <n v="2600"/>
    <m/>
    <s v="V1000477 - บริษัท วาตะ แอร์ คอมเพรสเซอร์ จำกัด"/>
    <s v="Recive bill and GRN already"/>
    <s v="GRN2526-0002539"/>
    <d v="2025-07-21T00:00:00"/>
    <m/>
    <n v="6"/>
    <s v="Ontime"/>
    <m/>
  </r>
  <r>
    <n v="1290"/>
    <x v="0"/>
    <d v="2025-07-08T00:00:00"/>
    <m/>
    <m/>
    <d v="2025-07-08T00:00:00"/>
    <s v="PR2526-01297 "/>
    <s v="PO2526-01912"/>
    <d v="2025-07-15T00:00:00"/>
    <m/>
    <n v="30"/>
    <s v="SFST81000048"/>
    <s v="Tool and Equipment  Engineering"/>
    <s v="Machanical jobs"/>
    <n v="3"/>
    <s v="Separater (ตัวแยกน้ำมัน)"/>
    <n v="1"/>
    <s v="EA."/>
    <n v="10000"/>
    <n v="10000"/>
    <m/>
    <s v="V1000477 - บริษัท วาตะ แอร์ คอมเพรสเซอร์ จำกัด"/>
    <s v="Recive bill and GRN already"/>
    <s v="GRN2526-0002539"/>
    <d v="2025-07-21T00:00:00"/>
    <m/>
    <n v="6"/>
    <s v="Ontime"/>
    <m/>
  </r>
  <r>
    <n v="1291"/>
    <x v="0"/>
    <d v="2025-07-08T00:00:00"/>
    <m/>
    <m/>
    <d v="2025-07-08T00:00:00"/>
    <s v="PR2526-01297 "/>
    <s v="PO2526-01912"/>
    <d v="2025-07-15T00:00:00"/>
    <m/>
    <n v="30"/>
    <s v="SFST81000048"/>
    <s v="Tool and Equipment  Engineering"/>
    <s v="Machanical jobs"/>
    <n v="4"/>
    <s v="Lubricant S46 (20 lites) (น้ำมันปั๊มลมสกูร)"/>
    <n v="2"/>
    <s v="EA."/>
    <n v="4200"/>
    <n v="8400"/>
    <m/>
    <s v="V1000477 - บริษัท วาตะ แอร์ คอมเพรสเซอร์ จำกัด"/>
    <s v="Recive bill and GRN already"/>
    <s v="GRN2526-0002539"/>
    <d v="2025-07-21T00:00:00"/>
    <m/>
    <n v="6"/>
    <s v="Ontime"/>
    <m/>
  </r>
  <r>
    <n v="1292"/>
    <x v="0"/>
    <d v="2025-07-08T00:00:00"/>
    <m/>
    <m/>
    <d v="2025-07-08T00:00:00"/>
    <s v="PR2526-01299"/>
    <s v="PO2526-01913"/>
    <d v="2025-07-15T00:00:00"/>
    <m/>
    <n v="30"/>
    <s v="SFST81000048"/>
    <s v="Tool and Equipment  Engineering"/>
    <s v="Machanical jobs"/>
    <n v="5"/>
    <s v="Spare Part Compressor For MOBO SA 8 (10 HP)_x000a_Air Filter (ตัวกรองอากาศ)"/>
    <n v="1"/>
    <s v="EA."/>
    <n v="2120"/>
    <n v="2120"/>
    <m/>
    <s v="V1000477 - บริษัท วาตะ แอร์ คอมเพรสเซอร์ จำกัด"/>
    <s v="Recive bill and GRN already"/>
    <s v="GRN2526-0002538"/>
    <d v="2025-07-21T00:00:00"/>
    <m/>
    <n v="6"/>
    <s v="Ontime"/>
    <m/>
  </r>
  <r>
    <n v="1293"/>
    <x v="0"/>
    <d v="2025-07-08T00:00:00"/>
    <m/>
    <m/>
    <d v="2025-07-08T00:00:00"/>
    <s v="PR2526-01299"/>
    <s v="PO2526-01913"/>
    <d v="2025-07-15T00:00:00"/>
    <m/>
    <n v="30"/>
    <s v="SFST81000048"/>
    <s v="Tool and Equipment  Engineering"/>
    <s v="Machanical jobs"/>
    <n v="6"/>
    <s v="Oil Filter (ตัวกรองน้ำมัน)"/>
    <n v="1"/>
    <s v="EA."/>
    <n v="1200"/>
    <n v="1200"/>
    <m/>
    <s v="V1000477 - บริษัท วาตะ แอร์ คอมเพรสเซอร์ จำกัด"/>
    <s v="Recive bill and GRN already"/>
    <s v="GRN2526-0002538"/>
    <d v="2025-07-21T00:00:00"/>
    <m/>
    <n v="6"/>
    <s v="Ontime"/>
    <m/>
  </r>
  <r>
    <n v="1294"/>
    <x v="0"/>
    <d v="2025-07-08T00:00:00"/>
    <m/>
    <m/>
    <d v="2025-07-08T00:00:00"/>
    <s v="PR2526-01299"/>
    <s v="PO2526-01913"/>
    <d v="2025-07-15T00:00:00"/>
    <m/>
    <n v="30"/>
    <s v="SFST81000048"/>
    <s v="Tool and Equipment  Engineering"/>
    <s v="Machanical jobs"/>
    <n v="7"/>
    <s v="Separater (ตัวแยกน้ำมัน)"/>
    <n v="1"/>
    <s v="EA."/>
    <n v="7200"/>
    <n v="7200"/>
    <m/>
    <s v="V1000477 - บริษัท วาตะ แอร์ คอมเพรสเซอร์ จำกัด"/>
    <s v="Recive bill and GRN already"/>
    <s v="GRN2526-0002538"/>
    <d v="2025-07-21T00:00:00"/>
    <m/>
    <n v="6"/>
    <s v="Ontime"/>
    <m/>
  </r>
  <r>
    <n v="1295"/>
    <x v="0"/>
    <d v="2025-07-08T00:00:00"/>
    <m/>
    <m/>
    <d v="2025-07-08T00:00:00"/>
    <s v="PR2526-01299"/>
    <s v="PO2526-01913"/>
    <d v="2025-07-15T00:00:00"/>
    <m/>
    <n v="30"/>
    <s v="SFST81000048"/>
    <s v="Tool and Equipment  Engineering"/>
    <s v="Machanical jobs"/>
    <n v="8"/>
    <s v="Lubricant S46 (20 lites) (น้ำมันปั๊มลมสกูร)"/>
    <n v="1"/>
    <s v="EA."/>
    <n v="4200"/>
    <n v="4200"/>
    <m/>
    <s v="V1000477 - บริษัท วาตะ แอร์ คอมเพรสเซอร์ จำกัด"/>
    <s v="Recive bill and GRN already"/>
    <s v="GRN2526-0002538"/>
    <d v="2025-07-21T00:00:00"/>
    <m/>
    <n v="6"/>
    <s v="Ontime"/>
    <m/>
  </r>
  <r>
    <n v="1296"/>
    <x v="0"/>
    <d v="2025-07-09T00:00:00"/>
    <m/>
    <m/>
    <d v="2025-07-09T00:00:00"/>
    <s v="PR2526-01301"/>
    <s v="PO2526-02043"/>
    <d v="2025-07-20T00:00:00"/>
    <m/>
    <n v="30"/>
    <s v="SFST81000048"/>
    <s v="Tool and Equipment PD M/C"/>
    <s v="Tool and Equipment"/>
    <n v="1"/>
    <s v="สายอ่อนสแตนเลส หัวท้ายยูเนี่ยนสแตนเลส ขนาด1&quot; ยาว100cm. ทนแรงดัน 10Bar."/>
    <n v="2"/>
    <s v="PCS."/>
    <n v="1550"/>
    <n v="3100"/>
    <m/>
    <s v="V1000529 - 168 Supply"/>
    <s v="Recive bill and GRN already"/>
    <s v="GRN2526-0002664"/>
    <d v="2025-07-25T00:00:00"/>
    <m/>
    <n v="5"/>
    <s v="Ontime"/>
    <m/>
  </r>
  <r>
    <n v="1297"/>
    <x v="2"/>
    <d v="2025-07-08T00:00:00"/>
    <m/>
    <m/>
    <d v="2025-07-08T00:00:00"/>
    <s v="PR2526-01304"/>
    <s v="PO2526-02033"/>
    <d v="2025-07-20T00:00:00"/>
    <m/>
    <n v="60"/>
    <s v="SFST82000007"/>
    <s v="Water plant"/>
    <s v="Water system jobs"/>
    <n v="1"/>
    <s v="Sensor Chlorine &quot;ProMinent&quot; CGE 3-mA-2ppm"/>
    <n v="1"/>
    <s v="EA."/>
    <n v="63300"/>
    <n v="63300"/>
    <m/>
    <s v="V1000102 - PROMINENT FLUID CONTROLS (THAILAND) CO., LTD."/>
    <s v="Recive bill and GRN already"/>
    <s v="GRN2526-0003511"/>
    <d v="2025-09-01T00:00:00"/>
    <m/>
    <n v="43"/>
    <s v="Ontime"/>
    <m/>
  </r>
  <r>
    <n v="1298"/>
    <x v="1"/>
    <d v="2025-07-08T00:00:00"/>
    <m/>
    <m/>
    <d v="2025-07-08T00:00:00"/>
    <s v="PR2526-01309"/>
    <s v="PO2526-02274"/>
    <d v="2025-08-04T00:00:00"/>
    <m/>
    <n v="120"/>
    <s v="SFST82000008"/>
    <s v="Fire alarm &amp; Fire Pump system"/>
    <s v="Fire Pump System"/>
    <n v="1"/>
    <s v="FIRE ALARM SYSTEM_x000a_- F/A Module Box Size 9 Module"/>
    <n v="1"/>
    <s v="EA."/>
    <n v="8500"/>
    <n v="8500"/>
    <m/>
    <s v="V1000741 - Louis T. Leonowens (Thailand) .,Ltd."/>
    <s v="Recive bill and GRN already"/>
    <s v="GRN2526-0004665"/>
    <d v="2025-10-17T00:00:00"/>
    <m/>
    <n v="74"/>
    <s v="Ontime"/>
    <m/>
  </r>
  <r>
    <n v="1299"/>
    <x v="3"/>
    <m/>
    <m/>
    <m/>
    <d v="2025-07-08T00:00:00"/>
    <s v="PR2526-01309"/>
    <s v="PO2526-02274"/>
    <d v="2025-08-04T00:00:00"/>
    <m/>
    <n v="120"/>
    <s v="SFST82000008"/>
    <s v="Fire alarm &amp; Fire Pump system"/>
    <s v="Fire Pump System"/>
    <n v="2"/>
    <s v="- Monitor Module 2 wire-Detector"/>
    <n v="7"/>
    <s v="EA."/>
    <n v="1500"/>
    <n v="10500"/>
    <m/>
    <s v="V1000741 - Louis T. Leonowens (Thailand) .,Ltd."/>
    <s v="Recive bill and GRN already"/>
    <s v="GRN2526-0004665"/>
    <d v="2025-10-17T00:00:00"/>
    <m/>
    <n v="74"/>
    <s v="Ontime"/>
    <m/>
  </r>
  <r>
    <n v="1300"/>
    <x v="3"/>
    <m/>
    <m/>
    <m/>
    <d v="2025-07-08T00:00:00"/>
    <s v="PR2526-01309"/>
    <s v="PO2526-02274"/>
    <d v="2025-08-04T00:00:00"/>
    <m/>
    <n v="120"/>
    <s v="SFST82000008"/>
    <s v="Fire alarm &amp; Fire Pump system"/>
    <s v="Fire Pump System"/>
    <n v="3"/>
    <s v="- Monitor Module 2 wire-Detector"/>
    <n v="1"/>
    <s v="EA."/>
    <n v="1600"/>
    <n v="1600"/>
    <m/>
    <s v="V1000741 - Louis T. Leonowens (Thailand) .,Ltd."/>
    <s v="Recive bill and GRN already"/>
    <s v="GRN2526-0004665"/>
    <d v="2025-10-17T00:00:00"/>
    <m/>
    <n v="74"/>
    <s v="Ontime"/>
    <m/>
  </r>
  <r>
    <n v="1301"/>
    <x v="3"/>
    <m/>
    <m/>
    <m/>
    <d v="2025-07-08T00:00:00"/>
    <s v="PR2526-01309"/>
    <s v="PO2526-02274"/>
    <d v="2025-08-04T00:00:00"/>
    <m/>
    <n v="120"/>
    <s v="SFST82000008"/>
    <s v="Fire alarm &amp; Fire Pump system"/>
    <s v="Fire Pump System"/>
    <n v="4"/>
    <s v="- Power Supply 5 Ah"/>
    <n v="1"/>
    <s v="EA."/>
    <n v="6000"/>
    <n v="6000"/>
    <m/>
    <s v="V1000741 - Louis T. Leonowens (Thailand) .,Ltd."/>
    <s v="Recive bill and GRN already"/>
    <s v="GRN2526-0004665"/>
    <d v="2025-10-17T00:00:00"/>
    <m/>
    <n v="74"/>
    <s v="Ontime"/>
    <m/>
  </r>
  <r>
    <n v="1302"/>
    <x v="3"/>
    <m/>
    <m/>
    <m/>
    <d v="2025-07-08T00:00:00"/>
    <s v="PR2526-01309"/>
    <s v="PO2526-02274"/>
    <d v="2025-08-04T00:00:00"/>
    <m/>
    <n v="120"/>
    <s v="SFST82000008"/>
    <s v="Fire alarm &amp; Fire Pump system"/>
    <s v="Fire Pump System"/>
    <n v="5"/>
    <s v="- Photoelectric Smoke Detector, 2-wire, Plug-in"/>
    <n v="7"/>
    <s v="EA."/>
    <n v="800"/>
    <n v="5600"/>
    <m/>
    <s v="V1000741 - Louis T. Leonowens (Thailand) .,Ltd."/>
    <s v="Recive bill and GRN already"/>
    <s v="GRN2526-0004665"/>
    <d v="2025-10-17T00:00:00"/>
    <m/>
    <n v="74"/>
    <s v="Ontime"/>
    <m/>
  </r>
  <r>
    <n v="1303"/>
    <x v="3"/>
    <m/>
    <m/>
    <m/>
    <d v="2025-07-08T00:00:00"/>
    <s v="PR2526-01309"/>
    <s v="PO2526-02274"/>
    <d v="2025-08-04T00:00:00"/>
    <m/>
    <n v="120"/>
    <s v="SFST82000008"/>
    <s v="Fire alarm &amp; Fire Pump system"/>
    <s v="Fire Pump System"/>
    <n v="6"/>
    <s v="- Rate-Anticipation Heat Detector"/>
    <n v="4"/>
    <s v="EA."/>
    <n v="2000"/>
    <n v="8000"/>
    <m/>
    <s v="V1000741 - Louis T. Leonowens (Thailand) .,Ltd."/>
    <s v="Recive bill and GRN already"/>
    <s v="GRN2526-0004665"/>
    <d v="2025-10-17T00:00:00"/>
    <m/>
    <n v="74"/>
    <s v="Ontime"/>
    <m/>
  </r>
  <r>
    <n v="1304"/>
    <x v="3"/>
    <m/>
    <m/>
    <m/>
    <d v="2025-07-08T00:00:00"/>
    <s v="PR2526-01309"/>
    <s v="PO2526-02274"/>
    <d v="2025-08-04T00:00:00"/>
    <m/>
    <n v="120"/>
    <s v="SFST82000008"/>
    <s v="Fire alarm &amp; Fire Pump system"/>
    <s v="Fire Pump System"/>
    <n v="7"/>
    <s v="- Alarm Bell 24VDC, Polarized, 82 dBA, Size :6&quot;"/>
    <n v="2"/>
    <s v="EA."/>
    <n v="800"/>
    <n v="1600"/>
    <m/>
    <s v="V1000741 - Louis T. Leonowens (Thailand) .,Ltd."/>
    <s v="Recive bill and GRN already"/>
    <s v="GRN2526-0004665"/>
    <d v="2025-10-17T00:00:00"/>
    <m/>
    <n v="74"/>
    <s v="Ontime"/>
    <m/>
  </r>
  <r>
    <n v="1305"/>
    <x v="3"/>
    <m/>
    <m/>
    <m/>
    <d v="2025-07-08T00:00:00"/>
    <s v="PR2526-01309"/>
    <s v="PO2526-02274"/>
    <d v="2025-08-04T00:00:00"/>
    <m/>
    <n v="120"/>
    <s v="SFST82000008"/>
    <s v="Fire alarm &amp; Fire Pump system"/>
    <s v="Fire Pump System"/>
    <n v="8"/>
    <s v="- Modify Plate Graphic Annunciator A3"/>
    <n v="2"/>
    <s v="EA."/>
    <n v="5000"/>
    <n v="10000"/>
    <m/>
    <s v="V1000741 - Louis T. Leonowens (Thailand) .,Ltd."/>
    <s v="Recive bill and GRN already"/>
    <s v="GRN2526-0004665"/>
    <d v="2025-10-17T00:00:00"/>
    <m/>
    <n v="74"/>
    <s v="Ontime"/>
    <m/>
  </r>
  <r>
    <n v="1306"/>
    <x v="3"/>
    <m/>
    <m/>
    <m/>
    <d v="2025-07-08T00:00:00"/>
    <s v="PR2526-01309"/>
    <s v="PO2526-02274"/>
    <d v="2025-08-04T00:00:00"/>
    <m/>
    <n v="120"/>
    <s v="SFST82000008"/>
    <s v="Fire alarm &amp; Fire Pump system"/>
    <s v="Fire Pump System"/>
    <n v="9"/>
    <s v="- Rack Hose, 2.5&quot; x 100 FT,w/ brass Inst, w/Box"/>
    <n v="1"/>
    <s v="EA."/>
    <n v="10000"/>
    <n v="10000"/>
    <m/>
    <s v="V1000741 - Louis T. Leonowens (Thailand) .,Ltd."/>
    <s v="Recive bill and GRN already"/>
    <s v="GRN2526-0004665"/>
    <d v="2025-10-17T00:00:00"/>
    <m/>
    <n v="74"/>
    <s v="Ontime"/>
    <m/>
  </r>
  <r>
    <n v="1307"/>
    <x v="3"/>
    <m/>
    <m/>
    <m/>
    <d v="2025-07-08T00:00:00"/>
    <s v="PR2526-01309"/>
    <s v="PO2526-02274"/>
    <d v="2025-08-04T00:00:00"/>
    <m/>
    <n v="120"/>
    <s v="SFST82000008"/>
    <s v="Fire alarm &amp; Fire Pump system"/>
    <s v="Fire Pump System"/>
    <n v="10"/>
    <s v="Labor costs for repair and installation"/>
    <n v="1"/>
    <s v="EA."/>
    <n v="57000"/>
    <n v="57000"/>
    <m/>
    <s v="V1000741 - Louis T. Leonowens (Thailand) .,Ltd."/>
    <s v="Recive bill and GRN already"/>
    <s v="GRN2526-0004670"/>
    <d v="2025-10-17T00:00:00"/>
    <m/>
    <n v="74"/>
    <s v="Ontime"/>
    <m/>
  </r>
  <r>
    <n v="1308"/>
    <x v="0"/>
    <d v="2025-07-08T00:00:00"/>
    <m/>
    <m/>
    <d v="2025-07-08T00:00:00"/>
    <s v="PR2526-01311"/>
    <s v="PO2526-02159"/>
    <d v="2025-07-28T00:00:00"/>
    <m/>
    <n v="60"/>
    <s v="SFST81000009"/>
    <s v="Water plant"/>
    <s v="Sand Filter Tank No.1"/>
    <n v="1"/>
    <s v="Filter replacement for the softening tank 6 Unit_x000a_- Sand filter 2 Unit_x000a_- Carbon filter 2 Unit_x000a_- Rasin Filer 2 Unit"/>
    <n v="1"/>
    <s v="JOB."/>
    <n v="40000"/>
    <n v="40000"/>
    <m/>
    <s v="V1000865 - TAWANPHOEMPHOON ENGINEERING CO.,LTD."/>
    <s v="Recive bill and GRN already"/>
    <s v="GRN2526-0002938"/>
    <d v="2025-08-07T00:00:00"/>
    <m/>
    <n v="10"/>
    <s v="Ontime"/>
    <m/>
  </r>
  <r>
    <n v="1309"/>
    <x v="0"/>
    <d v="2025-07-08T00:00:00"/>
    <m/>
    <m/>
    <d v="2025-07-08T00:00:00"/>
    <s v="PR2526-01311"/>
    <s v="PO2526-02159"/>
    <d v="2025-07-28T00:00:00"/>
    <m/>
    <n v="60"/>
    <s v="SFST81000009"/>
    <s v="Water plant"/>
    <s v="Sand Filter Tank No.2"/>
    <n v="2"/>
    <s v="Service charge for replacement_x000a_- Working 4 days"/>
    <n v="1"/>
    <s v="JOB."/>
    <n v="15000"/>
    <n v="15000"/>
    <m/>
    <s v="V1000865 - TAWANPHOEMPHOON ENGINEERING CO.,LTD."/>
    <s v="Recive bill and GRN already"/>
    <s v="GRN2526-0002938"/>
    <d v="2025-08-07T00:00:00"/>
    <m/>
    <n v="10"/>
    <s v="Ontime"/>
    <m/>
  </r>
  <r>
    <n v="1310"/>
    <x v="0"/>
    <d v="2025-07-08T00:00:00"/>
    <m/>
    <m/>
    <d v="2025-07-08T00:00:00"/>
    <s v="PR2526-01312"/>
    <s v="PO2526-02046"/>
    <d v="2025-07-20T00:00:00"/>
    <m/>
    <n v="120"/>
    <s v="SFST81000048"/>
    <s v="Utility Jobs  (Boiler-Air compress-Transformer-LPG)"/>
    <s v="Cooling system jobs"/>
    <n v="1"/>
    <s v="Heater Coil 220V 750W"/>
    <n v="1"/>
    <s v="EA."/>
    <n v="9500"/>
    <n v="9500"/>
    <m/>
    <s v=" V1000554 - SHANTECH (THAILAND) CO.,LTD."/>
    <s v="Recive bill and GRN already"/>
    <s v="GRN2526-0002789"/>
    <d v="2025-08-01T00:00:00"/>
    <m/>
    <n v="12"/>
    <s v="Ontime"/>
    <m/>
  </r>
  <r>
    <n v="1311"/>
    <x v="0"/>
    <d v="2025-07-08T00:00:00"/>
    <m/>
    <m/>
    <d v="2025-07-08T00:00:00"/>
    <s v="PR2526-01312"/>
    <s v="PO2526-02046"/>
    <d v="2025-07-20T00:00:00"/>
    <m/>
    <n v="12"/>
    <s v="SFST81000048"/>
    <s v="Utility Jobs  (Boiler-Air compress-Transformer-LPG)"/>
    <s v="Cooling system jobs"/>
    <n v="2"/>
    <s v="Heater Drain60w L=4m, dia 5.5mm 230V"/>
    <n v="1"/>
    <s v="EA."/>
    <n v="8000"/>
    <n v="8000"/>
    <m/>
    <s v=" V1000554 - SHANTECH (THAILAND) CO.,LTD."/>
    <s v="Recive bill and GRN already"/>
    <s v="GRN2526-0002789"/>
    <d v="2025-08-01T00:00:00"/>
    <m/>
    <n v="12"/>
    <s v="Ontime"/>
    <m/>
  </r>
  <r>
    <n v="1312"/>
    <x v="0"/>
    <d v="2025-07-08T00:00:00"/>
    <m/>
    <m/>
    <d v="2025-07-08T00:00:00"/>
    <s v="PR2526-01312"/>
    <s v="PO2526-02046"/>
    <d v="2025-07-20T00:00:00"/>
    <m/>
    <n v="120"/>
    <s v="SFST81000048"/>
    <s v="Utility Jobs  (Boiler-Air compress-Transformer-LPG)"/>
    <s v="Cooling system jobs"/>
    <n v="3"/>
    <s v="Heater Drain 120w L=3m, dia 5.5mm 230V"/>
    <n v="1"/>
    <s v="EA."/>
    <n v="4500"/>
    <n v="4500"/>
    <m/>
    <s v=" V1000554 - SHANTECH (THAILAND) CO.,LTD."/>
    <s v="Recive bill and GRN already"/>
    <s v="GRN2526-0002789"/>
    <d v="2025-08-01T00:00:00"/>
    <m/>
    <n v="12"/>
    <s v="Ontime"/>
    <m/>
  </r>
  <r>
    <n v="1313"/>
    <x v="0"/>
    <d v="2025-07-08T00:00:00"/>
    <m/>
    <m/>
    <d v="2025-07-08T00:00:00"/>
    <s v="PR2526-01312"/>
    <s v="PO2526-02046"/>
    <d v="2025-07-20T00:00:00"/>
    <m/>
    <n v="120"/>
    <s v="SFST81000048"/>
    <s v="Utility Jobs  (Boiler-Air compress-Transformer-LPG)"/>
    <s v="Cooling system jobs"/>
    <n v="4"/>
    <s v="งานปรับปรุงถาดเดรนพร้อมหุ้มฉนวนท่อน้ำทิ้ง"/>
    <n v="2"/>
    <s v="JOB."/>
    <n v="2000"/>
    <n v="4000"/>
    <m/>
    <s v=" V1000554 - SHANTECH (THAILAND) CO.,LTD."/>
    <s v="Recive bill and GRN already"/>
    <s v="GRN2526-0002789"/>
    <d v="2025-08-01T00:00:00"/>
    <m/>
    <n v="12"/>
    <s v="Ontime"/>
    <m/>
  </r>
  <r>
    <n v="1314"/>
    <x v="0"/>
    <d v="2025-07-08T00:00:00"/>
    <m/>
    <m/>
    <d v="2025-07-08T00:00:00"/>
    <s v="PR2526-01313"/>
    <s v="PO2526-02045"/>
    <d v="2025-07-20T00:00:00"/>
    <m/>
    <n v="120"/>
    <s v="SFST81000009"/>
    <s v="Foam &amp; Cleaning solution pump system"/>
    <s v="Water pump for production line cleaning No.2"/>
    <n v="1"/>
    <s v="Overhaul Grundfos Pump (Type CR 10-22) 7.5 KW."/>
    <n v="1"/>
    <s v="JOB."/>
    <n v="15000"/>
    <n v="15000"/>
    <m/>
    <s v="V1000790 - WEE SERVICE 2024 CO., LTD."/>
    <s v="Recive bill and GRN already"/>
    <s v="GRN2526-0003248"/>
    <d v="2025-08-21T00:00:00"/>
    <m/>
    <n v="32"/>
    <s v="Ontime"/>
    <m/>
  </r>
  <r>
    <n v="1315"/>
    <x v="0"/>
    <d v="2025-07-08T00:00:00"/>
    <m/>
    <m/>
    <d v="2025-07-08T00:00:00"/>
    <s v="PR2526-01313"/>
    <s v="PO2526-02045"/>
    <d v="2025-07-20T00:00:00"/>
    <m/>
    <n v="120"/>
    <s v="SFST81000009"/>
    <s v="Foam &amp; Cleaning solution pump system"/>
    <s v="Water pump for production line cleaning No.2"/>
    <n v="2"/>
    <s v="Overhaul and Rewinding Motor 7.5 Kw_x000a_- For water pumps in production lines (Spare 1 Unit)"/>
    <n v="1"/>
    <s v="JOB."/>
    <n v="12000"/>
    <n v="12000"/>
    <m/>
    <s v="V1000790 - WEE SERVICE 2024 CO., LTD."/>
    <s v="Recive bill and GRN already"/>
    <s v="GRN2526-0003248"/>
    <d v="2025-08-21T00:00:00"/>
    <m/>
    <n v="32"/>
    <s v="Ontime"/>
    <m/>
  </r>
  <r>
    <n v="1316"/>
    <x v="0"/>
    <d v="2025-07-08T00:00:00"/>
    <m/>
    <m/>
    <d v="2025-07-08T00:00:00"/>
    <s v="PR2526-01313"/>
    <s v="PO2526-02045"/>
    <d v="2025-07-20T00:00:00"/>
    <m/>
    <n v="120"/>
    <s v="SFST81000009"/>
    <s v="Foam &amp; Cleaning solution pump system"/>
    <s v="Water pump for production line cleaning No.2"/>
    <n v="3"/>
    <s v="Overhaul Grundfos Pump (Type CR 10-8)"/>
    <n v="1"/>
    <s v="JOB."/>
    <n v="13000"/>
    <n v="13000"/>
    <m/>
    <s v="V1000790 - WEE SERVICE 2024 CO., LTD."/>
    <s v="Recive bill and GRN already"/>
    <s v="GRN2526-0003249"/>
    <d v="2025-08-21T00:00:00"/>
    <m/>
    <n v="32"/>
    <s v="Ontime"/>
    <m/>
  </r>
  <r>
    <n v="1317"/>
    <x v="0"/>
    <d v="2025-07-08T00:00:00"/>
    <m/>
    <m/>
    <d v="2025-07-08T00:00:00"/>
    <s v="PR2526-01313"/>
    <s v="PO2526-02045"/>
    <d v="2025-07-20T00:00:00"/>
    <m/>
    <n v="120"/>
    <s v="SFST81000009"/>
    <s v="Foam &amp; Cleaning solution pump system"/>
    <s v="Water pump for production line cleaning No.2"/>
    <n v="4"/>
    <s v="Overhaul Motor 3 Kw._x000a_- For Foam pumps in production lines (Spare 1 Unit)"/>
    <n v="1"/>
    <s v="JOB."/>
    <n v="7500"/>
    <n v="7500"/>
    <m/>
    <s v="V1000790 - WEE SERVICE 2024 CO., LTD."/>
    <s v="Recive bill and GRN already"/>
    <s v="GRN2526-0003249"/>
    <d v="2025-08-21T00:00:00"/>
    <m/>
    <n v="32"/>
    <s v="Ontime"/>
    <m/>
  </r>
  <r>
    <n v="1318"/>
    <x v="0"/>
    <d v="2025-07-08T00:00:00"/>
    <m/>
    <m/>
    <d v="2025-07-08T00:00:00"/>
    <s v="PR2526-01313"/>
    <s v="PO2526-02045"/>
    <d v="2025-07-20T00:00:00"/>
    <m/>
    <n v="120"/>
    <s v="SFST81000009"/>
    <s v="Foam &amp; Cleaning solution pump system"/>
    <s v="Water pump for production line cleaning No.2"/>
    <n v="5"/>
    <s v="Transportation"/>
    <n v="1"/>
    <s v="JOB."/>
    <n v="1500"/>
    <n v="1500"/>
    <m/>
    <s v="V1000790 - WEE SERVICE 2024 CO., LTD."/>
    <s v="Recive bill and GRN already"/>
    <s v="GRN2526-0003249"/>
    <d v="2025-08-21T00:00:00"/>
    <m/>
    <n v="32"/>
    <s v="Ontime"/>
    <m/>
  </r>
  <r>
    <n v="1319"/>
    <x v="0"/>
    <d v="2025-07-08T00:00:00"/>
    <m/>
    <m/>
    <d v="2025-07-08T00:00:00"/>
    <s v="PR2526-01313"/>
    <s v="PO2526-02045"/>
    <d v="2025-07-20T00:00:00"/>
    <m/>
    <n v="120"/>
    <s v="SFST81000009"/>
    <s v="Foam &amp; Cleaning solution pump system"/>
    <s v="Water pump for production line cleaning No.2"/>
    <n v="6"/>
    <s v="Transportation"/>
    <n v="1"/>
    <s v="JOB."/>
    <n v="1500"/>
    <n v="1500"/>
    <m/>
    <s v="V1000790 - WEE SERVICE 2024 CO., LTD."/>
    <s v="Recive bill and GRN already"/>
    <s v="GRN2526-0003248"/>
    <d v="2025-08-21T00:00:00"/>
    <m/>
    <n v="32"/>
    <s v="Ontime"/>
    <m/>
  </r>
  <r>
    <n v="1320"/>
    <x v="0"/>
    <d v="2025-07-08T00:00:00"/>
    <m/>
    <m/>
    <d v="2025-07-08T00:00:00"/>
    <s v="PR2526-01314"/>
    <s v="PR2526-01314"/>
    <d v="2025-07-20T00:00:00"/>
    <m/>
    <n v="30"/>
    <s v="SFST81000009"/>
    <s v="Tool and Equipment PD M/C"/>
    <s v="Eletrical part"/>
    <n v="1"/>
    <s v="3-pin double socket WEG15929"/>
    <n v="20"/>
    <s v="PCS."/>
    <n v="110"/>
    <n v="2200"/>
    <m/>
    <s v="V1000276 - SN. ELECTRIC AND SUPPLY CO., LTD."/>
    <s v="Recive bill and GRN already"/>
    <s v="GRN2526-0002656"/>
    <d v="2025-07-25T00:00:00"/>
    <m/>
    <n v="5"/>
    <s v="Ontime"/>
    <m/>
  </r>
  <r>
    <n v="1321"/>
    <x v="0"/>
    <d v="2025-07-08T00:00:00"/>
    <m/>
    <m/>
    <d v="2025-07-08T00:00:00"/>
    <s v="PR2526-01314"/>
    <s v="PR2526-01314"/>
    <d v="2025-07-20T00:00:00"/>
    <m/>
    <n v="30"/>
    <s v="SFST81000009"/>
    <s v="Tool and Equipment PD M/C"/>
    <s v="Eletrical part"/>
    <n v="2"/>
    <s v="Waterproof cover, surface mounted, PVC front,_x000a_WEG8973LH"/>
    <n v="20"/>
    <s v="PCS."/>
    <n v="410"/>
    <n v="8200"/>
    <m/>
    <s v="V1000276 - SN. ELECTRIC AND SUPPLY CO., LTD."/>
    <s v="Recive bill and GRN already"/>
    <s v="GRN2526-0002656"/>
    <d v="2025-07-25T00:00:00"/>
    <m/>
    <n v="5"/>
    <s v="Ontime"/>
    <m/>
  </r>
  <r>
    <n v="1322"/>
    <x v="0"/>
    <d v="2025-07-09T00:00:00"/>
    <m/>
    <m/>
    <d v="2025-07-09T00:00:00"/>
    <s v="PR2526-01338"/>
    <s v="PO2526-02048 "/>
    <d v="2025-07-20T00:00:00"/>
    <m/>
    <n v="80"/>
    <s v="SFST81000078"/>
    <s v="Civill jobs (Floor-Wall-Celling-roof)"/>
    <s v="Cevil jobs"/>
    <n v="1"/>
    <s v="Genaral maintenance in Sunday: Only labor_x000a_- Panting_x000a_- Cleaning_x000a_- Electricity system_x000a_- Pipe repair_x000a_- Silicone wall_x000a_- PU - Epoxcy_x000a_- Working 8 Hr / Day_x000a_- Manpower 10 Person / Job_x000a_- Report Before - After according to work order"/>
    <n v="5"/>
    <s v="TIME."/>
    <n v="3100"/>
    <n v="15500"/>
    <m/>
    <s v="V1000117 - NPN ENGINEERING SOLUTION SUPPLY CO., LTD."/>
    <s v="Recive bill and GRN already"/>
    <s v="GRN2526-0002620.GRN2526-0002913"/>
    <d v="2025-08-05T00:00:00"/>
    <m/>
    <n v="16"/>
    <s v="Ontime"/>
    <m/>
  </r>
  <r>
    <n v="1323"/>
    <x v="0"/>
    <d v="2025-07-09T00:00:00"/>
    <m/>
    <m/>
    <d v="2025-07-09T00:00:00"/>
    <s v="PR2526-01344"/>
    <s v="PO2526-02047"/>
    <d v="2025-07-20T00:00:00"/>
    <m/>
    <n v="30"/>
    <s v="SFST81000078"/>
    <s v="Civill jobs (Floor-Wall-Celling-roof)"/>
    <s v="Cevil jobs"/>
    <n v="1"/>
    <s v="งานรื้อพื้นเดิม + ปรับระดับพื้น + เคลือบ Poly Urethane Screed หนา 10 mm._x000a_- รวมค่าดำเนินการช่วงวันหยุดแล้ว เข้างานวันที่ 10-13/07/68_x000a__x000a_ ** Warranty 1  Year **"/>
    <n v="1"/>
    <s v="JOB."/>
    <n v="80000"/>
    <n v="80000"/>
    <m/>
    <s v="V1000179 - K.T.FLOORING &amp; SERVICE CO.,LTD"/>
    <s v="Recive bill and GRN already"/>
    <s v="GRN2526-0002617"/>
    <d v="2025-07-23T00:00:00"/>
    <m/>
    <n v="3"/>
    <s v="Ontime"/>
    <m/>
  </r>
  <r>
    <n v="1324"/>
    <x v="0"/>
    <d v="2025-07-14T00:00:00"/>
    <m/>
    <m/>
    <d v="2025-07-14T00:00:00"/>
    <s v="PR2526-01384"/>
    <s v="PO2526-02158"/>
    <d v="2025-07-28T00:00:00"/>
    <m/>
    <n v="60"/>
    <s v="SFST81000048"/>
    <s v="Utility Jobs  (Boiler-Air compress-Transformer-LPG)"/>
    <s v="Cooling system jobs"/>
    <n v="1"/>
    <s v="รายการตรวจเช็คเครื่องปรับอากาศ TRANE หมายเลขเครื่อง ACDU-M-01-2"/>
    <n v="1"/>
    <s v="JOB."/>
    <n v="1500"/>
    <n v="1500"/>
    <m/>
    <s v="V1000864 - RATCHANEE ENGINEERING CO., LTD."/>
    <s v="Recive bill and GRN already"/>
    <s v="GRN2526-0002940"/>
    <d v="2025-08-07T00:00:00"/>
    <m/>
    <n v="10"/>
    <s v="Ontime"/>
    <m/>
  </r>
  <r>
    <n v="1325"/>
    <x v="0"/>
    <d v="2025-07-17T00:00:00"/>
    <m/>
    <m/>
    <d v="2025-07-17T00:00:00"/>
    <s v="PR2526-01459"/>
    <s v="PO2526-02163"/>
    <d v="2025-07-28T00:00:00"/>
    <m/>
    <n v="180"/>
    <s v="SFST34000136"/>
    <s v="Consumable part for MN"/>
    <s v="Cevil quipment  &amp; Part"/>
    <n v="1"/>
    <s v=" argon gas 1.5 Q"/>
    <n v="6"/>
    <s v="DRUM."/>
    <n v="350"/>
    <n v="2100"/>
    <m/>
    <s v="V1000475 - คล่องการค้า"/>
    <s v="Recive bill and GRN already"/>
    <s v="GRN2526-0002796,GRN2526-0003247"/>
    <d v="2025-08-01T00:00:00"/>
    <m/>
    <n v="4"/>
    <s v="Ontime"/>
    <s v="เหลืออีก 1 ถัง"/>
  </r>
  <r>
    <n v="1326"/>
    <x v="0"/>
    <d v="2025-07-18T00:00:00"/>
    <m/>
    <m/>
    <d v="2025-07-18T00:00:00"/>
    <s v="PR2526-01468"/>
    <s v="PO2526-02164"/>
    <d v="2025-07-29T00:00:00"/>
    <m/>
    <n v="45"/>
    <s v="SFST81000005"/>
    <s v="Tool and Equipment PD M/C"/>
    <s v="Eletrical part"/>
    <n v="1"/>
    <s v="คาปาซวิสเตอรร์ 450 VAC 50/60 Hz 4 uF-5/+10%"/>
    <n v="10"/>
    <s v="PCS."/>
    <n v="60"/>
    <n v="600"/>
    <m/>
    <s v="V1000271 - 395 Shop Limited Partnership"/>
    <s v="Recive bill and GRN already"/>
    <s v="GRN2526-0002968"/>
    <d v="2025-08-07T00:00:00"/>
    <m/>
    <n v="9"/>
    <s v="Ontime"/>
    <m/>
  </r>
  <r>
    <n v="1327"/>
    <x v="0"/>
    <d v="2025-07-18T00:00:00"/>
    <m/>
    <m/>
    <d v="2025-07-18T00:00:00"/>
    <s v="PR2526-01470"/>
    <s v="PO2526-02165"/>
    <d v="2025-07-28T00:00:00"/>
    <m/>
    <n v="60"/>
    <s v="SFST81000009"/>
    <s v="Foam &amp; Cleaning solution pump system"/>
    <s v="Water pump for production line cleaning No.2"/>
    <n v="1"/>
    <s v="Repair and replacement of gasket, flange face, and flexible joint."/>
    <n v="1"/>
    <s v="JOB."/>
    <n v="12000"/>
    <n v="12000"/>
    <m/>
    <s v="V1000790 - WEE SERVICE 2024 CO., LTD."/>
    <s v="Recive bill and GRN already"/>
    <s v="GRN2526-0003164"/>
    <d v="2025-08-18T00:00:00"/>
    <m/>
    <n v="21"/>
    <s v="Ontime"/>
    <m/>
  </r>
  <r>
    <n v="1328"/>
    <x v="0"/>
    <d v="2025-07-18T00:00:00"/>
    <m/>
    <m/>
    <d v="2025-07-18T00:00:00"/>
    <s v="PR2526-01470"/>
    <s v="PO2526-02165"/>
    <d v="2025-07-28T00:00:00"/>
    <m/>
    <n v="60"/>
    <s v="SFST81000009"/>
    <s v="Foam &amp; Cleaning solution pump system"/>
    <s v="Water pump for production line cleaning No.2"/>
    <n v="2"/>
    <s v="Service : Site mobilization and transportation"/>
    <n v="1"/>
    <s v="JOB."/>
    <n v="3000"/>
    <n v="3000"/>
    <m/>
    <s v="V1000790 - WEE SERVICE 2024 CO., LTD."/>
    <s v="Recive bill and GRN already"/>
    <s v="GRN2526-0003164"/>
    <d v="2025-08-18T00:00:00"/>
    <m/>
    <n v="21"/>
    <s v="Ontime"/>
    <m/>
  </r>
  <r>
    <n v="1329"/>
    <x v="1"/>
    <d v="2025-07-18T00:00:00"/>
    <m/>
    <m/>
    <d v="2025-07-18T00:00:00"/>
    <s v="PR2526-01471"/>
    <s v="PO2526-02272"/>
    <d v="2025-07-31T00:00:00"/>
    <m/>
    <n v="60"/>
    <s v="SFST82000004"/>
    <s v="Civill jobs (Floor-Wall-Celling-roof)"/>
    <s v="Cevil jobs"/>
    <n v="1"/>
    <s v="งานถอดเปลี่ยนสุขภัณฑ์ห้องน้ำกระเบื้องพื้น ฝ้าเพดาน ประตูวงกบ_x000a_- สวิตช์ไฟ โคมไฟ ห้องนํ้าชาย-หญิง ฝ่ายวิศวกรรม_x000a_- ชักโครก KOHLER K-22378X-C-O3/4.8L สีขาว จํานวน 2 ตัว_x000a_- โถปัสสาวะชาย COTTO C31217 สีขาว จํานวน 1ตัว_x000a_-อ่างล่างหน้า TOTO L710CDX2 สีขาว จํานวน 3ตัว_x000a_- กระเบื้องห้องน้ำขนาด 16x16 นิ้ว COTTO วิลล์ ไอวอรี่ PM_x000a_- ฝ้ายิปซั่ม บอร์ดหนา 9mm. ทาสีขาว_x000a_- วงกบ-ประตูห้องน้ำ PVC 70×200 สีเทา จํานวน 3 บาน_x000a_- กล่องใส่กระดาษทิชชู 2กล่อง, สวิตช์ไฟปิด-เปิดกันน้ำ_x000a_-โคมไฟเพดาน จํานวน 3 ชุด_x000a_- ฝาปิดท่อน้ำทิ้ง จํานวน 2 ชุด_x000a_- กระจกติดผนัง จํานวน 2 บาน_x000a_- เจาะผนังเดินท่อติดตั้งฝักบัวอาบน้ำห้องน้ำชาย 1 จุด"/>
    <n v="1"/>
    <s v="JOB."/>
    <n v="164000"/>
    <n v="164000"/>
    <m/>
    <s v="V1000865 - TAWANPHOEMPHOON ENGINEERING CO.,LTD."/>
    <s v="Recive bill and GRN already"/>
    <s v="GRN2526-0003280"/>
    <d v="2025-08-22T00:00:00"/>
    <m/>
    <n v="22"/>
    <s v="Ontime"/>
    <m/>
  </r>
  <r>
    <n v="1330"/>
    <x v="1"/>
    <d v="2025-07-18T00:00:00"/>
    <m/>
    <m/>
    <d v="2025-07-18T00:00:00"/>
    <s v="PR2526-01471"/>
    <s v="PO2526-02272"/>
    <d v="2025-07-31T00:00:00"/>
    <m/>
    <n v="60"/>
    <s v="SFST82000004"/>
    <s v="Civill jobs (Floor-Wall-Celling-roof)"/>
    <s v="Cevil jobs"/>
    <n v="2"/>
    <s v="ค่าแรงการปฏิบัติงาน_x000a_- ระยะเวลาท่างาน 4 วัน / เข้าท่างาน วันเสาร์ - อาทิตย์"/>
    <n v="1"/>
    <s v="JOB."/>
    <n v="35000"/>
    <n v="35000"/>
    <m/>
    <s v="V1000865 - TAWANPHOEMPHOON ENGINEERING CO.,LTD."/>
    <s v="Recive bill and GRN already"/>
    <s v="GRN2526-0003280"/>
    <d v="2025-08-22T00:00:00"/>
    <m/>
    <n v="22"/>
    <s v="Ontime"/>
    <m/>
  </r>
  <r>
    <n v="1331"/>
    <x v="1"/>
    <d v="2025-07-18T00:00:00"/>
    <m/>
    <m/>
    <d v="2025-07-18T00:00:00"/>
    <s v="PR2526-01472"/>
    <s v="PO2526-02273"/>
    <d v="2025-07-31T00:00:00"/>
    <m/>
    <n v="60"/>
    <s v="SFST82000007"/>
    <s v="Utility Jobs  (Boiler-Air compress-Transformer-LPG)"/>
    <s v="Cooling system jobs"/>
    <n v="1"/>
    <s v="Cooling unit for control cabinets_x000a_- BAND: Master Model Mas24-03_x000a_- 220 VAC/1PH/50 Hz 960 Watt 3,290 BTU_x000a_- Diamension (mm.): WxHxD 313 mm.x648 mm.x246 mm."/>
    <n v="1"/>
    <s v="EA."/>
    <n v="7500"/>
    <n v="7500"/>
    <m/>
    <s v="V1000743 - Waratep Nongpue"/>
    <s v="Recive bill and GRN already"/>
    <s v="GRN2526-0003152"/>
    <d v="2025-08-18T00:00:00"/>
    <m/>
    <n v="18"/>
    <s v="Ontime"/>
    <m/>
  </r>
  <r>
    <n v="1332"/>
    <x v="1"/>
    <d v="2025-07-18T00:00:00"/>
    <m/>
    <m/>
    <d v="2025-07-18T00:00:00"/>
    <s v="PR2526-01472"/>
    <s v="PO2526-02273"/>
    <d v="2025-07-31T00:00:00"/>
    <m/>
    <n v="60"/>
    <s v="SFST82000007"/>
    <s v="Utility Jobs  (Boiler-Air compress-Transformer-LPG)"/>
    <s v="Cooling system jobs"/>
    <n v="2"/>
    <s v="Cooling unit for control cabinets"/>
    <n v="1"/>
    <s v="EA."/>
    <n v="7000"/>
    <n v="7000"/>
    <m/>
    <s v="V1000743 - Waratep Nongpue"/>
    <s v="Recive bill and GRN already"/>
    <s v="GRN2526-0003152"/>
    <d v="2025-08-18T00:00:00"/>
    <m/>
    <n v="18"/>
    <s v="Ontime"/>
    <m/>
  </r>
  <r>
    <n v="1333"/>
    <x v="0"/>
    <d v="2025-07-23T00:00:00"/>
    <m/>
    <m/>
    <d v="2025-07-23T00:00:00"/>
    <s v="PR2526-01536"/>
    <s v="PO2526-02304"/>
    <d v="2025-08-04T00:00:00"/>
    <m/>
    <n v="30"/>
    <s v="SFST81000050"/>
    <s v="Water plant"/>
    <s v="Tool and Equipment"/>
    <n v="1"/>
    <s v="DPD no.1 &quot;Lovibond&quot; 511052BT 500 Tablets (1Box/500 Pcs)"/>
    <n v="10"/>
    <s v="PCS."/>
    <n v="1230"/>
    <n v="12300"/>
    <m/>
    <s v="V1000210 - U.P. MARKETING GENERAL SUPPLY CO., LTD."/>
    <s v="Recive bill and GRN already"/>
    <s v="GRN2526-0003008"/>
    <d v="2025-08-09T00:00:00"/>
    <m/>
    <n v="5"/>
    <s v="Ontime"/>
    <m/>
  </r>
  <r>
    <n v="1334"/>
    <x v="0"/>
    <d v="2025-07-23T00:00:00"/>
    <m/>
    <m/>
    <d v="2025-07-23T00:00:00"/>
    <s v="PR2526-01537"/>
    <s v="PO2526-02310"/>
    <d v="2025-08-04T00:00:00"/>
    <m/>
    <n v="30"/>
    <s v="SFST81000048"/>
    <s v="Cooling machine for PD line"/>
    <s v="Condencer Unit No.9 (COLD5)"/>
    <n v="1"/>
    <s v="เปลี่ยนท่อน้ำทิ้ง Cold Room 5 Unit No.9.2"/>
    <n v="1"/>
    <s v="JOB."/>
    <n v="12000"/>
    <n v="12000"/>
    <m/>
    <s v="V1000554 - SHANTECH (THAILAND) CO.,LTD."/>
    <s v="Recive bill and GRN already"/>
    <s v="GRN2526-0003100"/>
    <d v="2025-08-14T00:00:00"/>
    <m/>
    <n v="10"/>
    <s v="Ontime"/>
    <m/>
  </r>
  <r>
    <n v="1335"/>
    <x v="0"/>
    <d v="2025-07-23T00:00:00"/>
    <m/>
    <m/>
    <d v="2025-07-23T00:00:00"/>
    <s v="PR2526-01538 "/>
    <s v="PO2526-02324"/>
    <d v="2025-08-04T00:00:00"/>
    <m/>
    <n v="30"/>
    <s v="SFST34000029"/>
    <s v="Consumable part for MN"/>
    <s v="Eletrical part"/>
    <n v="1"/>
    <s v="&quot;SIMENS&quot;,3TS33 00-0AN2, Magnatic contractor"/>
    <n v="4"/>
    <s v="PCS."/>
    <n v="1031.5"/>
    <n v="4126"/>
    <m/>
    <s v="V1000276 - SN. ELECTRIC AND SUPPLY CO., LTD."/>
    <s v="Recive bill and GRN already"/>
    <s v="GRN2526-0003009"/>
    <d v="2025-08-09T00:00:00"/>
    <m/>
    <n v="5"/>
    <s v="Ontime"/>
    <m/>
  </r>
  <r>
    <n v="1336"/>
    <x v="0"/>
    <d v="2025-07-23T00:00:00"/>
    <m/>
    <m/>
    <d v="2025-07-23T00:00:00"/>
    <s v="PR2526-01538 "/>
    <s v="PO2526-02325"/>
    <d v="2025-08-04T00:00:00"/>
    <m/>
    <n v="30"/>
    <s v="SFST34000030"/>
    <s v="Consumable part for MN"/>
    <s v="Eletrical part"/>
    <n v="1"/>
    <s v="&quot;SIMENS&quot;,3TS33 11-0AN2, Magnatic contractor"/>
    <n v="4"/>
    <s v="PCS."/>
    <n v="1144"/>
    <n v="4576"/>
    <m/>
    <s v="V1000481 - บริษัท เจดับบลิวเทค จำกัด"/>
    <s v="Recive bill and GRN already"/>
    <s v="GRN2526-0002912"/>
    <d v="2025-08-05T00:00:00"/>
    <m/>
    <n v="1"/>
    <s v="Ontime"/>
    <m/>
  </r>
  <r>
    <n v="1337"/>
    <x v="0"/>
    <d v="2025-07-23T00:00:00"/>
    <m/>
    <m/>
    <d v="2025-07-23T00:00:00"/>
    <s v="PR2526-01538 "/>
    <s v="PO2526-02324"/>
    <d v="2025-08-04T00:00:00"/>
    <m/>
    <n v="30"/>
    <s v="SFST34000035"/>
    <s v="Consumable part for MN"/>
    <s v="Eletrical part"/>
    <n v="2"/>
    <s v="&quot;SIMENS&quot;,3UA52 40-2C, โอเวอร์โหลด รีเลย์"/>
    <n v="2"/>
    <s v="PCS."/>
    <n v="610"/>
    <n v="1220"/>
    <m/>
    <s v="V1000276 - SN. ELECTRIC AND SUPPLY CO., LTD."/>
    <s v="Recive bill and GRN already"/>
    <s v="GRN2526-0003009"/>
    <d v="2025-08-09T00:00:00"/>
    <m/>
    <n v="5"/>
    <s v="Ontime"/>
    <m/>
  </r>
  <r>
    <n v="1338"/>
    <x v="0"/>
    <d v="2025-07-23T00:00:00"/>
    <m/>
    <m/>
    <d v="2025-07-23T00:00:00"/>
    <s v="PR2526-01538 "/>
    <s v="PO2526-02324"/>
    <d v="2025-08-04T00:00:00"/>
    <m/>
    <n v="30"/>
    <s v="SFST34000040"/>
    <s v="Consumable part for MN"/>
    <s v="Eletrical part"/>
    <n v="3"/>
    <s v="Cappacitor run, 45uF,450VAC"/>
    <n v="4"/>
    <s v="PCS."/>
    <n v="250"/>
    <n v="1000"/>
    <m/>
    <s v="V1000276 - SN. ELECTRIC AND SUPPLY CO., LTD."/>
    <s v="Recive bill and GRN already"/>
    <s v="GRN2526-0003009"/>
    <d v="2025-08-09T00:00:00"/>
    <m/>
    <n v="5"/>
    <s v="Ontime"/>
    <m/>
  </r>
  <r>
    <n v="1339"/>
    <x v="0"/>
    <d v="2025-07-28T00:00:00"/>
    <m/>
    <m/>
    <d v="2025-07-28T00:00:00"/>
    <s v="PR2526-01584 "/>
    <s v="PO2526-02359"/>
    <d v="2025-08-04T00:00:00"/>
    <m/>
    <n v="30"/>
    <s v="SFST81000048"/>
    <s v="Foam &amp; Cleaning solution pump system"/>
    <s v="Foam Pump No.1"/>
    <n v="1"/>
    <s v="Replace Mechanical seal"/>
    <n v="1"/>
    <s v="PCS."/>
    <n v="3000"/>
    <n v="3000"/>
    <m/>
    <s v="V1000790 - WEE SERVICE 2024 CO., LTD."/>
    <s v="Recive bill and GRN already"/>
    <s v="GRN2526-0003013"/>
    <d v="2025-08-13T00:00:00"/>
    <m/>
    <n v="9"/>
    <s v="Ontime"/>
    <m/>
  </r>
  <r>
    <n v="1340"/>
    <x v="0"/>
    <d v="2025-07-28T00:00:00"/>
    <m/>
    <m/>
    <d v="2025-07-28T00:00:00"/>
    <s v="PR2526-01584 "/>
    <s v="PO2526-02359"/>
    <d v="2025-08-04T00:00:00"/>
    <m/>
    <n v="30"/>
    <s v="SFST81000048"/>
    <s v="Foam &amp; Cleaning solution pump system"/>
    <s v="Foam Pump No.1"/>
    <n v="2"/>
    <s v="Supply Mechanical seal"/>
    <n v="1"/>
    <s v="PCS."/>
    <n v="5500"/>
    <n v="5500"/>
    <m/>
    <s v="V1000790 - WEE SERVICE 2024 CO., LTD."/>
    <s v="Recive bill and GRN already"/>
    <s v="GRN2526-0003013"/>
    <d v="2025-08-13T00:00:00"/>
    <m/>
    <n v="9"/>
    <s v="Ontime"/>
    <m/>
  </r>
  <r>
    <n v="1341"/>
    <x v="0"/>
    <d v="2025-07-28T00:00:00"/>
    <m/>
    <m/>
    <d v="2025-07-28T00:00:00"/>
    <s v="PR2526-01584 "/>
    <s v="PO2526-02359"/>
    <d v="2025-08-04T00:00:00"/>
    <m/>
    <n v="30"/>
    <s v="SFST81000048"/>
    <s v="Foam &amp; Cleaning solution pump system"/>
    <s v="Foam Pump No.1"/>
    <n v="3"/>
    <s v="Remove &amp; installation Motor &amp; Pump 3 Kw.."/>
    <n v="1"/>
    <s v="PCS."/>
    <n v="4000"/>
    <n v="4000"/>
    <m/>
    <s v="V1000790 - WEE SERVICE 2024 CO., LTD."/>
    <s v="Recive bill and GRN already"/>
    <s v="GRN2526-0003013"/>
    <d v="2025-08-13T00:00:00"/>
    <m/>
    <n v="9"/>
    <s v="Ontime"/>
    <m/>
  </r>
  <r>
    <n v="1342"/>
    <x v="0"/>
    <d v="2025-07-28T00:00:00"/>
    <m/>
    <m/>
    <d v="2025-07-28T00:00:00"/>
    <s v="PR2526-01584 "/>
    <s v="PO2526-02359"/>
    <d v="2025-08-04T00:00:00"/>
    <m/>
    <n v="30"/>
    <s v="SFST81000048"/>
    <s v="Foam &amp; Cleaning solution pump system"/>
    <s v="Foam Pump No.1"/>
    <n v="4"/>
    <s v="Service report and transportation"/>
    <n v="1"/>
    <s v="JOB."/>
    <n v="1500"/>
    <n v="1500"/>
    <m/>
    <s v="V1000790 - WEE SERVICE 2024 CO., LTD."/>
    <s v="Recive bill and GRN already"/>
    <s v="GRN2526-0003013"/>
    <d v="2025-08-13T00:00:00"/>
    <m/>
    <n v="9"/>
    <s v="Ontime"/>
    <m/>
  </r>
  <r>
    <n v="1343"/>
    <x v="0"/>
    <d v="2025-07-28T00:00:00"/>
    <m/>
    <m/>
    <d v="2025-07-28T00:00:00"/>
    <s v="PR2526-01585"/>
    <s v="PO2526-02302"/>
    <d v="2025-07-29T00:00:00"/>
    <m/>
    <n v="30"/>
    <s v="SFST34000054"/>
    <s v="Consumable part for MN"/>
    <s v="Refrigerant"/>
    <n v="1"/>
    <s v="R507 Refrigerant,(1 Tank 11.3 kg/Tank)"/>
    <n v="30"/>
    <s v="DRUM."/>
    <n v="2600"/>
    <n v="78000"/>
    <m/>
    <s v="V1000271 - 395 Shop Limited Partnership"/>
    <s v="Recive bill and GRN already"/>
    <s v="GRN2526-0002967"/>
    <d v="2025-08-07T00:00:00"/>
    <m/>
    <n v="9"/>
    <s v="Ontime"/>
    <m/>
  </r>
  <r>
    <n v="1344"/>
    <x v="0"/>
    <d v="2025-07-28T00:00:00"/>
    <m/>
    <m/>
    <d v="2025-07-28T00:00:00"/>
    <s v="PR2526-01589"/>
    <s v="PO252-02300"/>
    <d v="2025-08-04T00:00:00"/>
    <m/>
    <n v="30"/>
    <s v="SFST81000009"/>
    <s v="Electrical system in PD area"/>
    <s v="Eletrical part"/>
    <n v="1"/>
    <s v="IP 1 Way Switch Magic Advance M9001: Bticino 10 Pcs/Pack"/>
    <n v="3"/>
    <s v="Pack."/>
    <n v="350"/>
    <n v="1050"/>
    <m/>
    <s v="V1000276 - SN. ELECTRIC AND SUPPLY CO., LTD."/>
    <s v="Recive bill and GRN already"/>
    <s v="GRN2526-0003053"/>
    <d v="2025-08-14T00:00:00"/>
    <m/>
    <n v="10"/>
    <s v="Ontime"/>
    <m/>
  </r>
  <r>
    <n v="1345"/>
    <x v="0"/>
    <d v="2025-07-28T00:00:00"/>
    <m/>
    <m/>
    <d v="2025-07-28T00:00:00"/>
    <s v="PR2526-01590"/>
    <s v="PO2526-02322"/>
    <d v="2025-08-04T00:00:00"/>
    <m/>
    <n v="60"/>
    <s v="SFST81000048"/>
    <s v="Utility Jobs  (Boiler-Air compress-Transformer-LPG)"/>
    <s v="Air Compressor No.1"/>
    <n v="1"/>
    <s v="Spare Part Compressor for MOBO SA 8 (10 HP)_x000a_สายพาน AIR COMPRESSOR FOR MOBO MODEL: SA 8 (10 HP)"/>
    <n v="2"/>
    <s v="PCS."/>
    <n v="850"/>
    <n v="1700"/>
    <m/>
    <s v="V1000477 - บริษัท วาตะ แอร์ คอมเพรสเซอร์ จำกัด"/>
    <s v="Recive bill and GRN already"/>
    <s v="GRN2526-0003678"/>
    <d v="2025-09-08T00:00:00"/>
    <m/>
    <n v="35"/>
    <s v="Ontime"/>
    <m/>
  </r>
  <r>
    <n v="1346"/>
    <x v="0"/>
    <d v="2025-07-28T00:00:00"/>
    <m/>
    <m/>
    <d v="2025-07-28T00:00:00"/>
    <s v="PR2526-01591"/>
    <s v="PO2526-02323"/>
    <d v="2025-08-04T00:00:00"/>
    <m/>
    <n v="60"/>
    <s v="SFST81000048"/>
    <s v="Utility Jobs  (Boiler-Air compress-Transformer-LPG)"/>
    <s v="Air Compressor No.1"/>
    <n v="2"/>
    <s v="Spare Part Compresser For MOBO: EA37 (50 HP)_x000a_Pressure Gauge Model: H-2.5AT63 (Range 0-15Bar) ออกล่าง"/>
    <n v="1"/>
    <s v="PCS."/>
    <n v="1850"/>
    <n v="1850"/>
    <m/>
    <s v="V1000477 - บริษัท วาตะ แอร์ คอมเพรสเซอร์ จำกัด"/>
    <s v="Recive bill and GRN already"/>
    <s v="GRN2526-0003677"/>
    <d v="2025-09-08T00:00:00"/>
    <m/>
    <n v="35"/>
    <s v="Ontime"/>
    <m/>
  </r>
  <r>
    <n v="1347"/>
    <x v="0"/>
    <d v="2025-07-28T00:00:00"/>
    <m/>
    <m/>
    <d v="2025-07-28T00:00:00"/>
    <s v="PR2526-01591"/>
    <s v="PO2526-02323"/>
    <d v="2025-08-04T00:00:00"/>
    <m/>
    <n v="60"/>
    <s v="SFST81000048"/>
    <s v="Utility Jobs  (Boiler-Air compress-Transformer-LPG)"/>
    <s v="Air Compressor No.1"/>
    <n v="3"/>
    <s v="แผงอัพเดอร์คูลเลอร์ (แผงระบายความร้อน) (เป็นมือ 2)"/>
    <n v="1"/>
    <s v="PCS."/>
    <n v="13500"/>
    <n v="13500"/>
    <m/>
    <s v="V1000477 - บริษัท วาตะ แอร์ คอมเพรสเซอร์ จำกัด"/>
    <s v="Recive bill and GRN already"/>
    <s v="GRN2526-0003677"/>
    <d v="2025-09-08T00:00:00"/>
    <m/>
    <n v="35"/>
    <s v="Ontime"/>
    <m/>
  </r>
  <r>
    <n v="1348"/>
    <x v="0"/>
    <d v="2025-07-28T00:00:00"/>
    <m/>
    <m/>
    <d v="2025-07-28T00:00:00"/>
    <s v="PR2526-01592"/>
    <s v="PO2526-02298"/>
    <d v="2025-08-04T00:00:00"/>
    <m/>
    <n v="60"/>
    <s v="SFST81000048"/>
    <s v="Electrical system out  PD area"/>
    <s v="Electrical part"/>
    <n v="1"/>
    <s v="&quot;UNI-D&quot; Solenoid Valve US-25 SIZE1&quot; AC220V"/>
    <n v="2"/>
    <s v="PCS."/>
    <n v="2250"/>
    <n v="4500"/>
    <m/>
    <s v="V1000292 - Nopachart Intertrade Co., Ltd"/>
    <s v="Recive bill and GRN already"/>
    <s v="GRN2526-0003307"/>
    <d v="2025-08-22T00:00:00"/>
    <m/>
    <n v="18"/>
    <s v="Ontime"/>
    <m/>
  </r>
  <r>
    <n v="1349"/>
    <x v="0"/>
    <d v="2025-07-28T00:00:00"/>
    <m/>
    <m/>
    <d v="2025-07-28T00:00:00"/>
    <s v="PR2526-01593"/>
    <s v="PO2526-02299"/>
    <d v="2025-08-04T00:00:00"/>
    <m/>
    <n v="60"/>
    <s v="SFST81000050"/>
    <s v="Utility Jobs  (Boiler-Air compress-Transformer-LPG)"/>
    <s v="Staem pipe and Equipme "/>
    <n v="1"/>
    <s v="แปรงแถบสีแดง_x000a_Model: 115-3_x000a_Size: W50xTHK80(Slope)xTL250mm._x000a_Fills: PP 0.8mm Red Color_x000a_Body: Plastic Engineering."/>
    <n v="16"/>
    <s v="PCS."/>
    <n v="1309.5"/>
    <n v="20952"/>
    <m/>
    <s v="V1000100 - VIRIYA TECHNOLOGY CO., LTD."/>
    <s v="Recive bill and GRN already"/>
    <s v="GRN2526-0003672"/>
    <d v="2025-09-06T00:00:00"/>
    <m/>
    <n v="33"/>
    <s v="Ontime"/>
    <m/>
  </r>
  <r>
    <n v="1350"/>
    <x v="0"/>
    <d v="2025-07-28T00:00:00"/>
    <m/>
    <m/>
    <d v="2025-07-28T00:00:00"/>
    <s v="PR2526-01593"/>
    <s v="PO2526-02299"/>
    <d v="2025-08-04T00:00:00"/>
    <m/>
    <n v="60"/>
    <s v="SFST81000050"/>
    <s v="Consumable part for MN"/>
    <s v="Consumable part"/>
    <n v="2"/>
    <s v="แปรงแถบสีเขียว_x000a_Model: 115-3_x000a_Size: W50xTHK80(Slope)xTL250mm._x000a_Fills: PP 0.8mm Green Color_x000a_Body: Plastic Engineering."/>
    <n v="16"/>
    <s v="PCS."/>
    <n v="1309.5"/>
    <n v="20952"/>
    <m/>
    <s v="V1000100 - VIRIYA TECHNOLOGY CO., LTD."/>
    <s v="Recive bill and GRN already"/>
    <s v="GRN2526-0003672"/>
    <d v="2025-09-06T00:00:00"/>
    <m/>
    <n v="33"/>
    <s v="Ontime"/>
    <m/>
  </r>
  <r>
    <n v="1351"/>
    <x v="0"/>
    <d v="2025-07-28T00:00:00"/>
    <m/>
    <m/>
    <d v="2025-07-28T00:00:00"/>
    <s v="PR2526-01594"/>
    <s v="PO2526-02305"/>
    <d v="2025-08-04T00:00:00"/>
    <m/>
    <n v="30"/>
    <s v="SFST81000050"/>
    <s v="Electrical system out  PD area"/>
    <s v="Eletrical part"/>
    <n v="1"/>
    <s v="สวิทซ์ลูกลอย FLOAT SWITCH &quot;SANCO&quot; FA-10302-6_x000a_6 เมตร 3A 250VAC (NO)"/>
    <n v="6"/>
    <s v="PCS."/>
    <n v="1650"/>
    <n v="9900"/>
    <m/>
    <s v="V1000840 - S.Q. &amp; CO CO., LTD"/>
    <s v="Recive bill and GRN already"/>
    <s v="GRN2526-0002966"/>
    <d v="2025-08-07T00:00:00"/>
    <m/>
    <n v="3"/>
    <s v="Ontime"/>
    <m/>
  </r>
  <r>
    <n v="1352"/>
    <x v="0"/>
    <d v="2025-07-28T00:00:00"/>
    <m/>
    <m/>
    <d v="2025-07-28T00:00:00"/>
    <s v="PR2526-01595 "/>
    <s v="PO2526-02321"/>
    <d v="2025-08-04T00:00:00"/>
    <m/>
    <n v="60"/>
    <s v="SFST81000064"/>
    <s v="Annual cost"/>
    <s v="Waste water system Jobs"/>
    <n v="1"/>
    <s v="ค่าวิเคราะห์ตรวจวัดน้ำเสีย_x000a_- เดือนสิงหาคม ตรวจวัด 3เดือน/ครั้ง_x000a_- จุดน้ำเข้า_x000a_- จุดนํ้าออก_x000a_- จุดปล่อยน้ำหน้าโรงงาน"/>
    <n v="1"/>
    <s v="JOB."/>
    <n v="5250"/>
    <n v="5250"/>
    <m/>
    <s v="V1000124 - S.P.J. SCIENTIFIC CO., LTD."/>
    <s v="Recive bill and GRN already"/>
    <s v="GRN2526-0003675"/>
    <d v="2025-09-06T00:00:00"/>
    <m/>
    <n v="33"/>
    <s v="Ontime"/>
    <m/>
  </r>
  <r>
    <n v="1353"/>
    <x v="0"/>
    <d v="2025-07-28T00:00:00"/>
    <m/>
    <m/>
    <d v="2025-07-28T00:00:00"/>
    <s v="PR2526-01596"/>
    <s v="PO2526-02311"/>
    <d v="2025-08-06T00:00:00"/>
    <m/>
    <n v="120"/>
    <s v="SFST81000064"/>
    <s v="Fire alarm &amp; Fire Pump system"/>
    <s v="Fire alarm jobs"/>
    <n v="1"/>
    <s v="PM Program (Function Test)"/>
    <n v="1"/>
    <s v="JOB."/>
    <n v="6500"/>
    <n v="6500"/>
    <m/>
    <s v="V1000728 - SAITHONG ENGINEERING COMPANY LIMITED"/>
    <s v="Recive bill and GRN already"/>
    <s v="GRN2526-0009254"/>
    <d v="2026-03-20T00:00:00"/>
    <m/>
    <n v="226"/>
    <s v="over deliverry"/>
    <m/>
  </r>
  <r>
    <n v="1354"/>
    <x v="0"/>
    <d v="2025-07-28T00:00:00"/>
    <m/>
    <m/>
    <d v="2025-07-28T00:00:00"/>
    <s v="PR2526-01596"/>
    <s v="PO2526-02311"/>
    <d v="2025-08-06T00:00:00"/>
    <m/>
    <n v="120"/>
    <s v="SFST81000064"/>
    <s v="Fire alarm &amp; Fire Pump system"/>
    <s v="Fire alarm jobs"/>
    <n v="2"/>
    <s v="KML-360 Type ML Link 360°F (182°C)"/>
    <n v="8"/>
    <s v="JOB."/>
    <n v="650"/>
    <n v="5200"/>
    <m/>
    <s v="V1000728 - SAITHONG ENGINEERING COMPANY LIMITED"/>
    <s v="Recive bill and GRN already"/>
    <s v="GRN2526-0009254"/>
    <d v="2026-03-20T00:00:00"/>
    <m/>
    <n v="226"/>
    <s v="over deliverry"/>
    <m/>
  </r>
  <r>
    <n v="1355"/>
    <x v="0"/>
    <d v="2025-07-28T00:00:00"/>
    <m/>
    <m/>
    <d v="2025-07-28T00:00:00"/>
    <s v="PR2526-01596"/>
    <s v="PO2526-02311"/>
    <d v="2025-08-06T00:00:00"/>
    <m/>
    <n v="120"/>
    <s v="SFST81000064"/>
    <s v="Fire alarm &amp; Fire Pump system"/>
    <s v="Fire alarm jobs"/>
    <n v="3"/>
    <s v="PM Program (Operation Test)"/>
    <n v="1"/>
    <s v="JOB."/>
    <n v="9500"/>
    <n v="9500"/>
    <m/>
    <s v="V1000728 - SAITHONG ENGINEERING COMPANY LIMITED"/>
    <s v="Recive bill and GRN already"/>
    <s v="GRN2526-0009254"/>
    <d v="2026-03-20T00:00:00"/>
    <m/>
    <n v="226"/>
    <s v="over deliverry"/>
    <m/>
  </r>
  <r>
    <n v="1356"/>
    <x v="0"/>
    <d v="2025-07-28T00:00:00"/>
    <m/>
    <m/>
    <d v="2025-07-28T00:00:00"/>
    <s v="PR2526-01596"/>
    <s v="PO2526-02311"/>
    <d v="2025-08-06T00:00:00"/>
    <m/>
    <n v="120"/>
    <s v="SFST81000064"/>
    <s v="Fire alarm &amp; Fire Pump system"/>
    <s v="Fire alarm jobs"/>
    <n v="4"/>
    <s v="ตรวจสอบระบบ Gas Leck Detector"/>
    <n v="1"/>
    <s v="JOB."/>
    <n v="7500"/>
    <n v="7500"/>
    <m/>
    <s v="V1000728 - SAITHONG ENGINEERING COMPANY LIMITED"/>
    <s v="Recive bill and GRN already"/>
    <s v="GRN2526-0009254"/>
    <d v="2026-03-20T00:00:00"/>
    <m/>
    <n v="226"/>
    <s v="over deliverry"/>
    <m/>
  </r>
  <r>
    <n v="1357"/>
    <x v="0"/>
    <d v="2025-08-06T00:00:00"/>
    <m/>
    <m/>
    <d v="2025-08-06T00:00:00"/>
    <s v="PR2526-01703"/>
    <s v="PO2526-02533"/>
    <d v="2025-08-15T00:00:00"/>
    <m/>
    <n v="60"/>
    <s v="SFST11000256"/>
    <s v="Waste water "/>
    <s v="Consumable part"/>
    <n v="1"/>
    <s v="Bio Solution 1 lit"/>
    <n v="2"/>
    <s v="BOT."/>
    <n v="800"/>
    <n v="1600"/>
    <m/>
    <s v="V1000206 - TECHMAN (THAILAND) CO.,LTD."/>
    <s v="Recive bill and GRN already"/>
    <s v="GRN2526-0003243"/>
    <d v="2025-08-20T00:00:00"/>
    <m/>
    <n v="5"/>
    <s v="Ontime"/>
    <m/>
  </r>
  <r>
    <n v="1358"/>
    <x v="0"/>
    <d v="2025-08-07T00:00:00"/>
    <m/>
    <m/>
    <d v="2025-08-07T00:00:00"/>
    <s v="PR2526-01738"/>
    <s v="PO2526-02549 "/>
    <d v="2025-08-18T00:00:00"/>
    <m/>
    <n v="60"/>
    <s v="SFST81000048"/>
    <s v="PD Machine"/>
    <s v="Bowl Cutter (Chopper) No.1"/>
    <n v="1"/>
    <s v="DRAIN PLUG FOR BOWL INCL. O-RING"/>
    <n v="1"/>
    <s v="PCS."/>
    <n v="8181"/>
    <n v="8181"/>
    <m/>
    <s v="V1000189 - FPT FOOD PROCESS TECHNOLOGY CO., LTD."/>
    <s v="Recive bill and GRN already"/>
    <s v="GRN2526-0003282"/>
    <d v="2025-08-22T00:00:00"/>
    <m/>
    <n v="4"/>
    <s v="Ontime"/>
    <m/>
  </r>
  <r>
    <n v="1359"/>
    <x v="0"/>
    <d v="2025-08-07T00:00:00"/>
    <m/>
    <m/>
    <d v="2025-08-07T00:00:00"/>
    <s v="PR2526-01790"/>
    <s v="PO2526-02552"/>
    <d v="2025-08-18T00:00:00"/>
    <m/>
    <n v="60"/>
    <s v="SFST81000050"/>
    <s v="Tool and Equipment  Engineering"/>
    <s v="Tool and Equipment"/>
    <n v="1"/>
    <s v="STANEY&quot; Power lock 5m/16' steel Tape"/>
    <n v="5"/>
    <s v="PCS."/>
    <n v="250"/>
    <n v="1250"/>
    <m/>
    <s v="V1000259 - JJP SUPPLY CO., LTD"/>
    <s v="Recive bill and GRN already"/>
    <s v="GRN2526-0004106"/>
    <d v="2025-09-23T00:00:00"/>
    <m/>
    <n v="36"/>
    <s v="Ontime"/>
    <m/>
  </r>
  <r>
    <n v="1360"/>
    <x v="0"/>
    <d v="2025-08-13T00:00:00"/>
    <m/>
    <m/>
    <d v="2025-08-13T00:00:00"/>
    <s v="PR2526-01790"/>
    <s v="PO2526-02552"/>
    <d v="2025-08-18T00:00:00"/>
    <m/>
    <n v="60"/>
    <s v="SFST81000050"/>
    <s v="Tool and Equipment  Engineering"/>
    <s v="Tool and Equipment"/>
    <n v="1"/>
    <s v="กล่องใส่เครื่องมือสแตนเลส แบบ3ชั้น ขนาดใหญ่_x000a_- ขนาด กว้าง 20CM ยาว 46CM สูง 22CM"/>
    <n v="8"/>
    <s v="PCS."/>
    <n v="1250"/>
    <n v="10000"/>
    <m/>
    <s v="V1000259 - JJP SUPPLY CO., LTD"/>
    <s v="Recive bill and GRN already"/>
    <s v="GRN2526-0004536"/>
    <d v="2025-10-11T00:00:00"/>
    <m/>
    <n v="54"/>
    <s v="Ontime"/>
    <m/>
  </r>
  <r>
    <n v="1361"/>
    <x v="0"/>
    <d v="2025-08-13T00:00:00"/>
    <m/>
    <m/>
    <d v="2025-08-13T00:00:00"/>
    <s v="PR2526-01791"/>
    <s v="PO2526-02550"/>
    <d v="2025-08-18T00:00:00"/>
    <m/>
    <n v="60"/>
    <s v="SFST81000048"/>
    <s v="PD Machine"/>
    <s v="Mini flame Grill  Machine No.1"/>
    <n v="1"/>
    <s v="GAS SPRING ROD. 14MM., BORE.29 MM._x000a_STROKE (A): 200 MM, FORCE: 500 Newton_x000a_EXTENDED LENGTH (B): 558 MM ออกสุด_x000a_STAINLESS STEEL"/>
    <n v="2"/>
    <s v="PCS."/>
    <n v="38200"/>
    <n v="76400"/>
    <m/>
    <s v="V1000655 - SRM ENGINEERING 1991 CO., LTD."/>
    <s v="Recive bill and GRN already"/>
    <s v="GRN2526-0003380"/>
    <d v="2025-08-26T00:00:00"/>
    <m/>
    <n v="8"/>
    <s v="Ontime"/>
    <m/>
  </r>
  <r>
    <n v="1362"/>
    <x v="0"/>
    <d v="2025-08-13T00:00:00"/>
    <m/>
    <m/>
    <d v="2025-08-13T00:00:00"/>
    <s v="PR2526-01792"/>
    <s v="PO2526-02551"/>
    <d v="2025-08-18T00:00:00"/>
    <m/>
    <n v="60"/>
    <s v="SFST81000048"/>
    <s v="PD Machine"/>
    <s v="Condencer Unit No.29 (Air Blast Freezer2)"/>
    <n v="1"/>
    <s v="ค่าาแรง Repair Change compressor No.1 Air Blast No.2_x000a_- ถ่ายน้ำยาออกจากระบบ_x000a_- ถอดรื้อยก compressor เก่าออกจากแท่น_x000a_- งานยก compressor ใหม่ Spare ขึ้นติดตั้งบนแท่นเครื่อง_x000a_- งานเปลี่ยนถ่าย Oil Compressor_x000a_- Test leak and Vacuum_x000a_- เดิมน้ำยาเข้าระบบ Test Running"/>
    <n v="1"/>
    <s v="JOB."/>
    <n v="18000"/>
    <n v="18000"/>
    <m/>
    <s v="V1000790 - WEE SERVICE 2024 CO., LTD."/>
    <s v="Recive bill and GRN already"/>
    <s v="GRN2526-0003381"/>
    <d v="2025-08-26T00:00:00"/>
    <m/>
    <n v="8"/>
    <s v="Ontime"/>
    <m/>
  </r>
  <r>
    <n v="1363"/>
    <x v="0"/>
    <d v="2025-08-13T00:00:00"/>
    <m/>
    <m/>
    <d v="2025-08-13T00:00:00"/>
    <s v="PR2526-01792"/>
    <s v="PO2526-02551"/>
    <d v="2025-08-18T00:00:00"/>
    <m/>
    <n v="60"/>
    <s v="SFST81000048"/>
    <s v="PD Machine"/>
    <s v="Condencer Unit No.29 (Air Blast Freezer2)"/>
    <n v="2"/>
    <s v="รถ เฮียบ 5 ton"/>
    <n v="1"/>
    <s v="JOB."/>
    <n v="8500"/>
    <n v="8500"/>
    <m/>
    <s v="V1000790 - WEE SERVICE 2024 CO., LTD."/>
    <s v="Recive bill and GRN already"/>
    <s v="GRN2526-0003381"/>
    <d v="2025-08-26T00:00:00"/>
    <m/>
    <n v="8"/>
    <s v="Ontime"/>
    <m/>
  </r>
  <r>
    <n v="1364"/>
    <x v="0"/>
    <d v="2025-08-13T00:00:00"/>
    <m/>
    <m/>
    <d v="2025-08-13T00:00:00"/>
    <s v="PR2526-01792"/>
    <s v="PO2526-02551"/>
    <d v="2025-08-18T00:00:00"/>
    <m/>
    <n v="60"/>
    <s v="SFST81000048"/>
    <s v="PD Machine"/>
    <s v="Condencer Unit No.29 (Air Blast Freezer2)"/>
    <n v="3"/>
    <s v="Site mobilization and transportation"/>
    <n v="1"/>
    <s v="JOB."/>
    <n v="8900"/>
    <n v="8900"/>
    <m/>
    <s v="V1000790 - WEE SERVICE 2024 CO., LTD."/>
    <s v="Recive bill and GRN already"/>
    <s v="GRN2526-0003381"/>
    <d v="2025-08-26T00:00:00"/>
    <m/>
    <n v="8"/>
    <s v="Ontime"/>
    <m/>
  </r>
  <r>
    <n v="1365"/>
    <x v="0"/>
    <d v="2025-08-13T00:00:00"/>
    <m/>
    <m/>
    <d v="2025-08-13T00:00:00"/>
    <s v="PR2526-01793"/>
    <s v="PO2526-02548"/>
    <d v="2025-08-18T00:00:00"/>
    <m/>
    <n v="30"/>
    <s v="SFST81000009"/>
    <s v="Foam &amp; Cleaning solution pump system"/>
    <s v="Water pump for production line cleaning No.2"/>
    <n v="1"/>
    <s v="Supply cover fan CR10-22 Pump Grundfos 7.5 kw."/>
    <n v="1"/>
    <s v="PCS."/>
    <n v="5000"/>
    <n v="5000"/>
    <m/>
    <s v="V1000790 - WEE SERVICE 2024 CO., LTD."/>
    <s v="Recive bill and GRN already"/>
    <s v="GRN2526-0003250"/>
    <d v="2025-08-21T00:00:00"/>
    <m/>
    <n v="3"/>
    <s v="Ontime"/>
    <m/>
  </r>
  <r>
    <n v="1366"/>
    <x v="0"/>
    <d v="2025-08-13T00:00:00"/>
    <m/>
    <m/>
    <d v="2025-08-13T00:00:00"/>
    <s v="PR2526-01793"/>
    <s v="PO2526-02548"/>
    <d v="2025-08-18T00:00:00"/>
    <m/>
    <n v="30"/>
    <s v="SFST81000009"/>
    <s v="Foam &amp; Cleaning solution pump system"/>
    <s v="Cleaning solution pump No.1"/>
    <n v="2"/>
    <s v="Supply cover fan CR10-8 Pump Grundfos 3 kw."/>
    <n v="1"/>
    <s v="PCS."/>
    <n v="4000"/>
    <n v="4000"/>
    <m/>
    <s v="V1000790 - WEE SERVICE 2024 CO., LTD."/>
    <s v="Recive bill and GRN already"/>
    <s v="GRN2526-0003250"/>
    <d v="2025-08-21T00:00:00"/>
    <m/>
    <n v="3"/>
    <s v="Ontime"/>
    <m/>
  </r>
  <r>
    <n v="1367"/>
    <x v="0"/>
    <d v="2025-08-13T00:00:00"/>
    <m/>
    <m/>
    <d v="2025-08-13T00:00:00"/>
    <s v="PR2526-01794"/>
    <s v="PO2526-02553 "/>
    <d v="2025-08-18T00:00:00"/>
    <m/>
    <n v="60"/>
    <s v="SFST81000064"/>
    <s v="Annual cost"/>
    <s v="Enveronment inspect in factory"/>
    <n v="1"/>
    <s v="ค่าดรวจวัดสภาพแวดล้อมในการทํางาน ปี 2568_x000a_- ห้องเก็บสารเคมี chemical_x000a_- ระดับเสียงดังในพื้นที่การทํางาน - ระดับความร้อน_x000a_- ความเข้มของแสงสว่าง_x000a_- ปริมาณสารเจือปนในอากาศที่ระบายออกจากปล่อง_x000a_"/>
    <n v="1"/>
    <s v="JOB."/>
    <n v="26550"/>
    <n v="26550"/>
    <m/>
    <s v=" V1000172 - บจก. ซี.ที.เอ็นไวร์รอนเม้นท์ แอนด์"/>
    <s v="Recive bill and GRN already"/>
    <s v="GRN2526-0004688"/>
    <d v="2025-10-20T00:00:00"/>
    <m/>
    <n v="63"/>
    <s v="over deliverry"/>
    <m/>
  </r>
  <r>
    <n v="1368"/>
    <x v="0"/>
    <d v="2025-08-14T00:00:00"/>
    <m/>
    <m/>
    <d v="2025-08-14T00:00:00"/>
    <s v="PR2526-01807 "/>
    <s v="PO2526-02722"/>
    <d v="2025-08-21T00:00:00"/>
    <m/>
    <n v="30"/>
    <s v="SFST34000091"/>
    <s v="Consumable part for MN"/>
    <s v="Electrical jobs"/>
    <n v="1"/>
    <s v="3M เทปพันสายไฟ รุ่น Temflex Plus ขนาด 3/4นิ้ว - สีดำ"/>
    <n v="40"/>
    <s v="PCS."/>
    <n v="15"/>
    <n v="600"/>
    <m/>
    <s v="V1000259 - JJP SUPPLY CO., LTD"/>
    <s v="Recive bill and GRN already"/>
    <m/>
    <m/>
    <m/>
    <n v="-45890"/>
    <s v="Ontime"/>
    <m/>
  </r>
  <r>
    <n v="1369"/>
    <x v="0"/>
    <d v="2025-08-14T00:00:00"/>
    <m/>
    <m/>
    <d v="2025-08-14T00:00:00"/>
    <s v="PR2526-01807 "/>
    <s v="PO2526-02722"/>
    <d v="2025-08-21T00:00:00"/>
    <m/>
    <n v="30"/>
    <s v="SFST34000092"/>
    <s v="Consumable part for MN"/>
    <s v="Tool and Equipment"/>
    <n v="2"/>
    <s v="เทปพันเกลียวSCG 12mm.x0.1mm.x10m. ยี่ห้อ​SCGช้าง เทปพันท่อ"/>
    <n v="40"/>
    <s v="PCS."/>
    <n v="30"/>
    <n v="1200"/>
    <m/>
    <s v="V1000259 - JJP SUPPLY CO., LTD"/>
    <s v="Recive bill and GRN already"/>
    <m/>
    <m/>
    <m/>
    <n v="-45890"/>
    <s v="Ontime"/>
    <m/>
  </r>
  <r>
    <n v="1370"/>
    <x v="0"/>
    <d v="2025-08-14T00:00:00"/>
    <m/>
    <m/>
    <d v="2025-08-14T00:00:00"/>
    <s v="PR2526-01815"/>
    <s v="PO2526-02635"/>
    <d v="2025-08-21T00:00:00"/>
    <m/>
    <n v="15"/>
    <s v="SFST34000174"/>
    <s v="Consumable part for MN"/>
    <s v="Consumable part"/>
    <n v="1"/>
    <s v="PP melt blown cartridge Filter, 10&quot;, 5 Micron"/>
    <n v="40"/>
    <s v="PCS."/>
    <n v="0"/>
    <m/>
    <m/>
    <s v=" V1000878 - ROJANAPAT ENGINEERING CO., LTD"/>
    <s v="Recive bill and GRN already"/>
    <s v="GRN2526-0003379"/>
    <d v="2025-08-26T00:00:00"/>
    <m/>
    <n v="5"/>
    <s v="Ontime"/>
    <m/>
  </r>
  <r>
    <n v="1371"/>
    <x v="0"/>
    <d v="2025-08-14T00:00:00"/>
    <m/>
    <m/>
    <d v="2025-08-14T00:00:00"/>
    <s v="PR2526-01815"/>
    <s v="PO2526-02635"/>
    <d v="2025-08-21T00:00:00"/>
    <m/>
    <n v="15"/>
    <s v="SFST34000175"/>
    <s v="Consumable part for MN"/>
    <s v="Consumable part"/>
    <n v="2"/>
    <s v="PP melt blown cartridge Filter, 20&quot;, 5 Micron"/>
    <n v="10"/>
    <s v="PCS."/>
    <n v="0"/>
    <m/>
    <m/>
    <s v=" V1000878 - ROJANAPAT ENGINEERING CO., LTD"/>
    <s v="Recive bill and GRN already"/>
    <s v="GRN2526-0003379"/>
    <d v="2025-08-26T00:00:00"/>
    <m/>
    <n v="5"/>
    <s v="Ontime"/>
    <m/>
  </r>
  <r>
    <n v="1372"/>
    <x v="0"/>
    <d v="2025-08-15T00:00:00"/>
    <m/>
    <m/>
    <d v="2025-08-15T00:00:00"/>
    <s v="PR2526-01836"/>
    <s v="PO2526-02734"/>
    <d v="2025-08-25T00:00:00"/>
    <m/>
    <n v="30"/>
    <s v="SFST81000048"/>
    <s v="Consumable part for MN"/>
    <s v="Consumable part"/>
    <n v="1"/>
    <s v="DANFOSS VALVE BODY DF-067B4032 TE5 5/8x7/8&quot;"/>
    <n v="3"/>
    <s v="PCS."/>
    <n v="1200"/>
    <n v="3600"/>
    <m/>
    <s v="V1000762 - PORNNARIN P N SERVICE LIMITED PARTNERSHIP"/>
    <s v="Recive bill and GRN already"/>
    <s v="GRN2526-0003520"/>
    <d v="2025-09-01T00:00:00"/>
    <m/>
    <n v="7"/>
    <s v="Ontime"/>
    <m/>
  </r>
  <r>
    <n v="1373"/>
    <x v="0"/>
    <d v="2025-08-15T00:00:00"/>
    <m/>
    <m/>
    <d v="2025-08-15T00:00:00"/>
    <s v="PR2526-01836"/>
    <s v="PO2526-02734"/>
    <d v="2025-08-25T00:00:00"/>
    <m/>
    <n v="30"/>
    <s v="SFST81000048"/>
    <s v="Cooling machine for PD line"/>
    <s v="Condencer Unit No.29 (Air Blast Freezer2)"/>
    <n v="2"/>
    <s v="DANFOSS ORIFICE TE5 No.04"/>
    <n v="3"/>
    <s v="PCS."/>
    <n v="1600"/>
    <n v="4800"/>
    <m/>
    <s v="V1000762 - PORNNARIN P N SERVICE LIMITED PARTNERSHIP"/>
    <s v="Recive bill and GRN already"/>
    <s v="GRN2526-0003520"/>
    <d v="2025-09-01T00:00:00"/>
    <m/>
    <n v="7"/>
    <s v="Ontime"/>
    <m/>
  </r>
  <r>
    <n v="1374"/>
    <x v="0"/>
    <d v="2025-08-15T00:00:00"/>
    <m/>
    <m/>
    <d v="2025-08-15T00:00:00"/>
    <s v="PR2526-01836"/>
    <s v="PO2526-02734"/>
    <d v="2025-08-25T00:00:00"/>
    <m/>
    <n v="30"/>
    <s v="SFST81000048"/>
    <s v="Cooling machine for PD line"/>
    <s v="Condencer Unit No.29 (Air Blast Freezer2)"/>
    <n v="3"/>
    <s v="DANFOSS Expansion Valve TE5 R404A/R507"/>
    <n v="3"/>
    <s v="PCS."/>
    <n v="3100"/>
    <n v="9300"/>
    <m/>
    <s v="V1000762 - PORNNARIN P N SERVICE LIMITED PARTNERSHIP"/>
    <s v="Recive bill and GRN already"/>
    <s v="GRN2526-0003520"/>
    <d v="2025-09-01T00:00:00"/>
    <m/>
    <n v="7"/>
    <s v="Ontime"/>
    <m/>
  </r>
  <r>
    <n v="1375"/>
    <x v="0"/>
    <d v="2025-08-15T00:00:00"/>
    <m/>
    <m/>
    <d v="2025-08-15T00:00:00"/>
    <s v="PR2526-01836"/>
    <s v="PO2526-02734"/>
    <d v="2025-08-25T00:00:00"/>
    <m/>
    <n v="30"/>
    <s v="SFST81000048"/>
    <s v="Cooling machine for PD line"/>
    <s v="Condencer Unit No.29 (Air Blast Freezer2)"/>
    <n v="4"/>
    <s v="Copper tube Type L 5/8&quot;"/>
    <n v="1"/>
    <s v="PCS."/>
    <n v="2000"/>
    <n v="2000"/>
    <m/>
    <s v="V1000762 - PORNNARIN P N SERVICE LIMITED PARTNERSHIP"/>
    <s v="Recive bill and GRN already"/>
    <s v="GRN2526-0003520"/>
    <d v="2025-09-01T00:00:00"/>
    <m/>
    <n v="7"/>
    <s v="Ontime"/>
    <m/>
  </r>
  <r>
    <n v="1376"/>
    <x v="0"/>
    <d v="2025-08-15T00:00:00"/>
    <m/>
    <m/>
    <d v="2025-08-15T00:00:00"/>
    <s v="PR2526-01836"/>
    <s v="PO2526-02734"/>
    <d v="2025-08-25T00:00:00"/>
    <m/>
    <n v="30"/>
    <s v="SFST81000048"/>
    <s v="Cooling machine for PD line"/>
    <s v="Condencer Unit No.29 (Air Blast Freezer2)"/>
    <n v="5"/>
    <s v="Copper tube Type L 7/8&quot;"/>
    <n v="1"/>
    <s v="PCS."/>
    <n v="2500"/>
    <n v="2500"/>
    <m/>
    <s v="V1000762 - PORNNARIN P N SERVICE LIMITED PARTNERSHIP"/>
    <s v="Recive bill and GRN already"/>
    <s v="GRN2526-0003520"/>
    <d v="2025-09-01T00:00:00"/>
    <m/>
    <n v="7"/>
    <s v="Ontime"/>
    <m/>
  </r>
  <r>
    <n v="1377"/>
    <x v="0"/>
    <d v="2025-08-15T00:00:00"/>
    <m/>
    <m/>
    <d v="2025-08-15T00:00:00"/>
    <s v="PR2526-01836"/>
    <s v="PO2526-02734"/>
    <d v="2025-08-25T00:00:00"/>
    <m/>
    <n v="30"/>
    <s v="SFST81000048"/>
    <s v="Cooling machine for PD line"/>
    <s v="Condencer Unit No.29 (Air Blast Freezer2)"/>
    <n v="6"/>
    <s v="Labour cost"/>
    <n v="1"/>
    <s v="PCS."/>
    <n v="23250"/>
    <n v="23250"/>
    <m/>
    <s v="V1000762 - PORNNARIN P N SERVICE LIMITED PARTNERSHIP"/>
    <s v="Recive bill and GRN already"/>
    <s v="GRN2526-0003521"/>
    <d v="2025-09-01T00:00:00"/>
    <m/>
    <n v="7"/>
    <s v="Ontime"/>
    <m/>
  </r>
  <r>
    <n v="1378"/>
    <x v="0"/>
    <d v="2025-08-15T00:00:00"/>
    <m/>
    <m/>
    <d v="2025-08-15T00:00:00"/>
    <s v="PR2526-01837"/>
    <s v="PO2526-02735"/>
    <d v="2025-08-25T00:00:00"/>
    <m/>
    <n v="30"/>
    <s v="SFST34000046"/>
    <s v="Consumable part for MN"/>
    <s v="Electrical jobs"/>
    <n v="1"/>
    <s v="Philips, TCW099, 2x36w,โคมกันน้ำ กันฝุ่น กันฝน 36w"/>
    <n v="8"/>
    <s v="PCS."/>
    <n v="1310"/>
    <n v="10480"/>
    <m/>
    <m/>
    <s v="Recive bill and GRN already"/>
    <s v="GRN2526-0003676"/>
    <d v="2025-09-06T00:00:00"/>
    <m/>
    <n v="12"/>
    <s v="Ontime"/>
    <m/>
  </r>
  <r>
    <n v="1379"/>
    <x v="0"/>
    <d v="2025-08-15T00:00:00"/>
    <m/>
    <m/>
    <d v="2025-08-15T00:00:00"/>
    <s v="PR2526-01837"/>
    <s v="PO2526-02735"/>
    <d v="2025-08-25T00:00:00"/>
    <m/>
    <n v="30"/>
    <s v="SFST34000046"/>
    <s v="Consumable part for MN"/>
    <s v="Electrical jobs"/>
    <n v="2"/>
    <s v="Philips, TCW099, 2x36w,โคมกันน้ำ กันฝุ่น กันฝน 36w"/>
    <n v="42"/>
    <s v="PCS."/>
    <n v="1559.5238095238096"/>
    <n v="65500"/>
    <m/>
    <s v="V1000729 - BN SUPPLY 1991 CO., LTD."/>
    <s v="Recive bill and GRN already"/>
    <s v="GRN2526-0003811"/>
    <d v="2025-09-11T00:00:00"/>
    <m/>
    <n v="17"/>
    <s v="Ontime"/>
    <m/>
  </r>
  <r>
    <n v="1380"/>
    <x v="0"/>
    <d v="2025-08-15T00:00:00"/>
    <m/>
    <m/>
    <d v="2025-08-15T00:00:00"/>
    <s v="PR2526-01838"/>
    <s v="PO2526-02736"/>
    <d v="2025-08-25T00:00:00"/>
    <m/>
    <n v="30"/>
    <s v="SFST34000171"/>
    <s v="Consumable part for MN"/>
    <s v="Cevil quipment  &amp; Part"/>
    <n v="1"/>
    <s v="ข้อต่อตรง สเตนเลส ตัวผู้ 1/2 นิ้ว (150 มม.)"/>
    <n v="10"/>
    <s v="PCS."/>
    <n v="65"/>
    <n v="650"/>
    <m/>
    <s v="V1000840 - S.Q. &amp; CO CO., LTD"/>
    <s v="Recive bill and GRN already"/>
    <s v="GRN2526-0003516"/>
    <d v="2025-09-01T00:00:00"/>
    <m/>
    <n v="7"/>
    <s v="Ontime"/>
    <m/>
  </r>
  <r>
    <n v="1381"/>
    <x v="0"/>
    <d v="2025-08-15T00:00:00"/>
    <m/>
    <m/>
    <d v="2025-08-15T00:00:00"/>
    <s v="PR2526-01838"/>
    <s v="PO2526-02736"/>
    <d v="2025-08-25T00:00:00"/>
    <m/>
    <n v="30"/>
    <s v="SFST34000172"/>
    <s v="Consumable part for MN"/>
    <s v="Cevil quipment  &amp; Part"/>
    <n v="2"/>
    <s v="ข้อต่อตรง สเตนเลส ตัวผู้ 3/4 นิ้ว (150 มม.)"/>
    <n v="10"/>
    <s v="PCS."/>
    <n v="75"/>
    <n v="750"/>
    <m/>
    <s v="V1000840 - S.Q. &amp; CO CO., LTD"/>
    <s v="Recive bill and GRN already"/>
    <s v="GRN2526-0003516"/>
    <d v="2025-09-01T00:00:00"/>
    <m/>
    <n v="7"/>
    <s v="Ontime"/>
    <m/>
  </r>
  <r>
    <n v="1382"/>
    <x v="0"/>
    <d v="2025-08-15T00:00:00"/>
    <m/>
    <m/>
    <d v="2025-08-15T00:00:00"/>
    <s v="PR2526-01838"/>
    <s v="PO2526-02736"/>
    <d v="2025-08-25T00:00:00"/>
    <m/>
    <n v="30"/>
    <s v="SFST81000009"/>
    <s v="Office tool &amp; machine"/>
    <s v="Cevil quipment  &amp; Part"/>
    <n v="3"/>
    <s v="ยูเนียนเกลียวใน สแตนเลส 304 ขนาด 1 นิ้ว"/>
    <n v="20"/>
    <s v="PCS."/>
    <n v="120"/>
    <n v="2400"/>
    <m/>
    <s v="V1000840 - S.Q. &amp; CO CO., LTD"/>
    <s v="Recive bill and GRN already"/>
    <s v="GRN2526-0003671"/>
    <d v="2025-09-06T00:00:00"/>
    <m/>
    <n v="12"/>
    <s v="Ontime"/>
    <m/>
  </r>
  <r>
    <n v="1383"/>
    <x v="0"/>
    <d v="2025-08-15T00:00:00"/>
    <m/>
    <m/>
    <d v="2025-08-15T00:00:00"/>
    <s v="PR2526-01838"/>
    <s v="PO2526-02736"/>
    <d v="2025-08-25T00:00:00"/>
    <m/>
    <n v="30"/>
    <s v="SFST81000009"/>
    <s v="Office tool &amp; machine"/>
    <s v="Cevil quipment  &amp; Part"/>
    <n v="4"/>
    <s v="ยูเนียนเกลียวใน สแตนเลส 304 ขนาด 1 นิ้ว"/>
    <n v="20"/>
    <s v="PCS."/>
    <n v="650"/>
    <n v="13000"/>
    <m/>
    <s v="V1000840 - S.Q. &amp; CO CO., LTD"/>
    <s v="Recive bill and GRN already"/>
    <s v="GRN2526-0003516"/>
    <d v="2025-09-01T00:00:00"/>
    <m/>
    <n v="7"/>
    <s v="Ontime"/>
    <m/>
  </r>
  <r>
    <n v="1384"/>
    <x v="0"/>
    <d v="2025-08-15T00:00:00"/>
    <m/>
    <m/>
    <d v="2025-08-15T00:00:00"/>
    <s v="PR2526-01838"/>
    <s v="PO2526-02736"/>
    <d v="2025-08-25T00:00:00"/>
    <m/>
    <n v="30"/>
    <s v="SFST81000009"/>
    <s v="Office tool &amp; machine"/>
    <s v="Cevil quipment  &amp; Part"/>
    <n v="5"/>
    <s v="ยูเนียนเกลียวใน สแตนเลส 304 ขนาด 1/4 นิ้ว"/>
    <n v="10"/>
    <s v="PCS."/>
    <n v="38"/>
    <n v="380"/>
    <m/>
    <s v="V1000840 - S.Q. &amp; CO CO., LTD"/>
    <s v="Recive bill and GRN already"/>
    <s v="GRN2526-0003516"/>
    <d v="2025-09-01T00:00:00"/>
    <m/>
    <n v="7"/>
    <s v="Ontime"/>
    <m/>
  </r>
  <r>
    <n v="1385"/>
    <x v="0"/>
    <d v="2025-08-15T00:00:00"/>
    <m/>
    <m/>
    <d v="2025-08-15T00:00:00"/>
    <s v="PR2526-01838"/>
    <s v="PO2526-02736"/>
    <d v="2025-08-25T00:00:00"/>
    <m/>
    <n v="30"/>
    <s v="SFST81000009"/>
    <s v="Office tool &amp; machine"/>
    <s v="Cevil quipment  &amp; Part"/>
    <n v="6"/>
    <s v="ยูเนียนเกลียวใน สแตนเลส 304 ขนาด 3/4 นิ้ว"/>
    <n v="20"/>
    <s v="PCS."/>
    <n v="98"/>
    <n v="1960"/>
    <m/>
    <s v="V1000840 - S.Q. &amp; CO CO., LTD"/>
    <s v="Recive bill and GRN already"/>
    <s v="GRN2526-0003516"/>
    <d v="2025-09-01T00:00:00"/>
    <m/>
    <n v="7"/>
    <s v="Ontime"/>
    <m/>
  </r>
  <r>
    <n v="1386"/>
    <x v="0"/>
    <d v="2025-08-15T00:00:00"/>
    <m/>
    <m/>
    <d v="2025-08-15T00:00:00"/>
    <s v="PR2526-01838"/>
    <s v="PO2526-02736"/>
    <d v="2025-08-25T00:00:00"/>
    <m/>
    <n v="30"/>
    <s v="SFST81000009"/>
    <s v="Office tool &amp; machine"/>
    <s v="Cevil quipment  &amp; Part"/>
    <n v="7"/>
    <s v="ยูเนียนเกลียวใน สแตนเลส 304 ขนาด 3/8 นิ้ว"/>
    <n v="10"/>
    <s v="PCS."/>
    <n v="53"/>
    <n v="530"/>
    <m/>
    <s v="V1000840 - S.Q. &amp; CO CO., LTD"/>
    <s v="Recive bill and GRN already"/>
    <s v="GRN2526-0003516"/>
    <d v="2025-09-01T00:00:00"/>
    <m/>
    <n v="7"/>
    <s v="Ontime"/>
    <m/>
  </r>
  <r>
    <n v="1387"/>
    <x v="0"/>
    <d v="2025-08-15T00:00:00"/>
    <m/>
    <m/>
    <d v="2025-08-15T00:00:00"/>
    <s v="PR2526-01838"/>
    <s v="PO2526-02736"/>
    <d v="2025-08-25T00:00:00"/>
    <m/>
    <n v="30"/>
    <s v="SFST81000009"/>
    <s v="Office tool &amp; machine"/>
    <s v="Cevil quipment  &amp; Part"/>
    <n v="8"/>
    <s v="ยูเนียนเกลียวใน สแตนเลส 304 ขนาด 1.1/2 นิ้ว"/>
    <n v="10"/>
    <s v="PCS."/>
    <n v="228"/>
    <n v="2280"/>
    <m/>
    <s v="V1000840 - S.Q. &amp; CO CO., LTD"/>
    <s v="Recive bill and GRN already"/>
    <s v="GRN2526-0003516"/>
    <d v="2025-09-01T00:00:00"/>
    <m/>
    <n v="7"/>
    <s v="Ontime"/>
    <m/>
  </r>
  <r>
    <n v="1388"/>
    <x v="0"/>
    <d v="2025-08-15T00:00:00"/>
    <m/>
    <m/>
    <d v="2025-08-15T00:00:00"/>
    <s v="PR2526-01838"/>
    <s v="PO2526-02736"/>
    <d v="2025-08-25T00:00:00"/>
    <m/>
    <n v="30"/>
    <s v="SFST81000009"/>
    <s v="Office tool &amp; machine"/>
    <s v="Cevil quipment  &amp; Part"/>
    <n v="9"/>
    <s v="ยูเนียนเกลียวใน สแตนเลส 304 ขนาด 1.1/4 นิ้ว"/>
    <n v="10"/>
    <s v="PCS."/>
    <n v="180"/>
    <n v="1800"/>
    <m/>
    <s v="V1000840 - S.Q. &amp; CO CO., LTD"/>
    <s v="Recive bill and GRN already"/>
    <s v="GRN2526-0003516"/>
    <d v="2025-09-01T00:00:00"/>
    <m/>
    <n v="7"/>
    <s v="Ontime"/>
    <m/>
  </r>
  <r>
    <n v="1389"/>
    <x v="0"/>
    <d v="2025-08-15T00:00:00"/>
    <m/>
    <m/>
    <d v="2025-08-15T00:00:00"/>
    <s v="PR2526-01839"/>
    <s v="PO2526-02737"/>
    <d v="2025-08-25T00:00:00"/>
    <m/>
    <n v="30"/>
    <s v="SFST81000048"/>
    <s v="Cooling machine for PD line"/>
    <s v="Condencer Unit No.9 (COLD5)"/>
    <n v="1"/>
    <s v="สายฮีทเดอร์ห้องเย็นสําเร็จรูป 230V / 160W / ยาว 4เมตร *Silicone rubber insulation - 70°C to + 200°C"/>
    <n v="4"/>
    <s v="PCS."/>
    <n v="940"/>
    <n v="3760"/>
    <m/>
    <s v="V1000529 - 168 Supply"/>
    <s v="Recive bill and GRN already"/>
    <s v="GRN2526-0003518"/>
    <d v="2025-09-01T00:00:00"/>
    <m/>
    <n v="7"/>
    <s v="Ontime"/>
    <m/>
  </r>
  <r>
    <n v="1390"/>
    <x v="0"/>
    <d v="2025-08-15T00:00:00"/>
    <m/>
    <m/>
    <d v="2025-08-15T00:00:00"/>
    <s v="PR2526-01839"/>
    <s v="PO2526-02738"/>
    <d v="2025-08-25T00:00:00"/>
    <m/>
    <n v="30"/>
    <s v="SFST81000048"/>
    <s v="Cooling machine for PD line"/>
    <s v="Condencer Unit No.9 (COLD5)"/>
    <n v="2"/>
    <s v="ข้อลดเหลี่ยมสแตนเลส 1-1/4&quot; x 1&quot;"/>
    <n v="4"/>
    <s v="PCS."/>
    <n v="65"/>
    <n v="260"/>
    <m/>
    <s v="V1000840 - S.Q. &amp; CO CO., LTD"/>
    <s v="Recive bill and GRN already"/>
    <s v="GRN2526-0003606"/>
    <d v="2025-09-03T00:00:00"/>
    <m/>
    <n v="9"/>
    <s v="Ontime"/>
    <m/>
  </r>
  <r>
    <n v="1391"/>
    <x v="0"/>
    <d v="2025-08-15T00:00:00"/>
    <m/>
    <m/>
    <d v="2025-08-15T00:00:00"/>
    <s v="PR2526-01839"/>
    <s v="PO2526-02738"/>
    <d v="2025-08-25T00:00:00"/>
    <m/>
    <n v="30"/>
    <s v="SFST81000048"/>
    <s v="Cooling machine for PD line"/>
    <s v="Condencer Unit No.9 (COLD5)"/>
    <n v="3"/>
    <s v="ลดกลมสแตนเลส (SS304) เกลียวใน2ข้าง 1-1/4&quot; x 3/4&quot;"/>
    <n v="4"/>
    <s v="PCS."/>
    <n v="85"/>
    <n v="340"/>
    <m/>
    <s v="V1000840 - S.Q. &amp; CO CO., LTD"/>
    <s v="Recive bill and GRN already"/>
    <s v="GRN2526-0003606"/>
    <d v="2025-09-03T00:00:00"/>
    <m/>
    <n v="9"/>
    <s v="Ontime"/>
    <m/>
  </r>
  <r>
    <n v="1392"/>
    <x v="0"/>
    <d v="2025-08-15T00:00:00"/>
    <m/>
    <m/>
    <d v="2025-08-15T00:00:00"/>
    <s v="PR2526-01839"/>
    <s v="PO2526-02738"/>
    <d v="2025-08-25T00:00:00"/>
    <m/>
    <n v="30"/>
    <s v="SFST81000048"/>
    <s v="Cooling machine for PD line"/>
    <s v="Condencer Unit No.9 (COLD5)"/>
    <n v="4"/>
    <s v="สายอ่อนสแดนเลส ยาว30ซม. หัวยูเนี่ยน ขนาด 1-1/4&quot;"/>
    <n v="3"/>
    <s v="PCS."/>
    <n v="990"/>
    <n v="2970"/>
    <m/>
    <s v="V1000840 - S.Q. &amp; CO CO., LTD"/>
    <s v="Recive bill and GRN already"/>
    <s v="GRN2526-0003606"/>
    <d v="2025-09-03T00:00:00"/>
    <m/>
    <n v="9"/>
    <s v="Ontime"/>
    <m/>
  </r>
  <r>
    <n v="1393"/>
    <x v="0"/>
    <d v="2025-08-15T00:00:00"/>
    <m/>
    <m/>
    <d v="2025-08-15T00:00:00"/>
    <s v="PR2526-01840"/>
    <s v="PO2526-02739"/>
    <d v="2025-08-25T00:00:00"/>
    <m/>
    <n v="60"/>
    <s v="SFST81000048"/>
    <s v="Cooling machine for PD line"/>
    <s v="Cooling  part"/>
    <n v="1"/>
    <s v="Danfoss Pressure Switch KP5 / 060-117366/8-32bar_x000a_Manual Reset / Flare1/4 Contact SPDT"/>
    <n v="2"/>
    <s v="PCS."/>
    <n v="750"/>
    <n v="1500"/>
    <m/>
    <s v="V1000763 - North Power Co., Ltd."/>
    <s v="Recive bill and GRN already"/>
    <s v="GRN2526-0003907"/>
    <d v="2025-09-16T00:00:00"/>
    <m/>
    <n v="22"/>
    <s v="Ontime"/>
    <m/>
  </r>
  <r>
    <n v="1394"/>
    <x v="0"/>
    <d v="2025-08-15T00:00:00"/>
    <m/>
    <m/>
    <d v="2025-08-15T00:00:00"/>
    <s v="PR2526-01840"/>
    <s v="PO2526-02739"/>
    <d v="2025-08-25T00:00:00"/>
    <m/>
    <n v="60"/>
    <s v="SFST81000048"/>
    <s v="Cooling machine for PD line"/>
    <s v="Cooling  part"/>
    <n v="2"/>
    <s v="Danfoss Pressure Switch KP5 / 060-117366/8-32bar_x000a_Manual Reset / Flare1/4 Contact SPDT"/>
    <n v="2"/>
    <s v="PCS."/>
    <n v="750"/>
    <n v="1500"/>
    <m/>
    <s v="V1000763 - North Power Co., Ltd."/>
    <s v="Recive bill and GRN already"/>
    <s v="GRN2526-0003907"/>
    <d v="2025-09-16T00:00:00"/>
    <m/>
    <n v="22"/>
    <s v="Ontime"/>
    <m/>
  </r>
  <r>
    <n v="1395"/>
    <x v="0"/>
    <d v="2025-08-15T00:00:00"/>
    <m/>
    <m/>
    <d v="2025-08-15T00:00:00"/>
    <s v="PR2526-01847"/>
    <s v="PO2526-02740"/>
    <d v="2025-08-25T00:00:00"/>
    <m/>
    <n v="30"/>
    <s v="SFST34000167"/>
    <s v="Consumable part for MN"/>
    <s v="Cooling  part"/>
    <n v="1"/>
    <s v="ข้อต่อตรงทองแดง ขนาด 1.1/8&quot;"/>
    <n v="8"/>
    <s v="PCS."/>
    <n v="53"/>
    <n v="424"/>
    <m/>
    <s v="V1000259 - JJP SUPPLY CO., LTD"/>
    <s v="Recive bill and GRN already"/>
    <s v="GRN2526-0003696"/>
    <d v="2025-09-08T00:00:00"/>
    <m/>
    <n v="14"/>
    <s v="Ontime"/>
    <m/>
  </r>
  <r>
    <n v="1396"/>
    <x v="0"/>
    <d v="2025-08-15T00:00:00"/>
    <m/>
    <m/>
    <d v="2025-08-15T00:00:00"/>
    <s v="PR2526-01847"/>
    <s v="PO2526-02740"/>
    <d v="2025-08-25T00:00:00"/>
    <m/>
    <n v="30"/>
    <s v="SFST34000164"/>
    <s v="Consumable part for MN"/>
    <s v="Cooling  part"/>
    <n v="2"/>
    <s v="ข้องอทองแดง 90 องศา ขนาด 1.1/8&quot;"/>
    <n v="8"/>
    <s v="PCS."/>
    <n v="76"/>
    <n v="608"/>
    <m/>
    <s v="V1000259 - JJP SUPPLY CO., LTD"/>
    <s v="Recive bill and GRN already"/>
    <s v="GRN2526-0003696"/>
    <d v="2025-09-08T00:00:00"/>
    <m/>
    <n v="14"/>
    <s v="Ontime"/>
    <m/>
  </r>
  <r>
    <n v="1397"/>
    <x v="0"/>
    <d v="2025-08-15T00:00:00"/>
    <m/>
    <m/>
    <d v="2025-08-15T00:00:00"/>
    <s v="PR2526-01847"/>
    <s v="PO2526-02741"/>
    <d v="2025-08-25T00:00:00"/>
    <m/>
    <n v="30"/>
    <s v="SFST81000048"/>
    <s v="Tool and Equipment  Engineering"/>
    <s v="Machanical part"/>
    <n v="1"/>
    <s v="Harris 801N2 ชุดเกจน์ในโดรเจน สําหรับ Test leak"/>
    <n v="1"/>
    <s v="PCS."/>
    <n v="2890"/>
    <n v="2890"/>
    <m/>
    <s v="V1000840 - S.Q. &amp; CO CO., LTD"/>
    <s v="Recive bill and GRN already"/>
    <s v="GRN2526-0003515"/>
    <d v="2025-09-01T00:00:00"/>
    <m/>
    <n v="7"/>
    <s v="Ontime"/>
    <m/>
  </r>
  <r>
    <n v="1398"/>
    <x v="0"/>
    <d v="2025-08-15T00:00:00"/>
    <m/>
    <m/>
    <d v="2025-08-15T00:00:00"/>
    <s v="PR2526-01847"/>
    <s v="PO2526-02742"/>
    <d v="2025-08-25T00:00:00"/>
    <m/>
    <n v="30"/>
    <s v="SFST81000048"/>
    <s v="Cooling machine for PD line"/>
    <s v="Consumable part"/>
    <n v="1"/>
    <s v="ท่อทองแดง Type L ขนาด 1-1/8&quot; ยาว 6 เมตร"/>
    <n v="2"/>
    <s v="PCS."/>
    <n v="3282"/>
    <n v="6564"/>
    <m/>
    <s v="V1000271 - 395 Shop Limited Partnership"/>
    <s v="Recive bill and GRN already"/>
    <s v="GRN2526-0003513"/>
    <d v="2025-09-01T00:00:00"/>
    <m/>
    <n v="7"/>
    <s v="Ontime"/>
    <m/>
  </r>
  <r>
    <n v="1399"/>
    <x v="0"/>
    <d v="2025-08-15T00:00:00"/>
    <m/>
    <m/>
    <d v="2025-08-15T00:00:00"/>
    <s v="PR2526-01847"/>
    <s v="PO2526-02741"/>
    <d v="2025-08-25T00:00:00"/>
    <m/>
    <n v="30"/>
    <s v="SFST81000048"/>
    <s v="Machanical part"/>
    <s v="Consumable part"/>
    <n v="2"/>
    <s v="ข้ออ่อนทองแดง ขนาด 1-1/8&quot;"/>
    <n v="2"/>
    <s v="PCS."/>
    <n v="1300"/>
    <n v="2600"/>
    <m/>
    <s v="V1000840 - S.Q. &amp; CO CO., LTD"/>
    <s v="Recive bill and GRN already"/>
    <s v="GRN2526-0003515"/>
    <d v="2025-09-01T00:00:00"/>
    <m/>
    <n v="7"/>
    <s v="Ontime"/>
    <m/>
  </r>
  <r>
    <n v="1400"/>
    <x v="0"/>
    <d v="2025-08-15T00:00:00"/>
    <m/>
    <m/>
    <d v="2025-08-15T00:00:00"/>
    <s v="PR2526-01850"/>
    <s v="PO2526-02743"/>
    <d v="2025-08-25T00:00:00"/>
    <m/>
    <n v="30"/>
    <s v="SFST81000009"/>
    <s v="Water plant"/>
    <s v="Water system jobs"/>
    <n v="1"/>
    <s v="สายยางเคมี วัสดุท่อ PE ทนเคมี ขนาด 4x6 มม.ยาว 10 เมดร"/>
    <n v="1"/>
    <s v="PCS."/>
    <n v="2320"/>
    <n v="2320"/>
    <m/>
    <s v="V1000259 - JJP SUPPLY CO., LTD"/>
    <s v="Recive bill and GRN already"/>
    <s v="GRN2526-0003697"/>
    <d v="2025-09-08T00:00:00"/>
    <m/>
    <n v="14"/>
    <s v="Ontime"/>
    <m/>
  </r>
  <r>
    <n v="1401"/>
    <x v="0"/>
    <d v="2025-08-15T00:00:00"/>
    <m/>
    <m/>
    <d v="2025-08-15T00:00:00"/>
    <s v="PR2526-01850"/>
    <s v="PO2526-02744"/>
    <d v="2025-08-25T00:00:00"/>
    <m/>
    <n v="30"/>
    <s v="SFST81000009"/>
    <s v="Water plant"/>
    <s v="Water system jobs"/>
    <n v="2"/>
    <s v="ข้อต่อ อะไหล่ปั๊มจ่ายสารเคมี &quot;Prominent&quot; รุ่น Super Dose ขนาด 1/2&quot;"/>
    <n v="4"/>
    <s v="PCS."/>
    <n v="990"/>
    <n v="3960"/>
    <m/>
    <s v="V1000259 - JJP SUPPLY CO., LTD"/>
    <s v="Recive bill and GRN already"/>
    <s v="GRN2526-0003519"/>
    <d v="2025-09-01T00:00:00"/>
    <m/>
    <n v="7"/>
    <s v="Ontime"/>
    <m/>
  </r>
  <r>
    <n v="1402"/>
    <x v="0"/>
    <d v="2025-08-15T00:00:00"/>
    <m/>
    <m/>
    <d v="2025-08-15T00:00:00"/>
    <s v="PR2526-01851"/>
    <s v="PO2526-02745"/>
    <d v="2025-08-25T00:00:00"/>
    <m/>
    <n v="30"/>
    <s v="SFST81000048"/>
    <s v="Tool and Equipment PD M/C"/>
    <s v="Machine Spare part"/>
    <n v="1"/>
    <s v="สายอ่อนสแตนเลส หัวท้ายยูเนี่ยนสแตนเลส ขนาด 1&quot; ยาว 100 cm. ทนแรงดัน 10 Bar."/>
    <n v="4"/>
    <s v="PCS."/>
    <n v="980"/>
    <n v="3920"/>
    <m/>
    <s v="V1000840 - S.Q. &amp; CO CO., LTD"/>
    <s v="Recive bill and GRN already"/>
    <s v="GRN2526-0003514"/>
    <d v="2025-09-01T00:00:00"/>
    <m/>
    <n v="7"/>
    <s v="Ontime"/>
    <m/>
  </r>
  <r>
    <n v="1403"/>
    <x v="0"/>
    <d v="2025-08-15T00:00:00"/>
    <m/>
    <m/>
    <d v="2025-08-15T00:00:00"/>
    <s v="PR2526-01851"/>
    <s v="PO2526-02745"/>
    <d v="2025-08-25T00:00:00"/>
    <m/>
    <n v="30"/>
    <s v="SFST81000048"/>
    <s v="Tool and Equipment PD M/C"/>
    <s v="Machine Spare part"/>
    <n v="2"/>
    <s v="สายอ่อนสแดนเลส หัวท้ายยูเนี่ยนสแดนเลส ขนาด 3/4&quot; ยาว 100 cm. ทนแรงดัน 10 Bar."/>
    <n v="4"/>
    <s v="PCS."/>
    <n v="760"/>
    <n v="3040"/>
    <m/>
    <s v="V1000840 - S.Q. &amp; CO CO., LTD"/>
    <s v="Recive bill and GRN already"/>
    <s v="GRN2526-0003514"/>
    <d v="2025-09-01T00:00:00"/>
    <m/>
    <n v="7"/>
    <s v="Ontime"/>
    <m/>
  </r>
  <r>
    <n v="1404"/>
    <x v="0"/>
    <d v="2025-08-15T00:00:00"/>
    <m/>
    <m/>
    <d v="2025-08-15T00:00:00"/>
    <s v="PR2526-01851"/>
    <s v="PO2526-02745"/>
    <d v="2025-08-25T00:00:00"/>
    <m/>
    <n v="30"/>
    <s v="SFST81000048"/>
    <s v="Tool and Equipment PD M/C"/>
    <s v="Machine Spare part"/>
    <n v="3"/>
    <s v="สายอ่อนสแดนเลส หัวท้ายยูเนี่ยนสแตนเลส ขนาด 1/2&quot; ยาว 100 cm. ทนแรงดัน 10 Bar."/>
    <n v="4"/>
    <s v="PCS."/>
    <n v="540"/>
    <n v="2160"/>
    <m/>
    <s v="V1000840 - S.Q. &amp; CO CO., LTD"/>
    <s v="Recive bill and GRN already"/>
    <s v="GRN2526-0003514"/>
    <d v="2025-09-01T00:00:00"/>
    <m/>
    <n v="7"/>
    <s v="Ontime"/>
    <m/>
  </r>
  <r>
    <n v="1405"/>
    <x v="0"/>
    <d v="2025-08-15T00:00:00"/>
    <m/>
    <m/>
    <d v="2025-08-15T00:00:00"/>
    <s v="PR2526-01878"/>
    <s v="PO2526-02751"/>
    <d v="2025-08-25T00:00:00"/>
    <m/>
    <n v="160"/>
    <s v="SFST81000048"/>
    <s v="Civill jobs (Floor-Wall-Celling-roof)"/>
    <s v="Cevil jobs"/>
    <n v="1"/>
    <s v="Signing of Agreement: 20% _x000a_Fix pipe and support pipe undergroud building No. Project EN25-015 งวดที่ 1/4"/>
    <n v="1"/>
    <s v="JOB."/>
    <n v="244747.92"/>
    <n v="244747.92"/>
    <m/>
    <s v="V1000771 - Envire Operation Co., Ltd_x000a_"/>
    <s v="Recive bill and GRN already"/>
    <s v="GRN2526-0003510"/>
    <d v="2025-09-08T00:00:00"/>
    <m/>
    <n v="14"/>
    <s v="Ontime"/>
    <m/>
  </r>
  <r>
    <n v="1406"/>
    <x v="0"/>
    <d v="2025-08-15T00:00:00"/>
    <m/>
    <m/>
    <d v="2025-08-15T00:00:00"/>
    <s v="PR2526-01878"/>
    <s v="PO2526-02751"/>
    <d v="2025-08-25T00:00:00"/>
    <m/>
    <n v="160"/>
    <s v="SFST81000048"/>
    <s v="Civill jobs (Floor-Wall-Celling-roof)"/>
    <s v="Cevil jobs"/>
    <n v="2"/>
    <s v="Upon Equipment/RM: 30%_x000a__x000a_Fix pipe and support pipe_x000a__x000a_undergroud building No. Project EN25-015_x000a__x000a_งวดที่ 2/4"/>
    <n v="1"/>
    <s v="JOB."/>
    <n v="367121.88"/>
    <n v="367121.88"/>
    <m/>
    <s v="V1000771 - Envire Operation Co., Ltd_x000a_"/>
    <s v="Recive bill and GRN already"/>
    <s v="GRN2526-0004089"/>
    <d v="2025-09-23T00:00:00"/>
    <m/>
    <n v="29"/>
    <s v="Ontime"/>
    <m/>
  </r>
  <r>
    <n v="1407"/>
    <x v="0"/>
    <d v="2025-08-18T00:00:00"/>
    <m/>
    <m/>
    <d v="2025-08-18T00:00:00"/>
    <s v="PR2526-01878"/>
    <s v="PO2526-02751"/>
    <d v="2025-08-25T00:00:00"/>
    <m/>
    <n v="160"/>
    <s v="SFST81000048"/>
    <s v="Civill jobs (Floor-Wall-Celling-roof)"/>
    <s v="Cevil jobs"/>
    <n v="1"/>
    <s v="Fix pipe and support pipe underground building 80 %"/>
    <n v="1"/>
    <s v="JOB."/>
    <n v="611869.80000000005"/>
    <n v="611869.80000000005"/>
    <m/>
    <s v="V1000771 - Envire Operation Co., Ltd_x000a_"/>
    <s v="Waitting Supplier transportation "/>
    <m/>
    <m/>
    <m/>
    <n v="-45894"/>
    <s v="Ontime"/>
    <m/>
  </r>
  <r>
    <n v="1408"/>
    <x v="2"/>
    <d v="2025-08-18T00:00:00"/>
    <m/>
    <m/>
    <d v="2025-08-18T00:00:00"/>
    <s v="PR2526-01885"/>
    <s v="PO2526-02879"/>
    <d v="2025-09-01T00:00:00"/>
    <m/>
    <n v="30"/>
    <s v="SFST82000018"/>
    <s v="Software"/>
    <s v="Software"/>
    <n v="1"/>
    <s v="GstarCad 2026 Professional Stand Free Upgrade Next_x000a_Version_x000a_GstarCAD 's Privilege_x000a_- Free Upgrade v2027_x000a_- Free AppliCAD menu_x000a_- Hotline service call 02-744-9669_x000a_- Remote online service (TeamViewer or other)_x000a_- Free updates patch as the same as the GstarCAD version_x000a_- Free Online Training 2 times/license._x000a_- Free attendance of AppliCAD seminars/events."/>
    <n v="1"/>
    <s v="EA."/>
    <n v="26775"/>
    <n v="26775"/>
    <m/>
    <s v="V1000568 - APPLICAD PUBLIC COMPANY LIMITED"/>
    <s v="Recive bill and GRN already"/>
    <s v="GRN2526-0003908"/>
    <d v="2025-09-16T00:00:00"/>
    <m/>
    <n v="15"/>
    <s v="Ontime"/>
    <m/>
  </r>
  <r>
    <n v="1409"/>
    <x v="0"/>
    <d v="2025-08-18T00:00:00"/>
    <m/>
    <m/>
    <d v="2025-08-18T00:00:00"/>
    <s v="PR2526-01892"/>
    <s v="PO2526-02814 "/>
    <d v="2025-08-28T00:00:00"/>
    <m/>
    <n v="30"/>
    <s v="SFST34000043"/>
    <s v="Consumable part for MN"/>
    <s v="Electrical jobs"/>
    <n v="1"/>
    <s v="&quot;Philip&quot;, TLD36/865, 36W, หลอดไฟฟลูออเรสเซนต์"/>
    <n v="20"/>
    <s v="PCS."/>
    <n v="63"/>
    <n v="1260"/>
    <m/>
    <s v="V1000276 - SN. ELECTRIC AND SUPPLY CO., LTD."/>
    <s v="Recive bill and GRN already"/>
    <s v="GRN2526-0003615"/>
    <d v="2025-09-04T00:00:00"/>
    <m/>
    <n v="7"/>
    <s v="Ontime"/>
    <m/>
  </r>
  <r>
    <n v="1410"/>
    <x v="0"/>
    <d v="2025-08-18T00:00:00"/>
    <m/>
    <m/>
    <d v="2025-08-18T00:00:00"/>
    <s v="PR2526-01892"/>
    <s v="PO2526-02814 "/>
    <d v="2025-08-28T00:00:00"/>
    <m/>
    <n v="30"/>
    <s v="SFST34000044"/>
    <s v="Consumable part for MN"/>
    <s v="Electrical jobs"/>
    <n v="2"/>
    <s v="&quot;Philip&quot;,T8,20W, 2100lm, ECO SOFT HO LED"/>
    <n v="50"/>
    <s v="PCS."/>
    <n v="134"/>
    <n v="6700"/>
    <m/>
    <s v="V1000276 - SN. ELECTRIC AND SUPPLY CO., LTD."/>
    <s v="Recive bill and GRN already"/>
    <s v="GRN2526-0003615"/>
    <d v="2025-09-04T00:00:00"/>
    <m/>
    <n v="7"/>
    <s v="Ontime"/>
    <m/>
  </r>
  <r>
    <n v="1411"/>
    <x v="0"/>
    <d v="2025-08-18T00:00:00"/>
    <m/>
    <m/>
    <d v="2025-08-18T00:00:00"/>
    <s v="PR2526-01892"/>
    <s v="PO2526-02814 "/>
    <d v="2025-08-28T00:00:00"/>
    <m/>
    <n v="30"/>
    <s v="SFST34000187"/>
    <s v="Consumable part for MN"/>
    <s v="Electrical jobs"/>
    <n v="3"/>
    <s v="LED EVE T8 SIMPLE FIT DE 22 W. DAYLIGHT G13 (1Box/25PC.)"/>
    <n v="50"/>
    <s v="PCS."/>
    <n v="105"/>
    <n v="5250"/>
    <m/>
    <s v="V1000276 - SN. ELECTRIC AND SUPPLY CO., LTD."/>
    <s v="Recive bill and GRN already"/>
    <s v="GRN2526-0003615"/>
    <d v="2025-09-04T00:00:00"/>
    <m/>
    <n v="7"/>
    <s v="Ontime"/>
    <m/>
  </r>
  <r>
    <n v="1412"/>
    <x v="0"/>
    <d v="2025-08-18T00:00:00"/>
    <m/>
    <m/>
    <d v="2025-08-18T00:00:00"/>
    <s v="PR2526-01892"/>
    <s v="PO2526-02814 "/>
    <d v="2025-08-28T00:00:00"/>
    <m/>
    <n v="30"/>
    <s v="SFST34000188"/>
    <s v="Consumable part for MN"/>
    <s v="Electrical jobs"/>
    <n v="4"/>
    <s v="Philip LED Essential Bulb 9 W E27"/>
    <n v="2"/>
    <s v="BOX."/>
    <n v="600"/>
    <n v="1200"/>
    <m/>
    <s v="V1000276 - SN. ELECTRIC AND SUPPLY CO., LTD."/>
    <s v="Recive bill and GRN already"/>
    <s v="GRN2526-0003615"/>
    <d v="2025-09-04T00:00:00"/>
    <m/>
    <n v="7"/>
    <s v="Ontime"/>
    <m/>
  </r>
  <r>
    <n v="1413"/>
    <x v="0"/>
    <d v="2025-08-18T00:00:00"/>
    <m/>
    <m/>
    <d v="2025-08-18T00:00:00"/>
    <s v="PR2526-01905"/>
    <s v="PO2526-02852"/>
    <d v="2025-09-01T00:00:00"/>
    <m/>
    <n v="200"/>
    <s v="SFST34000136"/>
    <s v="Consumable part for MN"/>
    <s v="Cevil quipment  &amp; Part"/>
    <n v="1"/>
    <s v=" argon gas 1.5 Q"/>
    <n v="3"/>
    <s v="DRUM."/>
    <n v="350"/>
    <n v="1050"/>
    <m/>
    <s v="V1000475 - คล่องการค้า"/>
    <s v="Recive bill and GRN already"/>
    <s v="GRN2526-0005307"/>
    <d v="2025-11-13T00:00:00"/>
    <m/>
    <n v="73"/>
    <s v="Ontime"/>
    <m/>
  </r>
  <r>
    <n v="1414"/>
    <x v="0"/>
    <d v="2025-08-18T00:00:00"/>
    <m/>
    <m/>
    <d v="2025-08-18T00:00:00"/>
    <s v="PR2526-01905"/>
    <s v="PO2526-02852"/>
    <d v="2025-09-01T00:00:00"/>
    <m/>
    <n v="200"/>
    <s v="SFST34000136"/>
    <s v="Consumable part for MN"/>
    <s v="Cevil quipment  &amp; Part"/>
    <n v="1"/>
    <s v=" argon gas 1.5 Q"/>
    <n v="2"/>
    <s v="DRUM."/>
    <n v="350"/>
    <n v="700"/>
    <m/>
    <s v="V1000475 - คล่องการค้า"/>
    <s v="Recive bill and GRN already"/>
    <s v="GRN2526-0004378"/>
    <d v="2025-10-06T00:00:00"/>
    <m/>
    <n v="35"/>
    <s v="Ontime"/>
    <m/>
  </r>
  <r>
    <n v="1415"/>
    <x v="0"/>
    <d v="2025-08-18T00:00:00"/>
    <m/>
    <m/>
    <d v="2025-08-18T00:00:00"/>
    <s v="PR2526-01905"/>
    <s v="PO2526-02852"/>
    <d v="2025-09-01T00:00:00"/>
    <m/>
    <n v="200"/>
    <s v="SFST34000136"/>
    <s v="Consumable part for MN"/>
    <s v="Cevil quipment  &amp; Part"/>
    <n v="1"/>
    <s v=" argon gas 1.5 Q"/>
    <n v="1"/>
    <s v="DRUM."/>
    <n v="350"/>
    <n v="350"/>
    <m/>
    <s v="V1000475 - คล่องการค้า"/>
    <s v="Recive bill and GRN already"/>
    <s v="GRN2526-0003839"/>
    <d v="2025-09-12T00:00:00"/>
    <m/>
    <n v="11"/>
    <s v="Ontime"/>
    <m/>
  </r>
  <r>
    <n v="1416"/>
    <x v="0"/>
    <d v="2025-08-19T00:00:00"/>
    <m/>
    <m/>
    <d v="2025-08-19T00:00:00"/>
    <s v="PR2526-01933"/>
    <s v="PO2526-02867"/>
    <d v="2025-09-01T00:00:00"/>
    <m/>
    <n v="60"/>
    <s v="SFST81000048"/>
    <s v="PD Machine"/>
    <s v="Swing Vacuum No.1"/>
    <n v="1"/>
    <s v="Heater For Swing Vacuum 0.2x10 mm."/>
    <n v="10"/>
    <s v="EA."/>
    <n v="200"/>
    <n v="2000"/>
    <m/>
    <s v="V1000746 - AT PACKING COMPANY LIMITED"/>
    <s v="Recive bill and GRN already"/>
    <s v="GRN2526-0004163"/>
    <d v="2025-09-25T00:00:00"/>
    <m/>
    <n v="24"/>
    <s v="Ontime"/>
    <m/>
  </r>
  <r>
    <n v="1417"/>
    <x v="0"/>
    <d v="2025-08-19T00:00:00"/>
    <m/>
    <m/>
    <d v="2025-08-19T00:00:00"/>
    <s v="PR2526-01933"/>
    <s v="PO2526-02867"/>
    <d v="2025-09-01T00:00:00"/>
    <m/>
    <n v="60"/>
    <s v="SFST81000048"/>
    <s v="PD Machine"/>
    <s v="Swing Vacuum No.1"/>
    <n v="2"/>
    <s v="Transportation"/>
    <n v="1"/>
    <s v="EA."/>
    <n v="45"/>
    <n v="45"/>
    <m/>
    <s v="V1000746 - AT PACKING COMPANY LIMITED"/>
    <s v="Recive bill and GRN already"/>
    <s v="GRN2526-0004163"/>
    <d v="2025-09-25T00:00:00"/>
    <m/>
    <n v="24"/>
    <s v="Ontime"/>
    <m/>
  </r>
  <r>
    <n v="1418"/>
    <x v="0"/>
    <d v="2025-08-19T00:00:00"/>
    <m/>
    <m/>
    <d v="2025-08-19T00:00:00"/>
    <s v="PR2526-01934"/>
    <s v="PO2526-02868"/>
    <d v="2025-09-01T00:00:00"/>
    <m/>
    <n v="60"/>
    <s v="SFST81000048"/>
    <s v="PD Machine"/>
    <s v="Sterilizer oven 1"/>
    <n v="1"/>
    <s v="Replacement the Sterilizer: High Lisk_x000a_- ถาดสแตนเลส SUS 316_x000a_ขนาด 385 x 565 x 120 mm เพลา 5 mm เพลาเสริม 3 mm พร้อมเชื่อม"/>
    <n v="5"/>
    <s v="EA."/>
    <n v="900"/>
    <n v="4500"/>
    <m/>
    <s v="V1000798 - MGO SERVICE LIMITED PARTNERSHIP"/>
    <s v="Recive bill and GRN already"/>
    <s v="GRN2526-0004746"/>
    <d v="2025-10-21T00:00:00"/>
    <m/>
    <n v="50"/>
    <s v="Ontime"/>
    <m/>
  </r>
  <r>
    <n v="1419"/>
    <x v="0"/>
    <d v="2025-08-19T00:00:00"/>
    <m/>
    <m/>
    <d v="2025-08-19T00:00:00"/>
    <s v="PR2526-01934"/>
    <s v="PO2526-02868"/>
    <d v="2025-09-01T00:00:00"/>
    <m/>
    <n v="60"/>
    <s v="SFST81000048"/>
    <s v="PD Machine"/>
    <s v="Sterilizer oven 1"/>
    <n v="2"/>
    <s v="เปลี่ยนสกรูสแตนเลสยึดถาด ต๊าปเกลียวใหม่"/>
    <n v="1"/>
    <s v="EA."/>
    <n v="3000"/>
    <n v="3000"/>
    <m/>
    <s v="V1000798 - MGO SERVICE LIMITED PARTNERSHIP"/>
    <s v="Recive bill and GRN already"/>
    <s v="GRN2526-0004746"/>
    <d v="2025-10-21T00:00:00"/>
    <m/>
    <n v="50"/>
    <s v="Ontime"/>
    <m/>
  </r>
  <r>
    <n v="1420"/>
    <x v="0"/>
    <d v="2025-08-20T00:00:00"/>
    <m/>
    <m/>
    <d v="2025-08-20T00:00:00"/>
    <s v="PR2526-01934"/>
    <s v="PO2526-02811"/>
    <d v="2025-09-01T00:00:00"/>
    <m/>
    <n v="60"/>
    <s v="SFST81000048"/>
    <s v="PD Machine"/>
    <s v="Sterilizer oven 1"/>
    <n v="3"/>
    <s v="เปลี่ยนซีลซิลิโคน ทนความร้อน"/>
    <n v="1"/>
    <s v="EA."/>
    <n v="8500"/>
    <n v="8500"/>
    <m/>
    <s v="V1000798 - MGO SERVICE LIMITED PARTNERSHIP"/>
    <s v="Recive bill and GRN already"/>
    <s v="GRN2526-0004746"/>
    <d v="2025-10-21T00:00:00"/>
    <m/>
    <n v="50"/>
    <s v="Ontime"/>
    <m/>
  </r>
  <r>
    <n v="1421"/>
    <x v="0"/>
    <d v="2025-08-20T00:00:00"/>
    <m/>
    <m/>
    <d v="2025-08-20T00:00:00"/>
    <s v="PR2526-01961"/>
    <s v="PO2526-02811"/>
    <d v="2025-08-28T00:00:00"/>
    <m/>
    <n v="30"/>
    <s v="SFST34000182"/>
    <s v="Consumable part for MN"/>
    <s v="Machanical part"/>
    <n v="1"/>
    <s v="CRC #2019 ELECTRICAL PARTS CLEANER 400g_x000a_(1กล่อง/12กระป๋อง)"/>
    <n v="12"/>
    <s v="PCS."/>
    <n v="278.04000000000002"/>
    <n v="3336.48"/>
    <m/>
    <s v="V1000676 - AMS INTERNATIONAL CO.,LTD."/>
    <s v="Recive bill and GRN already"/>
    <s v="GRN2526-0004099"/>
    <d v="2025-09-23T00:00:00"/>
    <m/>
    <n v="26"/>
    <s v="Ontime"/>
    <m/>
  </r>
  <r>
    <n v="1422"/>
    <x v="0"/>
    <d v="2025-08-20T00:00:00"/>
    <m/>
    <m/>
    <d v="2025-08-20T00:00:00"/>
    <s v="PR2526-01962"/>
    <s v="PO2526-02812"/>
    <d v="2025-08-28T00:00:00"/>
    <m/>
    <n v="30"/>
    <s v="SFST81000085"/>
    <s v="Consumable part for MN"/>
    <s v="Machanical part"/>
    <n v="2"/>
    <s v="ค่าขนส่งทั่วไป"/>
    <n v="1"/>
    <s v="EA."/>
    <n v="99.94"/>
    <n v="99.94"/>
    <m/>
    <s v="V1000676 - AMS INTERNATIONAL CO.,LTD."/>
    <s v="Waitting Supplier transportation "/>
    <m/>
    <m/>
    <m/>
    <n v="-45897"/>
    <s v="Ontime"/>
    <m/>
  </r>
  <r>
    <n v="1423"/>
    <x v="0"/>
    <d v="2025-08-22T00:00:00"/>
    <m/>
    <m/>
    <d v="2025-08-22T00:00:00"/>
    <s v="PR2526-01962"/>
    <s v="PO2526-02812"/>
    <d v="2025-08-29T00:00:00"/>
    <m/>
    <n v="60"/>
    <s v="SFST34000130"/>
    <s v="Consumable part for MN"/>
    <s v="Machanical part"/>
    <n v="1"/>
    <s v="ชุดสกรู น็อต หกเหลี่ยม สเตนเลส 304 M M6x25"/>
    <n v="40"/>
    <s v="PCS."/>
    <n v="8"/>
    <n v="320"/>
    <m/>
    <s v="V1000289 - Kitticharoen Supply Co., Ltd"/>
    <s v="Recive bill and GRN already"/>
    <s v="GRN2526-0003993"/>
    <d v="2025-09-19T00:00:00"/>
    <m/>
    <n v="21"/>
    <s v="Ontime"/>
    <m/>
  </r>
  <r>
    <n v="1424"/>
    <x v="0"/>
    <d v="2025-08-22T00:00:00"/>
    <m/>
    <m/>
    <d v="2025-08-22T00:00:00"/>
    <s v="PR2526-01962"/>
    <s v="PO2526-02812"/>
    <d v="2025-08-29T00:00:00"/>
    <m/>
    <n v="60"/>
    <s v="SFST34000131"/>
    <s v="Consumable part for MN"/>
    <s v="Machanical part"/>
    <n v="2"/>
    <s v="ชุดสกรู น็อต หกเหลี่ยม สเตนเลส 304 M M6x35"/>
    <n v="40"/>
    <s v="PCS."/>
    <n v="9"/>
    <n v="360"/>
    <m/>
    <s v="V1000289 - Kitticharoen Supply Co., Ltd"/>
    <s v="Recive bill and GRN already"/>
    <s v="GRN2526-0003993"/>
    <d v="2025-09-19T00:00:00"/>
    <m/>
    <n v="21"/>
    <s v="Ontime"/>
    <m/>
  </r>
  <r>
    <n v="1425"/>
    <x v="0"/>
    <d v="2025-08-22T00:00:00"/>
    <m/>
    <m/>
    <d v="2025-08-22T00:00:00"/>
    <s v="PR2526-01962"/>
    <s v="PO2526-02812"/>
    <d v="2025-08-29T00:00:00"/>
    <m/>
    <n v="60"/>
    <s v="SFST34000132"/>
    <s v="Consumable part for MN"/>
    <s v="Machanical part"/>
    <n v="3"/>
    <s v="ชุดสกรู น็อต หกเหลี่ยม สเตนเลส 304 M M8x25"/>
    <n v="40"/>
    <s v="PCS."/>
    <n v="11"/>
    <n v="440"/>
    <m/>
    <s v="V1000289 - Kitticharoen Supply Co., Ltd"/>
    <s v="Recive bill and GRN already"/>
    <s v="GRN2526-0003993"/>
    <d v="2025-09-19T00:00:00"/>
    <m/>
    <n v="21"/>
    <s v="Ontime"/>
    <m/>
  </r>
  <r>
    <n v="1426"/>
    <x v="0"/>
    <d v="2025-08-22T00:00:00"/>
    <m/>
    <m/>
    <d v="2025-08-22T00:00:00"/>
    <s v="PR2526-01962"/>
    <s v="PO2526-02812"/>
    <d v="2025-08-29T00:00:00"/>
    <m/>
    <n v="60"/>
    <s v="SFST34000133"/>
    <s v="Consumable part for MN"/>
    <s v="Machanical part"/>
    <n v="4"/>
    <s v="ชุดสกรู น็อต หกเหลี่ยม สเตนเลส 304 M M8x35"/>
    <n v="40"/>
    <s v="PCS."/>
    <n v="12"/>
    <n v="480"/>
    <m/>
    <s v="V1000289 - Kitticharoen Supply Co., Ltd"/>
    <s v="Recive bill and GRN already"/>
    <s v="GRN2526-0003993"/>
    <d v="2025-09-19T00:00:00"/>
    <m/>
    <n v="21"/>
    <s v="Ontime"/>
    <m/>
  </r>
  <r>
    <n v="1427"/>
    <x v="0"/>
    <d v="2025-08-22T00:00:00"/>
    <m/>
    <m/>
    <d v="2025-08-22T00:00:00"/>
    <s v="PR2526-01963"/>
    <s v="PO2526-02813"/>
    <d v="2025-09-01T00:00:00"/>
    <m/>
    <n v="60"/>
    <s v="SFST34000104"/>
    <s v="Consumable part for MN"/>
    <s v="Machanical part"/>
    <n v="5"/>
    <s v="ยูโบลท์สแตนเลส SUS304 (Steel U-BOLT) ขนาด 1/2&quot; (วงใน 22 mm.)"/>
    <n v="10"/>
    <s v="PCS."/>
    <n v="20"/>
    <n v="200"/>
    <m/>
    <s v="V1000306 - Inter Supply (1992) Co., Ltd."/>
    <s v="Recive bill and GRN already"/>
    <s v="GRN2526-0003634"/>
    <d v="2025-09-04T00:00:00"/>
    <m/>
    <n v="3"/>
    <s v="Ontime"/>
    <m/>
  </r>
  <r>
    <n v="1428"/>
    <x v="0"/>
    <d v="2025-08-22T00:00:00"/>
    <m/>
    <m/>
    <d v="2025-08-22T00:00:00"/>
    <s v="PR2526-01963"/>
    <s v="PO2526-02813"/>
    <d v="2025-09-01T00:00:00"/>
    <m/>
    <n v="60"/>
    <s v="SFST34000105"/>
    <s v="Consumable part for MN"/>
    <s v="Machanical part"/>
    <n v="6"/>
    <s v="ยูโบลท์สแตนเลส SUS304 (Steel U-BOLT) ขนาด 3/4&quot; (วงใน 28 mm.)"/>
    <n v="10"/>
    <s v="PCS."/>
    <n v="20"/>
    <n v="200"/>
    <m/>
    <s v="V1000306 - Inter Supply (1992) Co., Ltd."/>
    <s v="Recive bill and GRN already"/>
    <s v="GRN2526-0003634"/>
    <d v="2025-09-04T00:00:00"/>
    <m/>
    <n v="3"/>
    <s v="Ontime"/>
    <m/>
  </r>
  <r>
    <n v="1429"/>
    <x v="0"/>
    <d v="2025-08-22T00:00:00"/>
    <m/>
    <m/>
    <d v="2025-08-22T00:00:00"/>
    <s v="PR2526-01963"/>
    <s v="PO2526-02813"/>
    <d v="2025-09-01T00:00:00"/>
    <m/>
    <n v="60"/>
    <s v="SFST34000106"/>
    <s v="Consumable part for MN"/>
    <s v="Machanical part"/>
    <n v="7"/>
    <s v="ยูโบลท์สแตนเลส SUS304 (Steel U-BOLT) ขนาด 1&quot; (วงใน 34 mm.)"/>
    <n v="10"/>
    <s v="PCS."/>
    <n v="25"/>
    <n v="250"/>
    <m/>
    <s v="V1000306 - Inter Supply (1992) Co., Ltd."/>
    <s v="Recive bill and GRN already"/>
    <s v="GRN2526-0003634"/>
    <d v="2025-09-04T00:00:00"/>
    <m/>
    <n v="3"/>
    <s v="Ontime"/>
    <m/>
  </r>
  <r>
    <n v="1430"/>
    <x v="0"/>
    <d v="2025-08-22T00:00:00"/>
    <m/>
    <m/>
    <d v="2025-08-22T00:00:00"/>
    <s v="PR2526-01963"/>
    <s v="PO2526-02813"/>
    <d v="2025-09-01T00:00:00"/>
    <m/>
    <n v="60"/>
    <s v="SFST34000107"/>
    <s v="Consumable part for MN"/>
    <s v="Machanical part"/>
    <n v="8"/>
    <s v="ยูโบลท์สแตนเลส SUS304 (Steel U-BOLT) ขนาด 1.1/4&quot; (วงใน 43 mm"/>
    <n v="10"/>
    <s v="PCS."/>
    <n v="35"/>
    <n v="350"/>
    <m/>
    <s v="V1000306 - Inter Supply (1992) Co., Ltd."/>
    <s v="Recive bill and GRN already"/>
    <s v="GRN2526-0003634"/>
    <d v="2025-09-04T00:00:00"/>
    <m/>
    <n v="3"/>
    <s v="Ontime"/>
    <m/>
  </r>
  <r>
    <n v="1431"/>
    <x v="0"/>
    <d v="2025-08-22T00:00:00"/>
    <m/>
    <m/>
    <d v="2025-08-22T00:00:00"/>
    <s v="PR2526-01963"/>
    <s v="PO2526-02813"/>
    <d v="2025-09-01T00:00:00"/>
    <m/>
    <n v="60"/>
    <s v="SFST34000108"/>
    <s v="Consumable part for MN"/>
    <s v="Machanical part"/>
    <n v="9"/>
    <s v="ยูโบลท์สแตนเลส SUS304 (Steel U-BOLT) ขนาด 1.1/2&quot; (วงใน 52 mm"/>
    <n v="10"/>
    <s v="PCS."/>
    <n v="36"/>
    <n v="360"/>
    <m/>
    <s v="V1000306 - Inter Supply (1992) Co., Ltd."/>
    <s v="Recive bill and GRN already"/>
    <s v="GRN2526-0003634"/>
    <d v="2025-09-04T00:00:00"/>
    <m/>
    <n v="3"/>
    <s v="Ontime"/>
    <m/>
  </r>
  <r>
    <n v="1432"/>
    <x v="0"/>
    <d v="2025-08-22T00:00:00"/>
    <m/>
    <m/>
    <d v="2025-08-22T00:00:00"/>
    <s v="PR2526-01963"/>
    <s v="PO2526-02813"/>
    <d v="2025-09-01T00:00:00"/>
    <m/>
    <n v="60"/>
    <s v="SFST34000109"/>
    <s v="Consumable part for MN"/>
    <s v="Machanical part"/>
    <n v="10"/>
    <s v="ยูโบลท์สแตนเลส SUS304 (Steel U-BOLT) ขนาด 2&quot; (วงใน 62 mm.)"/>
    <n v="10"/>
    <s v="PCS."/>
    <n v="44"/>
    <n v="440"/>
    <m/>
    <s v="V1000306 - Inter Supply (1992) Co., Ltd."/>
    <s v="Recive bill and GRN already"/>
    <s v="GRN2526-0003634"/>
    <d v="2025-09-04T00:00:00"/>
    <m/>
    <n v="3"/>
    <s v="Ontime"/>
    <m/>
  </r>
  <r>
    <n v="1433"/>
    <x v="0"/>
    <d v="2025-08-22T00:00:00"/>
    <m/>
    <m/>
    <d v="2025-08-22T00:00:00"/>
    <s v="PR2526-01963"/>
    <s v="PO2526-02813"/>
    <d v="2025-09-01T00:00:00"/>
    <m/>
    <n v="60"/>
    <s v="SFST34000110"/>
    <s v="Consumable part for MN"/>
    <s v="Machanical part"/>
    <n v="11"/>
    <s v="ยูโบลท์สแตนเลส SUS304 (Steel U-BOLT) ขนาด 2.1/2&quot; (วงใน 80 mm"/>
    <n v="10"/>
    <s v="PCS."/>
    <n v="55"/>
    <n v="550"/>
    <m/>
    <s v="V1000306 - Inter Supply (1992) Co., Ltd."/>
    <s v="Recive bill and GRN already"/>
    <s v="GRN2526-0003634"/>
    <d v="2025-09-04T00:00:00"/>
    <m/>
    <n v="3"/>
    <s v="Ontime"/>
    <m/>
  </r>
  <r>
    <n v="1434"/>
    <x v="0"/>
    <d v="2025-08-26T00:00:00"/>
    <m/>
    <m/>
    <d v="2025-08-26T00:00:00"/>
    <s v="PR2526-02008"/>
    <s v="PO2526-02818"/>
    <d v="2025-09-01T00:00:00"/>
    <m/>
    <n v="30"/>
    <s v="SFST11000256"/>
    <s v="Waste water "/>
    <s v="Waste water system Jobs"/>
    <n v="1"/>
    <s v="Bio Solution 1 lit"/>
    <n v="4"/>
    <s v="BOT."/>
    <n v="800"/>
    <n v="3200"/>
    <m/>
    <s v="V1000206 - TECHMAN (THAILAND) CO.,LTD."/>
    <s v="Recive bill and GRN already"/>
    <s v="GRN2526-0003670"/>
    <d v="2025-09-06T00:00:00"/>
    <m/>
    <n v="5"/>
    <s v="Ontime"/>
    <m/>
  </r>
  <r>
    <n v="1435"/>
    <x v="0"/>
    <d v="2025-08-27T00:00:00"/>
    <m/>
    <m/>
    <d v="2025-08-27T00:00:00"/>
    <s v="PR2526-02028"/>
    <s v="PO2526-02815"/>
    <d v="2025-08-28T00:00:00"/>
    <m/>
    <n v="30"/>
    <s v="SFST81000048"/>
    <s v="Utility Jobs  (Boiler-Air compress-Transformer-LPG)"/>
    <s v="Exhaust No.3"/>
    <n v="1"/>
    <s v="INSTALLATION DUCT GALVANIZED STEEL SHEET _x000a_- FITTING &amp; ACCESSORIES_x000a_- HANGER &amp; SUPPORT_x000a_INSTALLATION DUCT INSULATION: ADHESIVE &amp; ACCESSORIES_x000a_INSTALLATION AIR GRILLE_x000a_- SUPPLY AIR GRILLE_x000a_- EXHAUST AIR GRILLE_x000a_INSTALLATION VOLUME DAMPER_x000a_SAFETY, PROTECTION WORK AND CLEANING_x000a_LABOUR COST AND CONSUMABLE MATERIAL_x000a_SITE EXPENSES &amp; TRANSPORTATION_x000a_OVERHEAD &amp; PROFIT_x000a__x000a_Working 31/8/25 - 3/9/2025"/>
    <n v="1"/>
    <s v="Job."/>
    <n v="320000"/>
    <n v="320000"/>
    <m/>
    <s v="V1000882 - DUCT ASIA ENGINEERING CO., LTD._x000a_"/>
    <s v="Recive bill and GRN already"/>
    <s v="GRN2526-0003524"/>
    <d v="2025-09-02T00:00:00"/>
    <m/>
    <n v="5"/>
    <s v="Ontime"/>
    <m/>
  </r>
  <r>
    <n v="1436"/>
    <x v="0"/>
    <d v="2025-08-27T00:00:00"/>
    <m/>
    <m/>
    <d v="2025-08-27T00:00:00"/>
    <s v="PR2526-02029"/>
    <s v="PO2526-03104"/>
    <d v="2025-09-10T00:00:00"/>
    <m/>
    <n v="60"/>
    <s v="SFST81000048"/>
    <s v="Cooling machine for PD line"/>
    <s v="Condencer Unit No.9 (COLD5)"/>
    <n v="1"/>
    <s v="Cold 5 Swing จุดที่ 3 : อุปกรณ์เปลี่ยนก้านโยกเปิดประตู #ปรับตั้งใหม่ (Accessories)"/>
    <n v="1"/>
    <s v="Set"/>
    <n v="31000"/>
    <n v="31000"/>
    <m/>
    <s v="V1000890 - MUNKONG STEEL PUBLIC COMPANY LIMITED"/>
    <s v="Recive bill and GRN already"/>
    <s v="GRN2526-0005158"/>
    <d v="2025-11-07T00:00:00"/>
    <m/>
    <n v="58"/>
    <s v="Ontime"/>
    <m/>
  </r>
  <r>
    <n v="1437"/>
    <x v="0"/>
    <d v="2025-08-27T00:00:00"/>
    <m/>
    <m/>
    <d v="2025-08-27T00:00:00"/>
    <s v="PR2526-02029"/>
    <s v="PO2526-03104"/>
    <d v="2025-09-10T00:00:00"/>
    <m/>
    <n v="60"/>
    <s v="SFST81000048"/>
    <s v="Cooling machine for PD line"/>
    <s v="Condencer Unit No.9 (COLD5)"/>
    <n v="2"/>
    <s v="Cold 7 จุดที่ 1 : อุปกรณ์เปลี่ยนสายฮีทเตอร์,ยางรอบบาน,ฉากรอบวงกบด้านหน้า #ปรับตั้งใหม่"/>
    <n v="1"/>
    <s v="Set"/>
    <n v="23500"/>
    <n v="23500"/>
    <m/>
    <s v="V1000890 - MUNKONG STEEL PUBLIC COMPANY LIMITED"/>
    <s v="Recive bill and GRN already"/>
    <s v="GRN2526-0005158"/>
    <d v="2025-11-07T00:00:00"/>
    <m/>
    <n v="58"/>
    <s v="Ontime"/>
    <m/>
  </r>
  <r>
    <n v="1438"/>
    <x v="0"/>
    <d v="2025-08-27T00:00:00"/>
    <m/>
    <m/>
    <d v="2025-08-27T00:00:00"/>
    <s v="PR2526-02030"/>
    <s v="PO2526-02829 "/>
    <d v="2025-08-28T00:00:00"/>
    <m/>
    <n v="30"/>
    <s v="SFST81000078"/>
    <s v="Civill jobs (Floor-Wall-Celling-roof)"/>
    <s v="Cooling system jobs"/>
    <n v="3"/>
    <s v="Ribbed PVC Strip 200 x 2 mm (1.50 x 2.09) พร้อมรางม่านสแตนเลสข้อสวิง 1 Unit _x000a__x000a_Ribbed PVC Strip 200 x 2 mm (1.53 x 2.09) พร้อมรางม่านสแตนเลสข้อสวิง 1 Unit _x000a__x000a_Ribbed PVC Strip 200 x 2 mm (1.64 x 2.08) พร้อมรางม่านสแตนเลสข้อสวิง 1 Unit _x000a__x000a_ติดตั้งฟรี"/>
    <n v="1"/>
    <s v="Job."/>
    <n v="20000"/>
    <n v="20000"/>
    <m/>
    <s v="V1000886 - KRUNGTHEP KUANGYEN SALES AND SERVICE COMPANY LIMITED"/>
    <s v="Recive bill and GRN already"/>
    <m/>
    <m/>
    <m/>
    <n v="-45897"/>
    <s v="Ontime"/>
    <m/>
  </r>
  <r>
    <n v="1439"/>
    <x v="0"/>
    <d v="2025-08-27T00:00:00"/>
    <m/>
    <m/>
    <d v="2025-08-27T00:00:00"/>
    <s v="PR2526-02031"/>
    <s v="PO2526-02869"/>
    <d v="2025-09-01T00:00:00"/>
    <m/>
    <n v="60"/>
    <s v="SFST81000048"/>
    <s v="Cooling machine for PD line"/>
    <s v="Cooling  part"/>
    <n v="1"/>
    <s v="REFCO Low Pressure Gauge 1/4 MR-205-DS-Multi-16bar"/>
    <n v="10"/>
    <s v="PCS."/>
    <n v="850"/>
    <n v="8500"/>
    <m/>
    <s v="V1000109 - Coolconnection Co., Ltd"/>
    <s v="Recive bill and GRN already"/>
    <s v="GRN2526-0003674"/>
    <d v="2025-09-06T00:00:00"/>
    <m/>
    <n v="5"/>
    <s v="Ontime"/>
    <m/>
  </r>
  <r>
    <n v="1440"/>
    <x v="0"/>
    <d v="2025-08-27T00:00:00"/>
    <m/>
    <m/>
    <d v="2025-08-27T00:00:00"/>
    <s v="PR2526-02031"/>
    <s v="PO2526-02869"/>
    <d v="2025-09-01T00:00:00"/>
    <m/>
    <n v="60"/>
    <s v="SFST81000048"/>
    <s v="Cooling machine for PD line"/>
    <s v="Cooling  part"/>
    <n v="2"/>
    <s v="&quot;REFCO&quot; High Pressure Gauge 1/4 MR-305-DS-Multi-35bar"/>
    <n v="20"/>
    <s v="PCS."/>
    <n v="850"/>
    <n v="17000"/>
    <m/>
    <s v="V1000109 - Coolconnection Co., Ltd"/>
    <s v="Recive bill and GRN already"/>
    <s v="GRN2526-0003674"/>
    <d v="2025-09-06T00:00:00"/>
    <m/>
    <n v="5"/>
    <s v="Ontime"/>
    <m/>
  </r>
  <r>
    <n v="1441"/>
    <x v="0"/>
    <d v="2025-08-27T00:00:00"/>
    <m/>
    <m/>
    <d v="2025-08-27T00:00:00"/>
    <s v="PR2526-02032"/>
    <s v="PO2526-02873"/>
    <d v="2025-09-01T00:00:00"/>
    <m/>
    <n v="30"/>
    <s v="SFST81000009"/>
    <s v="Cooling machine for PD line"/>
    <s v="Cooling  part"/>
    <n v="1"/>
    <s v="Spare fan blade: 18&quot; For Model W18-GW MITSUBISHI"/>
    <n v="2"/>
    <s v="PCS."/>
    <n v="289"/>
    <n v="578"/>
    <m/>
    <s v="V1000259 - JJP SUPPLY CO., LTD"/>
    <s v="Recive bill and GRN already"/>
    <s v="GRN2526-0004107"/>
    <d v="2025-09-23T00:00:00"/>
    <m/>
    <n v="22"/>
    <s v="Ontime"/>
    <m/>
  </r>
  <r>
    <n v="1442"/>
    <x v="0"/>
    <d v="2025-08-27T00:00:00"/>
    <m/>
    <m/>
    <d v="2025-08-27T00:00:00"/>
    <s v="PR2526-02033"/>
    <s v="PO2526-02872"/>
    <d v="2025-09-01T00:00:00"/>
    <m/>
    <n v="60"/>
    <s v="SFST81000048"/>
    <s v="Cooling machine for PD line"/>
    <s v="Cooling  part"/>
    <n v="2"/>
    <s v="Filter Insert with O-Ring HS74"/>
    <n v="2"/>
    <s v="PCS."/>
    <n v="3000"/>
    <n v="6000"/>
    <m/>
    <s v="V1000109 - Coolconnection Co., Ltd"/>
    <s v="Recive bill and GRN already"/>
    <s v="GRN2526-0003673"/>
    <d v="2025-09-06T00:00:00"/>
    <m/>
    <n v="5"/>
    <s v="Ontime"/>
    <m/>
  </r>
  <r>
    <n v="1443"/>
    <x v="0"/>
    <d v="2025-08-27T00:00:00"/>
    <m/>
    <m/>
    <d v="2025-08-27T00:00:00"/>
    <s v="PR2526-02034"/>
    <s v="PO2526-02874 "/>
    <d v="2025-09-01T00:00:00"/>
    <m/>
    <n v="30"/>
    <s v="SFST81000048"/>
    <s v="PD Machine"/>
    <s v="Steambox No.1"/>
    <n v="1"/>
    <s v="Proximity Sensor &quot;OMRON&quot; E2E-X5MB1D12"/>
    <n v="6"/>
    <s v="PCS."/>
    <n v="1100"/>
    <n v="6600"/>
    <m/>
    <s v=" V1000276 - SN. ELECTRIC AND SUPPLY CO., LTD."/>
    <s v="Recive bill and GRN already"/>
    <s v="GRN2526-0003614"/>
    <d v="2025-09-03T00:00:00"/>
    <m/>
    <n v="2"/>
    <s v="Ontime"/>
    <m/>
  </r>
  <r>
    <n v="1444"/>
    <x v="0"/>
    <d v="2025-08-27T00:00:00"/>
    <m/>
    <m/>
    <d v="2025-08-27T00:00:00"/>
    <s v="PR2526-02035"/>
    <s v="PO2526-02875"/>
    <d v="2025-09-01T00:00:00"/>
    <m/>
    <n v="120"/>
    <s v="SFST81000064"/>
    <s v="Utility Jobs  (Boiler-Air compress-Transformer-LPG)"/>
    <s v="LPG Tank No.1"/>
    <n v="1"/>
    <s v="ค่าบริการทดสอบต่ออายุประจำปี สถานที่ใช้ก๊าซ LPG_x000a_- ถังก๊าซปิโดเลียมเหลว ขนาด 4.3ตัน 3ถัง_x000a_- ทดสอบอุปกรณ์นิรภัยแบบระบาย และสายจ่ายก๊าซ"/>
    <n v="1"/>
    <s v="Job."/>
    <n v="10000"/>
    <n v="10000"/>
    <m/>
    <s v="V1000145 - บริษัท ราชพฤกษ์วิศวกรรม จำกัด"/>
    <s v="Recive bill and GRN already"/>
    <s v="GRN2526-0006460"/>
    <d v="2025-12-23T00:00:00"/>
    <m/>
    <n v="113"/>
    <s v="Ontime"/>
    <m/>
  </r>
  <r>
    <n v="1445"/>
    <x v="0"/>
    <d v="2025-08-27T00:00:00"/>
    <m/>
    <m/>
    <d v="2025-08-27T00:00:00"/>
    <s v="PR2526-02035"/>
    <s v="PO2526-02875"/>
    <d v="2025-09-01T00:00:00"/>
    <m/>
    <n v="60"/>
    <s v="SFST81000064"/>
    <s v="Annual cost"/>
    <s v="Inspect cost"/>
    <n v="2"/>
    <s v="ค่าดำเนินการประสานงานเจ้าหน้าที่พลังงานจังหวัด"/>
    <n v="1"/>
    <s v="Job."/>
    <n v="5000"/>
    <n v="5000"/>
    <m/>
    <s v="V1000145 - บริษัท ราชพฤกษ์วิศวกรรม จำกัด"/>
    <s v="Recive bill and GRN already"/>
    <s v="GRN2526-0006460"/>
    <d v="2025-12-23T00:00:00"/>
    <m/>
    <n v="113"/>
    <s v="over deliverry"/>
    <m/>
  </r>
  <r>
    <n v="1446"/>
    <x v="0"/>
    <d v="2025-08-27T00:00:00"/>
    <m/>
    <m/>
    <d v="2025-08-27T00:00:00"/>
    <s v="PR2526-02035"/>
    <s v="PO2526-02875"/>
    <d v="2025-09-01T00:00:00"/>
    <m/>
    <n v="60"/>
    <s v="SFST81000064"/>
    <s v="Annual cost"/>
    <s v="Inspect cost"/>
    <n v="3"/>
    <s v="ค่าดำเนินการประสานงานยื่นเรื่องพร้อมรับใบอนุญาต ณ สถานที่ใช้ก๊าช"/>
    <n v="1"/>
    <s v="Job."/>
    <n v="10000"/>
    <n v="10000"/>
    <m/>
    <s v="V1000145 - บริษัท ราชพฤกษ์วิศวกรรม จำกัด"/>
    <s v="Recive bill and GRN already"/>
    <s v="GRN2526-0007265"/>
    <d v="2026-01-21T00:00:00"/>
    <m/>
    <n v="142"/>
    <s v="over deliverry"/>
    <m/>
  </r>
  <r>
    <n v="1447"/>
    <x v="0"/>
    <d v="2025-08-27T00:00:00"/>
    <m/>
    <m/>
    <d v="2025-08-27T00:00:00"/>
    <s v="PR2526-02036"/>
    <s v="PO2526-02876"/>
    <d v="2025-09-01T00:00:00"/>
    <m/>
    <n v="60"/>
    <s v="SFST81000050"/>
    <s v="Safety equipment"/>
    <s v="Safety equipment"/>
    <n v="1"/>
    <s v="กรวยลมผ้าโพลีเอสเตอร์ ขนาด 50x180 cm. ติดแถบสะท้อนแสง 1 นิ้ว 2 แถบ"/>
    <n v="2"/>
    <s v="PCS."/>
    <n v="1200"/>
    <n v="2400"/>
    <m/>
    <s v="V1000556 - Team Safety Sales Co., Ltd."/>
    <s v="Recive bill and GRN already"/>
    <s v="GRN2526-0004259"/>
    <d v="2025-10-02T00:00:00"/>
    <m/>
    <n v="31"/>
    <s v="Ontime"/>
    <m/>
  </r>
  <r>
    <n v="1448"/>
    <x v="0"/>
    <d v="2025-08-27T00:00:00"/>
    <m/>
    <m/>
    <d v="2025-08-27T00:00:00"/>
    <s v="PR2526-02036"/>
    <s v="PO2526-02876"/>
    <d v="2025-09-01T00:00:00"/>
    <m/>
    <n v="60"/>
    <s v="SFST81000050"/>
    <s v="Safety equipment"/>
    <s v="Safety equipment"/>
    <n v="2"/>
    <s v="ค่าจัดส่งสินค้า"/>
    <n v="1"/>
    <s v="Job."/>
    <n v="200"/>
    <n v="200"/>
    <m/>
    <s v="V1000556 - Team Safety Sales Co., Ltd."/>
    <s v="Recive bill and GRN already"/>
    <s v="GRN2526-0004259"/>
    <d v="2025-10-02T00:00:00"/>
    <m/>
    <n v="31"/>
    <s v="Ontime"/>
    <m/>
  </r>
  <r>
    <n v="1449"/>
    <x v="0"/>
    <d v="2025-08-27T00:00:00"/>
    <m/>
    <m/>
    <d v="2025-08-27T00:00:00"/>
    <s v="PR2526-02037"/>
    <s v="PO2526-02877"/>
    <d v="2025-09-01T00:00:00"/>
    <m/>
    <n v="60"/>
    <s v="SFST81000050"/>
    <s v="Safety equipment"/>
    <s v="Safety equipment"/>
    <n v="1"/>
    <s v="ถุงมือ LANON Heat Resistant Silicone Gloves S600_x000a_- Size: M = 1คู่ / L = 1คู่"/>
    <n v="2"/>
    <s v="PCS."/>
    <n v="1350"/>
    <n v="2700"/>
    <m/>
    <s v="V1000069 - GLOVETEX CO.,LTD."/>
    <s v="Recive bill and GRN already"/>
    <s v="GRN2526-0004091"/>
    <d v="2025-09-23T00:00:00"/>
    <m/>
    <n v="22"/>
    <s v="Ontime"/>
    <m/>
  </r>
  <r>
    <n v="1450"/>
    <x v="0"/>
    <d v="2025-08-27T00:00:00"/>
    <m/>
    <m/>
    <d v="2025-08-27T00:00:00"/>
    <s v="PR2526-02038"/>
    <s v="PO2526-02878"/>
    <d v="2025-09-01T00:00:00"/>
    <m/>
    <n v="30"/>
    <s v="SFST81000048"/>
    <s v="Safety equipment"/>
    <s v="Consumable part"/>
    <n v="1"/>
    <s v="BATTERY GS รุ่น N100 (12V 100Ah)"/>
    <n v="2"/>
    <s v="PCS."/>
    <n v="3780"/>
    <n v="7560"/>
    <m/>
    <s v=" V1000259 - JJP SUPPLY CO., LTD"/>
    <s v="Recive bill and GRN already"/>
    <s v="GRN2526-0004109"/>
    <d v="2025-09-23T00:00:00"/>
    <m/>
    <n v="22"/>
    <s v="Ontime"/>
    <m/>
  </r>
  <r>
    <n v="1451"/>
    <x v="1"/>
    <d v="2025-09-04T00:00:00"/>
    <m/>
    <m/>
    <d v="2025-09-04T00:00:00"/>
    <s v="PR2526-02171"/>
    <s v="PO2526-03209"/>
    <d v="2025-09-16T00:00:00"/>
    <m/>
    <n v="60"/>
    <s v="SFST82000007"/>
    <s v="Safety equipment"/>
    <s v="Fire alarm jobs"/>
    <n v="1"/>
    <s v="Alarm control unit CAREL Coldwatch 220vac 50 Hz CCW SCHGR"/>
    <n v="1"/>
    <s v="PCS."/>
    <n v="18500"/>
    <n v="18500"/>
    <m/>
    <s v=" V1000743 - Waratep Nongpue"/>
    <s v="Recive bill and GRN already"/>
    <s v="GRN2526-0004826"/>
    <d v="2025-10-24T00:00:00"/>
    <m/>
    <n v="38"/>
    <s v="Ontime"/>
    <m/>
  </r>
  <r>
    <n v="1452"/>
    <x v="1"/>
    <d v="2025-09-04T00:00:00"/>
    <m/>
    <m/>
    <d v="2025-09-04T00:00:00"/>
    <s v="PR2526-02171"/>
    <s v="PO2526-03209"/>
    <d v="2025-09-16T00:00:00"/>
    <m/>
    <n v="60"/>
    <s v="SFST82000007"/>
    <s v="Safety equipment"/>
    <s v="Fire alarm jobs"/>
    <n v="2"/>
    <s v="Alarm control unit CAREL Coldwatch 220vac 50 Hz CCW SCHGR"/>
    <n v="1"/>
    <s v="PCS."/>
    <n v="18500"/>
    <n v="18500"/>
    <m/>
    <s v=" V1000743 - Waratep Nongpue"/>
    <s v="Recive bill and GRN already"/>
    <s v="GRN2526-0004826"/>
    <d v="2025-10-24T00:00:00"/>
    <m/>
    <n v="38"/>
    <s v="Ontime"/>
    <m/>
  </r>
  <r>
    <n v="1453"/>
    <x v="1"/>
    <d v="2025-09-04T00:00:00"/>
    <m/>
    <m/>
    <d v="2025-09-04T00:00:00"/>
    <s v="PR2526-02171"/>
    <s v="PO2526-03209"/>
    <d v="2025-09-16T00:00:00"/>
    <m/>
    <n v="60"/>
    <s v="SFST82000007"/>
    <s v="Safety equipment"/>
    <s v="Fire alarm jobs"/>
    <n v="3"/>
    <s v="Alarm control unit CAREL Coldwatch 220vac 50 Hz CCW SCHGR"/>
    <n v="1"/>
    <s v="PCS."/>
    <n v="18500"/>
    <n v="18500"/>
    <m/>
    <s v=" V1000743 - Waratep Nongpue"/>
    <s v="Recive bill and GRN already"/>
    <s v="GRN2526-0004826"/>
    <d v="2025-10-24T00:00:00"/>
    <m/>
    <n v="38"/>
    <s v="Ontime"/>
    <m/>
  </r>
  <r>
    <n v="1454"/>
    <x v="1"/>
    <d v="2025-09-04T00:00:00"/>
    <m/>
    <m/>
    <d v="2025-09-04T00:00:00"/>
    <s v="PR2526-02171"/>
    <s v="PO2526-03209"/>
    <d v="2025-09-16T00:00:00"/>
    <m/>
    <n v="60"/>
    <s v="SFST82000007"/>
    <s v="Safety equipment"/>
    <s v="Fire alarm jobs"/>
    <n v="4"/>
    <s v="Alarm control unit CAREL Coldwatch 220vac 50 Hz CCW SCHGR"/>
    <n v="1"/>
    <s v="PCS."/>
    <n v="18500"/>
    <n v="18500"/>
    <m/>
    <s v=" V1000743 - Waratep Nongpue"/>
    <s v="Recive bill and GRN already"/>
    <s v="GRN2526-0004826"/>
    <d v="2025-10-24T00:00:00"/>
    <m/>
    <n v="38"/>
    <s v="Ontime"/>
    <m/>
  </r>
  <r>
    <n v="1455"/>
    <x v="1"/>
    <d v="2025-09-04T00:00:00"/>
    <m/>
    <m/>
    <d v="2025-09-04T00:00:00"/>
    <s v="PR2526-02171"/>
    <s v="PO2526-03209"/>
    <d v="2025-09-16T00:00:00"/>
    <m/>
    <n v="60"/>
    <s v="SFST82000007"/>
    <s v="Safety equipment"/>
    <s v="Fire alarm jobs"/>
    <n v="5"/>
    <s v="Switch Pucher button Cold BBTCHR Contac NO"/>
    <n v="1"/>
    <s v="PCS."/>
    <n v="3100"/>
    <n v="3100"/>
    <m/>
    <s v=" V1000743 - Waratep Nongpue"/>
    <s v="Recive bill and GRN already"/>
    <s v="GRN2526-0004826"/>
    <d v="2025-10-24T00:00:00"/>
    <m/>
    <n v="38"/>
    <s v="Ontime"/>
    <m/>
  </r>
  <r>
    <n v="1456"/>
    <x v="1"/>
    <d v="2025-09-04T00:00:00"/>
    <m/>
    <m/>
    <d v="2025-09-04T00:00:00"/>
    <s v="PR2526-02171"/>
    <s v="PO2526-03209"/>
    <d v="2025-09-16T00:00:00"/>
    <m/>
    <n v="60"/>
    <s v="SFST82000007"/>
    <s v="Safety equipment"/>
    <s v="Fire alarm jobs"/>
    <n v="6"/>
    <s v="Switch Pucher button Cold BBTCHR Contac NO"/>
    <n v="1"/>
    <s v="PCS."/>
    <n v="3100"/>
    <n v="3100"/>
    <m/>
    <s v=" V1000743 - Waratep Nongpue"/>
    <s v="Recive bill and GRN already"/>
    <s v="GRN2526-0004826"/>
    <d v="2025-10-24T00:00:00"/>
    <m/>
    <n v="38"/>
    <s v="Ontime"/>
    <m/>
  </r>
  <r>
    <n v="1457"/>
    <x v="1"/>
    <d v="2025-09-04T00:00:00"/>
    <m/>
    <m/>
    <d v="2025-09-04T00:00:00"/>
    <s v="PR2526-02171"/>
    <s v="PO2526-03209"/>
    <d v="2025-09-16T00:00:00"/>
    <m/>
    <n v="60"/>
    <s v="SFST82000007"/>
    <s v="Safety equipment"/>
    <s v="Fire alarm jobs"/>
    <n v="8"/>
    <s v="Switch Pucher button Cold BBTCHR Contac NO"/>
    <n v="1"/>
    <s v="PCS."/>
    <n v="3100"/>
    <n v="3100"/>
    <m/>
    <s v=" V1000743 - Waratep Nongpue"/>
    <s v="Recive bill and GRN already"/>
    <s v="GRN2526-0004826"/>
    <d v="2025-10-24T00:00:00"/>
    <m/>
    <n v="38"/>
    <s v="Ontime"/>
    <m/>
  </r>
  <r>
    <n v="1458"/>
    <x v="1"/>
    <d v="2025-09-04T00:00:00"/>
    <m/>
    <m/>
    <d v="2025-09-04T00:00:00"/>
    <s v="PR2526-02171"/>
    <s v="PO2526-03209"/>
    <d v="2025-09-16T00:00:00"/>
    <m/>
    <n v="60"/>
    <s v="SFST82000007"/>
    <s v="Safety equipment"/>
    <s v="Fire alarm jobs"/>
    <n v="9"/>
    <s v="Switch Pucher button Cold BBTCHR Contac NO"/>
    <n v="1"/>
    <s v="PCS."/>
    <n v="3100"/>
    <n v="3100"/>
    <m/>
    <s v=" V1000743 - Waratep Nongpue"/>
    <s v="Recive bill and GRN already"/>
    <s v="GRN2526-0004826"/>
    <d v="2025-10-24T00:00:00"/>
    <m/>
    <n v="38"/>
    <s v="Ontime"/>
    <m/>
  </r>
  <r>
    <n v="1459"/>
    <x v="1"/>
    <d v="2025-09-04T00:00:00"/>
    <m/>
    <m/>
    <d v="2025-09-04T00:00:00"/>
    <s v="PR2526-02171"/>
    <s v="PO2526-03209"/>
    <d v="2025-09-16T00:00:00"/>
    <m/>
    <n v="60"/>
    <s v="SFST82000007"/>
    <s v="Safety equipment"/>
    <s v="Fire alarm jobs"/>
    <n v="10"/>
    <s v="Switch Pucher button Cold BBTCHR Contac NO"/>
    <n v="1"/>
    <s v="PCS."/>
    <n v="3100"/>
    <n v="3100"/>
    <m/>
    <s v=" V1000743 - Waratep Nongpue"/>
    <s v="Recive bill and GRN already"/>
    <s v="GRN2526-0004826"/>
    <d v="2025-10-24T00:00:00"/>
    <m/>
    <n v="38"/>
    <s v="Ontime"/>
    <m/>
  </r>
  <r>
    <n v="1460"/>
    <x v="1"/>
    <d v="2025-09-04T00:00:00"/>
    <m/>
    <m/>
    <d v="2025-09-04T00:00:00"/>
    <s v="PR2526-02171"/>
    <s v="PO2526-03209"/>
    <d v="2025-09-16T00:00:00"/>
    <m/>
    <n v="60"/>
    <s v="SFST82000007"/>
    <s v="Safety equipment"/>
    <s v="Fire alarm jobs"/>
    <n v="11"/>
    <s v="Switch Pucher button Cold BBTCHR Contac NO"/>
    <n v="1"/>
    <s v="PCS."/>
    <n v="3100"/>
    <n v="3100"/>
    <m/>
    <s v=" V1000743 - Waratep Nongpue"/>
    <s v="Recive bill and GRN already"/>
    <s v="GRN2526-0004826"/>
    <d v="2025-10-24T00:00:00"/>
    <m/>
    <n v="38"/>
    <s v="Ontime"/>
    <m/>
  </r>
  <r>
    <n v="1461"/>
    <x v="1"/>
    <d v="2025-09-04T00:00:00"/>
    <m/>
    <m/>
    <d v="2025-09-04T00:00:00"/>
    <s v="PR2526-02171"/>
    <s v="PO2526-03209"/>
    <d v="2025-09-16T00:00:00"/>
    <m/>
    <n v="60"/>
    <s v="SFST82000007"/>
    <s v="Safety equipment"/>
    <s v="Fire alarm jobs"/>
    <n v="12"/>
    <s v="Switch Pucher button Cold BBTCHR Contac NO"/>
    <n v="1"/>
    <s v="PCS."/>
    <n v="3100"/>
    <n v="3100"/>
    <m/>
    <s v=" V1000743 - Waratep Nongpue"/>
    <s v="Recive bill and GRN already"/>
    <s v="GRN2526-0004826"/>
    <d v="2025-10-24T00:00:00"/>
    <m/>
    <n v="38"/>
    <s v="Ontime"/>
    <m/>
  </r>
  <r>
    <n v="1462"/>
    <x v="0"/>
    <d v="2025-09-04T00:00:00"/>
    <m/>
    <m/>
    <d v="2025-09-04T00:00:00"/>
    <s v="PR2526-02172"/>
    <s v="PO2526-03090 "/>
    <d v="2025-09-09T00:00:00"/>
    <m/>
    <n v="60"/>
    <s v="SFST81000087"/>
    <s v="Trainning"/>
    <s v="Trainning"/>
    <n v="1"/>
    <s v="ค่าวิทยากรอบรมดับเพลิงขั้นต้นพร้อมใบประกาศ (1วัน)_x000a_- ค่าอุปกรณ์ฝึกดับเพลิงขั้นต้น"/>
    <n v="1"/>
    <s v="Job."/>
    <n v="8000"/>
    <n v="8000"/>
    <m/>
    <s v="V1000689 - KHLONGSA FIRE CO., LTD."/>
    <s v="Recive bill and GRN already"/>
    <s v="GRN2526-0005611"/>
    <d v="2025-11-25T00:00:00"/>
    <m/>
    <n v="77"/>
    <s v="over deliverry"/>
    <m/>
  </r>
  <r>
    <n v="1463"/>
    <x v="0"/>
    <d v="2025-09-04T00:00:00"/>
    <m/>
    <m/>
    <d v="2025-09-04T00:00:00"/>
    <s v="PR2526-02172"/>
    <s v="PO2526-03090 "/>
    <d v="2025-09-09T00:00:00"/>
    <m/>
    <n v="60"/>
    <s v="SFST81000087"/>
    <s v="Trainning"/>
    <s v="Trainning"/>
    <n v="2"/>
    <s v="ค่าวิทยากรฝึกซ้อมอพยพหนีไฟ (กะเช้า, กะดึก)"/>
    <n v="2"/>
    <s v="Job."/>
    <n v="1500"/>
    <n v="3000"/>
    <m/>
    <s v="V1000689 - KHLONGSA FIRE CO., LTD."/>
    <s v="Recive bill and GRN already"/>
    <s v="GRN2526-0005611"/>
    <d v="2025-11-25T00:00:00"/>
    <m/>
    <n v="77"/>
    <s v="over deliverry"/>
    <m/>
  </r>
  <r>
    <n v="1464"/>
    <x v="0"/>
    <d v="2025-09-04T00:00:00"/>
    <m/>
    <m/>
    <d v="2025-09-04T00:00:00"/>
    <s v="PR2526-02172"/>
    <s v="PO2526-03090 "/>
    <d v="2025-09-09T00:00:00"/>
    <m/>
    <n v="60"/>
    <s v="SFST81000087"/>
    <s v="Trainning"/>
    <s v="Trainning"/>
    <n v="3"/>
    <s v="รถดับเพลิง"/>
    <n v="1"/>
    <s v="Job."/>
    <n v="4000"/>
    <n v="4000"/>
    <m/>
    <s v="V1000689 - KHLONGSA FIRE CO., LTD."/>
    <s v="Recive bill and GRN already"/>
    <s v="GRN2526-0005611"/>
    <d v="2025-11-25T00:00:00"/>
    <m/>
    <n v="77"/>
    <s v="over deliverry"/>
    <m/>
  </r>
  <r>
    <n v="1465"/>
    <x v="0"/>
    <d v="2025-09-04T00:00:00"/>
    <m/>
    <m/>
    <d v="2025-09-04T00:00:00"/>
    <s v="PR2526-02172"/>
    <s v="PO2526-03090 "/>
    <d v="2025-09-09T00:00:00"/>
    <m/>
    <n v="60"/>
    <s v="SFST81000087"/>
    <s v="Trainning"/>
    <s v="Trainning"/>
    <n v="4"/>
    <s v="รถกู้ชีพ"/>
    <n v="1"/>
    <s v="Job."/>
    <n v="4000"/>
    <n v="4000"/>
    <m/>
    <s v="V1000689 - KHLONGSA FIRE CO., LTD."/>
    <s v="Recive bill and GRN already"/>
    <s v="GRN2526-0005611"/>
    <d v="2025-11-25T00:00:00"/>
    <m/>
    <n v="77"/>
    <s v="over deliverry"/>
    <m/>
  </r>
  <r>
    <n v="1466"/>
    <x v="0"/>
    <d v="2025-09-04T00:00:00"/>
    <m/>
    <m/>
    <d v="2025-09-04T00:00:00"/>
    <s v="PR2526-02173"/>
    <s v="PO2526-03082"/>
    <d v="2025-09-09T00:00:00"/>
    <m/>
    <n v="30"/>
    <s v="SFST34000044"/>
    <s v="Consumable part for MN"/>
    <s v="Electrical jobs"/>
    <n v="1"/>
    <s v="&quot;Philip&quot;,T8,20W, 2100lm, ECO SOFT HO LED"/>
    <n v="50"/>
    <s v="PCS."/>
    <n v="134"/>
    <n v="6700"/>
    <m/>
    <s v="V1000276 - SN. ELECTRIC AND SUPPLY CO., LTD."/>
    <s v="Recive bill and GRN already"/>
    <s v="GRN2526-0004090"/>
    <d v="2025-09-23T00:00:00"/>
    <m/>
    <n v="14"/>
    <s v="Ontime"/>
    <m/>
  </r>
  <r>
    <n v="1467"/>
    <x v="0"/>
    <d v="2025-09-04T00:00:00"/>
    <m/>
    <m/>
    <d v="2025-09-04T00:00:00"/>
    <s v="PR2526-02174"/>
    <s v="PO2526-03082"/>
    <d v="2025-09-09T00:00:00"/>
    <m/>
    <n v="30"/>
    <s v="SFST34000034"/>
    <s v="Consumable part for MN"/>
    <s v="Electrical jobs"/>
    <n v="2"/>
    <s v="&quot;SIMEMENS&quot;,3UA50 40-1A,Overload Relays"/>
    <n v="2"/>
    <s v="PCS."/>
    <n v="510"/>
    <n v="1020"/>
    <m/>
    <s v="V1000276 - SN. ELECTRIC AND SUPPLY CO., LTD."/>
    <s v="Recive bill and GRN already"/>
    <s v="GRN2526-0004090"/>
    <d v="2025-09-23T00:00:00"/>
    <m/>
    <n v="14"/>
    <s v="Ontime"/>
    <m/>
  </r>
  <r>
    <n v="1468"/>
    <x v="0"/>
    <d v="2025-09-04T00:00:00"/>
    <m/>
    <m/>
    <d v="2025-09-04T00:00:00"/>
    <s v="PR2526-02174"/>
    <s v="PO2526-03082"/>
    <d v="2025-09-09T00:00:00"/>
    <m/>
    <n v="30"/>
    <s v="SFST34000035"/>
    <s v="Consumable part for MN"/>
    <s v="Electrical jobs"/>
    <n v="3"/>
    <s v="SIMENS,3UA52 40-2C, โอเวอร์โหลด รีเลย์"/>
    <n v="6"/>
    <s v="PCS."/>
    <n v="610"/>
    <n v="3660"/>
    <m/>
    <s v="V1000276 - SN. ELECTRIC AND SUPPLY CO., LTD."/>
    <s v="Recive bill and GRN already"/>
    <s v="GRN2526-0004090"/>
    <d v="2025-09-23T00:00:00"/>
    <m/>
    <n v="14"/>
    <s v="Ontime"/>
    <m/>
  </r>
  <r>
    <n v="1469"/>
    <x v="0"/>
    <d v="2025-09-06T00:00:00"/>
    <m/>
    <m/>
    <d v="2025-09-06T00:00:00"/>
    <s v="PR2526-02203"/>
    <s v="PO2526-03103"/>
    <d v="2025-09-09T00:00:00"/>
    <m/>
    <n v="30"/>
    <s v="SFST81000048"/>
    <s v="Utility Jobs  (Boiler-Air compress-Transformer-LPG)"/>
    <s v="Air Compressor No.2"/>
    <n v="1"/>
    <s v="ค่าบริการเข้าเปลี่ยน Spare Part _x000a_- เปลี่ยนPressure Gauge (ออกล่าง)_x000a_- เปลี่ยนแผงอัพเตอร์คลูเลอร์(มือ2)_x000a_ - เปลี่ยนสายพาน"/>
    <n v="1"/>
    <s v="Job."/>
    <n v="2500"/>
    <n v="2500"/>
    <m/>
    <s v="V1000477 - บริษัท วาตะ แอร์ คอมเพรสเซอร์ จำกัด"/>
    <s v="Recive bill and GRN already"/>
    <s v="GRN2526-0003810"/>
    <d v="2025-09-11T00:00:00"/>
    <m/>
    <n v="2"/>
    <s v="Ontime"/>
    <m/>
  </r>
  <r>
    <n v="1470"/>
    <x v="0"/>
    <d v="2025-09-08T00:00:00"/>
    <m/>
    <m/>
    <d v="2025-09-08T00:00:00"/>
    <s v="PR2526-02219"/>
    <s v="PO2526-03237"/>
    <d v="2025-09-20T00:00:00"/>
    <m/>
    <n v="60"/>
    <s v="SFST81000048"/>
    <s v="Cooling machine for PD line"/>
    <s v="Intake No.1"/>
    <n v="1"/>
    <s v="รายการตรวจเช็คเครื่องปรับอากาศ TRANE Odyssey"/>
    <n v="1"/>
    <s v="Job."/>
    <n v="3000"/>
    <n v="3000"/>
    <m/>
    <s v="V1000864 - RATCHANEE ENGINEERING CO., LTD."/>
    <s v="Recive bill and GRN already"/>
    <s v="GRN2526-0005162"/>
    <d v="2025-11-07T00:00:00"/>
    <m/>
    <n v="48"/>
    <s v="Ontime"/>
    <m/>
  </r>
  <r>
    <n v="1471"/>
    <x v="0"/>
    <d v="2025-09-08T00:00:00"/>
    <m/>
    <m/>
    <d v="2025-09-08T00:00:00"/>
    <s v="PR2526-02223"/>
    <s v="PO2526-03236"/>
    <d v="2025-09-20T00:00:00"/>
    <m/>
    <n v="60"/>
    <s v="SFST81000048"/>
    <s v="PD Machine"/>
    <s v="Vegetable Dicing Machine  Robot coupe CL-50 No.1"/>
    <n v="1"/>
    <s v="&quot;ROBOT COUPE&quot; MOTOR H50 (CL50) PART NO 3114S"/>
    <n v="1"/>
    <s v="EA."/>
    <n v="12500"/>
    <n v="12500"/>
    <m/>
    <s v="V1000285 - BANGKOK SEVENFIVE CO., LTD"/>
    <s v="Recive bill and GRN already"/>
    <s v="GRN2526-0004594"/>
    <d v="2025-10-15T00:00:00"/>
    <m/>
    <n v="25"/>
    <s v="Ontime"/>
    <m/>
  </r>
  <r>
    <n v="1472"/>
    <x v="0"/>
    <d v="2025-09-08T00:00:00"/>
    <m/>
    <m/>
    <d v="2025-09-08T00:00:00"/>
    <s v="PR2526-02223"/>
    <s v="PO2526-03236"/>
    <d v="2025-09-20T00:00:00"/>
    <m/>
    <n v="60"/>
    <s v="SFST81000048"/>
    <s v="PD Machine"/>
    <s v="Vegetable Dicing Machine  Robot coupe CL-50 No.1"/>
    <n v="2"/>
    <s v="ค่าขนส่ง"/>
    <n v="1"/>
    <s v="JOB."/>
    <n v="200"/>
    <n v="200"/>
    <m/>
    <s v="V1000285 - BANGKOK SEVENFIVE CO., LTD"/>
    <s v="Recive bill and GRN already"/>
    <s v="GRN2526-0004594"/>
    <d v="2025-10-15T00:00:00"/>
    <m/>
    <n v="25"/>
    <s v="Ontime"/>
    <m/>
  </r>
  <r>
    <n v="1473"/>
    <x v="0"/>
    <d v="2025-09-09T00:00:00"/>
    <m/>
    <m/>
    <d v="2025-09-09T00:00:00"/>
    <s v="PR2526-02226"/>
    <s v="PO2526-03202"/>
    <d v="2025-09-15T00:00:00"/>
    <m/>
    <n v="30"/>
    <s v="SFST34000120"/>
    <s v="Consumable part for MN"/>
    <s v="Consumable part"/>
    <n v="1"/>
    <s v="แปรงลูกกลิ้งทาสี  ขนาด 4 นิ้ว แกนยาว"/>
    <n v="40"/>
    <s v="PCS."/>
    <n v="0"/>
    <m/>
    <m/>
    <s v=" V1000306 - Inter Supply (1992) Co., Ltd."/>
    <s v="Recive bill and GRN already"/>
    <s v="GRN2526-0003936"/>
    <d v="2025-09-17T00:00:00"/>
    <m/>
    <n v="2"/>
    <s v="Ontime"/>
    <m/>
  </r>
  <r>
    <n v="1474"/>
    <x v="0"/>
    <d v="2025-09-09T00:00:00"/>
    <m/>
    <m/>
    <d v="2025-09-09T00:00:00"/>
    <s v="PR2526-02226"/>
    <s v="PO2526-03202"/>
    <d v="2025-09-15T00:00:00"/>
    <m/>
    <n v="30"/>
    <s v="SFST34000118"/>
    <s v="Consumable part for MN"/>
    <s v="Consumable part"/>
    <n v="2"/>
    <s v="แปรงทาสีขนาด 2 นิ้ว"/>
    <n v="12"/>
    <s v="PCS."/>
    <n v="0"/>
    <m/>
    <m/>
    <s v=" V1000306 - Inter Supply (1992) Co., Ltd."/>
    <s v="Recive bill and GRN already"/>
    <s v="GRN2526-0003936"/>
    <d v="2025-09-17T00:00:00"/>
    <m/>
    <n v="2"/>
    <s v="Ontime"/>
    <m/>
  </r>
  <r>
    <n v="1475"/>
    <x v="0"/>
    <d v="2025-09-09T00:00:00"/>
    <m/>
    <m/>
    <d v="2025-09-09T00:00:00"/>
    <s v="PR2526-02226"/>
    <s v="PO2526-03202"/>
    <d v="2025-09-15T00:00:00"/>
    <m/>
    <n v="30"/>
    <s v="SFST34000119"/>
    <s v="Consumable part for MN"/>
    <s v="Consumable part"/>
    <n v="3"/>
    <s v="แปรงทาสีขนาด 1 นิ้ว"/>
    <n v="12"/>
    <s v="PCS."/>
    <n v="0"/>
    <m/>
    <m/>
    <s v=" V1000306 - Inter Supply (1992) Co., Ltd."/>
    <s v="Recive bill and GRN already"/>
    <s v="GRN2526-0003936"/>
    <d v="2025-09-17T00:00:00"/>
    <m/>
    <n v="2"/>
    <s v="Ontime"/>
    <m/>
  </r>
  <r>
    <n v="1476"/>
    <x v="0"/>
    <d v="2025-09-09T00:00:00"/>
    <m/>
    <m/>
    <d v="2025-09-09T00:00:00"/>
    <s v="PR2526-02227"/>
    <s v="PO2526-03234 "/>
    <d v="2025-09-20T00:00:00"/>
    <m/>
    <n v="100"/>
    <s v="SFST81000048"/>
    <s v="Foam &amp; Cleaning solution pump system"/>
    <s v="Foam Pump No.1"/>
    <n v="1"/>
    <s v="งานแก้ไขระบบส่งน้ำยาล้างเครื่องจักรในไลน์ผลิด Control unit 1_x000a_- ตรวจเช็คแก้ไขระบบไฟฟ้า"/>
    <n v="1"/>
    <s v="PCS."/>
    <n v="7000"/>
    <n v="7000"/>
    <m/>
    <s v="V1000743 - Waratep Nongpue"/>
    <s v="Recive bill and GRN already"/>
    <s v="GRN2526-0004264,GRN2526-0004838"/>
    <d v="2025-10-24T00:00:00"/>
    <m/>
    <n v="34"/>
    <s v="Ontime"/>
    <m/>
  </r>
  <r>
    <n v="1477"/>
    <x v="0"/>
    <d v="2025-09-09T00:00:00"/>
    <m/>
    <m/>
    <d v="2025-09-09T00:00:00"/>
    <s v="PR2526-02227"/>
    <s v="PO2526-03234 "/>
    <d v="2025-09-20T00:00:00"/>
    <m/>
    <n v="100"/>
    <s v="SFST81000048"/>
    <s v="Foam &amp; Cleaning solution pump system"/>
    <s v="Foam Pump No.1"/>
    <n v="2"/>
    <s v="วาล์วสแดนเลส 304 1&quot; นิ้ว"/>
    <n v="2"/>
    <s v="PCS."/>
    <n v="850"/>
    <n v="1700"/>
    <m/>
    <s v="V1000743 - Waratep Nongpue"/>
    <s v="Recive bill and GRN already"/>
    <s v="GRN2526-0004264,GRN2526-0004838"/>
    <d v="2025-10-24T00:00:00"/>
    <m/>
    <n v="34"/>
    <s v="Ontime"/>
    <m/>
  </r>
  <r>
    <n v="1478"/>
    <x v="0"/>
    <d v="2025-09-09T00:00:00"/>
    <m/>
    <m/>
    <d v="2025-09-09T00:00:00"/>
    <s v="PR2526-02227"/>
    <s v="PO2526-03234 "/>
    <d v="2025-09-20T00:00:00"/>
    <m/>
    <n v="100"/>
    <s v="SFST81000048"/>
    <s v="Foam &amp; Cleaning solution pump system"/>
    <s v="Foam Pump No.1"/>
    <n v="3"/>
    <s v="Fitting ข้อต่อลม ขนาด 8 มิล"/>
    <n v="1"/>
    <s v="PCS."/>
    <n v="1500"/>
    <n v="1500"/>
    <m/>
    <s v="V1000743 - Waratep Nongpue"/>
    <s v="Recive bill and GRN already"/>
    <s v="GRN2526-0004264,GRN2526-0004838"/>
    <d v="2025-10-24T00:00:00"/>
    <m/>
    <n v="34"/>
    <s v="Ontime"/>
    <m/>
  </r>
  <r>
    <n v="1479"/>
    <x v="0"/>
    <d v="2025-09-09T00:00:00"/>
    <m/>
    <m/>
    <d v="2025-09-09T00:00:00"/>
    <s v="PR2526-02227"/>
    <s v="PO2526-03234 "/>
    <d v="2025-09-20T00:00:00"/>
    <m/>
    <n v="100"/>
    <s v="SFST81000048"/>
    <s v="Foam &amp; Cleaning solution pump system"/>
    <s v="Foam Pump No.1"/>
    <n v="4"/>
    <s v="Solenoid valve วาล์วทองเหลือง 1&quot; นิ้ว"/>
    <n v="1"/>
    <s v="PCS."/>
    <n v="1490"/>
    <n v="1490"/>
    <m/>
    <s v="V1000743 - Waratep Nongpue"/>
    <s v="Recive bill and GRN already"/>
    <s v="GRN2526-0004264,GRN2526-0004838"/>
    <d v="2025-10-24T00:00:00"/>
    <m/>
    <n v="34"/>
    <s v="Ontime"/>
    <m/>
  </r>
  <r>
    <n v="1480"/>
    <x v="0"/>
    <d v="2025-09-09T00:00:00"/>
    <m/>
    <m/>
    <d v="2025-09-09T00:00:00"/>
    <s v="PR2526-02227"/>
    <s v="PO2526-03234 "/>
    <d v="2025-09-20T00:00:00"/>
    <m/>
    <n v="100"/>
    <s v="SFST81000048"/>
    <s v="Foam &amp; Cleaning solution pump system"/>
    <s v="Foam Pump No.1"/>
    <n v="5"/>
    <s v="Air solenoid โซลินอยด์ลม 1/4"/>
    <n v="1"/>
    <s v="PCS."/>
    <n v="1650"/>
    <n v="1650"/>
    <m/>
    <s v="V1000743 - Waratep Nongpue"/>
    <s v="Recive bill and GRN already"/>
    <s v="GRN2526-0004264,GRN2526-0004838"/>
    <d v="2025-10-24T00:00:00"/>
    <m/>
    <n v="34"/>
    <s v="Ontime"/>
    <m/>
  </r>
  <r>
    <n v="1481"/>
    <x v="0"/>
    <d v="2025-09-09T00:00:00"/>
    <m/>
    <m/>
    <d v="2025-09-09T00:00:00"/>
    <s v="PR2526-02227"/>
    <s v="PO2526-03234 "/>
    <d v="2025-09-20T00:00:00"/>
    <m/>
    <n v="100"/>
    <s v="SFST81000048"/>
    <s v="Foam &amp; Cleaning solution pump system"/>
    <s v="Foam Pump No.1"/>
    <n v="6"/>
    <s v="Tank PE 500 Ltr. K=395 mm. ถังน้ำยาสีขาว"/>
    <n v="1"/>
    <s v="PCS."/>
    <n v="16500"/>
    <n v="16500"/>
    <m/>
    <s v="V1000743 - Waratep Nongpue"/>
    <s v="Recive bill and GRN already"/>
    <s v="GRN2526-0004264,GRN2526-0004838"/>
    <d v="2025-10-24T00:00:00"/>
    <m/>
    <n v="34"/>
    <s v="Ontime"/>
    <m/>
  </r>
  <r>
    <n v="1482"/>
    <x v="0"/>
    <d v="2025-09-09T00:00:00"/>
    <m/>
    <m/>
    <d v="2025-09-09T00:00:00"/>
    <s v="PR2526-02227"/>
    <s v="PO2526-03234 "/>
    <d v="2025-09-20T00:00:00"/>
    <m/>
    <n v="100"/>
    <s v="SFST81000048"/>
    <s v="Foam &amp; Cleaning solution pump system"/>
    <s v="Foam Pump No.1"/>
    <n v="7"/>
    <s v="Air Regulator วาล์ปรับลมและดักน้ำพร้อมตัวเดน"/>
    <n v="1"/>
    <s v="PCS."/>
    <n v="6800"/>
    <n v="6800"/>
    <m/>
    <s v="V1000743 - Waratep Nongpue"/>
    <s v="Recive bill and GRN already"/>
    <s v="GRN2526-0004264,GRN2526-0004838"/>
    <d v="2025-10-24T00:00:00"/>
    <m/>
    <n v="34"/>
    <s v="Ontime"/>
    <m/>
  </r>
  <r>
    <n v="1483"/>
    <x v="0"/>
    <d v="2025-09-09T00:00:00"/>
    <m/>
    <m/>
    <d v="2025-09-09T00:00:00"/>
    <s v="PR2526-02227"/>
    <s v="PO2526-03234 "/>
    <d v="2025-09-20T00:00:00"/>
    <m/>
    <n v="100"/>
    <s v="SFST81000048"/>
    <s v="Foam &amp; Cleaning solution pump system"/>
    <s v="Foam Pump No.1"/>
    <n v="8"/>
    <s v="ท่อน้ำยาต่อเข้า Tank"/>
    <n v="1"/>
    <s v="PCS."/>
    <n v="1450"/>
    <n v="1450"/>
    <m/>
    <s v="V1000743 - Waratep Nongpue"/>
    <s v="Recive bill and GRN already"/>
    <s v="GRN2526-0004264,GRN2526-0004838"/>
    <d v="2025-10-24T00:00:00"/>
    <m/>
    <n v="34"/>
    <s v="Ontime"/>
    <m/>
  </r>
  <r>
    <n v="1484"/>
    <x v="0"/>
    <d v="2025-09-09T00:00:00"/>
    <m/>
    <m/>
    <d v="2025-09-09T00:00:00"/>
    <s v="PR2526-02227"/>
    <s v="PO2526-03234 "/>
    <d v="2025-09-20T00:00:00"/>
    <m/>
    <n v="100"/>
    <s v="SFST81000048"/>
    <s v="Foam &amp; Cleaning solution pump system"/>
    <s v="Foam Pump No.1"/>
    <n v="9"/>
    <s v="Sensor วัดระบบน้ำยา Low"/>
    <n v="1"/>
    <s v="PCS."/>
    <n v="2450"/>
    <n v="2450"/>
    <m/>
    <s v="V1000743 - Waratep Nongpue"/>
    <s v="Recive bill and GRN already"/>
    <s v="GRN2526-0004264,GRN2526-0004838"/>
    <d v="2025-10-24T00:00:00"/>
    <m/>
    <n v="34"/>
    <s v="Ontime"/>
    <m/>
  </r>
  <r>
    <n v="1485"/>
    <x v="0"/>
    <d v="2025-09-09T00:00:00"/>
    <m/>
    <m/>
    <d v="2025-09-09T00:00:00"/>
    <s v="PR2526-02227"/>
    <s v="PO2526-03234 "/>
    <d v="2025-09-20T00:00:00"/>
    <m/>
    <n v="100"/>
    <s v="SFST81000048"/>
    <s v="Foam &amp; Cleaning solution pump system"/>
    <s v="Foam Pump No.1"/>
    <n v="10"/>
    <s v="Sensor วัดระบบน้ำยา Hight"/>
    <n v="1"/>
    <s v="PCS."/>
    <n v="2450"/>
    <n v="2450"/>
    <m/>
    <s v="V1000743 - Waratep Nongpue"/>
    <s v="Recive bill and GRN already"/>
    <s v="GRN2526-0004264,GRN2526-0004838"/>
    <d v="2025-10-24T00:00:00"/>
    <m/>
    <n v="34"/>
    <s v="Ontime"/>
    <m/>
  </r>
  <r>
    <n v="1486"/>
    <x v="0"/>
    <d v="2025-09-09T00:00:00"/>
    <m/>
    <m/>
    <d v="2025-09-09T00:00:00"/>
    <s v="PR2526-02227"/>
    <s v="PO2526-03234 "/>
    <d v="2025-09-20T00:00:00"/>
    <m/>
    <n v="100"/>
    <s v="SFST81000048"/>
    <s v="Foam &amp; Cleaning solution pump system"/>
    <s v="Foam Pump No.1"/>
    <n v="11"/>
    <s v="รางไฟ 4x4 &quot; นิ้ว"/>
    <n v="6"/>
    <s v="PCS."/>
    <n v="890"/>
    <n v="5340"/>
    <m/>
    <s v="V1000743 - Waratep Nongpue"/>
    <s v="Recive bill and GRN already"/>
    <s v="GRN2526-0004264,GRN2526-0004838"/>
    <d v="2025-10-24T00:00:00"/>
    <m/>
    <n v="34"/>
    <s v="Ontime"/>
    <m/>
  </r>
  <r>
    <n v="1487"/>
    <x v="0"/>
    <d v="2025-09-09T00:00:00"/>
    <m/>
    <m/>
    <d v="2025-09-09T00:00:00"/>
    <s v="PR2526-02227"/>
    <s v="PO2526-03234 "/>
    <d v="2025-09-20T00:00:00"/>
    <m/>
    <n v="100"/>
    <s v="SFST81000048"/>
    <s v="Foam &amp; Cleaning solution pump system"/>
    <s v="Foam Pump No.1"/>
    <n v="12"/>
    <s v="คอยด์คอนโทรลวาล์ว 24vdc"/>
    <n v="2"/>
    <s v="PCS."/>
    <n v="1600"/>
    <n v="3200"/>
    <m/>
    <s v="V1000743 - Waratep Nongpue"/>
    <s v="Recive bill and GRN already"/>
    <s v="GRN2526-0004264,GRN2526-0004838"/>
    <d v="2025-10-24T00:00:00"/>
    <m/>
    <n v="34"/>
    <s v="Ontime"/>
    <m/>
  </r>
  <r>
    <n v="1488"/>
    <x v="0"/>
    <d v="2025-09-09T00:00:00"/>
    <m/>
    <m/>
    <d v="2025-09-09T00:00:00"/>
    <s v="PR2526-02227"/>
    <s v="PO2526-03234 "/>
    <d v="2025-09-20T00:00:00"/>
    <m/>
    <n v="100"/>
    <s v="SFST81000048"/>
    <s v="Foam &amp; Cleaning solution pump system"/>
    <s v="Foam Pump No.1"/>
    <n v="13"/>
    <s v="Pressuer gauge Sumo"/>
    <n v="2"/>
    <s v="PCS."/>
    <n v="3200"/>
    <n v="6400"/>
    <m/>
    <s v="V1000743 - Waratep Nongpue"/>
    <s v="Recive bill and GRN already"/>
    <s v="GRN2526-0004264,GRN2526-0004838"/>
    <d v="2025-10-24T00:00:00"/>
    <m/>
    <n v="34"/>
    <s v="Ontime"/>
    <m/>
  </r>
  <r>
    <n v="1489"/>
    <x v="0"/>
    <d v="2025-09-09T00:00:00"/>
    <m/>
    <m/>
    <d v="2025-09-09T00:00:00"/>
    <s v="PR2526-02227"/>
    <s v="PO2526-03234 "/>
    <d v="2025-09-20T00:00:00"/>
    <m/>
    <n v="100"/>
    <s v="SFST81000048"/>
    <s v="Foam &amp; Cleaning solution pump system"/>
    <s v="Foam Pump No.1"/>
    <n v="14"/>
    <s v="วาล์วสแตนเลส 304 1&quot; นิ้ว kit pipe"/>
    <n v="1"/>
    <s v="PCS."/>
    <n v="4000"/>
    <n v="4000"/>
    <m/>
    <s v="V1000743 - Waratep Nongpue"/>
    <s v="Recive bill and GRN already"/>
    <s v="GRN2526-0004264,GRN2526-0004838"/>
    <d v="2025-10-24T00:00:00"/>
    <m/>
    <n v="34"/>
    <s v="Ontime"/>
    <m/>
  </r>
  <r>
    <n v="1490"/>
    <x v="0"/>
    <d v="2025-09-09T00:00:00"/>
    <m/>
    <m/>
    <d v="2025-09-09T00:00:00"/>
    <s v="PR2526-02227"/>
    <s v="PO2526-03234 "/>
    <d v="2025-09-20T00:00:00"/>
    <m/>
    <n v="100"/>
    <s v="SFST81000048"/>
    <s v="Foam &amp; Cleaning solution pump system"/>
    <s v="Foam Pump No.1"/>
    <n v="15"/>
    <s v="Alarm System Low chemical."/>
    <n v="1"/>
    <s v="PCS."/>
    <n v="12000"/>
    <n v="12000"/>
    <m/>
    <s v="V1000743 - Waratep Nongpue"/>
    <s v="Recive bill and GRN already"/>
    <s v="GRN2526-0004264,GRN2526-0004838"/>
    <d v="2025-10-24T00:00:00"/>
    <m/>
    <n v="34"/>
    <s v="Ontime"/>
    <m/>
  </r>
  <r>
    <n v="1491"/>
    <x v="0"/>
    <d v="2025-09-09T00:00:00"/>
    <m/>
    <m/>
    <d v="2025-09-09T00:00:00"/>
    <s v="PR2526-02227"/>
    <s v="PO2526-03234 "/>
    <d v="2025-09-20T00:00:00"/>
    <m/>
    <n v="100"/>
    <s v="SFST81000048"/>
    <s v="Foam &amp; Cleaning solution pump system"/>
    <s v="Cleaning solution pump No.1"/>
    <n v="16"/>
    <s v="งานแก้ไขระบบส่งน้ำยาฆ่าเชื้อในไลน์ผลิด Control unit 2 _x000a_ครวจเช็คแก้ไขระบบไฟฟ้า"/>
    <n v="1"/>
    <s v="PCS."/>
    <n v="7000"/>
    <n v="7000"/>
    <m/>
    <s v="V1000743 - Waratep Nongpue"/>
    <s v="Recive bill and GRN already"/>
    <s v="GRN2526-0004264,GRN2526-0004838"/>
    <d v="2025-10-24T00:00:00"/>
    <m/>
    <n v="34"/>
    <s v="Ontime"/>
    <m/>
  </r>
  <r>
    <n v="1492"/>
    <x v="0"/>
    <d v="2025-09-09T00:00:00"/>
    <m/>
    <m/>
    <d v="2025-09-09T00:00:00"/>
    <s v="PR2526-02227"/>
    <s v="PO2526-03234 "/>
    <d v="2025-09-20T00:00:00"/>
    <m/>
    <n v="100"/>
    <s v="SFST81000048"/>
    <s v="Foam &amp; Cleaning solution pump system"/>
    <s v="Cleaning solution pump No.1"/>
    <n v="17"/>
    <s v="วาล์วสแดนเลส 304 1&quot; นิ้ว"/>
    <n v="2"/>
    <s v="PCS."/>
    <n v="850"/>
    <n v="1700"/>
    <m/>
    <s v="V1000743 - Waratep Nongpue"/>
    <s v="Recive bill and GRN already"/>
    <s v="GRN2526-0004264,GRN2526-0004838"/>
    <d v="2025-10-24T00:00:00"/>
    <m/>
    <n v="34"/>
    <s v="Ontime"/>
    <m/>
  </r>
  <r>
    <n v="1493"/>
    <x v="0"/>
    <d v="2025-09-09T00:00:00"/>
    <m/>
    <m/>
    <d v="2025-09-09T00:00:00"/>
    <s v="PR2526-02227"/>
    <s v="PO2526-03234 "/>
    <d v="2025-09-20T00:00:00"/>
    <m/>
    <n v="100"/>
    <s v="SFST81000048"/>
    <s v="Foam &amp; Cleaning solution pump system"/>
    <s v="Cleaning solution pump No.1"/>
    <n v="18"/>
    <s v="Fitting ข้อต่อลม ขนาด 8 มิล"/>
    <n v="1"/>
    <s v="PCS."/>
    <n v="1500"/>
    <n v="1500"/>
    <m/>
    <s v="V1000743 - Waratep Nongpue"/>
    <s v="Recive bill and GRN already"/>
    <s v="GRN2526-0004264,GRN2526-0004838"/>
    <d v="2025-10-24T00:00:00"/>
    <m/>
    <n v="34"/>
    <s v="Ontime"/>
    <m/>
  </r>
  <r>
    <n v="1494"/>
    <x v="0"/>
    <d v="2025-09-09T00:00:00"/>
    <m/>
    <m/>
    <d v="2025-09-09T00:00:00"/>
    <s v="PR2526-02227"/>
    <s v="PO2526-03234 "/>
    <d v="2025-09-20T00:00:00"/>
    <m/>
    <n v="100"/>
    <s v="SFST81000048"/>
    <s v="Foam &amp; Cleaning solution pump system"/>
    <s v="Cleaning solution pump No.1"/>
    <n v="19"/>
    <s v="Solenoid valve วาล์วทองเหลือง 1&quot; นิ้ว"/>
    <n v="1"/>
    <s v="PCS."/>
    <n v="1490"/>
    <n v="1490"/>
    <m/>
    <s v="V1000743 - Waratep Nongpue"/>
    <s v="Recive bill and GRN already"/>
    <s v="GRN2526-0004264,GRN2526-0004838"/>
    <d v="2025-10-24T00:00:00"/>
    <m/>
    <n v="34"/>
    <s v="Ontime"/>
    <m/>
  </r>
  <r>
    <n v="1495"/>
    <x v="0"/>
    <d v="2025-09-09T00:00:00"/>
    <m/>
    <m/>
    <d v="2025-09-09T00:00:00"/>
    <s v="PR2526-02227"/>
    <s v="PO2526-03234 "/>
    <d v="2025-09-20T00:00:00"/>
    <m/>
    <n v="100"/>
    <s v="SFST81000048"/>
    <s v="Foam &amp; Cleaning solution pump system"/>
    <s v="Cleaning solution pump No.1"/>
    <n v="20"/>
    <s v=" Air solenoid โซลินอยด์ลม 1/4"/>
    <n v="1"/>
    <s v="PCS."/>
    <n v="1650"/>
    <n v="1650"/>
    <m/>
    <s v="V1000743 - Waratep Nongpue"/>
    <s v="Recive bill and GRN already"/>
    <s v="GRN2526-0004264,GRN2526-0004838"/>
    <d v="2025-10-24T00:00:00"/>
    <m/>
    <n v="34"/>
    <s v="Ontime"/>
    <m/>
  </r>
  <r>
    <n v="1496"/>
    <x v="0"/>
    <d v="2025-09-09T00:00:00"/>
    <m/>
    <m/>
    <d v="2025-09-09T00:00:00"/>
    <s v="PR2526-02227"/>
    <s v="PO2526-03234 "/>
    <d v="2025-09-20T00:00:00"/>
    <m/>
    <n v="100"/>
    <s v="SFST81000048"/>
    <s v="Foam &amp; Cleaning solution pump system"/>
    <s v="Cleaning solution pump No.1"/>
    <n v="21"/>
    <s v="Tank PE 500 Ltr. K=395 mm. ถังน้ำยาสีขาว"/>
    <n v="1"/>
    <s v="PCS."/>
    <n v="16500"/>
    <n v="16500"/>
    <m/>
    <s v="V1000743 - Waratep Nongpue"/>
    <s v="Recive bill and GRN already"/>
    <s v="GRN2526-0004264,GRN2526-0004838"/>
    <d v="2025-10-24T00:00:00"/>
    <m/>
    <n v="34"/>
    <s v="Ontime"/>
    <m/>
  </r>
  <r>
    <n v="1497"/>
    <x v="0"/>
    <d v="2025-09-09T00:00:00"/>
    <m/>
    <m/>
    <d v="2025-09-09T00:00:00"/>
    <s v="PR2526-02227"/>
    <s v="PO2526-03234 "/>
    <d v="2025-09-20T00:00:00"/>
    <m/>
    <n v="100"/>
    <s v="SFST81000048"/>
    <s v="Foam &amp; Cleaning solution pump system"/>
    <s v="Cleaning solution pump No.1"/>
    <n v="22"/>
    <s v="Air Regulator วาล์ปรับลมและดักน้ำพร้อมตัวเดน"/>
    <n v="1"/>
    <s v="PCS."/>
    <n v="6800"/>
    <n v="6800"/>
    <m/>
    <s v="V1000743 - Waratep Nongpue"/>
    <s v="Recive bill and GRN already"/>
    <s v="GRN2526-0004264,GRN2526-0004838"/>
    <d v="2025-10-24T00:00:00"/>
    <m/>
    <n v="34"/>
    <s v="Ontime"/>
    <m/>
  </r>
  <r>
    <n v="1498"/>
    <x v="0"/>
    <d v="2025-09-09T00:00:00"/>
    <m/>
    <m/>
    <d v="2025-09-09T00:00:00"/>
    <s v="PR2526-02227"/>
    <s v="PO2526-03234 "/>
    <d v="2025-09-20T00:00:00"/>
    <m/>
    <n v="100"/>
    <s v="SFST81000048"/>
    <s v="Foam &amp; Cleaning solution pump system"/>
    <s v="Cleaning solution pump No.1"/>
    <n v="23"/>
    <s v="ท่อน้ำยาต่อเข้า Tank"/>
    <n v="1"/>
    <s v="PCS."/>
    <n v="1450"/>
    <n v="1450"/>
    <m/>
    <s v="V1000743 - Waratep Nongpue"/>
    <s v="Recive bill and GRN already"/>
    <s v="GRN2526-0004264,GRN2526-0004838"/>
    <d v="2025-10-24T00:00:00"/>
    <m/>
    <n v="34"/>
    <s v="Ontime"/>
    <m/>
  </r>
  <r>
    <n v="1499"/>
    <x v="0"/>
    <d v="2025-09-09T00:00:00"/>
    <m/>
    <m/>
    <d v="2025-09-09T00:00:00"/>
    <s v="PR2526-02227"/>
    <s v="PO2526-03234 "/>
    <d v="2025-09-20T00:00:00"/>
    <m/>
    <n v="100"/>
    <s v="SFST81000048"/>
    <s v="Foam &amp; Cleaning solution pump system"/>
    <s v="Cleaning solution pump No.1"/>
    <n v="24"/>
    <s v="Sensor วัดระบบน้ำยา Low"/>
    <n v="1"/>
    <s v="PCS."/>
    <n v="2450"/>
    <n v="2450"/>
    <m/>
    <s v="V1000743 - Waratep Nongpue"/>
    <s v="Recive bill and GRN already"/>
    <s v="GRN2526-0004264,GRN2526-0004838"/>
    <d v="2025-10-24T00:00:00"/>
    <m/>
    <n v="34"/>
    <s v="Ontime"/>
    <m/>
  </r>
  <r>
    <n v="1500"/>
    <x v="0"/>
    <d v="2025-09-09T00:00:00"/>
    <m/>
    <m/>
    <d v="2025-09-09T00:00:00"/>
    <s v="PR2526-02227"/>
    <s v="PO2526-03234 "/>
    <d v="2025-09-20T00:00:00"/>
    <m/>
    <n v="100"/>
    <s v="SFST81000048"/>
    <s v="Foam &amp; Cleaning solution pump system"/>
    <s v="Cleaning solution pump No.1"/>
    <n v="25"/>
    <s v="Sensor วัดระบบน้ำยา Hight"/>
    <n v="1"/>
    <s v="PCS."/>
    <n v="2450"/>
    <n v="2450"/>
    <m/>
    <s v="V1000743 - Waratep Nongpue"/>
    <s v="Recive bill and GRN already"/>
    <s v="GRN2526-0004264,GRN2526-0004838"/>
    <d v="2025-10-24T00:00:00"/>
    <m/>
    <n v="34"/>
    <s v="Ontime"/>
    <m/>
  </r>
  <r>
    <n v="1501"/>
    <x v="0"/>
    <d v="2025-09-09T00:00:00"/>
    <m/>
    <m/>
    <d v="2025-09-09T00:00:00"/>
    <s v="PR2526-02227"/>
    <s v="PO2526-03234 "/>
    <d v="2025-09-20T00:00:00"/>
    <m/>
    <n v="100"/>
    <s v="SFST81000048"/>
    <s v="Foam &amp; Cleaning solution pump system"/>
    <s v="Cleaning solution pump No.1"/>
    <n v="26"/>
    <s v="คอยด์คอนโทรลวาล์ว 24vdc"/>
    <n v="2"/>
    <s v="PCS."/>
    <n v="1600"/>
    <n v="3200"/>
    <m/>
    <s v="V1000743 - Waratep Nongpue"/>
    <s v="Recive bill and GRN already"/>
    <s v="GRN2526-0004264,GRN2526-0004838"/>
    <d v="2025-10-24T00:00:00"/>
    <m/>
    <n v="34"/>
    <s v="Ontime"/>
    <m/>
  </r>
  <r>
    <n v="1502"/>
    <x v="0"/>
    <d v="2025-09-09T00:00:00"/>
    <m/>
    <m/>
    <d v="2025-09-09T00:00:00"/>
    <s v="PR2526-02227"/>
    <s v="PO2526-03234 "/>
    <d v="2025-09-20T00:00:00"/>
    <m/>
    <n v="100"/>
    <s v="SFST81000048"/>
    <s v="Foam &amp; Cleaning solution pump system"/>
    <s v="Cleaning solution pump No.1"/>
    <n v="27"/>
    <s v="Pressuer gauge Sumo"/>
    <n v="2"/>
    <s v="PCS."/>
    <n v="3200"/>
    <n v="6400"/>
    <m/>
    <s v="V1000743 - Waratep Nongpue"/>
    <s v="Recive bill and GRN already"/>
    <s v="GRN2526-0004264,GRN2526-0004838"/>
    <d v="2025-10-24T00:00:00"/>
    <m/>
    <n v="34"/>
    <s v="Ontime"/>
    <m/>
  </r>
  <r>
    <n v="1503"/>
    <x v="0"/>
    <d v="2025-09-09T00:00:00"/>
    <m/>
    <m/>
    <d v="2025-09-09T00:00:00"/>
    <s v="PR2526-02227"/>
    <s v="PO2526-03234 "/>
    <d v="2025-09-20T00:00:00"/>
    <m/>
    <n v="100"/>
    <s v="SFST81000048"/>
    <s v="Foam &amp; Cleaning solution pump system"/>
    <s v="Cleaning solution pump No.1"/>
    <n v="28"/>
    <s v="วาล์วสแตนเลส 304 1&quot; นิ้ว kit pipe"/>
    <n v="1"/>
    <s v="PCS."/>
    <n v="4000"/>
    <n v="4000"/>
    <m/>
    <s v="V1000743 - Waratep Nongpue"/>
    <s v="Recive bill and GRN already"/>
    <s v="GRN2526-0004264,GRN2526-0004838"/>
    <d v="2025-10-24T00:00:00"/>
    <m/>
    <n v="34"/>
    <s v="Ontime"/>
    <m/>
  </r>
  <r>
    <n v="1504"/>
    <x v="0"/>
    <d v="2025-09-09T00:00:00"/>
    <m/>
    <m/>
    <d v="2025-09-09T00:00:00"/>
    <s v="PR2526-02227"/>
    <s v="PO2526-03234 "/>
    <d v="2025-09-20T00:00:00"/>
    <m/>
    <n v="100"/>
    <s v="SFST81000048"/>
    <s v="Foam &amp; Cleaning solution pump system"/>
    <s v="Cleaning solution pump No.1"/>
    <n v="29"/>
    <s v="สายลม 8 mm."/>
    <n v="1"/>
    <s v="PCS."/>
    <n v="2500"/>
    <n v="2500"/>
    <m/>
    <s v="V1000743 - Waratep Nongpue"/>
    <s v="Recive bill and GRN already"/>
    <s v="GRN2526-0004264,GRN2526-0004838"/>
    <d v="2025-10-24T00:00:00"/>
    <m/>
    <n v="34"/>
    <s v="Ontime"/>
    <m/>
  </r>
  <r>
    <n v="1505"/>
    <x v="0"/>
    <d v="2025-09-09T00:00:00"/>
    <m/>
    <m/>
    <d v="2025-09-09T00:00:00"/>
    <s v="PR2526-02229"/>
    <s v="PO2526-03203"/>
    <d v="2025-09-16T00:00:00"/>
    <m/>
    <n v="30"/>
    <s v="SFST34000093"/>
    <s v="Consumable part for MN"/>
    <s v="Cevil quipment  &amp; Part"/>
    <n v="1"/>
    <s v="ลวดเชื่อมทังสเตน ขนาด 2.4 mm. (สีฟ้า)"/>
    <n v="4"/>
    <s v="PCS."/>
    <n v="0"/>
    <m/>
    <m/>
    <s v="V1000259 - JJP SUPPLY CO., LTD"/>
    <s v="Recive bill and GRN already"/>
    <s v="GRN2526-0004108"/>
    <d v="2025-09-23T00:00:00"/>
    <m/>
    <n v="7"/>
    <s v="Ontime"/>
    <m/>
  </r>
  <r>
    <n v="1506"/>
    <x v="0"/>
    <d v="2025-09-09T00:00:00"/>
    <m/>
    <m/>
    <d v="2025-09-09T00:00:00"/>
    <s v="PR2526-02263"/>
    <s v="PO2526-03206"/>
    <d v="2025-09-15T00:00:00"/>
    <m/>
    <n v="30"/>
    <s v="SFST34000053"/>
    <s v="Refrigerant-oil for cooling M/C"/>
    <s v="Refrigerant"/>
    <n v="1"/>
    <s v="R410A Refrigerant,(1 Tank 11.3 kg/Tank)"/>
    <n v="4"/>
    <s v="DRUM."/>
    <n v="2700"/>
    <n v="10800"/>
    <m/>
    <s v="V1000109 - Coolconnection Co., Ltd"/>
    <s v="Recive bill and GRN already"/>
    <s v="GRN2526-0003909"/>
    <d v="2025-09-16T00:00:00"/>
    <m/>
    <n v="1"/>
    <s v="Ontime"/>
    <m/>
  </r>
  <r>
    <n v="1507"/>
    <x v="0"/>
    <d v="2025-09-10T00:00:00"/>
    <m/>
    <m/>
    <d v="2025-09-10T00:00:00"/>
    <s v="PR2526-02264"/>
    <s v="PO2526-03205"/>
    <d v="2025-09-15T00:00:00"/>
    <m/>
    <n v="30"/>
    <s v="SFST34000054"/>
    <s v="Refrigerant-oil for cooling M/C"/>
    <s v="Refrigerant"/>
    <n v="2"/>
    <s v="R507 Refrigerant,(1 Tank 11.3 kg/Tank)"/>
    <n v="20"/>
    <s v="DRUM."/>
    <n v="2450"/>
    <n v="49000"/>
    <m/>
    <s v="V1000109 - Coolconnection Co., Ltd"/>
    <s v="Recive bill and GRN already"/>
    <s v="GRN2526-0003910"/>
    <d v="2025-09-16T00:00:00"/>
    <m/>
    <n v="1"/>
    <s v="Ontime"/>
    <m/>
  </r>
  <r>
    <n v="1508"/>
    <x v="0"/>
    <d v="2025-09-10T00:00:00"/>
    <m/>
    <m/>
    <d v="2025-09-10T00:00:00"/>
    <s v="PR2526-02265"/>
    <s v="PO2526-03672"/>
    <d v="2025-10-07T00:00:00"/>
    <m/>
    <n v="60"/>
    <s v="SFST81000048"/>
    <s v="PD Machine"/>
    <s v="Transport Conveyor1"/>
    <n v="1"/>
    <s v="งาน Modify Transfer_x000a_- พร้อมติดตั้งหน้างาน"/>
    <n v="2"/>
    <s v="Job."/>
    <n v="20000"/>
    <n v="40000"/>
    <m/>
    <s v="V1000904 - M-PLUS TECH CO.,LTD."/>
    <s v="Recive bill and GRN already"/>
    <s v="GRN2526-0006254"/>
    <d v="2025-12-18T00:00:00"/>
    <m/>
    <n v="72"/>
    <s v="over deliverry"/>
    <m/>
  </r>
  <r>
    <n v="1509"/>
    <x v="0"/>
    <d v="2025-09-10T00:00:00"/>
    <m/>
    <m/>
    <d v="2025-09-10T00:00:00"/>
    <s v="PR2526-02266"/>
    <s v="PO2526-03204"/>
    <d v="2025-09-15T00:00:00"/>
    <m/>
    <n v="30"/>
    <s v="SFST34000064"/>
    <s v="Consumable part for MN"/>
    <s v="Consumable part"/>
    <n v="1"/>
    <s v="Ruamthong, RT490-61-24, 380V, 3PH , 1HP, Motor fan"/>
    <n v="4"/>
    <s v="PCS."/>
    <n v="4399.07"/>
    <n v="17596.28"/>
    <m/>
    <s v="V1000308 - PLUG'N GO (THAILAND) CO., LTD."/>
    <s v="Recive bill and GRN already"/>
    <s v="GRN2526-0003992"/>
    <d v="2025-09-19T00:00:00"/>
    <m/>
    <n v="4"/>
    <s v="Ontime"/>
    <m/>
  </r>
  <r>
    <n v="1510"/>
    <x v="0"/>
    <d v="2025-09-10T00:00:00"/>
    <m/>
    <m/>
    <d v="2025-09-10T00:00:00"/>
    <s v="PR2526-02266"/>
    <s v="PO2526-03204"/>
    <d v="2025-09-15T00:00:00"/>
    <m/>
    <n v="30"/>
    <s v="SFST34000063"/>
    <s v="Consumable part for MN"/>
    <s v="Consumable part"/>
    <n v="2"/>
    <s v="Ruamthong, RT465-3/4HP,380V ,50Hz, 3PH , Motor fan"/>
    <n v="4"/>
    <s v="PCS."/>
    <n v="4959.8100000000004"/>
    <n v="19839.240000000002"/>
    <m/>
    <s v="V1000308 - PLUG'N GO (THAILAND) CO., LTD."/>
    <s v="Recive bill and GRN already"/>
    <s v="GRN2526-0003992"/>
    <d v="2025-09-19T00:00:00"/>
    <m/>
    <n v="4"/>
    <s v="Ontime"/>
    <m/>
  </r>
  <r>
    <n v="1511"/>
    <x v="1"/>
    <d v="2025-09-10T00:00:00"/>
    <m/>
    <m/>
    <d v="2025-09-10T00:00:00"/>
    <s v="PR2526-02267"/>
    <s v="PO2526-03792 "/>
    <d v="2025-10-18T00:00:00"/>
    <m/>
    <n v="30"/>
    <s v="SFST82000007"/>
    <s v="Tool and Equipment  Engineering"/>
    <s v="Tool and Equipment"/>
    <n v="1"/>
    <s v="ครื่องต๊าปเกลียว NEWTON NT4-A 1/2&quot; - 4&quot;_x000a_- ฟันต๊าปท่อประปา HSS (PT) -A 1&quot; - 2&quot;_x000a_- ฟันต๊าปท่อประปา HSS (NPT) -A 1&quot; - 2&quot;_x000a_- ฟันต๊าปท่อประปา HSS (NPT) -A 1/2&quot; - 3/4&quot;"/>
    <n v="1"/>
    <s v="EA."/>
    <n v="35514.019999999997"/>
    <n v="35514.019999999997"/>
    <m/>
    <s v="V1000908 - CORING PRO COMPANY LIMITED"/>
    <s v="Recive bill and GRN already"/>
    <s v="GRN2526-0005215"/>
    <d v="2025-11-11T00:00:00"/>
    <m/>
    <n v="24"/>
    <s v="Ontime"/>
    <m/>
  </r>
  <r>
    <n v="1512"/>
    <x v="1"/>
    <d v="2025-09-10T00:00:00"/>
    <m/>
    <m/>
    <d v="2025-09-10T00:00:00"/>
    <s v="PR2526-02268"/>
    <s v="PO2526-03538 "/>
    <d v="2025-10-02T00:00:00"/>
    <m/>
    <n v="60"/>
    <s v="SFST82000007"/>
    <s v="Tool and Equipment  Engineering"/>
    <s v="Tool and Equipment"/>
    <n v="1"/>
    <s v="&quot;Falcon&quot;, MAX CUT 60P, DC Inverter Plastma cutting machine"/>
    <n v="1"/>
    <s v="EA."/>
    <n v="24030"/>
    <n v="24030"/>
    <m/>
    <s v="V1000729 - BN SUPPLY 1991 CO., LTD."/>
    <s v="Recive bill and GRN already"/>
    <s v="GRN2526-0004672"/>
    <d v="2025-10-17T00:00:00"/>
    <m/>
    <n v="15"/>
    <s v="Ontime"/>
    <m/>
  </r>
  <r>
    <n v="1513"/>
    <x v="1"/>
    <d v="2025-09-10T00:00:00"/>
    <m/>
    <m/>
    <d v="2025-09-10T00:00:00"/>
    <s v="PR2526-02268"/>
    <s v="PO2526-03537"/>
    <d v="2025-10-02T00:00:00"/>
    <m/>
    <n v="60"/>
    <s v="SFST82000007"/>
    <s v="Tool and Equipment  Engineering"/>
    <s v="Tool and Equipment"/>
    <n v="1"/>
    <s v="&quot;Tiger&quot;, TGA22-100, 3HP,220V, ปั๊มลมสายพาน"/>
    <n v="1"/>
    <s v="EA."/>
    <n v="15000"/>
    <n v="15000"/>
    <m/>
    <s v="V1000259 - JJP SUPPLY CO., LTD"/>
    <s v="Recive bill and GRN already"/>
    <s v="GRN2526-0004535"/>
    <d v="2025-10-11T00:00:00"/>
    <m/>
    <n v="9"/>
    <s v="Ontime"/>
    <m/>
  </r>
  <r>
    <n v="1514"/>
    <x v="1"/>
    <d v="2025-09-10T00:00:00"/>
    <m/>
    <m/>
    <d v="2025-09-10T00:00:00"/>
    <s v="PR2526-02268"/>
    <s v="PO2526-03538 "/>
    <d v="2025-10-02T00:00:00"/>
    <m/>
    <n v="60"/>
    <s v="SFST82000007"/>
    <s v="Tool and Equipment  Engineering"/>
    <s v="Tool and Equipment"/>
    <n v="1"/>
    <s v="Facon, Advance AC/DC TIG 200P, Tig Welding machine"/>
    <n v="1"/>
    <s v="EA."/>
    <n v="35000"/>
    <n v="35000"/>
    <m/>
    <s v="V1000729 - BN SUPPLY 1991 CO., LTD."/>
    <s v="Recive bill and GRN already"/>
    <s v="GRN2526-0004672"/>
    <d v="2025-10-17T00:00:00"/>
    <m/>
    <n v="15"/>
    <s v="Ontime"/>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67">
  <r>
    <n v="1"/>
    <s v="Expent  cost"/>
    <d v="2024-06-21T00:00:00"/>
    <m/>
    <m/>
    <d v="2024-06-21T00:00:00"/>
    <s v="PR2425-00164"/>
    <s v="PO2425-00240"/>
    <d v="2024-06-25T00:00:00"/>
    <m/>
    <n v="30"/>
    <s v="SFST81000050"/>
    <s v="Tool and Equipment  Engineering"/>
    <s v="Cevil jobs"/>
    <n v="1"/>
    <s v="Rag for wiping and cleaning machinery"/>
    <n v="2"/>
    <s v="กระสอบ"/>
    <n v="1225"/>
    <n v="2450"/>
    <s v="Puneet Approval"/>
    <s v="V1000603 - TM SUKSAP TRADING LIMITED PARTNERSHIP"/>
    <x v="0"/>
    <m/>
    <d v="2024-07-25T00:00:00"/>
    <m/>
    <n v="30"/>
    <s v="Ontime"/>
    <d v="2024-07-25T00:00:00"/>
  </r>
  <r>
    <n v="2"/>
    <s v="Expent  cost"/>
    <d v="2024-06-22T00:00:00"/>
    <m/>
    <m/>
    <d v="2024-06-22T00:00:00"/>
    <s v="PR2425-01484"/>
    <s v="PO2425-01863"/>
    <d v="2024-06-29T00:00:00"/>
    <m/>
    <n v="10"/>
    <s v="SFST34000054"/>
    <s v="Refrigerant-oil for cooling M/C"/>
    <s v="Cooling system jobs"/>
    <n v="1"/>
    <s v="R507 Refrigerant,(1 Tank 11.3 kg/Tank)"/>
    <n v="16"/>
    <s v="DRM"/>
    <n v="2500"/>
    <n v="40000"/>
    <s v="Puneet Approval"/>
    <s v="V1000312 - Colder Solution Co., Ltd."/>
    <x v="0"/>
    <m/>
    <d v="2024-07-04T00:00:00"/>
    <m/>
    <n v="5"/>
    <s v="Ontime"/>
    <m/>
  </r>
  <r>
    <n v="3"/>
    <s v="Expent  cost"/>
    <d v="2024-05-27T00:00:00"/>
    <m/>
    <m/>
    <d v="2024-05-27T00:00:00"/>
    <s v="PR2425-01063"/>
    <s v="PO2425-01145"/>
    <d v="2024-06-03T00:00:00"/>
    <m/>
    <n v="40"/>
    <s v="SFST81000050"/>
    <s v="Electrical system in PD area"/>
    <s v="Electrical jobs"/>
    <n v="1"/>
    <s v="Thaiyazaki&quot;, VCT-G 2x2.5/2.5 Sq.mm, Electrical cable"/>
    <n v="1"/>
    <s v="PC"/>
    <n v="7225"/>
    <n v="7225"/>
    <s v="Puneet Approval"/>
    <s v="V1000276 - SN. ELECTRIC AND SUPPLY CO., LTD."/>
    <x v="0"/>
    <m/>
    <d v="2024-07-08T00:00:00"/>
    <m/>
    <n v="35"/>
    <s v="Ontime"/>
    <m/>
  </r>
  <r>
    <n v="4"/>
    <s v="Expent  cost"/>
    <d v="2024-05-27T00:00:00"/>
    <m/>
    <m/>
    <d v="2024-05-27T00:00:00"/>
    <s v="PR2425-01063"/>
    <s v="PO2425-01145"/>
    <d v="2024-06-03T00:00:00"/>
    <m/>
    <n v="40"/>
    <s v="SFST81000050"/>
    <s v="Electrical system in PD area"/>
    <s v="Electrical jobs"/>
    <n v="2"/>
    <s v="&quot;Clipsal&quot;, UPVC pipe, white color, size 20mm"/>
    <n v="10"/>
    <s v="PC"/>
    <n v="42"/>
    <n v="420"/>
    <s v="Puneet Approval"/>
    <s v="V1000276 - SN. ELECTRIC AND SUPPLY CO., LTD."/>
    <x v="0"/>
    <m/>
    <d v="2024-07-08T00:00:00"/>
    <m/>
    <n v="35"/>
    <s v="Ontime"/>
    <m/>
  </r>
  <r>
    <n v="5"/>
    <s v="Expent  cost"/>
    <d v="2024-05-27T00:00:00"/>
    <m/>
    <m/>
    <d v="2024-05-27T00:00:00"/>
    <s v="PR2425-01063"/>
    <s v="PO2425-01145"/>
    <d v="2024-06-03T00:00:00"/>
    <m/>
    <n v="40"/>
    <s v="SFST81000050"/>
    <s v="Electrical system in PD area"/>
    <s v="Electrical jobs"/>
    <n v="3"/>
    <s v="&quot;Clipsal&quot;, ข้อต่อตรง, สีขาว, 20mm"/>
    <n v="100"/>
    <s v="PC"/>
    <n v="3.4"/>
    <n v="340"/>
    <s v="Puneet Approval"/>
    <s v="V1000276 - SN. ELECTRIC AND SUPPLY CO., LTD."/>
    <x v="0"/>
    <m/>
    <d v="2024-07-08T00:00:00"/>
    <m/>
    <n v="35"/>
    <s v="Ontime"/>
    <m/>
  </r>
  <r>
    <n v="6"/>
    <s v="Expent  cost"/>
    <d v="2024-05-27T00:00:00"/>
    <m/>
    <m/>
    <d v="2024-05-27T00:00:00"/>
    <s v="PR2425-01063"/>
    <s v="PO2425-01145"/>
    <d v="2024-06-03T00:00:00"/>
    <m/>
    <n v="40"/>
    <s v="SFST81000050"/>
    <s v="Electrical system in PD area"/>
    <s v="Electrical jobs"/>
    <n v="4"/>
    <s v="แคล้มก้ามปูยึดท่อ สีขาว UPVC ขนาด 20mm Clipsal"/>
    <n v="100"/>
    <s v="PC"/>
    <n v="3.4"/>
    <n v="340"/>
    <s v="Puneet Approval"/>
    <s v="V1000276 - SN. ELECTRIC AND SUPPLY CO., LTD."/>
    <x v="0"/>
    <m/>
    <d v="2024-07-08T00:00:00"/>
    <m/>
    <n v="35"/>
    <s v="Ontime"/>
    <m/>
  </r>
  <r>
    <n v="7"/>
    <s v="Expent  cost"/>
    <d v="2024-06-05T00:00:00"/>
    <m/>
    <m/>
    <d v="2024-06-05T00:00:00"/>
    <s v="PR2425-01098"/>
    <s v="PO2425-01205"/>
    <d v="2024-06-12T00:00:00"/>
    <m/>
    <n v="40"/>
    <s v="SFST81000050"/>
    <s v="Civill jobs (Floor-Wall-Celling-roof)"/>
    <s v="Spare part"/>
    <n v="1"/>
    <s v="กรวยลมผ้าโพลีเอสเตอร์#50x180cm. (คาดแถบสะท้อนแสง1นิ้ว,2แถบ) (เย็บขอบตอกตามความเหมาะสม)"/>
    <n v="1"/>
    <s v="PC"/>
    <n v="1200"/>
    <n v="1200"/>
    <s v="Puneet Approval"/>
    <s v="V1000556 - Team Safety Sales Co., Ltd."/>
    <x v="0"/>
    <m/>
    <d v="2024-07-09T00:00:00"/>
    <m/>
    <n v="27"/>
    <s v="Ontime"/>
    <m/>
  </r>
  <r>
    <n v="8"/>
    <s v="Expent  cost"/>
    <d v="2024-06-05T00:00:00"/>
    <m/>
    <m/>
    <d v="2024-06-05T00:00:00"/>
    <s v="PR2425-01098"/>
    <s v="PO2425-01205"/>
    <d v="2024-06-12T00:00:00"/>
    <m/>
    <n v="90"/>
    <s v="SFST81000050"/>
    <s v="Civill jobs (Floor-Wall-Celling-roof)"/>
    <s v="Cevil jobs"/>
    <n v="1"/>
    <s v="ป้ายตั้งพื้น#60x21x30cm.(สติ๊กเกอร์ 2 ด้าน) (เกรด B)"/>
    <n v="1"/>
    <s v="PC"/>
    <n v="650"/>
    <n v="650"/>
    <s v="Puneet Approval"/>
    <s v="V1000556 - Team Safety Sales Co., Ltd."/>
    <x v="0"/>
    <m/>
    <d v="2024-07-09T00:00:00"/>
    <m/>
    <n v="27"/>
    <s v="Ontime"/>
    <m/>
  </r>
  <r>
    <n v="9"/>
    <s v="Expent  cost"/>
    <d v="2024-06-21T00:00:00"/>
    <m/>
    <m/>
    <d v="2024-06-21T00:00:00"/>
    <s v="PR2425-01497"/>
    <s v="PO2425-01591 "/>
    <d v="2024-06-20T00:00:00"/>
    <m/>
    <n v="10"/>
    <s v="SFST81000050"/>
    <s v="Machanical part"/>
    <s v="Machanical jobs"/>
    <n v="2"/>
    <s v="Fill with argon gas 1.5 Q"/>
    <n v="2"/>
    <s v="NO"/>
    <n v="350"/>
    <n v="700"/>
    <s v="Puneet Approval"/>
    <s v="V1000475 - คล่องการค้า"/>
    <x v="0"/>
    <m/>
    <d v="2024-06-25T00:00:00"/>
    <m/>
    <n v="5"/>
    <s v="Ontime"/>
    <m/>
  </r>
  <r>
    <n v="10"/>
    <s v="Expent  cost"/>
    <d v="2024-06-28T00:00:00"/>
    <m/>
    <m/>
    <d v="2024-06-28T00:00:00"/>
    <s v="PR2425-01500"/>
    <s v="PO2425-01593"/>
    <d v="2024-06-01T00:00:00"/>
    <m/>
    <n v="10"/>
    <s v="SFST81000050"/>
    <s v="Machanical part"/>
    <s v="Machanical jobs"/>
    <n v="1"/>
    <s v="Fill with argon gas 1.5 Q"/>
    <n v="2"/>
    <s v="NO"/>
    <n v="350"/>
    <n v="700"/>
    <s v="Puneet Approval"/>
    <s v="V1000475 - คล่องการค้า"/>
    <x v="0"/>
    <m/>
    <d v="2024-06-07T00:00:00"/>
    <m/>
    <n v="6"/>
    <s v="Ontime"/>
    <m/>
  </r>
  <r>
    <n v="11"/>
    <s v="Expent  cost"/>
    <d v="2024-06-22T00:00:00"/>
    <m/>
    <m/>
    <d v="2024-06-22T00:00:00"/>
    <s v="PR2425-01494"/>
    <s v="PO2425-01691"/>
    <d v="2024-06-20T00:00:00"/>
    <m/>
    <n v="10"/>
    <s v="SFST81000050"/>
    <s v="Cooling machine for PD line"/>
    <s v="Cooling system jobs"/>
    <n v="1"/>
    <s v="Fan Axial installed in production line"/>
    <n v="11"/>
    <s v="PC"/>
    <n v="131.81818181818181"/>
    <n v="1450"/>
    <s v="Puneet Approval"/>
    <s v="V1000430 - PAN FOOD CO., LTD."/>
    <x v="0"/>
    <m/>
    <d v="2024-06-25T00:00:00"/>
    <m/>
    <n v="5"/>
    <s v="Ontime"/>
    <m/>
  </r>
  <r>
    <n v="12"/>
    <s v="Expent  cost"/>
    <d v="2024-06-22T00:00:00"/>
    <m/>
    <m/>
    <d v="2024-06-22T00:00:00"/>
    <s v="PR2425-01486"/>
    <s v="PO2425-01731"/>
    <d v="2024-06-29T00:00:00"/>
    <m/>
    <n v="10"/>
    <s v="SFST34000043"/>
    <s v="Consumable part for MN"/>
    <s v="Electrical jobs"/>
    <n v="1"/>
    <s v="&quot;Philip&quot;, TLD36/865, 36W, หลอดไฟฟลูออเรสเซนต์"/>
    <n v="50"/>
    <s v="PC"/>
    <n v="63"/>
    <n v="3150"/>
    <s v="Puneet Approval"/>
    <s v="V1000276 - SN. ELECTRIC AND SUPPLY CO., LTD."/>
    <x v="0"/>
    <m/>
    <d v="2024-07-01T00:00:00"/>
    <m/>
    <n v="2"/>
    <s v="Ontime"/>
    <m/>
  </r>
  <r>
    <n v="13"/>
    <s v="Expent  cost"/>
    <d v="2024-06-22T00:00:00"/>
    <m/>
    <m/>
    <d v="2024-06-22T00:00:00"/>
    <s v="PR2425-01486"/>
    <s v="PO2425-01731"/>
    <d v="2024-06-29T00:00:00"/>
    <m/>
    <n v="10"/>
    <s v="SFST34000044"/>
    <s v="Consumable part for MN"/>
    <s v="Electrical jobs"/>
    <n v="1"/>
    <s v="&quot;Philip&quot;,T8,20W, 2100lm, ECO SOFT HO LED"/>
    <n v="30"/>
    <s v="PC"/>
    <n v="134"/>
    <n v="4020"/>
    <s v="Puneet Approval"/>
    <s v="V1000276 - SN. ELECTRIC AND SUPPLY CO., LTD."/>
    <x v="0"/>
    <m/>
    <d v="2024-07-01T00:00:00"/>
    <m/>
    <n v="2"/>
    <s v="Ontime"/>
    <m/>
  </r>
  <r>
    <n v="14"/>
    <s v="Expent  cost"/>
    <d v="2024-06-25T00:00:00"/>
    <m/>
    <m/>
    <d v="2024-06-25T00:00:00"/>
    <s v="PR2425-01513"/>
    <s v="PO2425-01864"/>
    <d v="2024-07-02T00:00:00"/>
    <m/>
    <n v="20"/>
    <s v="SFST81000048"/>
    <s v="Cooling machine for PD line"/>
    <s v="Condencer Unit No.16"/>
    <n v="1"/>
    <s v="Suction shut off vave P/N 361310-07"/>
    <n v="1"/>
    <s v="NO"/>
    <n v="7800"/>
    <n v="7800"/>
    <s v="Puneet Approval"/>
    <s v="V1000554 - SHANTECH (THAILAND) CO.,LTD."/>
    <x v="0"/>
    <m/>
    <d v="2024-07-16T00:00:00"/>
    <m/>
    <n v="14"/>
    <s v="Ontime"/>
    <m/>
  </r>
  <r>
    <n v="15"/>
    <s v="Expent  cost"/>
    <d v="2024-06-25T00:00:00"/>
    <m/>
    <m/>
    <d v="2024-06-25T00:00:00"/>
    <s v="PR2425-01513"/>
    <s v="PO2425-01864"/>
    <d v="2024-07-02T00:00:00"/>
    <m/>
    <n v="20"/>
    <s v="SFST81000048"/>
    <s v="Cooling machine for PD line"/>
    <s v="Condencer Unit No.16"/>
    <n v="2"/>
    <s v="Ball valve model SBV(M)"/>
    <n v="1"/>
    <s v="NO"/>
    <n v="3600"/>
    <n v="3600"/>
    <s v="Puneet Approval"/>
    <s v="V1000554 - SHANTECH (THAILAND) CO.,LTD."/>
    <x v="0"/>
    <m/>
    <d v="2024-07-16T00:00:00"/>
    <m/>
    <n v="14"/>
    <s v="Ontime"/>
    <m/>
  </r>
  <r>
    <n v="16"/>
    <s v="Expent  cost"/>
    <d v="2024-06-25T00:00:00"/>
    <m/>
    <m/>
    <d v="2024-06-25T00:00:00"/>
    <s v="PR2425-01513"/>
    <s v="PO2425-01864"/>
    <d v="2024-07-02T00:00:00"/>
    <m/>
    <n v="20"/>
    <s v="SFST81000048"/>
    <s v="Cooling machine for PD line"/>
    <s v="Condencer Unit No.16"/>
    <n v="3"/>
    <s v="Pressure gauge - Hi"/>
    <n v="3"/>
    <s v="NO"/>
    <n v="333.33333333333331"/>
    <n v="1000"/>
    <s v="Puneet Approval"/>
    <s v="V1000554 - SHANTECH (THAILAND) CO.,LTD."/>
    <x v="0"/>
    <m/>
    <d v="2024-07-16T00:00:00"/>
    <m/>
    <n v="14"/>
    <s v="Ontime"/>
    <m/>
  </r>
  <r>
    <n v="17"/>
    <s v="Expent  cost"/>
    <d v="2024-06-25T00:00:00"/>
    <m/>
    <m/>
    <d v="2024-06-25T00:00:00"/>
    <s v="PR2425-01513"/>
    <s v="PO2425-01864"/>
    <d v="2024-07-02T00:00:00"/>
    <m/>
    <s v="  "/>
    <s v="SFST81000048"/>
    <s v="Cooling machine for PD line"/>
    <s v="Condencer Unit No.16"/>
    <n v="4"/>
    <s v="Pressure gauge - Low"/>
    <n v="3"/>
    <s v="NO"/>
    <n v="333.33333333333331"/>
    <n v="1000"/>
    <s v="Puneet Approval"/>
    <s v="V1000554 - SHANTECH (THAILAND) CO.,LTD."/>
    <x v="0"/>
    <m/>
    <d v="2024-07-16T00:00:00"/>
    <m/>
    <n v="14"/>
    <s v="Ontime"/>
    <m/>
  </r>
  <r>
    <n v="18"/>
    <s v="Expent  cost"/>
    <d v="2024-06-25T00:00:00"/>
    <m/>
    <m/>
    <d v="2024-06-25T00:00:00"/>
    <s v="PR2425-01513"/>
    <s v="PO2425-01864"/>
    <d v="2024-07-02T00:00:00"/>
    <m/>
    <n v="20"/>
    <s v="SFST81000048"/>
    <s v="Cooling machine for PD line"/>
    <s v="Condencer Unit No.16"/>
    <n v="5"/>
    <s v="อุปกรณ์ทองแดง ( ที่ใช้ในการติดตั้ง)"/>
    <n v="1"/>
    <s v="NO"/>
    <n v="5500"/>
    <n v="5500"/>
    <s v="Puneet Approval"/>
    <s v="V1000554 - SHANTECH (THAILAND) CO.,LTD."/>
    <x v="0"/>
    <m/>
    <d v="2024-07-16T00:00:00"/>
    <m/>
    <n v="14"/>
    <s v="Ontime"/>
    <m/>
  </r>
  <r>
    <n v="19"/>
    <s v="Expent  cost"/>
    <d v="2024-06-25T00:00:00"/>
    <m/>
    <m/>
    <d v="2024-06-25T00:00:00"/>
    <s v="PR2425-01513"/>
    <s v="PO2425-01864"/>
    <d v="2024-07-02T00:00:00"/>
    <m/>
    <n v="20"/>
    <s v="SFST81000048"/>
    <s v="Cooling machine for PD line"/>
    <s v="Condencer Unit No.16"/>
    <n v="6"/>
    <s v="Labour"/>
    <n v="1"/>
    <s v="NO"/>
    <n v="7000"/>
    <n v="7000"/>
    <s v="Puneet Approval"/>
    <s v="V1000554 - SHANTECH (THAILAND) CO.,LTD."/>
    <x v="0"/>
    <m/>
    <d v="2024-07-16T00:00:00"/>
    <m/>
    <n v="14"/>
    <s v="Ontime"/>
    <m/>
  </r>
  <r>
    <n v="20"/>
    <s v="Expent  cost"/>
    <d v="2024-06-22T00:00:00"/>
    <m/>
    <m/>
    <d v="2024-06-22T00:00:00"/>
    <s v="PR2425-01488"/>
    <s v="PO2425-01865"/>
    <d v="2024-06-29T00:00:00"/>
    <m/>
    <n v="90"/>
    <s v="SFST81000048"/>
    <s v="Cooling machine for PD line"/>
    <s v="Air Dryer No.1"/>
    <n v="1"/>
    <s v="Compressor RE277VHSTMT 1 PH/220V./R407C"/>
    <n v="1"/>
    <s v="NO"/>
    <n v="10800"/>
    <n v="10800"/>
    <s v="Puneet Approval"/>
    <s v="V1000477 - บริษัท วาตะ แอร์ คอมเพรสเซอร์ จำกัด"/>
    <x v="0"/>
    <m/>
    <d v="2024-09-11T00:00:00"/>
    <m/>
    <n v="74"/>
    <s v="Ontime"/>
    <m/>
  </r>
  <r>
    <n v="21"/>
    <s v="Expent  cost"/>
    <d v="2024-06-22T00:00:00"/>
    <m/>
    <m/>
    <d v="2024-06-22T00:00:00"/>
    <s v="PR2425-01488"/>
    <s v="PO2425-01865"/>
    <d v="2024-06-29T00:00:00"/>
    <m/>
    <n v="90"/>
    <s v="SFST81000048"/>
    <s v="Cooling machine for PD line"/>
    <s v="Air Dryer No.1"/>
    <n v="2"/>
    <s v="Axial fan YWF4E-350S-22v. 5/6 kg."/>
    <n v="1"/>
    <s v="NO"/>
    <n v="6000"/>
    <n v="6000"/>
    <s v="Puneet Approval"/>
    <s v="V1000477 - บริษัท วาตะ แอร์ คอมเพรสเซอร์ จำกัด"/>
    <x v="0"/>
    <m/>
    <d v="2024-09-11T00:00:00"/>
    <m/>
    <n v="74"/>
    <s v="Ontime"/>
    <m/>
  </r>
  <r>
    <n v="22"/>
    <s v="Expent  cost"/>
    <d v="2024-06-22T00:00:00"/>
    <m/>
    <m/>
    <d v="2024-06-22T00:00:00"/>
    <s v="PR2425-01488"/>
    <s v="PO2425-01865"/>
    <d v="2024-06-29T00:00:00"/>
    <m/>
    <n v="90"/>
    <s v="SFST81000048"/>
    <s v="Cooling machine for PD line"/>
    <s v="Air Dryer No.1"/>
    <n v="3"/>
    <s v="Filter dryer EK053 3/80DF"/>
    <n v="1"/>
    <s v="NO"/>
    <n v="896"/>
    <n v="896"/>
    <s v="Puneet Approval"/>
    <s v="V1000477 - บริษัท วาตะ แอร์ คอมเพรสเซอร์ จำกัด"/>
    <x v="0"/>
    <m/>
    <d v="2024-09-11T00:00:00"/>
    <m/>
    <n v="74"/>
    <s v="Ontime"/>
    <m/>
  </r>
  <r>
    <n v="23"/>
    <s v="Expent  cost"/>
    <d v="2024-06-22T00:00:00"/>
    <m/>
    <m/>
    <d v="2024-06-22T00:00:00"/>
    <s v="PR2425-01488"/>
    <s v="PO2425-01865"/>
    <d v="2024-06-29T00:00:00"/>
    <m/>
    <n v="90"/>
    <s v="SFST81000048"/>
    <s v="Cooling machine for PD line"/>
    <s v="Air Dryer No.1"/>
    <n v="4"/>
    <s v="Hot gas by pass SAV-20"/>
    <n v="1"/>
    <s v="NO"/>
    <n v="2280"/>
    <n v="2280"/>
    <s v="Puneet Approval"/>
    <s v="V1000477 - บริษัท วาตะ แอร์ คอมเพรสเซอร์ จำกัด"/>
    <x v="0"/>
    <m/>
    <d v="2024-09-11T00:00:00"/>
    <m/>
    <n v="74"/>
    <s v="Ontime"/>
    <m/>
  </r>
  <r>
    <n v="24"/>
    <s v="Expent  cost"/>
    <d v="2024-06-22T00:00:00"/>
    <m/>
    <m/>
    <d v="2024-06-22T00:00:00"/>
    <s v="PR2425-01488"/>
    <s v="PO2425-01865"/>
    <d v="2024-06-29T00:00:00"/>
    <m/>
    <n v="90"/>
    <s v="SFST81000048"/>
    <s v="Cooling machine for PD line"/>
    <s v="Air Dryer No.1"/>
    <n v="5"/>
    <s v="Pressure SW-YK-03L-049-015E030E"/>
    <n v="1"/>
    <s v="NO"/>
    <n v="1000"/>
    <n v="1000"/>
    <s v="Puneet Approval"/>
    <s v="V1000477 - บริษัท วาตะ แอร์ คอมเพรสเซอร์ จำกัด"/>
    <x v="0"/>
    <m/>
    <d v="2024-09-11T00:00:00"/>
    <m/>
    <n v="74"/>
    <s v="Ontime"/>
    <m/>
  </r>
  <r>
    <n v="25"/>
    <s v="Expent  cost"/>
    <d v="2024-06-22T00:00:00"/>
    <m/>
    <m/>
    <d v="2024-06-22T00:00:00"/>
    <s v="PR2425-01488"/>
    <s v="PO2425-01865"/>
    <d v="2024-06-29T00:00:00"/>
    <m/>
    <n v="90"/>
    <s v="SFST81000048"/>
    <s v="Cooling machine for PD line"/>
    <s v="Air Dryer No.1"/>
    <n v="6"/>
    <s v="Pressure SW-YK-039 - 395R295Z (Manual)"/>
    <n v="1"/>
    <s v="NO"/>
    <n v="1264"/>
    <n v="1264"/>
    <s v="Puneet Approval"/>
    <s v="V1000477 - บริษัท วาตะ แอร์ คอมเพรสเซอร์ จำกัด"/>
    <x v="0"/>
    <m/>
    <d v="2024-09-11T00:00:00"/>
    <m/>
    <n v="74"/>
    <s v="Ontime"/>
    <m/>
  </r>
  <r>
    <n v="26"/>
    <s v="Expent  cost"/>
    <d v="2024-06-22T00:00:00"/>
    <m/>
    <m/>
    <d v="2024-06-22T00:00:00"/>
    <s v="PR2425-01488"/>
    <s v="PO2425-01865"/>
    <d v="2024-06-29T00:00:00"/>
    <m/>
    <n v="90"/>
    <s v="SFST81000048"/>
    <s v="Cooling machine for PD line"/>
    <s v="Air Dryer No.1"/>
    <n v="7"/>
    <s v="Server - Test run"/>
    <n v="1"/>
    <s v="NO"/>
    <n v="3000"/>
    <n v="3000"/>
    <s v="Puneet Approval"/>
    <s v="V1000477 - บริษัท วาตะ แอร์ คอมเพรสเซอร์ จำกัด"/>
    <x v="0"/>
    <m/>
    <d v="2024-09-11T00:00:00"/>
    <m/>
    <n v="74"/>
    <s v="Ontime"/>
    <m/>
  </r>
  <r>
    <n v="27"/>
    <s v="Expent  cost"/>
    <d v="2024-06-30T00:00:00"/>
    <m/>
    <m/>
    <d v="2024-06-30T00:00:00"/>
    <s v="PR2425-01487"/>
    <s v="PO2425-01866"/>
    <d v="2024-07-07T00:00:00"/>
    <m/>
    <n v="90"/>
    <s v="SFST81000050"/>
    <s v="Cooling machine for PD line"/>
    <s v="Mini flame Grill  Machine No.1"/>
    <n v="1"/>
    <s v="Pressure Switch model AA-A2-6-2"/>
    <n v="1"/>
    <s v="NO"/>
    <n v="9950"/>
    <n v="9950"/>
    <s v="Puneet Approval"/>
    <s v="V1000263 - ADD FURNACE CO., LTD"/>
    <x v="0"/>
    <m/>
    <d v="2024-08-05T00:00:00"/>
    <m/>
    <n v="29"/>
    <s v="Ontime"/>
    <m/>
  </r>
  <r>
    <n v="28"/>
    <s v="Expent  cost"/>
    <d v="2024-06-30T00:00:00"/>
    <m/>
    <m/>
    <d v="2024-06-30T00:00:00"/>
    <s v="PR2425-01487"/>
    <s v="PO2425-01866"/>
    <d v="2024-07-07T00:00:00"/>
    <m/>
    <n v="90"/>
    <s v="SFST81000050"/>
    <s v="Cooling machine for PD line"/>
    <s v="Mini flame Grill  Machine No.1"/>
    <n v="2"/>
    <s v="Pressure switch GAO-A4-4-5"/>
    <n v="1"/>
    <s v="NO"/>
    <n v="9920"/>
    <n v="9920"/>
    <s v="Puneet Approval"/>
    <s v="V1000263 - ADD FURNACE CO., LTD"/>
    <x v="0"/>
    <m/>
    <d v="2024-08-05T00:00:00"/>
    <m/>
    <n v="29"/>
    <s v="Ontime"/>
    <m/>
  </r>
  <r>
    <n v="29"/>
    <s v="Expent  cost"/>
    <d v="2024-06-30T00:00:00"/>
    <m/>
    <m/>
    <d v="2024-06-30T00:00:00"/>
    <s v="PR2425-01487"/>
    <s v="PO2425-01866"/>
    <d v="2024-07-07T00:00:00"/>
    <m/>
    <n v="30"/>
    <s v="SFST81000050"/>
    <s v="Utility Jobs  (Boiler-Air compress-Transformer-LPG)"/>
    <s v="Mini flame Grill  Machine No.1"/>
    <n v="3"/>
    <s v="Kromschorder Burner Contro; Model IFD258-10-2Q"/>
    <n v="1"/>
    <s v="NO"/>
    <n v="27500"/>
    <n v="27500"/>
    <s v="Puneet Approval"/>
    <s v="V1000263 - ADD FURNACE CO., LTD"/>
    <x v="0"/>
    <m/>
    <d v="2024-08-05T00:00:00"/>
    <m/>
    <n v="29"/>
    <s v="Ontime"/>
    <m/>
  </r>
  <r>
    <n v="30"/>
    <s v="Expent  cost"/>
    <d v="2024-06-19T00:00:00"/>
    <m/>
    <m/>
    <d v="2024-06-19T00:00:00"/>
    <s v="PR2425-01487"/>
    <s v="PO2425-01867"/>
    <d v="2024-06-26T00:00:00"/>
    <m/>
    <n v="10"/>
    <s v="SFST81000050"/>
    <s v="PD Machine"/>
    <s v="Mini flame Grill  Machine No.1"/>
    <n v="4"/>
    <s v="Dungs solenoid valve Model : DMV-D 702 - 624L"/>
    <n v="1"/>
    <s v="PCS."/>
    <n v="129500"/>
    <n v="129500"/>
    <m/>
    <s v="V1000263 - ADD FURNACE CO., LTD"/>
    <x v="0"/>
    <m/>
    <d v="2024-11-25T00:00:00"/>
    <m/>
    <n v="152"/>
    <s v="over deliverry"/>
    <m/>
  </r>
  <r>
    <n v="31"/>
    <s v="Expent  cost"/>
    <d v="2024-06-25T00:00:00"/>
    <m/>
    <m/>
    <d v="2024-06-25T00:00:00"/>
    <s v="PR2425-01515"/>
    <s v="PO2425-01917"/>
    <d v="2024-07-02T00:00:00"/>
    <m/>
    <n v="10"/>
    <s v="SFST81000050"/>
    <s v="Electrical system in PD area"/>
    <s v="Electrical jobs"/>
    <n v="1"/>
    <s v="สาย NYX-CABEL YSLY-JZ 6G1.5 sq.mm"/>
    <n v="30"/>
    <s v="NO"/>
    <n v="125"/>
    <n v="3750"/>
    <s v="Puneet Approval"/>
    <s v="V1000293 - JTB ELECTRIC SUPPLY LIMITED PARTNERSHIP"/>
    <x v="0"/>
    <m/>
    <d v="2024-07-05T00:00:00"/>
    <m/>
    <n v="3"/>
    <s v="Ontime"/>
    <m/>
  </r>
  <r>
    <n v="32"/>
    <s v="Expent  cost"/>
    <d v="2024-06-25T00:00:00"/>
    <m/>
    <m/>
    <d v="2024-06-25T00:00:00"/>
    <s v="PR2425-01515"/>
    <s v="PO2425-01917"/>
    <d v="2024-07-02T00:00:00"/>
    <m/>
    <n v="10"/>
    <s v="SFST81000050"/>
    <s v="Electrical system in PD area"/>
    <s v="Electrical jobs"/>
    <n v="2"/>
    <s v="สาย NYX-CABEL YSLY-JZ 4G1.5 sq.mm"/>
    <n v="30"/>
    <s v="NO"/>
    <n v="85"/>
    <n v="2550"/>
    <s v="Puneet Approval"/>
    <s v="V1000293 - JTB ELECTRIC SUPPLY LIMITED PARTNERSHIP"/>
    <x v="0"/>
    <m/>
    <d v="2024-07-05T00:00:00"/>
    <m/>
    <n v="3"/>
    <s v="Ontime"/>
    <m/>
  </r>
  <r>
    <n v="33"/>
    <s v="Expent  cost"/>
    <d v="2024-06-25T00:00:00"/>
    <m/>
    <m/>
    <d v="2024-06-25T00:00:00"/>
    <s v="PR2425-01515"/>
    <s v="PO2425-01917"/>
    <d v="2024-07-02T00:00:00"/>
    <m/>
    <n v="10"/>
    <s v="SFST81000050"/>
    <s v="Electrical system in PD area"/>
    <s v="Electrical jobs"/>
    <n v="3"/>
    <s v="Terminal Box:TJ-10P-M Size: 91x110x43 mm"/>
    <n v="10"/>
    <s v="NO"/>
    <n v="825"/>
    <n v="8250"/>
    <s v="Puneet Approval"/>
    <s v="V1000293 - JTB ELECTRIC SUPPLY LIMITED PARTNERSHIP"/>
    <x v="0"/>
    <m/>
    <d v="2024-07-05T00:00:00"/>
    <m/>
    <n v="3"/>
    <s v="Ontime"/>
    <m/>
  </r>
  <r>
    <n v="34"/>
    <s v="Expent  cost"/>
    <d v="2024-06-25T00:00:00"/>
    <m/>
    <m/>
    <d v="2024-06-25T00:00:00"/>
    <s v="PR2425-01515"/>
    <s v="PO2425-01917"/>
    <d v="2024-07-02T00:00:00"/>
    <m/>
    <n v="10"/>
    <s v="SFST81000050"/>
    <s v="Electrical system in PD area"/>
    <s v="Electrical jobs"/>
    <n v="4"/>
    <s v="เทอร์มินอล UK2.5B คอนเนคเตอร์เชื่อมเทอร์มินอลบล็อก รางปีกนก (สีเขียว)"/>
    <n v="40"/>
    <s v="NO"/>
    <n v="25"/>
    <n v="1000"/>
    <s v="Puneet Approval"/>
    <s v="V1000293 - JTB ELECTRIC SUPPLY LIMITED PARTNERSHIP"/>
    <x v="0"/>
    <m/>
    <d v="2024-07-05T00:00:00"/>
    <m/>
    <n v="3"/>
    <s v="Ontime"/>
    <m/>
  </r>
  <r>
    <n v="35"/>
    <s v="Expent  cost"/>
    <d v="2024-06-25T00:00:00"/>
    <m/>
    <m/>
    <d v="2024-06-25T00:00:00"/>
    <s v="PR2425-01515"/>
    <s v="PO2425-01917"/>
    <d v="2024-07-02T00:00:00"/>
    <m/>
    <n v="10"/>
    <s v="SFST81000050"/>
    <s v="Electrical system in PD area"/>
    <s v="Electrical jobs"/>
    <n v="5"/>
    <s v="ST Terminal Block รุ่น ST2.5 2.5mm2 600V 20A STTB2.5 (ตัวปิดท้าย) (D-ST2.5) (เทา)"/>
    <n v="15"/>
    <s v="NO"/>
    <n v="40"/>
    <n v="600"/>
    <s v="Puneet Approval"/>
    <s v="V1000293 - JTB ELECTRIC SUPPLY LIMITED PARTNERSHIP"/>
    <x v="0"/>
    <m/>
    <d v="2024-07-05T00:00:00"/>
    <m/>
    <n v="3"/>
    <s v="Ontime"/>
    <m/>
  </r>
  <r>
    <n v="36"/>
    <s v="Expent  cost"/>
    <d v="2024-06-25T00:00:00"/>
    <m/>
    <m/>
    <d v="2024-06-25T00:00:00"/>
    <s v="PR2425-01515"/>
    <s v="PO2425-01917"/>
    <d v="2024-07-02T00:00:00"/>
    <m/>
    <n v="10"/>
    <s v="SFST81000050"/>
    <s v="Electrical system in PD area"/>
    <s v="Electrical jobs"/>
    <n v="6"/>
    <s v="เทอร์มินอล UK2.5B คอนเนคเตอร์เชื่อมเทอร์มินอลบล็อก รางปีกนก (สีเทา)"/>
    <n v="100"/>
    <s v="NO"/>
    <n v="35"/>
    <n v="3500"/>
    <s v="Puneet Approval"/>
    <s v="V1000293 - JTB ELECTRIC SUPPLY LIMITED PARTNERSHIP"/>
    <x v="0"/>
    <m/>
    <d v="2024-07-05T00:00:00"/>
    <m/>
    <n v="3"/>
    <s v="Ontime"/>
    <m/>
  </r>
  <r>
    <n v="37"/>
    <s v="Expent  cost"/>
    <d v="2024-06-25T00:00:00"/>
    <m/>
    <m/>
    <d v="2024-06-25T00:00:00"/>
    <s v="PR2425-01515"/>
    <s v="PO2425-01917"/>
    <d v="2024-07-02T00:00:00"/>
    <m/>
    <n v="10"/>
    <s v="SFST81000050"/>
    <s v="Electrical system in PD area"/>
    <s v="Electrical jobs"/>
    <n v="7"/>
    <s v="Mini Stopper ONKA สต็อปเปอร์ Screw clamp terminal blocks"/>
    <n v="15"/>
    <s v="NO"/>
    <n v="3600"/>
    <n v="54000"/>
    <s v="Puneet Approval"/>
    <s v="V1000293 - JTB ELECTRIC SUPPLY LIMITED PARTNERSHIP"/>
    <x v="0"/>
    <m/>
    <d v="2024-07-05T00:00:00"/>
    <m/>
    <n v="3"/>
    <s v="Ontime"/>
    <m/>
  </r>
  <r>
    <n v="38"/>
    <s v="Expent  cost"/>
    <d v="2024-07-09T00:00:00"/>
    <m/>
    <m/>
    <d v="2024-07-09T00:00:00"/>
    <s v="PR2425-01864"/>
    <s v="PO2425-02068"/>
    <d v="2024-07-01T00:00:00"/>
    <m/>
    <n v="10"/>
    <s v="SFST81000050"/>
    <s v="PD Machine"/>
    <s v="Inkjet Stamp  No.1"/>
    <n v="1"/>
    <s v="451994 ICU-UX PARTS-UX"/>
    <n v="1"/>
    <s v="NO"/>
    <n v="9025"/>
    <n v="9025"/>
    <s v="Puneet Approval"/>
    <s v="V1000051 - THAI POLYMER SUPPLY CO., LTD"/>
    <x v="0"/>
    <m/>
    <d v="2024-07-11T00:00:00"/>
    <m/>
    <n v="10"/>
    <s v="Ontime"/>
    <m/>
  </r>
  <r>
    <n v="39"/>
    <s v="Expent  cost"/>
    <d v="2024-07-09T00:00:00"/>
    <m/>
    <m/>
    <d v="2024-07-09T00:00:00"/>
    <s v="PR2425-01864"/>
    <s v="PO2425-02068"/>
    <d v="2024-07-01T00:00:00"/>
    <m/>
    <n v="10"/>
    <s v="SFST81000050"/>
    <s v="PD Machine"/>
    <s v="Inkjet Stamp  No.1"/>
    <n v="2"/>
    <s v="FILTER SET UX"/>
    <n v="1"/>
    <s v="NO"/>
    <n v="1200"/>
    <n v="1200"/>
    <s v="Puneet Approval"/>
    <s v="V1000051 - THAI POLYMER SUPPLY CO., LTD"/>
    <x v="0"/>
    <m/>
    <d v="2024-07-11T00:00:00"/>
    <m/>
    <n v="10"/>
    <s v="Ontime"/>
    <m/>
  </r>
  <r>
    <n v="40"/>
    <s v="Expent  cost"/>
    <d v="2024-07-09T00:00:00"/>
    <m/>
    <m/>
    <d v="2024-07-09T00:00:00"/>
    <s v="PR2425-01864"/>
    <s v="PO2425-02068"/>
    <d v="2024-07-01T00:00:00"/>
    <m/>
    <n v="10"/>
    <s v="SFST81000050"/>
    <s v="PD Machine"/>
    <s v="Inkjet Stamp  No.1"/>
    <n v="3"/>
    <s v="SERVICE CHARGE"/>
    <n v="1"/>
    <s v="NO"/>
    <n v="1200"/>
    <n v="1200"/>
    <s v="Puneet Approval"/>
    <s v="V1000051 - THAI POLYMER SUPPLY CO., LTD"/>
    <x v="0"/>
    <m/>
    <d v="2024-07-11T00:00:00"/>
    <m/>
    <n v="10"/>
    <s v="Ontime"/>
    <m/>
  </r>
  <r>
    <n v="41"/>
    <s v="Expent  cost"/>
    <d v="2024-07-09T00:00:00"/>
    <m/>
    <m/>
    <d v="2024-07-09T00:00:00"/>
    <s v="PR2425-01827"/>
    <s v="PO2425-02069"/>
    <d v="2024-07-16T00:00:00"/>
    <m/>
    <n v="10"/>
    <s v="SFST81000050"/>
    <s v="Water plant"/>
    <s v="RO Unit"/>
    <n v="1"/>
    <s v="Hydrolyzed Polymaleic Anhydride, (Antiscalant For RO Systm), (25 Kg/Pail)"/>
    <n v="2"/>
    <s v="NO"/>
    <n v="5000"/>
    <n v="10000"/>
    <s v="Puneet Approval"/>
    <s v="V1000455 - V.S.A.GROUP CO.,LTD"/>
    <x v="0"/>
    <m/>
    <d v="2024-07-25T00:00:00"/>
    <m/>
    <n v="9"/>
    <s v="Ontime"/>
    <m/>
  </r>
  <r>
    <n v="42"/>
    <s v="Expent  cost"/>
    <d v="2024-07-09T00:00:00"/>
    <m/>
    <m/>
    <d v="2024-07-09T00:00:00"/>
    <s v="PR2425-01826"/>
    <s v="PO2425-02070"/>
    <d v="2024-07-05T00:00:00"/>
    <m/>
    <n v="10"/>
    <s v="SFST81000050"/>
    <s v="Electrical system in PD area"/>
    <s v="Electrical jobs"/>
    <n v="1"/>
    <s v="Schneider&quot;, Selector switch, Harmony XB4, metal, black, 22mm, 3 positions, stay put, 2NO"/>
    <n v="6"/>
    <s v="NO"/>
    <n v="62.5"/>
    <n v="375"/>
    <s v="Puneet Approval"/>
    <s v="V1000276 - SN. ELECTRIC AND SUPPLY CO., LTD."/>
    <x v="0"/>
    <m/>
    <d v="2024-07-12T00:00:00"/>
    <m/>
    <n v="7"/>
    <s v="Ontime"/>
    <m/>
  </r>
  <r>
    <n v="43"/>
    <s v="Expent  cost"/>
    <d v="2024-07-09T00:00:00"/>
    <m/>
    <m/>
    <d v="2024-07-09T00:00:00"/>
    <s v="PR2425-01826"/>
    <s v="PO2425-02070"/>
    <d v="2024-07-05T00:00:00"/>
    <m/>
    <n v="10"/>
    <s v="SFST81000050"/>
    <s v="Electrical system in PD area"/>
    <s v="Electrical jobs"/>
    <n v="2"/>
    <s v="PHILIPS&quot;, S10 4-65W, starter"/>
    <n v="1"/>
    <s v="NO"/>
    <n v="640"/>
    <n v="640"/>
    <s v="Puneet Approval"/>
    <s v="V1000276 - SN. ELECTRIC AND SUPPLY CO., LTD."/>
    <x v="0"/>
    <m/>
    <d v="2024-07-12T00:00:00"/>
    <m/>
    <n v="7"/>
    <s v="Ontime"/>
    <m/>
  </r>
  <r>
    <n v="44"/>
    <s v="Expent  cost"/>
    <d v="2024-07-09T00:00:00"/>
    <m/>
    <m/>
    <d v="2024-07-09T00:00:00"/>
    <s v="PR2425-01826"/>
    <s v="PO2425-02070"/>
    <d v="2024-07-05T00:00:00"/>
    <m/>
    <n v="10"/>
    <s v="SFST81000050"/>
    <s v="Electrical system in PD area"/>
    <s v="Electrical jobs"/>
    <n v="3"/>
    <s v="PHILIPS&quot;, S10 4-65W, starter"/>
    <n v="20"/>
    <s v="NO"/>
    <n v="62.5"/>
    <n v="1250"/>
    <s v="Puneet Approval"/>
    <s v="V1000276 - SN. ELECTRIC AND SUPPLY CO., LTD."/>
    <x v="0"/>
    <m/>
    <d v="2024-07-12T00:00:00"/>
    <m/>
    <n v="7"/>
    <s v="Ontime"/>
    <m/>
  </r>
  <r>
    <n v="45"/>
    <s v="Expent  cost"/>
    <d v="2024-07-09T00:00:00"/>
    <m/>
    <m/>
    <d v="2024-07-09T00:00:00"/>
    <s v="PR2425-01826"/>
    <s v="PO2425-02070"/>
    <d v="2024-07-05T00:00:00"/>
    <m/>
    <n v="10"/>
    <s v="SFST81000050"/>
    <s v="Electrical system in PD area"/>
    <s v="Electrical jobs"/>
    <n v="4"/>
    <s v="Bticino&quot;, M9025G, socket"/>
    <n v="10"/>
    <s v="NO"/>
    <n v="252"/>
    <n v="2520"/>
    <s v="Puneet Approval"/>
    <s v="V1000276 - SN. ELECTRIC AND SUPPLY CO., LTD."/>
    <x v="0"/>
    <m/>
    <d v="2024-07-12T00:00:00"/>
    <m/>
    <n v="7"/>
    <s v="Ontime"/>
    <m/>
  </r>
  <r>
    <n v="46"/>
    <s v="Expent  cost"/>
    <d v="2024-07-03T00:00:00"/>
    <m/>
    <m/>
    <d v="2024-07-03T00:00:00"/>
    <s v="PR2425-01705"/>
    <s v="PO2425-02071"/>
    <d v="2024-07-10T00:00:00"/>
    <m/>
    <n v="60"/>
    <s v="SFST81000050"/>
    <s v="PPE Equipment"/>
    <s v="PPE and other equipment"/>
    <n v="1"/>
    <s v="YAMADA&quot; steel toe rubber boots, Water Guard model #10 (44)"/>
    <n v="4"/>
    <s v="NO"/>
    <n v="484.5"/>
    <n v="1938"/>
    <s v="Puneet Approval"/>
    <s v="V1000065 - JENBUNJERD CO.,LTD."/>
    <x v="0"/>
    <m/>
    <d v="2024-08-26T00:00:00"/>
    <m/>
    <n v="47"/>
    <s v="Ontime"/>
    <m/>
  </r>
  <r>
    <n v="47"/>
    <s v="Expent  cost"/>
    <d v="2024-07-03T00:00:00"/>
    <m/>
    <m/>
    <d v="2024-07-03T00:00:00"/>
    <s v="PR2425-01705"/>
    <s v="PO2425-02071"/>
    <d v="2024-07-10T00:00:00"/>
    <m/>
    <n v="60"/>
    <s v="SFST81000050"/>
    <s v="PPE Equipment"/>
    <s v="PPE and other equipment"/>
    <n v="2"/>
    <s v="YAMADA&quot; steel toe rubber boots, Water Guard model #7 (41)"/>
    <n v="2"/>
    <s v="NO"/>
    <n v="484.5"/>
    <n v="969"/>
    <s v="Puneet Approval"/>
    <s v="V1000065 - JENBUNJERD CO.,LTD."/>
    <x v="0"/>
    <m/>
    <d v="2024-08-26T00:00:00"/>
    <m/>
    <n v="47"/>
    <s v="Ontime"/>
    <m/>
  </r>
  <r>
    <n v="48"/>
    <s v="Expent  cost"/>
    <d v="2024-07-03T00:00:00"/>
    <m/>
    <m/>
    <d v="2024-07-03T00:00:00"/>
    <s v="PR2425-01705"/>
    <s v="PO2425-02071"/>
    <d v="2024-07-10T00:00:00"/>
    <m/>
    <n v="60"/>
    <s v="SFST81000050"/>
    <s v="PPE Equipment"/>
    <s v="PPE and other equipment"/>
    <n v="3"/>
    <s v="YAMADA&quot; steel toe rubber boots, Water Guard model #9 (43)"/>
    <n v="4"/>
    <s v="NO"/>
    <n v="484.5"/>
    <n v="1938"/>
    <s v="Puneet Approval"/>
    <s v="V1000065 - JENBUNJERD CO.,LTD."/>
    <x v="0"/>
    <m/>
    <d v="2024-08-26T00:00:00"/>
    <m/>
    <n v="47"/>
    <s v="Ontime"/>
    <m/>
  </r>
  <r>
    <n v="49"/>
    <s v="Expent  cost"/>
    <d v="2024-07-03T00:00:00"/>
    <m/>
    <m/>
    <d v="2024-07-03T00:00:00"/>
    <s v="PR2425-01704"/>
    <s v="PO2425-02072"/>
    <d v="2024-07-10T00:00:00"/>
    <m/>
    <n v="10"/>
    <s v="SFST81000050"/>
    <s v="Electrical system out  PD area"/>
    <s v="Utility jobs"/>
    <n v="1"/>
    <s v="Batteries for use in maintenance departments"/>
    <n v="4"/>
    <s v="NO"/>
    <n v="1364.49"/>
    <n v="5457.96"/>
    <s v="Puneet Approval"/>
    <s v="V1000046 - OFFICEMATE (THAI) LIMITED"/>
    <x v="0"/>
    <m/>
    <d v="2024-07-15T00:00:00"/>
    <m/>
    <n v="5"/>
    <s v="Ontime"/>
    <m/>
  </r>
  <r>
    <n v="50"/>
    <s v="Expent  cost"/>
    <d v="2024-06-19T00:00:00"/>
    <m/>
    <m/>
    <d v="2024-06-19T00:00:00"/>
    <s v="PR2425-01529"/>
    <s v="PO2425-02075"/>
    <d v="2024-06-26T00:00:00"/>
    <m/>
    <n v="60"/>
    <s v="SFST81000050"/>
    <s v="Machanical part"/>
    <s v="Machanical jobs"/>
    <n v="1"/>
    <s v="EAGLE ONE&quot; thread wrapping tape 12mm.x10m. Blue"/>
    <n v="1"/>
    <s v="NO"/>
    <n v="160"/>
    <n v="160"/>
    <s v="Puneet Approval"/>
    <s v="V1000306 - Inter Supply (1992) Co., Ltd."/>
    <x v="0"/>
    <m/>
    <d v="2024-07-12T00:00:00"/>
    <m/>
    <n v="16"/>
    <s v="Ontime"/>
    <m/>
  </r>
  <r>
    <n v="51"/>
    <s v="Expent  cost"/>
    <d v="2024-06-19T00:00:00"/>
    <m/>
    <m/>
    <d v="2024-06-19T00:00:00"/>
    <s v="PR2425-01529"/>
    <s v="PO2425-02075"/>
    <d v="2024-06-26T00:00:00"/>
    <m/>
    <n v="60"/>
    <s v="SFST81000050"/>
    <s v="Machanical part"/>
    <s v="Machanical jobs"/>
    <n v="2"/>
    <s v="Nipple, Danless, size 1/2 inch"/>
    <n v="20"/>
    <s v="NO"/>
    <n v="33"/>
    <n v="660"/>
    <s v="Puneet Approval"/>
    <s v="V1000306 - Inter Supply (1992) Co., Ltd."/>
    <x v="0"/>
    <m/>
    <d v="2024-07-13T00:00:00"/>
    <m/>
    <n v="17"/>
    <s v="Ontime"/>
    <m/>
  </r>
  <r>
    <n v="52"/>
    <s v="Expent  cost"/>
    <d v="2024-06-19T00:00:00"/>
    <m/>
    <m/>
    <d v="2024-06-19T00:00:00"/>
    <s v="PR2425-01529"/>
    <s v="PO2425-02075"/>
    <d v="2024-06-26T00:00:00"/>
    <m/>
    <n v="60"/>
    <s v="SFST81000050"/>
    <s v="Machanical part"/>
    <s v="Machanical jobs"/>
    <n v="3"/>
    <s v="Nipple, Danless, size 3/4 inch"/>
    <n v="20"/>
    <s v="NO"/>
    <n v="24"/>
    <n v="480"/>
    <s v="Puneet Approval"/>
    <s v="V1000306 - Inter Supply (1992) Co., Ltd."/>
    <x v="0"/>
    <m/>
    <d v="2024-07-14T00:00:00"/>
    <m/>
    <n v="18"/>
    <s v="Ontime"/>
    <m/>
  </r>
  <r>
    <n v="53"/>
    <s v="Expent  cost"/>
    <d v="2024-06-19T00:00:00"/>
    <m/>
    <m/>
    <d v="2024-06-19T00:00:00"/>
    <s v="PR2425-01529"/>
    <s v="PO2425-02076"/>
    <d v="2024-06-26T00:00:00"/>
    <m/>
    <n v="60"/>
    <s v="SFST81000050"/>
    <s v="Machanical part"/>
    <s v="Machanical jobs"/>
    <n v="4"/>
    <s v="COBRA steel drill bit HSS 25 size 1.5-13 mm"/>
    <n v="1"/>
    <s v="NO"/>
    <n v="820"/>
    <n v="820"/>
    <s v="Puneet Approval"/>
    <s v="V1000306 - Inter Supply (1992) Co., Ltd."/>
    <x v="0"/>
    <m/>
    <d v="2024-07-15T00:00:00"/>
    <m/>
    <n v="19"/>
    <s v="Ontime"/>
    <m/>
  </r>
  <r>
    <n v="54"/>
    <s v="Expent  cost"/>
    <d v="2024-06-19T00:00:00"/>
    <m/>
    <m/>
    <d v="2024-06-19T00:00:00"/>
    <s v="PR2425-01529"/>
    <s v="PO2425-02075"/>
    <d v="2024-06-26T00:00:00"/>
    <m/>
    <n v="60"/>
    <s v="SFST81000050"/>
    <s v="Machanical part"/>
    <s v="Machanical jobs"/>
    <n v="5"/>
    <s v="YAWATA&quot;, model FT-51, size 2.6 mm., mild steel welding wire"/>
    <n v="2"/>
    <s v="NO"/>
    <n v="140"/>
    <n v="280"/>
    <s v="Puneet Approval"/>
    <s v="V1000306 - Inter Supply (1992) Co., Ltd."/>
    <x v="0"/>
    <m/>
    <d v="2024-07-16T00:00:00"/>
    <m/>
    <n v="20"/>
    <s v="Ontime"/>
    <m/>
  </r>
  <r>
    <n v="55"/>
    <s v="Expent  cost"/>
    <d v="2024-07-09T00:00:00"/>
    <m/>
    <m/>
    <d v="2024-07-09T00:00:00"/>
    <s v="PR2425-01828"/>
    <s v="PO2425-02103"/>
    <d v="2024-07-16T00:00:00"/>
    <m/>
    <n v="10"/>
    <s v="SFST81000050"/>
    <s v="PD Machine"/>
    <s v="Steambox1"/>
    <n v="1"/>
    <s v="Temp Sensor Model Made to Order_x000a_RTD PT-100 Ohm 3 wire (Singel Element)_x000a_- Tube SUS316L Dia. 6 mm Length 70 mm"/>
    <n v="5"/>
    <s v="NO"/>
    <n v="950"/>
    <n v="4750"/>
    <s v="Puneet Approval"/>
    <s v="V1000589 - KC AUTOMATION LIMITED PARTNERSHIP"/>
    <x v="0"/>
    <m/>
    <d v="2024-07-23T00:00:00"/>
    <m/>
    <n v="7"/>
    <s v="Ontime"/>
    <m/>
  </r>
  <r>
    <n v="56"/>
    <s v="Expent  cost"/>
    <d v="2024-07-10T00:00:00"/>
    <m/>
    <m/>
    <d v="2024-07-10T00:00:00"/>
    <s v="PR2425-01895"/>
    <s v="PO2425-02128"/>
    <d v="2024-07-05T00:00:00"/>
    <m/>
    <n v="10"/>
    <s v="SFST81000050"/>
    <s v="Stationnary admin jobs"/>
    <s v="Stationnary admin jobs"/>
    <n v="1"/>
    <s v="A4 card laminating plastic"/>
    <n v="1"/>
    <s v="PC"/>
    <n v="326.17"/>
    <n v="326.17"/>
    <s v="Puneet Approval"/>
    <m/>
    <x v="0"/>
    <m/>
    <d v="2024-07-12T00:00:00"/>
    <m/>
    <n v="7"/>
    <s v="Ontime"/>
    <m/>
  </r>
  <r>
    <n v="57"/>
    <s v="Expent  cost"/>
    <d v="2024-07-11T00:00:00"/>
    <m/>
    <m/>
    <d v="2024-07-11T00:00:00"/>
    <s v="PR2425-02043 "/>
    <s v="PO2425-02276"/>
    <d v="2024-07-05T00:00:00"/>
    <m/>
    <n v="10"/>
    <s v="SFST81000050"/>
    <s v="PD Machine"/>
    <s v="Food Mixer 2"/>
    <n v="1"/>
    <s v=" Gear set for Mixer 40 L"/>
    <n v="1"/>
    <s v="PC"/>
    <n v="45000"/>
    <n v="45000"/>
    <s v="Puneet Approval"/>
    <s v="V1000574 - TKM INDUSTRIAL COMPANY LIMITED"/>
    <x v="0"/>
    <m/>
    <d v="2024-07-08T00:00:00"/>
    <m/>
    <n v="3"/>
    <s v="Ontime"/>
    <m/>
  </r>
  <r>
    <n v="58"/>
    <s v="Expent  cost"/>
    <d v="2024-07-08T00:00:00"/>
    <m/>
    <m/>
    <d v="2024-07-08T00:00:00"/>
    <s v="PR2425-01960"/>
    <s v="PO2425-02277"/>
    <d v="2024-07-15T00:00:00"/>
    <m/>
    <n v="60"/>
    <s v="SFST81000048"/>
    <s v="PD Machine"/>
    <s v="X-Ray No.2"/>
    <n v="1"/>
    <s v="Repair (X-ray machine)"/>
    <n v="1"/>
    <s v="PC"/>
    <n v="7500"/>
    <n v="7500"/>
    <s v="Puneet Approval"/>
    <s v="V1000046 - OFFICEMATE (THAI) LIMITED"/>
    <x v="0"/>
    <m/>
    <d v="2024-08-10T00:00:00"/>
    <m/>
    <n v="26"/>
    <s v="Ontime"/>
    <m/>
  </r>
  <r>
    <n v="59"/>
    <s v="Expent  cost"/>
    <d v="2024-07-25T00:00:00"/>
    <m/>
    <m/>
    <d v="2024-07-25T00:00:00"/>
    <s v="PR2425-02018"/>
    <s v="PO2425-02470"/>
    <d v="2024-07-20T00:00:00"/>
    <m/>
    <n v="10"/>
    <s v="SFST34000054"/>
    <s v="Consumable part for MN"/>
    <s v="Refrigerant"/>
    <n v="1"/>
    <s v="R507 Refrigerant,(1 Tank 11.3 kg/Tank)"/>
    <n v="15"/>
    <s v="Drm."/>
    <n v="2500"/>
    <n v="37500"/>
    <s v="Puneet Approval"/>
    <s v="V1000312 - Colder Solution Co., Ltd."/>
    <x v="0"/>
    <m/>
    <d v="2024-07-23T00:00:00"/>
    <m/>
    <n v="3"/>
    <s v="Ontime"/>
    <m/>
  </r>
  <r>
    <n v="60"/>
    <s v="Expent  cost"/>
    <d v="2024-07-25T00:00:00"/>
    <m/>
    <m/>
    <d v="2024-07-25T00:00:00"/>
    <s v="PR2425-02290"/>
    <s v="PO2425-02597"/>
    <d v="2024-08-01T00:00:00"/>
    <m/>
    <n v="10"/>
    <s v="SFST34000102"/>
    <s v="Consumable part for MN"/>
    <s v="Cevil jobs"/>
    <n v="1"/>
    <s v="ซิลิโคนไร้กรดกันเชื้อรา Wessbond silicone Neutra Foodgrade 300 มล. สีเทา"/>
    <n v="1"/>
    <s v="Box"/>
    <n v="5500"/>
    <n v="5500"/>
    <m/>
    <s v="Darmex Petroleum (Thailand) Corp., Ltd."/>
    <x v="0"/>
    <m/>
    <d v="2024-08-07T00:00:00"/>
    <m/>
    <n v="6"/>
    <s v="Ontime"/>
    <m/>
  </r>
  <r>
    <n v="61"/>
    <s v="Expent  cost"/>
    <d v="2024-07-25T00:00:00"/>
    <m/>
    <m/>
    <d v="2024-07-25T00:00:00"/>
    <s v="PR2425-02290"/>
    <s v="PO2425-02597"/>
    <d v="2024-08-01T00:00:00"/>
    <m/>
    <n v="10"/>
    <s v="SFST34000103"/>
    <s v="Consumable part for MN"/>
    <s v="Cevil jobs"/>
    <n v="2"/>
    <s v="ซิลิโคนไร้กรดกันเชื้อรา Wessbond silicone Neutra Foodgrade 300 มล. สีขาว"/>
    <n v="1"/>
    <s v="Box"/>
    <n v="5750"/>
    <n v="5750"/>
    <m/>
    <s v="Darmex Petroleum (Thailand) Corp., Ltd."/>
    <x v="0"/>
    <m/>
    <d v="2024-08-07T00:00:00"/>
    <m/>
    <n v="6"/>
    <s v="Ontime"/>
    <m/>
  </r>
  <r>
    <n v="62"/>
    <s v="Expent  cost"/>
    <d v="2024-07-25T00:00:00"/>
    <m/>
    <m/>
    <d v="2024-07-25T00:00:00"/>
    <s v="PR2425-02290 "/>
    <s v="PO2425-02597"/>
    <d v="2024-08-01T00:00:00"/>
    <m/>
    <n v="60"/>
    <s v="SFST34000102"/>
    <s v="Consumable part for MN"/>
    <s v="Cevil jobs"/>
    <n v="3"/>
    <s v="ซิลิโคนไร้กรดกันเชื้อรา Wessbond silicone Neutra Foodgrade 300 มล. สีเทา"/>
    <n v="25"/>
    <s v="PCS."/>
    <n v="230"/>
    <n v="5750"/>
    <s v="Puneet Approval"/>
    <s v="V1000576 - Darmex Petroleum (Thailand) Corp., Ltd."/>
    <x v="0"/>
    <m/>
    <d v="2024-08-14T00:00:00"/>
    <m/>
    <n v="13"/>
    <s v="Ontime"/>
    <m/>
  </r>
  <r>
    <n v="63"/>
    <s v="Expent  cost"/>
    <d v="2024-07-25T00:00:00"/>
    <m/>
    <m/>
    <d v="2024-07-25T00:00:00"/>
    <s v="PR2425-02290 "/>
    <s v="PO2425-02597"/>
    <d v="2024-08-01T00:00:00"/>
    <m/>
    <n v="60"/>
    <s v="SFST34000103"/>
    <s v="Consumable part for MN"/>
    <s v="Cevil jobs"/>
    <n v="4"/>
    <s v="ซิลิโคนไร้กรดกันเชื้อรา Wessbond silicone Neutra Foodgrade 300 มล. สีขาว"/>
    <n v="25"/>
    <s v="PCS."/>
    <n v="220"/>
    <n v="5500"/>
    <s v="Puneet Approval"/>
    <s v="V1000576 - Darmex Petroleum (Thailand) Corp., Ltd."/>
    <x v="0"/>
    <m/>
    <d v="2024-08-14T00:00:00"/>
    <m/>
    <n v="13"/>
    <s v="Ontime"/>
    <m/>
  </r>
  <r>
    <n v="64"/>
    <s v="Expent  cost"/>
    <d v="2024-07-27T00:00:00"/>
    <m/>
    <m/>
    <d v="2024-07-27T00:00:00"/>
    <s v="PR2425-02346"/>
    <s v="PO2425-02599"/>
    <d v="2024-08-03T00:00:00"/>
    <m/>
    <n v="10"/>
    <s v="SFST11000004"/>
    <s v="Water plant"/>
    <s v="Resin Tank No.1"/>
    <n v="1"/>
    <s v="เกลือล้างเรซิน"/>
    <n v="3000"/>
    <s v="Kg."/>
    <n v="3.7"/>
    <n v="11100"/>
    <m/>
    <s v="THAI REFINED SALT CO., LTD."/>
    <x v="0"/>
    <m/>
    <d v="2024-08-09T00:00:00"/>
    <m/>
    <n v="6"/>
    <s v="Ontime"/>
    <m/>
  </r>
  <r>
    <n v="65"/>
    <s v="Expent  cost"/>
    <d v="2024-07-30T00:00:00"/>
    <m/>
    <m/>
    <d v="2024-07-30T00:00:00"/>
    <s v="PR2425-02346  "/>
    <s v="PO2425-02599"/>
    <d v="2024-08-06T00:00:00"/>
    <m/>
    <n v="10"/>
    <s v="SFST11000004"/>
    <s v="Water plant"/>
    <s v="Resin Tank No.2"/>
    <n v="2"/>
    <s v="เกลือล้างเรซิน"/>
    <n v="3000"/>
    <s v="Kg."/>
    <n v="3.7"/>
    <n v="11100"/>
    <s v="Puneet Approval"/>
    <s v="V1000001 - THAI REFINED SALT CO., LTD."/>
    <x v="0"/>
    <m/>
    <d v="2024-08-09T00:00:00"/>
    <m/>
    <n v="3"/>
    <s v="Ontime"/>
    <m/>
  </r>
  <r>
    <n v="66"/>
    <s v="CAPEX  (Budget)"/>
    <d v="2024-07-25T00:00:00"/>
    <m/>
    <m/>
    <d v="2024-07-25T00:00:00"/>
    <s v="PR2425-02117"/>
    <s v="PO2425-02604"/>
    <d v="2024-07-20T00:00:00"/>
    <m/>
    <n v="10"/>
    <s v="SFST82000007"/>
    <s v="Waste water "/>
    <s v="Utility jobs"/>
    <n v="1"/>
    <s v="SUPER PUMP SSP-405S 400 วัดด์"/>
    <n v="1"/>
    <s v="PC"/>
    <n v="4485.9799999999996"/>
    <n v="4485.9799999999996"/>
    <s v="Puneet Approval"/>
    <s v="V1000608 - KITTIPHAN RANGSIT"/>
    <x v="0"/>
    <m/>
    <d v="2024-07-23T00:00:00"/>
    <m/>
    <n v="3"/>
    <s v="Ontime"/>
    <m/>
  </r>
  <r>
    <n v="67"/>
    <s v="Expent  cost"/>
    <d v="2024-07-25T00:00:00"/>
    <m/>
    <m/>
    <d v="2024-07-25T00:00:00"/>
    <s v="PR2425-02117"/>
    <s v="PO2425-02604"/>
    <d v="2024-07-20T00:00:00"/>
    <m/>
    <n v="10"/>
    <s v="SFST81000050"/>
    <s v="Waste water "/>
    <s v="Utility jobs"/>
    <n v="2"/>
    <s v="สายยางผ้าใบ 2 นิ้ว ยาว 5 เมตร"/>
    <n v="1"/>
    <s v="PC"/>
    <n v="210.28"/>
    <n v="210.28"/>
    <s v="Puneet Approval"/>
    <s v="V1000608 - KITTIPHAN RANGSIT"/>
    <x v="0"/>
    <m/>
    <d v="2024-07-23T00:00:00"/>
    <m/>
    <n v="3"/>
    <s v="Ontime"/>
    <m/>
  </r>
  <r>
    <n v="68"/>
    <s v="Expent  cost"/>
    <d v="2024-07-25T00:00:00"/>
    <m/>
    <m/>
    <d v="2024-07-25T00:00:00"/>
    <s v="PR2425-02268"/>
    <s v="PO2425-02608"/>
    <d v="2024-08-01T00:00:00"/>
    <m/>
    <n v="30"/>
    <s v="SFST34000121"/>
    <s v="Consumable part for MN"/>
    <s v="Consumable part"/>
    <n v="1"/>
    <s v="เคเบิ้ลไทร์สีดำ 6 นิ้ว 100 เส้น (Cable Tie black 6&quot; 100 strands)"/>
    <n v="1"/>
    <s v="PC"/>
    <n v="30"/>
    <n v="30"/>
    <s v="Puneet Approval"/>
    <s v="V1000306 - Inter Supply (1992) Co., Ltd."/>
    <x v="0"/>
    <m/>
    <d v="2024-08-26T00:00:00"/>
    <m/>
    <n v="25"/>
    <s v="Ontime"/>
    <m/>
  </r>
  <r>
    <n v="69"/>
    <s v="Expent  cost"/>
    <d v="2024-07-25T00:00:00"/>
    <m/>
    <m/>
    <d v="2024-07-25T00:00:00"/>
    <s v="PR2425-02268"/>
    <s v="PO2425-02608"/>
    <d v="2024-08-01T00:00:00"/>
    <m/>
    <n v="30"/>
    <s v="SFST34000122"/>
    <s v="Consumable part for MN"/>
    <s v="Consumable part"/>
    <n v="2"/>
    <s v="เคเบิ้ลไทร์สีดำ 8 นิ้ว 100 เส้น (Cable Tie black 8&quot; 100 strands)"/>
    <n v="1"/>
    <s v="PC"/>
    <n v="38"/>
    <n v="38"/>
    <s v="Puneet Approval"/>
    <s v="V1000306 - Inter Supply (1992) Co., Ltd."/>
    <x v="0"/>
    <m/>
    <d v="2024-08-26T00:00:00"/>
    <m/>
    <n v="25"/>
    <s v="Ontime"/>
    <m/>
  </r>
  <r>
    <n v="70"/>
    <s v="Expent  cost"/>
    <d v="2024-07-25T00:00:00"/>
    <m/>
    <m/>
    <d v="2024-07-25T00:00:00"/>
    <s v="PR2425-02268"/>
    <s v="PO2425-02608"/>
    <d v="2024-08-01T00:00:00"/>
    <m/>
    <n v="30"/>
    <s v="SFST34000123"/>
    <s v="Consumable part for MN"/>
    <s v="Consumable part"/>
    <n v="3"/>
    <s v="เคเบิ้ลไทร์สีดำ 10 นิ้ว 100 เส้น (Cable Tie black 10&quot; 100 strands)"/>
    <n v="1"/>
    <s v="PC"/>
    <n v="85"/>
    <n v="85"/>
    <s v="Puneet Approval"/>
    <s v="V1000306 - Inter Supply (1992) Co., Ltd."/>
    <x v="0"/>
    <m/>
    <d v="2024-08-26T00:00:00"/>
    <m/>
    <n v="25"/>
    <s v="Ontime"/>
    <m/>
  </r>
  <r>
    <n v="71"/>
    <s v="Expent  cost"/>
    <d v="2024-07-25T00:00:00"/>
    <m/>
    <m/>
    <d v="2024-07-25T00:00:00"/>
    <s v="PR2425-02268"/>
    <s v="PO2425-02608"/>
    <d v="2024-08-01T00:00:00"/>
    <m/>
    <n v="30"/>
    <s v="SFST34000124"/>
    <s v="Consumable part for MN"/>
    <s v="Consumable part"/>
    <n v="4"/>
    <s v="เคเบิ้ลไทร์สีดำ 12 นิ้ว 100 เส้น (Cable Tie black 12&quot; 100 strands)"/>
    <n v="1"/>
    <s v="PC"/>
    <n v="90"/>
    <n v="90"/>
    <s v="Puneet Approval"/>
    <s v="V1000306 - Inter Supply (1992) Co., Ltd."/>
    <x v="0"/>
    <m/>
    <d v="2024-08-26T00:00:00"/>
    <m/>
    <n v="25"/>
    <s v="Ontime"/>
    <m/>
  </r>
  <r>
    <n v="72"/>
    <s v="Expent  cost"/>
    <d v="2024-07-25T00:00:00"/>
    <m/>
    <m/>
    <d v="2024-07-25T00:00:00"/>
    <s v="PR2425-02668"/>
    <s v="PO2425-02608 "/>
    <d v="2024-08-01T00:00:00"/>
    <m/>
    <n v="30"/>
    <s v="SFST34000121"/>
    <s v="Consumable part for MN"/>
    <s v="Consumable part"/>
    <n v="5"/>
    <s v="เคเบิ้ลไทร์สีดำ 6 นิ้ว 100 เส้น (Cable Tie black 6&quot; 100 stra"/>
    <n v="1"/>
    <s v="PCS."/>
    <n v="30"/>
    <n v="30"/>
    <s v="Puneet Approval"/>
    <s v="V1000306 - Inter Supply (1992) Co., Ltd."/>
    <x v="0"/>
    <m/>
    <d v="2024-08-26T00:00:00"/>
    <m/>
    <n v="25"/>
    <s v="Ontime"/>
    <m/>
  </r>
  <r>
    <n v="73"/>
    <s v="Expent  cost"/>
    <d v="2024-07-25T00:00:00"/>
    <m/>
    <m/>
    <d v="2024-07-25T00:00:00"/>
    <s v="PR2425-02668"/>
    <s v="PO2425-02608 "/>
    <d v="2024-08-01T00:00:00"/>
    <m/>
    <n v="30"/>
    <s v="SFST34000122"/>
    <s v="Consumable part for MN"/>
    <s v="Consumable part"/>
    <n v="6"/>
    <s v="เคเบิ้ลไทร์สีดำ 8 นิ้ว 100 เส้น (Cable Tie black 8&quot; 100 stra"/>
    <n v="1"/>
    <s v="PCS."/>
    <n v="38"/>
    <n v="38"/>
    <s v="Puneet Approval"/>
    <s v="V1000306 - Inter Supply (1992) Co., Ltd."/>
    <x v="0"/>
    <m/>
    <d v="2024-08-26T00:00:00"/>
    <m/>
    <n v="25"/>
    <s v="Ontime"/>
    <m/>
  </r>
  <r>
    <n v="74"/>
    <s v="Expent  cost"/>
    <d v="2024-07-25T00:00:00"/>
    <m/>
    <m/>
    <d v="2024-07-25T00:00:00"/>
    <s v="PR2425-02668"/>
    <s v="PO2425-02608 "/>
    <d v="2024-08-01T00:00:00"/>
    <m/>
    <n v="30"/>
    <s v="SFST34000123"/>
    <s v="Consumable part for MN"/>
    <s v="Consumable part"/>
    <n v="7"/>
    <s v="เคเบิ้ลไทร์สีดำ 10 นิ้ว 100 เส้น (Cable Tie black 10&quot; 100 st"/>
    <n v="1"/>
    <s v="PCS."/>
    <n v="85"/>
    <n v="85"/>
    <s v="Puneet Approval"/>
    <s v="V1000306 - Inter Supply (1992) Co., Ltd."/>
    <x v="0"/>
    <m/>
    <d v="2024-08-26T00:00:00"/>
    <m/>
    <n v="25"/>
    <s v="Ontime"/>
    <m/>
  </r>
  <r>
    <n v="75"/>
    <s v="Expent  cost"/>
    <d v="2024-07-25T00:00:00"/>
    <m/>
    <m/>
    <d v="2024-07-25T00:00:00"/>
    <s v="PR2425-02668"/>
    <s v="PO2425-02608 "/>
    <d v="2024-08-01T00:00:00"/>
    <m/>
    <n v="30"/>
    <s v="SFST34000124"/>
    <s v="Consumable part for MN"/>
    <s v="Consumable part"/>
    <n v="8"/>
    <s v="เคเบิ้ลไทร์สีดำ 12 นิ้ว 100 เส้น (Cable Tie black 12&quot; 100 st"/>
    <n v="1"/>
    <s v="PCS."/>
    <n v="90"/>
    <n v="90"/>
    <s v="Puneet Approval"/>
    <s v="V1000306 - Inter Supply (1992) Co., Ltd."/>
    <x v="0"/>
    <m/>
    <d v="2024-08-26T00:00:00"/>
    <m/>
    <n v="25"/>
    <s v="Ontime"/>
    <m/>
  </r>
  <r>
    <n v="76"/>
    <s v="Expent  cost"/>
    <d v="2024-07-25T00:00:00"/>
    <m/>
    <m/>
    <d v="2024-07-25T00:00:00"/>
    <s v="PR2425-02268"/>
    <s v="PO2425-02609"/>
    <d v="2024-08-01T00:00:00"/>
    <m/>
    <n v="10"/>
    <s v="SFST81000050"/>
    <s v="Consumable part for MN"/>
    <s v="Consumable part"/>
    <n v="1"/>
    <s v="SANKO&quot; ทุกสแดนเลส (ST) SUS-304 ขนาด M8x70 mm."/>
    <n v="1"/>
    <s v="PC"/>
    <n v="2200"/>
    <n v="2200"/>
    <m/>
    <s v="V1000306 - Inter Supply (1992) Co., Ltd."/>
    <x v="0"/>
    <m/>
    <d v="2024-08-10T00:00:00"/>
    <m/>
    <n v="9"/>
    <s v="Ontime"/>
    <m/>
  </r>
  <r>
    <n v="77"/>
    <s v="Expent  cost"/>
    <d v="2024-07-25T00:00:00"/>
    <m/>
    <m/>
    <d v="2024-07-25T00:00:00"/>
    <s v="PR2425-02268"/>
    <s v="PO2425-02609"/>
    <d v="2024-08-01T00:00:00"/>
    <m/>
    <n v="10"/>
    <s v="SFST81000050"/>
    <s v="Consumable part for MN"/>
    <s v="Consumable part"/>
    <n v="2"/>
    <s v="SANKO&quot; ทุกสแตนเลส (ST) SUS-304 ขนาด M12x70 mm."/>
    <n v="1"/>
    <s v="PC"/>
    <n v="2450"/>
    <n v="2450"/>
    <m/>
    <s v="V1000306 - Inter Supply (1992) Co., Ltd."/>
    <x v="0"/>
    <m/>
    <d v="2024-08-10T00:00:00"/>
    <m/>
    <n v="9"/>
    <s v="Ontime"/>
    <m/>
  </r>
  <r>
    <n v="78"/>
    <s v="Expent  cost"/>
    <d v="2024-07-25T00:00:00"/>
    <m/>
    <m/>
    <d v="2024-07-25T00:00:00"/>
    <s v="PR2425-02668"/>
    <s v="PO2425-02609"/>
    <d v="2024-08-01T00:00:00"/>
    <m/>
    <n v="10"/>
    <s v="SFST81000050"/>
    <s v="Consumable part for MN"/>
    <s v="Consumable part"/>
    <n v="1"/>
    <s v="SANKO&quot; ทุกสแดนเลส (ST) SUS-304 ขนาด M8x70 mm."/>
    <n v="1"/>
    <s v="PCS."/>
    <n v="2200"/>
    <n v="2200"/>
    <s v="Puneet Approval"/>
    <s v="V1000306 - Inter Supply (1992) Co., Ltd."/>
    <x v="0"/>
    <m/>
    <d v="2024-08-10T00:00:00"/>
    <m/>
    <n v="9"/>
    <s v="Ontime"/>
    <m/>
  </r>
  <r>
    <n v="79"/>
    <s v="Expent  cost"/>
    <d v="2024-07-25T00:00:00"/>
    <m/>
    <m/>
    <d v="2024-07-25T00:00:00"/>
    <s v="PR2425-02668"/>
    <s v="PO2425-02609"/>
    <d v="2024-08-01T00:00:00"/>
    <m/>
    <n v="10"/>
    <s v="SFST81000050"/>
    <s v="Consumable part for MN"/>
    <s v="Consumable part"/>
    <n v="2"/>
    <s v="SANKO&quot; ทุกสแตนเลส (ST) SUS-304 ขนาด M12x70 mm."/>
    <n v="1"/>
    <s v="PCS."/>
    <n v="2450"/>
    <n v="2450"/>
    <s v="Puneet Approval"/>
    <s v="V1000306 - Inter Supply (1992) Co., Ltd."/>
    <x v="0"/>
    <m/>
    <d v="2024-08-10T00:00:00"/>
    <m/>
    <n v="9"/>
    <s v="Ontime"/>
    <m/>
  </r>
  <r>
    <n v="80"/>
    <s v="Expent  cost"/>
    <d v="2024-07-25T00:00:00"/>
    <m/>
    <m/>
    <d v="2024-07-25T00:00:00"/>
    <s v="PR2425-02268"/>
    <s v="PO2425-02610"/>
    <d v="2024-08-01T00:00:00"/>
    <m/>
    <n v="30"/>
    <s v="SFST81000050"/>
    <s v="Consumable part for MN"/>
    <s v="Consumable part"/>
    <n v="1"/>
    <s v="รีแพร์แคล้ม อุปกรณ์ซ่อมท่อ HDPE ขนาด 75 mm."/>
    <n v="4"/>
    <s v="PC"/>
    <n v="570"/>
    <n v="2280"/>
    <m/>
    <s v="V1000529 - 168 Supply"/>
    <x v="0"/>
    <m/>
    <d v="2024-08-14T00:00:00"/>
    <m/>
    <n v="13"/>
    <s v="Ontime"/>
    <m/>
  </r>
  <r>
    <n v="81"/>
    <s v="Expent  cost"/>
    <d v="2024-07-25T00:00:00"/>
    <m/>
    <m/>
    <d v="2024-07-25T00:00:00"/>
    <s v="PR2425-02668"/>
    <s v="PO2425-02610"/>
    <d v="2024-08-01T00:00:00"/>
    <m/>
    <n v="30"/>
    <s v="SFST81000050"/>
    <s v="Consumable part for MN"/>
    <s v="Consumable part"/>
    <n v="2"/>
    <s v="รีแพร์แคล้ม อุปกรณ์ซ่อมท่อ HDPE ขนาด 75 mm."/>
    <n v="4"/>
    <s v="PCS."/>
    <n v="570"/>
    <n v="2280"/>
    <s v="Puneet Approval"/>
    <s v=" V1000529 - 168 Supply"/>
    <x v="0"/>
    <m/>
    <d v="2024-08-14T00:00:00"/>
    <m/>
    <n v="13"/>
    <s v="Ontime"/>
    <m/>
  </r>
  <r>
    <n v="82"/>
    <s v="Expent  cost"/>
    <d v="2024-07-25T00:00:00"/>
    <m/>
    <m/>
    <d v="2024-07-25T00:00:00"/>
    <s v="PR2425-02270 "/>
    <s v="PO2425-02614 "/>
    <d v="2024-08-01T00:00:00"/>
    <m/>
    <n v="30"/>
    <s v="SFST34000094"/>
    <s v="Consumable part for MN"/>
    <s v="Consumable part"/>
    <n v="1"/>
    <s v="ลวดป้อนอาร์กอนสแตนเลส ขนาด 1.6 mm."/>
    <n v="2"/>
    <s v="PCS."/>
    <n v="550"/>
    <n v="1100"/>
    <s v="Puneet Approval"/>
    <s v="V1000293 - JTB ELECTRIC SUPPLY LIMITED PARTNERSHIP"/>
    <x v="0"/>
    <m/>
    <d v="2024-08-14T00:00:00"/>
    <m/>
    <n v="13"/>
    <s v="Ontime"/>
    <m/>
  </r>
  <r>
    <n v="83"/>
    <s v="Expent  cost"/>
    <d v="2024-07-25T00:00:00"/>
    <m/>
    <m/>
    <d v="2024-07-25T00:00:00"/>
    <s v="PR2425-02270 "/>
    <s v="PO2425-02614 "/>
    <d v="2024-08-01T00:00:00"/>
    <m/>
    <n v="30"/>
    <s v="SFST34000095"/>
    <s v="Consumable part for MN"/>
    <s v="Consumable part"/>
    <n v="2"/>
    <s v="ลวดป้อนอาร์กอนสแตนเลส ขนาด 2.0 mm."/>
    <n v="2"/>
    <s v="PCS."/>
    <n v="530"/>
    <n v="1060"/>
    <s v="Puneet Approval"/>
    <s v="V1000293 - JTB ELECTRIC SUPPLY LIMITED PARTNERSHIP"/>
    <x v="0"/>
    <m/>
    <d v="2024-08-14T00:00:00"/>
    <m/>
    <n v="13"/>
    <s v="Ontime"/>
    <m/>
  </r>
  <r>
    <n v="84"/>
    <s v="Expent  cost"/>
    <d v="2024-07-25T00:00:00"/>
    <m/>
    <m/>
    <d v="2024-07-25T00:00:00"/>
    <s v="PR2425-02270 "/>
    <s v="PO2425-02614 "/>
    <d v="2024-08-01T00:00:00"/>
    <m/>
    <n v="30"/>
    <s v="SFST34000096"/>
    <s v="Consumable part for MN"/>
    <s v="Consumable part"/>
    <n v="3"/>
    <s v="ลวดป้อนอาร์กอนสแตนเลส ขนาด 2.4 mm."/>
    <n v="2"/>
    <s v="PCS."/>
    <n v="510"/>
    <n v="1020"/>
    <s v="Puneet Approval"/>
    <s v="V1000293 - JTB ELECTRIC SUPPLY LIMITED PARTNERSHIP"/>
    <x v="0"/>
    <m/>
    <d v="2024-08-14T00:00:00"/>
    <m/>
    <n v="13"/>
    <s v="Ontime"/>
    <m/>
  </r>
  <r>
    <n v="85"/>
    <s v="Expent  cost"/>
    <d v="2024-07-25T00:00:00"/>
    <m/>
    <m/>
    <d v="2024-07-25T00:00:00"/>
    <s v="PR2425-02270 "/>
    <s v="PO2425-02614 "/>
    <d v="2024-08-01T00:00:00"/>
    <m/>
    <n v="30"/>
    <s v="SFST34000097"/>
    <s v="Consumable part for MN"/>
    <s v="Consumable part"/>
    <n v="4"/>
    <s v="ลวดป้อนอาร์กอนสแตนเลส ขนาด 3.2 mm."/>
    <n v="2"/>
    <s v="PCS."/>
    <n v="500"/>
    <n v="1000"/>
    <s v="Puneet Approval"/>
    <s v="V1000293 - JTB ELECTRIC SUPPLY LIMITED PARTNERSHIP"/>
    <x v="0"/>
    <m/>
    <d v="2024-08-14T00:00:00"/>
    <m/>
    <n v="13"/>
    <s v="Ontime"/>
    <m/>
  </r>
  <r>
    <n v="86"/>
    <s v="Expent  cost"/>
    <d v="2024-07-25T00:00:00"/>
    <m/>
    <m/>
    <d v="2024-07-25T00:00:00"/>
    <s v="PR2425-02270 "/>
    <s v="PO2425-02615"/>
    <d v="2024-08-01T00:00:00"/>
    <m/>
    <n v="30"/>
    <s v="SFST34000098"/>
    <s v="Consumable part for MN"/>
    <s v="Consumable part"/>
    <n v="1"/>
    <s v="ลวดป้อนอาร์กอนเชื่อมเหล็ก ขนาด 1.6 mm."/>
    <n v="2"/>
    <s v="PCS."/>
    <n v="260"/>
    <n v="520"/>
    <s v="Puneet Approval"/>
    <s v="V1000529 - 168 Supply"/>
    <x v="0"/>
    <m/>
    <d v="2024-08-14T00:00:00"/>
    <m/>
    <n v="13"/>
    <s v="Ontime"/>
    <m/>
  </r>
  <r>
    <n v="87"/>
    <s v="Expent  cost"/>
    <d v="2024-07-25T00:00:00"/>
    <m/>
    <m/>
    <d v="2024-07-25T00:00:00"/>
    <s v="PR2425-02270 "/>
    <s v="PO2425-02615"/>
    <d v="2024-08-01T00:00:00"/>
    <m/>
    <n v="30"/>
    <s v="SFST34000099"/>
    <s v="Consumable part for MN"/>
    <s v="Consumable part"/>
    <n v="2"/>
    <s v="ลวดป้อนอาร์กอนเชื่อมเหล็ก ขนาด 2.0 mm."/>
    <n v="2"/>
    <s v="PCS."/>
    <n v="260"/>
    <n v="520"/>
    <s v="Puneet Approval"/>
    <s v="V1000529 - 168 Supply"/>
    <x v="0"/>
    <m/>
    <d v="2024-08-14T00:00:00"/>
    <m/>
    <n v="13"/>
    <s v="Ontime"/>
    <m/>
  </r>
  <r>
    <n v="88"/>
    <s v="Expent  cost"/>
    <d v="2024-07-25T00:00:00"/>
    <m/>
    <m/>
    <d v="2024-07-25T00:00:00"/>
    <s v="PR2425-02270 "/>
    <s v="PO2425-02615"/>
    <d v="2024-08-01T00:00:00"/>
    <m/>
    <n v="30"/>
    <s v="SFST34000100"/>
    <s v="Consumable part for MN"/>
    <s v="Consumable part"/>
    <n v="3"/>
    <s v="ลวดป้อนอาร์กอนเชื่อมเหล็ก ขนาด 2.4 mm."/>
    <n v="2"/>
    <s v="PCS."/>
    <n v="299"/>
    <n v="598"/>
    <s v="Puneet Approval"/>
    <s v="V1000529 - 168 Supply"/>
    <x v="0"/>
    <m/>
    <d v="2024-08-14T00:00:00"/>
    <m/>
    <n v="13"/>
    <s v="Ontime"/>
    <m/>
  </r>
  <r>
    <n v="89"/>
    <s v="Expent  cost"/>
    <d v="2024-07-25T00:00:00"/>
    <m/>
    <m/>
    <d v="2024-07-25T00:00:00"/>
    <s v="PR2425-02270 "/>
    <s v="PO2425-02616"/>
    <d v="2024-08-01T00:00:00"/>
    <m/>
    <n v="30"/>
    <s v="SFST34000093"/>
    <s v="Consumable part for MN"/>
    <s v="Consumable part"/>
    <n v="1"/>
    <s v="ลวดเชื่อมทังสเตน ขนาด 2.4 mm. (สีฟ้า)"/>
    <n v="2"/>
    <s v="PC"/>
    <n v="490"/>
    <n v="980"/>
    <s v="Puneet Approval"/>
    <s v="V1000306 - Inter Supply (1992) Co., Ltd."/>
    <x v="0"/>
    <m/>
    <d v="2024-08-20T00:00:00"/>
    <m/>
    <n v="19"/>
    <s v="Ontime"/>
    <m/>
  </r>
  <r>
    <n v="90"/>
    <s v="Expent  cost"/>
    <d v="2024-07-25T00:00:00"/>
    <m/>
    <m/>
    <d v="2024-07-25T00:00:00"/>
    <s v="PR2425-02270 "/>
    <s v="PO2425-02618"/>
    <d v="2024-08-01T00:00:00"/>
    <m/>
    <n v="30"/>
    <s v="SFST81000050"/>
    <s v="Consumable part for MN"/>
    <s v="Consumable part"/>
    <n v="1"/>
    <s v="WP-26 คลอเลท 2.4 mm."/>
    <n v="10"/>
    <s v="PCS."/>
    <n v="10"/>
    <n v="100"/>
    <s v="Puneet Approval"/>
    <s v="V1000259 - JJP SUPPLY CO., LTD"/>
    <x v="0"/>
    <m/>
    <d v="2024-08-20T00:00:00"/>
    <m/>
    <n v="19"/>
    <s v="Ontime"/>
    <m/>
  </r>
  <r>
    <n v="91"/>
    <s v="Expent  cost"/>
    <d v="2024-07-25T00:00:00"/>
    <m/>
    <m/>
    <d v="2024-07-25T00:00:00"/>
    <s v="PR2425-02270 "/>
    <s v="PO2425-02618"/>
    <d v="2024-08-01T00:00:00"/>
    <m/>
    <n v="30"/>
    <s v="SFST81000050"/>
    <s v="Consumable part for MN"/>
    <s v="Consumable part"/>
    <n v="3"/>
    <s v="WP-26 คลอเลทบอดี้ 2.4 mm."/>
    <n v="10"/>
    <s v="PCS."/>
    <n v="25"/>
    <n v="250"/>
    <s v="Puneet Approval"/>
    <s v="V1000259 - JJP SUPPLY CO., LTD"/>
    <x v="0"/>
    <m/>
    <d v="2024-08-20T00:00:00"/>
    <m/>
    <n v="19"/>
    <s v="Ontime"/>
    <m/>
  </r>
  <r>
    <n v="92"/>
    <s v="Expent  cost"/>
    <d v="2024-07-25T00:00:00"/>
    <m/>
    <m/>
    <d v="2024-07-25T00:00:00"/>
    <s v="PR2425-02270 "/>
    <s v="PO2425-02618"/>
    <d v="2024-08-01T00:00:00"/>
    <m/>
    <n v="30"/>
    <s v="SFST81000050"/>
    <s v="Consumable part for MN"/>
    <s v="Consumable part"/>
    <n v="4"/>
    <s v="WP-26 คลอเลทมอดี้ 3.2 mm."/>
    <n v="10"/>
    <s v="PCS."/>
    <n v="25"/>
    <n v="250"/>
    <s v="Puneet Approval"/>
    <s v="V1000259 - JJP SUPPLY CO., LTD"/>
    <x v="0"/>
    <m/>
    <d v="2024-08-20T00:00:00"/>
    <m/>
    <n v="19"/>
    <s v="Ontime"/>
    <m/>
  </r>
  <r>
    <n v="93"/>
    <s v="Expent  cost"/>
    <d v="2024-07-25T00:00:00"/>
    <m/>
    <m/>
    <d v="2024-07-25T00:00:00"/>
    <s v="PR2425-02270 "/>
    <s v="PO2425-02625"/>
    <d v="2024-08-01T00:00:00"/>
    <m/>
    <n v="30"/>
    <s v="SFST81000050"/>
    <s v="Consumable part for MN"/>
    <s v="Consumable part"/>
    <n v="1"/>
    <s v="ถ้วยเซรามิก เบอร์ 8"/>
    <n v="3"/>
    <s v="PCS."/>
    <n v="15"/>
    <n v="45"/>
    <s v="Puneet Approval"/>
    <s v="V1000259 - JJP SUPPLY CO., LTD"/>
    <x v="0"/>
    <m/>
    <d v="2024-08-20T00:00:00"/>
    <m/>
    <n v="19"/>
    <s v="Ontime"/>
    <m/>
  </r>
  <r>
    <n v="94"/>
    <s v="Expent  cost"/>
    <d v="2024-07-25T00:00:00"/>
    <m/>
    <m/>
    <d v="2024-07-25T00:00:00"/>
    <s v="PR2425-02270 "/>
    <s v="PO2425-02625"/>
    <d v="2024-08-01T00:00:00"/>
    <m/>
    <n v="30"/>
    <s v="SFST81000050"/>
    <s v="Consumable part for MN"/>
    <s v="Consumable part"/>
    <n v="2"/>
    <s v="YAMADA, model YMD2200, black, automatic welding mask."/>
    <n v="1"/>
    <s v="PCS."/>
    <n v="1820"/>
    <n v="1820"/>
    <s v="Puneet Approval"/>
    <s v="V1000259 - JJP SUPPLY CO., LTD"/>
    <x v="0"/>
    <m/>
    <d v="2024-08-20T00:00:00"/>
    <m/>
    <n v="19"/>
    <s v="Ontime"/>
    <m/>
  </r>
  <r>
    <n v="95"/>
    <s v="Expent  cost"/>
    <d v="2024-07-25T00:00:00"/>
    <m/>
    <m/>
    <d v="2024-07-25T00:00:00"/>
    <s v="PR2425-02270 "/>
    <s v="PO2425-02625"/>
    <d v="2024-08-01T00:00:00"/>
    <m/>
    <n v="30"/>
    <s v="SFST81000050"/>
    <s v="Consumable part for MN"/>
    <s v="Consumable part"/>
    <n v="3"/>
    <s v="SUMO&quot; สายเชื่อมทิกพร้อมหัว WP26-25,ยาว 7.5m"/>
    <n v="1"/>
    <s v="PCS."/>
    <n v="400"/>
    <n v="400"/>
    <s v="Puneet Approval"/>
    <s v="V1000259 - JJP SUPPLY CO., LTD"/>
    <x v="0"/>
    <m/>
    <d v="2024-08-20T00:00:00"/>
    <m/>
    <n v="19"/>
    <s v="Ontime"/>
    <m/>
  </r>
  <r>
    <n v="96"/>
    <s v="Expent  cost"/>
    <d v="2024-07-25T00:00:00"/>
    <m/>
    <m/>
    <d v="2024-07-25T00:00:00"/>
    <s v="PR2425-02270 "/>
    <s v="PO2425-02627"/>
    <d v="2024-08-01T00:00:00"/>
    <m/>
    <n v="30"/>
    <s v="SFST81000050"/>
    <s v="Consumable part for MN"/>
    <s v="Consumable part"/>
    <n v="1"/>
    <s v="ถ้วยเซรามิก เบอร์ 6"/>
    <n v="3"/>
    <s v="PCS."/>
    <n v="40"/>
    <n v="120"/>
    <s v="Puneet Approval"/>
    <s v="V1000529 - 168 Supply"/>
    <x v="0"/>
    <m/>
    <d v="2024-08-14T00:00:00"/>
    <m/>
    <n v="13"/>
    <s v="Ontime"/>
    <m/>
  </r>
  <r>
    <n v="97"/>
    <s v="Expent  cost"/>
    <d v="2024-07-25T00:00:00"/>
    <m/>
    <m/>
    <d v="2024-07-25T00:00:00"/>
    <s v="PR2425-02270 "/>
    <s v="PO2425-02627"/>
    <d v="2024-08-01T00:00:00"/>
    <m/>
    <n v="30"/>
    <s v="SFST81000050"/>
    <s v="Consumable part for MN"/>
    <s v="Consumable part"/>
    <n v="2"/>
    <s v="ลวดป้อนอาร์กอนเชื่อมเหล็ก ขนาด 3.2 mm. ( 1 kg / กล่อง)"/>
    <n v="2"/>
    <s v="PCS."/>
    <n v="299"/>
    <n v="598"/>
    <s v="Puneet Approval"/>
    <s v="V1000529 - 168 Supply"/>
    <x v="0"/>
    <m/>
    <d v="2024-08-14T00:00:00"/>
    <m/>
    <n v="13"/>
    <s v="Ontime"/>
    <m/>
  </r>
  <r>
    <n v="98"/>
    <s v="Expent  cost"/>
    <d v="2024-07-25T00:00:00"/>
    <m/>
    <m/>
    <d v="2024-07-25T00:00:00"/>
    <s v="PR2425-02269"/>
    <s v="PO2425-02637"/>
    <d v="2024-08-01T00:00:00"/>
    <m/>
    <n v="10"/>
    <s v="SFST81000050"/>
    <s v="Consumable part for MN"/>
    <s v="Consumable part"/>
    <n v="3"/>
    <s v="Ground rail terminal FJ10N, insert cable 10 sq m. 101A, gray"/>
    <n v="4"/>
    <s v="PC"/>
    <n v="145"/>
    <n v="580"/>
    <s v="Puneet Approval"/>
    <s v="V1000276 - SN. ELECTRIC AND SUPPLY CO., LTD."/>
    <x v="0"/>
    <m/>
    <d v="2024-08-09T00:00:00"/>
    <m/>
    <n v="8"/>
    <s v="Ontime"/>
    <m/>
  </r>
  <r>
    <n v="99"/>
    <s v="Expent  cost"/>
    <d v="2024-07-25T00:00:00"/>
    <m/>
    <m/>
    <d v="2024-07-25T00:00:00"/>
    <s v="PR2425-02269"/>
    <s v="PO2425-02637"/>
    <d v="2024-08-01T00:00:00"/>
    <m/>
    <n v="10"/>
    <s v="SFST81000050"/>
    <s v="Consumable part for MN"/>
    <s v="Consumable part"/>
    <n v="4"/>
    <s v="Din rail terminal FJ6N with cable 6sqmm 101A gray"/>
    <n v="4"/>
    <s v="PC"/>
    <n v="135"/>
    <n v="540"/>
    <s v="Puneet Approval"/>
    <s v="V1000276 - SN. ELECTRIC AND SUPPLY CO., LTD."/>
    <x v="0"/>
    <m/>
    <d v="2024-08-09T00:00:00"/>
    <m/>
    <n v="8"/>
    <s v="Ontime"/>
    <m/>
  </r>
  <r>
    <n v="100"/>
    <s v="Expent  cost"/>
    <d v="2024-07-25T00:00:00"/>
    <m/>
    <m/>
    <d v="2024-07-25T00:00:00"/>
    <s v="PR2425-02269"/>
    <s v="PO2425-02637"/>
    <d v="2024-08-01T00:00:00"/>
    <m/>
    <n v="10"/>
    <s v="SFST81000050"/>
    <s v="Consumable part for MN"/>
    <s v="Consumable part"/>
    <n v="5"/>
    <s v="Din rail terminal FJ2.5N, insert cable 2.5 sqmm 101A, gray"/>
    <n v="2"/>
    <s v="PC"/>
    <n v="130"/>
    <n v="260"/>
    <s v="Puneet Approval"/>
    <s v="V1000276 - SN. ELECTRIC AND SUPPLY CO., LTD."/>
    <x v="0"/>
    <m/>
    <d v="2024-08-09T00:00:00"/>
    <m/>
    <n v="8"/>
    <s v="Ontime"/>
    <m/>
  </r>
  <r>
    <n v="101"/>
    <s v="Expent  cost"/>
    <d v="2024-07-25T00:00:00"/>
    <m/>
    <m/>
    <d v="2024-07-25T00:00:00"/>
    <s v="PR2425-02269"/>
    <s v="PO2425-02637"/>
    <d v="2024-08-01T00:00:00"/>
    <m/>
    <n v="10"/>
    <s v="SFST81000050"/>
    <s v="PD Machine"/>
    <s v="Electrical jobs"/>
    <n v="6"/>
    <s v="Pilot lamp LED 22mm 220 Vac (green)"/>
    <n v="10"/>
    <s v="PC"/>
    <n v="39"/>
    <n v="390"/>
    <s v="Puneet Approval"/>
    <s v="V1000276 - SN. ELECTRIC AND SUPPLY CO., LTD."/>
    <x v="0"/>
    <m/>
    <d v="2024-08-09T00:00:00"/>
    <m/>
    <n v="8"/>
    <s v="Ontime"/>
    <m/>
  </r>
  <r>
    <n v="102"/>
    <s v="Expent  cost"/>
    <d v="2024-07-25T00:00:00"/>
    <m/>
    <m/>
    <d v="2024-07-25T00:00:00"/>
    <s v="PR2425-02269"/>
    <s v="PO2425-02637"/>
    <d v="2024-08-01T00:00:00"/>
    <m/>
    <n v="10"/>
    <s v="SFST81000050"/>
    <s v="Electrical system in PD area"/>
    <s v="Electrical jobs"/>
    <n v="7"/>
    <s v="ASW220 IDEC Selector Switch 22mm 2 position"/>
    <n v="6"/>
    <s v="PC"/>
    <n v="350"/>
    <n v="2100"/>
    <s v="Puneet Approval"/>
    <s v="V1000276 - SN. ELECTRIC AND SUPPLY CO., LTD."/>
    <x v="0"/>
    <m/>
    <d v="2024-08-09T00:00:00"/>
    <m/>
    <n v="8"/>
    <s v="Ontime"/>
    <m/>
  </r>
  <r>
    <n v="103"/>
    <s v="Expent  cost"/>
    <d v="2024-07-25T00:00:00"/>
    <m/>
    <m/>
    <d v="2024-07-25T00:00:00"/>
    <s v="PR2425-02269"/>
    <s v="PO2425-02637"/>
    <d v="2024-08-01T00:00:00"/>
    <m/>
    <n v="10"/>
    <s v="SFST81000050"/>
    <s v="Electrical system in PD area"/>
    <s v="Electrical jobs"/>
    <n v="8"/>
    <s v="Wire Duct rails, size Hight 40 mm, Width 30 mm, Length 2 M."/>
    <n v="5"/>
    <s v="PC"/>
    <n v="96"/>
    <n v="480"/>
    <s v="Puneet Approval"/>
    <s v="V1000276 - SN. ELECTRIC AND SUPPLY CO., LTD."/>
    <x v="0"/>
    <m/>
    <d v="2024-08-09T00:00:00"/>
    <m/>
    <n v="8"/>
    <s v="Ontime"/>
    <m/>
  </r>
  <r>
    <n v="104"/>
    <s v="Expent  cost"/>
    <d v="2024-07-25T00:00:00"/>
    <m/>
    <m/>
    <d v="2024-07-25T00:00:00"/>
    <s v="PR2425-02669"/>
    <s v="PO2425-02637"/>
    <d v="2024-08-01T00:00:00"/>
    <m/>
    <n v="10"/>
    <s v="SFST81000050"/>
    <s v="Electrical system in PD area"/>
    <s v="Electrical jobs"/>
    <n v="9"/>
    <s v="Ground rail terminal FJ10N, insert cable 10 sq m. 101A, gray"/>
    <n v="4"/>
    <s v="PCS."/>
    <n v="145"/>
    <n v="580"/>
    <s v="Puneet Approval"/>
    <s v="V1000276 - SN. ELECTRIC AND SUPPLY CO., LTD."/>
    <x v="0"/>
    <m/>
    <d v="2024-08-09T00:00:00"/>
    <m/>
    <n v="8"/>
    <s v="Ontime"/>
    <m/>
  </r>
  <r>
    <n v="105"/>
    <s v="Expent  cost"/>
    <d v="2024-07-25T00:00:00"/>
    <m/>
    <m/>
    <d v="2024-07-25T00:00:00"/>
    <s v="PR2425-02669"/>
    <s v="PO2425-02637"/>
    <d v="2024-08-01T00:00:00"/>
    <m/>
    <n v="10"/>
    <s v="SFST81000050"/>
    <s v="Electrical system in PD area"/>
    <s v="Electrical jobs"/>
    <n v="10"/>
    <s v="Din rail terminal FJ6N with cable 6sqmm 101A gray"/>
    <n v="4"/>
    <s v="PCS."/>
    <n v="135"/>
    <n v="540"/>
    <s v="Puneet Approval"/>
    <s v="V1000276 - SN. ELECTRIC AND SUPPLY CO., LTD."/>
    <x v="0"/>
    <m/>
    <d v="2024-08-09T00:00:00"/>
    <m/>
    <n v="8"/>
    <s v="Ontime"/>
    <m/>
  </r>
  <r>
    <n v="106"/>
    <s v="Expent  cost"/>
    <d v="2024-07-25T00:00:00"/>
    <m/>
    <m/>
    <d v="2024-07-25T00:00:00"/>
    <s v="PR2425-02669"/>
    <s v="PO2425-02637"/>
    <d v="2024-08-01T00:00:00"/>
    <m/>
    <n v="10"/>
    <s v="SFST81000050"/>
    <s v="Electrical system in PD area"/>
    <s v="Electrical jobs"/>
    <n v="11"/>
    <s v="Din rail terminal FJ2.5N, insert cable 2.5 sqmm 101A, gray"/>
    <n v="2"/>
    <s v="PCS."/>
    <n v="130"/>
    <n v="260"/>
    <s v="Puneet Approval"/>
    <s v="V1000276 - SN. ELECTRIC AND SUPPLY CO., LTD."/>
    <x v="0"/>
    <m/>
    <d v="2024-08-09T00:00:00"/>
    <m/>
    <n v="8"/>
    <s v="Ontime"/>
    <m/>
  </r>
  <r>
    <n v="107"/>
    <s v="Expent  cost"/>
    <d v="2024-07-25T00:00:00"/>
    <m/>
    <m/>
    <d v="2024-07-25T00:00:00"/>
    <s v="PR2425-02669"/>
    <s v="PO2425-02637"/>
    <d v="2024-08-01T00:00:00"/>
    <m/>
    <n v="10"/>
    <s v="SFST81000050"/>
    <s v="Electrical system in PD area"/>
    <s v="Electrical jobs"/>
    <n v="12"/>
    <s v="Pilot lamp LED 22mm 220 Vac (green)"/>
    <n v="10"/>
    <s v="PCS."/>
    <n v="39"/>
    <n v="390"/>
    <s v="Puneet Approval"/>
    <s v="V1000276 - SN. ELECTRIC AND SUPPLY CO., LTD."/>
    <x v="0"/>
    <m/>
    <d v="2024-08-09T00:00:00"/>
    <m/>
    <n v="8"/>
    <s v="Ontime"/>
    <m/>
  </r>
  <r>
    <n v="108"/>
    <s v="Expent  cost"/>
    <d v="2024-07-25T00:00:00"/>
    <m/>
    <m/>
    <d v="2024-07-25T00:00:00"/>
    <s v="PR2425-02669"/>
    <s v="PO2425-02637"/>
    <d v="2024-08-01T00:00:00"/>
    <m/>
    <n v="10"/>
    <s v="SFST81000050"/>
    <s v="Electrical system in PD area"/>
    <s v="Electrical jobs"/>
    <n v="13"/>
    <s v="ASW220 IDEC Selector Switch 22mm 2 position"/>
    <n v="6"/>
    <s v="PCS."/>
    <n v="350"/>
    <n v="2100"/>
    <s v="Puneet Approval"/>
    <s v="V1000276 - SN. ELECTRIC AND SUPPLY CO., LTD."/>
    <x v="0"/>
    <m/>
    <d v="2024-08-09T00:00:00"/>
    <m/>
    <n v="8"/>
    <s v="Ontime"/>
    <m/>
  </r>
  <r>
    <n v="109"/>
    <s v="Expent  cost"/>
    <d v="2024-07-25T00:00:00"/>
    <m/>
    <m/>
    <d v="2024-07-25T00:00:00"/>
    <s v="PR2425-02669"/>
    <s v="PO2425-02637"/>
    <d v="2024-08-01T00:00:00"/>
    <m/>
    <n v="10"/>
    <s v="SFST81000050"/>
    <s v="Electrical system in PD area"/>
    <s v="Electrical jobs"/>
    <n v="14"/>
    <s v="Wire Duct rails, size Hight 40 mm, Width 30 mm, Length 2 M."/>
    <n v="5"/>
    <s v="PCS."/>
    <n v="96"/>
    <n v="480"/>
    <s v="Puneet Approval"/>
    <s v="V1000276 - SN. ELECTRIC AND SUPPLY CO., LTD."/>
    <x v="0"/>
    <m/>
    <d v="2024-08-09T00:00:00"/>
    <m/>
    <n v="8"/>
    <s v="Ontime"/>
    <m/>
  </r>
  <r>
    <n v="110"/>
    <s v="Expent  cost"/>
    <d v="2024-07-25T00:00:00"/>
    <m/>
    <m/>
    <d v="2024-07-25T00:00:00"/>
    <s v="PR2425-02271"/>
    <s v="PO2425-02670"/>
    <d v="2024-08-01T00:00:00"/>
    <m/>
    <n v="10"/>
    <s v="SFST81000050"/>
    <s v="PD Machine"/>
    <s v="Transport Conveyor1"/>
    <n v="1"/>
    <s v="EATON) Double Push button Start-Stop M22-DDL-GR-X1/X0/K11/LED-W"/>
    <n v="2"/>
    <s v="PC"/>
    <n v="621"/>
    <n v="1242"/>
    <s v="Puneet Approval"/>
    <s v="V1000481 - บริษัท เจดับบลิวเทค จำกัด"/>
    <x v="0"/>
    <s v="GRN2425-0002872"/>
    <d v="2024-08-06T00:00:00"/>
    <m/>
    <n v="5"/>
    <s v="Ontime"/>
    <m/>
  </r>
  <r>
    <n v="111"/>
    <s v="Expent  cost"/>
    <d v="2024-07-25T00:00:00"/>
    <m/>
    <m/>
    <d v="2024-07-25T00:00:00"/>
    <s v="PR2425-02271"/>
    <s v="PO2425-02670"/>
    <d v="2024-08-01T00:00:00"/>
    <m/>
    <n v="10"/>
    <s v="SFST81000050"/>
    <s v="PD Machine"/>
    <s v="Transport Conveyor1"/>
    <n v="2"/>
    <s v="Schneider&quot; Electric Harmony RXM Industrial Relays 24VDC"/>
    <n v="4"/>
    <s v="PC"/>
    <n v="108.5"/>
    <n v="434"/>
    <s v="Puneet Approval"/>
    <s v="V1000481 - บริษัท เจดับบลิวเทค จำกัด"/>
    <x v="0"/>
    <s v="GRN2425-0002872"/>
    <d v="2024-08-06T00:00:00"/>
    <m/>
    <n v="5"/>
    <s v="Ontime"/>
    <m/>
  </r>
  <r>
    <n v="112"/>
    <s v="Expent  cost"/>
    <d v="2024-07-25T00:00:00"/>
    <m/>
    <m/>
    <d v="2024-07-25T00:00:00"/>
    <s v="PR2425-02271"/>
    <s v="PO2425-02670"/>
    <d v="2024-08-01T00:00:00"/>
    <m/>
    <n v="10"/>
    <s v="SFST81000050"/>
    <s v="PD Machine"/>
    <s v="Transport Conveyor1"/>
    <n v="3"/>
    <s v="OMRON&quot; TIMER ไทม์เมอร์ 24VDC H3CR-A8"/>
    <n v="2"/>
    <s v="PC"/>
    <n v="1080"/>
    <n v="2160"/>
    <s v="Puneet Approval"/>
    <s v="V1000481 - บริษัท เจดับบลิวเทค จำกัด"/>
    <x v="0"/>
    <s v="GRN2425-0002872"/>
    <d v="2024-08-06T00:00:00"/>
    <m/>
    <n v="5"/>
    <s v="Ontime"/>
    <m/>
  </r>
  <r>
    <n v="113"/>
    <s v="Expent  cost"/>
    <d v="2024-07-25T00:00:00"/>
    <m/>
    <m/>
    <d v="2024-07-25T00:00:00"/>
    <s v="PR2425-02271"/>
    <s v="PO2425-02670"/>
    <d v="2024-08-01T00:00:00"/>
    <m/>
    <n v="10"/>
    <s v="SFST81000050"/>
    <s v="PD Machine"/>
    <s v="Transport Conveyor1"/>
    <n v="4"/>
    <s v="OMRON&quot; Socket Terminal 8-Pin ใช่คู่กับ Timer 8-pin"/>
    <n v="2"/>
    <s v="PC"/>
    <n v="65"/>
    <n v="130"/>
    <s v="Puneet Approval"/>
    <s v="V1000481 - บริษัท เจดับบลิวเทค จำกัด"/>
    <x v="0"/>
    <s v="GRN2425-0002872"/>
    <d v="2024-08-06T00:00:00"/>
    <m/>
    <n v="5"/>
    <s v="Ontime"/>
    <m/>
  </r>
  <r>
    <n v="114"/>
    <s v="Expent  cost"/>
    <d v="2024-07-25T00:00:00"/>
    <m/>
    <m/>
    <d v="2024-07-25T00:00:00"/>
    <s v="PR2425-02272"/>
    <s v="PO2425-02672"/>
    <d v="2024-08-01T00:00:00"/>
    <m/>
    <n v="27"/>
    <s v="SFST81000050"/>
    <s v="Stationnary admin jobs"/>
    <s v="Stationnary admin jobs"/>
    <n v="1"/>
    <s v="BAIPO&quot; Signature Book F4 (สมุดเสนอเซ็นต์) คละสี ขนาด 26.5x37 cm."/>
    <n v="4"/>
    <s v="PC"/>
    <n v="165"/>
    <n v="660"/>
    <s v="Puneet Approval"/>
    <s v="V1000045 - OFFICE WORK CO., LTD."/>
    <x v="0"/>
    <m/>
    <d v="2024-08-28T00:00:00"/>
    <m/>
    <n v="27"/>
    <s v="Ontime"/>
    <m/>
  </r>
  <r>
    <n v="115"/>
    <s v="Expent  cost"/>
    <d v="2024-07-25T00:00:00"/>
    <m/>
    <m/>
    <d v="2024-07-25T00:00:00"/>
    <s v="PR2425-02272"/>
    <s v="PO2425-02672"/>
    <d v="2024-08-01T00:00:00"/>
    <m/>
    <n v="30"/>
    <s v="SFST81000050"/>
    <s v="Stationnary admin jobs"/>
    <s v="Stationnary admin jobs"/>
    <n v="2"/>
    <s v="BAIPO&quot; Signature Book F4 (สมุดเสนอเซ็นต์) คละสี ขนาด 26.5x37 cm."/>
    <n v="4"/>
    <s v="PCS."/>
    <n v="165"/>
    <n v="660"/>
    <s v="Puneet Approval"/>
    <s v="V1000045 - OFFICE WORK CO., LTD."/>
    <x v="0"/>
    <m/>
    <d v="2024-08-28T00:00:00"/>
    <m/>
    <n v="27"/>
    <s v="Ontime"/>
    <m/>
  </r>
  <r>
    <n v="116"/>
    <s v="Expent  cost"/>
    <d v="2024-07-25T00:00:00"/>
    <m/>
    <m/>
    <d v="2024-07-25T00:00:00"/>
    <s v="PR2425-02273"/>
    <s v="PO2425-02673"/>
    <d v="2024-08-01T00:00:00"/>
    <m/>
    <n v="10"/>
    <s v="SFST81000050"/>
    <s v="PD Machine"/>
    <s v="Can Opener No.2"/>
    <n v="1"/>
    <s v="Turning work, PE1000 workpiece according to the drawing_x000a_-Dia 180 x 143.5 mm."/>
    <n v="1"/>
    <s v="PC"/>
    <n v="2450"/>
    <n v="2450"/>
    <m/>
    <s v="V1000536 - Wongchan Engineering CO., LTD."/>
    <x v="0"/>
    <m/>
    <d v="2024-08-09T00:00:00"/>
    <m/>
    <n v="8"/>
    <s v="Ontime"/>
    <m/>
  </r>
  <r>
    <n v="117"/>
    <s v="Expent  cost"/>
    <d v="2024-07-25T00:00:00"/>
    <m/>
    <m/>
    <d v="2024-07-25T00:00:00"/>
    <s v="PR2425-02273"/>
    <s v="PO2425-02673"/>
    <d v="2024-08-01T00:00:00"/>
    <m/>
    <n v="10"/>
    <s v="SFST81000050"/>
    <s v="PD Machine"/>
    <s v="Can Opener No.2"/>
    <n v="2"/>
    <s v="Turning work, PE1000 workpiece according to the drawing_x000a_-Dia 180 x 147.5 mm."/>
    <n v="1"/>
    <s v="PC"/>
    <n v="2450"/>
    <n v="2450"/>
    <m/>
    <s v="V1000536 - Wongchan Engineering CO., LTD."/>
    <x v="0"/>
    <m/>
    <d v="2024-08-09T00:00:00"/>
    <m/>
    <n v="8"/>
    <s v="Ontime"/>
    <m/>
  </r>
  <r>
    <n v="118"/>
    <s v="Expent  cost"/>
    <d v="2024-07-25T00:00:00"/>
    <m/>
    <m/>
    <d v="2024-07-25T00:00:00"/>
    <s v="PR2425-02273"/>
    <s v="PO2425-02673 "/>
    <d v="2024-08-01T00:00:00"/>
    <m/>
    <n v="10"/>
    <s v="SFST81000050"/>
    <s v="PD Machine"/>
    <s v="Can Opener No.2"/>
    <n v="3"/>
    <s v="Turning work, PE1000 workpiece according to the drawing_x000a_-Dia 180 x 143.5 mm."/>
    <n v="1"/>
    <s v="PCS."/>
    <n v="2450"/>
    <n v="2450"/>
    <s v="Puneet Approval"/>
    <s v="V1000536 - Wongchan Engineering CO., LTD."/>
    <x v="0"/>
    <m/>
    <d v="2024-08-09T00:00:00"/>
    <m/>
    <n v="8"/>
    <s v="Ontime"/>
    <m/>
  </r>
  <r>
    <n v="119"/>
    <s v="Expent  cost"/>
    <d v="2024-07-25T00:00:00"/>
    <m/>
    <m/>
    <d v="2024-07-25T00:00:00"/>
    <s v="PR2425-02273"/>
    <s v="PO2425-02673 "/>
    <d v="2024-08-01T00:00:00"/>
    <m/>
    <n v="10"/>
    <s v="SFST81000050"/>
    <s v="PD Machine"/>
    <s v="Can Opener No.2"/>
    <n v="4"/>
    <s v="Turning work, PE1000 workpiece according to the drawing_x000a_-Dia 180 x 147.5 mm."/>
    <n v="1"/>
    <s v="PCS."/>
    <n v="2450"/>
    <n v="2450"/>
    <s v="Puneet Approval"/>
    <s v="V1000536 - Wongchan Engineering CO., LTD."/>
    <x v="0"/>
    <m/>
    <d v="2024-08-09T00:00:00"/>
    <m/>
    <n v="8"/>
    <s v="Ontime"/>
    <m/>
  </r>
  <r>
    <n v="120"/>
    <s v="Expent  cost"/>
    <d v="2024-07-30T00:00:00"/>
    <m/>
    <m/>
    <d v="2024-07-30T00:00:00"/>
    <s v="PR2425-02378"/>
    <s v="PO2425-02674"/>
    <d v="2024-08-06T00:00:00"/>
    <m/>
    <n v="30"/>
    <s v="SFST81000050"/>
    <s v="PPE Equipment"/>
    <s v="PPE and other equipment"/>
    <n v="1"/>
    <s v="UK SAFETY&quot; รุ่น OXFORD รองเท้าเซฟตี้ หัว Composite พื้น Kevlar"/>
    <n v="1"/>
    <s v="PCS."/>
    <n v="750"/>
    <n v="750"/>
    <s v="Puneet Approval"/>
    <s v="V1000556 - Team Safety Sales Co., Ltd."/>
    <x v="0"/>
    <m/>
    <d v="2024-09-02T00:00:00"/>
    <m/>
    <n v="27"/>
    <s v="Ontime"/>
    <m/>
  </r>
  <r>
    <n v="121"/>
    <s v="Expent  cost"/>
    <d v="2024-07-30T00:00:00"/>
    <m/>
    <m/>
    <d v="2024-07-30T00:00:00"/>
    <s v="PR2425-02378"/>
    <s v="PO2425-02674"/>
    <d v="2024-08-06T00:00:00"/>
    <m/>
    <n v="30"/>
    <s v="SFST81000050"/>
    <s v="PPE Equipment"/>
    <s v="PPE and other equipment"/>
    <n v="2"/>
    <s v="อะไหล่สายรัดคางหมวก BSH011"/>
    <n v="1"/>
    <s v="PCS."/>
    <n v="70"/>
    <n v="70"/>
    <s v="Puneet Approval"/>
    <s v="V1000556 - Team Safety Sales Co., Ltd."/>
    <x v="0"/>
    <m/>
    <d v="2024-09-02T00:00:00"/>
    <m/>
    <n v="27"/>
    <s v="Ontime"/>
    <m/>
  </r>
  <r>
    <n v="122"/>
    <s v="Expent  cost"/>
    <d v="2024-07-30T00:00:00"/>
    <m/>
    <m/>
    <d v="2024-07-30T00:00:00"/>
    <s v="PR2425-02378"/>
    <s v="PO2425-02674"/>
    <d v="2024-08-06T00:00:00"/>
    <m/>
    <n v="30"/>
    <s v="SFST81000050"/>
    <s v="PPE Equipment"/>
    <s v="PPE and other equipment"/>
    <n v="3"/>
    <s v="RANGER SAFETY&quot; หมวกเซฟตี้ มอก._x000a_ปรับเลื่อนสายไนล่อน 4 จุด (มีทุกสี) มีรูระบาย มอก 368-2562"/>
    <n v="1"/>
    <s v="PCS."/>
    <n v="150"/>
    <n v="150"/>
    <s v="Puneet Approval"/>
    <s v="V1000556 - Team Safety Sales Co., Ltd."/>
    <x v="0"/>
    <m/>
    <d v="2024-09-02T00:00:00"/>
    <m/>
    <n v="27"/>
    <s v="Ontime"/>
    <m/>
  </r>
  <r>
    <n v="123"/>
    <s v="Expent  cost"/>
    <d v="2024-07-30T00:00:00"/>
    <m/>
    <m/>
    <d v="2024-07-30T00:00:00"/>
    <s v="PR2425-02378"/>
    <s v="PO2425-02674"/>
    <d v="2024-08-06T00:00:00"/>
    <m/>
    <n v="30"/>
    <s v="SFST81000050"/>
    <s v="PPE Equipment"/>
    <s v="PPE and other equipment"/>
    <n v="1"/>
    <s v="UK SAFETY&quot; รุ่น OXFORD รองเท้าเซฟตี้_x000a__x000a_หัว Composite พื้น Kevlar"/>
    <n v="4"/>
    <s v="PCS."/>
    <n v="750"/>
    <n v="3000"/>
    <s v="Puneet Approval"/>
    <s v="V1000556 - Team Safety Sales Co., Ltd."/>
    <x v="0"/>
    <m/>
    <d v="2024-09-02T00:00:00"/>
    <m/>
    <n v="27"/>
    <s v="Ontime"/>
    <m/>
  </r>
  <r>
    <n v="124"/>
    <s v="Expent  cost"/>
    <d v="2024-07-30T00:00:00"/>
    <m/>
    <m/>
    <d v="2024-07-30T00:00:00"/>
    <s v="PR2425-02378"/>
    <s v="PO2425-02674"/>
    <d v="2024-08-06T00:00:00"/>
    <m/>
    <n v="30"/>
    <s v="SFST81000050"/>
    <s v="PPE Equipment"/>
    <s v="PPE and other equipment"/>
    <n v="2"/>
    <s v="อะไหล่สายรัดคางหมวก BSH011"/>
    <n v="3"/>
    <s v="PCS."/>
    <n v="70"/>
    <n v="210"/>
    <s v="Puneet Approval"/>
    <s v="V1000556 - Team Safety Sales Co., Ltd."/>
    <x v="0"/>
    <m/>
    <d v="2024-09-02T00:00:00"/>
    <m/>
    <n v="27"/>
    <s v="Ontime"/>
    <m/>
  </r>
  <r>
    <n v="125"/>
    <s v="Expent  cost"/>
    <d v="2024-07-30T00:00:00"/>
    <m/>
    <m/>
    <d v="2024-07-30T00:00:00"/>
    <s v="PR2425-02378"/>
    <s v="PO2425-02674"/>
    <d v="2024-08-06T00:00:00"/>
    <m/>
    <n v="30"/>
    <s v="SFST81000050"/>
    <s v="PPE Equipment"/>
    <s v="PPE and other equipment"/>
    <n v="3"/>
    <s v="RANGER SAFETY&quot; หมวกเซฟตี้ มอก._x000a_ปรับเลื่อนสายไนล่อน 4 จุด (มีทุกสี) มีรูระบาย มอก 368-2562"/>
    <n v="5"/>
    <s v="PCS."/>
    <n v="150"/>
    <n v="750"/>
    <s v="Puneet Approval"/>
    <s v="V1000556 - Team Safety Sales Co., Ltd."/>
    <x v="0"/>
    <m/>
    <d v="2024-09-02T00:00:00"/>
    <m/>
    <n v="27"/>
    <s v="Ontime"/>
    <m/>
  </r>
  <r>
    <n v="126"/>
    <s v="Expent  cost"/>
    <d v="2024-07-25T00:00:00"/>
    <m/>
    <m/>
    <d v="2024-07-25T00:00:00"/>
    <s v="PR2425-02267"/>
    <s v="PO2425-02730"/>
    <d v="2024-08-01T00:00:00"/>
    <m/>
    <n v="30"/>
    <s v="SFST34000065"/>
    <s v="Consumable part for MN"/>
    <s v="Cooling system jobs"/>
    <n v="1"/>
    <s v="WEIGUANG&quot; Axial Fan 4E-315-V-S"/>
    <n v="15"/>
    <s v="PC"/>
    <n v="3400"/>
    <n v="51000"/>
    <s v="Puneet Approval"/>
    <s v="V1000310 - BOONBAWORN ENGINEERING CO., LTD"/>
    <x v="0"/>
    <m/>
    <d v="2024-08-14T00:00:00"/>
    <m/>
    <n v="13"/>
    <s v="Ontime"/>
    <m/>
  </r>
  <r>
    <n v="127"/>
    <s v="Expent  cost"/>
    <d v="2024-07-25T00:00:00"/>
    <m/>
    <m/>
    <d v="2024-07-25T00:00:00"/>
    <s v="PR2425-02024"/>
    <s v="PO2425-02731"/>
    <d v="2024-08-01T00:00:00"/>
    <m/>
    <n v="30"/>
    <s v="SFST34000136"/>
    <s v="Consumable part for MN"/>
    <s v="Consumable part"/>
    <n v="1"/>
    <s v="argon gas 1.5 Q"/>
    <n v="3"/>
    <s v="Drm."/>
    <n v="116.66666666666667"/>
    <n v="350"/>
    <s v="Puneet Approval"/>
    <s v="V1000475 - คล่องการค้า"/>
    <x v="0"/>
    <m/>
    <d v="2024-08-14T00:00:00"/>
    <m/>
    <n v="13"/>
    <s v="Ontime"/>
    <m/>
  </r>
  <r>
    <n v="128"/>
    <s v="Expent  cost"/>
    <d v="2024-07-25T00:00:00"/>
    <m/>
    <m/>
    <d v="2024-07-25T00:00:00"/>
    <s v="PR2425-02024"/>
    <s v="PO2425-02731"/>
    <d v="2024-08-01T00:00:00"/>
    <m/>
    <n v="30"/>
    <s v="SFST34000137"/>
    <s v="Consumable part for MN"/>
    <s v="Consumable part"/>
    <n v="2"/>
    <s v="argon gas 6 Q"/>
    <n v="1"/>
    <s v="Drm."/>
    <n v="900"/>
    <n v="900"/>
    <s v="Puneet Approval"/>
    <s v="V1000475 - คล่องการค้า"/>
    <x v="0"/>
    <m/>
    <d v="2024-08-14T00:00:00"/>
    <m/>
    <n v="13"/>
    <s v="Ontime"/>
    <m/>
  </r>
  <r>
    <n v="129"/>
    <s v="Expent  cost"/>
    <d v="2024-07-25T00:00:00"/>
    <m/>
    <m/>
    <d v="2024-07-25T00:00:00"/>
    <s v="PR2425-01992"/>
    <s v="PO2425-02732"/>
    <d v="2024-08-01T00:00:00"/>
    <m/>
    <n v="30"/>
    <s v="SFST81000050"/>
    <s v="Consumable part for MN"/>
    <s v="Consumable part"/>
    <n v="1"/>
    <s v="DETERGENT TAB (CLEANER TAB) (ขจัดคราบมัน) 100 ชิ้น / ถัง"/>
    <n v="1"/>
    <s v="PC"/>
    <n v="4700"/>
    <n v="4700"/>
    <s v="Puneet Approval"/>
    <s v="V1000460 - FIX EVOLUTION CO., LTD."/>
    <x v="0"/>
    <m/>
    <d v="2024-08-15T00:00:00"/>
    <m/>
    <n v="14"/>
    <s v="Ontime"/>
    <m/>
  </r>
  <r>
    <n v="130"/>
    <s v="Expent  cost"/>
    <d v="2024-07-25T00:00:00"/>
    <m/>
    <m/>
    <d v="2024-07-25T00:00:00"/>
    <s v="PR2425-01992"/>
    <s v="PO2425-02732"/>
    <d v="2024-08-01T00:00:00"/>
    <m/>
    <n v="30"/>
    <s v="SFST81000050"/>
    <s v="Consumable part for MN"/>
    <s v="Consumable part"/>
    <n v="2"/>
    <s v="CARE-TAB (CARE CONTROL) เคลือบและป้องกันคราบตะกรัน ( 150 ชิ้น/ถัง)"/>
    <n v="1"/>
    <s v="PC"/>
    <n v="5500"/>
    <n v="5500"/>
    <s v="Puneet Approval"/>
    <s v="V1000460 - FIX EVOLUTION CO., LTD."/>
    <x v="0"/>
    <m/>
    <d v="2024-08-15T00:00:00"/>
    <m/>
    <n v="14"/>
    <s v="Ontime"/>
    <m/>
  </r>
  <r>
    <n v="131"/>
    <s v="Expent  cost"/>
    <d v="2024-07-25T00:00:00"/>
    <m/>
    <m/>
    <d v="2024-07-25T00:00:00"/>
    <s v="PR2425-01992"/>
    <s v="PO2425-02732"/>
    <d v="2024-08-01T00:00:00"/>
    <m/>
    <n v="30"/>
    <s v="SFST81000050"/>
    <s v="Consumable part for MN"/>
    <s v="Consumable part"/>
    <n v="3"/>
    <s v="ACTIVE GREEN ขจัดคราบมัน ICombi pro และ ICombi Classic"/>
    <n v="1"/>
    <s v="PC"/>
    <n v="6000"/>
    <n v="6000"/>
    <s v="Puneet Approval"/>
    <s v="V1000460 - FIX EVOLUTION CO., LTD."/>
    <x v="0"/>
    <m/>
    <d v="2024-08-15T00:00:00"/>
    <m/>
    <n v="14"/>
    <s v="Ontime"/>
    <m/>
  </r>
  <r>
    <n v="132"/>
    <s v="Expent  cost"/>
    <d v="2024-07-25T00:00:00"/>
    <m/>
    <m/>
    <d v="2024-07-25T00:00:00"/>
    <s v="PR2425-02001"/>
    <s v="PO2425-02733"/>
    <d v="2024-08-01T00:00:00"/>
    <m/>
    <n v="30"/>
    <s v="SFST81000050"/>
    <s v="Consumable part for MN"/>
    <s v="Consumable part"/>
    <n v="1"/>
    <s v="DPD no.1 &quot;Lovibond&quot; 511052BT 500 Tablets (1 Box / 500 Pcs)"/>
    <n v="2"/>
    <s v="Box"/>
    <n v="1250"/>
    <n v="2500"/>
    <s v="Puneet Approval"/>
    <s v="V1000210 - U.P. MARKETING GENERAL SUPPLY CO., LTD."/>
    <x v="0"/>
    <m/>
    <d v="2024-08-19T00:00:00"/>
    <m/>
    <n v="18"/>
    <s v="Ontime"/>
    <m/>
  </r>
  <r>
    <n v="133"/>
    <s v="Expent  cost"/>
    <d v="2024-07-25T00:00:00"/>
    <m/>
    <m/>
    <d v="2024-07-25T00:00:00"/>
    <s v="PR2425-02003"/>
    <s v="PO2425-02734"/>
    <d v="2024-08-01T00:00:00"/>
    <m/>
    <n v="10"/>
    <s v="SFST81000050"/>
    <s v="PD Machine"/>
    <s v="Transport Conveyor2"/>
    <n v="1"/>
    <s v="Danfoss&quot;, Inverter FC51; 3P, 380VAC, 0.37KW"/>
    <n v="1"/>
    <s v="PC"/>
    <n v="6890"/>
    <n v="6890"/>
    <s v="Puneet Approval"/>
    <s v="V1000481 - บริษัท เจดับบลิวเทค จำกัด"/>
    <x v="0"/>
    <m/>
    <d v="2024-08-09T00:00:00"/>
    <m/>
    <n v="8"/>
    <s v="Ontime"/>
    <m/>
  </r>
  <r>
    <n v="134"/>
    <s v="Expent  cost"/>
    <d v="2024-07-25T00:00:00"/>
    <m/>
    <m/>
    <d v="2024-07-25T00:00:00"/>
    <s v="PR2425-02003"/>
    <s v="PO2425-02734"/>
    <d v="2024-08-01T00:00:00"/>
    <m/>
    <n v="10"/>
    <s v="SFST81000050"/>
    <s v="PD Machine"/>
    <s v="Transport Conveyor2"/>
    <n v="2"/>
    <s v="LCP12 (Keypad for FC51)"/>
    <n v="1"/>
    <s v="PC"/>
    <n v="920"/>
    <n v="920"/>
    <s v="Puneet Approval"/>
    <s v="V1000481 - บริษัท เจดับบลิวเทค จำกัด"/>
    <x v="0"/>
    <m/>
    <d v="2024-08-09T00:00:00"/>
    <m/>
    <n v="8"/>
    <s v="Ontime"/>
    <m/>
  </r>
  <r>
    <n v="135"/>
    <s v="Expent  cost"/>
    <d v="2024-07-25T00:00:00"/>
    <m/>
    <m/>
    <d v="2024-07-25T00:00:00"/>
    <s v="PR2425-01994"/>
    <s v="PO2425-02735"/>
    <d v="2024-08-01T00:00:00"/>
    <m/>
    <n v="30"/>
    <s v="SFST81000050"/>
    <s v="Consumable part for MN"/>
    <s v="PPE and other equipment"/>
    <n v="1"/>
    <s v="Plastic spare parts box 83 24.7*36*15 cm with 4-legged stand"/>
    <n v="24"/>
    <s v="PC"/>
    <n v="150"/>
    <n v="3600"/>
    <s v="Puneet Approval"/>
    <s v="V1000259 - JJP SUPPLY CO., LTD"/>
    <x v="0"/>
    <m/>
    <d v="2024-08-20T00:00:00"/>
    <m/>
    <n v="19"/>
    <s v="Ontime"/>
    <m/>
  </r>
  <r>
    <n v="136"/>
    <s v="Expent  cost"/>
    <d v="2024-07-25T00:00:00"/>
    <m/>
    <m/>
    <d v="2024-07-25T00:00:00"/>
    <s v="PR2425-01994"/>
    <s v="PO2425-02735"/>
    <d v="2024-08-01T00:00:00"/>
    <m/>
    <n v="30"/>
    <s v="SFST81000050"/>
    <s v="Consumable part for MN"/>
    <s v="PPE and other equipment"/>
    <n v="2"/>
    <s v="Plastic spare parts box B4 30*43*16.5 cm with 4-legged stand"/>
    <n v="24"/>
    <s v="PC"/>
    <n v="202.5"/>
    <n v="4860"/>
    <s v="Puneet Approval"/>
    <s v="V1000259 - JJP SUPPLY CO., LTD"/>
    <x v="0"/>
    <m/>
    <d v="2024-08-20T00:00:00"/>
    <m/>
    <n v="19"/>
    <s v="Ontime"/>
    <m/>
  </r>
  <r>
    <n v="137"/>
    <s v="Expent  cost"/>
    <d v="2024-07-25T00:00:00"/>
    <m/>
    <m/>
    <d v="2024-07-25T00:00:00"/>
    <s v="PR2425-01994"/>
    <s v="PO2425-02735"/>
    <d v="2024-08-01T00:00:00"/>
    <m/>
    <n v="30"/>
    <s v="SFST81000050"/>
    <s v="Consumable part for MN"/>
    <s v="PPE and other equipment"/>
    <n v="3"/>
    <s v="Plastic spare parts box B5 35*50*18 cm with 4-legged stand"/>
    <n v="24"/>
    <s v="PC"/>
    <n v="260"/>
    <n v="6240"/>
    <s v="Puneet Approval"/>
    <s v="V1000259 - JJP SUPPLY CO., LTD"/>
    <x v="0"/>
    <m/>
    <d v="2024-08-20T00:00:00"/>
    <m/>
    <n v="19"/>
    <s v="Ontime"/>
    <m/>
  </r>
  <r>
    <n v="138"/>
    <s v="Expent  cost"/>
    <d v="2024-07-25T00:00:00"/>
    <m/>
    <m/>
    <d v="2024-07-25T00:00:00"/>
    <s v="PR2425-01838"/>
    <s v="PO2425-02736"/>
    <d v="2024-08-01T00:00:00"/>
    <m/>
    <n v="30"/>
    <s v="SFST34000104"/>
    <s v="Consumable part for MN"/>
    <s v="Consumable part"/>
    <n v="1"/>
    <s v="ยูโบลท์สแตนเลส SUS304 (Steel U-BOLT) ขนาด 1/2&quot; (วงใน 22 mm.)"/>
    <n v="4"/>
    <s v="PC"/>
    <n v="20"/>
    <n v="80"/>
    <s v="Puneet Approval"/>
    <s v="V1000306 - Inter Supply (1992) Co., Ltd."/>
    <x v="0"/>
    <m/>
    <d v="2024-08-14T00:00:00"/>
    <m/>
    <n v="13"/>
    <s v="Ontime"/>
    <m/>
  </r>
  <r>
    <n v="139"/>
    <s v="Expent  cost"/>
    <d v="2024-07-25T00:00:00"/>
    <m/>
    <m/>
    <d v="2024-07-25T00:00:00"/>
    <s v="PR2425-01838"/>
    <s v="PO2425-02736"/>
    <d v="2024-08-01T00:00:00"/>
    <m/>
    <n v="30"/>
    <s v="SFST34000105"/>
    <s v="Consumable part for MN"/>
    <s v="Consumable part"/>
    <n v="2"/>
    <s v="ยูโบลท์สแตนเลส SUS304 (Steel U-BOLT) ขนาด 3/4&quot; (วงใน 28 mm.)"/>
    <n v="4"/>
    <s v="PC"/>
    <n v="20"/>
    <n v="80"/>
    <s v="Puneet Approval"/>
    <s v="V1000306 - Inter Supply (1992) Co., Ltd."/>
    <x v="0"/>
    <m/>
    <d v="2024-08-14T00:00:00"/>
    <m/>
    <n v="13"/>
    <s v="Ontime"/>
    <m/>
  </r>
  <r>
    <n v="140"/>
    <s v="Expent  cost"/>
    <d v="2024-07-25T00:00:00"/>
    <m/>
    <m/>
    <d v="2024-07-25T00:00:00"/>
    <s v="PR2425-01838"/>
    <s v="PO2425-02736"/>
    <d v="2024-08-01T00:00:00"/>
    <m/>
    <n v="30"/>
    <s v="SFST34000106"/>
    <s v="Consumable part for MN"/>
    <s v="Consumable part"/>
    <n v="3"/>
    <s v="ยูโบลท์สแตนเลส SUS304 (Steel U-BOLT) ขนาด 1&quot; (วงใน 34 mm.)"/>
    <n v="4"/>
    <s v="PC"/>
    <n v="28"/>
    <n v="112"/>
    <s v="Puneet Approval"/>
    <s v="V1000306 - Inter Supply (1992) Co., Ltd."/>
    <x v="0"/>
    <m/>
    <d v="2024-08-14T00:00:00"/>
    <m/>
    <n v="13"/>
    <s v="Ontime"/>
    <m/>
  </r>
  <r>
    <n v="141"/>
    <s v="Expent  cost"/>
    <d v="2024-07-25T00:00:00"/>
    <m/>
    <m/>
    <d v="2024-07-25T00:00:00"/>
    <s v="PR2425-01838"/>
    <s v="PO2425-02736"/>
    <d v="2024-08-01T00:00:00"/>
    <m/>
    <n v="30"/>
    <s v="SFST34000107"/>
    <s v="Consumable part for MN"/>
    <s v="Consumable part"/>
    <n v="4"/>
    <s v="ยูโบลท์สแตนเลส SUS304 (Steel U-BOLT) ขนาด 1.1/4&quot; (วงใน 43 mm"/>
    <n v="8"/>
    <s v="PC"/>
    <n v="35"/>
    <n v="280"/>
    <s v="Puneet Approval"/>
    <s v="V1000306 - Inter Supply (1992) Co., Ltd."/>
    <x v="0"/>
    <m/>
    <d v="2024-08-14T00:00:00"/>
    <m/>
    <n v="13"/>
    <s v="Ontime"/>
    <m/>
  </r>
  <r>
    <n v="142"/>
    <s v="Expent  cost"/>
    <d v="2024-07-25T00:00:00"/>
    <m/>
    <m/>
    <d v="2024-07-25T00:00:00"/>
    <s v="PR2425-01838"/>
    <s v="PO2425-02736"/>
    <d v="2024-08-01T00:00:00"/>
    <m/>
    <n v="30"/>
    <s v="SFST34000108"/>
    <s v="Consumable part for MN"/>
    <s v="Consumable part"/>
    <n v="5"/>
    <s v="ยูโบลท์สแตนเลส SUS304 (Steel U-BOLT) ข"/>
    <n v="2"/>
    <s v="PC"/>
    <n v="40"/>
    <n v="80"/>
    <s v="Puneet Approval"/>
    <s v="V1000306 - Inter Supply (1992) Co., Ltd."/>
    <x v="0"/>
    <m/>
    <d v="2024-08-14T00:00:00"/>
    <m/>
    <n v="13"/>
    <s v="Ontime"/>
    <m/>
  </r>
  <r>
    <n v="143"/>
    <s v="Expent  cost"/>
    <d v="2024-07-25T00:00:00"/>
    <m/>
    <m/>
    <d v="2024-07-25T00:00:00"/>
    <s v="PR2425-01838"/>
    <s v="PO2425-02736"/>
    <d v="2024-08-01T00:00:00"/>
    <m/>
    <n v="30"/>
    <s v="SFST34000109"/>
    <s v="Consumable part for MN"/>
    <s v="Consumable part"/>
    <n v="6"/>
    <s v="ยูโบลท์สแตนเลส SUS304 (Steel U-BOLT) ขนาด 2&quot; (วงใน 62 mm.)"/>
    <n v="2"/>
    <s v="PC"/>
    <n v="40"/>
    <n v="80"/>
    <s v="Puneet Approval"/>
    <s v="V1000306 - Inter Supply (1992) Co., Ltd."/>
    <x v="0"/>
    <m/>
    <d v="2024-08-14T00:00:00"/>
    <m/>
    <n v="13"/>
    <s v="Ontime"/>
    <m/>
  </r>
  <r>
    <n v="144"/>
    <s v="Expent  cost"/>
    <d v="2024-07-25T00:00:00"/>
    <m/>
    <m/>
    <d v="2024-07-25T00:00:00"/>
    <s v="PR2425-01838"/>
    <s v="PO2425-02736"/>
    <d v="2024-08-01T00:00:00"/>
    <m/>
    <n v="30"/>
    <s v="SFST34000110"/>
    <s v="Consumable part for MN"/>
    <s v="Consumable part"/>
    <n v="7"/>
    <s v="ยูโบลท์สแตนเลส SUS304 (Steel U-BOLT) ขนาด 2.1/2&quot; (วงใน 80 mm"/>
    <n v="2"/>
    <s v="PC"/>
    <n v="55"/>
    <n v="110"/>
    <s v="Puneet Approval"/>
    <s v="V1000306 - Inter Supply (1992) Co., Ltd."/>
    <x v="0"/>
    <m/>
    <d v="2024-08-14T00:00:00"/>
    <m/>
    <n v="13"/>
    <s v="Ontime"/>
    <m/>
  </r>
  <r>
    <n v="145"/>
    <s v="Expent  cost"/>
    <d v="2024-07-25T00:00:00"/>
    <m/>
    <m/>
    <d v="2024-07-25T00:00:00"/>
    <s v="PR2425-01997 "/>
    <s v="PO2425-02739"/>
    <d v="2024-08-01T00:00:00"/>
    <m/>
    <n v="30"/>
    <s v="SFST81000050"/>
    <s v="Tool and Equipment  Engineering"/>
    <s v="PPE and other equipment"/>
    <n v="1"/>
    <s v="TOTAL&quot; รุ่น TDLI20602 ชุดสว่านกระแทกไร้สาย 20V. ขนาด 60M.m"/>
    <n v="1"/>
    <s v="PC"/>
    <n v="2706.54"/>
    <n v="2706.54"/>
    <s v="Puneet Approval"/>
    <s v="KRUEANG MUE RUNG REUNG CO., LTD."/>
    <x v="0"/>
    <m/>
    <d v="2024-09-02T00:00:00"/>
    <m/>
    <n v="32"/>
    <s v="over deliverry"/>
    <m/>
  </r>
  <r>
    <n v="146"/>
    <s v="Expent  cost"/>
    <d v="2024-07-25T00:00:00"/>
    <m/>
    <m/>
    <d v="2024-07-25T00:00:00"/>
    <s v="PR2425-02000"/>
    <s v="PO2425-02740"/>
    <d v="2024-08-01T00:00:00"/>
    <m/>
    <n v="30"/>
    <s v="SFST34000092"/>
    <s v="Consumable part for MN"/>
    <s v="Consumable part"/>
    <n v="1"/>
    <s v="เทปพันเกลียวSCG 12mm.x0.1mm.x10m. ยี่ห้อ​SCGช้าง เทปพันท่อ"/>
    <n v="2"/>
    <s v="Box"/>
    <n v="275"/>
    <n v="550"/>
    <s v="Puneet Approval"/>
    <s v="V1000259 - JJP SUPPLY CO., LTD"/>
    <x v="0"/>
    <m/>
    <d v="2024-08-20T00:00:00"/>
    <m/>
    <n v="19"/>
    <s v="Ontime"/>
    <m/>
  </r>
  <r>
    <n v="147"/>
    <s v="Expent  cost"/>
    <d v="2024-07-25T00:00:00"/>
    <m/>
    <m/>
    <d v="2024-07-25T00:00:00"/>
    <s v="PR2425-02002"/>
    <s v="PO2425-02741"/>
    <d v="2024-08-01T00:00:00"/>
    <m/>
    <n v="10"/>
    <s v="SFST81000050"/>
    <s v="Consumable part for MN"/>
    <s v="Consumable part"/>
    <n v="1"/>
    <s v="ARF-25C&quot; Argon pressure gauge, brass."/>
    <n v="1"/>
    <s v="PC"/>
    <n v="2100"/>
    <n v="2100"/>
    <s v="Puneet Approval"/>
    <s v="V1000271 - 395 Shop Limited Partnership"/>
    <x v="0"/>
    <m/>
    <d v="2024-08-10T00:00:00"/>
    <m/>
    <n v="9"/>
    <s v="Ontime"/>
    <m/>
  </r>
  <r>
    <n v="148"/>
    <s v="Expent  cost"/>
    <d v="2024-07-25T00:00:00"/>
    <m/>
    <m/>
    <d v="2024-07-25T00:00:00"/>
    <s v="PR2425-01996"/>
    <s v="PO2425-02777 "/>
    <d v="2024-08-01T00:00:00"/>
    <m/>
    <n v="60"/>
    <s v="SFST81000050"/>
    <s v="Electrical system out  PD area"/>
    <s v="Electrical jobs"/>
    <n v="1"/>
    <s v="Magnetig Switch SNS CS1-F"/>
    <n v="2"/>
    <s v="PC"/>
    <n v="184"/>
    <n v="368"/>
    <s v="Puneet Approval"/>
    <s v="V1000617 - PNEUMA ENGINEERING CO., LTD."/>
    <x v="0"/>
    <m/>
    <d v="2024-09-23T00:00:00"/>
    <m/>
    <n v="53"/>
    <s v="Ontime"/>
    <m/>
  </r>
  <r>
    <n v="149"/>
    <s v="Expent  cost"/>
    <d v="2024-07-25T00:00:00"/>
    <m/>
    <m/>
    <d v="2024-07-25T00:00:00"/>
    <s v="PR2425-01997"/>
    <s v="PO2425-02777 "/>
    <d v="2024-08-01T00:00:00"/>
    <m/>
    <n v="60"/>
    <s v="SFST81000050"/>
    <s v="Electrical system out  PD area"/>
    <s v="Electrical jobs"/>
    <n v="1"/>
    <s v="Magnetig Switch SNS CS1-U"/>
    <n v="2"/>
    <s v="PC"/>
    <n v="184"/>
    <n v="368"/>
    <s v="Puneet Approval"/>
    <s v="V1000617 - PNEUMA ENGINEERING CO., LTD."/>
    <x v="0"/>
    <m/>
    <d v="2024-09-24T00:00:00"/>
    <m/>
    <n v="54"/>
    <s v="Ontime"/>
    <m/>
  </r>
  <r>
    <n v="150"/>
    <s v="Expent  cost"/>
    <d v="2024-07-25T00:00:00"/>
    <m/>
    <m/>
    <d v="2024-07-25T00:00:00"/>
    <s v="PR2425-01998"/>
    <s v="PO2425-02777 "/>
    <d v="2024-08-01T00:00:00"/>
    <m/>
    <n v="60"/>
    <s v="SFST81000050"/>
    <s v="Electrical system out  PD area"/>
    <s v="Electrical jobs"/>
    <n v="1"/>
    <s v="Magnetig Switch Bracket F-SU32H"/>
    <n v="2"/>
    <s v="PC"/>
    <n v="93"/>
    <n v="186"/>
    <s v="Puneet Approval"/>
    <s v="V1000617 - PNEUMA ENGINEERING CO., LTD."/>
    <x v="0"/>
    <m/>
    <d v="2024-09-25T00:00:00"/>
    <m/>
    <n v="55"/>
    <s v="Ontime"/>
    <m/>
  </r>
  <r>
    <n v="151"/>
    <s v="Expent  cost"/>
    <d v="2024-07-25T00:00:00"/>
    <m/>
    <m/>
    <d v="2024-07-25T00:00:00"/>
    <s v="PR2425-01999"/>
    <s v="PO2425-02777 "/>
    <d v="2024-08-01T00:00:00"/>
    <m/>
    <n v="60"/>
    <s v="SFST81000050"/>
    <s v="Electrical system out  PD area"/>
    <s v="Electrical jobs"/>
    <n v="1"/>
    <s v="Magnetig Switch Bracket F-SU40H"/>
    <n v="2"/>
    <s v="PC"/>
    <n v="93"/>
    <n v="186"/>
    <s v="Puneet Approval"/>
    <s v="V1000617 - PNEUMA ENGINEERING CO., LTD."/>
    <x v="0"/>
    <m/>
    <d v="2024-09-26T00:00:00"/>
    <m/>
    <n v="56"/>
    <s v="Ontime"/>
    <m/>
  </r>
  <r>
    <n v="152"/>
    <s v="Expent  cost"/>
    <d v="2024-07-30T00:00:00"/>
    <m/>
    <m/>
    <d v="2024-07-30T00:00:00"/>
    <s v="PR2425-02377"/>
    <s v="PO2425-02836"/>
    <d v="2024-08-06T00:00:00"/>
    <m/>
    <n v="60"/>
    <s v="SFST81000050"/>
    <s v="Safety equipment"/>
    <s v="Safety equipment"/>
    <n v="1"/>
    <s v="ป้ายตั้งพื้นสีเหลือง ขนาด 21x30x60 cm._x000a_- พร้อมสติ๊กเกอร์ไดคัทข้อความตามแบบ_x000a_- มองเห็น 2 ด้าน พับเก็บได้_x000a_- ป้าย &quot;กำลังซ่อมแซม&quot;_x000a_- 3 ภาษา (ไทย อังกฤษ พม่า)"/>
    <n v="4"/>
    <s v="PCS."/>
    <n v="425"/>
    <n v="1700"/>
    <m/>
    <s v="V1000618 - ST PRODUCTS AND SERVICE COMPANY LIMITED"/>
    <x v="0"/>
    <m/>
    <d v="2024-09-11T00:00:00"/>
    <m/>
    <n v="36"/>
    <s v="Ontime"/>
    <m/>
  </r>
  <r>
    <n v="153"/>
    <s v="Expent  cost"/>
    <d v="2024-07-30T00:00:00"/>
    <m/>
    <m/>
    <d v="2024-07-30T00:00:00"/>
    <s v="PR2425-02377"/>
    <s v="PO2425-02836 "/>
    <d v="2024-08-06T00:00:00"/>
    <m/>
    <n v="60"/>
    <s v="SFST81000050"/>
    <s v="Safety equipment"/>
    <s v="Safety equipment"/>
    <n v="2"/>
    <s v="ป้ายตั้งพื้นสีเหลือง ขนาด 21x30x60 cm._x000a_- พร้อมสติ๊กเกอร์ไดคัทข้อความตามแบบ_x000a_- มองเห็น 2 ด้าน พับเก็บได้_x000a_- ป้าย &quot;กำลังซ่อมแซม&quot;_x000a_- 3 ภาษา (ไทย อังกฤษ พม่า)"/>
    <n v="4"/>
    <s v="PCS."/>
    <n v="425"/>
    <n v="1700"/>
    <s v="Puneet Approval"/>
    <s v="V1000618 - ST PRODUCTS AND SERVICE COMPANY LIMITED"/>
    <x v="0"/>
    <m/>
    <d v="2024-09-11T00:00:00"/>
    <m/>
    <n v="36"/>
    <s v="Ontime"/>
    <m/>
  </r>
  <r>
    <n v="154"/>
    <s v="Expent  cost"/>
    <d v="2024-07-30T00:00:00"/>
    <m/>
    <m/>
    <d v="2024-07-30T00:00:00"/>
    <s v="PR2425-02377"/>
    <s v="PO2425-02836 "/>
    <d v="2024-08-06T00:00:00"/>
    <m/>
    <n v="60"/>
    <s v="SFST81000050"/>
    <s v="Safety equipment"/>
    <s v="Safety equipment"/>
    <n v="3"/>
    <s v="ค่าส่ง"/>
    <n v="1"/>
    <s v="PCS."/>
    <n v="150"/>
    <n v="150"/>
    <s v="Puneet Approval"/>
    <s v="V1000618 - ST PRODUCTS AND SERVICE COMPANY LIMITED"/>
    <x v="0"/>
    <m/>
    <d v="2024-09-11T00:00:00"/>
    <m/>
    <n v="36"/>
    <s v="Ontime"/>
    <m/>
  </r>
  <r>
    <n v="155"/>
    <s v="CAPEX  (Unbudget)"/>
    <d v="2024-08-05T00:00:00"/>
    <m/>
    <m/>
    <d v="2024-08-05T00:00:00"/>
    <s v="PR2425-02459 "/>
    <s v="PO2425-02857"/>
    <d v="2024-08-12T00:00:00"/>
    <m/>
    <n v="30"/>
    <s v="SFST82000016"/>
    <s v="Annual cost"/>
    <s v="Safety  annual jobs"/>
    <n v="1"/>
    <s v="Install and improvement water pump Ref. Project No. EN24-019"/>
    <n v="1"/>
    <s v="JOB."/>
    <n v="531000"/>
    <n v="531000"/>
    <s v="Puneet Approval"/>
    <s v=" V1000117 - NPN ENGINEERING SOLUTION SUPPLY CO., LTD."/>
    <x v="0"/>
    <m/>
    <d v="2024-11-19T00:00:00"/>
    <m/>
    <n v="99"/>
    <s v="over deliverry"/>
    <m/>
  </r>
  <r>
    <n v="156"/>
    <s v="Expent  cost"/>
    <d v="2024-08-07T00:00:00"/>
    <m/>
    <m/>
    <d v="2024-08-07T00:00:00"/>
    <s v="PR2425-02507"/>
    <s v="PO2425-02858"/>
    <d v="2024-08-14T00:00:00"/>
    <m/>
    <n v="20"/>
    <s v="S+K165+I164:J1+I164:J209"/>
    <s v="Annual cost"/>
    <s v="Safety  annual jobs"/>
    <n v="1"/>
    <s v="ค่าตรวจวัดสภาพแวดล้อมในการทํางาน ปี2567_x000a_-ห้องเก็บสารเคมี_x000a_-ระดับเสียงดังในพื้นที่การทํางาน_x000a_-ระดับความร้อน_x000a_-ความเข้มของแสงสว่าง_x000a_-ปริมาณสารเจือปนในอากาศที่ระบายออกจากปล่อง"/>
    <n v="1"/>
    <s v="JOB"/>
    <n v="25000"/>
    <n v="25000"/>
    <s v="Puneet Approval"/>
    <s v="C.E.M TECHNOLOGY (THAILAND) CO.,LTD."/>
    <x v="0"/>
    <m/>
    <d v="2024-09-02T00:00:00"/>
    <m/>
    <n v="19"/>
    <s v="Ontime"/>
    <m/>
  </r>
  <r>
    <n v="157"/>
    <s v="Expent  cost"/>
    <d v="2024-08-07T00:00:00"/>
    <m/>
    <m/>
    <d v="2024-08-07T00:00:00"/>
    <s v="PR2425-02507"/>
    <s v="PO2425-02858"/>
    <d v="2024-08-14T00:00:00"/>
    <m/>
    <n v="20"/>
    <s v="SFST81000064"/>
    <s v="Annual cost"/>
    <s v="Safety  annual jobs"/>
    <n v="1"/>
    <s v="ค่าตรวจวัดสภาพแวดล้อมในการทํางาน ปี2567_x000a_-ห้องเก็บสารเคมี_x000a_-ระดับเสียงดังในพื้นที่การทํางาน_x000a_-ระดับความร้อน_x000a_-ความเข้มของแสงสว่าง_x000a_-ปริมาณสารเจือปนในอากาศที่ระบายออกจากปล่อง"/>
    <n v="1"/>
    <s v="JOB."/>
    <n v="2500"/>
    <n v="2500"/>
    <s v="Puneet Approval"/>
    <s v="V1000623 - C.E.M TECHNOLOGY (THAILAND) CO.,LTD."/>
    <x v="0"/>
    <m/>
    <d v="2024-09-02T00:00:00"/>
    <m/>
    <n v="19"/>
    <s v="Ontime"/>
    <m/>
  </r>
  <r>
    <n v="158"/>
    <s v="CAPEX  (Budget)"/>
    <d v="2024-07-30T00:00:00"/>
    <m/>
    <m/>
    <d v="2024-07-30T00:00:00"/>
    <s v="PR2425-02375"/>
    <s v="PO2425-02865"/>
    <d v="2024-08-06T00:00:00"/>
    <m/>
    <n v="35"/>
    <s v="SFST82000007"/>
    <s v="Annual cost"/>
    <s v="Safety equipment"/>
    <n v="1"/>
    <s v="เครื่องดับเพลิง &quot;SATURN&quot; ชนิดสารเหลวระเหย_x000a_CLEAN AGENT ขนาด 10 ปอนด์"/>
    <n v="1"/>
    <s v="PCS."/>
    <n v="3500"/>
    <n v="3500"/>
    <m/>
    <s v="V1000620 - SIAMBEST STEEL WORKS CO., LTD."/>
    <x v="0"/>
    <m/>
    <d v="2024-09-06T00:00:00"/>
    <m/>
    <n v="31"/>
    <s v="Ontime"/>
    <m/>
  </r>
  <r>
    <n v="159"/>
    <s v="CAPEX  (Budget)"/>
    <d v="2024-07-30T00:00:00"/>
    <m/>
    <m/>
    <d v="2024-07-30T00:00:00"/>
    <s v="PR2425-02375"/>
    <s v="PO2425-02865"/>
    <d v="2024-08-06T00:00:00"/>
    <m/>
    <n v="35"/>
    <s v="SFST82000007"/>
    <s v="Annual cost"/>
    <s v="Safety equipment"/>
    <n v="2"/>
    <s v="เครื่องดับเพลิง &quot;SATURN&quot; ชนิดสารเหลวระเหย_x000a_CLEAN AGENT ขนาด 10 ปอนด์"/>
    <n v="1"/>
    <s v="PCS."/>
    <n v="3500"/>
    <n v="3500"/>
    <m/>
    <s v="V1000620 - SIAMBEST STEEL WORKS CO., LTD."/>
    <x v="0"/>
    <m/>
    <d v="2024-09-06T00:00:00"/>
    <m/>
    <n v="31"/>
    <s v="Ontime"/>
    <m/>
  </r>
  <r>
    <n v="160"/>
    <s v="CAPEX  (Budget)"/>
    <d v="2024-07-30T00:00:00"/>
    <m/>
    <m/>
    <d v="2024-07-30T00:00:00"/>
    <s v="PR2425-02375"/>
    <s v="PO2425-02865"/>
    <d v="2024-08-06T00:00:00"/>
    <m/>
    <n v="35"/>
    <s v="SFST82000007"/>
    <s v="Annual cost"/>
    <s v="Safety equipment"/>
    <n v="3"/>
    <s v="เครื่องดับเพลิง &quot;SATURN&quot; ชนิดผงเคมีแห้ง_x000a_ขนาด 15 ปอนด์ รุ่น 4A10B"/>
    <n v="1"/>
    <s v="PCS."/>
    <n v="1000"/>
    <n v="1000"/>
    <m/>
    <s v="V1000620 - SIAMBEST STEEL WORKS CO., LTD."/>
    <x v="0"/>
    <m/>
    <d v="2024-09-06T00:00:00"/>
    <m/>
    <n v="31"/>
    <s v="Ontime"/>
    <m/>
  </r>
  <r>
    <n v="161"/>
    <s v="CAPEX  (Budget)"/>
    <d v="2024-07-30T00:00:00"/>
    <m/>
    <m/>
    <d v="2024-07-30T00:00:00"/>
    <s v="PR2425-02375"/>
    <s v="PO2425-02865"/>
    <d v="2024-08-06T00:00:00"/>
    <m/>
    <n v="35"/>
    <s v="SFST82000007"/>
    <s v="Annual cost"/>
    <s v="Safety equipment"/>
    <n v="4"/>
    <s v="เครื่องดับเพลิง &quot;SATURN&quot; ชนิดผงเคมีแห้ง_x000a_ขนาด 15 ปอนด์ รุ่น 4A10B"/>
    <n v="1"/>
    <s v="PCS."/>
    <n v="1000"/>
    <n v="1000"/>
    <m/>
    <s v="V1000620 - SIAMBEST STEEL WORKS CO., LTD."/>
    <x v="0"/>
    <m/>
    <d v="2024-09-06T00:00:00"/>
    <m/>
    <n v="31"/>
    <s v="Ontime"/>
    <m/>
  </r>
  <r>
    <n v="162"/>
    <s v="CAPEX  (Budget)"/>
    <d v="2024-07-30T00:00:00"/>
    <m/>
    <m/>
    <d v="2024-07-30T00:00:00"/>
    <s v="PR2425-02375  "/>
    <s v="PO2425-02865"/>
    <d v="2024-08-06T00:00:00"/>
    <m/>
    <n v="35"/>
    <s v="SFST82000007"/>
    <s v="Annual cost"/>
    <s v="Safety equipment"/>
    <n v="5"/>
    <s v="เครื่องดับเพลิง &quot;SATURN&quot; ชนิดสารเหลวระเหย_x000a_CLEAN AGENT ขนาด 10 ปอนด์"/>
    <n v="1"/>
    <s v="PCS."/>
    <n v="3500"/>
    <n v="3500"/>
    <s v="Puneet Approval"/>
    <s v=" V1000620 - SIAMBEST STEEL WORKS CO., LTD."/>
    <x v="0"/>
    <m/>
    <d v="2024-09-06T00:00:00"/>
    <m/>
    <n v="31"/>
    <s v="Ontime"/>
    <m/>
  </r>
  <r>
    <n v="163"/>
    <s v="CAPEX  (Budget)"/>
    <d v="2024-07-30T00:00:00"/>
    <m/>
    <m/>
    <d v="2024-07-30T00:00:00"/>
    <s v="PR2425-02375  "/>
    <s v="PO2425-02865"/>
    <d v="2024-08-06T00:00:00"/>
    <m/>
    <n v="35"/>
    <s v="SFST82000007"/>
    <s v="Annual cost"/>
    <s v="Safety equipment"/>
    <n v="6"/>
    <s v="เครื่องดับเพลิง &quot;SATURN&quot; ชนิดสารเหลวระเหย_x000a_CLEAN AGENT ขนาด 10 ปอนด์"/>
    <n v="1"/>
    <s v="PCS."/>
    <n v="3500"/>
    <n v="3500"/>
    <s v="Puneet Approval"/>
    <s v=" V1000620 - SIAMBEST STEEL WORKS CO., LTD."/>
    <x v="0"/>
    <m/>
    <d v="2024-09-06T00:00:00"/>
    <m/>
    <n v="31"/>
    <s v="Ontime"/>
    <m/>
  </r>
  <r>
    <n v="164"/>
    <s v="CAPEX  (Budget)"/>
    <d v="2024-07-30T00:00:00"/>
    <m/>
    <m/>
    <d v="2024-07-30T00:00:00"/>
    <s v="PR2425-02375  "/>
    <s v="PO2425-02865"/>
    <d v="2024-08-06T00:00:00"/>
    <m/>
    <n v="35"/>
    <s v="SFST82000007"/>
    <s v="Annual cost"/>
    <s v="Safety equipment"/>
    <n v="7"/>
    <s v="เครื่องดับเพลิง &quot;SATURN&quot; ชนิดผงเคมีแห้ง_x000a_ขนาด 15 ปอนด์ รุ่น 4A10B"/>
    <n v="1"/>
    <s v="PCS."/>
    <n v="1000"/>
    <n v="1000"/>
    <s v="Puneet Approval"/>
    <s v=" V1000620 - SIAMBEST STEEL WORKS CO., LTD."/>
    <x v="0"/>
    <m/>
    <d v="2024-09-06T00:00:00"/>
    <m/>
    <n v="31"/>
    <s v="Ontime"/>
    <m/>
  </r>
  <r>
    <n v="165"/>
    <s v="CAPEX  (Budget)"/>
    <d v="2024-07-30T00:00:00"/>
    <m/>
    <m/>
    <d v="2024-07-30T00:00:00"/>
    <s v="PR2425-02375  "/>
    <s v="PO2425-02865"/>
    <d v="2024-08-06T00:00:00"/>
    <m/>
    <n v="60"/>
    <s v="SFST82000007"/>
    <s v="Annual cost"/>
    <s v="Safety equipment"/>
    <n v="8"/>
    <s v="เครื่องดับเพลิง &quot;SATURN&quot; ชนิดผงเคมีแห้ง_x000a_ขนาด 15 ปอนด์ รุ่น 4A10B"/>
    <n v="1"/>
    <s v="PCS."/>
    <n v="1000"/>
    <n v="1000"/>
    <s v="Puneet Approval"/>
    <s v=" V1000620 - SIAMBEST STEEL WORKS CO., LTD."/>
    <x v="0"/>
    <m/>
    <d v="2024-09-06T00:00:00"/>
    <m/>
    <n v="31"/>
    <s v="Ontime"/>
    <m/>
  </r>
  <r>
    <n v="166"/>
    <s v="CAPEX  (Budget)"/>
    <d v="2024-07-30T00:00:00"/>
    <m/>
    <m/>
    <d v="2024-07-30T00:00:00"/>
    <s v="PR2425-02376"/>
    <s v="PO2425-02912"/>
    <d v="2024-08-06T00:00:00"/>
    <m/>
    <n v="60"/>
    <s v="SFST82000007"/>
    <s v="Annual cost"/>
    <s v="Safety equipment"/>
    <n v="1"/>
    <s v="พัดลมระบายอากาศ OKURA รุ่น OKUD-OK-20BW10_x000a_ขนาด 20&quot; ท่อยาว 10 เมตร"/>
    <n v="1"/>
    <s v="PCS."/>
    <n v="19750"/>
    <n v="19750"/>
    <m/>
    <s v="V1000621 - Thai Phattanasin Machine Tools Ltd., Part."/>
    <x v="0"/>
    <m/>
    <d v="2024-09-11T00:00:00"/>
    <m/>
    <n v="36"/>
    <s v="Ontime"/>
    <m/>
  </r>
  <r>
    <n v="167"/>
    <s v="CAPEX  (Budget)"/>
    <d v="2024-07-30T00:00:00"/>
    <m/>
    <m/>
    <d v="2024-07-30T00:00:00"/>
    <s v="PR2425-02376"/>
    <s v="PO2425-02912"/>
    <d v="2024-08-06T00:00:00"/>
    <m/>
    <n v="60"/>
    <s v="SFST82000007"/>
    <s v="Annual cost"/>
    <s v="Safety equipment"/>
    <n v="2"/>
    <s v="พัดลมระบายอากาศ OKURA รุ่น OKUD-OK-20BW10_x000a_ขนาด 20&quot; ท่อยาว 10 เมตร"/>
    <n v="1"/>
    <s v="PCS."/>
    <n v="19750"/>
    <n v="19750"/>
    <s v="Puneet Approval"/>
    <s v="1000621 - Thai Phattanasin Machine Tools Ltd., Part."/>
    <x v="0"/>
    <m/>
    <d v="2024-09-11T00:00:00"/>
    <m/>
    <n v="36"/>
    <s v="Ontime"/>
    <m/>
  </r>
  <r>
    <n v="168"/>
    <s v="Expent  cost"/>
    <d v="2024-08-14T00:00:00"/>
    <m/>
    <m/>
    <d v="2024-08-14T00:00:00"/>
    <s v="PR2425-02668"/>
    <s v="PO2425-02960"/>
    <d v="2024-08-21T00:00:00"/>
    <m/>
    <n v="60"/>
    <s v="SFST81000064"/>
    <s v="Annual cost"/>
    <s v="Inspect cost"/>
    <n v="1"/>
    <s v="ค่าวิเคราะห์ตรวจวัดน้ำเสีย_x000a_เดือนสิงหาคม 2567"/>
    <n v="1"/>
    <s v="JOB."/>
    <n v="5250"/>
    <n v="5250"/>
    <s v="Puneet Approval"/>
    <s v="V1000124 - S.P.J. SCIENTIFIC CO., LTD."/>
    <x v="0"/>
    <m/>
    <d v="2024-09-13T00:00:00"/>
    <m/>
    <n v="23"/>
    <s v="Ontime"/>
    <m/>
  </r>
  <r>
    <n v="169"/>
    <s v="Expent  cost"/>
    <d v="2024-08-10T00:00:00"/>
    <m/>
    <m/>
    <d v="2024-08-10T00:00:00"/>
    <s v="PR2425-02592"/>
    <s v="PO2425-02961"/>
    <d v="2024-08-17T00:00:00"/>
    <m/>
    <n v="20"/>
    <s v="SFST81000048"/>
    <s v="Utility Jobs  (Boiler-Air compress-Transformer-LPG)"/>
    <s v="Air Compressor No.2"/>
    <n v="2"/>
    <s v="Air Filter MOBO EA37 ( 50 HP)"/>
    <n v="1"/>
    <s v="JOB."/>
    <n v="2900"/>
    <n v="2900"/>
    <s v="Puneet Approval"/>
    <s v="V1000477 - บริษัท วาตะ แอร์ คอมเพรสเซอร์ จำกัด"/>
    <x v="0"/>
    <m/>
    <d v="2024-09-02T00:00:00"/>
    <m/>
    <n v="16"/>
    <s v="Ontime"/>
    <m/>
  </r>
  <r>
    <n v="170"/>
    <s v="Expent  cost"/>
    <d v="2024-08-10T00:00:00"/>
    <m/>
    <m/>
    <d v="2024-08-10T00:00:00"/>
    <s v="PR2425-02592"/>
    <s v="PO2425-02961"/>
    <d v="2024-08-17T00:00:00"/>
    <m/>
    <n v="20"/>
    <s v="SFST81000048"/>
    <s v="Utility Jobs  (Boiler-Air compress-Transformer-LPG)"/>
    <s v="Air Compressor No.2"/>
    <n v="3"/>
    <s v="Oil Filter"/>
    <n v="1"/>
    <s v="JOB."/>
    <n v="2600"/>
    <n v="2600"/>
    <s v="Puneet Approval"/>
    <s v="V1000477 - บริษัท วาตะ แอร์ คอมเพรสเซอร์ จำกัด"/>
    <x v="0"/>
    <m/>
    <d v="2024-09-02T00:00:00"/>
    <m/>
    <n v="16"/>
    <s v="Ontime"/>
    <m/>
  </r>
  <r>
    <n v="171"/>
    <s v="Expent  cost"/>
    <d v="2024-08-10T00:00:00"/>
    <m/>
    <m/>
    <d v="2024-08-10T00:00:00"/>
    <s v="PR2425-02592"/>
    <s v="PO2425-02961"/>
    <d v="2024-08-17T00:00:00"/>
    <m/>
    <n v="20"/>
    <s v="SFST81000048"/>
    <s v="Utility Jobs  (Boiler-Air compress-Transformer-LPG)"/>
    <s v="Air Compressor No.2"/>
    <n v="4"/>
    <s v="Oil Filter"/>
    <n v="1"/>
    <s v="JOB."/>
    <n v="10000"/>
    <n v="10000"/>
    <s v="Puneet Approval"/>
    <s v="V1000477 - บริษัท วาตะ แอร์ คอมเพรสเซอร์ จำกัด"/>
    <x v="0"/>
    <m/>
    <d v="2024-09-02T00:00:00"/>
    <m/>
    <n v="16"/>
    <s v="Ontime"/>
    <m/>
  </r>
  <r>
    <n v="172"/>
    <s v="Expent  cost"/>
    <d v="2024-08-10T00:00:00"/>
    <m/>
    <m/>
    <d v="2024-08-10T00:00:00"/>
    <s v="PR2425-02592"/>
    <s v="PO2425-02961"/>
    <d v="2024-08-17T00:00:00"/>
    <m/>
    <n v="20"/>
    <s v="SFST81000048"/>
    <s v="Utility Jobs  (Boiler-Air compress-Transformer-LPG)"/>
    <s v="Air Compressor No.2"/>
    <n v="5"/>
    <s v="Lubricant S 32 (20 L.)"/>
    <n v="2"/>
    <s v="JOB."/>
    <n v="2100"/>
    <n v="4200"/>
    <s v="Puneet Approval"/>
    <s v="V1000477 - บริษัท วาตะ แอร์ คอมเพรสเซอร์ จำกัด"/>
    <x v="0"/>
    <m/>
    <d v="2024-09-02T00:00:00"/>
    <m/>
    <n v="16"/>
    <s v="Ontime"/>
    <m/>
  </r>
  <r>
    <n v="173"/>
    <s v="Expent  cost"/>
    <d v="2024-08-10T00:00:00"/>
    <m/>
    <m/>
    <d v="2024-08-10T00:00:00"/>
    <s v="PR2425-02592"/>
    <s v="PO2425-02961 "/>
    <d v="2024-08-17T00:00:00"/>
    <m/>
    <n v="20"/>
    <s v="SFST81000048"/>
    <s v="Utility Jobs  (Boiler-Air compress-Transformer-LPG)"/>
    <s v="Air Compressor No.2"/>
    <n v="6"/>
    <s v="Air Filter"/>
    <n v="1"/>
    <s v="JOB"/>
    <n v="2900"/>
    <n v="2900"/>
    <s v="Puneet Approval"/>
    <s v="V1000477 - บริษัท วาตะ แอร์ คอมเพรสเซอร์ จำกัด"/>
    <x v="0"/>
    <m/>
    <d v="2024-09-02T00:00:00"/>
    <m/>
    <n v="16"/>
    <s v="Ontime"/>
    <m/>
  </r>
  <r>
    <n v="174"/>
    <s v="Expent  cost"/>
    <d v="2024-08-10T00:00:00"/>
    <m/>
    <m/>
    <d v="2024-08-10T00:00:00"/>
    <s v="PR2425-02592"/>
    <s v="PO2425-02961 "/>
    <d v="2024-08-17T00:00:00"/>
    <m/>
    <n v="20"/>
    <s v="SFST81000048"/>
    <s v="Utility Jobs  (Boiler-Air compress-Transformer-LPG)"/>
    <s v="Air Compressor No.2"/>
    <n v="7"/>
    <s v="Oil Filter"/>
    <n v="1"/>
    <s v="JOB"/>
    <n v="2600"/>
    <n v="2600"/>
    <s v="Puneet Approval"/>
    <s v="V1000477 - บริษัท วาตะ แอร์ คอมเพรสเซอร์ จำกัด"/>
    <x v="0"/>
    <m/>
    <d v="2024-09-02T00:00:00"/>
    <m/>
    <n v="16"/>
    <s v="Ontime"/>
    <m/>
  </r>
  <r>
    <n v="175"/>
    <s v="Expent  cost"/>
    <d v="2024-08-10T00:00:00"/>
    <m/>
    <m/>
    <d v="2024-08-10T00:00:00"/>
    <s v="PR2425-02592"/>
    <s v="PO2425-02961 "/>
    <d v="2024-08-17T00:00:00"/>
    <m/>
    <n v="20"/>
    <s v="SFST81000048"/>
    <s v="Utility Jobs  (Boiler-Air compress-Transformer-LPG)"/>
    <s v="Air Compressor No.2"/>
    <n v="8"/>
    <s v="Sparater"/>
    <n v="1"/>
    <s v="JOB"/>
    <n v="10000"/>
    <n v="10000"/>
    <s v="Puneet Approval"/>
    <s v="V1000477 - บริษัท วาตะ แอร์ คอมเพรสเซอร์ จำกัด"/>
    <x v="0"/>
    <m/>
    <d v="2024-09-02T00:00:00"/>
    <m/>
    <n v="16"/>
    <s v="Ontime"/>
    <m/>
  </r>
  <r>
    <n v="176"/>
    <s v="Expent  cost"/>
    <d v="2024-08-10T00:00:00"/>
    <m/>
    <m/>
    <d v="2024-08-10T00:00:00"/>
    <s v="PR2425-02592"/>
    <s v="PO2425-02961 "/>
    <d v="2024-08-17T00:00:00"/>
    <m/>
    <n v="20"/>
    <s v="SFST81000048"/>
    <s v="Utility Jobs  (Boiler-Air compress-Transformer-LPG)"/>
    <s v="Air Compressor No.2"/>
    <n v="9"/>
    <s v="Lubricant S 32 (20 L.)"/>
    <n v="2"/>
    <s v="JOB"/>
    <n v="4200"/>
    <n v="8400"/>
    <s v="Puneet Approval"/>
    <s v="V1000477 - บริษัท วาตะ แอร์ คอมเพรสเซอร์ จำกัด"/>
    <x v="0"/>
    <m/>
    <d v="2024-09-02T00:00:00"/>
    <m/>
    <n v="16"/>
    <s v="Ontime"/>
    <m/>
  </r>
  <r>
    <n v="177"/>
    <s v="Expent  cost"/>
    <d v="2024-08-10T00:00:00"/>
    <m/>
    <m/>
    <d v="2024-08-10T00:00:00"/>
    <s v="PR2425-02594"/>
    <s v="PO2425-02962"/>
    <d v="2024-08-17T00:00:00"/>
    <m/>
    <n v="20"/>
    <s v="SFST81000048"/>
    <s v="Utility Jobs  (Boiler-Air compress-Transformer-LPG)"/>
    <s v="Air Compressor No.1"/>
    <n v="1"/>
    <s v="Air Filter For Compressor MOBO SA 8 ( 10 HP)"/>
    <n v="1"/>
    <s v="JOB"/>
    <n v="2120"/>
    <n v="2120"/>
    <s v="Puneet Approval"/>
    <s v="V1000477 - บริษัท วาตะ แอร์ คอมเพรสเซอร์ จำกัด"/>
    <x v="0"/>
    <m/>
    <d v="2024-09-02T00:00:00"/>
    <m/>
    <n v="16"/>
    <s v="Ontime"/>
    <m/>
  </r>
  <r>
    <n v="178"/>
    <s v="Expent  cost"/>
    <d v="2024-08-10T00:00:00"/>
    <m/>
    <m/>
    <d v="2024-08-10T00:00:00"/>
    <s v="PR2425-02594"/>
    <s v="PO2425-02962"/>
    <d v="2024-08-17T00:00:00"/>
    <m/>
    <n v="20"/>
    <s v="SFST81000048"/>
    <s v="Utility Jobs  (Boiler-Air compress-Transformer-LPG)"/>
    <s v="Air Compressor No.1"/>
    <n v="2"/>
    <s v="Oil Filter"/>
    <n v="1"/>
    <s v="JOB"/>
    <n v="1200"/>
    <n v="1200"/>
    <s v="Puneet Approval"/>
    <s v="V1000477 - บริษัท วาตะ แอร์ คอมเพรสเซอร์ จำกัด"/>
    <x v="0"/>
    <m/>
    <d v="2024-09-02T00:00:00"/>
    <m/>
    <n v="16"/>
    <s v="Ontime"/>
    <m/>
  </r>
  <r>
    <n v="179"/>
    <s v="Expent  cost"/>
    <d v="2024-08-10T00:00:00"/>
    <m/>
    <m/>
    <d v="2024-08-10T00:00:00"/>
    <s v="PR2425-02594"/>
    <s v="PO2425-02962"/>
    <d v="2024-08-17T00:00:00"/>
    <m/>
    <n v="20"/>
    <s v="SFST81000048"/>
    <s v="Utility Jobs  (Boiler-Air compress-Transformer-LPG)"/>
    <s v="Air Compressor No.1"/>
    <n v="3"/>
    <s v="Sparater"/>
    <n v="1"/>
    <s v="JOB"/>
    <n v="7200"/>
    <n v="7200"/>
    <s v="Puneet Approval"/>
    <s v="V1000477 - บริษัท วาตะ แอร์ คอมเพรสเซอร์ จำกัด"/>
    <x v="0"/>
    <m/>
    <d v="2024-09-02T00:00:00"/>
    <m/>
    <n v="16"/>
    <s v="Ontime"/>
    <m/>
  </r>
  <r>
    <n v="180"/>
    <s v="Expent  cost"/>
    <d v="2024-08-10T00:00:00"/>
    <m/>
    <m/>
    <d v="2024-08-10T00:00:00"/>
    <s v="PR2425-02594"/>
    <s v="PO2425-02962"/>
    <d v="2024-08-17T00:00:00"/>
    <m/>
    <n v="20"/>
    <s v="SFST81000048"/>
    <s v="Utility Jobs  (Boiler-Air compress-Transformer-LPG)"/>
    <s v="Air Compressor No.1"/>
    <n v="4"/>
    <s v="Lubricant S 32 (20 L.)"/>
    <n v="1"/>
    <s v="JOB"/>
    <n v="4200"/>
    <n v="4200"/>
    <s v="Puneet Approval"/>
    <s v="V1000477 - บริษัท วาตะ แอร์ คอมเพรสเซอร์ จำกัด"/>
    <x v="0"/>
    <m/>
    <d v="2024-09-02T00:00:00"/>
    <m/>
    <n v="16"/>
    <s v="Ontime"/>
    <m/>
  </r>
  <r>
    <n v="181"/>
    <s v="Expent  cost"/>
    <d v="2024-08-10T00:00:00"/>
    <m/>
    <m/>
    <d v="2024-08-10T00:00:00"/>
    <s v="PR2425-02594"/>
    <s v="PO2425-02962"/>
    <d v="2024-08-17T00:00:00"/>
    <m/>
    <n v="20"/>
    <s v="SFST81000048"/>
    <s v="Utility Jobs  (Boiler-Air compress-Transformer-LPG)"/>
    <s v="Air Compressor No.1"/>
    <n v="5"/>
    <s v="Air Filter For Compressor MOBO SA 8 ( 10 HP)"/>
    <n v="1"/>
    <s v="JOB."/>
    <n v="2120"/>
    <n v="2120"/>
    <s v="Puneet Approval"/>
    <s v="V1000477 - บริษัท วาตะ แอร์ คอมเพรสเซอร์ จำกัด"/>
    <x v="0"/>
    <m/>
    <d v="2024-09-02T00:00:00"/>
    <m/>
    <n v="16"/>
    <s v="Ontime"/>
    <m/>
  </r>
  <r>
    <n v="182"/>
    <s v="Expent  cost"/>
    <d v="2024-08-10T00:00:00"/>
    <m/>
    <m/>
    <d v="2024-08-10T00:00:00"/>
    <s v="PR2425-02594"/>
    <s v="PO2425-02962"/>
    <d v="2024-08-17T00:00:00"/>
    <m/>
    <n v="20"/>
    <s v="SFST81000048"/>
    <s v="Utility Jobs  (Boiler-Air compress-Transformer-LPG)"/>
    <s v="Air Compressor No.1"/>
    <n v="6"/>
    <s v="Oil Filter"/>
    <n v="1"/>
    <s v="JOB."/>
    <n v="1200"/>
    <n v="1200"/>
    <s v="Puneet Approval"/>
    <s v="V1000477 - บริษัท วาตะ แอร์ คอมเพรสเซอร์ จำกัด"/>
    <x v="0"/>
    <m/>
    <d v="2024-09-02T00:00:00"/>
    <m/>
    <n v="16"/>
    <s v="Ontime"/>
    <m/>
  </r>
  <r>
    <n v="183"/>
    <s v="Expent  cost"/>
    <d v="2024-08-10T00:00:00"/>
    <m/>
    <m/>
    <d v="2024-08-10T00:00:00"/>
    <s v="PR2425-02594"/>
    <s v="PO2425-02962"/>
    <d v="2024-08-17T00:00:00"/>
    <m/>
    <n v="20"/>
    <s v="SFST81000048"/>
    <s v="Utility Jobs  (Boiler-Air compress-Transformer-LPG)"/>
    <s v="Air Compressor No.1"/>
    <n v="7"/>
    <s v="Sparater"/>
    <n v="1"/>
    <s v="JOB."/>
    <n v="7200"/>
    <n v="7200"/>
    <s v="Puneet Approval"/>
    <s v="V1000477 - บริษัท วาตะ แอร์ คอมเพรสเซอร์ จำกัด"/>
    <x v="0"/>
    <m/>
    <d v="2024-09-02T00:00:00"/>
    <m/>
    <n v="16"/>
    <s v="Ontime"/>
    <m/>
  </r>
  <r>
    <n v="184"/>
    <s v="Expent  cost"/>
    <d v="2024-08-10T00:00:00"/>
    <m/>
    <m/>
    <d v="2024-08-10T00:00:00"/>
    <s v="PR2425-02594"/>
    <s v="PO2425-02962"/>
    <d v="2024-08-17T00:00:00"/>
    <m/>
    <n v="20"/>
    <s v="SFST81000048"/>
    <s v="Utility Jobs  (Boiler-Air compress-Transformer-LPG)"/>
    <s v="Air Compressor No.1"/>
    <n v="8"/>
    <s v="Lubricant S 32 (20 L.)"/>
    <n v="1"/>
    <s v="JOB."/>
    <n v="4200"/>
    <n v="4200"/>
    <s v="Puneet Approval"/>
    <s v="V1000477 - บริษัท วาตะ แอร์ คอมเพรสเซอร์ จำกัด"/>
    <x v="0"/>
    <m/>
    <d v="2024-09-02T00:00:00"/>
    <m/>
    <n v="16"/>
    <s v="Ontime"/>
    <m/>
  </r>
  <r>
    <n v="185"/>
    <s v="Expent  cost"/>
    <d v="2024-07-25T00:00:00"/>
    <m/>
    <m/>
    <d v="2024-07-25T00:00:00"/>
    <s v="PR2425-02605"/>
    <s v="PO2425-02963"/>
    <d v="2024-08-01T00:00:00"/>
    <m/>
    <n v="30"/>
    <s v="SFST34000130"/>
    <s v="Consumable part for MN"/>
    <s v="Consumable part"/>
    <n v="1"/>
    <s v="ชุดสกรู น็อต หกเหลี่ยม สเตนเลส 304 M M6x25"/>
    <n v="20"/>
    <s v="PCS."/>
    <n v="8"/>
    <n v="160"/>
    <s v="Puneet Approval"/>
    <s v="V1000289 - Kitticharoen Supply Co., Ltd"/>
    <x v="0"/>
    <m/>
    <d v="2024-08-28T00:00:00"/>
    <m/>
    <n v="27"/>
    <s v="Ontime"/>
    <m/>
  </r>
  <r>
    <n v="186"/>
    <s v="Expent  cost"/>
    <d v="2024-07-25T00:00:00"/>
    <m/>
    <m/>
    <d v="2024-07-25T00:00:00"/>
    <s v="PR2425-02605"/>
    <s v="PO2425-02963"/>
    <d v="2024-08-01T00:00:00"/>
    <m/>
    <n v="30"/>
    <s v="SFST34000131"/>
    <s v="Consumable part for MN"/>
    <s v="Consumable part"/>
    <n v="2"/>
    <s v="ชุดสกรู น็อต หกเหลี่ยม สเตนเลส 304 M M6x35"/>
    <n v="20"/>
    <s v="PCS."/>
    <n v="9"/>
    <n v="180"/>
    <s v="Puneet Approval"/>
    <s v="V1000289 - Kitticharoen Supply Co., Ltd"/>
    <x v="0"/>
    <m/>
    <d v="2024-08-28T00:00:00"/>
    <m/>
    <n v="27"/>
    <s v="Ontime"/>
    <m/>
  </r>
  <r>
    <n v="187"/>
    <s v="Expent  cost"/>
    <d v="2024-07-25T00:00:00"/>
    <m/>
    <m/>
    <d v="2024-07-25T00:00:00"/>
    <s v="PR2425-02605"/>
    <s v="PO2425-02963"/>
    <d v="2024-08-01T00:00:00"/>
    <m/>
    <n v="30"/>
    <s v="SFST34000132"/>
    <s v="Consumable part for MN"/>
    <s v="Consumable part"/>
    <n v="3"/>
    <s v="ชุดสกรู น็อต หกเหลี่ยม สเตนเลส 304 M M8x25"/>
    <n v="20"/>
    <s v="PCS."/>
    <n v="11"/>
    <n v="220"/>
    <s v="Puneet Approval"/>
    <s v="V1000289 - Kitticharoen Supply Co., Ltd"/>
    <x v="0"/>
    <m/>
    <d v="2024-08-28T00:00:00"/>
    <m/>
    <n v="27"/>
    <s v="Ontime"/>
    <m/>
  </r>
  <r>
    <n v="188"/>
    <s v="Expent  cost"/>
    <d v="2024-07-25T00:00:00"/>
    <m/>
    <m/>
    <d v="2024-07-25T00:00:00"/>
    <s v="PR2425-02605"/>
    <s v="PO2425-02963"/>
    <d v="2024-08-01T00:00:00"/>
    <m/>
    <n v="30"/>
    <s v="SFST34000133"/>
    <s v="Consumable part for MN"/>
    <s v="Consumable part"/>
    <n v="4"/>
    <s v="ชุดสกรู น็อต หกเหลี่ยม สเตนเลส 304 M M8x35"/>
    <n v="20"/>
    <s v="PCS."/>
    <n v="12"/>
    <n v="240"/>
    <s v="Puneet Approval"/>
    <s v="V1000289 - Kitticharoen Supply Co., Ltd"/>
    <x v="0"/>
    <m/>
    <d v="2024-08-28T00:00:00"/>
    <m/>
    <n v="27"/>
    <s v="Ontime"/>
    <m/>
  </r>
  <r>
    <n v="189"/>
    <s v="Expent  cost"/>
    <d v="2024-07-25T00:00:00"/>
    <m/>
    <m/>
    <d v="2024-07-25T00:00:00"/>
    <s v="PR2425-02605"/>
    <s v="PO2425-02963"/>
    <d v="2024-08-01T00:00:00"/>
    <m/>
    <n v="30"/>
    <s v="SFST34000134"/>
    <s v="Consumable part for MN"/>
    <s v="Consumable part"/>
    <n v="5"/>
    <s v="น็อตเหลี่ยมดำแข็งพิเศษ M16x80 เกลียวตลอด"/>
    <n v="15"/>
    <s v="PCS."/>
    <n v="30"/>
    <n v="450"/>
    <s v="Puneet Approval"/>
    <s v="V1000289 - Kitticharoen Supply Co., Ltd"/>
    <x v="0"/>
    <m/>
    <d v="2024-08-28T00:00:00"/>
    <m/>
    <n v="27"/>
    <s v="Ontime"/>
    <m/>
  </r>
  <r>
    <n v="190"/>
    <s v="Expent  cost"/>
    <d v="2024-07-25T00:00:00"/>
    <m/>
    <m/>
    <d v="2024-07-25T00:00:00"/>
    <s v="PR2425-02605"/>
    <s v="PO2425-02963"/>
    <d v="2024-08-01T00:00:00"/>
    <m/>
    <n v="30"/>
    <s v="SFST34000135"/>
    <s v="Consumable part for MN"/>
    <s v="Consumable part"/>
    <n v="6"/>
    <s v="ใบเลื่อยตัดเหล็ก ECLIPSE 14teeth (1x14 นิ้ว)"/>
    <n v="10"/>
    <s v="PCS."/>
    <n v="200"/>
    <n v="2000"/>
    <s v="Puneet Approval"/>
    <s v="V1000289 - Kitticharoen Supply Co., Ltd"/>
    <x v="0"/>
    <m/>
    <d v="2024-08-28T00:00:00"/>
    <m/>
    <n v="27"/>
    <s v="Ontime"/>
    <m/>
  </r>
  <r>
    <n v="191"/>
    <s v="Expent  cost"/>
    <d v="2024-08-10T00:00:00"/>
    <m/>
    <m/>
    <d v="2024-08-10T00:00:00"/>
    <s v="PR2425-02605"/>
    <s v="PO2425-02963"/>
    <d v="2024-08-17T00:00:00"/>
    <m/>
    <n v="20"/>
    <s v="SFST34000130"/>
    <s v="Consumable part for MN"/>
    <s v="Consumable part"/>
    <n v="7"/>
    <s v="ชุดสกรู น็อต หกเหลี่ยม สเตนเลส 304 M M6x25"/>
    <n v="20"/>
    <s v="PCS."/>
    <n v="8"/>
    <n v="160"/>
    <s v="Puneet Approval"/>
    <s v="V1000289 - Kitticharoen Supply Co., Ltd"/>
    <x v="0"/>
    <m/>
    <d v="2024-08-28T00:00:00"/>
    <m/>
    <n v="11"/>
    <s v="Ontime"/>
    <m/>
  </r>
  <r>
    <n v="192"/>
    <s v="Expent  cost"/>
    <d v="2024-08-10T00:00:00"/>
    <m/>
    <m/>
    <d v="2024-08-10T00:00:00"/>
    <s v="PR2425-02605"/>
    <s v="PO2425-02963"/>
    <d v="2024-08-17T00:00:00"/>
    <m/>
    <n v="20"/>
    <s v="SFST34000131"/>
    <s v="Consumable part for MN"/>
    <s v="Consumable part"/>
    <n v="8"/>
    <s v="ชุดสกรู น็อต หกเหลี่ยม สเตนเลส 304 M M6x35"/>
    <n v="20"/>
    <s v="PCS."/>
    <n v="9"/>
    <n v="180"/>
    <s v="Puneet Approval"/>
    <s v="V1000289 - Kitticharoen Supply Co., Ltd"/>
    <x v="0"/>
    <m/>
    <d v="2024-08-28T00:00:00"/>
    <m/>
    <n v="11"/>
    <s v="Ontime"/>
    <m/>
  </r>
  <r>
    <n v="193"/>
    <s v="Expent  cost"/>
    <d v="2024-08-10T00:00:00"/>
    <m/>
    <m/>
    <d v="2024-08-10T00:00:00"/>
    <s v="PR2425-02605"/>
    <s v="PO2425-02963"/>
    <d v="2024-08-17T00:00:00"/>
    <m/>
    <n v="20"/>
    <s v="SFST34000132"/>
    <s v="Consumable part for MN"/>
    <s v="Consumable part"/>
    <n v="9"/>
    <s v="ชุดสกรู น็อต หกเหลี่ยม สเตนเลส 304 M M8x25"/>
    <n v="20"/>
    <s v="PCS."/>
    <n v="11"/>
    <n v="220"/>
    <s v="Puneet Approval"/>
    <s v="V1000289 - Kitticharoen Supply Co., Ltd"/>
    <x v="0"/>
    <m/>
    <d v="2024-08-28T00:00:00"/>
    <m/>
    <n v="11"/>
    <s v="Ontime"/>
    <m/>
  </r>
  <r>
    <n v="194"/>
    <s v="Expent  cost"/>
    <d v="2024-08-10T00:00:00"/>
    <m/>
    <m/>
    <d v="2024-08-10T00:00:00"/>
    <s v="PR2425-02605"/>
    <s v="PO2425-02963"/>
    <d v="2024-08-17T00:00:00"/>
    <m/>
    <n v="20"/>
    <s v="SFST34000133"/>
    <s v="Consumable part for MN"/>
    <s v="Consumable part"/>
    <n v="10"/>
    <s v="ชุดสกรู น็อต หกเหลี่ยม สเตนเลส 304 M M8x35"/>
    <n v="20"/>
    <s v="PCS."/>
    <n v="12"/>
    <n v="240"/>
    <s v="Puneet Approval"/>
    <s v="V1000289 - Kitticharoen Supply Co., Ltd"/>
    <x v="0"/>
    <m/>
    <d v="2024-08-28T00:00:00"/>
    <m/>
    <n v="11"/>
    <s v="Ontime"/>
    <m/>
  </r>
  <r>
    <n v="195"/>
    <s v="Expent  cost"/>
    <d v="2024-08-10T00:00:00"/>
    <m/>
    <m/>
    <d v="2024-08-10T00:00:00"/>
    <s v="PR2425-02605"/>
    <s v="PO2425-02963"/>
    <d v="2024-08-17T00:00:00"/>
    <m/>
    <n v="20"/>
    <s v="SFST34000134"/>
    <s v="Consumable part for MN"/>
    <s v="Consumable part"/>
    <n v="11"/>
    <s v="น็อตเหลี่ยมดำแข็งพิเศษ M16x80 เกลียวตลอด"/>
    <n v="15"/>
    <s v="PCS."/>
    <n v="30"/>
    <n v="450"/>
    <s v="Puneet Approval"/>
    <s v="V1000289 - Kitticharoen Supply Co., Ltd"/>
    <x v="0"/>
    <m/>
    <d v="2024-08-28T00:00:00"/>
    <m/>
    <n v="11"/>
    <s v="Ontime"/>
    <m/>
  </r>
  <r>
    <n v="196"/>
    <s v="Expent  cost"/>
    <d v="2024-08-10T00:00:00"/>
    <m/>
    <m/>
    <d v="2024-08-10T00:00:00"/>
    <s v="PR2425-02605"/>
    <s v="PO2425-02963"/>
    <d v="2024-08-17T00:00:00"/>
    <m/>
    <n v="20"/>
    <s v="SFST34000135"/>
    <s v="Consumable part for MN"/>
    <s v="Consumable part"/>
    <n v="12"/>
    <s v="ใบเลื่อยตัดเหล็ก ECLIPSE 14teeth (1x14 นิ้ว)"/>
    <n v="10"/>
    <s v="PCS."/>
    <n v="200"/>
    <n v="2000"/>
    <s v="Puneet Approval"/>
    <s v="V1000289 - Kitticharoen Supply Co., Ltd"/>
    <x v="0"/>
    <m/>
    <d v="2024-08-28T00:00:00"/>
    <m/>
    <n v="11"/>
    <s v="Ontime"/>
    <m/>
  </r>
  <r>
    <n v="197"/>
    <s v="Expent  cost"/>
    <d v="2024-08-10T00:00:00"/>
    <m/>
    <m/>
    <d v="2024-08-10T00:00:00"/>
    <s v="PR2425-02591"/>
    <s v="PO2425-02964"/>
    <d v="2024-08-17T00:00:00"/>
    <m/>
    <n v="40"/>
    <s v="SFST81000050"/>
    <s v="Consumable part for MN"/>
    <s v="Consumable part"/>
    <n v="1"/>
    <s v="ซิลิโคนระบายความร้อนฮีทซิงค์ CPU_x000a_ขนาด 30 กรัม สีเทา รุ่น HY510"/>
    <n v="6"/>
    <s v="PCS."/>
    <n v="55"/>
    <n v="330"/>
    <s v="Puneet Approval"/>
    <s v="V1000259 - JJP SUPPLY CO., LTD"/>
    <x v="0"/>
    <m/>
    <d v="2024-09-24T00:00:00"/>
    <m/>
    <n v="38"/>
    <s v="Ontime"/>
    <m/>
  </r>
  <r>
    <n v="198"/>
    <s v="Expent  cost"/>
    <d v="2024-08-10T00:00:00"/>
    <m/>
    <m/>
    <d v="2024-08-10T00:00:00"/>
    <s v="PR2425-02591"/>
    <s v="PO2425-02964"/>
    <d v="2024-08-17T00:00:00"/>
    <m/>
    <n v="40"/>
    <s v="SFST81000050"/>
    <s v="Consumable part for MN"/>
    <s v="Consumable part"/>
    <n v="2"/>
    <s v="ตะกั่วหลอดอุลตร้า ด้ามปากกา 1.2mm 3.5 M. รุ่น 99-06-0107"/>
    <n v="5"/>
    <s v="PCS."/>
    <n v="55"/>
    <n v="275"/>
    <s v="Puneet Approval"/>
    <s v="V1000259 - JJP SUPPLY CO., LTD"/>
    <x v="0"/>
    <m/>
    <d v="2024-09-24T00:00:00"/>
    <m/>
    <n v="38"/>
    <s v="Ontime"/>
    <m/>
  </r>
  <r>
    <n v="199"/>
    <s v="Expent  cost"/>
    <d v="2024-08-10T00:00:00"/>
    <m/>
    <m/>
    <d v="2024-08-10T00:00:00"/>
    <s v="PR2425-02591"/>
    <s v="PO2425-02964"/>
    <d v="2024-08-17T00:00:00"/>
    <m/>
    <n v="40"/>
    <s v="SFST81000050"/>
    <s v="Consumable part for MN"/>
    <s v="Consumable part"/>
    <n v="3"/>
    <s v="ท่อหดความร้อนหุ้มสายไฟ แพ็ค530ชิ้นคละสี SET-HS-530"/>
    <n v="1"/>
    <s v="PCS."/>
    <n v="220"/>
    <n v="220"/>
    <s v="Puneet Approval"/>
    <s v="V1000259 - JJP SUPPLY CO., LTD"/>
    <x v="0"/>
    <m/>
    <d v="2024-09-24T00:00:00"/>
    <m/>
    <n v="38"/>
    <s v="Ontime"/>
    <m/>
  </r>
  <r>
    <n v="200"/>
    <s v="Expent  cost"/>
    <d v="2024-08-10T00:00:00"/>
    <m/>
    <m/>
    <d v="2024-08-10T00:00:00"/>
    <s v="PR2425-02591"/>
    <s v="PO2425-02964"/>
    <d v="2024-08-17T00:00:00"/>
    <m/>
    <n v="40"/>
    <s v="SFST81000050"/>
    <s v="Consumable part for MN"/>
    <s v="Consumable part"/>
    <n v="4"/>
    <s v="MAGCRAFT ชุดกระจกส่องงาน LED QJ.PU-54 1209019"/>
    <n v="2"/>
    <s v="PCS."/>
    <n v="220"/>
    <n v="440"/>
    <s v="Puneet Approval"/>
    <s v="V1000259 - JJP SUPPLY CO., LTD"/>
    <x v="0"/>
    <m/>
    <d v="2024-09-24T00:00:00"/>
    <m/>
    <n v="38"/>
    <s v="Ontime"/>
    <m/>
  </r>
  <r>
    <n v="201"/>
    <s v="Expent  cost"/>
    <d v="2024-08-10T00:00:00"/>
    <m/>
    <m/>
    <d v="2024-08-10T00:00:00"/>
    <s v="PR2425-02591"/>
    <s v="PO2425-02964"/>
    <d v="2024-08-17T00:00:00"/>
    <m/>
    <n v="40"/>
    <s v="SFST81000050"/>
    <s v="Consumable part for MN"/>
    <s v="Consumable part"/>
    <n v="5"/>
    <s v="YIHUA&quot;, 939D PLUS, หัวแร้งบัดกรี 75W แบบ Station"/>
    <n v="1"/>
    <s v="PCS."/>
    <n v="2100"/>
    <n v="2100"/>
    <s v="Puneet Approval"/>
    <s v="V1000259 - JJP SUPPLY CO., LTD"/>
    <x v="0"/>
    <m/>
    <d v="2024-09-24T00:00:00"/>
    <m/>
    <n v="38"/>
    <s v="Ontime"/>
    <m/>
  </r>
  <r>
    <n v="202"/>
    <s v="Expent  cost"/>
    <d v="2024-08-10T00:00:00"/>
    <m/>
    <m/>
    <d v="2024-08-10T00:00:00"/>
    <s v="PR2425-02595"/>
    <s v="PO2425-02965"/>
    <d v="2024-08-17T00:00:00"/>
    <m/>
    <n v="10"/>
    <s v="SFST81000050"/>
    <s v="Machanical part"/>
    <s v="Machanical part"/>
    <n v="1"/>
    <s v="304 stainless steel sheet, size 4x8 feet, thickness 1 mm."/>
    <n v="1"/>
    <s v="PCS."/>
    <n v="2250"/>
    <n v="2250"/>
    <s v="Puneet Approval"/>
    <s v="V1000307 - M.C.K.STEEL CENTER CO., LTD."/>
    <x v="0"/>
    <m/>
    <d v="2024-08-26T00:00:00"/>
    <m/>
    <n v="9"/>
    <s v="Ontime"/>
    <m/>
  </r>
  <r>
    <n v="203"/>
    <s v="Expent  cost"/>
    <d v="2024-08-10T00:00:00"/>
    <m/>
    <m/>
    <d v="2024-08-10T00:00:00"/>
    <s v="PR2425-02595"/>
    <s v="PO2425-02965"/>
    <d v="2024-08-17T00:00:00"/>
    <m/>
    <n v="10"/>
    <s v="SFST81000050"/>
    <s v="Machanical part"/>
    <s v="Machanical part"/>
    <n v="2"/>
    <s v="304 stainless steel sheet, size 4x8 feet, thickness 2 mm."/>
    <n v="1"/>
    <s v="PCS."/>
    <n v="4290"/>
    <n v="4290"/>
    <s v="Puneet Approval"/>
    <s v="V1000307 - M.C.K.STEEL CENTER CO., LTD."/>
    <x v="0"/>
    <m/>
    <d v="2024-08-26T00:00:00"/>
    <m/>
    <n v="9"/>
    <s v="Ontime"/>
    <m/>
  </r>
  <r>
    <n v="204"/>
    <s v="Expent  cost"/>
    <d v="2024-08-10T00:00:00"/>
    <m/>
    <m/>
    <d v="2024-08-10T00:00:00"/>
    <s v="PR2425-02595"/>
    <s v="PO2425-02965"/>
    <d v="2024-08-17T00:00:00"/>
    <m/>
    <n v="10"/>
    <s v="SFST81000005"/>
    <s v="Machanical part"/>
    <s v="Machanical part"/>
    <n v="3"/>
    <s v="304 stainless steel sheet, size 4x8 feet, thickness 1 mm."/>
    <n v="1"/>
    <s v="PCS."/>
    <n v="2250"/>
    <n v="2250"/>
    <s v="Puneet Approval"/>
    <s v="V1000307 - M.C.K.STEEL CENTER CO., LTD."/>
    <x v="0"/>
    <m/>
    <d v="2024-08-24T00:00:00"/>
    <m/>
    <n v="7"/>
    <s v="Ontime"/>
    <m/>
  </r>
  <r>
    <n v="205"/>
    <s v="Expent  cost"/>
    <d v="2024-08-10T00:00:00"/>
    <m/>
    <m/>
    <d v="2024-08-10T00:00:00"/>
    <s v="PR2425-02595"/>
    <s v="PO2425-02965"/>
    <d v="2024-08-17T00:00:00"/>
    <m/>
    <n v="10"/>
    <s v="SFST81000005"/>
    <s v="Machanical part"/>
    <s v="Machanical part"/>
    <n v="4"/>
    <s v="304 stainless steel sheet, size 4x8 feet, thickness 2 mm."/>
    <n v="1"/>
    <s v="PCS."/>
    <n v="4290"/>
    <n v="4290"/>
    <s v="Puneet Approval"/>
    <s v="V1000307 - M.C.K.STEEL CENTER CO., LTD."/>
    <x v="0"/>
    <m/>
    <d v="2024-08-24T00:00:00"/>
    <m/>
    <n v="7"/>
    <s v="Ontime"/>
    <m/>
  </r>
  <r>
    <n v="206"/>
    <s v="Expent  cost"/>
    <d v="2024-08-10T00:00:00"/>
    <m/>
    <m/>
    <d v="2024-08-10T00:00:00"/>
    <s v="PR2425-02596"/>
    <s v="PO2425-02967"/>
    <d v="2024-08-17T00:00:00"/>
    <m/>
    <n v="40"/>
    <s v="SFST81000050"/>
    <s v="Machanical part"/>
    <s v="Machanical part"/>
    <n v="5"/>
    <s v="Square steel block cover, size 4x4 inches"/>
    <n v="20"/>
    <s v="PCS."/>
    <n v="8"/>
    <n v="160"/>
    <s v="Puneet Approval"/>
    <s v="V1000259 - JJP SUPPLY CO., LTD"/>
    <x v="0"/>
    <m/>
    <d v="2024-09-24T00:00:00"/>
    <m/>
    <n v="38"/>
    <s v="Ontime"/>
    <m/>
  </r>
  <r>
    <n v="207"/>
    <s v="Expent  cost"/>
    <d v="2024-08-10T00:00:00"/>
    <m/>
    <m/>
    <d v="2024-08-10T00:00:00"/>
    <s v="PR2425-02596"/>
    <s v="PO2425-02967"/>
    <d v="2024-08-17T00:00:00"/>
    <m/>
    <n v="40"/>
    <s v="SFST81000050"/>
    <s v="Machanical part"/>
    <s v="Machanical part"/>
    <n v="6"/>
    <s v="Square steel block cover, size 2x4 inches"/>
    <n v="20"/>
    <s v="PCS."/>
    <n v="8"/>
    <n v="160"/>
    <s v="Puneet Approval"/>
    <s v="V1000259 - JJP SUPPLY CO., LTD"/>
    <x v="0"/>
    <m/>
    <d v="2024-09-24T00:00:00"/>
    <m/>
    <n v="38"/>
    <s v="Ontime"/>
    <m/>
  </r>
  <r>
    <n v="208"/>
    <s v="Expent  cost"/>
    <d v="2024-08-10T00:00:00"/>
    <m/>
    <m/>
    <d v="2024-08-10T00:00:00"/>
    <s v="PR2425-02596"/>
    <s v="PO2425-02967"/>
    <d v="2024-08-17T00:00:00"/>
    <m/>
    <n v="40"/>
    <s v="SFST81000050"/>
    <s v="Machanical part"/>
    <s v="Machanical part"/>
    <n v="7"/>
    <s v="Square steel block cover, size 4x4 inches"/>
    <n v="20"/>
    <s v="PCS."/>
    <n v="8"/>
    <n v="160"/>
    <s v="Puneet Approval"/>
    <s v="V1000259 - JJP SUPPLY CO., LTD"/>
    <x v="0"/>
    <m/>
    <d v="2024-09-24T00:00:00"/>
    <m/>
    <n v="38"/>
    <s v="Ontime"/>
    <m/>
  </r>
  <r>
    <n v="209"/>
    <s v="Expent  cost"/>
    <d v="2024-08-10T00:00:00"/>
    <m/>
    <m/>
    <d v="2024-08-10T00:00:00"/>
    <s v="PR2425-02596"/>
    <s v="PO2425-02967"/>
    <d v="2024-08-17T00:00:00"/>
    <m/>
    <n v="40"/>
    <s v="SFST81000050"/>
    <s v="Machanical part"/>
    <s v="Machanical part"/>
    <n v="8"/>
    <s v="Square steel block cover, size 2x4 inches"/>
    <n v="20"/>
    <s v="PCS."/>
    <n v="8"/>
    <n v="160"/>
    <s v="Puneet Approval"/>
    <s v="V1000259 - JJP SUPPLY CO., LTD"/>
    <x v="0"/>
    <m/>
    <d v="2024-09-24T00:00:00"/>
    <m/>
    <n v="38"/>
    <s v="Ontime"/>
    <m/>
  </r>
  <r>
    <n v="210"/>
    <s v="Expent  cost"/>
    <d v="2024-08-10T00:00:00"/>
    <m/>
    <m/>
    <d v="2024-08-10T00:00:00"/>
    <s v="PR2425-02596"/>
    <s v="PO2425-02968"/>
    <d v="2024-08-17T00:00:00"/>
    <m/>
    <n v="10"/>
    <s v="SFST81000050"/>
    <s v="Machanical part"/>
    <s v="Machanical part"/>
    <n v="1"/>
    <s v="FRP sheet (white) 2 mm thick, size 120x240 cm."/>
    <n v="4"/>
    <s v="PCS."/>
    <n v="4950"/>
    <n v="19800"/>
    <s v="Puneet Approval"/>
    <s v="V1000529 - 168 Supply"/>
    <x v="0"/>
    <m/>
    <d v="2024-08-23T00:00:00"/>
    <m/>
    <n v="6"/>
    <s v="Ontime"/>
    <m/>
  </r>
  <r>
    <n v="211"/>
    <s v="Expent  cost"/>
    <d v="2024-08-10T00:00:00"/>
    <m/>
    <m/>
    <d v="2024-08-10T00:00:00"/>
    <s v="PR2425-02596"/>
    <s v="PO2425-02968"/>
    <d v="2024-08-17T00:00:00"/>
    <m/>
    <n v="10"/>
    <s v="SFST81000050"/>
    <s v="Machanical part"/>
    <s v="Machanical part"/>
    <n v="2"/>
    <s v="FRP sheet (white) 2 mm thick, size 120x240 cm."/>
    <n v="4"/>
    <s v="PCS."/>
    <n v="4950"/>
    <n v="19800"/>
    <s v="Puneet Approval"/>
    <s v="V1000529 - 168 Supply"/>
    <x v="0"/>
    <m/>
    <d v="2024-08-23T00:00:00"/>
    <m/>
    <n v="6"/>
    <s v="Ontime"/>
    <m/>
  </r>
  <r>
    <n v="212"/>
    <s v="Expent  cost"/>
    <d v="2024-08-10T00:00:00"/>
    <m/>
    <m/>
    <d v="2024-08-10T00:00:00"/>
    <s v="PR2425-02597"/>
    <s v="PO2425-02969"/>
    <d v="2024-08-17T00:00:00"/>
    <m/>
    <n v="10"/>
    <s v="SFST81000051"/>
    <s v="Consumable part for MN"/>
    <s v="Consumable part"/>
    <n v="3"/>
    <s v="TOA Glipton สีน้ำมันเคลือบเงาเหล็กและไม้_x000a_สี River Blue เบอร์ G372 ขนาด 3.785 ลิตร"/>
    <n v="1"/>
    <s v="PCS."/>
    <n v="620"/>
    <n v="620"/>
    <s v="Puneet Approval"/>
    <s v=" V1000306 - Inter Supply (1992) Co., Ltd."/>
    <x v="0"/>
    <m/>
    <d v="2024-08-26T00:00:00"/>
    <m/>
    <n v="9"/>
    <s v="Ontime"/>
    <m/>
  </r>
  <r>
    <n v="213"/>
    <s v="Expent  cost"/>
    <d v="2024-08-10T00:00:00"/>
    <m/>
    <m/>
    <d v="2024-08-10T00:00:00"/>
    <s v="PR2425-02597 "/>
    <s v="PO2425-02969 "/>
    <d v="2024-08-17T00:00:00"/>
    <m/>
    <n v="10"/>
    <s v="SFST81000050"/>
    <s v="Consumable part for MN"/>
    <s v="Consumable part"/>
    <n v="4"/>
    <s v="TOA Glipton สีน้ำมันเคลือบเงาเหล็กและไม้_x000a_สี River Blue เบอร์ G372 ขนาด 3.785 ลิตร"/>
    <n v="1"/>
    <s v="PCS."/>
    <n v="620"/>
    <n v="620"/>
    <s v="Puneet Approval"/>
    <s v="V1000306 - Inter Supply (1992) Co., Ltd."/>
    <x v="0"/>
    <m/>
    <d v="2024-08-26T00:00:00"/>
    <m/>
    <n v="9"/>
    <s v="Ontime"/>
    <m/>
  </r>
  <r>
    <n v="214"/>
    <s v="Expent  cost"/>
    <d v="2024-08-10T00:00:00"/>
    <m/>
    <m/>
    <d v="2024-08-10T00:00:00"/>
    <s v="PR2425-02597"/>
    <s v="PO2425-02970"/>
    <d v="2024-08-17T00:00:00"/>
    <m/>
    <n v="10"/>
    <s v="SFST81000052"/>
    <s v="Consumable part for MN"/>
    <s v="Consumable part"/>
    <n v="1"/>
    <s v="ผ้าใบพลาสติก MPI 3X4M สีน้ำเงิน"/>
    <n v="1"/>
    <s v="PCS."/>
    <n v="950"/>
    <n v="950"/>
    <s v="Puneet Approval"/>
    <s v=" V1000529 - 168 Supply"/>
    <x v="0"/>
    <m/>
    <d v="2024-08-23T00:00:00"/>
    <m/>
    <n v="6"/>
    <s v="Ontime"/>
    <m/>
  </r>
  <r>
    <n v="215"/>
    <s v="Expent  cost"/>
    <d v="2024-08-10T00:00:00"/>
    <m/>
    <m/>
    <d v="2024-08-10T00:00:00"/>
    <s v="PR2425-02597 "/>
    <s v="PO2425-02970 "/>
    <d v="2024-08-17T00:00:00"/>
    <m/>
    <n v="10"/>
    <s v="SFST81000050"/>
    <s v="Consumable part for MN"/>
    <s v="Consumable part"/>
    <n v="2"/>
    <s v="ผ้าใบพลาสติก MPI 3X4M สีน้ำเงิน"/>
    <n v="1"/>
    <s v="PCS."/>
    <n v="950"/>
    <n v="950"/>
    <s v="Puneet Approval"/>
    <s v="V1000529 - 168 Supply"/>
    <x v="0"/>
    <m/>
    <d v="2024-08-23T00:00:00"/>
    <m/>
    <n v="6"/>
    <s v="Ontime"/>
    <m/>
  </r>
  <r>
    <n v="216"/>
    <s v="Expent  cost"/>
    <d v="2024-08-10T00:00:00"/>
    <m/>
    <m/>
    <d v="2024-08-10T00:00:00"/>
    <s v="PR2425-02588"/>
    <s v="PO2425-02973"/>
    <d v="2024-08-17T00:00:00"/>
    <m/>
    <n v="10"/>
    <s v="SFST34000136"/>
    <s v="Consumable part for MN"/>
    <s v="Consumable part"/>
    <n v="1"/>
    <s v=" argon gas 1.5 Q"/>
    <n v="3"/>
    <s v="Drum."/>
    <n v="116.66666666666667"/>
    <n v="350"/>
    <s v="Puneet Approval"/>
    <s v="V1000475 - คล่องการค้า"/>
    <x v="0"/>
    <m/>
    <d v="2024-08-22T00:00:00"/>
    <m/>
    <n v="5"/>
    <s v="Ontime"/>
    <m/>
  </r>
  <r>
    <n v="217"/>
    <s v="Expent  cost"/>
    <d v="2024-08-10T00:00:00"/>
    <m/>
    <m/>
    <d v="2024-08-10T00:00:00"/>
    <s v="PR2425-02588"/>
    <s v="PO2425-02973"/>
    <d v="2024-08-17T00:00:00"/>
    <m/>
    <n v="10"/>
    <s v="SFST34000137"/>
    <s v="Consumable part for MN"/>
    <s v="Consumable part"/>
    <n v="2"/>
    <s v=" argon gas 6 Q"/>
    <n v="1"/>
    <s v="Drum."/>
    <n v="900"/>
    <n v="900"/>
    <s v="Puneet Approval"/>
    <s v="V1000475 - คล่องการค้า"/>
    <x v="0"/>
    <m/>
    <d v="2024-08-23T00:00:00"/>
    <m/>
    <n v="6"/>
    <s v="Ontime"/>
    <m/>
  </r>
  <r>
    <n v="218"/>
    <s v="Expent  cost"/>
    <d v="2024-08-10T00:00:00"/>
    <m/>
    <m/>
    <d v="2024-08-10T00:00:00"/>
    <s v="PR2425-02588"/>
    <s v="PO2425-02973"/>
    <d v="2024-08-17T00:00:00"/>
    <m/>
    <n v="10"/>
    <s v="SFST34000136"/>
    <s v="Consumable part for MN"/>
    <s v="Consumable part"/>
    <n v="3"/>
    <s v=" argon gas 1.5 Q"/>
    <n v="3"/>
    <s v="PCS."/>
    <n v="116.66666666666667"/>
    <n v="350"/>
    <s v="Puneet Approval"/>
    <s v="V1000475 - คล่องการค้า"/>
    <x v="0"/>
    <m/>
    <d v="2024-08-24T00:00:00"/>
    <m/>
    <n v="7"/>
    <s v="Ontime"/>
    <m/>
  </r>
  <r>
    <n v="219"/>
    <s v="Expent  cost"/>
    <d v="2024-08-10T00:00:00"/>
    <m/>
    <m/>
    <d v="2024-08-10T00:00:00"/>
    <s v="PR2425-02588"/>
    <s v="PO2425-02973"/>
    <d v="2024-08-17T00:00:00"/>
    <m/>
    <n v="10"/>
    <s v="SFST34000137"/>
    <s v="Consumable part for MN"/>
    <s v="Consumable part"/>
    <n v="4"/>
    <s v=" argon gas 6 Q"/>
    <n v="1"/>
    <s v="PCS."/>
    <n v="900"/>
    <n v="900"/>
    <s v="Puneet Approval"/>
    <s v="V1000475 - คล่องการค้า"/>
    <x v="0"/>
    <m/>
    <d v="2024-08-24T00:00:00"/>
    <m/>
    <n v="7"/>
    <s v="Ontime"/>
    <m/>
  </r>
  <r>
    <n v="220"/>
    <s v="Expent  cost"/>
    <d v="2024-08-09T00:00:00"/>
    <m/>
    <m/>
    <d v="2024-08-09T00:00:00"/>
    <s v="PR2425-02574"/>
    <s v="PO2425-02974"/>
    <d v="2024-08-16T00:00:00"/>
    <m/>
    <n v="10"/>
    <s v="SFST34000111"/>
    <s v="Consumable part for MN"/>
    <s v="Consumable part"/>
    <n v="1"/>
    <s v="ประเก็นหน้าแปลนไม่มีใยหิน 1/2&quot; (DN15) หนา 3 mm. ,  (PN16)"/>
    <n v="10"/>
    <s v="PCS."/>
    <n v="96"/>
    <n v="960"/>
    <s v="Puneet Approval"/>
    <s v="V1000529 - 168 Supply"/>
    <x v="0"/>
    <m/>
    <d v="2024-08-23T00:00:00"/>
    <m/>
    <n v="7"/>
    <s v="Ontime"/>
    <m/>
  </r>
  <r>
    <n v="221"/>
    <s v="Expent  cost"/>
    <d v="2024-08-09T00:00:00"/>
    <m/>
    <m/>
    <d v="2024-08-09T00:00:00"/>
    <s v="PR2425-02574"/>
    <s v="PO2425-02974 "/>
    <d v="2024-08-16T00:00:00"/>
    <m/>
    <n v="10"/>
    <s v="SFST34000111"/>
    <s v="Consumable part for MN"/>
    <s v="Consumable part"/>
    <n v="2"/>
    <s v="ประเก็นหน้าแปลนไม่มีใยหิน 1/2&quot; (DN15) หนา 3 mm. ,  (PN16)"/>
    <n v="10"/>
    <s v="PCS."/>
    <n v="96"/>
    <n v="960"/>
    <s v="Puneet Approval"/>
    <s v="V1000529 - 168 Supply"/>
    <x v="0"/>
    <m/>
    <d v="2024-08-23T00:00:00"/>
    <m/>
    <n v="7"/>
    <s v="Ontime"/>
    <m/>
  </r>
  <r>
    <n v="222"/>
    <s v="Expent  cost"/>
    <d v="2024-08-09T00:00:00"/>
    <m/>
    <m/>
    <d v="2024-08-09T00:00:00"/>
    <s v="PR2425-02574"/>
    <s v="PO2425-02974 "/>
    <d v="2024-08-16T00:00:00"/>
    <m/>
    <n v="10"/>
    <s v="SFST34000112"/>
    <s v="Consumable part for MN"/>
    <s v="Consumable part"/>
    <n v="3"/>
    <s v="ประเก็นหน้าแปลนไม่มีใยหิน 3/4&quot; (DN20) 3 mm. ,  (PN16)"/>
    <n v="10"/>
    <s v="PCS."/>
    <n v="125"/>
    <n v="1250"/>
    <s v="Puneet Approval"/>
    <s v="V1000529 - 168 Supply"/>
    <x v="0"/>
    <m/>
    <d v="2024-08-23T00:00:00"/>
    <m/>
    <n v="7"/>
    <s v="Ontime"/>
    <m/>
  </r>
  <r>
    <n v="223"/>
    <s v="Expent  cost"/>
    <d v="2024-08-09T00:00:00"/>
    <m/>
    <m/>
    <d v="2024-08-09T00:00:00"/>
    <s v="PR2425-02574"/>
    <s v="PO2425-02974 "/>
    <d v="2024-08-16T00:00:00"/>
    <m/>
    <n v="10"/>
    <s v="SFST34000113"/>
    <s v="Consumable part for MN"/>
    <s v="Consumable part"/>
    <n v="4"/>
    <s v="ประเก็นหน้าแปลนไม่มีใยหิน 1&quot; (DN25) 3 mm. ,  (PN16)"/>
    <n v="10"/>
    <s v="PCS."/>
    <n v="145"/>
    <n v="1450"/>
    <s v="Puneet Approval"/>
    <s v="V1000529 - 168 Supply"/>
    <x v="0"/>
    <m/>
    <d v="2024-08-23T00:00:00"/>
    <m/>
    <n v="7"/>
    <s v="Ontime"/>
    <m/>
  </r>
  <r>
    <n v="224"/>
    <s v="Expent  cost"/>
    <d v="2024-08-09T00:00:00"/>
    <m/>
    <m/>
    <d v="2024-08-09T00:00:00"/>
    <s v="PR2425-02574"/>
    <s v="PO2425-02974 "/>
    <d v="2024-08-16T00:00:00"/>
    <m/>
    <n v="10"/>
    <s v="SFST34000115"/>
    <s v="Consumable part for MN"/>
    <s v="Consumable part"/>
    <n v="5"/>
    <s v="ประเก็นหน้าแปลนไม่มีใยหิน 1.1/2&quot; (DN40) 3 mm. ,  (PN16)"/>
    <n v="10"/>
    <s v="PCS."/>
    <n v="200"/>
    <n v="2000"/>
    <s v="Puneet Approval"/>
    <s v="V1000529 - 168 Supply"/>
    <x v="0"/>
    <m/>
    <d v="2024-08-23T00:00:00"/>
    <m/>
    <n v="7"/>
    <s v="Ontime"/>
    <m/>
  </r>
  <r>
    <n v="225"/>
    <s v="Expent  cost"/>
    <d v="2024-08-09T00:00:00"/>
    <m/>
    <m/>
    <d v="2024-08-09T00:00:00"/>
    <s v="PR2425-02574"/>
    <s v="PO2425-02974 "/>
    <d v="2024-08-16T00:00:00"/>
    <m/>
    <n v="10"/>
    <s v="SFST34000116"/>
    <s v="Consumable part for MN"/>
    <s v="Consumable part"/>
    <n v="6"/>
    <s v="ประเก็นหน้าแปลนไม่มีใยหิน 2&quot; (DN50) 3 mm. ,  (PN16)"/>
    <n v="10"/>
    <s v="PCS."/>
    <n v="230"/>
    <n v="2300"/>
    <s v="Puneet Approval"/>
    <s v="V1000529 - 168 Supply"/>
    <x v="0"/>
    <m/>
    <d v="2024-08-23T00:00:00"/>
    <m/>
    <n v="7"/>
    <s v="Ontime"/>
    <m/>
  </r>
  <r>
    <n v="226"/>
    <s v="Expent  cost"/>
    <d v="2024-08-09T00:00:00"/>
    <m/>
    <m/>
    <d v="2024-08-09T00:00:00"/>
    <s v="PR2425-02574"/>
    <s v="PO2425-02974 "/>
    <d v="2024-08-16T00:00:00"/>
    <m/>
    <n v="10"/>
    <s v="SFST34000117"/>
    <s v="Consumable part for MN"/>
    <s v="Consumable part"/>
    <n v="7"/>
    <s v="ประเก็นหน้าแปลนไม่มีใยหิน 2.1/2&quot; (DN15) 3 mm. ,  (PN16)"/>
    <n v="10"/>
    <s v="PCS."/>
    <n v="260"/>
    <n v="2600"/>
    <s v="Puneet Approval"/>
    <s v="V1000529 - 168 Supply"/>
    <x v="0"/>
    <m/>
    <d v="2024-08-23T00:00:00"/>
    <m/>
    <n v="7"/>
    <s v="Ontime"/>
    <m/>
  </r>
  <r>
    <n v="227"/>
    <s v="Expent  cost"/>
    <d v="2024-08-09T00:00:00"/>
    <m/>
    <m/>
    <d v="2024-08-09T00:00:00"/>
    <s v="PR2425-02574"/>
    <s v="PO2425-02974 "/>
    <d v="2024-08-16T00:00:00"/>
    <m/>
    <n v="10"/>
    <s v="SFST34000114"/>
    <s v="Consumable part for MN"/>
    <s v="Consumable part"/>
    <n v="8"/>
    <s v="ประเก็นหน้าแปลนไม่มีใยหิน 1.1/4&quot; (DN32) 3 mm. ,  (PN16)"/>
    <n v="10"/>
    <s v="PCS."/>
    <n v="180"/>
    <n v="1800"/>
    <s v="Puneet Approval"/>
    <s v="V1000529 - 168 Supply"/>
    <x v="0"/>
    <m/>
    <d v="2024-08-23T00:00:00"/>
    <m/>
    <n v="7"/>
    <s v="Ontime"/>
    <m/>
  </r>
  <r>
    <n v="228"/>
    <s v="Expent  cost"/>
    <d v="2024-08-09T00:00:00"/>
    <m/>
    <m/>
    <d v="2024-08-09T00:00:00"/>
    <s v="PR2425-02573"/>
    <s v="PO2425-02975"/>
    <d v="2024-08-16T00:00:00"/>
    <m/>
    <n v="20"/>
    <s v="SFST81000050"/>
    <s v="Consumable part for MN"/>
    <s v="Consumable part"/>
    <n v="1"/>
    <s v="O-Ring for Bowl Cutter CM120STL #SN 420/1217_x000a_Part No. 264 A 044 O-Ring for unloader screen"/>
    <n v="1"/>
    <s v="PCS."/>
    <n v="5508"/>
    <n v="5508"/>
    <s v="Puneet Approval"/>
    <s v="V1000189 - FPT FOOD PROCESS TECHNOLOGY CO., LTD."/>
    <x v="0"/>
    <m/>
    <d v="2024-09-03T00:00:00"/>
    <m/>
    <n v="18"/>
    <s v="Ontime"/>
    <m/>
  </r>
  <r>
    <n v="229"/>
    <s v="Expent  cost"/>
    <d v="2024-08-09T00:00:00"/>
    <m/>
    <m/>
    <d v="2024-08-09T00:00:00"/>
    <s v="PR2425-02574"/>
    <s v="PO2425-02975"/>
    <d v="2024-08-16T00:00:00"/>
    <m/>
    <n v="10"/>
    <s v="SFST34000112"/>
    <s v="Consumable part for MN"/>
    <s v="Consumable part"/>
    <n v="2"/>
    <s v="ประเก็นหน้าแปลนไม่มีใยหิน 3/4&quot; (DN20) 3 mm. ,  (PN16)"/>
    <n v="10"/>
    <s v="PCS."/>
    <n v="125"/>
    <n v="1250"/>
    <s v="Puneet Approval"/>
    <s v="V1000529 - 168 Supply"/>
    <x v="0"/>
    <m/>
    <d v="2024-08-23T00:00:00"/>
    <m/>
    <n v="7"/>
    <s v="Ontime"/>
    <m/>
  </r>
  <r>
    <n v="230"/>
    <s v="Expent  cost"/>
    <d v="2024-08-09T00:00:00"/>
    <m/>
    <m/>
    <d v="2024-08-09T00:00:00"/>
    <s v="PR2425-02573 "/>
    <s v="PO2425-02975"/>
    <d v="2024-08-16T00:00:00"/>
    <m/>
    <n v="20"/>
    <s v="SFST81000050"/>
    <s v="Consumable part for MN"/>
    <s v="Consumable part"/>
    <n v="2"/>
    <s v="O-Ring for Bowl Cutter CM120STL #SN 420/1217_x000a_Part No. 264 A 044 O-Ring for unloader screen"/>
    <n v="1"/>
    <s v="PCS."/>
    <n v="5508"/>
    <n v="5508"/>
    <s v="Puneet Approval"/>
    <s v="V1000189 - FPT FOOD PROCESS TECHNOLOGY CO., LTD."/>
    <x v="0"/>
    <m/>
    <d v="2024-09-03T00:00:00"/>
    <m/>
    <n v="18"/>
    <s v="Ontime"/>
    <m/>
  </r>
  <r>
    <n v="231"/>
    <s v="Expent  cost"/>
    <d v="2024-08-09T00:00:00"/>
    <m/>
    <m/>
    <d v="2024-08-09T00:00:00"/>
    <s v="PR2425-02574"/>
    <s v="PO2425-02976"/>
    <d v="2024-08-16T00:00:00"/>
    <m/>
    <n v="10"/>
    <s v="SFST34000113"/>
    <s v="Consumable part for MN"/>
    <s v="Consumable part"/>
    <n v="1"/>
    <s v="ประเก็นหน้าแปลนไม่มีใยหิน 1&quot; (DN25) 3 mm. ,  (PN16)"/>
    <n v="10"/>
    <s v="PCS."/>
    <n v="145"/>
    <n v="1450"/>
    <s v="Puneet Approval"/>
    <s v="V1000529 - 168 Supply"/>
    <x v="0"/>
    <m/>
    <d v="2024-08-23T00:00:00"/>
    <m/>
    <n v="7"/>
    <s v="Ontime"/>
    <m/>
  </r>
  <r>
    <n v="232"/>
    <s v="Expent  cost"/>
    <d v="2024-08-13T00:00:00"/>
    <m/>
    <m/>
    <d v="2024-08-13T00:00:00"/>
    <s v="PR2425-02577"/>
    <s v="PO2425-02976"/>
    <d v="2024-08-20T00:00:00"/>
    <m/>
    <n v="30"/>
    <s v="SFST81000064"/>
    <s v="Annual cost"/>
    <s v="Safety  annual jobs"/>
    <n v="2"/>
    <s v="ตรวจวิเคราะห์น้ำทิ้ง_x000a__x000a_1.ความเป็นกรดและด่าง (pH)_x000a_2.ของแข็งละลายทั้งหมด (TDS)_x000a_3.บีโอดี (Biochemical Oxygen Demand)_x000a_4.ของแข็งแขวนลอยทั้งหมด (Total Suspended Solids)_x000a_5.ซัลไฟด์ (Sulfide)_x000a_6.ทีเคเอ็น (Total Kjeldahl Nitrogen)_x000a_7.ออกซิเจนละลาย (DO)_x000a_8.ซีโอดี (Chemical Oxygen Demand)_x000a_9.สารหนู (As)_x000a_10.แคดเมียม (Cd)_x000a_11.โครเมียมเฮกซาวาเลนท์ (Cr)_x000a_12.ทองแดง (Cu)_x000a_13.แมงกานีส (Mn)_x000a_14.ตะกั่ว (Pb)_x000a_15.สังกะสี (Zn)_x000a_"/>
    <n v="1"/>
    <s v="JOB"/>
    <n v="5960"/>
    <n v="5960"/>
    <s v="Puneet Approval"/>
    <s v="V1000619 - คณะสาธารณสุขศาสตร์ มหาวิทยาลัยมหิดล"/>
    <x v="0"/>
    <m/>
    <d v="2024-09-13T00:00:00"/>
    <m/>
    <n v="24"/>
    <s v="Ontime"/>
    <m/>
  </r>
  <r>
    <n v="233"/>
    <s v="Expent  cost"/>
    <d v="2024-08-09T00:00:00"/>
    <m/>
    <m/>
    <d v="2024-08-09T00:00:00"/>
    <s v="PR2425-02577 "/>
    <s v="PO2425-02976"/>
    <d v="2024-08-16T00:00:00"/>
    <m/>
    <n v="30"/>
    <s v="SFST81000064"/>
    <s v="Annual cost"/>
    <s v="Safety  annual jobs"/>
    <n v="3"/>
    <s v="ตรวจวิเคราะห์น้ำทิ้ง_x000a__x000a_1.ความเป็นกรดและด่าง (pH)_x000a_2.ของแข็งละลายทั้งหมด (TDS)_x000a_3.บีโอดี (Biochemical Oxygen Demand)_x000a_4.ของแข็งแขวนลอยทั้งหมด (Total Suspended Solids)_x000a_5.ซัลไฟด์ (Sulfide)_x000a_6.ทีเคเอ็น (Total Kjeldahl Nitrogen)_x000a_7.ออกซิเจนละลาย (DO)_x000a_8.ซีโอดี (Chemical Oxygen Demand)_x000a_9.สารหนู (As)_x000a_10.แคดเมียม (Cd)_x000a_11.โครเมียมเฮกซาวาเลนท์ (Cr)_x000a_12.ทองแดง (Cu)_x000a_13.แมงกานีส (Mn)_x000a_14.ตะกั่ว (Pb)_x000a_15.สังกะสี (Zn)_x000a_"/>
    <n v="1"/>
    <s v="JOB."/>
    <n v="5960"/>
    <n v="5960"/>
    <s v="Puneet Approval"/>
    <s v="V1000619 - คณะสาธารณสุขศาสตร์ มหาวิทยาลัยมหิดล"/>
    <x v="0"/>
    <m/>
    <d v="2024-09-13T00:00:00"/>
    <m/>
    <n v="28"/>
    <s v="Ontime"/>
    <m/>
  </r>
  <r>
    <n v="234"/>
    <s v="Expent  cost"/>
    <d v="2024-08-09T00:00:00"/>
    <m/>
    <m/>
    <d v="2024-08-09T00:00:00"/>
    <s v="PR2425-02574"/>
    <s v="PO2425-02977"/>
    <d v="2024-08-16T00:00:00"/>
    <m/>
    <n v="10"/>
    <s v="SFST34000115"/>
    <s v="Consumable part for MN"/>
    <s v="Consumable part"/>
    <n v="1"/>
    <s v="ประเก็นหน้าแปลนไม่มีใยหิน 1.1/2&quot; (DN40) 3 mm. ,  (PN16)"/>
    <n v="10"/>
    <s v="PCS."/>
    <n v="200"/>
    <n v="2000"/>
    <s v="Puneet Approval"/>
    <s v="V1000529 - 168 Supply"/>
    <x v="0"/>
    <m/>
    <d v="2024-08-23T00:00:00"/>
    <m/>
    <n v="7"/>
    <s v="Ontime"/>
    <m/>
  </r>
  <r>
    <n v="235"/>
    <s v="Expent  cost"/>
    <d v="2024-08-09T00:00:00"/>
    <m/>
    <m/>
    <d v="2024-08-09T00:00:00"/>
    <s v="PR2425-02574"/>
    <s v="PO2425-02978"/>
    <d v="2024-08-16T00:00:00"/>
    <m/>
    <n v="10"/>
    <s v="SFST34000116"/>
    <s v="Consumable part for MN"/>
    <s v="Consumable part"/>
    <n v="1"/>
    <s v="ประเก็นหน้าแปลนไม่มีใยหิน 2&quot; (DN50) 3 mm. ,  (PN16)"/>
    <n v="10"/>
    <s v="PCS."/>
    <n v="230"/>
    <n v="2300"/>
    <s v="Puneet Approval"/>
    <s v="V1000529 - 168 Supply"/>
    <x v="0"/>
    <m/>
    <d v="2024-08-23T00:00:00"/>
    <m/>
    <n v="7"/>
    <s v="Ontime"/>
    <m/>
  </r>
  <r>
    <n v="236"/>
    <s v="Expent  cost"/>
    <d v="2024-08-09T00:00:00"/>
    <m/>
    <m/>
    <d v="2024-08-09T00:00:00"/>
    <s v="PR2425-02574"/>
    <s v="PO2425-02979"/>
    <d v="2024-08-16T00:00:00"/>
    <m/>
    <n v="10"/>
    <s v="SFST34000117"/>
    <s v="Consumable part for MN"/>
    <s v="Consumable part"/>
    <n v="2"/>
    <s v="ประเก็นหน้าแปลนไม่มีใยหิน 2.1/2&quot; (DN15) 3 mm. ,  (PN16)"/>
    <n v="10"/>
    <s v="PCS."/>
    <n v="260"/>
    <n v="2600"/>
    <s v="Puneet Approval"/>
    <s v="V1000529 - 168 Supply"/>
    <x v="0"/>
    <m/>
    <d v="2024-08-23T00:00:00"/>
    <m/>
    <n v="7"/>
    <s v="Ontime"/>
    <m/>
  </r>
  <r>
    <n v="237"/>
    <s v="Expent  cost"/>
    <d v="2024-08-09T00:00:00"/>
    <m/>
    <m/>
    <d v="2024-08-09T00:00:00"/>
    <s v="PR2425-02574"/>
    <s v="PO2425-02980"/>
    <d v="2024-08-16T00:00:00"/>
    <m/>
    <n v="10"/>
    <s v="SFST34000114"/>
    <s v="Consumable part for MN"/>
    <s v="Consumable part"/>
    <n v="3"/>
    <s v="ประเก็นหน้าแปลนไม่มีใยหิน 1.1/4&quot; (DN32) 3 mm. ,  (PN16)"/>
    <n v="10"/>
    <s v="PCS."/>
    <n v="180"/>
    <n v="1800"/>
    <s v="Puneet Approval"/>
    <s v="V1000529 - 168 Supply"/>
    <x v="0"/>
    <m/>
    <d v="2024-08-23T00:00:00"/>
    <m/>
    <n v="7"/>
    <s v="Ontime"/>
    <m/>
  </r>
  <r>
    <n v="238"/>
    <s v="Expent  cost"/>
    <d v="2024-08-10T00:00:00"/>
    <m/>
    <m/>
    <d v="2024-08-10T00:00:00"/>
    <s v="PR2425-02583"/>
    <s v="PO2425-02986"/>
    <d v="2024-08-17T00:00:00"/>
    <m/>
    <n v="60"/>
    <s v="SFST81000005"/>
    <s v="Consumable part for MN"/>
    <s v="Consumable part"/>
    <n v="1"/>
    <s v="Leaky pipe repair work (Dismantle and install)"/>
    <n v="1"/>
    <s v="PCS."/>
    <n v="78500"/>
    <n v="78500"/>
    <s v="Puneet Approval"/>
    <s v="V1000117 - NPN ENGINEERING SOLUTION SUPPLY CO., LTD."/>
    <x v="0"/>
    <m/>
    <d v="2024-10-10T00:00:00"/>
    <m/>
    <n v="54"/>
    <s v="Ontime"/>
    <m/>
  </r>
  <r>
    <n v="239"/>
    <s v="Expent  cost"/>
    <d v="2024-08-10T00:00:00"/>
    <m/>
    <m/>
    <d v="2024-08-10T00:00:00"/>
    <s v="PR2425-02583"/>
    <s v="PO2425-02986"/>
    <d v="2024-08-17T00:00:00"/>
    <m/>
    <n v="60"/>
    <s v="SFST81000005"/>
    <s v="Consumable part for MN"/>
    <s v="Consumable part"/>
    <n v="2"/>
    <s v="Safety work"/>
    <n v="1"/>
    <s v="PCS."/>
    <n v="2000"/>
    <n v="2000"/>
    <s v="Puneet Approval"/>
    <s v="V1000117 - NPN ENGINEERING SOLUTION SUPPLY CO., LTD."/>
    <x v="0"/>
    <m/>
    <d v="2024-10-10T00:00:00"/>
    <m/>
    <n v="54"/>
    <s v="Ontime"/>
    <m/>
  </r>
  <r>
    <n v="240"/>
    <s v="Expent  cost"/>
    <d v="2024-08-10T00:00:00"/>
    <m/>
    <m/>
    <d v="2024-08-10T00:00:00"/>
    <s v="PR2425-02583"/>
    <s v="PO2425-02986"/>
    <d v="2024-08-17T00:00:00"/>
    <m/>
    <n v="60"/>
    <s v="SFST81000005"/>
    <s v="Consumable part for MN"/>
    <s v="Consumable part"/>
    <n v="3"/>
    <s v="Management and over head"/>
    <n v="1"/>
    <s v="PCS."/>
    <n v="8000"/>
    <n v="8000"/>
    <s v="Puneet Approval"/>
    <s v="V1000117 - NPN ENGINEERING SOLUTION SUPPLY CO., LTD."/>
    <x v="0"/>
    <m/>
    <d v="2024-10-10T00:00:00"/>
    <m/>
    <n v="54"/>
    <s v="Ontime"/>
    <m/>
  </r>
  <r>
    <n v="241"/>
    <s v="Expent  cost"/>
    <d v="2024-08-10T00:00:00"/>
    <m/>
    <m/>
    <d v="2024-08-10T00:00:00"/>
    <s v="PR2425-02599"/>
    <s v="PO2425-02988"/>
    <d v="2024-08-17T00:00:00"/>
    <m/>
    <n v="10"/>
    <s v="SFST81000050"/>
    <s v="Consumable part for MN"/>
    <s v="Consumable part"/>
    <n v="1"/>
    <s v="ตัวต่อท่อร้อยสายไฟพลาสติก PG Type, SSQC-AD34.5/PG29 AD34.5 1"/>
    <n v="20"/>
    <s v="PCS."/>
    <n v="75"/>
    <n v="1500"/>
    <s v="Puneet Approval"/>
    <s v="V1000276 - SN. ELECTRIC AND SUPPLY CO., LTD."/>
    <x v="0"/>
    <m/>
    <d v="2024-08-23T00:00:00"/>
    <m/>
    <n v="6"/>
    <s v="Ontime"/>
    <m/>
  </r>
  <r>
    <n v="242"/>
    <s v="Expent  cost"/>
    <d v="2024-08-10T00:00:00"/>
    <m/>
    <m/>
    <d v="2024-08-10T00:00:00"/>
    <s v="PR2425-02599"/>
    <s v="PO2425-02988"/>
    <d v="2024-08-17T00:00:00"/>
    <m/>
    <n v="10"/>
    <s v="SFST81000050"/>
    <s v="Consumable part for MN"/>
    <s v="Consumable part"/>
    <n v="2"/>
    <s v="คอนเน็คเตอร์ท่ออ่อนกันน้ำ 1-1/2&quot;"/>
    <n v="6"/>
    <s v="PCS."/>
    <n v="220"/>
    <n v="1320"/>
    <s v="Puneet Approval"/>
    <s v="V1000276 - SN. ELECTRIC AND SUPPLY CO., LTD."/>
    <x v="0"/>
    <m/>
    <d v="2024-08-23T00:00:00"/>
    <m/>
    <n v="6"/>
    <s v="Ontime"/>
    <m/>
  </r>
  <r>
    <n v="243"/>
    <s v="Expent  cost"/>
    <d v="2024-08-10T00:00:00"/>
    <m/>
    <m/>
    <d v="2024-08-10T00:00:00"/>
    <s v="PR2425-02599 "/>
    <s v="PO2425-02988"/>
    <d v="2024-08-17T00:00:00"/>
    <m/>
    <n v="10"/>
    <s v="SFST81000050"/>
    <s v="Consumable part for MN"/>
    <s v="Consumable part"/>
    <n v="3"/>
    <s v="ตัวต่อท่อร้อยสายไฟพลาสติก PG Type, SSQC-AD34.5/PG29 AD34.5 1"/>
    <n v="20"/>
    <s v="PCS."/>
    <n v="75"/>
    <n v="1500"/>
    <s v="Puneet Approval"/>
    <s v="V1000276 - SN. ELECTRIC AND SUPPLY CO., LTD."/>
    <x v="0"/>
    <m/>
    <d v="2024-08-23T00:00:00"/>
    <m/>
    <n v="6"/>
    <s v="Ontime"/>
    <m/>
  </r>
  <r>
    <n v="244"/>
    <s v="Expent  cost"/>
    <d v="2024-08-10T00:00:00"/>
    <m/>
    <m/>
    <d v="2024-08-10T00:00:00"/>
    <s v="PR2425-02599 "/>
    <s v="PO2425-02988"/>
    <d v="2024-08-17T00:00:00"/>
    <m/>
    <n v="10"/>
    <s v="SFST81000050"/>
    <s v="Consumable part for MN"/>
    <s v="Consumable part"/>
    <n v="4"/>
    <s v="คอนเน็คเตอร์ท่ออ่อนกันน้ำ 1-1/2&quot;"/>
    <n v="6"/>
    <s v="PCS."/>
    <n v="130"/>
    <n v="780"/>
    <s v="Puneet Approval"/>
    <s v="V1000276 - SN. ELECTRIC AND SUPPLY CO., LTD."/>
    <x v="0"/>
    <m/>
    <d v="2024-08-23T00:00:00"/>
    <m/>
    <n v="6"/>
    <s v="Ontime"/>
    <m/>
  </r>
  <r>
    <n v="245"/>
    <s v="Expent  cost"/>
    <d v="2024-07-25T00:00:00"/>
    <m/>
    <m/>
    <d v="2024-07-25T00:00:00"/>
    <s v="PR2425-02605"/>
    <s v="PO2425-02989"/>
    <d v="2024-08-01T00:00:00"/>
    <m/>
    <n v="30"/>
    <s v="SFST81000050"/>
    <s v="Consumable part for MN"/>
    <s v="Consumable part"/>
    <n v="1"/>
    <s v="SCK สกรูปลายสว่าน หัวแหวน PW8x1-1/2&quot; (500ตัว/กล่อง)"/>
    <n v="1"/>
    <s v="PCS."/>
    <n v="400"/>
    <n v="400"/>
    <s v="Puneet Approval"/>
    <s v="V1000289 - Kitticharoen Supply Co., Ltd"/>
    <x v="0"/>
    <m/>
    <d v="2024-08-28T00:00:00"/>
    <m/>
    <n v="27"/>
    <s v="Ontime"/>
    <m/>
  </r>
  <r>
    <n v="246"/>
    <s v="Expent  cost"/>
    <d v="2024-07-25T00:00:00"/>
    <m/>
    <m/>
    <d v="2024-07-25T00:00:00"/>
    <s v="PR2425-02605"/>
    <s v="PO2425-02989"/>
    <d v="2024-08-01T00:00:00"/>
    <m/>
    <n v="30"/>
    <s v="SFST81000050"/>
    <s v="Consumable part for MN"/>
    <s v="Consumable part"/>
    <n v="2"/>
    <s v="SCK สกรูปลายสว่าน หัวแหวน PW8x1-1&quot; (500ตัว/กล่อง)"/>
    <n v="1"/>
    <s v="PCS."/>
    <n v="285"/>
    <n v="285"/>
    <s v="Puneet Approval"/>
    <s v="V1000289 - Kitticharoen Supply Co., Ltd"/>
    <x v="0"/>
    <m/>
    <d v="2024-08-28T00:00:00"/>
    <m/>
    <n v="27"/>
    <s v="Ontime"/>
    <m/>
  </r>
  <r>
    <n v="247"/>
    <s v="Expent  cost"/>
    <d v="2024-08-10T00:00:00"/>
    <m/>
    <m/>
    <d v="2024-08-10T00:00:00"/>
    <s v="PR2425-02605"/>
    <s v="PO2425-02989"/>
    <d v="2024-08-17T00:00:00"/>
    <m/>
    <n v="30"/>
    <s v="SFST81000050"/>
    <s v="Consumable part for MN"/>
    <s v="Consumable part"/>
    <n v="3"/>
    <s v="SCK สกรูปลายสว่าน หัวแหวน PW8x1-1/2&quot; (500ตัว/กล่อง)V"/>
    <n v="1"/>
    <s v="Box"/>
    <n v="400"/>
    <n v="400"/>
    <s v="Puneet Approval"/>
    <s v="V1000289 - Kitticharoen Supply Co., Ltd"/>
    <x v="0"/>
    <m/>
    <d v="2024-08-28T00:00:00"/>
    <m/>
    <n v="11"/>
    <s v="Ontime"/>
    <m/>
  </r>
  <r>
    <n v="248"/>
    <s v="Expent  cost"/>
    <d v="2024-08-10T00:00:00"/>
    <m/>
    <m/>
    <d v="2024-08-10T00:00:00"/>
    <s v="PR2425-02605"/>
    <s v="PO2425-02989"/>
    <d v="2024-08-17T00:00:00"/>
    <m/>
    <n v="30"/>
    <s v="SFST81000050"/>
    <s v="Consumable part for MN"/>
    <s v="Consumable part"/>
    <n v="4"/>
    <s v="SCK สกรูปลายสว่าน หัวแหวน PW8x1-1&quot; (500ตัว/กล่อง)"/>
    <n v="1"/>
    <s v="Box"/>
    <n v="285"/>
    <n v="285"/>
    <s v="Puneet Approval"/>
    <s v="V1000289 - Kitticharoen Supply Co., Ltd"/>
    <x v="0"/>
    <m/>
    <d v="2024-08-28T00:00:00"/>
    <m/>
    <n v="11"/>
    <s v="Ontime"/>
    <m/>
  </r>
  <r>
    <n v="249"/>
    <s v="Expent  cost"/>
    <d v="2024-08-15T00:00:00"/>
    <m/>
    <m/>
    <d v="2024-08-15T00:00:00"/>
    <s v="PR2425-02713"/>
    <s v="PO2425-03024 "/>
    <d v="2024-08-22T00:00:00"/>
    <m/>
    <n v="10"/>
    <s v="SFST34000054"/>
    <s v="Refrigerant-oil for cooling M/C"/>
    <s v="Refrigerant"/>
    <n v="1"/>
    <s v="R507 Refrigerant,(1 Tank 11.3 kg/Tank)"/>
    <n v="30"/>
    <s v="DRM"/>
    <n v="2600"/>
    <n v="78000"/>
    <s v="Puneet Approval"/>
    <s v="V1000312 - Colder Solution Co., Ltd."/>
    <x v="0"/>
    <m/>
    <d v="2024-08-24T00:00:00"/>
    <m/>
    <n v="2"/>
    <s v="Ontime"/>
    <m/>
  </r>
  <r>
    <n v="250"/>
    <s v="Expent  cost"/>
    <d v="2024-08-15T00:00:00"/>
    <m/>
    <m/>
    <d v="2024-08-15T00:00:00"/>
    <s v="PR2425-02713"/>
    <s v="PO2425-03024 "/>
    <d v="2024-08-22T00:00:00"/>
    <m/>
    <n v="10"/>
    <s v="SFST34000050"/>
    <s v="Refrigerant-oil for cooling M/C"/>
    <s v="Cooling system jobs"/>
    <n v="2"/>
    <s v="Solest&quot; 170 Compressor Oil (18.9 liter)"/>
    <n v="1"/>
    <s v="DRM"/>
    <n v="17400"/>
    <n v="17400"/>
    <s v="Puneet Approval"/>
    <s v="V1000312 - Colder Solution Co., Ltd."/>
    <x v="0"/>
    <m/>
    <d v="2024-08-24T00:00:00"/>
    <m/>
    <n v="2"/>
    <s v="Ontime"/>
    <m/>
  </r>
  <r>
    <n v="251"/>
    <s v="Expent  cost"/>
    <d v="2024-08-10T00:00:00"/>
    <m/>
    <m/>
    <d v="2024-08-10T00:00:00"/>
    <s v="PR2425-02603"/>
    <s v="PO2425-03043"/>
    <d v="2024-08-17T00:00:00"/>
    <m/>
    <n v="40"/>
    <s v="SFST81000050"/>
    <s v="PD Machine"/>
    <s v="Steam Bratt pan No.3"/>
    <n v="1"/>
    <s v="DAMPF TRIX 6000 STEAM HOSE I.D.25 MM.SIZE 1 2.6 M., FLANGE PN40 ขนาด 1&quot;_x000a_ออกหางไหล ปลอกย่า STEAMHOSE ขนาด 1&quot; วัสดุ SUS304"/>
    <n v="2"/>
    <s v="PCS."/>
    <n v="7071"/>
    <n v="14142"/>
    <s v="Puneet Approval"/>
    <s v="V1000624 - HOSE CENTER COMPANY LIMITED"/>
    <x v="0"/>
    <m/>
    <d v="2024-09-24T00:00:00"/>
    <m/>
    <n v="38"/>
    <s v="Ontime"/>
    <m/>
  </r>
  <r>
    <n v="252"/>
    <s v="Expent  cost"/>
    <d v="2024-08-10T00:00:00"/>
    <m/>
    <m/>
    <d v="2024-08-10T00:00:00"/>
    <s v="PR2425-02603"/>
    <s v="PO2425-03043"/>
    <d v="2024-08-17T00:00:00"/>
    <m/>
    <n v="40"/>
    <s v="SFST81000050"/>
    <s v="PD Machine"/>
    <s v="Steam Bratt pan No.3"/>
    <n v="2"/>
    <s v="DAMPF TRIX 6000 STEAM HOSE I.D.25 MM.SIZE 12 M., หัวสายตัวผู้ GBMT-1616_x000a__x000a_เทเปอร์เว้า 30 องศา ข้อ ต่อ UNION ขนาด 1&quot; ปลอกย้ำ STEAMHOSE ขนาด 1&quot; วัสดุ SUS304"/>
    <n v="2"/>
    <s v="PCS."/>
    <n v="5450"/>
    <n v="10900"/>
    <s v="Puneet Approval"/>
    <s v="V1000624 - HOSE CENTER COMPANY LIMITED"/>
    <x v="0"/>
    <m/>
    <d v="2024-09-24T00:00:00"/>
    <m/>
    <n v="38"/>
    <s v="Ontime"/>
    <m/>
  </r>
  <r>
    <n v="253"/>
    <s v="Expent  cost"/>
    <d v="2024-08-10T00:00:00"/>
    <m/>
    <m/>
    <d v="2024-08-10T00:00:00"/>
    <s v="PR2425-02603"/>
    <s v="PO2425-03043"/>
    <d v="2024-08-17T00:00:00"/>
    <m/>
    <n v="40"/>
    <s v="SFST81000050"/>
    <s v="Tool and Equipment PD M/C"/>
    <s v="Steam Bratt Pan No.4"/>
    <n v="3"/>
    <s v="DAMPF TRIX 6000 STEAM HOSE I.D. 13 MM.SIZE 1/2 2.4 M.,ปลอกย้ำ STEAMHOSE ขนาด 1/2&quot;_x000a__x000a_FLANGE PN40 ขนาด 1/2&quot; ออกหางไหล FLANGE PN40 ขนาด 1/2&quot; งอ 45 องศา ออกหางไหล วัสดุ SUS304"/>
    <n v="2"/>
    <s v="PCS."/>
    <n v="4283.5"/>
    <n v="8567"/>
    <s v="Puneet Approval"/>
    <s v="V1000624 - HOSE CENTER COMPANY LIMITED"/>
    <x v="0"/>
    <m/>
    <d v="2024-09-24T00:00:00"/>
    <m/>
    <n v="38"/>
    <s v="Ontime"/>
    <m/>
  </r>
  <r>
    <n v="254"/>
    <s v="Expent  cost"/>
    <d v="2024-08-10T00:00:00"/>
    <m/>
    <m/>
    <d v="2024-08-10T00:00:00"/>
    <s v="PR2425-02603"/>
    <s v="PO2425-03043"/>
    <d v="2024-08-17T00:00:00"/>
    <m/>
    <n v="40"/>
    <s v="SFST81000050"/>
    <s v="Tool and Equipment PD M/C"/>
    <s v="Steam Bratt Pan No.4"/>
    <n v="4"/>
    <s v="DAMPF TRIX 6000 STEAM HOSE I.D.13 MM.SIZE 1/2 2 M., ปลอกนํ้า STEAMHOSE ขนาด 1/2&quot; วัสดุ SUS304_x000a__x000a_หัวฝายตัวผู้ GBMT-0808 เทเปอร์เว้า 30 องศา_x000a_หัวฝายตัวผู้ GBMT-0808 งอ 45 องค่า เทเปอร์เว้า 30 องศา วัสดุ SUS304_x000a_ข้อ ต่อ UNION ขนาด 1/2&quot; วัสดุ SUS"/>
    <n v="2"/>
    <s v="PCS."/>
    <n v="3087.75"/>
    <n v="6175.5"/>
    <s v="Puneet Approval"/>
    <s v="V1000624 - HOSE CENTER COMPANY LIMITED"/>
    <x v="0"/>
    <m/>
    <d v="2024-09-24T00:00:00"/>
    <m/>
    <n v="38"/>
    <s v="Ontime"/>
    <m/>
  </r>
  <r>
    <n v="255"/>
    <s v="Expent  cost"/>
    <d v="2024-08-10T00:00:00"/>
    <m/>
    <m/>
    <d v="2024-08-10T00:00:00"/>
    <s v="PR2425-02603"/>
    <s v="PO2425-03043"/>
    <d v="2024-08-17T00:00:00"/>
    <m/>
    <n v="40"/>
    <s v="SFST81000050"/>
    <s v="Tool and Equipment PD M/C"/>
    <s v="Steam Bratt Pan No.4"/>
    <n v="5"/>
    <s v="DAMPF TRIX 6000 STEAM HOSE I.D.25 MM.SIZE 1 2.6 M., FLANGE PN40 ขนาด 1&quot;_x000a_ออกหางไหล ปลอกย่า STEAMHOSE ขนาด 1&quot; วัสดุ SUS304"/>
    <n v="2"/>
    <s v="PCS."/>
    <n v="7071"/>
    <n v="14142"/>
    <s v="Puneet Approval"/>
    <s v="V1000624 - HOSE CENTER COMPANY LIMITED"/>
    <x v="0"/>
    <m/>
    <d v="2024-09-24T00:00:00"/>
    <m/>
    <n v="38"/>
    <s v="Ontime"/>
    <m/>
  </r>
  <r>
    <n v="256"/>
    <s v="Expent  cost"/>
    <d v="2024-08-10T00:00:00"/>
    <m/>
    <m/>
    <d v="2024-08-10T00:00:00"/>
    <s v="PR2425-02603"/>
    <s v="PO2425-03043"/>
    <d v="2024-08-17T00:00:00"/>
    <m/>
    <n v="40"/>
    <s v="SFST81000050"/>
    <s v="Tool and Equipment PD M/C"/>
    <s v="Steam Bratt pan No.3"/>
    <n v="6"/>
    <s v="DAMPF TRIX 6000 STEAM HOSE I.D.25 MM.SIZE 12 M., หัวสายตัวผู้ GBMT-1616_x000a__x000a_เทเปอร์เว้า 30 องศา ข้อ ต่อ UNION ขนาด 1&quot; ปลอกย้ำ STEAMHOSE ขนาด 1&quot; วัสดุ SUS304"/>
    <n v="2"/>
    <s v="PCS."/>
    <n v="5450"/>
    <n v="10900"/>
    <s v="Puneet Approval"/>
    <s v="V1000624 - HOSE CENTER COMPANY LIMITED"/>
    <x v="0"/>
    <m/>
    <d v="2024-09-24T00:00:00"/>
    <m/>
    <n v="38"/>
    <s v="Ontime"/>
    <m/>
  </r>
  <r>
    <n v="257"/>
    <s v="Expent  cost"/>
    <d v="2024-08-10T00:00:00"/>
    <m/>
    <m/>
    <d v="2024-08-10T00:00:00"/>
    <s v="PR2425-02603"/>
    <s v="PO2425-03043"/>
    <d v="2024-08-17T00:00:00"/>
    <m/>
    <n v="40"/>
    <s v="SFST81000050"/>
    <s v="Tool and Equipment PD M/C"/>
    <s v="Steam Bratt pan No.3"/>
    <n v="7"/>
    <s v="DAMPF TRIX 6000 STEAM HOSE I.D. 13 MM.SIZE 1/2 2.4 M.,ปลอกย้ำ STEAMHOSE ขนาด 1/2&quot;_x000a__x000a_FLANGE PN40 ขนาด 1/2&quot; ออกหางไหล FLANGE PN40 ขนาด 1/2&quot; งอ 45 องศา ออกหางไหล วัสดุ SUS304"/>
    <n v="2"/>
    <s v="PCS."/>
    <n v="4283.5"/>
    <n v="8567"/>
    <s v="Puneet Approval"/>
    <s v="V1000624 - HOSE CENTER COMPANY LIMITED"/>
    <x v="0"/>
    <m/>
    <d v="2024-09-24T00:00:00"/>
    <m/>
    <n v="38"/>
    <s v="Ontime"/>
    <m/>
  </r>
  <r>
    <n v="258"/>
    <s v="Expent  cost"/>
    <d v="2024-08-10T00:00:00"/>
    <m/>
    <m/>
    <d v="2024-08-10T00:00:00"/>
    <s v="PR2425-02603"/>
    <s v="PO2425-03043"/>
    <d v="2024-08-17T00:00:00"/>
    <m/>
    <n v="40"/>
    <s v="SFST81000050"/>
    <s v="Tool and Equipment PD M/C"/>
    <s v="Steam Bratt pan No.3"/>
    <n v="8"/>
    <s v="DAMPF TRIX 6000 STEAM HOSE I.D.13 MM.SIZE 1/2 2 M., ปลอกนํ้า STEAMHOSE ขนาด 1/2&quot; วัสดุ SUS304_x000a__x000a_หัวฝายตัวผู้ GBMT-0808 เทเปอร์เว้า 30 องศา_x000a_หัวฝายตัวผู้ GBMT-0808 งอ 45 องค่า เทเปอร์เว้า 30 องศา วัสดุ SUS304_x000a_ข้อ ต่อ UNION ขนาด 1/2&quot; วัสดุ SUS"/>
    <n v="2"/>
    <s v="PCS."/>
    <n v="3087.75"/>
    <n v="6175.5"/>
    <s v="Puneet Approval"/>
    <s v="V1000624 - HOSE CENTER COMPANY LIMITED"/>
    <x v="0"/>
    <m/>
    <d v="2024-09-24T00:00:00"/>
    <m/>
    <n v="38"/>
    <s v="Ontime"/>
    <m/>
  </r>
  <r>
    <n v="259"/>
    <s v="Expent  cost"/>
    <d v="2024-08-10T00:00:00"/>
    <m/>
    <m/>
    <d v="2024-08-10T00:00:00"/>
    <s v="PR2425-02604"/>
    <s v="PO2425-03044"/>
    <d v="2024-08-17T00:00:00"/>
    <m/>
    <n v="40"/>
    <s v="SFST81000050"/>
    <s v="Tool and Equipment PD M/C"/>
    <s v="Steam Bratt pan No.1"/>
    <n v="1"/>
    <s v="DAMPF TRIX 6000 STEAM HOSE I.D.25 MM.SIZE 1DAMPF TRIX 6000 STEAM HOSE I.D.25 MM.SIZE 1"/>
    <n v="1.5"/>
    <s v="PCS."/>
    <n v="1740"/>
    <n v="2610"/>
    <s v="Puneet Approval"/>
    <s v="V1000624 - HOSE CENTER COMPANY LIMITED"/>
    <x v="0"/>
    <m/>
    <d v="2024-09-24T00:00:00"/>
    <m/>
    <n v="38"/>
    <s v="Ontime"/>
    <m/>
  </r>
  <r>
    <n v="260"/>
    <s v="Expent  cost"/>
    <d v="2024-08-10T00:00:00"/>
    <m/>
    <m/>
    <d v="2024-08-10T00:00:00"/>
    <s v="PR2425-02604"/>
    <s v="PO2425-03044"/>
    <d v="2024-08-17T00:00:00"/>
    <m/>
    <n v="40"/>
    <s v="SFST81000050"/>
    <s v="Tool and Equipment PD M/C"/>
    <s v="Steam Bratt pan No.1"/>
    <n v="2"/>
    <s v="หัวส่ายตัวผู้ GBMT-1616 เทเปอร์เว้า 30 องศา วัสดุ SUS304"/>
    <n v="2"/>
    <s v="PCS."/>
    <n v="882"/>
    <n v="1764"/>
    <s v="Puneet Approval"/>
    <s v="V1000624 - HOSE CENTER COMPANY LIMITED"/>
    <x v="0"/>
    <m/>
    <d v="2024-09-24T00:00:00"/>
    <m/>
    <n v="38"/>
    <s v="Ontime"/>
    <m/>
  </r>
  <r>
    <n v="261"/>
    <s v="Expent  cost"/>
    <d v="2024-08-10T00:00:00"/>
    <m/>
    <m/>
    <d v="2024-08-10T00:00:00"/>
    <s v="PR2425-02604"/>
    <s v="PO2425-03044"/>
    <d v="2024-08-17T00:00:00"/>
    <m/>
    <n v="40"/>
    <s v="SFST81000050"/>
    <s v="Tool and Equipment PD M/C"/>
    <s v="Steam Bratt pan No.1"/>
    <n v="3"/>
    <s v="ข้อ ต่อ UNION ขนาด 1&quot; วัสดุ SUS"/>
    <n v="2"/>
    <s v="PCS."/>
    <n v="371"/>
    <n v="742"/>
    <s v="Puneet Approval"/>
    <s v="V1000624 - HOSE CENTER COMPANY LIMITED"/>
    <x v="0"/>
    <m/>
    <d v="2024-09-24T00:00:00"/>
    <m/>
    <n v="38"/>
    <s v="Ontime"/>
    <m/>
  </r>
  <r>
    <n v="262"/>
    <s v="Expent  cost"/>
    <d v="2024-08-10T00:00:00"/>
    <m/>
    <m/>
    <d v="2024-08-10T00:00:00"/>
    <s v="PR2425-02604"/>
    <s v="PO2425-03044"/>
    <d v="2024-08-17T00:00:00"/>
    <m/>
    <n v="40"/>
    <s v="SFST81000050"/>
    <s v="Tool and Equipment PD M/C"/>
    <s v="Steam Bratt pan No.1"/>
    <n v="4"/>
    <s v="ปลอกย้ำ STEAMHOSE ขนาด 1&quot; วัสดุ SUS304"/>
    <n v="2"/>
    <s v="PCS."/>
    <n v="602"/>
    <n v="1204"/>
    <s v="Puneet Approval"/>
    <s v="V1000624 - HOSE CENTER COMPANY LIMITED"/>
    <x v="0"/>
    <m/>
    <d v="2024-09-24T00:00:00"/>
    <m/>
    <n v="38"/>
    <s v="Ontime"/>
    <m/>
  </r>
  <r>
    <n v="263"/>
    <s v="Expent  cost"/>
    <d v="2024-08-10T00:00:00"/>
    <m/>
    <m/>
    <d v="2024-08-10T00:00:00"/>
    <s v="PR2425-02604"/>
    <s v="PO2425-03044"/>
    <d v="2024-08-17T00:00:00"/>
    <m/>
    <n v="40"/>
    <s v="SFST81000050"/>
    <s v="Tool and Equipment PD M/C"/>
    <s v="Steam Bratt pan No.1"/>
    <n v="5"/>
    <s v="DAMPF TRIX 6000 STEAM HOSE I.D.13 MM.SIZE 1/2"/>
    <n v="1.5"/>
    <s v="PCS."/>
    <n v="1061.2533333333333"/>
    <n v="1591.88"/>
    <s v="Puneet Approval"/>
    <s v="V1000624 - HOSE CENTER COMPANY LIMITED"/>
    <x v="0"/>
    <m/>
    <d v="2024-09-24T00:00:00"/>
    <m/>
    <n v="38"/>
    <s v="Ontime"/>
    <m/>
  </r>
  <r>
    <n v="264"/>
    <s v="Expent  cost"/>
    <d v="2024-08-10T00:00:00"/>
    <m/>
    <m/>
    <d v="2024-08-10T00:00:00"/>
    <s v="PR2425-02604"/>
    <s v="PO2425-03044"/>
    <d v="2024-08-17T00:00:00"/>
    <m/>
    <n v="40"/>
    <s v="SFST81000050"/>
    <s v="Tool and Equipment PD M/C"/>
    <s v="Steam Bratt pan No.1"/>
    <n v="6"/>
    <s v="ปลอกย้ำ STEAMHOSE ขนาด 1/2&quot; วัสดุ SUS304"/>
    <n v="2"/>
    <s v="PCS."/>
    <n v="203"/>
    <n v="406"/>
    <s v="Puneet Approval"/>
    <s v="V1000624 - HOSE CENTER COMPANY LIMITED"/>
    <x v="0"/>
    <m/>
    <d v="2024-09-24T00:00:00"/>
    <m/>
    <n v="38"/>
    <s v="Ontime"/>
    <m/>
  </r>
  <r>
    <n v="265"/>
    <s v="Expent  cost"/>
    <d v="2024-08-10T00:00:00"/>
    <m/>
    <m/>
    <d v="2024-08-10T00:00:00"/>
    <s v="PR2425-02604"/>
    <s v="PO2425-03044"/>
    <d v="2024-08-17T00:00:00"/>
    <m/>
    <n v="40"/>
    <s v="SFST81000050"/>
    <s v="Tool and Equipment PD M/C"/>
    <s v="Steam Bratt pan No.1"/>
    <n v="7"/>
    <s v="หัวส่ายตัวผู้ GBMT-0808 เทเปอร์เว้า 30 องศา วัสดุ SUS304"/>
    <n v="2"/>
    <s v="PCS."/>
    <n v="483"/>
    <n v="966"/>
    <s v="Puneet Approval"/>
    <s v="V1000624 - HOSE CENTER COMPANY LIMITED"/>
    <x v="0"/>
    <m/>
    <d v="2024-09-24T00:00:00"/>
    <m/>
    <n v="38"/>
    <s v="Ontime"/>
    <m/>
  </r>
  <r>
    <n v="266"/>
    <s v="Expent  cost"/>
    <d v="2024-08-10T00:00:00"/>
    <m/>
    <m/>
    <d v="2024-08-10T00:00:00"/>
    <s v="PR2425-02604"/>
    <s v="PO2425-03044"/>
    <d v="2024-08-17T00:00:00"/>
    <m/>
    <n v="40"/>
    <s v="SFST81000050"/>
    <s v="Tool and Equipment PD M/C"/>
    <s v="Steam Bratt pan No.1"/>
    <n v="8"/>
    <s v="ข้อ ต่อ UNION ขนาด 1/2&quot; วัสดุ SUS"/>
    <n v="2"/>
    <s v="PCS."/>
    <n v="168"/>
    <n v="336"/>
    <s v="Puneet Approval"/>
    <s v="V1000624 - HOSE CENTER COMPANY LIMITED"/>
    <x v="0"/>
    <m/>
    <d v="2024-09-24T00:00:00"/>
    <m/>
    <n v="38"/>
    <s v="Ontime"/>
    <m/>
  </r>
  <r>
    <n v="267"/>
    <s v="Expent  cost"/>
    <d v="2024-08-10T00:00:00"/>
    <m/>
    <m/>
    <d v="2024-08-10T00:00:00"/>
    <s v="PR2425-02604"/>
    <s v="PO2425-03044"/>
    <d v="2024-08-17T00:00:00"/>
    <m/>
    <n v="40"/>
    <s v="SFST81000050"/>
    <s v="Office tool &amp; machine"/>
    <s v="Tool and Equipment"/>
    <n v="1"/>
    <s v="DAMPF TRIX 6000 STEAM HOSE I.D.25 MM.SIZE 1"/>
    <n v="1.5"/>
    <s v="PCS."/>
    <n v="1740"/>
    <n v="2610"/>
    <s v="Puneet Approval"/>
    <s v="V1000624 - HOSE CENTER COMPANY LIMITED"/>
    <x v="0"/>
    <m/>
    <d v="2024-09-24T00:00:00"/>
    <m/>
    <n v="38"/>
    <s v="Ontime"/>
    <m/>
  </r>
  <r>
    <n v="268"/>
    <s v="Expent  cost"/>
    <d v="2024-08-10T00:00:00"/>
    <m/>
    <m/>
    <d v="2024-08-10T00:00:00"/>
    <s v="PR2425-02604"/>
    <s v="PO2425-03044"/>
    <d v="2024-08-17T00:00:00"/>
    <m/>
    <n v="40"/>
    <s v="SFST81000050"/>
    <s v="Office tool &amp; machine"/>
    <s v="Tool and Equipment"/>
    <n v="2"/>
    <s v="หัวส่ายตัวผู้ GBMT-1616 เทเปอร์เว้า 30 องศา วัสดุ SUS304"/>
    <n v="2"/>
    <s v="PCS."/>
    <n v="882"/>
    <n v="1764"/>
    <s v="Puneet Approval"/>
    <s v="V1000624 - HOSE CENTER COMPANY LIMITED"/>
    <x v="0"/>
    <m/>
    <d v="2024-09-24T00:00:00"/>
    <m/>
    <n v="38"/>
    <s v="Ontime"/>
    <m/>
  </r>
  <r>
    <n v="269"/>
    <s v="Expent  cost"/>
    <d v="2024-08-10T00:00:00"/>
    <m/>
    <m/>
    <d v="2024-08-10T00:00:00"/>
    <s v="PR2425-02604"/>
    <s v="PO2425-03044"/>
    <d v="2024-08-17T00:00:00"/>
    <m/>
    <n v="40"/>
    <s v="SFST81000050"/>
    <s v="Office tool &amp; machine"/>
    <s v="Tool and Equipment"/>
    <n v="3"/>
    <s v="ข้อ ต่อ UNION ขนาด 1&quot; วัสดุ SUS"/>
    <n v="2"/>
    <s v="PCS."/>
    <n v="371"/>
    <n v="742"/>
    <s v="Puneet Approval"/>
    <s v="V1000624 - HOSE CENTER COMPANY LIMITED"/>
    <x v="0"/>
    <m/>
    <d v="2024-09-24T00:00:00"/>
    <m/>
    <n v="38"/>
    <s v="Ontime"/>
    <m/>
  </r>
  <r>
    <n v="270"/>
    <s v="Expent  cost"/>
    <d v="2024-08-10T00:00:00"/>
    <m/>
    <m/>
    <d v="2024-08-10T00:00:00"/>
    <s v="PR2425-02604"/>
    <s v="PO2425-03044"/>
    <d v="2024-08-17T00:00:00"/>
    <m/>
    <n v="40"/>
    <s v="SFST81000050"/>
    <s v="Office tool &amp; machine"/>
    <s v="Tool and Equipment"/>
    <n v="4"/>
    <s v="ปลอกย้ำ STEAMHOSE ขนาด 1&quot; วัสดุ SUS304"/>
    <n v="2"/>
    <s v="PCS."/>
    <n v="602"/>
    <n v="1204"/>
    <s v="Puneet Approval"/>
    <s v="V1000624 - HOSE CENTER COMPANY LIMITED"/>
    <x v="0"/>
    <m/>
    <d v="2024-09-24T00:00:00"/>
    <m/>
    <n v="38"/>
    <s v="Ontime"/>
    <m/>
  </r>
  <r>
    <n v="271"/>
    <s v="Expent  cost"/>
    <d v="2024-08-10T00:00:00"/>
    <m/>
    <m/>
    <d v="2024-08-10T00:00:00"/>
    <s v="PR2425-02604"/>
    <s v="PO2425-03044"/>
    <d v="2024-08-17T00:00:00"/>
    <m/>
    <n v="40"/>
    <s v="SFST81000050"/>
    <s v="Office tool &amp; machine"/>
    <s v="Tool and Equipment"/>
    <n v="5"/>
    <s v="DAMPF TRIX 6000 STEAM HOSE I.D.13 MM.SIZE 1/2"/>
    <n v="1.5"/>
    <s v="PCS."/>
    <n v="1061.2533333333333"/>
    <n v="1591.88"/>
    <s v="Puneet Approval"/>
    <s v="V1000624 - HOSE CENTER COMPANY LIMITED"/>
    <x v="0"/>
    <m/>
    <d v="2024-09-24T00:00:00"/>
    <m/>
    <n v="38"/>
    <s v="Ontime"/>
    <m/>
  </r>
  <r>
    <n v="272"/>
    <s v="Expent  cost"/>
    <d v="2024-08-10T00:00:00"/>
    <m/>
    <m/>
    <d v="2024-08-10T00:00:00"/>
    <s v="PR2425-02604"/>
    <s v="PO2425-03044"/>
    <d v="2024-08-17T00:00:00"/>
    <m/>
    <n v="40"/>
    <s v="SFST81000050"/>
    <s v="Office tool &amp; machine"/>
    <s v="Tool and Equipment"/>
    <n v="6"/>
    <s v="ปลอกย้ำ STEAMHOSE ขนาด 1/2&quot; วัสดุ SUS304"/>
    <n v="2"/>
    <s v="PCS."/>
    <n v="203"/>
    <n v="406"/>
    <s v="Puneet Approval"/>
    <s v="V1000624 - HOSE CENTER COMPANY LIMITED"/>
    <x v="0"/>
    <m/>
    <d v="2024-09-24T00:00:00"/>
    <m/>
    <n v="38"/>
    <s v="Ontime"/>
    <m/>
  </r>
  <r>
    <n v="273"/>
    <s v="Expent  cost"/>
    <d v="2024-08-10T00:00:00"/>
    <m/>
    <m/>
    <d v="2024-08-10T00:00:00"/>
    <s v="PR2425-02604"/>
    <s v="PO2425-03044"/>
    <d v="2024-08-17T00:00:00"/>
    <m/>
    <n v="40"/>
    <s v="SFST81000050"/>
    <s v="Office tool &amp; machine"/>
    <s v="Tool and Equipment"/>
    <n v="7"/>
    <s v="หัวส่ายตัวผู้ GBMT-0808 เทเปอร์เว้า 30 องศา วัสดุ SUS304"/>
    <n v="2"/>
    <s v="PCS."/>
    <n v="483"/>
    <n v="966"/>
    <s v="Puneet Approval"/>
    <s v="V1000624 - HOSE CENTER COMPANY LIMITED"/>
    <x v="0"/>
    <m/>
    <d v="2024-09-24T00:00:00"/>
    <m/>
    <n v="38"/>
    <s v="Ontime"/>
    <m/>
  </r>
  <r>
    <n v="274"/>
    <s v="Expent  cost"/>
    <d v="2024-08-10T00:00:00"/>
    <m/>
    <m/>
    <d v="2024-08-10T00:00:00"/>
    <s v="PR2425-02604"/>
    <s v="PO2425-03044"/>
    <d v="2024-08-17T00:00:00"/>
    <m/>
    <n v="40"/>
    <s v="SFST81000050"/>
    <s v="Office tool &amp; machine"/>
    <s v="Tool and Equipment"/>
    <n v="8"/>
    <s v="ข้อ ต่อ UNION ขนาด 1/2&quot; วัสดุ SUS"/>
    <n v="2"/>
    <s v="PCS."/>
    <n v="168"/>
    <n v="336"/>
    <s v="Puneet Approval"/>
    <s v="V1000624 - HOSE CENTER COMPANY LIMITED"/>
    <x v="0"/>
    <m/>
    <d v="2024-09-24T00:00:00"/>
    <m/>
    <n v="38"/>
    <s v="Ontime"/>
    <m/>
  </r>
  <r>
    <n v="275"/>
    <s v="Expent  cost"/>
    <d v="2024-08-26T00:00:00"/>
    <m/>
    <m/>
    <d v="2024-08-26T00:00:00"/>
    <s v="PR2425-02943"/>
    <s v="PO2425-03193"/>
    <d v="2024-09-02T00:00:00"/>
    <m/>
    <n v="10"/>
    <s v="SFST34000054"/>
    <s v="Refrigerant-oil for cooling M/C"/>
    <s v="Refrigerant"/>
    <n v="1"/>
    <s v="R507 Refrigerant,(1 Tank 11.3 kg/Tank)"/>
    <n v="20"/>
    <s v="DRM"/>
    <n v="2600"/>
    <n v="52000"/>
    <s v="Puneet Approval"/>
    <s v="V1000312 - Colder Solution Co., Ltd."/>
    <x v="0"/>
    <m/>
    <d v="2024-09-02T00:00:00"/>
    <m/>
    <n v="0"/>
    <s v="Ontime"/>
    <m/>
  </r>
  <r>
    <n v="276"/>
    <s v="Expent  cost"/>
    <d v="2024-08-26T00:00:00"/>
    <m/>
    <m/>
    <d v="2024-08-26T00:00:00"/>
    <s v="PR2425-02943"/>
    <s v="PO2425-03193"/>
    <d v="2024-09-02T00:00:00"/>
    <m/>
    <n v="10"/>
    <s v="SFST34000051"/>
    <s v="Refrigerant-oil for cooling M/C"/>
    <s v="Refrigerant"/>
    <n v="2"/>
    <s v="R404A Refrigerant ,(1 Tank 10.9 kg/Tank)"/>
    <n v="5"/>
    <s v="DRM"/>
    <n v="2300"/>
    <n v="11500"/>
    <s v="Puneet Approval"/>
    <s v="V1000312 - Colder Solution Co., Ltd."/>
    <x v="0"/>
    <m/>
    <d v="2024-09-02T00:00:00"/>
    <m/>
    <n v="0"/>
    <s v="Ontime"/>
    <m/>
  </r>
  <r>
    <n v="277"/>
    <s v="Expent  cost"/>
    <d v="2024-08-26T00:00:00"/>
    <m/>
    <m/>
    <d v="2024-08-26T00:00:00"/>
    <s v="PR2425-02947"/>
    <s v="PO2425-03198"/>
    <d v="2024-09-02T00:00:00"/>
    <m/>
    <n v="10"/>
    <s v="SFST81000050"/>
    <s v="PD Machine"/>
    <s v="Hot plate No.1"/>
    <n v="1"/>
    <s v="Primus&quot;, PS-02-40, 1 Phase Solid state relay"/>
    <n v="4"/>
    <s v="PCS."/>
    <n v="550"/>
    <n v="2200"/>
    <s v="Puneet Approval"/>
    <s v="SN. ELECTRIC AND SUPPLY CO., LTD."/>
    <x v="0"/>
    <m/>
    <d v="2024-09-07T00:00:00"/>
    <m/>
    <n v="5"/>
    <s v="Ontime"/>
    <m/>
  </r>
  <r>
    <n v="278"/>
    <s v="Expent  cost"/>
    <d v="2024-08-26T00:00:00"/>
    <m/>
    <m/>
    <d v="2024-08-26T00:00:00"/>
    <s v="PR2425-02947"/>
    <s v="PO2425-03198"/>
    <d v="2024-09-02T00:00:00"/>
    <m/>
    <n v="10"/>
    <s v="SFST81000050"/>
    <s v="PD Machine"/>
    <s v="Hot plate No.1"/>
    <n v="2"/>
    <s v="Primus&quot;, HP-03, Size 60x48x78mm"/>
    <n v="4"/>
    <s v="PCS."/>
    <n v="360"/>
    <n v="1440"/>
    <s v="Puneet Approval"/>
    <s v="SN. ELECTRIC AND SUPPLY CO., LTD."/>
    <x v="0"/>
    <m/>
    <d v="2024-09-07T00:00:00"/>
    <m/>
    <n v="5"/>
    <s v="Ontime"/>
    <m/>
  </r>
  <r>
    <n v="279"/>
    <s v="Expent  cost"/>
    <d v="2024-08-26T00:00:00"/>
    <m/>
    <m/>
    <d v="2024-08-26T00:00:00"/>
    <s v="PR2425-02947"/>
    <s v="PO2425-03198"/>
    <d v="2024-09-02T00:00:00"/>
    <m/>
    <n v="10"/>
    <s v="SFST81000050"/>
    <s v="PD Machine"/>
    <s v="Hot plate No.1"/>
    <n v="3"/>
    <s v="Schneider Electric&quot;, RCCB Type AC 4P 40A_x000a_รุ่น A9R71440, Type 30 mA"/>
    <n v="4"/>
    <s v="PCS."/>
    <n v="1600"/>
    <n v="6400"/>
    <s v="Puneet Approval"/>
    <s v="SN. ELECTRIC AND SUPPLY CO., LTD."/>
    <x v="0"/>
    <m/>
    <d v="2024-09-07T00:00:00"/>
    <m/>
    <n v="5"/>
    <s v="Ontime"/>
    <m/>
  </r>
  <r>
    <n v="280"/>
    <s v="Expent  cost"/>
    <d v="2024-08-26T00:00:00"/>
    <m/>
    <m/>
    <d v="2024-08-26T00:00:00"/>
    <s v="PR2425-02947"/>
    <s v="PO2425-03198"/>
    <d v="2024-09-02T00:00:00"/>
    <m/>
    <n v="10"/>
    <s v="SFST81000050"/>
    <s v="PD Machine"/>
    <s v="Hot plate No.1"/>
    <n v="4"/>
    <s v="Schneider&quot;, Contactor, TeSys Deca, 3P(3NO),_x000a_AC-3/AC-3e/&lt;=440V 40A, 230V AC 50/60Hz coil, screw clamp"/>
    <n v="1"/>
    <s v="PCS."/>
    <n v="2050"/>
    <n v="2050"/>
    <s v="Puneet Approval"/>
    <s v="SN. ELECTRIC AND SUPPLY CO., LTD."/>
    <x v="0"/>
    <m/>
    <d v="2024-09-07T00:00:00"/>
    <m/>
    <n v="5"/>
    <s v="Ontime"/>
    <m/>
  </r>
  <r>
    <n v="281"/>
    <s v="Expent  cost"/>
    <d v="2024-08-10T00:00:00"/>
    <m/>
    <m/>
    <d v="2024-08-10T00:00:00"/>
    <s v="PR2425-02599 "/>
    <s v="PO2425-03266"/>
    <d v="2024-08-17T00:00:00"/>
    <m/>
    <n v="30"/>
    <s v="SFST81000050"/>
    <s v="Cooling machine for PD line"/>
    <s v="Cooling  part"/>
    <n v="1"/>
    <s v="ลอกสายทนความร้อน ทนอุณหภูมิ 500 องศา, 6mm"/>
    <n v="20"/>
    <s v="PCS."/>
    <n v="65"/>
    <n v="1300"/>
    <s v="Puneet Approval"/>
    <s v="V1000641 - INSPIRE PROTECH COMPANY LIMITED"/>
    <x v="0"/>
    <m/>
    <d v="2024-11-14T00:00:00"/>
    <m/>
    <n v="89"/>
    <s v="over deliverry"/>
    <m/>
  </r>
  <r>
    <n v="282"/>
    <s v="CAPEX  (Budget)"/>
    <d v="2024-08-26T00:00:00"/>
    <m/>
    <m/>
    <d v="2024-08-26T00:00:00"/>
    <s v="PR2425-02946"/>
    <s v="PO2425-03334"/>
    <d v="2024-09-02T00:00:00"/>
    <m/>
    <n v="40"/>
    <s v="SFST82000007"/>
    <s v="Water plant"/>
    <s v="Deep Well Pump No.3"/>
    <n v="1"/>
    <s v="MATER METER : Sanwa 3&quot; Artesian wells  พร้อมติดตั้งและดำเนินการยื่นเรื่องแจ้งกรมทรัพยากรน้ำบาดาล"/>
    <n v="1"/>
    <s v="JOB"/>
    <n v="19000"/>
    <n v="19000"/>
    <s v="Puneet Approval"/>
    <s v=" V1000646 - NUMTIP DEEP WELL LTD.,PART."/>
    <x v="0"/>
    <m/>
    <d v="2024-09-25T00:00:00"/>
    <m/>
    <n v="23"/>
    <s v="Ontime"/>
    <m/>
  </r>
  <r>
    <n v="283"/>
    <s v="Expent  cost"/>
    <d v="2024-08-30T00:00:00"/>
    <m/>
    <m/>
    <d v="2024-08-30T00:00:00"/>
    <s v="PR2425-03066"/>
    <s v="PO2425-03441"/>
    <d v="2024-09-06T00:00:00"/>
    <m/>
    <n v="180"/>
    <s v="SFST34000136"/>
    <s v="Consumable part for MN"/>
    <s v="Consumable part"/>
    <n v="1"/>
    <s v="Argon gas 1.5 Q"/>
    <n v="6"/>
    <s v="DRM"/>
    <n v="350"/>
    <n v="2100"/>
    <s v="Puneet Approval"/>
    <s v="V1000475 - คล่องการค้า"/>
    <x v="0"/>
    <s v="GRN2526-0002362"/>
    <d v="2025-01-04T00:00:00"/>
    <m/>
    <n v="120"/>
    <s v="Ontime"/>
    <m/>
  </r>
  <r>
    <n v="284"/>
    <s v="Expent  cost"/>
    <d v="2024-08-30T00:00:00"/>
    <m/>
    <m/>
    <d v="2024-08-30T00:00:00"/>
    <s v="PR2425-03066"/>
    <s v="PO2425-03441"/>
    <d v="2024-09-06T00:00:00"/>
    <m/>
    <n v="180"/>
    <s v="SFST34000137"/>
    <s v="Consumable part for MN"/>
    <s v="Consumable part"/>
    <n v="1"/>
    <s v="Argon gas 6 Q"/>
    <n v="2"/>
    <s v="DRM"/>
    <n v="900"/>
    <n v="1800"/>
    <s v="Puneet Approval"/>
    <s v="V1000475 - คล่องการค้า"/>
    <x v="0"/>
    <s v="GRN2425-0007453GRN2526-0002362 "/>
    <d v="2025-03-01T00:00:00"/>
    <m/>
    <n v="176"/>
    <s v="Ontime"/>
    <m/>
  </r>
  <r>
    <n v="285"/>
    <s v="CAPEX  (Unbudget)"/>
    <d v="2024-09-02T00:00:00"/>
    <m/>
    <m/>
    <d v="2024-09-02T00:00:00"/>
    <s v="PR2425-03095"/>
    <s v="PO2425-03442"/>
    <d v="2024-09-09T00:00:00"/>
    <m/>
    <n v="150"/>
    <s v="SFST82000015"/>
    <s v="Water plant"/>
    <s v="Water system jobs"/>
    <n v="1"/>
    <s v="ขออนุญาตขุดเจาะและขออนุญาตใช้น้ำบาดาล_x000a_-ขุดเจาะน้ำบาดาลพร้อมท่อเหล็กอาบสังกสี ขนาด 6 นิ้ว ชนิดท่อ ASTM A-53 ลึก 340 ม. _x000a_-เครื่องสูบน้ำแบบ Submersible Pump 15 HP. 360 V._x000a_ มิเตอร์น้ำ Sunwa  ขนาด ขนาด 3 นิ้ว_x000a_"/>
    <n v="1"/>
    <s v="JOB"/>
    <n v="1332000"/>
    <n v="1332000"/>
    <s v="Puneet Approval"/>
    <s v="V1000646 - NUMTIP DEEP WELL LTD.,PART."/>
    <x v="0"/>
    <s v="GRN2425-0003983 9/23/24/GRN2425-0006731 1/27/25/GRN2425-0006957-2/6/2025"/>
    <d v="2025-01-27T00:00:00"/>
    <m/>
    <n v="140"/>
    <s v="Ontime"/>
    <m/>
  </r>
  <r>
    <n v="286"/>
    <s v="Expent  cost"/>
    <d v="2024-09-04T00:00:00"/>
    <m/>
    <m/>
    <d v="2024-09-04T00:00:00"/>
    <s v="PR2425-03157 "/>
    <s v="PO2425-03443"/>
    <d v="2024-09-11T00:00:00"/>
    <m/>
    <n v="10"/>
    <s v="SFST81000048"/>
    <s v="Cooling machine for PD line"/>
    <s v="Cooling system jobs"/>
    <n v="1"/>
    <s v="Service charge for installing Temp Control spare parts"/>
    <n v="1"/>
    <s v="JOB"/>
    <n v="4500"/>
    <n v="4500"/>
    <s v="Puneet Approval"/>
    <s v="V1000189 - FPT FOOD PROCESS TECHNOLOGY CO., LTD."/>
    <x v="0"/>
    <m/>
    <d v="2024-09-19T00:00:00"/>
    <m/>
    <n v="8"/>
    <s v="Ontime"/>
    <m/>
  </r>
  <r>
    <n v="287"/>
    <s v="Expent  cost"/>
    <d v="2024-08-30T00:00:00"/>
    <m/>
    <m/>
    <d v="2024-08-30T00:00:00"/>
    <s v="PR2425-03058"/>
    <s v="PO2425-03444"/>
    <d v="2024-09-06T00:00:00"/>
    <m/>
    <n v="10"/>
    <s v="SFST81000050"/>
    <s v="Electrical system in PD area"/>
    <s v="Eletrical part"/>
    <n v="1"/>
    <s v="รางปีกนก รางรีเลย์ อลูมิเนียม STEEL DIN Rail 35 มม._x000a_- ยาว 1เมตร เกรด A"/>
    <n v="10"/>
    <s v="PCS."/>
    <n v="65"/>
    <n v="650"/>
    <s v="Puneet Approval"/>
    <s v="V1000293 - JTB ELECTRIC SUPPLY LIMITED PARTNERSHIP"/>
    <x v="0"/>
    <m/>
    <d v="2024-09-13T00:00:00"/>
    <m/>
    <n v="7"/>
    <s v="Ontime"/>
    <m/>
  </r>
  <r>
    <n v="288"/>
    <s v="Expent  cost"/>
    <d v="2024-09-06T00:00:00"/>
    <m/>
    <m/>
    <d v="2024-09-06T00:00:00"/>
    <s v="PR2425-03181"/>
    <s v="PO2425-03445 "/>
    <d v="2024-09-13T00:00:00"/>
    <m/>
    <n v="30"/>
    <s v="SFST81000050"/>
    <s v="PD Machine"/>
    <s v="Vegetable Dicing Machine  Robot coupe CL-50 No.1"/>
    <n v="1"/>
    <s v="Motor H50 Part No. 31145 For Robot Coupe CL 50"/>
    <n v="1"/>
    <s v="PCS."/>
    <n v="22000"/>
    <n v="22000"/>
    <s v="Puneet Approval"/>
    <s v=" V1000285 - BANGKOK SEVENFIVE CO., LTD"/>
    <x v="0"/>
    <m/>
    <d v="2024-11-19T00:00:00"/>
    <m/>
    <n v="67"/>
    <s v="over deliverry"/>
    <m/>
  </r>
  <r>
    <n v="289"/>
    <s v="Expent  cost"/>
    <d v="2024-08-26T00:00:00"/>
    <m/>
    <m/>
    <d v="2024-08-26T00:00:00"/>
    <s v="PR2425-03014"/>
    <s v="PO2425-03446"/>
    <d v="2024-09-02T00:00:00"/>
    <m/>
    <n v="30"/>
    <s v="SFST81000050"/>
    <s v="PD Machine"/>
    <s v="Vegetable Dicing Machine  Robot coupe CL-50 No.1"/>
    <n v="1"/>
    <s v="263L-31 TIMING BELT OPTIBELT 263L-31MM"/>
    <n v="3"/>
    <s v="PCS."/>
    <n v="640"/>
    <n v="1920"/>
    <s v="Puneet Approval"/>
    <s v="V1000284 - SABPAYANIT INTER GROUP CO., LTD."/>
    <x v="0"/>
    <m/>
    <d v="2024-09-25T00:00:00"/>
    <m/>
    <n v="23"/>
    <s v="Ontime"/>
    <m/>
  </r>
  <r>
    <n v="290"/>
    <s v="Expent  cost"/>
    <d v="2024-08-26T00:00:00"/>
    <m/>
    <m/>
    <d v="2024-08-26T00:00:00"/>
    <s v="PR2425-03015"/>
    <s v="PO2425-03447 "/>
    <d v="2024-09-02T00:00:00"/>
    <m/>
    <n v="40"/>
    <s v="SFST81000048"/>
    <s v="PD Machine"/>
    <s v="Combi oven No.1"/>
    <n v="1"/>
    <s v="87.01.078 Heating assembly SCC_WE 202 230V 33kW Y"/>
    <n v="1"/>
    <s v="JOB"/>
    <n v="47737.5"/>
    <n v="47737.5"/>
    <s v="Puneet Approval"/>
    <s v="V1000460 - FIX EVOLUTION CO., LTD."/>
    <x v="0"/>
    <m/>
    <d v="2024-10-11T00:00:00"/>
    <m/>
    <n v="39"/>
    <s v="Ontime"/>
    <m/>
  </r>
  <r>
    <n v="291"/>
    <s v="Expent  cost"/>
    <d v="2024-08-26T00:00:00"/>
    <m/>
    <m/>
    <d v="2024-08-26T00:00:00"/>
    <s v=" "/>
    <s v="PO2425-03447 "/>
    <d v="2024-09-02T00:00:00"/>
    <m/>
    <n v="40"/>
    <s v="SFST81000048"/>
    <s v="PD Machine"/>
    <s v="Combi oven No.1"/>
    <n v="2"/>
    <s v="40.03.513P Fan motor with motor shaft gasket SCC_WE, CM_P 62/102/202"/>
    <n v="1"/>
    <s v="JOB"/>
    <n v="60087.5"/>
    <n v="60087.5"/>
    <s v="Puneet Approval"/>
    <s v="V1000460 - FIX EVOLUTION CO., LTD."/>
    <x v="0"/>
    <m/>
    <d v="2024-10-11T00:00:00"/>
    <m/>
    <n v="39"/>
    <s v="Ontime"/>
    <m/>
  </r>
  <r>
    <n v="292"/>
    <s v="Expent  cost"/>
    <d v="2024-08-26T00:00:00"/>
    <m/>
    <m/>
    <d v="2024-08-26T00:00:00"/>
    <s v="PR2425-03015"/>
    <s v="PO2425-03447 "/>
    <d v="2024-09-02T00:00:00"/>
    <m/>
    <n v="40"/>
    <s v="SFST81000048"/>
    <s v="PD Machine"/>
    <s v="Combi oven No.1"/>
    <n v="3"/>
    <s v="40.03.772P Transformer f. cooling fan SCC_WE,CM_P 201/202"/>
    <n v="1"/>
    <s v="JOB"/>
    <n v="5462.5"/>
    <n v="5462.5"/>
    <s v="Puneet Approval"/>
    <s v="V1000460 - FIX EVOLUTION CO., LTD."/>
    <x v="0"/>
    <m/>
    <d v="2024-10-11T00:00:00"/>
    <m/>
    <n v="39"/>
    <s v="Ontime"/>
    <m/>
  </r>
  <r>
    <n v="293"/>
    <s v="Expent  cost"/>
    <d v="2024-08-26T00:00:00"/>
    <m/>
    <m/>
    <d v="2024-08-26T00:00:00"/>
    <s v="PR2425-03015"/>
    <s v="PO2425-03447 "/>
    <d v="2024-09-02T00:00:00"/>
    <m/>
    <n v="40"/>
    <s v="SFST81000048"/>
    <s v="PD Machine"/>
    <s v="Combi oven No.1"/>
    <n v="4"/>
    <s v="40.00.453P Solid state relais CPC/SCC line 61-202/VCC line; LM1 LM2"/>
    <n v="4"/>
    <s v="JOB"/>
    <n v="5700"/>
    <n v="22800"/>
    <s v="Puneet Approval"/>
    <s v="V1000460 - FIX EVOLUTION CO., LTD."/>
    <x v="0"/>
    <m/>
    <d v="2024-10-11T00:00:00"/>
    <m/>
    <n v="39"/>
    <s v="Ontime"/>
    <m/>
  </r>
  <r>
    <n v="294"/>
    <s v="Expent  cost"/>
    <d v="2024-08-26T00:00:00"/>
    <m/>
    <m/>
    <d v="2024-08-26T00:00:00"/>
    <s v="PR2425-03015"/>
    <s v="PO2425-03447 "/>
    <d v="2024-09-02T00:00:00"/>
    <m/>
    <n v="40"/>
    <s v="SFST81000048"/>
    <s v="PD Machine"/>
    <s v="Combi oven No.1"/>
    <n v="5"/>
    <s v="Service Charge"/>
    <n v="1"/>
    <s v="JOB"/>
    <n v="2850"/>
    <n v="2850"/>
    <s v="Puneet Approval"/>
    <s v="V1000460 - FIX EVOLUTION CO., LTD."/>
    <x v="0"/>
    <m/>
    <d v="2024-10-11T00:00:00"/>
    <m/>
    <n v="39"/>
    <s v="Ontime"/>
    <m/>
  </r>
  <r>
    <n v="295"/>
    <s v="CAPEX  (Unbudget)"/>
    <d v="2024-09-02T00:00:00"/>
    <m/>
    <m/>
    <d v="2024-09-02T00:00:00"/>
    <s v="PR2425-03095"/>
    <s v="PO2425-03458"/>
    <d v="2024-09-09T00:00:00"/>
    <m/>
    <n v="60"/>
    <s v="SFST82000015"/>
    <s v="Water plant"/>
    <s v="Deep Well Pump No.1"/>
    <n v="1"/>
    <s v="งานอุดกลบบ่อบาดาล ขนาด 6 นิ้ว ลึก 114 เมตร _x000a_- ยื่นเรื่องขอเลิกใช้น้ำบาดาลกับกรมทรัพยกรน้ำบาดาล _x000a_- ถอนเครื่องสูบและท่อสูบขึ้น_x000a_- เป่าบ่อบาดาล_x000a_- อุดกลบด้วยดินกระสุนถูกต้องตามข้อกำหนด _x000a_- ยื่นรายงานการอุดกลบบ่อกับกรมทรัพยากรน้ำบาดาล"/>
    <n v="1"/>
    <s v="JOB"/>
    <n v="50000"/>
    <n v="50000"/>
    <s v="Puneet Approval"/>
    <s v="V1000646 - NUMTIP DEEP WELL LTD.,PART."/>
    <x v="0"/>
    <m/>
    <d v="2024-10-25T00:00:00"/>
    <m/>
    <n v="46"/>
    <s v="Ontime"/>
    <m/>
  </r>
  <r>
    <n v="296"/>
    <s v="Expent  cost"/>
    <d v="2024-09-07T00:00:00"/>
    <m/>
    <m/>
    <d v="2024-09-07T00:00:00"/>
    <s v="PR2425-03252"/>
    <s v="PO2425-03470"/>
    <d v="2024-09-14T00:00:00"/>
    <m/>
    <n v="10"/>
    <s v="SFST81000050"/>
    <s v="Tool and Equipment PD M/C"/>
    <s v="Eletrical part"/>
    <n v="1"/>
    <s v="ท่อ Flexible ลูกฟูก (สีดำ) ขนาด 1&quot; ยาว 50เมตร/ม้วน"/>
    <n v="1"/>
    <s v="PCS."/>
    <n v="2500"/>
    <n v="2500"/>
    <s v="Puneet Approval"/>
    <s v="V1000259 - JJP SUPPLY CO., LTD"/>
    <x v="0"/>
    <m/>
    <d v="2024-09-24T00:00:00"/>
    <m/>
    <n v="10"/>
    <s v="Ontime"/>
    <m/>
  </r>
  <r>
    <n v="297"/>
    <s v="Expent  cost"/>
    <d v="2024-09-07T00:00:00"/>
    <m/>
    <m/>
    <d v="2024-09-07T00:00:00"/>
    <s v="PR2425-03239"/>
    <s v="PO2425-03487"/>
    <d v="2024-09-14T00:00:00"/>
    <m/>
    <n v="10"/>
    <s v="SFST81000050"/>
    <s v="Refrigerant-oil for cooling M/C"/>
    <s v="Cooling  part"/>
    <n v="1"/>
    <s v="Compressor oil CPI SOLEST LT-32   size 3.782 L."/>
    <n v="5"/>
    <s v="DRM"/>
    <n v="3200"/>
    <n v="16000"/>
    <s v="Puneet Approval"/>
    <s v="V1000312 - Colder Solution Co., Ltd."/>
    <x v="0"/>
    <m/>
    <d v="2024-09-17T00:00:00"/>
    <m/>
    <n v="3"/>
    <s v="Ontime"/>
    <m/>
  </r>
  <r>
    <n v="298"/>
    <s v="Expent  cost"/>
    <d v="2024-09-07T00:00:00"/>
    <m/>
    <m/>
    <d v="2024-09-07T00:00:00"/>
    <s v="PR2425-03238"/>
    <s v="PO2425-03488"/>
    <d v="2024-09-14T00:00:00"/>
    <m/>
    <n v="10"/>
    <s v="SFST34000051"/>
    <s v="Refrigerant-oil for cooling M/C"/>
    <s v="Refrigerant"/>
    <n v="1"/>
    <s v="R404A Refrigerant ,(1 Tank 10.9 kg/Tank)"/>
    <n v="5"/>
    <s v="PCS."/>
    <n v="230"/>
    <n v="1150"/>
    <s v="Puneet Approval"/>
    <s v="V1000312 - Colder Solution Co., Ltd."/>
    <x v="0"/>
    <m/>
    <d v="2024-09-18T00:00:00"/>
    <m/>
    <n v="4"/>
    <s v="Ontime"/>
    <m/>
  </r>
  <r>
    <n v="299"/>
    <s v="Expent  cost"/>
    <d v="2024-09-12T00:00:00"/>
    <m/>
    <m/>
    <d v="2024-09-12T00:00:00"/>
    <s v="PR2425-03323"/>
    <s v="PO2425-03489"/>
    <d v="2024-09-19T00:00:00"/>
    <m/>
    <n v="10"/>
    <s v="SFST81000048"/>
    <s v="Cooling machine for PD line"/>
    <s v="Condencer Unit No.29 (Air Blast Freezer2)"/>
    <n v="1"/>
    <s v="งานเชื่อมแก้ไขรอยรั่วพร้อมเติมสารทำความเย็น R-507A-ทดสอบระบบ"/>
    <n v="1"/>
    <s v="JOB"/>
    <n v="3000"/>
    <n v="3000"/>
    <s v="Puneet Approval"/>
    <s v="V1000554 - SHANTECH (THAILAND) CO.,LTD."/>
    <x v="0"/>
    <m/>
    <d v="2024-09-19T00:00:00"/>
    <m/>
    <n v="0"/>
    <s v="Ontime"/>
    <m/>
  </r>
  <r>
    <n v="300"/>
    <s v="Expent  cost"/>
    <d v="2024-08-15T00:00:00"/>
    <m/>
    <m/>
    <d v="2024-08-15T00:00:00"/>
    <s v="PR2425-02711"/>
    <s v="PO2425-03490"/>
    <d v="2024-08-22T00:00:00"/>
    <m/>
    <n v="30"/>
    <s v="SFST81000048"/>
    <s v="Cooling machine for PD line"/>
    <s v="Condencer Unit No.29 (Air Blast Freezer2)"/>
    <n v="1"/>
    <s v="Equipment cost"/>
    <n v="1"/>
    <s v="JOB"/>
    <n v="2000"/>
    <n v="2000"/>
    <s v="Puneet Approval"/>
    <s v="V1000554 - SHANTECH (THAILAND) CO.,LTD."/>
    <x v="0"/>
    <m/>
    <d v="2024-09-19T00:00:00"/>
    <m/>
    <n v="28"/>
    <s v="Ontime"/>
    <m/>
  </r>
  <r>
    <n v="301"/>
    <s v="Expent  cost"/>
    <d v="2024-08-15T00:00:00"/>
    <m/>
    <m/>
    <d v="2024-08-15T00:00:00"/>
    <s v="PR2425-02711"/>
    <s v="PO2425-03490"/>
    <d v="2024-08-22T00:00:00"/>
    <m/>
    <n v="30"/>
    <s v="SFST81000048"/>
    <s v="Cooling machine for PD line"/>
    <s v="Condencer Unit No.29 (Air Blast Freezer2)"/>
    <n v="1"/>
    <s v="Labour cost for Inspection"/>
    <n v="1"/>
    <s v="JOB"/>
    <n v="5000"/>
    <n v="5000"/>
    <s v="Puneet Approval"/>
    <s v="V1000554 - SHANTECH (THAILAND) CO.,LTD."/>
    <x v="0"/>
    <m/>
    <d v="2024-09-19T00:00:00"/>
    <m/>
    <n v="28"/>
    <s v="Ontime"/>
    <m/>
  </r>
  <r>
    <n v="302"/>
    <s v="Expent  cost"/>
    <d v="2024-09-06T00:00:00"/>
    <m/>
    <m/>
    <d v="2024-09-06T00:00:00"/>
    <s v="PR2425-03183 "/>
    <s v="PO2425-03491"/>
    <d v="2024-09-13T00:00:00"/>
    <m/>
    <n v="180"/>
    <s v="SFST81000048"/>
    <s v="Cooling machine for PD line"/>
    <s v="Condencer Unit No.29 (Air Blast Freezer2)"/>
    <n v="1"/>
    <s v="Inspect the ice machine for leaks_x000a_- อัดไนโตรเจน เพื่อหารอยรั่ว_x000a_- ซ่อมแซม เชื่อมปิดรอยรั่ว_x000a_- ค่าแรง / ค่าอุปกรณ์"/>
    <n v="1"/>
    <s v="JOB"/>
    <n v="16000"/>
    <n v="16000"/>
    <s v="Puneet Approval"/>
    <s v="V1000192 - Jirasak Supply and Service Ltd.,Part"/>
    <x v="0"/>
    <s v="GRN2425-0007564"/>
    <d v="2025-03-04T00:00:00"/>
    <m/>
    <n v="172"/>
    <s v="Ontime"/>
    <m/>
  </r>
  <r>
    <n v="303"/>
    <s v="Expent  cost"/>
    <d v="2024-09-06T00:00:00"/>
    <m/>
    <m/>
    <d v="2024-09-06T00:00:00"/>
    <s v="PR2425-03189"/>
    <s v="PO2425-03492"/>
    <d v="2024-09-13T00:00:00"/>
    <m/>
    <n v="10"/>
    <s v="SFST34000127"/>
    <s v="Consumable part for MN"/>
    <s v="Machanical part"/>
    <n v="1"/>
    <s v="โกล์บวาล์วสแตนเลส SUS304 KITZ-10K UCL (Stainless Steel Globe"/>
    <n v="2"/>
    <s v="PCS."/>
    <n v="865"/>
    <n v="1730"/>
    <s v="Puneet Approval"/>
    <s v="V1000306 - Inter Supply (1992) Co., Ltd."/>
    <x v="0"/>
    <m/>
    <d v="2024-09-23T00:00:00"/>
    <m/>
    <n v="10"/>
    <s v="Ontime"/>
    <m/>
  </r>
  <r>
    <n v="304"/>
    <s v="Expent  cost"/>
    <d v="2024-09-06T00:00:00"/>
    <m/>
    <m/>
    <d v="2024-09-06T00:00:00"/>
    <s v="PR2425-03189"/>
    <s v="PO2425-03492"/>
    <d v="2024-09-13T00:00:00"/>
    <m/>
    <n v="10"/>
    <s v="SFST34000129"/>
    <s v="Consumable part for MN"/>
    <s v="Machanical part"/>
    <n v="2"/>
    <s v="นิปเปิ้ลสเตนเลส เกลียวนอก CITY 3/4 นิ้ว สีเงิน"/>
    <n v="10"/>
    <s v="PCS."/>
    <n v="13"/>
    <n v="130"/>
    <s v="Puneet Approval"/>
    <s v="V1000306 - Inter Supply (1992) Co., Ltd."/>
    <x v="0"/>
    <m/>
    <d v="2024-09-23T00:00:00"/>
    <m/>
    <n v="10"/>
    <s v="Ontime"/>
    <m/>
  </r>
  <r>
    <n v="305"/>
    <s v="Expent  cost"/>
    <d v="2024-09-06T00:00:00"/>
    <m/>
    <m/>
    <d v="2024-09-06T00:00:00"/>
    <s v="PR2425-03189"/>
    <s v="PO2425-03493 "/>
    <d v="2024-09-13T00:00:00"/>
    <m/>
    <n v="20"/>
    <s v="SFST34000128"/>
    <s v="Consumable part for MN"/>
    <s v="Machanical part"/>
    <n v="1"/>
    <s v="นิปเปิ้ลทองเหลืองชุบโครเมียม CITY 1/2 นิ้ว"/>
    <n v="10"/>
    <s v="PCS."/>
    <n v="60"/>
    <n v="600"/>
    <s v="Puneet Approval"/>
    <s v="V1000529 - 168 Supply"/>
    <x v="0"/>
    <m/>
    <d v="2024-10-03T00:00:00"/>
    <m/>
    <n v="20"/>
    <s v="Ontime"/>
    <m/>
  </r>
  <r>
    <n v="306"/>
    <s v="Expent  cost"/>
    <d v="2024-09-06T00:00:00"/>
    <m/>
    <m/>
    <d v="2024-09-06T00:00:00"/>
    <s v="PR2425-03204"/>
    <s v="PO2425-03494 "/>
    <d v="2024-09-13T00:00:00"/>
    <m/>
    <n v="15"/>
    <s v="SFST81000050"/>
    <s v="Electrical system in PD area"/>
    <s v="Eletrical part"/>
    <n v="1"/>
    <s v="HACO&quot; คอนเนคเตอร์ UPVC (สีขาว) ขนาด 20 mm"/>
    <n v="100"/>
    <s v="PCS."/>
    <n v="4.8"/>
    <n v="480"/>
    <s v="Puneet Approval"/>
    <s v="V1000276 - SN. ELECTRIC AND SUPPLY CO., LTD."/>
    <x v="0"/>
    <m/>
    <d v="2024-09-24T00:00:00"/>
    <m/>
    <n v="11"/>
    <s v="Ontime"/>
    <m/>
  </r>
  <r>
    <n v="307"/>
    <s v="Expent  cost"/>
    <d v="2024-09-06T00:00:00"/>
    <m/>
    <m/>
    <d v="2024-09-06T00:00:00"/>
    <s v="PR2425-03204"/>
    <s v="PO2425-03494 "/>
    <d v="2024-09-13T00:00:00"/>
    <m/>
    <n v="15"/>
    <s v="SFST81000050"/>
    <s v="Electrical system in PD area"/>
    <s v="Eletrical part"/>
    <n v="2"/>
    <s v="HACO&quot; คอนเนคเดอร์ UPVC (สีขาว) ขนาด 25 mm."/>
    <n v="50"/>
    <s v="PCS."/>
    <n v="6"/>
    <n v="300"/>
    <s v="Puneet Approval"/>
    <s v="V1000276 - SN. ELECTRIC AND SUPPLY CO., LTD."/>
    <x v="0"/>
    <m/>
    <d v="2024-09-24T00:00:00"/>
    <m/>
    <n v="11"/>
    <s v="Ontime"/>
    <m/>
  </r>
  <r>
    <n v="308"/>
    <s v="Expent  cost"/>
    <d v="2024-09-06T00:00:00"/>
    <m/>
    <m/>
    <d v="2024-09-06T00:00:00"/>
    <s v="PR2425-03204"/>
    <s v="PO2425-03494 "/>
    <d v="2024-09-13T00:00:00"/>
    <m/>
    <n v="15"/>
    <s v="SFST81000050"/>
    <s v="Electrical system in PD area"/>
    <s v="Eletrical part"/>
    <n v="3"/>
    <s v="HACO&quot; ข้อต่อตรง UPVC (สีขาว) ขนาด 25 mm."/>
    <n v="50"/>
    <s v="PCS."/>
    <n v="3.6"/>
    <n v="180"/>
    <s v="Puneet Approval"/>
    <s v="V1000276 - SN. ELECTRIC AND SUPPLY CO., LTD."/>
    <x v="0"/>
    <m/>
    <d v="2024-09-24T00:00:00"/>
    <m/>
    <n v="11"/>
    <s v="Ontime"/>
    <m/>
  </r>
  <r>
    <n v="309"/>
    <s v="Expent  cost"/>
    <d v="2024-09-06T00:00:00"/>
    <m/>
    <m/>
    <d v="2024-09-06T00:00:00"/>
    <s v="PR2425-03204"/>
    <s v="PO2425-03494 "/>
    <d v="2024-09-13T00:00:00"/>
    <m/>
    <n v="15"/>
    <s v="SFST81000050"/>
    <s v="Electrical system in PD area"/>
    <s v="Eletrical part"/>
    <n v="4"/>
    <s v="HACO&quot; Flex ลูกฟูก (สีขาว) ขนาด 25 mm."/>
    <n v="1"/>
    <s v="PCS."/>
    <n v="660"/>
    <n v="660"/>
    <s v="Puneet Approval"/>
    <s v="V1000276 - SN. ELECTRIC AND SUPPLY CO., LTD."/>
    <x v="0"/>
    <m/>
    <d v="2024-09-24T00:00:00"/>
    <m/>
    <n v="11"/>
    <s v="Ontime"/>
    <m/>
  </r>
  <r>
    <n v="310"/>
    <s v="Expent  cost"/>
    <d v="2024-09-06T00:00:00"/>
    <m/>
    <m/>
    <d v="2024-09-06T00:00:00"/>
    <s v="PR2425-03204"/>
    <s v="PO2425-03494 "/>
    <d v="2024-09-13T00:00:00"/>
    <m/>
    <n v="15"/>
    <s v="SFST81000050"/>
    <s v="Electrical system in PD area"/>
    <s v="Eletrical part"/>
    <n v="5"/>
    <s v="NANO&quot; Box ลอย ขนาด 4x4&quot; (สีเทา)"/>
    <n v="10"/>
    <s v="PCS."/>
    <n v="37"/>
    <n v="370"/>
    <s v="Puneet Approval"/>
    <s v="V1000276 - SN. ELECTRIC AND SUPPLY CO., LTD."/>
    <x v="0"/>
    <m/>
    <d v="2024-09-24T00:00:00"/>
    <m/>
    <n v="11"/>
    <s v="Ontime"/>
    <m/>
  </r>
  <r>
    <n v="311"/>
    <s v="Expent  cost"/>
    <d v="2024-09-06T00:00:00"/>
    <m/>
    <m/>
    <d v="2024-09-06T00:00:00"/>
    <s v="PR2425-03204"/>
    <s v="PO2425-03494 "/>
    <d v="2024-09-13T00:00:00"/>
    <m/>
    <n v="15"/>
    <s v="SFST81000050"/>
    <s v="Electrical system in PD area"/>
    <s v="Eletrical part"/>
    <n v="6"/>
    <s v="NANO&quot; Box ลอย ขนาด 2x4&quot; (สีเทา)"/>
    <n v="10"/>
    <s v="PCS."/>
    <n v="20"/>
    <n v="200"/>
    <s v="Puneet Approval"/>
    <s v="V1000276 - SN. ELECTRIC AND SUPPLY CO., LTD."/>
    <x v="0"/>
    <m/>
    <d v="2024-09-24T00:00:00"/>
    <m/>
    <n v="11"/>
    <s v="Ontime"/>
    <m/>
  </r>
  <r>
    <n v="312"/>
    <s v="Expent  cost"/>
    <d v="2024-09-06T00:00:00"/>
    <m/>
    <m/>
    <d v="2024-09-06T00:00:00"/>
    <s v="PR2425-03204"/>
    <s v="PO2425-03494 "/>
    <d v="2024-09-13T00:00:00"/>
    <m/>
    <n v="15"/>
    <s v="SFST81000050"/>
    <s v="Electrical system in PD area"/>
    <s v="Eletrical part"/>
    <n v="7"/>
    <s v="HACO&quot; ท่อ UPV (สีขาว) ขนาด 25 mm."/>
    <n v="10"/>
    <s v="PCS."/>
    <n v="60"/>
    <n v="600"/>
    <s v="Puneet Approval"/>
    <s v="V1000276 - SN. ELECTRIC AND SUPPLY CO., LTD."/>
    <x v="0"/>
    <m/>
    <d v="2024-09-24T00:00:00"/>
    <m/>
    <n v="11"/>
    <s v="Ontime"/>
    <m/>
  </r>
  <r>
    <n v="313"/>
    <s v="Expent  cost"/>
    <d v="2024-09-06T00:00:00"/>
    <m/>
    <m/>
    <d v="2024-09-06T00:00:00"/>
    <s v="PR2425-03204"/>
    <s v="PO2425-03494 "/>
    <d v="2024-09-13T00:00:00"/>
    <m/>
    <n v="15"/>
    <s v="SFST81000050"/>
    <s v="Electrical system in PD area"/>
    <s v="Eletrical part"/>
    <n v="8"/>
    <s v="YAZAKI&quot; สายไฟ THW 1x2.5 SQ.mm (สีขาว)"/>
    <n v="1"/>
    <s v="PCS."/>
    <n v="1070"/>
    <n v="1070"/>
    <s v="Puneet Approval"/>
    <s v="V1000276 - SN. ELECTRIC AND SUPPLY CO., LTD."/>
    <x v="0"/>
    <m/>
    <d v="2024-09-24T00:00:00"/>
    <m/>
    <n v="11"/>
    <s v="Ontime"/>
    <m/>
  </r>
  <r>
    <n v="314"/>
    <s v="Expent  cost"/>
    <d v="2024-09-06T00:00:00"/>
    <m/>
    <m/>
    <d v="2024-09-06T00:00:00"/>
    <s v="PR2425-03204"/>
    <s v="PO2425-03494 "/>
    <d v="2024-09-13T00:00:00"/>
    <m/>
    <n v="15"/>
    <s v="SFST81000050"/>
    <s v="Electrical system in PD area"/>
    <s v="Eletrical part"/>
    <n v="9"/>
    <s v="HACO&quot; แคล้มก้ามปูล็อคท่อ UPVC (สีขาว) ขนาด 25 mm."/>
    <n v="100"/>
    <s v="PCS."/>
    <n v="3.2"/>
    <n v="320"/>
    <s v="Puneet Approval"/>
    <s v="V1000276 - SN. ELECTRIC AND SUPPLY CO., LTD."/>
    <x v="0"/>
    <m/>
    <d v="2024-09-24T00:00:00"/>
    <m/>
    <n v="11"/>
    <s v="Ontime"/>
    <m/>
  </r>
  <r>
    <n v="315"/>
    <s v="Expent  cost"/>
    <d v="2024-09-06T00:00:00"/>
    <m/>
    <m/>
    <d v="2024-09-06T00:00:00"/>
    <s v="PR2425-03199"/>
    <s v="PO2425-03495"/>
    <d v="2024-09-13T00:00:00"/>
    <m/>
    <n v="15"/>
    <s v="SFST81000050"/>
    <s v="Electrical system in PD area"/>
    <s v="Eletrical part"/>
    <n v="1"/>
    <s v="ไฟไซเรน LED (SUNMOON)_x000a_-รุ่น NB-1101A-J ขนาด 4 นิ้ว (สีแดง)"/>
    <n v="5"/>
    <s v="PCS."/>
    <n v="350"/>
    <n v="1750"/>
    <s v="Puneet Approval"/>
    <s v="V1000276 - SN. ELECTRIC AND SUPPLY CO., LTD."/>
    <x v="0"/>
    <m/>
    <d v="2024-09-24T00:00:00"/>
    <m/>
    <n v="11"/>
    <s v="Ontime"/>
    <m/>
  </r>
  <r>
    <n v="316"/>
    <s v="Expent  cost"/>
    <d v="2024-09-06T00:00:00"/>
    <m/>
    <m/>
    <d v="2024-09-06T00:00:00"/>
    <s v="PR2425-03199"/>
    <s v="PO2425-03495"/>
    <d v="2024-09-13T00:00:00"/>
    <m/>
    <n v="15"/>
    <s v="SFST81000050"/>
    <s v="Electrical system in PD area"/>
    <s v="Eletrical part"/>
    <n v="2"/>
    <s v="ท่อ Flexible อ่อนลูกฟูกสีขาว &quot;CLIPSAL&quot; (UPVC) _x000a_-ขนาด 20 mm. 1(50 เมตร/ม้วน)"/>
    <n v="1"/>
    <s v="PCS."/>
    <n v="645"/>
    <n v="645"/>
    <s v="Puneet Approval"/>
    <s v="V1000276 - SN. ELECTRIC AND SUPPLY CO., LTD."/>
    <x v="0"/>
    <m/>
    <d v="2024-09-24T00:00:00"/>
    <m/>
    <n v="11"/>
    <s v="Ontime"/>
    <m/>
  </r>
  <r>
    <n v="317"/>
    <s v="Expent  cost"/>
    <d v="2024-09-06T00:00:00"/>
    <m/>
    <m/>
    <d v="2024-09-06T00:00:00"/>
    <s v="PR2425-03182"/>
    <s v="PO2425-03496"/>
    <d v="2024-09-13T00:00:00"/>
    <m/>
    <n v="10"/>
    <s v="SFST81000050"/>
    <s v="Electrical system in PD area"/>
    <s v="Eletrical part"/>
    <n v="1"/>
    <s v="MITSUBISHI&quot;, TYPE SP-QR,1/2HP(0.4Kw), Frame 80M 220V,4P, Split phase start single induction motor"/>
    <n v="2"/>
    <s v="PCS."/>
    <n v="3200"/>
    <n v="6400"/>
    <s v="Puneet Approval"/>
    <s v="V1000481 - บริษัท เจดับบลิวเทค จำกัด"/>
    <x v="0"/>
    <m/>
    <d v="2024-09-19T00:00:00"/>
    <m/>
    <n v="6"/>
    <s v="Ontime"/>
    <m/>
  </r>
  <r>
    <n v="318"/>
    <s v="Expent  cost"/>
    <d v="2024-09-06T00:00:00"/>
    <m/>
    <m/>
    <d v="2024-09-06T00:00:00"/>
    <s v="PR2425-03202"/>
    <s v="PO2425-03497 "/>
    <d v="2024-09-13T00:00:00"/>
    <m/>
    <n v="10"/>
    <s v="SFST34000159"/>
    <s v="Consumable part for MN"/>
    <s v="Consumable part"/>
    <n v="1"/>
    <s v="น้ำยาอเนกประสงค์ 500 ml. SONAX"/>
    <n v="12"/>
    <s v="PCS."/>
    <n v="130"/>
    <n v="1560"/>
    <s v="Puneet Approval"/>
    <s v="V1000306 - Inter Supply (1992) Co., Ltd."/>
    <x v="0"/>
    <m/>
    <d v="2024-09-23T00:00:00"/>
    <m/>
    <n v="10"/>
    <s v="Ontime"/>
    <m/>
  </r>
  <r>
    <n v="319"/>
    <s v="Expent  cost"/>
    <d v="2024-09-06T00:00:00"/>
    <m/>
    <m/>
    <d v="2024-09-06T00:00:00"/>
    <s v="PR2425-03203"/>
    <s v="PO2425-03498"/>
    <d v="2024-09-13T00:00:00"/>
    <m/>
    <n v="10"/>
    <s v="SFST34000063"/>
    <s v="Consumable part for MN"/>
    <s v="Consumable part"/>
    <n v="1"/>
    <s v="&quot;Ruamthong&quot;, RT465-3/4HP,380V ,50Hz, 3PH , Motor fan"/>
    <n v="5"/>
    <s v="PCS."/>
    <n v="3881.78"/>
    <n v="19408.900000000001"/>
    <s v="Puneet Approval"/>
    <s v="V1000308 - PLUG'N GO (THAILAND) CO., LTD."/>
    <x v="0"/>
    <m/>
    <d v="2024-09-19T00:00:00"/>
    <m/>
    <n v="6"/>
    <s v="Ontime"/>
    <m/>
  </r>
  <r>
    <n v="320"/>
    <s v="Expent  cost"/>
    <d v="2024-09-06T00:00:00"/>
    <m/>
    <m/>
    <d v="2024-09-06T00:00:00"/>
    <s v="PR2425-03203"/>
    <s v="PO2425-03498"/>
    <d v="2024-09-13T00:00:00"/>
    <m/>
    <n v="10"/>
    <s v="SFST34000064"/>
    <s v="Consumable part for MN"/>
    <s v="Consumable part"/>
    <n v="2"/>
    <s v="&quot;Ruamthong&quot;, RT490-61-24, 380V, 3PH , 1HP, Motor fan"/>
    <n v="2"/>
    <s v="PCS."/>
    <n v="4535.9799999999996"/>
    <n v="9071.9599999999991"/>
    <s v="Puneet Approval"/>
    <s v="V1000308 - PLUG'N GO (THAILAND) CO., LTD."/>
    <x v="0"/>
    <m/>
    <d v="2024-09-19T00:00:00"/>
    <m/>
    <n v="6"/>
    <s v="Ontime"/>
    <m/>
  </r>
  <r>
    <n v="321"/>
    <s v="CAPEX  (Unbudget)"/>
    <d v="2024-09-12T00:00:00"/>
    <m/>
    <m/>
    <d v="2024-09-12T00:00:00"/>
    <s v="PR2425-03281"/>
    <s v="PO2425-03508"/>
    <d v="2024-09-19T00:00:00"/>
    <m/>
    <n v="15"/>
    <s v="SFST82000007"/>
    <s v="PD Machine"/>
    <s v="Condencer Unit No.33 (Ice Maker)"/>
    <n v="1"/>
    <s v="BITZER&quot; Semi 4HE-18Y;w/ CH+EO+CMRC02"/>
    <n v="1"/>
    <s v="PCS."/>
    <n v="130000"/>
    <n v="130000"/>
    <s v="Puneet Approval"/>
    <s v="V1000652 - HARN ENGINEERING SOLUTIONS PUBLIC COMPANY LIMITED"/>
    <x v="0"/>
    <m/>
    <d v="2024-10-02T00:00:00"/>
    <m/>
    <n v="13"/>
    <s v="Ontime"/>
    <m/>
  </r>
  <r>
    <n v="322"/>
    <s v="Expent  cost"/>
    <d v="2024-09-10T00:00:00"/>
    <m/>
    <m/>
    <d v="2024-09-10T00:00:00"/>
    <s v="PR2425-03268"/>
    <s v="PO2425-03509"/>
    <d v="2024-09-17T00:00:00"/>
    <m/>
    <n v="30"/>
    <s v="SFST81000048"/>
    <s v="PD Machine"/>
    <s v="X-Ray machine No.1"/>
    <n v="1"/>
    <s v="Flat Belt: Seamless: 430:1678"/>
    <n v="1"/>
    <s v="JOB"/>
    <n v="50220"/>
    <n v="50220"/>
    <s v="Puneet Approval"/>
    <s v="V1000097 - ISHIDA (THAILAND) CO.,LTD."/>
    <x v="0"/>
    <m/>
    <d v="2024-10-17T00:00:00"/>
    <m/>
    <n v="30"/>
    <s v="Ontime"/>
    <m/>
  </r>
  <r>
    <n v="323"/>
    <s v="Expent  cost"/>
    <d v="2024-09-10T00:00:00"/>
    <m/>
    <m/>
    <d v="2024-09-10T00:00:00"/>
    <s v="PR2425-03268"/>
    <s v="PO2425-03509"/>
    <d v="2024-09-17T00:00:00"/>
    <m/>
    <n v="30"/>
    <s v="SFST81000048"/>
    <s v="PD Machine"/>
    <s v="X-Ray machine No.1"/>
    <n v="2"/>
    <s v="Sensor: PDA :-N:"/>
    <n v="1"/>
    <s v="JOB"/>
    <n v="193050"/>
    <n v="193050"/>
    <s v="Puneet Approval"/>
    <s v="V1000097 - ISHIDA (THAILAND) CO.,LTD."/>
    <x v="0"/>
    <m/>
    <d v="2024-10-17T00:00:00"/>
    <m/>
    <n v="30"/>
    <s v="Ontime"/>
    <m/>
  </r>
  <r>
    <n v="324"/>
    <s v="Expent  cost"/>
    <d v="2024-09-07T00:00:00"/>
    <m/>
    <m/>
    <d v="2024-09-07T00:00:00"/>
    <s v="PR2425-03231"/>
    <s v="PO2425-03510 "/>
    <d v="2024-09-14T00:00:00"/>
    <m/>
    <n v="10"/>
    <s v="SFST81000050"/>
    <s v="Tool and Equipment  Engineering"/>
    <s v="Cevil jobs"/>
    <n v="1"/>
    <s v="&quot;Flexible&quot; ท่อเหล็กอ่อน กันน้ำ สีเทา ขนาด 1-1/2&quot; ยาว 8 เมตร ( เมตรละ 280 บาท)"/>
    <n v="1"/>
    <s v="ROLL"/>
    <n v="2240"/>
    <n v="2240"/>
    <s v="Puneet Approval"/>
    <s v="V1000259 - JJP SUPPLY CO., LTD"/>
    <x v="0"/>
    <m/>
    <d v="2024-09-24T00:00:00"/>
    <m/>
    <n v="10"/>
    <s v="Ontime"/>
    <m/>
  </r>
  <r>
    <n v="325"/>
    <s v="Expent  cost"/>
    <d v="2024-09-07T00:00:00"/>
    <m/>
    <m/>
    <d v="2024-09-07T00:00:00"/>
    <s v="PR2425-03232 "/>
    <s v="PO2425-03511"/>
    <d v="2024-09-14T00:00:00"/>
    <m/>
    <n v="30"/>
    <s v="SFST34000171"/>
    <s v="Consumable part for MN"/>
    <s v="Cevil jobs"/>
    <n v="1"/>
    <s v="ข้อต่อตรง สเตนเลส ตัวผู้ 1/2 นิ้ว (150 มม.)"/>
    <n v="5"/>
    <s v="PCS."/>
    <n v="100"/>
    <n v="500"/>
    <s v="Puneet Approval"/>
    <s v="V1000284 - SABPAYANIT INTER GROUP CO., LTD."/>
    <x v="0"/>
    <m/>
    <d v="2024-10-04T00:00:00"/>
    <m/>
    <n v="20"/>
    <s v="Ontime"/>
    <m/>
  </r>
  <r>
    <n v="326"/>
    <s v="Expent  cost"/>
    <d v="2024-09-07T00:00:00"/>
    <m/>
    <m/>
    <d v="2024-09-07T00:00:00"/>
    <s v="PR2425-03232 "/>
    <s v="PO2425-03511"/>
    <d v="2024-09-14T00:00:00"/>
    <m/>
    <n v="25"/>
    <s v="SFST34000172"/>
    <s v="Consumable part for MN"/>
    <s v="Cevil jobs"/>
    <n v="2"/>
    <s v="ข้อต่อตรง สเตนเลส ตัวผู้ 3/4 นิ้ว (150 มม.)"/>
    <n v="5"/>
    <s v="PCS."/>
    <n v="130"/>
    <n v="650"/>
    <s v="Puneet Approval"/>
    <s v="V1000284 - SABPAYANIT INTER GROUP CO., LTD."/>
    <x v="0"/>
    <m/>
    <d v="2024-10-04T00:00:00"/>
    <m/>
    <n v="20"/>
    <s v="Ontime"/>
    <m/>
  </r>
  <r>
    <n v="327"/>
    <s v="Expent  cost"/>
    <d v="2024-09-07T00:00:00"/>
    <m/>
    <m/>
    <d v="2024-09-07T00:00:00"/>
    <s v="PR2425-03235"/>
    <s v="PO2425-03515 "/>
    <d v="2024-09-14T00:00:00"/>
    <m/>
    <n v="10"/>
    <s v="SFST34000160"/>
    <s v="Consumable part for MN"/>
    <s v="Cevil jobs"/>
    <n v="1"/>
    <s v="กาวปะเก็นทรีบอนด์ (Threebond 1104 NEO PLUS)"/>
    <n v="8"/>
    <s v="PCS."/>
    <n v="90"/>
    <n v="720"/>
    <s v="Puneet Approval"/>
    <s v="V1000306 - Inter Supply (1992) Co., Ltd."/>
    <x v="0"/>
    <m/>
    <d v="2024-09-23T00:00:00"/>
    <m/>
    <n v="9"/>
    <s v="Ontime"/>
    <m/>
  </r>
  <r>
    <n v="328"/>
    <s v="Expent  cost"/>
    <d v="2024-09-06T00:00:00"/>
    <m/>
    <m/>
    <d v="2024-09-06T00:00:00"/>
    <s v="PR2425-03193 "/>
    <s v="PO2425-03519"/>
    <d v="2024-09-13T00:00:00"/>
    <m/>
    <n v="10"/>
    <s v="SFST34000001"/>
    <s v="Consumable part for MN"/>
    <s v="Cevil jobs"/>
    <n v="1"/>
    <s v="ข้อต่อเกลียวนอก(ทองเหลือง), 1/2&quot;"/>
    <n v="6"/>
    <s v="PCS."/>
    <n v="42"/>
    <n v="252"/>
    <s v="Puneet Approval"/>
    <s v="V1000306 - Inter Supply (1992) Co., Ltd."/>
    <x v="0"/>
    <m/>
    <d v="2024-09-23T00:00:00"/>
    <m/>
    <n v="10"/>
    <s v="Ontime"/>
    <m/>
  </r>
  <r>
    <n v="329"/>
    <s v="Expent  cost"/>
    <d v="2024-09-06T00:00:00"/>
    <m/>
    <m/>
    <d v="2024-09-06T00:00:00"/>
    <s v="PR2425-03193 "/>
    <s v="PO2425-03519"/>
    <d v="2024-09-13T00:00:00"/>
    <m/>
    <n v="10"/>
    <s v="SFST34000002"/>
    <s v="Consumable part for MN"/>
    <s v="Cevil jobs"/>
    <n v="2"/>
    <s v="ข้อต่อเกลียวนอก(ทองเหลือง), 3/4&quot;"/>
    <n v="5"/>
    <s v="PCS."/>
    <n v="60"/>
    <n v="300"/>
    <s v="Puneet Approval"/>
    <s v="V1000306 - Inter Supply (1992) Co., Ltd."/>
    <x v="0"/>
    <m/>
    <d v="2024-09-23T00:00:00"/>
    <m/>
    <n v="10"/>
    <s v="Ontime"/>
    <m/>
  </r>
  <r>
    <n v="330"/>
    <s v="Expent  cost"/>
    <d v="2024-09-06T00:00:00"/>
    <m/>
    <m/>
    <d v="2024-09-06T00:00:00"/>
    <s v="PR2425-03193 "/>
    <s v="PO2425-03519"/>
    <d v="2024-09-13T00:00:00"/>
    <m/>
    <n v="10"/>
    <s v="SFST34000003"/>
    <s v="Consumable part for MN"/>
    <s v="Cevil jobs"/>
    <n v="3"/>
    <s v="ข้อต่อเกลียวนอก(ทองเหลือง) 1&quot;"/>
    <n v="5"/>
    <s v="PCS."/>
    <n v="96"/>
    <n v="480"/>
    <s v="Puneet Approval"/>
    <s v="V1000306 - Inter Supply (1992) Co., Ltd."/>
    <x v="0"/>
    <m/>
    <d v="2024-09-23T00:00:00"/>
    <m/>
    <n v="10"/>
    <s v="Ontime"/>
    <m/>
  </r>
  <r>
    <n v="331"/>
    <s v="Expent  cost"/>
    <d v="2024-09-06T00:00:00"/>
    <m/>
    <m/>
    <d v="2024-09-06T00:00:00"/>
    <s v="PR2425-03193 "/>
    <s v="PO2425-03519"/>
    <d v="2024-09-13T00:00:00"/>
    <m/>
    <n v="10"/>
    <s v="SFST34000004"/>
    <s v="Consumable part for MN"/>
    <s v="Cevil jobs"/>
    <n v="4"/>
    <s v="ข้อต่อเกลียวนอก(PVC), 1/2&quot;"/>
    <n v="6"/>
    <s v="PCS."/>
    <n v="3"/>
    <n v="18"/>
    <s v="Puneet Approval"/>
    <s v="V1000306 - Inter Supply (1992) Co., Ltd."/>
    <x v="0"/>
    <m/>
    <d v="2024-09-23T00:00:00"/>
    <m/>
    <n v="10"/>
    <s v="Ontime"/>
    <m/>
  </r>
  <r>
    <n v="332"/>
    <s v="Expent  cost"/>
    <d v="2024-09-06T00:00:00"/>
    <m/>
    <m/>
    <d v="2024-09-06T00:00:00"/>
    <s v="PR2425-03193 "/>
    <s v="PO2425-03519"/>
    <d v="2024-09-13T00:00:00"/>
    <m/>
    <n v="10"/>
    <s v="SFST34000006"/>
    <s v="Consumable part for MN"/>
    <s v="Cevil jobs"/>
    <n v="5"/>
    <s v="ข้อต่อเกลียวนอก(PVC), 1&quot;"/>
    <n v="5"/>
    <s v="PCS."/>
    <n v="6"/>
    <n v="30"/>
    <s v="Puneet Approval"/>
    <s v="V1000306 - Inter Supply (1992) Co., Ltd."/>
    <x v="0"/>
    <m/>
    <d v="2024-09-23T00:00:00"/>
    <m/>
    <n v="10"/>
    <s v="Ontime"/>
    <m/>
  </r>
  <r>
    <n v="333"/>
    <s v="Expent  cost"/>
    <d v="2024-09-06T00:00:00"/>
    <m/>
    <m/>
    <d v="2024-09-06T00:00:00"/>
    <s v="PR2425-03193 "/>
    <s v="PO2425-03519"/>
    <d v="2024-09-13T00:00:00"/>
    <m/>
    <n v="10"/>
    <s v="SFST34000007"/>
    <s v="Consumable part for MN"/>
    <s v="Cevil jobs"/>
    <n v="6"/>
    <s v="ข้อต่อPVC ตรงเกลียวใน PVC, 1/2&quot;"/>
    <n v="10"/>
    <s v="PCS."/>
    <n v="3.5"/>
    <n v="35"/>
    <s v="Puneet Approval"/>
    <s v="V1000306 - Inter Supply (1992) Co., Ltd."/>
    <x v="0"/>
    <m/>
    <d v="2024-09-23T00:00:00"/>
    <m/>
    <n v="10"/>
    <s v="Ontime"/>
    <m/>
  </r>
  <r>
    <n v="334"/>
    <s v="Expent  cost"/>
    <d v="2024-09-06T00:00:00"/>
    <m/>
    <m/>
    <d v="2024-09-06T00:00:00"/>
    <s v="PR2425-03193 "/>
    <s v="PO2425-03519"/>
    <d v="2024-09-13T00:00:00"/>
    <m/>
    <n v="10"/>
    <s v="SFST34000009"/>
    <s v="Consumable part for MN"/>
    <s v="Cevil jobs"/>
    <n v="7"/>
    <s v="ข้อต่อPVC ตรงเกลียวใน PVC, 1&quot;"/>
    <n v="5"/>
    <s v="PCS."/>
    <n v="8"/>
    <n v="40"/>
    <s v="Puneet Approval"/>
    <s v="V1000306 - Inter Supply (1992) Co., Ltd."/>
    <x v="0"/>
    <m/>
    <d v="2024-09-23T00:00:00"/>
    <m/>
    <n v="10"/>
    <s v="Ontime"/>
    <m/>
  </r>
  <r>
    <n v="335"/>
    <s v="Expent  cost"/>
    <d v="2024-09-06T00:00:00"/>
    <m/>
    <m/>
    <d v="2024-09-06T00:00:00"/>
    <s v="PR2425-03193 "/>
    <s v="PO2425-03519"/>
    <d v="2024-09-13T00:00:00"/>
    <m/>
    <n v="10"/>
    <s v="SFST34000010"/>
    <s v="Consumable part for MN"/>
    <s v="Cevil jobs"/>
    <n v="8"/>
    <s v="ข้อต่อตรงPVC เกลียวในทองเหลือง, 1/2&quot;"/>
    <n v="10"/>
    <s v="PCS."/>
    <n v="32"/>
    <n v="320"/>
    <s v="Puneet Approval"/>
    <s v="V1000306 - Inter Supply (1992) Co., Ltd."/>
    <x v="0"/>
    <m/>
    <d v="2024-09-23T00:00:00"/>
    <m/>
    <n v="10"/>
    <s v="Ontime"/>
    <m/>
  </r>
  <r>
    <n v="336"/>
    <s v="Expent  cost"/>
    <d v="2024-09-06T00:00:00"/>
    <m/>
    <m/>
    <d v="2024-09-06T00:00:00"/>
    <s v="PR2425-03193 "/>
    <s v="PO2425-03519"/>
    <d v="2024-09-13T00:00:00"/>
    <m/>
    <n v="10"/>
    <s v="SFST34000013"/>
    <s v="Consumable part for MN"/>
    <s v="Cevil jobs"/>
    <n v="9"/>
    <s v="ปลั๊กอุดเกลียวนอกPVC, 1/2&quot;"/>
    <n v="10"/>
    <s v="PCS."/>
    <n v="1.8"/>
    <n v="18"/>
    <s v="Puneet Approval"/>
    <s v="V1000306 - Inter Supply (1992) Co., Ltd."/>
    <x v="0"/>
    <m/>
    <d v="2024-09-23T00:00:00"/>
    <m/>
    <n v="10"/>
    <s v="Ontime"/>
    <m/>
  </r>
  <r>
    <n v="337"/>
    <s v="Expent  cost"/>
    <d v="2024-09-06T00:00:00"/>
    <m/>
    <m/>
    <d v="2024-09-06T00:00:00"/>
    <s v="PR2425-03193 "/>
    <s v="PO2425-03519"/>
    <d v="2024-09-13T00:00:00"/>
    <m/>
    <n v="10"/>
    <s v="SFST34000016"/>
    <s v="Consumable part for MN"/>
    <s v="Cevil jobs"/>
    <n v="10"/>
    <s v="ข้อต่อตรงPVC, 1/2&quot;"/>
    <n v="10"/>
    <s v="PCS."/>
    <n v="3"/>
    <n v="30"/>
    <s v="Puneet Approval"/>
    <s v="V1000306 - Inter Supply (1992) Co., Ltd."/>
    <x v="0"/>
    <m/>
    <d v="2024-09-23T00:00:00"/>
    <m/>
    <n v="10"/>
    <s v="Ontime"/>
    <m/>
  </r>
  <r>
    <n v="338"/>
    <s v="Expent  cost"/>
    <d v="2024-09-06T00:00:00"/>
    <m/>
    <m/>
    <d v="2024-09-06T00:00:00"/>
    <s v="PR2425-03193 "/>
    <s v="PO2425-03519"/>
    <d v="2024-09-13T00:00:00"/>
    <m/>
    <n v="10"/>
    <s v="SFST34000018"/>
    <s v="Consumable part for MN"/>
    <s v="Cevil jobs"/>
    <n v="11"/>
    <s v="ข้อต่อตรงPVC, 1&quot;"/>
    <n v="5"/>
    <s v="PCS."/>
    <n v="6.5"/>
    <n v="32.5"/>
    <s v="Puneet Approval"/>
    <s v="V1000306 - Inter Supply (1992) Co., Ltd."/>
    <x v="0"/>
    <m/>
    <d v="2024-09-23T00:00:00"/>
    <m/>
    <n v="10"/>
    <s v="Ontime"/>
    <m/>
  </r>
  <r>
    <n v="339"/>
    <s v="Expent  cost"/>
    <d v="2024-09-06T00:00:00"/>
    <m/>
    <m/>
    <d v="2024-09-06T00:00:00"/>
    <s v="PR2425-03193 "/>
    <s v="PO2425-03519"/>
    <d v="2024-09-13T00:00:00"/>
    <m/>
    <n v="10"/>
    <s v="SFST34000019"/>
    <s v="Consumable part for MN"/>
    <s v="Cevil jobs"/>
    <n v="12"/>
    <s v="ข้องอ 90 PVC,1/2 &quot;"/>
    <n v="10"/>
    <s v="PCS."/>
    <n v="3.7"/>
    <n v="37"/>
    <s v="Puneet Approval"/>
    <s v="V1000306 - Inter Supply (1992) Co., Ltd."/>
    <x v="0"/>
    <m/>
    <d v="2024-09-23T00:00:00"/>
    <m/>
    <n v="10"/>
    <s v="Ontime"/>
    <m/>
  </r>
  <r>
    <n v="340"/>
    <s v="Expent  cost"/>
    <d v="2024-09-06T00:00:00"/>
    <m/>
    <m/>
    <d v="2024-09-06T00:00:00"/>
    <s v="PR2425-03193 "/>
    <s v="PO2425-03519"/>
    <d v="2024-09-13T00:00:00"/>
    <m/>
    <n v="10"/>
    <s v="SFST34000021"/>
    <s v="Consumable part for MN"/>
    <s v="Cevil jobs"/>
    <n v="13"/>
    <s v="ข้องอ 90 PVC,1 &quot;"/>
    <n v="6"/>
    <s v="PCS."/>
    <n v="9"/>
    <n v="54"/>
    <s v="Puneet Approval"/>
    <s v="V1000306 - Inter Supply (1992) Co., Ltd."/>
    <x v="0"/>
    <m/>
    <d v="2024-09-23T00:00:00"/>
    <m/>
    <n v="10"/>
    <s v="Ontime"/>
    <m/>
  </r>
  <r>
    <n v="341"/>
    <s v="Expent  cost"/>
    <d v="2024-09-06T00:00:00"/>
    <m/>
    <m/>
    <d v="2024-09-06T00:00:00"/>
    <s v="PR2425-03193 "/>
    <s v="PO2425-03519"/>
    <d v="2024-09-13T00:00:00"/>
    <m/>
    <n v="10"/>
    <s v="SFST34000022"/>
    <s v="Consumable part for MN"/>
    <s v="Cevil jobs"/>
    <n v="14"/>
    <s v="ข้อต่อ3 ทางPVC, 1/2&quot;"/>
    <n v="10"/>
    <s v="PCS."/>
    <n v="5"/>
    <n v="50"/>
    <s v="Puneet Approval"/>
    <s v="V1000306 - Inter Supply (1992) Co., Ltd."/>
    <x v="0"/>
    <m/>
    <d v="2024-09-23T00:00:00"/>
    <m/>
    <n v="10"/>
    <s v="Ontime"/>
    <m/>
  </r>
  <r>
    <n v="342"/>
    <s v="Expent  cost"/>
    <d v="2024-09-07T00:00:00"/>
    <m/>
    <m/>
    <d v="2024-09-07T00:00:00"/>
    <s v="PR2425-03229"/>
    <s v="PO2425-03531"/>
    <d v="2024-09-14T00:00:00"/>
    <m/>
    <n v="10"/>
    <s v="SFST34000170"/>
    <s v="Consumable part for MN"/>
    <s v="Air Compressor No.2"/>
    <n v="1"/>
    <s v="DANFOSS&quot;, KP1, 060-1101, Pressure Switch"/>
    <n v="2"/>
    <s v="PCS."/>
    <n v="950"/>
    <n v="1900"/>
    <s v="Puneet Approval"/>
    <s v=" V1000310 - BOONBAWORN ENGINEERING CO., LTD"/>
    <x v="0"/>
    <m/>
    <d v="2024-09-19T00:00:00"/>
    <m/>
    <n v="5"/>
    <s v="Ontime"/>
    <m/>
  </r>
  <r>
    <n v="343"/>
    <s v="Expent  cost"/>
    <d v="2024-09-07T00:00:00"/>
    <m/>
    <m/>
    <d v="2024-09-07T00:00:00"/>
    <s v="PR2425-03230"/>
    <s v="PO2425-03532"/>
    <d v="2024-09-14T00:00:00"/>
    <m/>
    <n v="10"/>
    <s v="SFST81000050"/>
    <s v="Tool and Equipment  Engineering"/>
    <s v="Electrical jobs"/>
    <n v="1"/>
    <s v="Plug Groundคู่ &quot;Panasonic&quot; รุ่น WEG-15929"/>
    <n v="6"/>
    <s v="PCS."/>
    <n v="115"/>
    <n v="690"/>
    <s v="Puneet Approval"/>
    <s v="V1000276 - SN. ELECTRIC AND SUPPLY CO., LTD."/>
    <x v="0"/>
    <m/>
    <d v="2024-09-24T00:00:00"/>
    <m/>
    <n v="10"/>
    <s v="Ontime"/>
    <m/>
  </r>
  <r>
    <n v="344"/>
    <s v="Expent  cost"/>
    <d v="2024-09-07T00:00:00"/>
    <m/>
    <m/>
    <d v="2024-09-07T00:00:00"/>
    <s v="PR2425-03230"/>
    <s v="PO2425-03532"/>
    <d v="2024-09-14T00:00:00"/>
    <m/>
    <n v="10"/>
    <s v="SFST81000050"/>
    <s v="Tool and Equipment  Engineering"/>
    <s v="Electrical jobs"/>
    <n v="2"/>
    <s v="ฝาครอบ 3 ช่อง &quot;Panasonic&quot; รุ่น WEG6801-3WK"/>
    <n v="6"/>
    <s v="PCS."/>
    <n v="19"/>
    <n v="114"/>
    <s v="Puneet Approval"/>
    <s v="V1000276 - SN. ELECTRIC AND SUPPLY CO., LTD."/>
    <x v="0"/>
    <m/>
    <d v="2024-09-24T00:00:00"/>
    <m/>
    <n v="10"/>
    <s v="Ontime"/>
    <m/>
  </r>
  <r>
    <n v="345"/>
    <s v="Expent  cost"/>
    <d v="2024-09-07T00:00:00"/>
    <m/>
    <m/>
    <d v="2024-09-07T00:00:00"/>
    <s v="PR2425-03230"/>
    <s v="PO2425-03532"/>
    <d v="2024-09-14T00:00:00"/>
    <m/>
    <n v="10"/>
    <s v="SFST81000050"/>
    <s v="Tool and Equipment  Engineering"/>
    <s v="Electrical jobs"/>
    <n v="3"/>
    <s v="Dai To Shi Boxลอย ABS เกรดA ขนาด 2x4นิ้ว สีขาว"/>
    <n v="6"/>
    <s v="PCS."/>
    <n v="10"/>
    <n v="60"/>
    <s v="Puneet Approval"/>
    <s v="V1000276 - SN. ELECTRIC AND SUPPLY CO., LTD."/>
    <x v="0"/>
    <m/>
    <d v="2024-09-24T00:00:00"/>
    <m/>
    <n v="10"/>
    <s v="Ontime"/>
    <m/>
  </r>
  <r>
    <n v="346"/>
    <s v="Expent  cost"/>
    <d v="2024-09-07T00:00:00"/>
    <m/>
    <m/>
    <d v="2024-09-07T00:00:00"/>
    <s v="PR2425-03230"/>
    <s v="PO2425-03532"/>
    <d v="2024-09-14T00:00:00"/>
    <m/>
    <n v="10"/>
    <s v="SFST81000050"/>
    <s v="Tool and Equipment  Engineering"/>
    <s v="Electrical jobs"/>
    <n v="4"/>
    <s v="รางเก็บสายทรงโค้ง แบบเทปกาวในตัว รุ่น FD30_x000a_ขนาด 8H x 30 mm. ยาว 2 เมตร"/>
    <n v="2"/>
    <s v="PCS."/>
    <n v="110"/>
    <n v="220"/>
    <s v="Puneet Approval"/>
    <s v="V1000276 - SN. ELECTRIC AND SUPPLY CO., LTD."/>
    <x v="0"/>
    <m/>
    <d v="2024-09-24T00:00:00"/>
    <m/>
    <n v="10"/>
    <s v="Ontime"/>
    <m/>
  </r>
  <r>
    <n v="347"/>
    <s v="Expent  cost"/>
    <d v="2024-09-07T00:00:00"/>
    <m/>
    <m/>
    <d v="2024-09-07T00:00:00"/>
    <s v="PR2425-03230"/>
    <s v="PO2425-03533"/>
    <d v="2024-09-14T00:00:00"/>
    <m/>
    <n v="10"/>
    <s v="SFST81000050"/>
    <s v="Tool and Equipment  Engineering"/>
    <s v="Electrical jobs"/>
    <n v="1"/>
    <s v="รางเก็บสาย แบบเทปกาวในตัว &quot;PRI&quot; รุ่น T4 ยาว 2 เมตร"/>
    <n v="12"/>
    <s v="PCS."/>
    <n v="75"/>
    <n v="900"/>
    <s v="Puneet Approval"/>
    <s v="V1000259 - JJP SUPPLY CO., LTD"/>
    <x v="0"/>
    <m/>
    <d v="2024-09-24T00:00:00"/>
    <m/>
    <n v="10"/>
    <s v="Ontime"/>
    <m/>
  </r>
  <r>
    <n v="348"/>
    <s v="Expent  cost"/>
    <d v="2024-09-07T00:00:00"/>
    <m/>
    <m/>
    <d v="2024-09-07T00:00:00"/>
    <s v="PR2425-03223"/>
    <s v="PO2425-03534"/>
    <d v="2024-09-14T00:00:00"/>
    <m/>
    <n v="15"/>
    <s v="SFST81000050"/>
    <s v="Tool and Equipment  Engineering"/>
    <s v="Electrical jobs"/>
    <n v="1"/>
    <s v="Bticino&quot; ปลั๊กกราวด์คู่ มีม่านนิรภัย บิทิชิโน M9025G"/>
    <n v="10"/>
    <s v="PCS."/>
    <n v="125"/>
    <n v="1250"/>
    <s v="Puneet Approval"/>
    <s v="V1000276 - SN. ELECTRIC AND SUPPLY CO., LTD."/>
    <x v="0"/>
    <m/>
    <d v="2024-09-25T00:00:00"/>
    <m/>
    <n v="11"/>
    <s v="Ontime"/>
    <m/>
  </r>
  <r>
    <n v="349"/>
    <s v="Expent  cost"/>
    <d v="2024-09-07T00:00:00"/>
    <m/>
    <m/>
    <d v="2024-09-07T00:00:00"/>
    <s v="PR2425-03223"/>
    <s v="PO2425-03534"/>
    <d v="2024-09-14T00:00:00"/>
    <m/>
    <n v="15"/>
    <s v="SFST81000050"/>
    <s v="Tool and Equipment  Engineering"/>
    <s v="Electrical jobs"/>
    <n v="2"/>
    <s v="HACO&quot; เต้ารับแบบฝังเฉียงกันน้ำ 5P 32A #4252-6V"/>
    <n v="6"/>
    <s v="PCS."/>
    <n v="400"/>
    <n v="2400"/>
    <s v="Puneet Approval"/>
    <s v="V1000276 - SN. ELECTRIC AND SUPPLY CO., LTD."/>
    <x v="0"/>
    <m/>
    <d v="2024-09-25T00:00:00"/>
    <m/>
    <n v="11"/>
    <s v="Ontime"/>
    <m/>
  </r>
  <r>
    <n v="350"/>
    <s v="Expent  cost"/>
    <d v="2024-09-07T00:00:00"/>
    <m/>
    <m/>
    <d v="2024-09-07T00:00:00"/>
    <s v="PR2425-03223"/>
    <s v="PO2425-03534"/>
    <d v="2024-09-14T00:00:00"/>
    <m/>
    <n v="15"/>
    <s v="SFST81000050"/>
    <s v="Tool and Equipment  Engineering"/>
    <s v="Electrical jobs"/>
    <n v="3"/>
    <s v="HACO&quot; Power plug ตัวผู้กันน้ำ 5P 32A #0252-6V"/>
    <n v="6"/>
    <s v="PCS."/>
    <n v="385"/>
    <n v="2310"/>
    <s v="Puneet Approval"/>
    <s v="V1000276 - SN. ELECTRIC AND SUPPLY CO., LTD."/>
    <x v="0"/>
    <m/>
    <d v="2024-09-25T00:00:00"/>
    <m/>
    <n v="11"/>
    <s v="Ontime"/>
    <m/>
  </r>
  <r>
    <n v="351"/>
    <s v="Expent  cost"/>
    <d v="2024-09-07T00:00:00"/>
    <m/>
    <m/>
    <d v="2024-09-07T00:00:00"/>
    <s v="PR2425-03221"/>
    <s v="PO2425-03536"/>
    <d v="2024-09-14T00:00:00"/>
    <m/>
    <n v="20"/>
    <s v="SFST81000050"/>
    <s v="Tool and Equipment  Engineering"/>
    <s v="Cevil jobs"/>
    <n v="1"/>
    <s v="ปุนเสือ ซุปเปอร์ ปูนซีเมนต์ผสม ก่อ ฉาบ เท 40 Kg.."/>
    <n v="2"/>
    <s v="PCS."/>
    <n v="245"/>
    <n v="490"/>
    <s v="Puneet Approval"/>
    <s v="V1000259 - JJP SUPPLY CO., LTD"/>
    <x v="0"/>
    <m/>
    <d v="2024-10-04T00:00:00"/>
    <m/>
    <n v="20"/>
    <s v="Ontime"/>
    <m/>
  </r>
  <r>
    <n v="352"/>
    <s v="Expent  cost"/>
    <d v="2024-09-06T00:00:00"/>
    <m/>
    <m/>
    <d v="2024-09-06T00:00:00"/>
    <s v="PR2425-03219"/>
    <s v="PO2425-03537"/>
    <d v="2024-09-13T00:00:00"/>
    <m/>
    <n v="15"/>
    <s v="SFST81000050"/>
    <s v="Tool and Equipment  Engineering"/>
    <s v="Cevil jobs"/>
    <n v="1"/>
    <s v="กลอนประตูบานพับล็อค 2 พับ สแตนเลส304 ขนาด 4 นิ้ว"/>
    <n v="10"/>
    <s v="PCS."/>
    <n v="125"/>
    <n v="1250"/>
    <s v="Puneet Approval"/>
    <s v="V1000259 - JJP SUPPLY CO., LTD"/>
    <x v="0"/>
    <m/>
    <d v="2024-09-24T00:00:00"/>
    <m/>
    <n v="11"/>
    <s v="Ontime"/>
    <m/>
  </r>
  <r>
    <n v="353"/>
    <s v="Expent  cost"/>
    <d v="2024-09-10T00:00:00"/>
    <m/>
    <m/>
    <d v="2024-09-10T00:00:00"/>
    <s v="PR2425-03271"/>
    <s v="PO2425-03539"/>
    <d v="2024-09-17T00:00:00"/>
    <m/>
    <n v="10"/>
    <s v="SFST81000048"/>
    <s v="PD Machine"/>
    <s v="Condencer Unit No.33 (Ice Maker)"/>
    <n v="1"/>
    <s v="Emerson oil separator 1 1/8 IN#4-wz 55889"/>
    <n v="1"/>
    <s v="JOB"/>
    <n v="5500"/>
    <n v="5500"/>
    <s v="Puneet Approval"/>
    <s v="V1000654 - A AND B REFRIGERATION CO., LTD."/>
    <x v="0"/>
    <m/>
    <d v="2024-09-25T00:00:00"/>
    <m/>
    <n v="8"/>
    <s v="Ontime"/>
    <m/>
  </r>
  <r>
    <n v="354"/>
    <s v="Expent  cost"/>
    <d v="2024-09-10T00:00:00"/>
    <m/>
    <m/>
    <d v="2024-09-10T00:00:00"/>
    <s v="PR2425-03271"/>
    <s v="PO2425-03539"/>
    <d v="2024-09-17T00:00:00"/>
    <m/>
    <n v="10"/>
    <s v="SFST81000048"/>
    <s v="PD Machine"/>
    <s v="Condencer Unit No.33 (Ice Maker)"/>
    <n v="2"/>
    <s v="DANFOSS check valve NRV 28S 1  1/8 In #020-1021"/>
    <n v="1"/>
    <s v="JOB"/>
    <n v="4000"/>
    <n v="4000"/>
    <s v="Puneet Approval"/>
    <s v="V1000654 - A AND B REFRIGERATION CO., LTD."/>
    <x v="0"/>
    <m/>
    <d v="2024-09-25T00:00:00"/>
    <m/>
    <n v="8"/>
    <s v="Ontime"/>
    <m/>
  </r>
  <r>
    <n v="355"/>
    <s v="Expent  cost"/>
    <d v="2024-09-10T00:00:00"/>
    <m/>
    <m/>
    <d v="2024-09-10T00:00:00"/>
    <s v="PR2425-03271"/>
    <s v="PO2425-03539"/>
    <d v="2024-09-17T00:00:00"/>
    <m/>
    <n v="10"/>
    <s v="SFST81000048"/>
    <s v="PD Machine"/>
    <s v="Condencer Unit No.33 (Ice Maker)"/>
    <n v="3"/>
    <s v="DANFOSS drier model 48F"/>
    <n v="1"/>
    <s v="JOB"/>
    <n v="1800"/>
    <n v="1800"/>
    <s v="Puneet Approval"/>
    <s v="V1000654 - A AND B REFRIGERATION CO., LTD."/>
    <x v="0"/>
    <m/>
    <d v="2024-09-25T00:00:00"/>
    <m/>
    <n v="8"/>
    <s v="Ontime"/>
    <m/>
  </r>
  <r>
    <n v="356"/>
    <s v="Expent  cost"/>
    <d v="2024-09-10T00:00:00"/>
    <m/>
    <m/>
    <d v="2024-09-10T00:00:00"/>
    <s v="PR2425-03271"/>
    <s v="PO2425-03539"/>
    <d v="2024-09-17T00:00:00"/>
    <m/>
    <n v="10"/>
    <s v="SFST81000048"/>
    <s v="PD Machine"/>
    <s v="Condencer Unit No.33 (Ice Maker)"/>
    <n v="4"/>
    <s v="DANFOSS Pressure control 1/4 N KP15"/>
    <n v="1"/>
    <s v="JOB"/>
    <n v="4500"/>
    <n v="4500"/>
    <s v="Puneet Approval"/>
    <s v="V1000654 - A AND B REFRIGERATION CO., LTD."/>
    <x v="0"/>
    <m/>
    <d v="2024-09-25T00:00:00"/>
    <m/>
    <n v="8"/>
    <s v="Ontime"/>
    <m/>
  </r>
  <r>
    <n v="357"/>
    <s v="Expent  cost"/>
    <d v="2024-09-10T00:00:00"/>
    <m/>
    <m/>
    <d v="2024-09-10T00:00:00"/>
    <s v="PR2425-03271"/>
    <s v="PO2425-03539"/>
    <d v="2024-09-17T00:00:00"/>
    <m/>
    <n v="10"/>
    <s v="SFST81000048"/>
    <s v="PD Machine"/>
    <s v="Condencer Unit No.33 (Ice Maker)"/>
    <n v="5"/>
    <s v="DANFOSS differental oil pressure control MP55"/>
    <n v="1"/>
    <s v="JOB"/>
    <n v="5700"/>
    <n v="5700"/>
    <s v="Puneet Approval"/>
    <s v="V1000654 - A AND B REFRIGERATION CO., LTD."/>
    <x v="0"/>
    <m/>
    <d v="2024-09-25T00:00:00"/>
    <m/>
    <n v="8"/>
    <s v="Ontime"/>
    <m/>
  </r>
  <r>
    <n v="358"/>
    <s v="Expent  cost"/>
    <d v="2024-09-10T00:00:00"/>
    <m/>
    <m/>
    <d v="2024-09-10T00:00:00"/>
    <s v="PR2425-03271"/>
    <s v="PO2425-03539"/>
    <d v="2024-09-17T00:00:00"/>
    <m/>
    <n v="10"/>
    <s v="SFST81000048"/>
    <s v="PD Machine"/>
    <s v="Condencer Unit No.33 (Ice Maker)"/>
    <n v="6"/>
    <s v="Refigerant freon F9000  สำหรับล้างระบบ"/>
    <n v="1"/>
    <s v="JOB"/>
    <n v="4500"/>
    <n v="4500"/>
    <s v="Puneet Approval"/>
    <s v="V1000654 - A AND B REFRIGERATION CO., LTD."/>
    <x v="0"/>
    <m/>
    <d v="2024-09-25T00:00:00"/>
    <m/>
    <n v="8"/>
    <s v="Ontime"/>
    <m/>
  </r>
  <r>
    <n v="359"/>
    <s v="Expent  cost"/>
    <d v="2024-09-10T00:00:00"/>
    <m/>
    <m/>
    <d v="2024-09-10T00:00:00"/>
    <s v="PR2425-03271"/>
    <s v="PO2425-03539"/>
    <d v="2024-09-17T00:00:00"/>
    <m/>
    <n v="10"/>
    <s v="SFST81000048"/>
    <s v="PD Machine"/>
    <s v="Condencer Unit No.33 (Ice Maker)"/>
    <n v="7"/>
    <s v="N2"/>
    <n v="1"/>
    <s v="JOB"/>
    <n v="1500"/>
    <n v="1500"/>
    <s v="Puneet Approval"/>
    <s v="V1000654 - A AND B REFRIGERATION CO., LTD."/>
    <x v="0"/>
    <m/>
    <d v="2024-09-25T00:00:00"/>
    <m/>
    <n v="8"/>
    <s v="Ontime"/>
    <m/>
  </r>
  <r>
    <n v="360"/>
    <s v="Expent  cost"/>
    <d v="2024-09-10T00:00:00"/>
    <m/>
    <m/>
    <d v="2024-09-10T00:00:00"/>
    <s v="PR2425-03271"/>
    <s v="PO2425-03539"/>
    <d v="2024-09-17T00:00:00"/>
    <m/>
    <n v="10"/>
    <s v="SFST81000048"/>
    <s v="PD Machine"/>
    <s v="Condencer Unit No.33 (Ice Maker)"/>
    <n v="8"/>
    <s v="ALCO/EMERSON filter drier Flare -5/8 in ADK"/>
    <n v="1"/>
    <s v="JOB"/>
    <n v="1500"/>
    <n v="1500"/>
    <s v="Puneet Approval"/>
    <s v="V1000654 - A AND B REFRIGERATION CO., LTD."/>
    <x v="0"/>
    <m/>
    <d v="2024-09-25T00:00:00"/>
    <m/>
    <n v="8"/>
    <s v="Ontime"/>
    <m/>
  </r>
  <r>
    <n v="361"/>
    <s v="Expent  cost"/>
    <d v="2024-09-10T00:00:00"/>
    <m/>
    <m/>
    <d v="2024-09-10T00:00:00"/>
    <s v="PR2425-03271"/>
    <s v="PO2425-03539"/>
    <d v="2024-09-17T00:00:00"/>
    <m/>
    <n v="10"/>
    <s v="SFST81000048"/>
    <s v="PD Machine"/>
    <s v="Condencer Unit No.33 (Ice Maker)"/>
    <n v="9"/>
    <s v="ลวดเชื่อม ข้อง้อ ข้อต่อทองแดง"/>
    <n v="1"/>
    <s v="JOB"/>
    <n v="1500"/>
    <n v="1500"/>
    <s v="Puneet Approval"/>
    <s v="V1000654 - A AND B REFRIGERATION CO., LTD."/>
    <x v="0"/>
    <m/>
    <d v="2024-09-25T00:00:00"/>
    <m/>
    <n v="8"/>
    <s v="Ontime"/>
    <m/>
  </r>
  <r>
    <n v="362"/>
    <s v="Expent  cost"/>
    <d v="2024-09-06T00:00:00"/>
    <m/>
    <m/>
    <d v="2024-09-06T00:00:00"/>
    <s v="PR2425-03186"/>
    <s v="PO2425-03540 "/>
    <d v="2024-09-13T00:00:00"/>
    <m/>
    <n v="30"/>
    <s v="SFST81000050"/>
    <s v="Electrical system out  PD area"/>
    <s v="Eletrical part"/>
    <n v="1"/>
    <s v="หัวเข็มขัดล็อคหู สแตนเลส 304 SUS 12 มม, Tooth type"/>
    <n v="40"/>
    <s v="PCS."/>
    <n v="36"/>
    <n v="1440"/>
    <s v="Puneet Approval"/>
    <s v="V1000529 - 168 Supply"/>
    <x v="0"/>
    <m/>
    <d v="2024-10-03T00:00:00"/>
    <m/>
    <n v="20"/>
    <s v="Ontime"/>
    <m/>
  </r>
  <r>
    <n v="363"/>
    <s v="Expent  cost"/>
    <d v="2024-09-06T00:00:00"/>
    <m/>
    <m/>
    <d v="2024-09-06T00:00:00"/>
    <s v="PR2425-03186"/>
    <s v="PO2425-03540 "/>
    <d v="2024-09-13T00:00:00"/>
    <m/>
    <n v="30"/>
    <s v="SFST81000050"/>
    <s v="Electrical system out  PD area"/>
    <s v="Eletrical part"/>
    <n v="2"/>
    <s v="หัวเข็มขัดล็อคหู สแตนเลส 304 SUS 12 มม, Screw type"/>
    <n v="30"/>
    <s v="PCS."/>
    <n v="52"/>
    <n v="1560"/>
    <s v="Puneet Approval"/>
    <s v="V1000529 - 168 Supply"/>
    <x v="0"/>
    <m/>
    <d v="2024-10-03T00:00:00"/>
    <m/>
    <n v="20"/>
    <s v="Ontime"/>
    <m/>
  </r>
  <r>
    <n v="364"/>
    <s v="Expent  cost"/>
    <d v="2024-09-06T00:00:00"/>
    <m/>
    <m/>
    <d v="2024-09-06T00:00:00"/>
    <s v="PR2425-03186"/>
    <s v="PO2425-03540 "/>
    <d v="2024-09-13T00:00:00"/>
    <m/>
    <n v="30"/>
    <s v="SFST81000050"/>
    <s v="Electrical system out  PD area"/>
    <s v="Eletrical part"/>
    <n v="3"/>
    <s v="Stainless steel cable tile 4.6x150mm หนา 0.25mm. (50Pcs/Pack)"/>
    <n v="2"/>
    <s v="PCS."/>
    <n v="289"/>
    <n v="578"/>
    <s v="Puneet Approval"/>
    <s v="V1000529 - 168 Supply"/>
    <x v="0"/>
    <m/>
    <d v="2024-10-03T00:00:00"/>
    <m/>
    <n v="20"/>
    <s v="Ontime"/>
    <m/>
  </r>
  <r>
    <n v="365"/>
    <s v="Expent  cost"/>
    <d v="2024-09-06T00:00:00"/>
    <m/>
    <m/>
    <d v="2024-09-06T00:00:00"/>
    <s v="PR2425-03186"/>
    <s v="PO2425-03540 "/>
    <d v="2024-09-13T00:00:00"/>
    <m/>
    <n v="30"/>
    <s v="SFST81000050"/>
    <s v="Electrical system out  PD area"/>
    <s v="Eletrical part"/>
    <n v="4"/>
    <s v="คืมรัดสายสแตนเลส"/>
    <n v="1"/>
    <s v="PCS."/>
    <n v="1558"/>
    <n v="1558"/>
    <s v="Puneet Approval"/>
    <s v="V1000529 - 168 Supply"/>
    <x v="0"/>
    <m/>
    <d v="2024-10-03T00:00:00"/>
    <m/>
    <n v="20"/>
    <s v="Ontime"/>
    <m/>
  </r>
  <r>
    <n v="366"/>
    <s v="Expent  cost"/>
    <d v="2024-09-06T00:00:00"/>
    <m/>
    <m/>
    <d v="2024-09-06T00:00:00"/>
    <s v="PR2425-03186"/>
    <s v="PO2425-03540 "/>
    <d v="2024-09-13T00:00:00"/>
    <m/>
    <n v="30"/>
    <s v="SFST81000050"/>
    <s v="Electrical system out  PD area"/>
    <s v="Eletrical part"/>
    <n v="5"/>
    <s v="คีมดึงเคเบิ้ลไทร์สแดนเลส (Steel Belt packer) YDBT002"/>
    <n v="1"/>
    <s v="PCS."/>
    <n v="2140"/>
    <n v="2140"/>
    <s v="Puneet Approval"/>
    <s v="V1000529 - 168 Supply"/>
    <x v="0"/>
    <m/>
    <d v="2024-10-03T00:00:00"/>
    <m/>
    <n v="20"/>
    <s v="Ontime"/>
    <m/>
  </r>
  <r>
    <n v="367"/>
    <s v="Expent  cost"/>
    <d v="2024-09-06T00:00:00"/>
    <m/>
    <m/>
    <d v="2024-09-06T00:00:00"/>
    <s v="PR2425-03200 "/>
    <s v="PO2425-03549"/>
    <d v="2024-09-13T00:00:00"/>
    <m/>
    <n v="10"/>
    <s v="SFST81000050"/>
    <s v="Electrical system out  PD area"/>
    <s v="Water system jobs"/>
    <n v="6"/>
    <s v="SIRCA&quot; ACTUATOR DOUBLE ACTING AP03DA"/>
    <n v="2"/>
    <s v="PCS."/>
    <n v="3240"/>
    <n v="6480"/>
    <s v="Puneet Approval"/>
    <s v="V1000655 - SRM ENGINEERING 1991 CO., LTD."/>
    <x v="0"/>
    <m/>
    <d v="2024-09-23T00:00:00"/>
    <m/>
    <n v="10"/>
    <s v="Ontime"/>
    <m/>
  </r>
  <r>
    <n v="368"/>
    <s v="Expent  cost"/>
    <d v="2024-09-06T00:00:00"/>
    <m/>
    <m/>
    <d v="2024-09-06T00:00:00"/>
    <s v="PR2425-03200 "/>
    <s v="PO2425-03549"/>
    <d v="2024-09-13T00:00:00"/>
    <m/>
    <n v="10"/>
    <s v="SFST81000050"/>
    <s v="Electrical system out  PD area"/>
    <s v="Eletrical part"/>
    <n v="7"/>
    <s v="SDPC&quot; SOLENOID VALVE 4M310-08 24VDC (พร้อมข้อต่อ 8MM.)"/>
    <n v="8"/>
    <s v="PCS."/>
    <n v="730"/>
    <n v="5840"/>
    <s v="Puneet Approval"/>
    <s v="V1000655 - SRM ENGINEERING 1991 CO., LTD."/>
    <x v="0"/>
    <m/>
    <d v="2024-09-23T00:00:00"/>
    <m/>
    <n v="10"/>
    <s v="Ontime"/>
    <m/>
  </r>
  <r>
    <n v="369"/>
    <s v="Expent  cost"/>
    <d v="2024-09-06T00:00:00"/>
    <m/>
    <m/>
    <d v="2024-09-06T00:00:00"/>
    <s v="PR2425-03200 "/>
    <s v="PO2425-03549"/>
    <d v="2024-09-13T00:00:00"/>
    <m/>
    <n v="10"/>
    <s v="SFST81000050"/>
    <s v="Electrical system out  PD area"/>
    <s v="Eletrical part"/>
    <n v="8"/>
    <s v="SIRCA&quot; ACTUATOR DOUBLE ACTING AP01DA"/>
    <n v="3"/>
    <s v="PCS."/>
    <n v="2300"/>
    <n v="6900"/>
    <s v="Puneet Approval"/>
    <s v="V1000655 - SRM ENGINEERING 1991 CO., LTD."/>
    <x v="0"/>
    <m/>
    <d v="2024-09-23T00:00:00"/>
    <m/>
    <n v="10"/>
    <s v="Ontime"/>
    <m/>
  </r>
  <r>
    <n v="370"/>
    <s v="Expent  cost"/>
    <d v="2024-09-06T00:00:00"/>
    <m/>
    <m/>
    <d v="2024-09-06T00:00:00"/>
    <s v="PR2425-03200 "/>
    <s v="PO2425-03549"/>
    <d v="2024-09-13T00:00:00"/>
    <m/>
    <n v="10"/>
    <s v="SFST81000050"/>
    <s v="Electrical system out  PD area"/>
    <s v="Eletrical part"/>
    <n v="9"/>
    <s v="PARKER&quot; SOLENOID VALVE P-VE7322BDN00-2 COIL 220VAC SIZ"/>
    <n v="2"/>
    <s v="PCS."/>
    <n v="4470"/>
    <n v="8940"/>
    <s v="Puneet Approval"/>
    <s v="V1000655 - SRM ENGINEERING 1991 CO., LTD."/>
    <x v="0"/>
    <m/>
    <d v="2024-09-23T00:00:00"/>
    <m/>
    <n v="10"/>
    <s v="Ontime"/>
    <m/>
  </r>
  <r>
    <n v="371"/>
    <s v="Expent  cost"/>
    <d v="2024-09-06T00:00:00"/>
    <m/>
    <m/>
    <d v="2024-09-06T00:00:00"/>
    <s v="PR2425-03200 "/>
    <s v="PO2425-03549"/>
    <d v="2024-09-13T00:00:00"/>
    <m/>
    <n v="10"/>
    <s v="SFST81000050"/>
    <s v="Foam &amp; Cleaning solution pump system"/>
    <s v="Eletrical part"/>
    <n v="10"/>
    <s v="SIRCA&quot; ACTUATOR DOUBLE ACTING AP3.5DA"/>
    <n v="2"/>
    <s v="PCS."/>
    <n v="4800"/>
    <n v="9600"/>
    <s v="Puneet Approval"/>
    <s v="V1000655 - SRM ENGINEERING 1991 CO., LTD."/>
    <x v="0"/>
    <m/>
    <d v="2024-09-23T00:00:00"/>
    <m/>
    <n v="10"/>
    <s v="Ontime"/>
    <m/>
  </r>
  <r>
    <n v="372"/>
    <s v="Expent  cost"/>
    <d v="2024-09-06T00:00:00"/>
    <m/>
    <m/>
    <d v="2024-09-06T00:00:00"/>
    <s v="PR2425-03200 "/>
    <s v="PO2425-03549"/>
    <d v="2024-09-13T00:00:00"/>
    <m/>
    <n v="10"/>
    <s v="SFST81000050"/>
    <s v="Foam &amp; Cleaning solution pump system"/>
    <s v="Foam Pump No.1"/>
    <n v="11"/>
    <s v="SIRCA&quot; ACTUATOR DOUBLE ACTING APOODA"/>
    <n v="6"/>
    <s v="PCS."/>
    <n v="2150"/>
    <n v="12900"/>
    <s v="Puneet Approval"/>
    <s v="V1000655 - SRM ENGINEERING 1991 CO., LTD."/>
    <x v="0"/>
    <m/>
    <d v="2024-09-23T00:00:00"/>
    <m/>
    <n v="10"/>
    <s v="Ontime"/>
    <m/>
  </r>
  <r>
    <n v="373"/>
    <s v="Expent  cost"/>
    <d v="2024-09-10T00:00:00"/>
    <m/>
    <m/>
    <d v="2024-09-10T00:00:00"/>
    <s v="PR2425-03256"/>
    <s v="PO2425-03551 "/>
    <d v="2024-09-17T00:00:00"/>
    <m/>
    <n v="30"/>
    <s v="SFST81000048"/>
    <s v="Foam &amp; Cleaning solution pump system"/>
    <s v="Water pump for production line cleaning No.1"/>
    <n v="1"/>
    <s v="Remove and installation motor pump 7.5 kw. Grundfos"/>
    <n v="1"/>
    <s v="JOB"/>
    <n v="3000"/>
    <n v="3000"/>
    <s v="Puneet Approval"/>
    <s v=" V1000659 - SRP Maintenance and Service Co.,Ltd."/>
    <x v="0"/>
    <m/>
    <d v="2024-10-23T00:00:00"/>
    <m/>
    <n v="36"/>
    <s v="over deliverry"/>
    <m/>
  </r>
  <r>
    <n v="374"/>
    <s v="Expent  cost"/>
    <d v="2024-09-10T00:00:00"/>
    <m/>
    <m/>
    <d v="2024-09-10T00:00:00"/>
    <s v="PR2425-03256"/>
    <s v="PO2425-03551 "/>
    <d v="2024-09-17T00:00:00"/>
    <m/>
    <n v="30"/>
    <s v="SFST81000048"/>
    <s v="Foam &amp; Cleaning solution pump system"/>
    <s v="Water pump for production line cleaning No.1"/>
    <n v="2"/>
    <s v="Overhaul stator motor"/>
    <n v="1"/>
    <s v="JOB"/>
    <n v="2500"/>
    <n v="2500"/>
    <s v="Puneet Approval"/>
    <s v=" V1000659 - SRP Maintenance and Service Co.,Ltd."/>
    <x v="0"/>
    <m/>
    <d v="2024-10-23T00:00:00"/>
    <m/>
    <n v="36"/>
    <s v="over deliverry"/>
    <m/>
  </r>
  <r>
    <n v="375"/>
    <s v="Expent  cost"/>
    <d v="2024-09-10T00:00:00"/>
    <m/>
    <m/>
    <d v="2024-09-10T00:00:00"/>
    <s v="PR2425-03256"/>
    <s v="PO2425-03551 "/>
    <d v="2024-09-17T00:00:00"/>
    <m/>
    <n v="30"/>
    <s v="SFST81000048"/>
    <s v="Foam &amp; Cleaning solution pump system"/>
    <s v="Water pump for production line cleaning No.1"/>
    <n v="3"/>
    <s v="Replace bearing DE"/>
    <n v="1"/>
    <s v="JOB"/>
    <n v="5000"/>
    <n v="5000"/>
    <s v="Puneet Approval"/>
    <s v=" V1000659 - SRP Maintenance and Service Co.,Ltd."/>
    <x v="0"/>
    <m/>
    <d v="2024-10-23T00:00:00"/>
    <m/>
    <n v="36"/>
    <s v="over deliverry"/>
    <m/>
  </r>
  <r>
    <n v="376"/>
    <s v="Expent  cost"/>
    <d v="2024-09-10T00:00:00"/>
    <m/>
    <m/>
    <d v="2024-09-10T00:00:00"/>
    <s v="PR2425-03256"/>
    <s v="PO2425-03551 "/>
    <d v="2024-09-17T00:00:00"/>
    <m/>
    <n v="36"/>
    <s v="SFST81000048"/>
    <s v="Foam &amp; Cleaning solution pump system"/>
    <s v="Water pump for production line cleaning No.1"/>
    <n v="4"/>
    <s v="Replace bearing NDE"/>
    <n v="1"/>
    <s v="JOB"/>
    <n v="1000"/>
    <n v="1000"/>
    <s v="Puneet Approval"/>
    <s v=" V1000659 - SRP Maintenance and Service Co.,Ltd."/>
    <x v="0"/>
    <m/>
    <d v="2024-10-23T00:00:00"/>
    <m/>
    <n v="36"/>
    <s v="Ontime"/>
    <m/>
  </r>
  <r>
    <n v="377"/>
    <s v="Expent  cost"/>
    <d v="2024-09-10T00:00:00"/>
    <m/>
    <m/>
    <d v="2024-09-10T00:00:00"/>
    <s v="PR2425-03256"/>
    <s v="PO2425-03551 "/>
    <d v="2024-09-17T00:00:00"/>
    <m/>
    <n v="36"/>
    <s v="SFST81000048"/>
    <s v="Foam &amp; Cleaning solution pump system"/>
    <s v="Water pump for production line cleaning No.1"/>
    <n v="5"/>
    <s v="Overhaul pump"/>
    <n v="1"/>
    <s v="JOB"/>
    <n v="5000"/>
    <n v="5000"/>
    <s v="Puneet Approval"/>
    <s v=" V1000659 - SRP Maintenance and Service Co.,Ltd."/>
    <x v="0"/>
    <m/>
    <d v="2024-10-23T00:00:00"/>
    <m/>
    <n v="36"/>
    <s v="Ontime"/>
    <m/>
  </r>
  <r>
    <n v="378"/>
    <s v="Expent  cost"/>
    <d v="2024-09-10T00:00:00"/>
    <m/>
    <m/>
    <d v="2024-09-10T00:00:00"/>
    <s v="PR2425-03256"/>
    <s v="PO2425-03551 "/>
    <d v="2024-09-17T00:00:00"/>
    <m/>
    <n v="36"/>
    <s v="SFST81000048"/>
    <s v="Foam &amp; Cleaning solution pump system"/>
    <s v="Water pump for production line cleaning No.1"/>
    <n v="6"/>
    <s v="Replace Mechanical Seal (Bulk Shaft seal No.96538925)"/>
    <n v="1"/>
    <s v="JOB"/>
    <n v="5000"/>
    <n v="5000"/>
    <s v="Puneet Approval"/>
    <s v=" V1000659 - SRP Maintenance and Service Co.,Ltd."/>
    <x v="0"/>
    <m/>
    <d v="2024-10-23T00:00:00"/>
    <m/>
    <n v="36"/>
    <s v="Ontime"/>
    <m/>
  </r>
  <r>
    <n v="379"/>
    <s v="Expent  cost"/>
    <d v="2024-09-10T00:00:00"/>
    <m/>
    <m/>
    <d v="2024-09-10T00:00:00"/>
    <s v="PR2425-03256"/>
    <s v="PO2425-03551 "/>
    <d v="2024-09-17T00:00:00"/>
    <m/>
    <n v="36"/>
    <s v="SFST81000048"/>
    <s v="Foam &amp; Cleaning solution pump system"/>
    <s v="Water pump for production line cleaning No.1"/>
    <n v="7"/>
    <s v="Replace O-ring (Kit Gaskets No.96509610)"/>
    <n v="1"/>
    <s v="JOB"/>
    <n v="500"/>
    <n v="500"/>
    <s v="Puneet Approval"/>
    <s v=" V1000659 - SRP Maintenance and Service Co.,Ltd."/>
    <x v="0"/>
    <m/>
    <d v="2024-10-23T00:00:00"/>
    <m/>
    <n v="36"/>
    <s v="Ontime"/>
    <m/>
  </r>
  <r>
    <n v="380"/>
    <s v="Expent  cost"/>
    <d v="2024-09-10T00:00:00"/>
    <m/>
    <m/>
    <d v="2024-09-10T00:00:00"/>
    <s v="PR2425-03256"/>
    <s v="PO2425-03551 "/>
    <d v="2024-09-17T00:00:00"/>
    <m/>
    <n v="36"/>
    <s v="SFST81000048"/>
    <s v="Foam &amp; Cleaning solution pump system"/>
    <s v="Water pump for production line cleaning No.1"/>
    <n v="8"/>
    <s v="Kit Chamber stack Part no.96491709"/>
    <n v="1"/>
    <s v="JOB"/>
    <n v="30000"/>
    <n v="30000"/>
    <s v="Puneet Approval"/>
    <s v=" V1000659 - SRP Maintenance and Service Co.,Ltd."/>
    <x v="0"/>
    <m/>
    <d v="2024-10-23T00:00:00"/>
    <m/>
    <n v="36"/>
    <s v="Ontime"/>
    <m/>
  </r>
  <r>
    <n v="381"/>
    <s v="Expent  cost"/>
    <d v="2024-09-06T00:00:00"/>
    <m/>
    <m/>
    <d v="2024-09-06T00:00:00"/>
    <s v="PR2425-03217"/>
    <s v="PO2425-03552 "/>
    <d v="2024-09-13T00:00:00"/>
    <m/>
    <n v="25"/>
    <s v="SFST81000050"/>
    <s v="Electrical system in PD area"/>
    <s v="Eletrical part"/>
    <n v="1"/>
    <s v="ตู้สวิตช์บอร์ดแบบกันน้ำมีหลังคา_x000a_-ขนาด 300x450x250 mm. หนา 1 mm."/>
    <n v="3"/>
    <s v="PCS."/>
    <n v="2356"/>
    <n v="7068"/>
    <s v="Puneet Approval"/>
    <s v="V1000656 - A.A.&amp;P. THAI ELECTRIC CO., LTD."/>
    <x v="0"/>
    <m/>
    <d v="2024-10-07T00:00:00"/>
    <m/>
    <n v="24"/>
    <s v="Ontime"/>
    <m/>
  </r>
  <r>
    <n v="382"/>
    <s v="Expent  cost"/>
    <d v="2024-09-06T00:00:00"/>
    <m/>
    <m/>
    <d v="2024-09-06T00:00:00"/>
    <s v="PR2425-03186"/>
    <s v="PO2425-03607"/>
    <d v="2024-09-13T00:00:00"/>
    <m/>
    <n v="40"/>
    <s v="SFST81000050"/>
    <s v="Electrical system out  PD area"/>
    <s v="Eletrical part"/>
    <n v="1"/>
    <s v="Snake guard net ติดตั้งเสาไฟฟ้า 22Kv 12M (รอบวง 45x65cm.) สีเขียว"/>
    <n v="8"/>
    <s v="PCS."/>
    <n v="350"/>
    <n v="2800"/>
    <s v="Puneet Approval"/>
    <s v="V1000611 - TANAPHAT ELECTRIC CO., LTD."/>
    <x v="0"/>
    <m/>
    <d v="2024-10-22T00:00:00"/>
    <m/>
    <n v="39"/>
    <s v="Ontime"/>
    <m/>
  </r>
  <r>
    <n v="383"/>
    <s v="Expent  cost"/>
    <d v="2024-09-06T00:00:00"/>
    <m/>
    <m/>
    <d v="2024-09-06T00:00:00"/>
    <s v="PR2425-03186"/>
    <s v="PO2425-03607"/>
    <d v="2024-09-13T00:00:00"/>
    <m/>
    <n v="40"/>
    <s v="SFST81000050"/>
    <s v="Electrical system out  PD area"/>
    <s v="Eletrical part"/>
    <n v="2"/>
    <s v="Snake guard aluminum ติดตั้งเสาไฟฟ้า 22KV (45x95cm.)"/>
    <n v="8"/>
    <s v="PCS."/>
    <n v="380"/>
    <n v="3040"/>
    <s v="Puneet Approval"/>
    <s v="V1000611 - TANAPHAT ELECTRIC CO., LTD."/>
    <x v="0"/>
    <m/>
    <d v="2024-10-22T00:00:00"/>
    <m/>
    <n v="39"/>
    <s v="Ontime"/>
    <m/>
  </r>
  <r>
    <n v="384"/>
    <s v="Expent  cost"/>
    <d v="2024-09-06T00:00:00"/>
    <m/>
    <m/>
    <d v="2024-09-06T00:00:00"/>
    <s v="PR2425-03186"/>
    <s v="PO2425-03607"/>
    <d v="2024-09-13T00:00:00"/>
    <m/>
    <n v="40"/>
    <s v="SFST81000050"/>
    <s v="Electrical system out  PD area"/>
    <s v="Eletrical part"/>
    <n v="3"/>
    <s v="สายเคเบิ้ลไทร์ สแตนเลส 304 กว้าง 1/2นิ้ว หนา 0.3มม. (30เมตร/กล่อง)"/>
    <n v="1"/>
    <s v="PCS."/>
    <n v="470"/>
    <n v="470"/>
    <s v="Puneet Approval"/>
    <s v="V1000611 - TANAPHAT ELECTRIC CO., LTD."/>
    <x v="0"/>
    <m/>
    <d v="2024-10-22T00:00:00"/>
    <m/>
    <n v="39"/>
    <s v="Ontime"/>
    <m/>
  </r>
  <r>
    <n v="385"/>
    <s v="Expent  cost"/>
    <d v="2024-09-06T00:00:00"/>
    <m/>
    <m/>
    <d v="2024-09-06T00:00:00"/>
    <s v="PR2425-03186"/>
    <s v="PO2425-03607"/>
    <d v="2024-09-13T00:00:00"/>
    <m/>
    <n v="40"/>
    <s v="SFST81000085"/>
    <s v="Electrical system out  PD area"/>
    <s v="Eletrical part"/>
    <n v="4"/>
    <s v="ค่าขนส่งทั่วไป"/>
    <n v="1"/>
    <s v="PCS."/>
    <n v="350"/>
    <n v="350"/>
    <s v="Puneet Approval"/>
    <s v="V1000611 - TANAPHAT ELECTRIC CO., LTD."/>
    <x v="0"/>
    <m/>
    <d v="2024-10-22T00:00:00"/>
    <m/>
    <n v="39"/>
    <s v="Ontime"/>
    <m/>
  </r>
  <r>
    <n v="386"/>
    <s v="Expent  cost"/>
    <d v="2024-09-06T00:00:00"/>
    <m/>
    <m/>
    <d v="2024-09-06T00:00:00"/>
    <s v="PR2425-03210"/>
    <s v="PO2425-03624 "/>
    <d v="2024-09-13T00:00:00"/>
    <m/>
    <n v="25"/>
    <s v="SFST81000050"/>
    <s v="Civill jobs (Floor-Wall-Celling-roof)"/>
    <s v="Cevil quipment  &amp; Part"/>
    <n v="1"/>
    <s v="Rust Oleum&quot; Epoxy 9391+9305 (A+B) สีขาว (3.785L.)"/>
    <n v="5"/>
    <s v="PCS."/>
    <n v="1532.71"/>
    <n v="7663.55"/>
    <s v="Puneet Approval"/>
    <s v=" V1000657 - SANGSIAM HARDWARE LTD., PART"/>
    <x v="0"/>
    <m/>
    <d v="2024-10-07T00:00:00"/>
    <m/>
    <n v="24"/>
    <s v="Ontime"/>
    <m/>
  </r>
  <r>
    <n v="387"/>
    <s v="Expent  cost"/>
    <d v="2024-09-06T00:00:00"/>
    <m/>
    <m/>
    <d v="2024-09-06T00:00:00"/>
    <s v="PR2425-03210"/>
    <s v="PO2425-03624 "/>
    <d v="2024-09-13T00:00:00"/>
    <m/>
    <n v="25"/>
    <s v="SFST81000050"/>
    <s v="Civill jobs (Floor-Wall-Celling-roof)"/>
    <s v="Cevil quipment  &amp; Part"/>
    <n v="2"/>
    <s v="Rust Oleum&quot; Epoxy 9333+9301 (A+B) สีเขียว (3.785L.)"/>
    <n v="4"/>
    <s v="PCS."/>
    <n v="1654.21"/>
    <n v="6616.84"/>
    <s v="Puneet Approval"/>
    <s v=" V1000657 - SANGSIAM HARDWARE LTD., PART"/>
    <x v="0"/>
    <m/>
    <d v="2024-10-07T00:00:00"/>
    <m/>
    <n v="24"/>
    <s v="Ontime"/>
    <m/>
  </r>
  <r>
    <n v="388"/>
    <s v="Expent  cost"/>
    <d v="2024-09-06T00:00:00"/>
    <m/>
    <m/>
    <d v="2024-09-06T00:00:00"/>
    <s v="PR2425-03210"/>
    <s v="PO2425-03624 "/>
    <d v="2024-09-13T00:00:00"/>
    <m/>
    <n v="25"/>
    <s v="SFST81000050"/>
    <s v="Civill jobs (Floor-Wall-Celling-roof)"/>
    <s v="Cevil quipment  &amp; Part"/>
    <n v="3"/>
    <s v="Rust Oleum&quot; Epoxy 9325+9301 (A+B) สีน้ำเงิน (3.785L.)"/>
    <n v="1"/>
    <s v="PCS."/>
    <n v="1654.21"/>
    <n v="1654.21"/>
    <s v="Puneet Approval"/>
    <s v=" V1000657 - SANGSIAM HARDWARE LTD., PART"/>
    <x v="0"/>
    <m/>
    <d v="2024-10-07T00:00:00"/>
    <m/>
    <n v="24"/>
    <s v="Ontime"/>
    <m/>
  </r>
  <r>
    <n v="389"/>
    <s v="Expent  cost"/>
    <d v="2024-09-06T00:00:00"/>
    <m/>
    <m/>
    <d v="2024-09-06T00:00:00"/>
    <s v="PR2425-03210"/>
    <s v="PO2425-03624 "/>
    <d v="2024-09-13T00:00:00"/>
    <m/>
    <n v="25"/>
    <s v="SFST81000050"/>
    <s v="Civill jobs (Floor-Wall-Celling-roof)"/>
    <s v="Cevil quipment  &amp; Part"/>
    <n v="4"/>
    <s v="Rust Oleum&quot; Thinner No.160 (3.785L.)"/>
    <n v="3"/>
    <s v="PCS."/>
    <n v="579.43999999999994"/>
    <n v="1738.32"/>
    <s v="Puneet Approval"/>
    <s v=" V1000657 - SANGSIAM HARDWARE LTD., PART"/>
    <x v="0"/>
    <m/>
    <d v="2024-10-07T00:00:00"/>
    <m/>
    <n v="24"/>
    <s v="Ontime"/>
    <m/>
  </r>
  <r>
    <n v="390"/>
    <s v="Expent  cost"/>
    <d v="2024-09-12T00:00:00"/>
    <m/>
    <m/>
    <d v="2024-09-12T00:00:00"/>
    <s v="PR2425-03346"/>
    <s v="PO2425-03668"/>
    <d v="2024-09-19T00:00:00"/>
    <m/>
    <n v="60"/>
    <s v="SFST81000064"/>
    <s v="Annual cost"/>
    <s v="Fire Pump System"/>
    <n v="1"/>
    <s v="ค่าบริการทดสอบและรับรองระบบดับเพลิง (Fire Pump)_x000a_- ประจําปี 2567"/>
    <n v="1"/>
    <s v="JOB."/>
    <n v="18000"/>
    <n v="18000"/>
    <s v="Puneet Approval"/>
    <s v="V1000653 - Inspector Consultant Plus Co., Ltd."/>
    <x v="0"/>
    <m/>
    <d v="2024-11-13T00:00:00"/>
    <m/>
    <n v="55"/>
    <s v="Ontime"/>
    <m/>
  </r>
  <r>
    <n v="391"/>
    <s v="Expent  cost"/>
    <d v="2024-09-12T00:00:00"/>
    <m/>
    <m/>
    <d v="2024-09-12T00:00:00"/>
    <s v="PR2425-03344"/>
    <s v="PO2425-03669"/>
    <d v="2024-09-19T00:00:00"/>
    <m/>
    <n v="160"/>
    <s v="SFST81000064"/>
    <s v="Annual cost"/>
    <s v="Safety  annual jobs"/>
    <n v="4"/>
    <s v="ค่าบริการทดสอบต่ออายุประจำปี สถานที่ใช้ก๊าซ LPG"/>
    <n v="1"/>
    <s v="JOB."/>
    <n v="10000"/>
    <n v="10000"/>
    <s v="Puneet Approval"/>
    <s v="V1000145 - บริษัท ราชพฤกษ์วิศวกรรม จำกัด"/>
    <x v="0"/>
    <m/>
    <d v="2025-02-20T00:00:00"/>
    <m/>
    <n v="154"/>
    <s v="Ontime"/>
    <m/>
  </r>
  <r>
    <n v="392"/>
    <s v="Expent  cost"/>
    <d v="2024-09-12T00:00:00"/>
    <m/>
    <m/>
    <d v="2024-09-12T00:00:00"/>
    <s v="PR2425-03344"/>
    <s v="PO2425-03669"/>
    <d v="2024-09-19T00:00:00"/>
    <m/>
    <n v="60"/>
    <s v="SFST81000064"/>
    <s v="Annual cost"/>
    <s v="Inspect cost"/>
    <n v="5"/>
    <s v="ค่าดำเนินการประสานงานเจ้าหน้าที่พลังงานจังหวัด_x000a_- พร้อมยื่นเรื่องรับใบอนุญาต ณ สถานที่ใช้ก๊าซ"/>
    <n v="1"/>
    <s v="JOB."/>
    <n v="15000"/>
    <n v="15000"/>
    <s v="Puneet Approval"/>
    <s v="V1000145 - บริษัท ราชพฤกษ์วิศวกรรม จำกัด"/>
    <x v="0"/>
    <m/>
    <d v="2024-11-12T00:00:00"/>
    <m/>
    <n v="54"/>
    <s v="Ontime"/>
    <m/>
  </r>
  <r>
    <n v="393"/>
    <s v="Expent  cost"/>
    <d v="2024-09-12T00:00:00"/>
    <m/>
    <m/>
    <d v="2024-09-12T00:00:00"/>
    <s v="PR2425-03349"/>
    <s v="PO2425-03674"/>
    <d v="2024-09-19T00:00:00"/>
    <m/>
    <n v="30"/>
    <s v="SFST81000064"/>
    <s v="Annual cost"/>
    <s v="Electrical jobs"/>
    <n v="1"/>
    <s v="ตรวจสอบหม้อแปลงไฟฟ้า_x000a_-PM หม้อแปลง ขนาด 1250KVA 3 EA_x000a_-PM หม้อแปลง ขนาด 630KVA 1 EA_x000a_-PM หม้อแปลง ขนาด 100KVA 1 EA"/>
    <n v="1"/>
    <s v="JOB."/>
    <n v="17000"/>
    <n v="17000"/>
    <s v="Puneet Approval"/>
    <s v="V1000188 - PHONGPIMARN ELECTRIC CO.,LTD."/>
    <x v="0"/>
    <m/>
    <d v="2024-10-15T00:00:00"/>
    <m/>
    <n v="26"/>
    <s v="Ontime"/>
    <m/>
  </r>
  <r>
    <n v="394"/>
    <s v="Expent  cost"/>
    <d v="2024-09-12T00:00:00"/>
    <m/>
    <m/>
    <d v="2024-09-12T00:00:00"/>
    <s v="PR2425-03349"/>
    <s v="PO2425-03674"/>
    <d v="2024-09-19T00:00:00"/>
    <m/>
    <n v="30"/>
    <s v="SFST81000064"/>
    <s v="Annual cost"/>
    <s v="Inspect cost"/>
    <n v="2"/>
    <s v="หนังสือรับรองการ PM หม้อแปลง"/>
    <n v="1"/>
    <s v="JOB."/>
    <n v="5000"/>
    <n v="5000"/>
    <s v="Puneet Approval"/>
    <s v="V1000188 - PHONGPIMARN ELECTRIC CO.,LTD."/>
    <x v="0"/>
    <m/>
    <d v="2024-10-15T00:00:00"/>
    <m/>
    <n v="26"/>
    <s v="Ontime"/>
    <m/>
  </r>
  <r>
    <n v="395"/>
    <s v="Expent  cost"/>
    <d v="2024-09-12T00:00:00"/>
    <m/>
    <m/>
    <d v="2024-09-12T00:00:00"/>
    <s v="PR2425-03349"/>
    <s v="PO2425-03674"/>
    <d v="2024-09-19T00:00:00"/>
    <m/>
    <n v="30"/>
    <s v="SFST81000064"/>
    <s v="Annual cost"/>
    <s v="Inspect cost"/>
    <n v="3"/>
    <s v="ค่ารถ ค่าเดินทาง ค่าดำเนินการ"/>
    <n v="1"/>
    <s v="JOB."/>
    <n v="5000"/>
    <n v="5000"/>
    <s v="Puneet Approval"/>
    <s v="V1000188 - PHONGPIMARN ELECTRIC CO.,LTD."/>
    <x v="0"/>
    <m/>
    <d v="2024-10-15T00:00:00"/>
    <m/>
    <n v="26"/>
    <s v="Ontime"/>
    <m/>
  </r>
  <r>
    <n v="396"/>
    <s v="Expent  cost"/>
    <d v="2024-09-17T00:00:00"/>
    <m/>
    <m/>
    <d v="2024-09-17T00:00:00"/>
    <s v="PR2425-03444 "/>
    <s v="PO2425-03711"/>
    <d v="2024-09-24T00:00:00"/>
    <m/>
    <n v="30"/>
    <s v="SFST34000177"/>
    <s v="Consumable part for MN"/>
    <s v="Condencer Unit No.22 (COLD7)"/>
    <n v="1"/>
    <s v="Compressor: BITZER&quot; Semi 4HE-18Y;w/ CH+EO+CMRC02"/>
    <n v="1"/>
    <s v="PCS."/>
    <n v="130000"/>
    <n v="130000"/>
    <s v="Puneet Approval"/>
    <s v=" V1000652 - HARN ENGINEERING SOLUTIONS PUBLIC COMPANY LIMITED"/>
    <x v="0"/>
    <m/>
    <d v="2024-10-07T00:00:00"/>
    <m/>
    <n v="13"/>
    <s v="Ontime"/>
    <m/>
  </r>
  <r>
    <n v="397"/>
    <s v="Expent  cost"/>
    <d v="2024-09-19T00:00:00"/>
    <m/>
    <m/>
    <d v="2024-09-19T00:00:00"/>
    <s v="PR2425-03467"/>
    <s v="PO2425-03762"/>
    <d v="2024-09-20T00:00:00"/>
    <m/>
    <n v="10"/>
    <s v="SFST34000183"/>
    <s v="Consumable part for MN"/>
    <s v="Eletrical part"/>
    <n v="1"/>
    <s v="Plastic  Box (Nano) Size:205:151x198x96mm."/>
    <n v="20"/>
    <s v="PCS."/>
    <n v="92"/>
    <n v="1840"/>
    <s v="Puneet Approval"/>
    <s v="V1000276 - SN. ELECTRIC AND SUPPLY CO., LTD."/>
    <x v="0"/>
    <m/>
    <d v="2024-09-25T00:00:00"/>
    <m/>
    <n v="5"/>
    <s v="Ontime"/>
    <m/>
  </r>
  <r>
    <n v="398"/>
    <s v="Expent  cost"/>
    <d v="2024-09-19T00:00:00"/>
    <m/>
    <m/>
    <d v="2024-09-19T00:00:00"/>
    <s v="PR2425-03467"/>
    <s v="PO2425-03762"/>
    <d v="2024-09-20T00:00:00"/>
    <m/>
    <n v="10"/>
    <s v="SFST34000183"/>
    <s v="Consumable part for MN"/>
    <s v="Eletrical part"/>
    <n v="2"/>
    <s v="Plastic Box (Nano) Size : 200 x300x104.5mm."/>
    <n v="8"/>
    <s v="PCS."/>
    <n v="145"/>
    <n v="1160"/>
    <s v="Puneet Approval"/>
    <s v="V1000276 - SN. ELECTRIC AND SUPPLY CO., LTD."/>
    <x v="0"/>
    <m/>
    <d v="2024-09-25T00:00:00"/>
    <m/>
    <n v="5"/>
    <s v="Ontime"/>
    <m/>
  </r>
  <r>
    <n v="399"/>
    <s v="Expent  cost"/>
    <d v="2024-09-17T00:00:00"/>
    <m/>
    <m/>
    <d v="2024-09-17T00:00:00"/>
    <s v="PR2425-03433"/>
    <s v="PO2425-03763"/>
    <d v="2024-09-24T00:00:00"/>
    <m/>
    <n v="10"/>
    <s v="SFST34000173"/>
    <s v="Consumable part for MN"/>
    <s v="Cooling system jobs"/>
    <n v="1"/>
    <s v="ข้องอทองแดง 45 องศา 1.1/8&quot;"/>
    <n v="3"/>
    <s v="PCS."/>
    <n v="190"/>
    <n v="570"/>
    <s v="Puneet Approval"/>
    <s v="V1000529 - 168 Supply"/>
    <x v="0"/>
    <m/>
    <d v="2024-10-03T00:00:00"/>
    <m/>
    <n v="9"/>
    <s v="Ontime"/>
    <m/>
  </r>
  <r>
    <n v="400"/>
    <s v="Expent  cost"/>
    <d v="2024-09-17T00:00:00"/>
    <m/>
    <m/>
    <d v="2024-09-17T00:00:00"/>
    <s v="PR2425-03433"/>
    <s v="PO2425-03763"/>
    <d v="2024-09-24T00:00:00"/>
    <m/>
    <n v="10"/>
    <s v="SFST34000181"/>
    <s v="Consumable part for MN"/>
    <s v="Cooling system jobs"/>
    <n v="2"/>
    <s v="ข้อต่อ 3 ทางทองแดง 1.1/8&quot;"/>
    <n v="3"/>
    <s v="PCS."/>
    <n v="170"/>
    <n v="510"/>
    <s v="Puneet Approval"/>
    <s v="V1000529 - 168 Supply"/>
    <x v="0"/>
    <m/>
    <d v="2024-10-03T00:00:00"/>
    <m/>
    <n v="9"/>
    <s v="Ontime"/>
    <m/>
  </r>
  <r>
    <n v="401"/>
    <s v="Expent  cost"/>
    <d v="2024-09-17T00:00:00"/>
    <m/>
    <m/>
    <d v="2024-09-17T00:00:00"/>
    <s v="PR2425-03433"/>
    <s v="PO2425-03764"/>
    <d v="2024-09-24T00:00:00"/>
    <m/>
    <n v="10"/>
    <s v="SFST34000163"/>
    <s v="Consumable part for MN"/>
    <s v="Cooling system jobs"/>
    <n v="1"/>
    <s v="ข้องอทองแดง 90 องศา ขนาด 1.3/8&quot;"/>
    <n v="3"/>
    <s v="PCS."/>
    <n v="125"/>
    <n v="375"/>
    <s v="Puneet Approval"/>
    <s v="V1000603 - TM SUKSAP TRADING LIMITED PARTNERSHIP"/>
    <x v="0"/>
    <m/>
    <d v="2024-09-24T00:00:00"/>
    <m/>
    <n v="0"/>
    <s v="Ontime"/>
    <m/>
  </r>
  <r>
    <n v="402"/>
    <s v="Expent  cost"/>
    <d v="2024-09-17T00:00:00"/>
    <m/>
    <m/>
    <d v="2024-09-17T00:00:00"/>
    <s v="PR2425-03433"/>
    <s v="PO2425-03764"/>
    <d v="2024-09-24T00:00:00"/>
    <m/>
    <n v="10"/>
    <s v="SFST34000164"/>
    <s v="Consumable part for MN"/>
    <s v="Cooling system jobs"/>
    <n v="2"/>
    <s v="ข้องอทองแดง 90 องศา ขนาด 1.1/8&quot;"/>
    <n v="3"/>
    <s v="PCS."/>
    <n v="70"/>
    <n v="210"/>
    <s v="Puneet Approval"/>
    <s v="V1000603 - TM SUKSAP TRADING LIMITED PARTNERSHIP"/>
    <x v="0"/>
    <m/>
    <d v="2024-09-24T00:00:00"/>
    <m/>
    <n v="0"/>
    <s v="Ontime"/>
    <m/>
  </r>
  <r>
    <n v="403"/>
    <s v="Expent  cost"/>
    <d v="2024-09-17T00:00:00"/>
    <m/>
    <m/>
    <d v="2024-09-17T00:00:00"/>
    <s v="PR2425-03433"/>
    <s v="PO2425-03764"/>
    <d v="2024-09-24T00:00:00"/>
    <m/>
    <n v="10"/>
    <s v="SFST34000165"/>
    <s v="Consumable part for MN"/>
    <s v="Cooling system jobs"/>
    <n v="3"/>
    <s v="ข้องอทองแดง 90 องศา ขนาด 3/4&quot;"/>
    <n v="3"/>
    <s v="PCS."/>
    <n v="40"/>
    <n v="120"/>
    <s v="Puneet Approval"/>
    <s v="V1000603 - TM SUKSAP TRADING LIMITED PARTNERSHIP"/>
    <x v="0"/>
    <m/>
    <d v="2024-09-24T00:00:00"/>
    <m/>
    <n v="0"/>
    <s v="Ontime"/>
    <m/>
  </r>
  <r>
    <n v="404"/>
    <s v="Expent  cost"/>
    <d v="2024-09-17T00:00:00"/>
    <m/>
    <m/>
    <d v="2024-09-17T00:00:00"/>
    <s v="PR2425-03433"/>
    <s v="PO2425-03764"/>
    <d v="2024-09-24T00:00:00"/>
    <m/>
    <n v="10"/>
    <s v="SFST34000166"/>
    <s v="Consumable part for MN"/>
    <s v="Cooling system jobs"/>
    <n v="4"/>
    <s v="ข้อต่อตรงทองแดง ขนาด 1.3/8&quot;"/>
    <n v="3"/>
    <s v="PCS."/>
    <n v="90"/>
    <n v="270"/>
    <s v="Puneet Approval"/>
    <s v="V1000603 - TM SUKSAP TRADING LIMITED PARTNERSHIP"/>
    <x v="0"/>
    <m/>
    <d v="2024-09-24T00:00:00"/>
    <m/>
    <n v="0"/>
    <s v="Ontime"/>
    <m/>
  </r>
  <r>
    <n v="405"/>
    <s v="Expent  cost"/>
    <d v="2024-09-17T00:00:00"/>
    <m/>
    <m/>
    <d v="2024-09-17T00:00:00"/>
    <s v="PR2425-03433"/>
    <s v="PO2425-03764"/>
    <d v="2024-09-24T00:00:00"/>
    <m/>
    <n v="10"/>
    <s v="SFST34000167"/>
    <s v="Consumable part for MN"/>
    <s v="Cooling system jobs"/>
    <n v="5"/>
    <s v="ข้อต่อตรงทองแดง ขนาด 1.1/8&quot;"/>
    <n v="3"/>
    <s v="PCS."/>
    <n v="70"/>
    <n v="210"/>
    <s v="Puneet Approval"/>
    <s v="V1000603 - TM SUKSAP TRADING LIMITED PARTNERSHIP"/>
    <x v="0"/>
    <m/>
    <d v="2024-09-24T00:00:00"/>
    <m/>
    <n v="0"/>
    <s v="Ontime"/>
    <m/>
  </r>
  <r>
    <n v="406"/>
    <s v="Expent  cost"/>
    <d v="2024-09-17T00:00:00"/>
    <m/>
    <m/>
    <d v="2024-09-17T00:00:00"/>
    <s v="PR2425-03433"/>
    <s v="PO2425-03764"/>
    <d v="2024-09-24T00:00:00"/>
    <m/>
    <n v="10"/>
    <s v="SFST34000168"/>
    <s v="Consumable part for MN"/>
    <s v="Cooling system jobs"/>
    <n v="6"/>
    <s v="ข้อต่อตรงทองแดง ขนาด 3/4&quot;"/>
    <n v="3"/>
    <s v="PCS."/>
    <n v="45"/>
    <n v="135"/>
    <s v="Puneet Approval"/>
    <s v="V1000603 - TM SUKSAP TRADING LIMITED PARTNERSHIP"/>
    <x v="0"/>
    <m/>
    <d v="2024-09-24T00:00:00"/>
    <m/>
    <n v="0"/>
    <s v="Ontime"/>
    <m/>
  </r>
  <r>
    <n v="407"/>
    <s v="Expent  cost"/>
    <d v="2024-09-17T00:00:00"/>
    <m/>
    <m/>
    <d v="2024-09-17T00:00:00"/>
    <s v="PR2425-03417"/>
    <s v="PO2425-03765"/>
    <d v="2024-09-24T00:00:00"/>
    <m/>
    <n v="50"/>
    <s v="SFST34000179"/>
    <s v="Consumable part for MN"/>
    <s v="Water system jobs"/>
    <n v="1"/>
    <s v="Water Hardness Indicator 100 ml."/>
    <n v="5"/>
    <s v="PCS."/>
    <n v="750"/>
    <n v="3750"/>
    <s v="Puneet Approval"/>
    <s v=" V1000215 - AQUACHEME COMPANY LIMITED"/>
    <x v="0"/>
    <m/>
    <d v="2024-11-07T00:00:00"/>
    <m/>
    <n v="44"/>
    <s v="Ontime"/>
    <m/>
  </r>
  <r>
    <n v="408"/>
    <s v="Expent  cost"/>
    <d v="2024-09-12T00:00:00"/>
    <m/>
    <m/>
    <d v="2024-09-12T00:00:00"/>
    <s v="PR2425-03334"/>
    <s v="PO2425-03766"/>
    <d v="2024-09-19T00:00:00"/>
    <m/>
    <n v="30"/>
    <s v="SFST81000050"/>
    <s v="Tool and Equipment  Engineering"/>
    <s v="Cevil quipment  &amp; Part"/>
    <n v="1"/>
    <s v="Super Premium ผ้าใบล้างแอร์ ขนาด 2x3 เมตร._x000a_ใช้กับแอร์ขนาด 12,000 - 24,000BTU"/>
    <n v="1"/>
    <s v="PCS."/>
    <n v="525"/>
    <n v="525"/>
    <s v="Puneet Approval"/>
    <s v="V1000306 - Inter Supply (1992) Co., Ltd."/>
    <x v="0"/>
    <m/>
    <d v="2024-10-01T00:00:00"/>
    <m/>
    <n v="12"/>
    <s v="Ontime"/>
    <m/>
  </r>
  <r>
    <n v="409"/>
    <s v="Expent  cost"/>
    <d v="2024-09-12T00:00:00"/>
    <m/>
    <m/>
    <d v="2024-09-12T00:00:00"/>
    <s v="PR2425-03334"/>
    <s v="PO2425-03766"/>
    <d v="2024-09-19T00:00:00"/>
    <m/>
    <n v="30"/>
    <s v="SFST81000050"/>
    <s v="Tool and Equipment  Engineering"/>
    <s v="Cevil quipment  &amp; Part"/>
    <n v="2"/>
    <s v="Super Premium ผ้าใบล้างแอร์ ขนาด 3x4 เมตร._x000a_- ใช้กับแอร์ขนาด 24,000 - 60,000BTU"/>
    <n v="1"/>
    <s v="PCS."/>
    <n v="785"/>
    <n v="785"/>
    <s v="Puneet Approval"/>
    <s v="V1000603 - TM SUKSAP TRADING LIMITED PARTNERSHIP"/>
    <x v="0"/>
    <m/>
    <d v="2024-10-01T00:00:00"/>
    <m/>
    <n v="12"/>
    <s v="Ontime"/>
    <m/>
  </r>
  <r>
    <n v="410"/>
    <s v="Expent  cost"/>
    <d v="2024-09-12T00:00:00"/>
    <m/>
    <m/>
    <d v="2024-09-12T00:00:00"/>
    <s v="PR2425-03334"/>
    <s v="PO2425-03766"/>
    <d v="2024-09-19T00:00:00"/>
    <m/>
    <n v="30"/>
    <s v="SFST81000050"/>
    <s v="Consumable part for MN"/>
    <s v="Cevil quipment  &amp; Part"/>
    <n v="3"/>
    <s v="K-220-9&quot; ถังสีขาว 20 ลิตร"/>
    <n v="2"/>
    <s v="PCS."/>
    <n v="270"/>
    <n v="540"/>
    <s v="Puneet Approval"/>
    <s v="V1000603 - TM SUKSAP TRADING LIMITED PARTNERSHIP"/>
    <x v="0"/>
    <m/>
    <d v="2024-10-01T00:00:00"/>
    <m/>
    <n v="12"/>
    <s v="Ontime"/>
    <m/>
  </r>
  <r>
    <n v="411"/>
    <s v="Expent  cost"/>
    <d v="2024-09-12T00:00:00"/>
    <m/>
    <m/>
    <d v="2024-09-12T00:00:00"/>
    <s v="PR2425-03331"/>
    <s v="PO2425-03767"/>
    <d v="2024-09-19T00:00:00"/>
    <m/>
    <n v="30"/>
    <s v="SFST81000050"/>
    <s v="Consumable part for MN"/>
    <s v="Cevil quipment  &amp; Part"/>
    <n v="1"/>
    <s v="TOA สีน้ำมัน #G100 ขาว แกลลอน (3.785ลัดร)"/>
    <n v="2"/>
    <s v="Drm."/>
    <n v="618"/>
    <n v="1236"/>
    <s v="Puneet Approval"/>
    <s v="V1000306 - Inter Supply (1992) Co., Ltd."/>
    <x v="0"/>
    <m/>
    <d v="2024-10-10T00:00:00"/>
    <m/>
    <n v="21"/>
    <s v="Ontime"/>
    <m/>
  </r>
  <r>
    <n v="412"/>
    <s v="Expent  cost"/>
    <d v="2024-09-12T00:00:00"/>
    <m/>
    <m/>
    <d v="2024-09-12T00:00:00"/>
    <s v="PR2425-03331"/>
    <s v="PO2425-03767"/>
    <d v="2024-09-19T00:00:00"/>
    <m/>
    <n v="30"/>
    <s v="SFST81000050"/>
    <s v="Consumable part for MN"/>
    <s v="Cevil quipment  &amp; Part"/>
    <n v="2"/>
    <s v="TOA สีน้ำมัน #G252 แดง แกลลอน (3.785ลิตร)"/>
    <n v="2"/>
    <s v="Drm."/>
    <n v="618"/>
    <n v="1236"/>
    <s v="Puneet Approval"/>
    <s v="V1000306 - Inter Supply (1992) Co., Ltd."/>
    <x v="0"/>
    <m/>
    <d v="2024-10-10T00:00:00"/>
    <m/>
    <n v="21"/>
    <s v="Ontime"/>
    <m/>
  </r>
  <r>
    <n v="413"/>
    <s v="Expent  cost"/>
    <d v="2024-09-12T00:00:00"/>
    <m/>
    <m/>
    <d v="2024-09-12T00:00:00"/>
    <s v="PR2425-03331"/>
    <s v="PO2425-03767"/>
    <d v="2024-09-19T00:00:00"/>
    <m/>
    <n v="30"/>
    <s v="SFST81000050"/>
    <s v="Consumable part for MN"/>
    <s v="Cevil quipment  &amp; Part"/>
    <n v="3"/>
    <s v="TOA สีน้ำมัน #G160 สีเหลือง แกลลอน (3.785ลีดร)"/>
    <n v="2"/>
    <s v="Drm."/>
    <n v="618"/>
    <n v="1236"/>
    <s v="Puneet Approval"/>
    <s v="V1000306 - Inter Supply (1992) Co., Ltd."/>
    <x v="0"/>
    <m/>
    <d v="2024-10-10T00:00:00"/>
    <m/>
    <n v="21"/>
    <s v="Ontime"/>
    <m/>
  </r>
  <r>
    <n v="414"/>
    <s v="Expent  cost"/>
    <d v="2024-09-12T00:00:00"/>
    <m/>
    <m/>
    <d v="2024-09-12T00:00:00"/>
    <s v="PR2425-03331"/>
    <s v="PO2425-03767"/>
    <d v="2024-09-19T00:00:00"/>
    <m/>
    <n v="30"/>
    <s v="SFST81000050"/>
    <s v="Consumable part for MN"/>
    <s v="Cevil quipment  &amp; Part"/>
    <n v="4"/>
    <s v="TOA สีน้ำมัน #G800 สีดำ แกลลอน (3.785ลิตร)"/>
    <n v="2"/>
    <s v="Drm."/>
    <n v="618"/>
    <n v="1236"/>
    <s v="Puneet Approval"/>
    <s v="V1000306 - Inter Supply (1992) Co., Ltd."/>
    <x v="0"/>
    <m/>
    <d v="2024-10-10T00:00:00"/>
    <m/>
    <n v="21"/>
    <s v="Ontime"/>
    <m/>
  </r>
  <r>
    <n v="415"/>
    <s v="Expent  cost"/>
    <d v="2024-09-12T00:00:00"/>
    <m/>
    <m/>
    <d v="2024-09-12T00:00:00"/>
    <s v="PR2425-03331"/>
    <s v="PO2425-03767"/>
    <d v="2024-09-19T00:00:00"/>
    <m/>
    <n v="30"/>
    <s v="SFST81000050"/>
    <s v="Consumable part for MN"/>
    <s v="Cevil quipment  &amp; Part"/>
    <n v="5"/>
    <s v="สีทาถนน สะท้อนแสง TOA รุ่น 717 ขนาด 3 ลิดร. สีขาว"/>
    <n v="2"/>
    <s v="Drm."/>
    <n v="635"/>
    <n v="1270"/>
    <s v="Puneet Approval"/>
    <s v="V1000306 - Inter Supply (1992) Co., Ltd."/>
    <x v="0"/>
    <m/>
    <d v="2024-10-10T00:00:00"/>
    <m/>
    <n v="21"/>
    <s v="Ontime"/>
    <m/>
  </r>
  <r>
    <n v="416"/>
    <s v="Expent  cost"/>
    <d v="2024-09-12T00:00:00"/>
    <m/>
    <m/>
    <d v="2024-09-12T00:00:00"/>
    <s v="PR2425-03331"/>
    <s v="PO2425-03767"/>
    <d v="2024-09-19T00:00:00"/>
    <m/>
    <n v="30"/>
    <s v="SFST81000050"/>
    <s v="Consumable part for MN"/>
    <s v="Cevil quipment  &amp; Part"/>
    <n v="6"/>
    <s v="สีทาถนนสะท้อนแสง TOA รุ่น 719 ขนาด 3 ลิตร สีคำ"/>
    <n v="2"/>
    <s v="Drm."/>
    <n v="635"/>
    <n v="1270"/>
    <s v="Puneet Approval"/>
    <s v="V1000306 - Inter Supply (1992) Co., Ltd."/>
    <x v="0"/>
    <m/>
    <d v="2024-10-10T00:00:00"/>
    <m/>
    <n v="21"/>
    <s v="Ontime"/>
    <m/>
  </r>
  <r>
    <n v="417"/>
    <s v="Expent  cost"/>
    <d v="2024-09-12T00:00:00"/>
    <m/>
    <m/>
    <d v="2024-09-12T00:00:00"/>
    <s v="PR2425-03331"/>
    <s v="PO2425-03767"/>
    <d v="2024-09-19T00:00:00"/>
    <m/>
    <n v="30"/>
    <s v="SFST81000050"/>
    <s v="Consumable part for MN"/>
    <s v="Cevil quipment  &amp; Part"/>
    <n v="7"/>
    <s v="สีทาถนน สะท้อนแสง TOA รุ่น 713 ขนาด 3 ลิตร สีเหลือง"/>
    <n v="2"/>
    <s v="Drm."/>
    <n v="635"/>
    <n v="1270"/>
    <s v="Puneet Approval"/>
    <s v="V1000306 - Inter Supply (1992) Co., Ltd."/>
    <x v="0"/>
    <m/>
    <d v="2024-10-10T00:00:00"/>
    <m/>
    <n v="21"/>
    <s v="Ontime"/>
    <m/>
  </r>
  <r>
    <n v="418"/>
    <s v="Expent  cost"/>
    <d v="2024-09-12T00:00:00"/>
    <m/>
    <m/>
    <d v="2024-09-12T00:00:00"/>
    <s v="PR2425-03331"/>
    <s v="PO2425-03767"/>
    <d v="2024-09-19T00:00:00"/>
    <m/>
    <n v="30"/>
    <s v="SFST81000050"/>
    <s v="Consumable part for MN"/>
    <s v="Cevil quipment  &amp; Part"/>
    <n v="8"/>
    <s v="TOA สีทาเลนจักรยาน สีเขียว RAL #6029 (3.785ลิตร)"/>
    <n v="2"/>
    <s v="Drm."/>
    <n v="760"/>
    <n v="1520"/>
    <s v="Puneet Approval"/>
    <s v="V1000306 - Inter Supply (1992) Co., Ltd."/>
    <x v="0"/>
    <m/>
    <d v="2024-10-10T00:00:00"/>
    <m/>
    <n v="21"/>
    <s v="Ontime"/>
    <m/>
  </r>
  <r>
    <n v="419"/>
    <s v="Expent  cost"/>
    <d v="2024-09-12T00:00:00"/>
    <m/>
    <m/>
    <d v="2024-09-12T00:00:00"/>
    <s v="PR2425-03331"/>
    <s v="PO2425-03767"/>
    <d v="2024-09-19T00:00:00"/>
    <m/>
    <n v="30"/>
    <s v="SFST81000050"/>
    <s v="Consumable part for MN"/>
    <s v="Cevil quipment  &amp; Part"/>
    <n v="9"/>
    <s v="TOA 4 SEASON สีน้ำอะคริลิคชนิดกึ่งเงาสีทาภายนอก_x000a_-ขนาด 18.925 ลิตร AG1000 สีขาว"/>
    <n v="2"/>
    <s v="Drm."/>
    <n v="2975"/>
    <n v="5950"/>
    <s v="Puneet Approval"/>
    <s v="V1000306 - Inter Supply (1992) Co., Ltd."/>
    <x v="0"/>
    <m/>
    <d v="2024-10-10T00:00:00"/>
    <m/>
    <n v="21"/>
    <s v="Ontime"/>
    <m/>
  </r>
  <r>
    <n v="420"/>
    <s v="Expent  cost"/>
    <d v="2024-09-12T00:00:00"/>
    <m/>
    <m/>
    <d v="2024-09-12T00:00:00"/>
    <s v="PR2425-03331"/>
    <s v="PO2425-03767"/>
    <d v="2024-09-19T00:00:00"/>
    <m/>
    <n v="30"/>
    <s v="SFST81000050"/>
    <s v="Consumable part for MN"/>
    <s v="Cevil quipment  &amp; Part"/>
    <n v="10"/>
    <s v="TOA 4 SEASON สีน้ำอะคริลิคชนิดกึ่งเงาสีทาภายนอก ขนาด 3.785 ลิตร AG2005 สีเหลือง"/>
    <n v="4"/>
    <s v="Drm."/>
    <n v="525"/>
    <n v="2100"/>
    <s v="Puneet Approval"/>
    <s v="V1000306 - Inter Supply (1992) Co., Ltd."/>
    <x v="0"/>
    <m/>
    <d v="2024-10-10T00:00:00"/>
    <m/>
    <n v="21"/>
    <s v="Ontime"/>
    <m/>
  </r>
  <r>
    <n v="421"/>
    <s v="Expent  cost"/>
    <d v="2024-09-12T00:00:00"/>
    <m/>
    <m/>
    <d v="2024-09-12T00:00:00"/>
    <s v="PR2425-03331"/>
    <s v="PO2425-03767"/>
    <d v="2024-09-19T00:00:00"/>
    <m/>
    <n v="30"/>
    <s v="SFST81000050"/>
    <s v="Consumable part for MN"/>
    <s v="Cevil quipment  &amp; Part"/>
    <n v="11"/>
    <s v="ทินเนอร์ 3A (ปีป) SEE-CO ขนาด 9 กก."/>
    <n v="2"/>
    <s v="Drm."/>
    <n v="355"/>
    <n v="710"/>
    <s v="Puneet Approval"/>
    <s v="V1000306 - Inter Supply (1992) Co., Ltd."/>
    <x v="0"/>
    <m/>
    <d v="2024-10-10T00:00:00"/>
    <m/>
    <n v="21"/>
    <s v="Ontime"/>
    <m/>
  </r>
  <r>
    <n v="422"/>
    <s v="Expent  cost"/>
    <d v="2024-09-12T00:00:00"/>
    <m/>
    <m/>
    <d v="2024-09-12T00:00:00"/>
    <s v="PR2425-03331"/>
    <s v="PO2425-03767"/>
    <d v="2024-09-19T00:00:00"/>
    <m/>
    <n v="30"/>
    <s v="SFST34000118"/>
    <s v="Consumable part for MN"/>
    <s v="Consumable part"/>
    <n v="12"/>
    <s v="แปรงทาสีขนาด 2 นิ้ว"/>
    <n v="24"/>
    <s v="PCS."/>
    <n v="12"/>
    <n v="288"/>
    <s v="Puneet Approval"/>
    <s v="V1000306 - Inter Supply (1992) Co., Ltd."/>
    <x v="0"/>
    <m/>
    <d v="2024-10-10T00:00:00"/>
    <m/>
    <n v="21"/>
    <s v="Ontime"/>
    <m/>
  </r>
  <r>
    <n v="423"/>
    <s v="Expent  cost"/>
    <d v="2024-09-12T00:00:00"/>
    <m/>
    <m/>
    <d v="2024-09-12T00:00:00"/>
    <s v="PR2425-03331"/>
    <s v="PO2425-03767"/>
    <d v="2024-09-19T00:00:00"/>
    <m/>
    <n v="30"/>
    <s v="SFST34000119"/>
    <s v="Consumable part for MN"/>
    <s v="Consumable part"/>
    <n v="13"/>
    <s v="แปรงทาสีขนาด 1 นิ้ว"/>
    <n v="24"/>
    <s v="PCS."/>
    <n v="8"/>
    <n v="192"/>
    <s v="Puneet Approval"/>
    <s v="V1000306 - Inter Supply (1992) Co., Ltd."/>
    <x v="0"/>
    <m/>
    <d v="2024-10-10T00:00:00"/>
    <m/>
    <n v="21"/>
    <s v="Ontime"/>
    <m/>
  </r>
  <r>
    <n v="424"/>
    <s v="Expent  cost"/>
    <d v="2024-09-12T00:00:00"/>
    <m/>
    <m/>
    <d v="2024-09-12T00:00:00"/>
    <s v="PR2425-03331"/>
    <s v="PO2425-03767"/>
    <d v="2024-09-19T00:00:00"/>
    <m/>
    <n v="30"/>
    <s v="SFST34000120"/>
    <s v="Consumable part for MN"/>
    <s v="Consumable part"/>
    <n v="14"/>
    <s v="แปรงลูกกลิ้งทาสี  ขนาด 4 นิ้ว แกนยาว"/>
    <n v="48"/>
    <s v="PCS."/>
    <n v="35"/>
    <n v="1680"/>
    <s v="Puneet Approval"/>
    <s v="V1000306 - Inter Supply (1992) Co., Ltd."/>
    <x v="0"/>
    <m/>
    <d v="2024-10-10T00:00:00"/>
    <m/>
    <n v="21"/>
    <s v="Ontime"/>
    <m/>
  </r>
  <r>
    <n v="425"/>
    <s v="Expent  cost"/>
    <d v="2024-09-12T00:00:00"/>
    <m/>
    <m/>
    <d v="2024-09-12T00:00:00"/>
    <s v="PR2425-03328"/>
    <s v="PO2425-03770"/>
    <d v="2024-09-19T00:00:00"/>
    <m/>
    <n v="20"/>
    <s v="SFST81000050"/>
    <s v="Consumable part for MN"/>
    <s v="Staem pipe and Equipment "/>
    <n v="1"/>
    <s v="ปะเก็นทนความร้อน 350 องศา สีดำ Gasket_x000a_หนา 3 มม.ขนาด 1.50x1.50 เมตร"/>
    <n v="1"/>
    <s v="PCS."/>
    <n v="1380"/>
    <n v="1380"/>
    <s v="Puneet Approval"/>
    <s v="V1000259 - JJP SUPPLY CO., LTD"/>
    <x v="0"/>
    <m/>
    <d v="2024-10-04T00:00:00"/>
    <m/>
    <n v="15"/>
    <s v="Ontime"/>
    <m/>
  </r>
  <r>
    <n v="426"/>
    <s v="Expent  cost"/>
    <d v="2024-09-12T00:00:00"/>
    <m/>
    <m/>
    <d v="2024-09-12T00:00:00"/>
    <s v="PR2425-03328"/>
    <s v="PO2425-03770"/>
    <d v="2024-09-19T00:00:00"/>
    <m/>
    <n v="20"/>
    <s v="SFST34000169"/>
    <s v="Consumable part for MN"/>
    <s v="Staem pipe and Equipment "/>
    <n v="2"/>
    <s v="กาวประเก็น Threebond ทนความร้อนสูง เบอร์ 1 (GREY)"/>
    <n v="3"/>
    <s v="PCS."/>
    <n v="73.333333333333329"/>
    <n v="220"/>
    <s v="Puneet Approval"/>
    <s v="V1000259 - JJP SUPPLY CO., LTD"/>
    <x v="0"/>
    <m/>
    <d v="2024-10-04T00:00:00"/>
    <m/>
    <n v="15"/>
    <s v="Ontime"/>
    <m/>
  </r>
  <r>
    <n v="427"/>
    <s v="Expent  cost"/>
    <d v="2024-09-12T00:00:00"/>
    <m/>
    <m/>
    <d v="2024-09-12T00:00:00"/>
    <s v="PR2425-03327"/>
    <s v="PO2425-03771"/>
    <d v="2024-09-19T00:00:00"/>
    <m/>
    <n v="35"/>
    <s v="SFST81000048"/>
    <s v="Foam &amp; Cleaning solution pump system"/>
    <s v="Foam Pump No.1"/>
    <n v="1"/>
    <s v="Remove and installation motor pump 3 kw. Grundfos CRN 10-8"/>
    <n v="1"/>
    <s v="JOB"/>
    <n v="5000"/>
    <n v="5000"/>
    <s v="Puneet Approval"/>
    <s v=" V1000659 - SRP Maintenance and Service Co.,Ltd."/>
    <x v="0"/>
    <m/>
    <d v="2024-10-23T00:00:00"/>
    <m/>
    <n v="34"/>
    <s v="Ontime"/>
    <m/>
  </r>
  <r>
    <n v="428"/>
    <s v="Expent  cost"/>
    <d v="2024-09-12T00:00:00"/>
    <m/>
    <m/>
    <d v="2024-09-12T00:00:00"/>
    <s v="PR2425-03327"/>
    <s v="PO2425-03771"/>
    <d v="2024-09-19T00:00:00"/>
    <m/>
    <n v="35"/>
    <s v="SFST81000048"/>
    <s v="Foam &amp; Cleaning solution pump system"/>
    <s v="Foam Pump No.2"/>
    <n v="2"/>
    <s v="Overhaul pump"/>
    <n v="1"/>
    <s v="JOB"/>
    <n v="4000"/>
    <n v="4000"/>
    <s v="Puneet Approval"/>
    <s v=" V1000659 - SRP Maintenance and Service Co.,Ltd."/>
    <x v="0"/>
    <m/>
    <d v="2024-10-23T00:00:00"/>
    <m/>
    <n v="34"/>
    <s v="Ontime"/>
    <m/>
  </r>
  <r>
    <n v="429"/>
    <s v="Expent  cost"/>
    <d v="2024-09-12T00:00:00"/>
    <m/>
    <m/>
    <d v="2024-09-12T00:00:00"/>
    <s v="PR2425-03327"/>
    <s v="PO2425-03771"/>
    <d v="2024-09-19T00:00:00"/>
    <m/>
    <n v="35"/>
    <s v="SFST81000048"/>
    <s v="Foam &amp; Cleaning solution pump system"/>
    <s v="Foam Pump No.3"/>
    <n v="3"/>
    <s v="Replace Mechanical Seal (Bulk Shaft seal P/N 96538925)"/>
    <n v="1"/>
    <s v="JOB"/>
    <n v="5000"/>
    <n v="5000"/>
    <s v="Puneet Approval"/>
    <s v=" V1000659 - SRP Maintenance and Service Co.,Ltd."/>
    <x v="0"/>
    <m/>
    <d v="2024-10-23T00:00:00"/>
    <m/>
    <n v="34"/>
    <s v="Ontime"/>
    <m/>
  </r>
  <r>
    <n v="430"/>
    <s v="Expent  cost"/>
    <d v="2024-09-12T00:00:00"/>
    <m/>
    <m/>
    <d v="2024-09-12T00:00:00"/>
    <s v="PR2425-03327"/>
    <s v="PO2425-03771"/>
    <d v="2024-09-19T00:00:00"/>
    <m/>
    <n v="35"/>
    <s v="SFST81000048"/>
    <s v="Foam &amp; Cleaning solution pump system"/>
    <s v="Foam Pump No.4"/>
    <n v="4"/>
    <s v="Replace O-ring"/>
    <n v="1"/>
    <s v="JOB"/>
    <n v="800"/>
    <n v="800"/>
    <s v="Puneet Approval"/>
    <s v=" V1000659 - SRP Maintenance and Service Co.,Ltd."/>
    <x v="0"/>
    <m/>
    <d v="2024-10-23T00:00:00"/>
    <m/>
    <n v="34"/>
    <s v="Ontime"/>
    <m/>
  </r>
  <r>
    <n v="431"/>
    <s v="Expent  cost"/>
    <d v="2024-09-12T00:00:00"/>
    <m/>
    <m/>
    <d v="2024-09-12T00:00:00"/>
    <s v="PR2425-03327"/>
    <s v="PO2425-03771"/>
    <d v="2024-09-19T00:00:00"/>
    <m/>
    <n v="35"/>
    <s v="SFST81000048"/>
    <s v="Foam &amp; Cleaning solution pump system"/>
    <s v="Foam Pump No.5"/>
    <n v="5"/>
    <s v="Replace Bulk Spring P/N 96538964"/>
    <n v="1"/>
    <s v="JOB"/>
    <n v="2200"/>
    <n v="2200"/>
    <s v="Puneet Approval"/>
    <s v=" V1000659 - SRP Maintenance and Service Co.,Ltd."/>
    <x v="0"/>
    <m/>
    <d v="2024-10-23T00:00:00"/>
    <m/>
    <n v="34"/>
    <s v="Ontime"/>
    <m/>
  </r>
  <r>
    <n v="432"/>
    <s v="Expent  cost"/>
    <d v="2024-09-12T00:00:00"/>
    <m/>
    <m/>
    <d v="2024-09-12T00:00:00"/>
    <s v="PR2425-03327"/>
    <s v="PO2425-03771"/>
    <d v="2024-09-19T00:00:00"/>
    <m/>
    <n v="35"/>
    <s v="SFST81000048"/>
    <s v="Foam &amp; Cleaning solution pump system"/>
    <s v="Foam Pump No.6"/>
    <n v="6"/>
    <s v="Replace Bulk Spacing bush P/N 96538950"/>
    <n v="1"/>
    <s v="JOB"/>
    <n v="2500"/>
    <n v="2500"/>
    <s v="Puneet Approval"/>
    <s v=" V1000659 - SRP Maintenance and Service Co.,Ltd."/>
    <x v="0"/>
    <m/>
    <d v="2024-10-23T00:00:00"/>
    <m/>
    <n v="34"/>
    <s v="Ontime"/>
    <m/>
  </r>
  <r>
    <n v="433"/>
    <s v="Expent  cost"/>
    <d v="2024-09-12T00:00:00"/>
    <m/>
    <m/>
    <d v="2024-09-12T00:00:00"/>
    <s v="PR2425-03327"/>
    <s v="PO2425-03771"/>
    <d v="2024-09-19T00:00:00"/>
    <m/>
    <n v="35"/>
    <s v="SFST81000048"/>
    <s v="Foam &amp; Cleaning solution pump system"/>
    <s v="Foam Pump No.7"/>
    <n v="7"/>
    <s v="Replace Bulk Bearing ring P/N 96538795"/>
    <n v="1"/>
    <s v="JOB"/>
    <n v="2500"/>
    <n v="2500"/>
    <s v="Puneet Approval"/>
    <s v=" V1000659 - SRP Maintenance and Service Co.,Ltd."/>
    <x v="0"/>
    <m/>
    <d v="2024-10-23T00:00:00"/>
    <m/>
    <n v="34"/>
    <s v="Ontime"/>
    <m/>
  </r>
  <r>
    <n v="434"/>
    <s v="Expent  cost"/>
    <d v="2024-09-12T00:00:00"/>
    <m/>
    <m/>
    <d v="2024-09-12T00:00:00"/>
    <s v="PR2425-03351"/>
    <s v="PO2425-03792"/>
    <d v="2024-09-19T00:00:00"/>
    <m/>
    <n v="180"/>
    <s v="SFST81000050"/>
    <s v="Safety equipment"/>
    <s v="Safety equipment"/>
    <n v="1"/>
    <s v="สติ๊กเกอร์ 3M พร้อมติดตั้งขั้นบันได ขนาดตามแบบ"/>
    <n v="1"/>
    <s v="JOB."/>
    <n v="5500"/>
    <n v="5500"/>
    <s v="Puneet Approval"/>
    <s v="V1000665 - 789 DESIGNGROUP LIMITED PARTNERSHIP"/>
    <x v="0"/>
    <s v="GRN2425-0007630"/>
    <d v="2025-03-07T00:00:00"/>
    <m/>
    <n v="169"/>
    <s v="Ontime"/>
    <m/>
  </r>
  <r>
    <n v="435"/>
    <s v="Expent  cost"/>
    <d v="2024-09-12T00:00:00"/>
    <m/>
    <m/>
    <d v="2024-09-12T00:00:00"/>
    <s v="PR2425-03351"/>
    <s v="PO2425-03792"/>
    <d v="2024-09-19T00:00:00"/>
    <m/>
    <n v="180"/>
    <s v="SFST81000018"/>
    <s v="Safety equipment"/>
    <s v="Safety equipment"/>
    <n v="2"/>
    <s v="ค่าออกแบบ"/>
    <n v="1"/>
    <s v="JOB."/>
    <n v="1000"/>
    <n v="1000"/>
    <s v="Puneet Approval"/>
    <s v="V1000665 - 789 DESIGNGROUP LIMITED PARTNERSHIP"/>
    <x v="0"/>
    <s v="GRN2425-0007630"/>
    <d v="2025-03-07T00:00:00"/>
    <m/>
    <n v="169"/>
    <s v="Ontime"/>
    <m/>
  </r>
  <r>
    <n v="436"/>
    <s v="Expent  cost"/>
    <d v="2024-09-20T00:00:00"/>
    <m/>
    <m/>
    <d v="2024-09-20T00:00:00"/>
    <s v="PR2425-03498"/>
    <s v="PO2425-03809"/>
    <d v="2024-09-27T00:00:00"/>
    <m/>
    <n v="10"/>
    <s v="SFST34000187"/>
    <s v="Consumable part for MN"/>
    <s v="Eletrical part"/>
    <n v="1"/>
    <s v="LED EVE T8 SIMPLE FIT DE 22 W. DAYLIGHT G13 (1Box/25PC.)"/>
    <n v="50"/>
    <s v="PCS."/>
    <n v="105"/>
    <n v="5250"/>
    <s v="Puneet Approval"/>
    <s v="V1000276 - SN. ELECTRIC AND SUPPLY CO., LTD."/>
    <x v="0"/>
    <m/>
    <d v="2024-10-04T00:00:00"/>
    <m/>
    <n v="7"/>
    <s v="Ontime"/>
    <m/>
  </r>
  <r>
    <n v="437"/>
    <s v="Expent  cost"/>
    <d v="2024-09-20T00:00:00"/>
    <m/>
    <m/>
    <d v="2024-09-20T00:00:00"/>
    <s v="PR2425-03520"/>
    <s v="PO2425-03810"/>
    <d v="2024-09-27T00:00:00"/>
    <m/>
    <n v="30"/>
    <s v="SFST81000048"/>
    <s v="Foam &amp; Cleaning solution pump system"/>
    <s v="Water pump for production line cleaning No.2"/>
    <n v="1"/>
    <s v="Replace mechanical seal Grundfos Part . NO96538925"/>
    <n v="1"/>
    <s v="JOB"/>
    <n v="5000"/>
    <n v="5000"/>
    <s v="Puneet Approval"/>
    <s v="V1000659 - SRP Maintenance and Service Co.,Ltd."/>
    <x v="0"/>
    <m/>
    <d v="2024-10-23T00:00:00"/>
    <m/>
    <n v="26"/>
    <s v="Ontime"/>
    <m/>
  </r>
  <r>
    <n v="438"/>
    <s v="Expent  cost"/>
    <d v="2024-09-20T00:00:00"/>
    <m/>
    <m/>
    <d v="2024-09-20T00:00:00"/>
    <s v="PR2425-03510"/>
    <s v="PO2425-03811"/>
    <d v="2024-09-27T00:00:00"/>
    <m/>
    <n v="30"/>
    <s v="SFST81000050"/>
    <s v="Cooling machine for PD line"/>
    <s v="Cooling  part"/>
    <n v="1"/>
    <s v="EBM S4D500 - AD03-01 Axial Fan _x000a_AC 400 V. 820W. 1325 RPM"/>
    <n v="2"/>
    <s v="PCS."/>
    <n v="10800"/>
    <n v="21600"/>
    <s v="Puneet Approval"/>
    <s v="V1000310 - BOONBAWORN ENGINEERING CO., LTD"/>
    <x v="0"/>
    <m/>
    <d v="2024-10-18T00:00:00"/>
    <m/>
    <n v="21"/>
    <s v="Ontime"/>
    <m/>
  </r>
  <r>
    <n v="439"/>
    <s v="Expent  cost"/>
    <d v="2024-09-21T00:00:00"/>
    <m/>
    <m/>
    <d v="2024-09-21T00:00:00"/>
    <s v="PR2425-03522"/>
    <s v="PO2425-03812"/>
    <d v="2024-09-28T00:00:00"/>
    <m/>
    <n v="10"/>
    <s v="SFST81000050"/>
    <s v="Cooling machine for PD line"/>
    <s v="Cooling  part"/>
    <n v="1"/>
    <s v="TASCO รุ่น TB120SM II เกจวัดน้ำยาแอร์ พร้อมสาย"/>
    <n v="2"/>
    <s v="PCS."/>
    <n v="3130.84"/>
    <n v="6261.68"/>
    <s v="Puneet Approval"/>
    <s v="V1000308 - PLUG'N GO (THAILAND) CO., LTD."/>
    <x v="0"/>
    <m/>
    <d v="2024-10-04T00:00:00"/>
    <m/>
    <n v="6"/>
    <s v="Ontime"/>
    <m/>
  </r>
  <r>
    <n v="440"/>
    <s v="Expent  cost"/>
    <d v="2024-09-20T00:00:00"/>
    <m/>
    <m/>
    <d v="2024-09-20T00:00:00"/>
    <s v="PR2425-03504"/>
    <s v="PO2425-03813"/>
    <d v="2024-09-27T00:00:00"/>
    <m/>
    <n v="10"/>
    <s v="SFST34000161"/>
    <s v="Consumable part for MN"/>
    <s v="Eletrical part"/>
    <n v="1"/>
    <s v="BTICINO&quot; 25501,สีเทา,ขนาด 1 ช่อง,กล่องกันน้ำ IP55"/>
    <n v="5"/>
    <s v="PCS."/>
    <n v="320"/>
    <n v="1600"/>
    <s v="Puneet Approval"/>
    <s v="V1000276 - SN. ELECTRIC AND SUPPLY CO., LTD."/>
    <x v="0"/>
    <m/>
    <d v="2024-10-03T00:00:00"/>
    <m/>
    <n v="6"/>
    <s v="Ontime"/>
    <m/>
  </r>
  <r>
    <n v="441"/>
    <s v="Expent  cost"/>
    <d v="2024-09-20T00:00:00"/>
    <m/>
    <m/>
    <d v="2024-09-20T00:00:00"/>
    <s v="PR2425-03504"/>
    <s v="PO2425-03813"/>
    <d v="2024-09-27T00:00:00"/>
    <m/>
    <n v="10"/>
    <s v="SFST34000162"/>
    <s v="Consumable part for MN"/>
    <s v="Eletrical part"/>
    <n v="2"/>
    <s v="BTICINO&quot; 25502 ,สีเทา,ขนาด 2 ช่อง,กล่องกันน้ำ IP55"/>
    <n v="5"/>
    <s v="PCS."/>
    <n v="320"/>
    <n v="1600"/>
    <s v="Puneet Approval"/>
    <s v="V1000276 - SN. ELECTRIC AND SUPPLY CO., LTD."/>
    <x v="0"/>
    <m/>
    <d v="2024-10-03T00:00:00"/>
    <m/>
    <n v="6"/>
    <s v="Ontime"/>
    <m/>
  </r>
  <r>
    <n v="442"/>
    <s v="Expent  cost"/>
    <d v="2024-09-20T00:00:00"/>
    <m/>
    <m/>
    <d v="2024-09-20T00:00:00"/>
    <s v="PR2425-03504"/>
    <s v="PO2425-03813"/>
    <d v="2024-09-27T00:00:00"/>
    <m/>
    <n v="10"/>
    <s v="SFST34000186"/>
    <s v="Consumable part for MN"/>
    <s v="Eletrical part"/>
    <n v="3"/>
    <s v="BTICINO 25503 สีเทา ขนาด 3 ช่อง กันน้ำ IP55"/>
    <n v="10"/>
    <s v="PCS."/>
    <n v="390"/>
    <n v="3900"/>
    <s v="Puneet Approval"/>
    <s v="V1000276 - SN. ELECTRIC AND SUPPLY CO., LTD."/>
    <x v="0"/>
    <m/>
    <d v="2024-10-03T00:00:00"/>
    <m/>
    <n v="6"/>
    <s v="Ontime"/>
    <m/>
  </r>
  <r>
    <n v="443"/>
    <s v="Expent  cost"/>
    <d v="2024-09-20T00:00:00"/>
    <m/>
    <m/>
    <d v="2024-09-20T00:00:00"/>
    <s v="PR2425-03504"/>
    <s v="PO2425-03813"/>
    <d v="2024-09-27T00:00:00"/>
    <m/>
    <n v="10"/>
    <s v="SFST34000188"/>
    <s v="Consumable part for MN"/>
    <s v="Eletrical part"/>
    <n v="4"/>
    <s v="Philip LED Essential Bulb 9 W E27"/>
    <n v="5"/>
    <s v="PCS."/>
    <n v="600"/>
    <n v="3000"/>
    <s v="Puneet Approval"/>
    <s v="V1000276 - SN. ELECTRIC AND SUPPLY CO., LTD."/>
    <x v="0"/>
    <m/>
    <d v="2024-10-03T00:00:00"/>
    <m/>
    <n v="6"/>
    <s v="Ontime"/>
    <m/>
  </r>
  <r>
    <n v="444"/>
    <s v="Expent  cost"/>
    <d v="2024-09-20T00:00:00"/>
    <m/>
    <m/>
    <d v="2024-09-20T00:00:00"/>
    <s v="PR2425-03504"/>
    <s v="PO2425-03814"/>
    <d v="2024-09-27T00:00:00"/>
    <m/>
    <n v="30"/>
    <s v="SFST34000185"/>
    <s v="Consumable part for MN"/>
    <s v="Eletrical part"/>
    <n v="5"/>
    <s v="Wall Lamp Finext Ellipse 4004M Black"/>
    <n v="10"/>
    <s v="PCS."/>
    <n v="150"/>
    <n v="1500"/>
    <s v="Puneet Approval"/>
    <s v="V1000603 - TM SUKSAP TRADING LIMITED PARTNERSHIP"/>
    <x v="0"/>
    <m/>
    <d v="2024-10-22T00:00:00"/>
    <m/>
    <n v="25"/>
    <s v="Ontime"/>
    <m/>
  </r>
  <r>
    <n v="445"/>
    <s v="Expent  cost"/>
    <d v="2024-09-20T00:00:00"/>
    <m/>
    <m/>
    <d v="2024-09-20T00:00:00"/>
    <s v="PR2425-03504"/>
    <s v="PO2425-03814"/>
    <d v="2024-09-27T00:00:00"/>
    <m/>
    <n v="30"/>
    <s v="SFST81000050"/>
    <s v="Water plant"/>
    <s v="Electrical jobs"/>
    <n v="6"/>
    <s v="ท่ออ่อนลายลูกฟูก PVC สีขาว  1/2&quot;  ยาว 50 เมตร  NANO"/>
    <n v="1"/>
    <s v="PCS."/>
    <n v="720"/>
    <n v="720"/>
    <s v="Puneet Approval"/>
    <s v="V1000603 - TM SUKSAP TRADING LIMITED PARTNERSHIP"/>
    <x v="0"/>
    <m/>
    <d v="2024-10-22T00:00:00"/>
    <m/>
    <n v="25"/>
    <s v="Ontime"/>
    <m/>
  </r>
  <r>
    <n v="446"/>
    <s v="Expent  cost"/>
    <d v="2024-09-20T00:00:00"/>
    <m/>
    <m/>
    <d v="2024-09-20T00:00:00"/>
    <s v="PR2425-03504"/>
    <s v="PO2425-03814"/>
    <d v="2024-09-27T00:00:00"/>
    <m/>
    <n v="30"/>
    <s v="SFST81000050"/>
    <s v="Water plant"/>
    <s v="Water system jobs"/>
    <n v="7"/>
    <s v="สายฉีดชำระ PVC สีขาว BOSS  S603"/>
    <n v="8"/>
    <s v="PCS."/>
    <n v="150"/>
    <n v="1200"/>
    <s v="Puneet Approval"/>
    <s v="V1000603 - TM SUKSAP TRADING LIMITED PARTNERSHIP"/>
    <x v="0"/>
    <m/>
    <d v="2024-10-22T00:00:00"/>
    <m/>
    <n v="25"/>
    <s v="Ontime"/>
    <m/>
  </r>
  <r>
    <n v="447"/>
    <s v="Expent  cost"/>
    <d v="2024-09-20T00:00:00"/>
    <m/>
    <m/>
    <d v="2024-09-20T00:00:00"/>
    <s v="PR2425-03504"/>
    <s v="PO2425-03814"/>
    <d v="2024-09-27T00:00:00"/>
    <m/>
    <n v="30"/>
    <s v="SFST34000046"/>
    <s v="Consumable part for MN"/>
    <s v="Eletrical part"/>
    <n v="8"/>
    <s v="&quot;Philips&quot;, TCW099, 2x36w,โคมกันน้ำ กันฝุ่น กันฝน 36w"/>
    <n v="10"/>
    <s v="PCS."/>
    <n v="1512"/>
    <n v="15120"/>
    <s v="Puneet Approval"/>
    <s v="V1000603 - TM SUKSAP TRADING LIMITED PARTNERSHIP"/>
    <x v="0"/>
    <m/>
    <d v="2024-10-22T00:00:00"/>
    <m/>
    <n v="25"/>
    <s v="Ontime"/>
    <m/>
  </r>
  <r>
    <n v="448"/>
    <s v="Expent  cost"/>
    <d v="2024-09-17T00:00:00"/>
    <m/>
    <m/>
    <d v="2024-09-17T00:00:00"/>
    <s v="PR2425-03416"/>
    <s v="PO2425-03815"/>
    <d v="2024-09-24T00:00:00"/>
    <m/>
    <n v="30"/>
    <s v="SFST34000174"/>
    <s v="Consumable part for MN"/>
    <s v="Consumable part"/>
    <n v="1"/>
    <s v="PP melt blown cartridge Filter, 10&quot;, 5 Micron"/>
    <n v="20"/>
    <s v="PCS."/>
    <n v="42.06"/>
    <n v="841.2"/>
    <s v="Puneet Approval"/>
    <s v="V1000450 - บริษัท โอ.เค.ฟิลเตอร์ เทรดดิ้ง จำกัด"/>
    <x v="0"/>
    <m/>
    <d v="2024-10-15T00:00:00"/>
    <m/>
    <n v="21"/>
    <s v="Ontime"/>
    <m/>
  </r>
  <r>
    <n v="449"/>
    <s v="Expent  cost"/>
    <d v="2024-09-17T00:00:00"/>
    <m/>
    <m/>
    <d v="2024-09-17T00:00:00"/>
    <s v="PR2425-03416"/>
    <s v="PO2425-03815"/>
    <d v="2024-09-24T00:00:00"/>
    <m/>
    <n v="30"/>
    <s v="SFST34000175"/>
    <s v="Consumable part for MN"/>
    <s v="Consumable part"/>
    <n v="2"/>
    <s v="PP melt blown cartridge Filter, 20&quot;, 5 Micron"/>
    <n v="10"/>
    <s v="PCS."/>
    <n v="74.77000000000001"/>
    <n v="747.7"/>
    <s v="Puneet Approval"/>
    <s v="V1000450 - บริษัท โอ.เค.ฟิลเตอร์ เทรดดิ้ง จำกัด"/>
    <x v="0"/>
    <m/>
    <d v="2024-10-15T00:00:00"/>
    <m/>
    <n v="21"/>
    <s v="Ontime"/>
    <m/>
  </r>
  <r>
    <n v="450"/>
    <s v="Expent  cost"/>
    <d v="2024-09-17T00:00:00"/>
    <m/>
    <m/>
    <d v="2024-09-17T00:00:00"/>
    <s v="PR2425-03416"/>
    <s v="PO2425-03815"/>
    <d v="2024-09-24T00:00:00"/>
    <m/>
    <n v="30"/>
    <s v="SFST34000176"/>
    <s v="Consumable part for MN"/>
    <s v="Eletrical part"/>
    <n v="3"/>
    <s v="Block carbon cartrid filterge, 10&quot;, 10 Micron"/>
    <n v="20"/>
    <s v="PCS."/>
    <n v="79.44"/>
    <n v="1588.8"/>
    <s v="Puneet Approval"/>
    <s v="V1000450 - บริษัท โอ.เค.ฟิลเตอร์ เทรดดิ้ง จำกัด"/>
    <x v="0"/>
    <m/>
    <d v="2024-10-15T00:00:00"/>
    <m/>
    <n v="21"/>
    <s v="Ontime"/>
    <m/>
  </r>
  <r>
    <n v="451"/>
    <s v="Expent  cost"/>
    <d v="2024-09-17T00:00:00"/>
    <m/>
    <m/>
    <d v="2024-09-17T00:00:00"/>
    <s v="PR2425-03416"/>
    <s v="PO2425-03815"/>
    <d v="2024-09-24T00:00:00"/>
    <m/>
    <n v="30"/>
    <s v="SFST34000177"/>
    <s v="Consumable part for MN"/>
    <s v="Eletrical part"/>
    <n v="4"/>
    <s v="Block carbon cartridge filter, 20&quot;, 10 Micro"/>
    <n v="10"/>
    <s v="PCS."/>
    <n v="149.53"/>
    <n v="1495.3"/>
    <s v="Puneet Approval"/>
    <s v="V1000450 - บริษัท โอ.เค.ฟิลเตอร์ เทรดดิ้ง จำกัด"/>
    <x v="0"/>
    <m/>
    <d v="2024-10-15T00:00:00"/>
    <m/>
    <n v="21"/>
    <s v="Ontime"/>
    <m/>
  </r>
  <r>
    <n v="452"/>
    <s v="Expent  cost"/>
    <d v="2024-09-17T00:00:00"/>
    <m/>
    <m/>
    <d v="2024-09-17T00:00:00"/>
    <s v="PR2425-03416"/>
    <s v="PO2425-03815"/>
    <d v="2024-09-24T00:00:00"/>
    <m/>
    <n v="30"/>
    <s v="SFST81000050"/>
    <s v="Water plant"/>
    <s v="Water system jobs"/>
    <n v="5"/>
    <s v="กระบอกกรองน้ำ (Housing) ใส 10 นิ้ว รูเกลียวทองเหลือง 3/4&quot; (ครบชุดไม่รวมใส้กรอง)"/>
    <n v="2"/>
    <s v="PCS."/>
    <n v="401.87"/>
    <n v="803.74"/>
    <s v="Puneet Approval"/>
    <s v="V1000450 - บริษัท โอ.เค.ฟิลเตอร์ เทรดดิ้ง จำกัด"/>
    <x v="0"/>
    <m/>
    <d v="2024-10-15T00:00:00"/>
    <m/>
    <n v="21"/>
    <s v="Ontime"/>
    <m/>
  </r>
  <r>
    <n v="453"/>
    <s v="Expent  cost"/>
    <d v="2024-09-17T00:00:00"/>
    <m/>
    <m/>
    <d v="2024-09-17T00:00:00"/>
    <s v="PR2425-03416"/>
    <s v="PO2425-03815"/>
    <d v="2024-09-24T00:00:00"/>
    <m/>
    <n v="30"/>
    <s v="SFST81000050"/>
    <s v="Water plant"/>
    <s v="Water system jobs"/>
    <n v="6"/>
    <s v="กระบอกกรองน้ำ (Housing) ใส 20 นิ้ว รูเกลียวทองเหลือง 3/4&quot; (ครบชุดไม่รวมใส้กรอง)"/>
    <n v="2"/>
    <s v="PCS."/>
    <n v="691.59"/>
    <n v="1383.18"/>
    <s v="Puneet Approval"/>
    <s v="V1000450 - บริษัท โอ.เค.ฟิลเตอร์ เทรดดิ้ง จำกัด"/>
    <x v="0"/>
    <m/>
    <d v="2024-10-15T00:00:00"/>
    <m/>
    <n v="21"/>
    <s v="Ontime"/>
    <m/>
  </r>
  <r>
    <n v="454"/>
    <s v="Expent  cost"/>
    <d v="2024-09-17T00:00:00"/>
    <m/>
    <m/>
    <d v="2024-09-17T00:00:00"/>
    <s v="PR2425-03416"/>
    <s v="PO2425-03815"/>
    <d v="2024-09-24T00:00:00"/>
    <m/>
    <n v="30"/>
    <s v="SFST81000050"/>
    <s v="Water plant"/>
    <s v="Water system jobs"/>
    <n v="7"/>
    <s v="กระบอกกรองน้ำ Housing ทรงใหญ่ สีน้ำเงิน-ทึบ 10 นิ้ว รูเกลียวทองเหลือง 4 หุน (ครบชุดไม่รวมไส้กรอง) Fast Flow"/>
    <n v="2"/>
    <s v="PCS."/>
    <n v="378.5"/>
    <n v="757"/>
    <s v="Puneet Approval"/>
    <s v="V1000450 - บริษัท โอ.เค.ฟิลเตอร์ เทรดดิ้ง จำกัด"/>
    <x v="0"/>
    <m/>
    <d v="2024-10-15T00:00:00"/>
    <m/>
    <n v="21"/>
    <s v="Ontime"/>
    <m/>
  </r>
  <r>
    <n v="455"/>
    <s v="Expent  cost"/>
    <d v="2024-09-17T00:00:00"/>
    <m/>
    <m/>
    <d v="2024-09-17T00:00:00"/>
    <s v="PR2425-03416"/>
    <s v="PO2425-03815"/>
    <d v="2024-09-24T00:00:00"/>
    <m/>
    <n v="30"/>
    <s v="SFST81000050"/>
    <s v="Water plant"/>
    <s v="Water system jobs"/>
    <n v="8"/>
    <s v="กระบอกกรองน้ำ Housing ทรงใหญ่ สีน้ำเงิน-ทึบ 20 นิ้ว รูเกลียวทองเหลือง 3/4 (ครบชุดไม่รวมไส้กรอง) Fast Flow"/>
    <n v="2"/>
    <s v="PCS."/>
    <n v="565.41999999999996"/>
    <n v="1130.8399999999999"/>
    <s v="Puneet Approval"/>
    <s v="V1000450 - บริษัท โอ.เค.ฟิลเตอร์ เทรดดิ้ง จำกัด"/>
    <x v="0"/>
    <m/>
    <d v="2024-10-15T00:00:00"/>
    <m/>
    <n v="21"/>
    <s v="Ontime"/>
    <m/>
  </r>
  <r>
    <n v="456"/>
    <s v="Expent  cost"/>
    <d v="2024-09-17T00:00:00"/>
    <m/>
    <m/>
    <d v="2024-09-17T00:00:00"/>
    <s v="PR2425-03416"/>
    <s v="PO2425-03815"/>
    <d v="2024-09-24T00:00:00"/>
    <m/>
    <n v="30"/>
    <s v="SFST81000050"/>
    <s v="Water plant"/>
    <s v="Water system jobs"/>
    <n v="9"/>
    <s v="กระบอกกรองน้ำ Housing ทรงใหญ่ สีน้ำเงิน-ทึบ 20 นิ้ว รูเกลียวทองเหลือง 4 หุน (ครบชุดไม่รวมไส้กรอง) Fast Flow"/>
    <n v="2"/>
    <s v="PCS."/>
    <n v="565.37"/>
    <n v="1130.74"/>
    <s v="Puneet Approval"/>
    <s v="V1000450 - บริษัท โอ.เค.ฟิลเตอร์ เทรดดิ้ง จำกัด"/>
    <x v="0"/>
    <m/>
    <d v="2024-10-15T00:00:00"/>
    <m/>
    <n v="21"/>
    <s v="Ontime"/>
    <m/>
  </r>
  <r>
    <n v="457"/>
    <s v="CAPEX  (Unbudget)"/>
    <d v="2024-09-17T00:00:00"/>
    <m/>
    <m/>
    <d v="2024-09-17T00:00:00"/>
    <s v="PR2425-03455"/>
    <s v="PO2425-03826 "/>
    <d v="2024-09-24T00:00:00"/>
    <m/>
    <n v="30"/>
    <s v="SFST82000007"/>
    <s v="Electrical system in PD area"/>
    <s v="Electrical jobs"/>
    <n v="1"/>
    <s v="ตู้คอนโทรล สแตนเลส 304 รุ่น _x000a_W300xH450xD150_x000a_กันน้ำประตู 2 ชั้นกระจกหน้า_x000a_- มีหลังคาสโลบ_x000a_- มีด้ามเปิด-ปิด แบบเขาควายที่ประตูด้านนอก"/>
    <n v="1"/>
    <s v="PCS."/>
    <n v="6460"/>
    <n v="6460"/>
    <s v="Puneet Approval"/>
    <s v="V1000660 - THAIKANA ENGINEERING CO., LTD."/>
    <x v="0"/>
    <m/>
    <d v="2024-10-11T00:00:00"/>
    <m/>
    <n v="17"/>
    <s v="Ontime"/>
    <m/>
  </r>
  <r>
    <n v="458"/>
    <s v="CAPEX  (Unbudget)"/>
    <d v="2024-09-17T00:00:00"/>
    <m/>
    <m/>
    <d v="2024-09-17T00:00:00"/>
    <s v="PR2425-03455"/>
    <s v="PO2425-03826 "/>
    <d v="2024-09-24T00:00:00"/>
    <m/>
    <n v="30"/>
    <s v="SFST82000007"/>
    <s v="Electrical system in PD area"/>
    <s v="Electrical jobs"/>
    <n v="2"/>
    <s v="W300xH450xD150_x000a_กันน้ำประตู 2 ชั้นกระจกหน้า_x000a_- มีหลังคาสโลบ_x000a_- มีด้ามเปิด-ปิด แบบเขาควายที่ประตูด้านนอก"/>
    <n v="1"/>
    <s v="PCS."/>
    <n v="6460"/>
    <n v="6460"/>
    <s v="Puneet Approval"/>
    <s v="V1000660 - THAIKANA ENGINEERING CO., LTD."/>
    <x v="0"/>
    <m/>
    <d v="2024-10-12T00:00:00"/>
    <m/>
    <n v="18"/>
    <s v="Ontime"/>
    <m/>
  </r>
  <r>
    <n v="459"/>
    <s v="Expent  cost"/>
    <d v="2024-09-17T00:00:00"/>
    <m/>
    <m/>
    <d v="2024-09-17T00:00:00"/>
    <s v="PR2425-03424"/>
    <s v="PO2425-03827"/>
    <d v="2024-09-24T00:00:00"/>
    <m/>
    <n v="10"/>
    <s v="SFST81000048"/>
    <s v="PD Machine"/>
    <s v="Turntable No.1"/>
    <n v="1"/>
    <s v="ค่าบริการเข้าตรวจเช็กเครื่อง Tumbler MA-1500 PS (วันธรรมดา)"/>
    <n v="1"/>
    <s v="JOB"/>
    <n v="5600"/>
    <n v="5600"/>
    <s v="Puneet Approval"/>
    <s v="V1000666 - HITEC FOOD EQUIPMENT CO.,LTD."/>
    <x v="0"/>
    <m/>
    <d v="2024-09-25T00:00:00"/>
    <m/>
    <n v="1"/>
    <s v="Ontime"/>
    <m/>
  </r>
  <r>
    <n v="460"/>
    <s v="CAPEX  (Unbudget)"/>
    <d v="2024-09-17T00:00:00"/>
    <m/>
    <m/>
    <d v="2024-09-17T00:00:00"/>
    <s v="PR2425-03425"/>
    <s v="PO2425-03849 "/>
    <d v="2024-09-24T00:00:00"/>
    <m/>
    <n v="50"/>
    <s v="SFST82000006"/>
    <s v="PD Machine"/>
    <s v="Steambox1"/>
    <n v="2"/>
    <s v="Improvement Control Steam Box No.1_x000a_(เปลี่ยนตู้ไฟ control steam Box No.1 พร้อมลง Software Control )_x000a_Ref. QT 003/2567"/>
    <n v="1"/>
    <s v="JOB"/>
    <n v="95740"/>
    <n v="95740"/>
    <s v="Puneet Approval"/>
    <s v="V1000547 - Ekkapong Nuanming"/>
    <x v="0"/>
    <m/>
    <d v="2024-11-05T00:00:00"/>
    <m/>
    <n v="42"/>
    <s v="Ontime"/>
    <m/>
  </r>
  <r>
    <n v="461"/>
    <s v="Expent  cost"/>
    <d v="2024-09-06T00:00:00"/>
    <m/>
    <m/>
    <d v="2024-09-06T00:00:00"/>
    <s v="PR2425-03184"/>
    <s v="PO2425-03921"/>
    <d v="2024-09-13T00:00:00"/>
    <m/>
    <n v="30"/>
    <s v="SFST81000050"/>
    <s v="Cooling machine for PD line"/>
    <s v="Cooling  part"/>
    <n v="1"/>
    <s v="Temp Sensor Model: WR 10_x000a_-Thermocouple Type K (Single Element)_x000a_-Tube SUS31 6L Dia. 4.8 mm. Length 250 mm._x000a_- Sleeve Dia. 8 mm. Length 50 mm._x000a_-Lead Wire 0.65/1 Glass Fiber Shield, Length 2 m._x000a_-With Plate Slide SUS"/>
    <n v="3"/>
    <s v="PCS."/>
    <n v="577.5"/>
    <n v="1732.5"/>
    <s v="Puneet Approval"/>
    <s v="V1000668 - Primus Co.,Ltd"/>
    <x v="0"/>
    <m/>
    <d v="2024-10-10T00:00:00"/>
    <m/>
    <n v="27"/>
    <s v="Ontime"/>
    <m/>
  </r>
  <r>
    <n v="462"/>
    <s v="Expent  cost"/>
    <d v="2024-09-24T00:00:00"/>
    <m/>
    <m/>
    <d v="2024-09-24T00:00:00"/>
    <s v="PR2425-03574"/>
    <s v="PO2425-03942"/>
    <d v="2024-10-01T00:00:00"/>
    <m/>
    <n v="10"/>
    <s v="SFST34000054"/>
    <s v="Consumable part for MN"/>
    <s v="Refrigerant"/>
    <n v="1"/>
    <s v="R507 Refrigerant,(1 Tank 11.3 kg/Tank)"/>
    <n v="15"/>
    <s v="DRM"/>
    <n v="2600"/>
    <n v="39000"/>
    <s v="Puneet Approval"/>
    <s v="V1000312 - Colder Solution Co., Ltd."/>
    <x v="0"/>
    <m/>
    <d v="2024-10-01T00:00:00"/>
    <m/>
    <n v="0"/>
    <s v="Ontime"/>
    <m/>
  </r>
  <r>
    <n v="463"/>
    <s v="Expent  cost"/>
    <d v="2024-09-24T00:00:00"/>
    <m/>
    <m/>
    <d v="2024-09-24T00:00:00"/>
    <s v="PR2425-03574"/>
    <s v="PO2425-03942"/>
    <d v="2024-10-01T00:00:00"/>
    <m/>
    <n v="10"/>
    <s v="SFST34000051"/>
    <s v="Refrigerant-oil for cooling M/C"/>
    <s v="Refrigerant"/>
    <n v="2"/>
    <s v="R404A Refrigerant ,(1 Tank 10.9 kg/Tank)"/>
    <n v="4"/>
    <s v="DRM"/>
    <n v="2300"/>
    <n v="9200"/>
    <s v="Puneet Approval"/>
    <s v="V1000312 - Colder Solution Co., Ltd."/>
    <x v="0"/>
    <m/>
    <d v="2024-10-01T00:00:00"/>
    <m/>
    <n v="0"/>
    <s v="Ontime"/>
    <m/>
  </r>
  <r>
    <n v="464"/>
    <s v="Expent  cost"/>
    <d v="2024-09-20T00:00:00"/>
    <m/>
    <m/>
    <d v="2024-09-20T00:00:00"/>
    <s v="PR2425-03552"/>
    <s v="PO2425-03943"/>
    <d v="2024-09-27T00:00:00"/>
    <m/>
    <n v="30"/>
    <s v="SFST81000048"/>
    <s v="Foam &amp; Cleaning solution pump system"/>
    <s v="Water pump for production line cleaning No.1"/>
    <n v="1"/>
    <s v="Rewind stator motor"/>
    <n v="1"/>
    <s v="JOB"/>
    <n v="2000"/>
    <n v="2000"/>
    <s v="Puneet Approval"/>
    <s v="V1000659 - SRP Maintenance and Service Co.,Ltd."/>
    <x v="0"/>
    <m/>
    <d v="2024-10-23T00:00:00"/>
    <m/>
    <n v="26"/>
    <s v="Ontime"/>
    <m/>
  </r>
  <r>
    <n v="465"/>
    <s v="Expent  cost"/>
    <d v="2024-09-20T00:00:00"/>
    <m/>
    <m/>
    <d v="2024-09-20T00:00:00"/>
    <s v="PR2425-03508 "/>
    <s v="PO2425-03963"/>
    <d v="2024-09-27T00:00:00"/>
    <m/>
    <n v="30"/>
    <s v="SFST81000050"/>
    <s v="Office Air condition"/>
    <s v="Cooling  part"/>
    <n v="1"/>
    <s v="Magnetic 38TSAA018 #43T52314 For CARRIER"/>
    <n v="4"/>
    <s v="PCS."/>
    <n v="1009.345"/>
    <n v="4037.38"/>
    <s v="Puneet Approval"/>
    <s v="V1000145 - บริษัท ราชพฤกษ์วิศวกรรม จำกัด"/>
    <x v="0"/>
    <m/>
    <d v="2024-12-10T00:00:00"/>
    <m/>
    <n v="74"/>
    <s v="over deliverry"/>
    <m/>
  </r>
  <r>
    <n v="466"/>
    <s v="Expent  cost"/>
    <d v="2024-10-02T00:00:00"/>
    <m/>
    <m/>
    <d v="2024-10-02T00:00:00"/>
    <s v="PR2425-03720"/>
    <s v="PO2425-04075"/>
    <d v="2024-10-09T00:00:00"/>
    <m/>
    <n v="10"/>
    <s v="SFST34000054"/>
    <s v="Consumable part for MN"/>
    <s v="Refrigerant"/>
    <n v="1"/>
    <s v="R507 Refrigerant,(1 Tank 11.3 kg/Tank)"/>
    <n v="15"/>
    <s v="DRM"/>
    <n v="2600"/>
    <n v="39000"/>
    <s v="Puneet Approval"/>
    <s v="V1000312 - Colder Solution Co., Ltd."/>
    <x v="0"/>
    <m/>
    <d v="2024-10-18T00:00:00"/>
    <m/>
    <n v="9"/>
    <s v="Ontime"/>
    <m/>
  </r>
  <r>
    <n v="467"/>
    <s v="Expent  cost"/>
    <d v="2024-10-01T00:00:00"/>
    <m/>
    <m/>
    <d v="2024-10-01T00:00:00"/>
    <s v="PR2425-03718"/>
    <s v="PO2425-04076"/>
    <d v="2024-10-08T00:00:00"/>
    <m/>
    <n v="30"/>
    <s v="SFST81000050"/>
    <s v="Civill jobs (Floor-Wall-Celling-roof)"/>
    <s v="Cevil jobs"/>
    <n v="1"/>
    <s v="Pigment (ผงสี) สีเขียวเข้ม"/>
    <n v="5"/>
    <s v="PCS."/>
    <n v="130"/>
    <n v="650"/>
    <s v="Puneet Approval"/>
    <s v="V1000198 - APEX ASIA CONSTRUCTION CO.,LTD."/>
    <x v="0"/>
    <m/>
    <d v="2024-10-22T00:00:00"/>
    <m/>
    <n v="14"/>
    <s v="Ontime"/>
    <m/>
  </r>
  <r>
    <n v="468"/>
    <s v="Expent  cost"/>
    <d v="2024-10-01T00:00:00"/>
    <m/>
    <m/>
    <d v="2024-10-01T00:00:00"/>
    <s v="PR2425-03718"/>
    <s v="PO2425-04076"/>
    <d v="2024-10-08T00:00:00"/>
    <m/>
    <n v="30"/>
    <s v="SFST81000050"/>
    <s v="Civill jobs (Floor-Wall-Celling-roof)"/>
    <s v="Cevil jobs"/>
    <n v="2"/>
    <s v="Pigment (ผงสี) สีเหลือง"/>
    <n v="5"/>
    <s v="PCS."/>
    <n v="530"/>
    <n v="2650"/>
    <s v="Puneet Approval"/>
    <s v="V1000198 - APEX ASIA CONSTRUCTION CO.,LTD."/>
    <x v="0"/>
    <m/>
    <d v="2024-10-22T00:00:00"/>
    <m/>
    <n v="14"/>
    <s v="Ontime"/>
    <m/>
  </r>
  <r>
    <n v="469"/>
    <s v="Expent  cost"/>
    <d v="2024-10-01T00:00:00"/>
    <m/>
    <m/>
    <d v="2024-10-01T00:00:00"/>
    <s v="PR2425-03718"/>
    <s v="PO2425-04076"/>
    <d v="2024-10-08T00:00:00"/>
    <m/>
    <n v="30"/>
    <s v="SFST81000050"/>
    <s v="Civill jobs (Floor-Wall-Celling-roof)"/>
    <s v="Cevil jobs"/>
    <n v="2"/>
    <s v="นํ้ายา PU HF Part A: 3 kg, Part B: 3 kg"/>
    <n v="10"/>
    <s v="PCS."/>
    <n v="1450"/>
    <n v="14500"/>
    <s v="Puneet Approval"/>
    <s v="V1000198 - APEX ASIA CONSTRUCTION CO.,LTD."/>
    <x v="0"/>
    <m/>
    <d v="2024-10-22T00:00:00"/>
    <m/>
    <n v="14"/>
    <s v="Ontime"/>
    <m/>
  </r>
  <r>
    <n v="470"/>
    <s v="Expent  cost"/>
    <d v="2024-09-27T00:00:00"/>
    <m/>
    <m/>
    <d v="2024-09-27T00:00:00"/>
    <s v="PR2425-03627"/>
    <s v="PO2425-04134"/>
    <d v="2024-10-04T00:00:00"/>
    <m/>
    <n v="30"/>
    <s v="SFST34000189"/>
    <s v="Consumable part for MN"/>
    <s v="Consumable part"/>
    <n v="1"/>
    <s v="PU Foam Sika Boom AP 500ml"/>
    <n v="1"/>
    <s v="Box"/>
    <n v="2820"/>
    <n v="2820"/>
    <s v="Puneet Approval"/>
    <s v="V1000289 - Kitticharoen Supply Co., Ltd"/>
    <x v="0"/>
    <m/>
    <d v="2024-10-18T00:00:00"/>
    <m/>
    <n v="14"/>
    <s v="Ontime"/>
    <m/>
  </r>
  <r>
    <n v="471"/>
    <s v="Expent  cost"/>
    <d v="2024-09-27T00:00:00"/>
    <m/>
    <m/>
    <d v="2024-09-27T00:00:00"/>
    <s v="PR2425-03628 "/>
    <s v="PO2425-04135"/>
    <d v="2024-10-04T00:00:00"/>
    <m/>
    <n v="30"/>
    <s v="SFST81000050"/>
    <s v="Office tool &amp; machine"/>
    <s v="Tool and Equipment"/>
    <n v="1"/>
    <s v="KNEE OPERATED WATRE VALVE FOR HAND WASH SINK"/>
    <n v="1"/>
    <s v="PCS."/>
    <n v="2000"/>
    <n v="2000"/>
    <s v="Puneet Approval"/>
    <s v="V1000302 - AJ KITCHEN &amp; SERVICE CO.,LTD"/>
    <x v="0"/>
    <m/>
    <d v="2024-10-18T00:00:00"/>
    <m/>
    <n v="14"/>
    <s v="Ontime"/>
    <m/>
  </r>
  <r>
    <n v="472"/>
    <s v="Expent  cost"/>
    <d v="2024-09-27T00:00:00"/>
    <m/>
    <m/>
    <d v="2024-09-27T00:00:00"/>
    <s v="PR2425-03628 "/>
    <s v="PO2425-04135"/>
    <d v="2024-10-04T00:00:00"/>
    <m/>
    <n v="30"/>
    <s v="SFST81000085"/>
    <s v="Office tool &amp; machine"/>
    <s v="Tool and Equipment"/>
    <n v="2"/>
    <s v="ค่าขนส่งทั่วไป"/>
    <n v="1"/>
    <s v="PCS."/>
    <n v="300"/>
    <n v="300"/>
    <s v="Puneet Approval"/>
    <s v="V1000302 - AJ KITCHEN &amp; SERVICE CO.,LTD"/>
    <x v="0"/>
    <m/>
    <d v="2024-10-18T00:00:00"/>
    <m/>
    <n v="14"/>
    <s v="Ontime"/>
    <m/>
  </r>
  <r>
    <n v="473"/>
    <s v="Expent  cost"/>
    <d v="2024-10-02T00:00:00"/>
    <m/>
    <m/>
    <d v="2024-10-02T00:00:00"/>
    <s v="PR2425-03719 "/>
    <s v="PO2425-04136"/>
    <d v="2024-10-09T00:00:00"/>
    <m/>
    <n v="10"/>
    <s v="SFST81000050"/>
    <s v="Tool and Equipment PD M/C"/>
    <s v="Tool and Equipment"/>
    <n v="1"/>
    <s v="Pareo 3&quot; (080) แป้นตาย ลูกล้อโพลียูรีเทน (รุ่นตัน)"/>
    <n v="4"/>
    <s v="PCS."/>
    <n v="549"/>
    <n v="2196"/>
    <m/>
    <s v="V1000266 - HAPPY MOVE CO.,LTD."/>
    <x v="0"/>
    <m/>
    <d v="2024-10-18T00:00:00"/>
    <m/>
    <n v="9"/>
    <s v="Ontime"/>
    <m/>
  </r>
  <r>
    <n v="474"/>
    <s v="Expent  cost"/>
    <d v="2024-10-02T00:00:00"/>
    <m/>
    <m/>
    <d v="2024-10-02T00:00:00"/>
    <s v="PR2425-03719 "/>
    <s v="PO2425-04136"/>
    <d v="2024-10-09T00:00:00"/>
    <m/>
    <n v="10"/>
    <s v="SFST81000050"/>
    <s v="Tool and Equipment PD M/C"/>
    <s v="Tool and Equipment"/>
    <n v="2"/>
    <s v="Pareo 3&quot; (080) แป้นเบรค ลูกล้อโพลียูรีเทน (รุ่นตัน)"/>
    <n v="4"/>
    <s v="PCS."/>
    <n v="801"/>
    <n v="3204"/>
    <m/>
    <s v="V1000266 - HAPPY MOVE CO.,LTD."/>
    <x v="0"/>
    <m/>
    <d v="2024-10-18T00:00:00"/>
    <m/>
    <n v="9"/>
    <s v="Ontime"/>
    <m/>
  </r>
  <r>
    <n v="475"/>
    <s v="Expent  cost"/>
    <d v="2024-10-02T00:00:00"/>
    <m/>
    <m/>
    <d v="2024-10-02T00:00:00"/>
    <s v="PR2425-03719 "/>
    <s v="PO2425-04137"/>
    <d v="2024-10-09T00:00:00"/>
    <m/>
    <n v="10"/>
    <s v="SFST81000050"/>
    <s v="Tool and Equipment PD M/C"/>
    <s v="Tool and Equipment"/>
    <n v="1"/>
    <s v="น๊อดหมุดย้ำแบบเกลียว M8"/>
    <n v="8"/>
    <s v="PCS."/>
    <n v="180"/>
    <n v="1440"/>
    <s v="Puneet Approval"/>
    <s v="V1000289 - Kitticharoen Supply Co., Ltd"/>
    <x v="0"/>
    <m/>
    <d v="2024-10-18T00:00:00"/>
    <m/>
    <n v="9"/>
    <s v="Ontime"/>
    <m/>
  </r>
  <r>
    <n v="476"/>
    <s v="Expent  cost"/>
    <d v="2024-10-02T00:00:00"/>
    <m/>
    <m/>
    <d v="2024-10-02T00:00:00"/>
    <s v="PR2425-03719 "/>
    <s v="PO2425-04137"/>
    <d v="2024-10-09T00:00:00"/>
    <m/>
    <n v="10"/>
    <s v="SFST81000050"/>
    <s v="Tool and Equipment PD M/C"/>
    <s v="Tool and Equipment"/>
    <n v="2"/>
    <s v="แผ่นสแตนเลส 304, หนา 5 mm, 105 x 85mm"/>
    <n v="40"/>
    <s v="PCS."/>
    <n v="6"/>
    <n v="240"/>
    <s v="Puneet Approval"/>
    <s v="V1000289 - Kitticharoen Supply Co., Ltd"/>
    <x v="0"/>
    <m/>
    <d v="2024-10-18T00:00:00"/>
    <m/>
    <n v="9"/>
    <s v="Ontime"/>
    <m/>
  </r>
  <r>
    <n v="477"/>
    <s v="Expent  cost"/>
    <d v="2024-10-02T00:00:00"/>
    <m/>
    <m/>
    <d v="2024-10-02T00:00:00"/>
    <s v="PR2425-03719 "/>
    <s v="PO2425-04137"/>
    <d v="2024-10-09T00:00:00"/>
    <m/>
    <n v="10"/>
    <s v="SFST81000050"/>
    <s v="Tool and Equipment PD M/C"/>
    <s v="Tool and Equipment"/>
    <n v="3"/>
    <s v="น็อดหัวจมกลมสแตนเลส 304 M8x15 mm"/>
    <n v="40"/>
    <s v="PCS."/>
    <n v="7"/>
    <n v="280"/>
    <s v="Puneet Approval"/>
    <s v="V1000289 - Kitticharoen Supply Co., Ltd"/>
    <x v="0"/>
    <m/>
    <d v="2024-10-18T00:00:00"/>
    <m/>
    <n v="9"/>
    <s v="Ontime"/>
    <m/>
  </r>
  <r>
    <n v="478"/>
    <s v="Expent  cost"/>
    <d v="2024-10-02T00:00:00"/>
    <m/>
    <m/>
    <d v="2024-10-02T00:00:00"/>
    <s v="PR2425-03719 "/>
    <s v="PO2425-04137"/>
    <d v="2024-10-09T00:00:00"/>
    <m/>
    <n v="10"/>
    <s v="SFST81000050"/>
    <s v="Tool and Equipment PD M/C"/>
    <s v="Tool and Equipment"/>
    <n v="4"/>
    <s v="ท่อสแตนเลส 304, SCH10, 1-1/2&quot;"/>
    <n v="1"/>
    <s v="PCS."/>
    <n v="2450"/>
    <n v="2450"/>
    <s v="Puneet Approval"/>
    <s v="V1000289 - Kitticharoen Supply Co., Ltd"/>
    <x v="0"/>
    <m/>
    <d v="2024-10-18T00:00:00"/>
    <m/>
    <n v="9"/>
    <s v="Ontime"/>
    <m/>
  </r>
  <r>
    <n v="479"/>
    <s v="Expent  cost"/>
    <d v="2024-10-02T00:00:00"/>
    <m/>
    <m/>
    <d v="2024-10-02T00:00:00"/>
    <s v="PR2425-03719 "/>
    <s v="PO2425-04138"/>
    <d v="2024-10-09T00:00:00"/>
    <m/>
    <n v="30"/>
    <s v="SFST81000050"/>
    <s v="Tool and Equipment PD M/C"/>
    <s v="Tool and Equipment"/>
    <n v="1"/>
    <s v="แผ่นสแตนเลส 304, หนา 5 mm, 300 x 150 mm"/>
    <n v="2"/>
    <s v="PCS."/>
    <n v="320"/>
    <n v="640"/>
    <s v="Puneet Approval"/>
    <s v="V1000306 - Inter Supply (1992) Co., Ltd."/>
    <x v="0"/>
    <m/>
    <d v="2024-10-24T00:00:00"/>
    <m/>
    <n v="15"/>
    <s v="Ontime"/>
    <m/>
  </r>
  <r>
    <n v="480"/>
    <s v="Expent  cost"/>
    <d v="2024-10-02T00:00:00"/>
    <m/>
    <m/>
    <d v="2024-10-02T00:00:00"/>
    <s v="PR2425-03719 "/>
    <s v="PO2425-04138"/>
    <d v="2024-10-09T00:00:00"/>
    <m/>
    <n v="30"/>
    <s v="SFST81000050"/>
    <s v="Tool and Equipment PD M/C"/>
    <s v="Tool and Equipment"/>
    <n v="2"/>
    <s v="สกรูน็อตหกเหลี่ยม สแตนเลส 304 M8x15 (หัว+อีแปะ)"/>
    <n v="40"/>
    <s v="PCS."/>
    <n v="7"/>
    <n v="280"/>
    <s v="Puneet Approval"/>
    <s v="V1000306 - Inter Supply (1992) Co., Ltd."/>
    <x v="0"/>
    <m/>
    <d v="2024-10-24T00:00:00"/>
    <m/>
    <n v="15"/>
    <s v="Ontime"/>
    <m/>
  </r>
  <r>
    <n v="481"/>
    <s v="Expent  cost"/>
    <d v="2024-10-05T00:00:00"/>
    <m/>
    <m/>
    <d v="2024-10-05T00:00:00"/>
    <s v="PR2425-03748"/>
    <s v="PO2425-04139"/>
    <d v="2024-10-12T00:00:00"/>
    <m/>
    <n v="30"/>
    <s v="SFST81000048"/>
    <s v="Utility Jobs  (Boiler-Air compress-Transformer-LPG)"/>
    <s v="Cooling system jobs"/>
    <n v="3"/>
    <s v="งานสลับ Heater Defrost Air Blast No.2 พร้อมทดสอบการทํางาน"/>
    <n v="1"/>
    <s v="JOB."/>
    <n v="13500"/>
    <n v="13500"/>
    <s v="Puneet Approval"/>
    <s v=" V1000055 - I.T.C.(1993) CO.,LTD."/>
    <x v="0"/>
    <m/>
    <d v="2024-10-25T00:00:00"/>
    <m/>
    <n v="13"/>
    <s v="Ontime"/>
    <m/>
  </r>
  <r>
    <n v="482"/>
    <s v="Expent  cost"/>
    <d v="2024-10-03T00:00:00"/>
    <m/>
    <m/>
    <d v="2024-10-03T00:00:00"/>
    <s v="PR2425-03747"/>
    <s v="PO2425-04140 "/>
    <d v="2024-10-10T00:00:00"/>
    <d v="2024-10-10T00:00:00"/>
    <n v="30"/>
    <s v="SFST81000048"/>
    <s v="Cooling machine for PD line"/>
    <s v="Condencer Unit No.22 (COLD7)"/>
    <n v="1"/>
    <s v="Cold Room No.7_x000a_Labour cost_x000a_-Replace the expansion valve_x000a_-Leak test with Nitrogen_x000a_-System evacuation_x000a_-Charge refrigerant (R-507) and system commissioning (Expansion valve and R-507 are provided by customer)"/>
    <n v="1"/>
    <s v="JOB."/>
    <n v="24500"/>
    <n v="24500"/>
    <s v="Puneet Approval"/>
    <s v=" V1000055 - I.T.C.(1993) CO.,LTD."/>
    <x v="0"/>
    <m/>
    <d v="2024-10-25T00:00:00"/>
    <m/>
    <n v="15"/>
    <s v="Ontime"/>
    <m/>
  </r>
  <r>
    <n v="483"/>
    <s v="Expent  cost"/>
    <d v="2024-09-30T00:00:00"/>
    <m/>
    <m/>
    <d v="2024-09-30T00:00:00"/>
    <s v="PR2425-03657"/>
    <s v="PO2425-04141 "/>
    <d v="2024-10-07T00:00:00"/>
    <d v="1900-01-06T00:00:00"/>
    <n v="30"/>
    <s v="SFST81000048"/>
    <s v="Cooling machine for PD line"/>
    <s v="Condencer Unit No.29 (Air Blast Freezer2)"/>
    <n v="1"/>
    <s v="ค่าดำเนินงานตรวจเช็ตสำหรับ AIR BLAST FREEZER NO.2"/>
    <n v="1"/>
    <s v="JOB"/>
    <n v="6500"/>
    <n v="6500"/>
    <s v="Puneet Approval"/>
    <s v="V1000055 - I.T.C.(1993) CO.,LTD."/>
    <x v="0"/>
    <m/>
    <d v="2024-10-25T00:00:00"/>
    <m/>
    <n v="18"/>
    <s v="Ontime"/>
    <m/>
  </r>
  <r>
    <n v="484"/>
    <s v="Expent  cost"/>
    <d v="2024-10-08T00:00:00"/>
    <m/>
    <m/>
    <d v="2024-10-08T00:00:00"/>
    <s v="PR2425-03805"/>
    <s v="PO2425-04188 "/>
    <d v="2024-10-15T00:00:00"/>
    <d v="2025-01-29T00:00:00"/>
    <n v="60"/>
    <s v="SFST81000048"/>
    <s v="Civill jobs (Floor-Wall-Celling-roof)"/>
    <s v="Cevil jobs"/>
    <n v="1"/>
    <s v="Repair Container (Entrance - Exit)_x000a_-พื้นปูวีว่าบอร์ดหนา 20 มม. ปูทับด้วยกระเบื้องเซลามิค_x000a_-เสริมโครงเหล็ก จาก เดิมซอยฐานขนาด 1.20 ม.ปลี่ยนเป็น 0.60 ม._x000a_-หนุนตู้เพื่อเพิ่ม ความแข็งแรงใต้ตู้ อีก 4จุด"/>
    <n v="1"/>
    <s v="JOB."/>
    <n v="42500"/>
    <n v="42500"/>
    <s v="Puneet Approval"/>
    <s v="V1000664 - KITTI GROUP COMPANY LIMITED"/>
    <x v="0"/>
    <m/>
    <d v="2024-12-09T00:00:00"/>
    <m/>
    <n v="55"/>
    <s v="Ontime"/>
    <m/>
  </r>
  <r>
    <n v="485"/>
    <s v="Expent  cost"/>
    <d v="2024-10-08T00:00:00"/>
    <m/>
    <m/>
    <d v="2024-10-08T00:00:00"/>
    <s v="PR2425-03805"/>
    <s v="PO2425-04188 "/>
    <d v="2024-10-15T00:00:00"/>
    <d v="2025-03-24T00:00:00"/>
    <n v="60"/>
    <s v="SFST81000048"/>
    <s v="Civill jobs (Floor-Wall-Celling-roof)"/>
    <s v="Cevil jobs"/>
    <n v="2"/>
    <s v=" Repair Container (Khun Keng)_x000a_- ปูแผ่น วีว่าบอร์ดหน้า 20 mm _x000a_- ปูทับด้วยกระเบื้องยาง_x000a_- เสริมโครงเหล็ก 0.60 ม."/>
    <n v="1"/>
    <s v="JOB."/>
    <n v="28900"/>
    <n v="28900"/>
    <s v="Puneet Approval"/>
    <s v="V1000664 - KITTI GROUP COMPANY LIMITED"/>
    <x v="0"/>
    <m/>
    <d v="2024-12-09T00:00:00"/>
    <m/>
    <n v="55"/>
    <s v="Ontime"/>
    <m/>
  </r>
  <r>
    <n v="486"/>
    <s v="Expent  cost"/>
    <d v="2024-10-07T00:00:00"/>
    <m/>
    <m/>
    <d v="2024-10-07T00:00:00"/>
    <s v="PR2425-03792"/>
    <s v="PO2425-04189"/>
    <d v="2024-10-14T00:00:00"/>
    <m/>
    <n v="300"/>
    <s v="SFST81000050"/>
    <s v="Tool and Equipment  Engineering"/>
    <s v="Consumable part"/>
    <n v="1"/>
    <s v="แก๊สอ๊อกซิเย่น ขนาด 1.5 คิว"/>
    <n v="6"/>
    <s v="Drm."/>
    <n v="150"/>
    <n v="900"/>
    <s v="Puneet Approval"/>
    <s v="V1000475 - คล่องการค้า"/>
    <x v="0"/>
    <s v="GRN2526-0002367"/>
    <d v="2025-07-16T00:00:00"/>
    <m/>
    <n v="275"/>
    <s v="Ontime"/>
    <s v="***ยังหลือ 2  รอส่ง***"/>
  </r>
  <r>
    <n v="487"/>
    <s v="Expent  cost"/>
    <d v="2024-09-20T00:00:00"/>
    <m/>
    <m/>
    <d v="2024-09-20T00:00:00"/>
    <s v="PR2425-03509"/>
    <s v="PO2425-04190 "/>
    <d v="2024-09-27T00:00:00"/>
    <m/>
    <n v="50"/>
    <s v="SFST34000182"/>
    <s v="Consumable part for MN"/>
    <s v="Consumable part"/>
    <n v="1"/>
    <s v="CRC #2019 ELECTRICAL PARTS CLEANER 400g_x000a_(1กล่อง/12กระป๋อง)"/>
    <n v="12"/>
    <s v="PCS."/>
    <n v="278.03500000000003"/>
    <n v="3336.42"/>
    <s v="Puneet Approval"/>
    <s v=" V1000676 - AMS INTERNATIONAL CO.,LTD."/>
    <x v="0"/>
    <m/>
    <d v="2024-11-07T00:00:00"/>
    <m/>
    <n v="41"/>
    <s v="Ontime"/>
    <m/>
  </r>
  <r>
    <n v="488"/>
    <s v="Expent  cost"/>
    <d v="2024-09-20T00:00:00"/>
    <m/>
    <m/>
    <d v="2024-09-20T00:00:00"/>
    <s v="PR2425-03509"/>
    <s v="PO2425-04190 "/>
    <d v="2024-09-27T00:00:00"/>
    <m/>
    <n v="50"/>
    <s v="SFST81000085"/>
    <s v="Tool and Equipment  Engineering"/>
    <s v="Consumable part"/>
    <n v="2"/>
    <s v="ค่าส่ง"/>
    <n v="1"/>
    <s v="NO."/>
    <n v="100"/>
    <n v="100"/>
    <s v="Puneet Approval"/>
    <s v=" V1000676 - AMS INTERNATIONAL CO.,LTD."/>
    <x v="0"/>
    <m/>
    <d v="2024-11-07T00:00:00"/>
    <m/>
    <n v="41"/>
    <s v="Ontime"/>
    <m/>
  </r>
  <r>
    <n v="489"/>
    <s v="Expent  cost"/>
    <d v="2024-10-16T00:00:00"/>
    <m/>
    <m/>
    <d v="2024-10-16T00:00:00"/>
    <s v="PR2425-03849"/>
    <s v="PO2425-04227 "/>
    <d v="2024-10-23T00:00:00"/>
    <m/>
    <n v="10"/>
    <s v="SFST81000050"/>
    <s v="Electrical system in PD area"/>
    <s v="Electrical jobs"/>
    <n v="1"/>
    <s v="TEND&quot; T281-BKR3 บ็อกพลาสศึกพร้อม Emergency Switch"/>
    <n v="5"/>
    <s v="PCS."/>
    <n v="370"/>
    <n v="1850"/>
    <s v="Puneet Approval"/>
    <s v="V1000276 - SN. ELECTRIC AND SUPPLY CO., LTD."/>
    <x v="0"/>
    <m/>
    <d v="2024-10-25T00:00:00"/>
    <m/>
    <n v="2"/>
    <s v="Ontime"/>
    <m/>
  </r>
  <r>
    <n v="490"/>
    <s v="Expent  cost"/>
    <d v="2024-10-16T00:00:00"/>
    <m/>
    <m/>
    <d v="2024-10-16T00:00:00"/>
    <s v="PR2425-03849"/>
    <s v="PO2425-04227 "/>
    <d v="2024-10-23T00:00:00"/>
    <m/>
    <n v="10"/>
    <s v="SFST81000050"/>
    <s v="Electrical system in PD area"/>
    <s v="Electrical jobs"/>
    <n v="2"/>
    <s v="BTICINO&quot; M9999 อะแด๊ปเตอร์ 1 ช่อง"/>
    <n v="15"/>
    <s v="PCS."/>
    <n v="13"/>
    <n v="195"/>
    <s v="Puneet Approval"/>
    <s v="V1000276 - SN. ELECTRIC AND SUPPLY CO., LTD."/>
    <x v="0"/>
    <m/>
    <d v="2024-10-25T00:00:00"/>
    <m/>
    <n v="2"/>
    <s v="Ontime"/>
    <m/>
  </r>
  <r>
    <n v="491"/>
    <s v="Expent  cost"/>
    <d v="2024-10-16T00:00:00"/>
    <m/>
    <m/>
    <d v="2024-10-16T00:00:00"/>
    <s v="PR2425-03849"/>
    <s v="PO2425-04227 "/>
    <d v="2024-10-23T00:00:00"/>
    <m/>
    <n v="10"/>
    <s v="SFST81000050"/>
    <s v="Electrical system in PD area"/>
    <s v="Electrical jobs"/>
    <n v="3"/>
    <s v="BTICINO&quot; 25504 สีเทา ขนาด 4 ช่อง กล่องกันนํ้า IP55"/>
    <n v="5"/>
    <s v="PCS."/>
    <n v="640"/>
    <n v="3200"/>
    <m/>
    <s v="V1000276 - SN. ELECTRIC AND SUPPLY CO., LTD."/>
    <x v="0"/>
    <m/>
    <d v="2024-10-25T00:00:00"/>
    <m/>
    <n v="2"/>
    <s v="Ontime"/>
    <m/>
  </r>
  <r>
    <n v="492"/>
    <s v="Expent  cost"/>
    <d v="2024-10-16T00:00:00"/>
    <m/>
    <m/>
    <d v="2024-10-16T00:00:00"/>
    <s v="PR2425-03975"/>
    <s v="PO2425-04328"/>
    <d v="2024-10-23T00:00:00"/>
    <m/>
    <n v="30"/>
    <s v="SFST81000050"/>
    <s v="PD Machine"/>
    <s v="Pan Fryer machine No.1"/>
    <n v="1"/>
    <s v="Fuse Ceramic 6A, 500V  100KA ขนาด 10 x 38 mm."/>
    <n v="10"/>
    <s v="PCS."/>
    <n v="25"/>
    <n v="250"/>
    <m/>
    <s v="V1000481 - บริษัท เจดับบลิวเทค จำกัด"/>
    <x v="0"/>
    <m/>
    <d v="2024-11-04T00:00:00"/>
    <m/>
    <n v="12"/>
    <s v="Ontime"/>
    <m/>
  </r>
  <r>
    <n v="493"/>
    <s v="Expent  cost"/>
    <d v="2024-10-16T00:00:00"/>
    <m/>
    <m/>
    <d v="2024-10-16T00:00:00"/>
    <s v="PR2425-03975"/>
    <s v="PO2425-04328"/>
    <d v="2024-10-23T00:00:00"/>
    <m/>
    <n v="30"/>
    <s v="SFST81000050"/>
    <s v="PD Machine"/>
    <s v="Pan Fryer machine No.1"/>
    <n v="2"/>
    <s v="Fuse Ceramic 10A, 500V  100KA ขนาด 10 x 38 mm."/>
    <n v="10"/>
    <s v="PCS."/>
    <n v="25"/>
    <n v="250"/>
    <m/>
    <s v="V1000481 - บริษัท เจดับบลิวเทค จำกัด"/>
    <x v="0"/>
    <m/>
    <d v="2024-11-04T00:00:00"/>
    <m/>
    <n v="12"/>
    <s v="Ontime"/>
    <m/>
  </r>
  <r>
    <n v="494"/>
    <s v="Expent  cost"/>
    <d v="2024-10-18T00:00:00"/>
    <m/>
    <m/>
    <d v="2024-10-18T00:00:00"/>
    <s v="PR2425-03975"/>
    <s v="PO2425-04328"/>
    <d v="2024-10-25T00:00:00"/>
    <m/>
    <n v="10"/>
    <s v="SFST81000050"/>
    <s v="PD Machine"/>
    <s v="Pan Fryer machine No.1"/>
    <n v="3"/>
    <s v="RKG Temperature Controller Model : CB900FD10 - M* AN-NN/A/Y"/>
    <n v="1"/>
    <s v="PCS."/>
    <n v="8740"/>
    <n v="8740"/>
    <m/>
    <s v="V1000481 - บริษัท เจดับบลิวเทค จำกัด"/>
    <x v="0"/>
    <m/>
    <d v="2024-11-04T00:00:00"/>
    <m/>
    <n v="10"/>
    <s v="Ontime"/>
    <m/>
  </r>
  <r>
    <n v="495"/>
    <s v="Expent  cost"/>
    <d v="2024-10-16T00:00:00"/>
    <m/>
    <m/>
    <d v="2024-10-16T00:00:00"/>
    <s v="PR2425-03901"/>
    <s v="PO2425-04331"/>
    <d v="2024-10-20T00:00:00"/>
    <m/>
    <n v="10"/>
    <s v="SFST34000054"/>
    <s v="Consumable part for MN"/>
    <s v="Refrigerant"/>
    <n v="1"/>
    <s v="R507 Refrigerant,(1 Tank 11.3 kg/Tank)"/>
    <n v="20"/>
    <s v="Drm."/>
    <n v="2700"/>
    <n v="54000"/>
    <m/>
    <s v="V1000312 - Colder Solution Co., Ltd."/>
    <x v="0"/>
    <m/>
    <d v="2024-10-22T00:00:00"/>
    <m/>
    <n v="2"/>
    <s v="Ontime"/>
    <m/>
  </r>
  <r>
    <n v="496"/>
    <s v="Expent  cost"/>
    <d v="2024-10-16T00:00:00"/>
    <m/>
    <m/>
    <d v="2024-10-16T00:00:00"/>
    <s v="PR2425-03901"/>
    <s v="PO2425-04331"/>
    <d v="2024-10-20T00:00:00"/>
    <m/>
    <n v="10"/>
    <s v="SFST34000180"/>
    <s v="Consumable part for MN"/>
    <s v="Cooling system jobs"/>
    <n v="2"/>
    <s v="Compressor oil  Solest LT32 (3.782 L.)"/>
    <n v="4"/>
    <s v="Drm."/>
    <n v="3500"/>
    <n v="14000"/>
    <m/>
    <s v="V1000312 - Colder Solution Co., Ltd."/>
    <x v="0"/>
    <m/>
    <d v="2024-10-22T00:00:00"/>
    <m/>
    <n v="2"/>
    <s v="Ontime"/>
    <m/>
  </r>
  <r>
    <n v="497"/>
    <s v="Expent  cost"/>
    <d v="2024-10-16T00:00:00"/>
    <m/>
    <m/>
    <d v="2024-10-16T00:00:00"/>
    <s v="PR2425-03903"/>
    <s v="PO2425-04337 "/>
    <d v="2024-10-23T00:00:00"/>
    <m/>
    <n v="30"/>
    <s v="SFST81000048"/>
    <s v="Foam &amp; Cleaning solution pump system"/>
    <s v="Water pump for production line cleaning No.1"/>
    <n v="1"/>
    <s v="Remove and installation motor pump 7.5 kw. Grundfos"/>
    <n v="1"/>
    <s v="JOB."/>
    <n v="3000"/>
    <n v="3000"/>
    <m/>
    <s v="V1000659 - SRP Maintenance and Service Co.,Ltd."/>
    <x v="0"/>
    <m/>
    <d v="2024-11-14T00:00:00"/>
    <m/>
    <n v="22"/>
    <s v="Ontime"/>
    <m/>
  </r>
  <r>
    <n v="498"/>
    <s v="Expent  cost"/>
    <d v="2024-10-16T00:00:00"/>
    <m/>
    <m/>
    <d v="2024-10-16T00:00:00"/>
    <s v="PR2425-03903"/>
    <s v="PO2425-04337 "/>
    <d v="2024-10-23T00:00:00"/>
    <m/>
    <n v="30"/>
    <s v="SFST81000048"/>
    <s v="Foam &amp; Cleaning solution pump system"/>
    <s v="Water pump for production line cleaning No.1"/>
    <n v="2"/>
    <s v="Overhaul stator motor"/>
    <n v="1"/>
    <s v="JOB."/>
    <n v="3500"/>
    <n v="3500"/>
    <m/>
    <s v="V1000659 - SRP Maintenance and Service Co.,Ltd."/>
    <x v="0"/>
    <m/>
    <d v="2024-11-14T00:00:00"/>
    <m/>
    <n v="22"/>
    <s v="Ontime"/>
    <m/>
  </r>
  <r>
    <n v="499"/>
    <s v="Expent  cost"/>
    <d v="2024-10-16T00:00:00"/>
    <m/>
    <m/>
    <d v="2024-10-16T00:00:00"/>
    <s v="PR2425-03903"/>
    <s v="PO2425-04337 "/>
    <d v="2024-10-23T00:00:00"/>
    <m/>
    <n v="30"/>
    <s v="SFST81000048"/>
    <s v="Foam &amp; Cleaning solution pump system"/>
    <s v="Water pump for production line cleaning No.1"/>
    <n v="3"/>
    <s v="Replace bearing DE 7308-2RS"/>
    <n v="1"/>
    <s v="JOB."/>
    <n v="5320"/>
    <n v="5320"/>
    <m/>
    <s v="V1000659 - SRP Maintenance and Service Co.,Ltd."/>
    <x v="0"/>
    <m/>
    <d v="2024-11-14T00:00:00"/>
    <m/>
    <n v="22"/>
    <s v="Ontime"/>
    <m/>
  </r>
  <r>
    <n v="500"/>
    <s v="Expent  cost"/>
    <d v="2024-10-16T00:00:00"/>
    <m/>
    <m/>
    <d v="2024-10-16T00:00:00"/>
    <s v="PR2425-03903"/>
    <s v="PO2425-04337 "/>
    <d v="2024-10-23T00:00:00"/>
    <m/>
    <n v="30"/>
    <s v="SFST81000048"/>
    <s v="Foam &amp; Cleaning solution pump system"/>
    <s v="Water pump for production line cleaning No.1"/>
    <n v="4"/>
    <s v="Replace bearing NDE 6206-2RS"/>
    <n v="1"/>
    <s v="JOB."/>
    <n v="1000"/>
    <n v="1000"/>
    <m/>
    <s v="V1000659 - SRP Maintenance and Service Co.,Ltd."/>
    <x v="0"/>
    <m/>
    <d v="2024-11-14T00:00:00"/>
    <m/>
    <n v="22"/>
    <s v="Ontime"/>
    <m/>
  </r>
  <r>
    <n v="501"/>
    <s v="Expent  cost"/>
    <d v="2024-10-16T00:00:00"/>
    <m/>
    <m/>
    <d v="2024-10-16T00:00:00"/>
    <s v="PR2425-03903"/>
    <s v="PO2425-04337 "/>
    <d v="2024-10-23T00:00:00"/>
    <m/>
    <n v="30"/>
    <s v="SFST81000048"/>
    <s v="Foam &amp; Cleaning solution pump system"/>
    <s v="Water pump for production line cleaning No.1"/>
    <n v="5"/>
    <s v="Overhaul pump"/>
    <n v="1"/>
    <s v="JOB."/>
    <n v="6000"/>
    <n v="6000"/>
    <m/>
    <s v="V1000659 - SRP Maintenance and Service Co.,Ltd."/>
    <x v="0"/>
    <m/>
    <d v="2024-11-14T00:00:00"/>
    <m/>
    <n v="22"/>
    <s v="Ontime"/>
    <m/>
  </r>
  <r>
    <n v="502"/>
    <s v="Expent  cost"/>
    <d v="2024-10-16T00:00:00"/>
    <m/>
    <m/>
    <d v="2024-10-16T00:00:00"/>
    <s v="PR2425-03903"/>
    <s v="PO2425-04337 "/>
    <d v="2024-10-23T00:00:00"/>
    <m/>
    <n v="30"/>
    <s v="SFST81000048"/>
    <s v="Foam &amp; Cleaning solution pump system"/>
    <s v="Water pump for production line cleaning No.1"/>
    <n v="6"/>
    <s v="Replace Mechanical Seal (Bulk Shaft seal No.96538925)"/>
    <n v="1"/>
    <s v="JOB."/>
    <n v="5000"/>
    <n v="5000"/>
    <m/>
    <s v="V1000659 - SRP Maintenance and Service Co.,Ltd."/>
    <x v="0"/>
    <m/>
    <d v="2024-11-14T00:00:00"/>
    <m/>
    <n v="22"/>
    <s v="Ontime"/>
    <m/>
  </r>
  <r>
    <n v="503"/>
    <s v="Expent  cost"/>
    <d v="2024-10-16T00:00:00"/>
    <m/>
    <m/>
    <d v="2024-10-16T00:00:00"/>
    <s v="PR2425-03903"/>
    <s v="PO2425-04337 "/>
    <d v="2024-10-23T00:00:00"/>
    <m/>
    <n v="30"/>
    <s v="SFST81000048"/>
    <s v="Foam &amp; Cleaning solution pump system"/>
    <s v="Water pump for production line cleaning No.1"/>
    <n v="7"/>
    <s v="Replace O-ring (Kit Gaskets No.96509610)"/>
    <n v="2"/>
    <s v="JOB."/>
    <n v="250"/>
    <n v="500"/>
    <m/>
    <s v="V1000659 - SRP Maintenance and Service Co.,Ltd."/>
    <x v="0"/>
    <m/>
    <d v="2024-11-14T00:00:00"/>
    <m/>
    <n v="22"/>
    <s v="Ontime"/>
    <m/>
  </r>
  <r>
    <n v="504"/>
    <s v="Expent  cost"/>
    <d v="2024-10-16T00:00:00"/>
    <m/>
    <m/>
    <d v="2024-10-16T00:00:00"/>
    <s v="PR2425-03903"/>
    <s v="PO2425-04337 "/>
    <d v="2024-10-23T00:00:00"/>
    <m/>
    <n v="30"/>
    <s v="SFST81000048"/>
    <s v="Foam &amp; Cleaning solution pump system"/>
    <s v="Water pump for production line cleaning No.1"/>
    <n v="8"/>
    <s v="Kit Chamber stack Part no.96491709"/>
    <n v="1"/>
    <s v="JOB."/>
    <n v="30000"/>
    <n v="30000"/>
    <m/>
    <s v="V1000659 - SRP Maintenance and Service Co.,Ltd."/>
    <x v="0"/>
    <m/>
    <d v="2024-11-14T00:00:00"/>
    <m/>
    <n v="22"/>
    <s v="Ontime"/>
    <m/>
  </r>
  <r>
    <n v="505"/>
    <s v="Expent  cost"/>
    <d v="2024-10-16T00:00:00"/>
    <m/>
    <m/>
    <d v="2024-10-16T00:00:00"/>
    <s v="PR2425-03904 "/>
    <s v="PO2425-04338 "/>
    <d v="2024-10-23T00:00:00"/>
    <m/>
    <n v="30"/>
    <s v="SFST81000050"/>
    <s v="Tool and Equipment  Engineering"/>
    <s v="Tool and Equipment"/>
    <n v="1"/>
    <s v="เหล็กกล่อง 1&quot; x 1&quot; x 2.0MM x 6M"/>
    <n v="10"/>
    <s v="PCS."/>
    <n v="195"/>
    <n v="1950"/>
    <m/>
    <s v="V1000307 - M.C.K.STEEL CENTER CO., LTD."/>
    <x v="0"/>
    <m/>
    <d v="2024-11-13T00:00:00"/>
    <m/>
    <n v="21"/>
    <s v="Ontime"/>
    <m/>
  </r>
  <r>
    <n v="506"/>
    <s v="Expent  cost"/>
    <d v="2024-10-16T00:00:00"/>
    <m/>
    <m/>
    <d v="2024-10-16T00:00:00"/>
    <s v="PR2425-03904 "/>
    <s v="PO2425-04338 "/>
    <d v="2024-10-23T00:00:00"/>
    <m/>
    <n v="30"/>
    <s v="SFST81000050"/>
    <s v="Tool and Equipment  Engineering"/>
    <s v="Tool and Equipment"/>
    <n v="2"/>
    <s v="เหล็กกล่อง 2&quot; x 2&quot; x 2.0MM x 6M"/>
    <n v="10"/>
    <s v="PCS."/>
    <n v="425"/>
    <n v="4250"/>
    <m/>
    <s v="V1000307 - M.C.K.STEEL CENTER CO., LTD."/>
    <x v="0"/>
    <m/>
    <d v="2024-11-13T00:00:00"/>
    <m/>
    <n v="21"/>
    <s v="Ontime"/>
    <m/>
  </r>
  <r>
    <n v="507"/>
    <s v="Expent  cost"/>
    <d v="2024-10-16T00:00:00"/>
    <m/>
    <m/>
    <d v="2024-10-16T00:00:00"/>
    <s v="PR2425-03904 "/>
    <s v="PO2425-04338 "/>
    <d v="2024-10-23T00:00:00"/>
    <m/>
    <n v="30"/>
    <s v="SFST81000050"/>
    <s v="Tool and Equipment  Engineering"/>
    <s v="Tool and Equipment"/>
    <n v="3"/>
    <s v="เหล็กฉาก 1&quot; x 1&quot; x 3.0MM x 6M"/>
    <n v="10"/>
    <s v="PCS."/>
    <n v="190"/>
    <n v="1900"/>
    <m/>
    <s v="V1000307 - M.C.K.STEEL CENTER CO., LTD."/>
    <x v="0"/>
    <m/>
    <d v="2024-11-13T00:00:00"/>
    <m/>
    <n v="21"/>
    <s v="Ontime"/>
    <m/>
  </r>
  <r>
    <n v="508"/>
    <s v="Expent  cost"/>
    <d v="2024-10-16T00:00:00"/>
    <m/>
    <m/>
    <d v="2024-10-16T00:00:00"/>
    <s v="PR2425-03904 "/>
    <s v="PO2425-04338 "/>
    <d v="2024-10-23T00:00:00"/>
    <m/>
    <n v="30"/>
    <s v="SFST81000050"/>
    <s v="Tool and Equipment  Engineering"/>
    <s v="Tool and Equipment"/>
    <n v="4"/>
    <s v="เหล็กแผ่น 4' x 8' x 1.5MM"/>
    <n v="3"/>
    <s v="PCS."/>
    <n v="960"/>
    <n v="2880"/>
    <m/>
    <s v="V1000307 - M.C.K.STEEL CENTER CO., LTD."/>
    <x v="0"/>
    <m/>
    <d v="2024-11-13T00:00:00"/>
    <m/>
    <n v="21"/>
    <s v="Ontime"/>
    <m/>
  </r>
  <r>
    <n v="509"/>
    <s v="Expent  cost"/>
    <d v="2024-10-16T00:00:00"/>
    <m/>
    <m/>
    <d v="2024-10-16T00:00:00"/>
    <s v="PR2425-03904 "/>
    <s v="PO2425-04338 "/>
    <d v="2024-10-23T00:00:00"/>
    <m/>
    <n v="30"/>
    <s v="SFST81000050"/>
    <s v="Tool and Equipment  Engineering"/>
    <s v="Tool and Equipment"/>
    <n v="5"/>
    <s v="สแตนเลสกล่อง SS304 1&quot; x 1&quot; x 1.5MM x 6M"/>
    <n v="5"/>
    <s v="PCS."/>
    <n v="730"/>
    <n v="3650"/>
    <m/>
    <s v="V1000307 - M.C.K.STEEL CENTER CO., LTD."/>
    <x v="0"/>
    <m/>
    <d v="2024-11-13T00:00:00"/>
    <m/>
    <n v="21"/>
    <s v="Ontime"/>
    <m/>
  </r>
  <r>
    <n v="510"/>
    <s v="Expent  cost"/>
    <d v="2024-10-16T00:00:00"/>
    <m/>
    <m/>
    <d v="2024-10-16T00:00:00"/>
    <s v="PR2425-03904 "/>
    <s v="PO2425-04338 "/>
    <d v="2024-10-23T00:00:00"/>
    <m/>
    <n v="30"/>
    <s v="SFST81000050"/>
    <s v="Tool and Equipment  Engineering"/>
    <s v="Tool and Equipment"/>
    <n v="6"/>
    <s v="สแตนเลสกล่อง SS304 2&quot; x 1&quot; x 1.5MM x 6M"/>
    <n v="5"/>
    <s v="PCS."/>
    <n v="1130"/>
    <n v="5650"/>
    <m/>
    <s v="V1000307 - M.C.K.STEEL CENTER CO., LTD."/>
    <x v="0"/>
    <m/>
    <d v="2024-11-13T00:00:00"/>
    <m/>
    <n v="21"/>
    <s v="Ontime"/>
    <m/>
  </r>
  <r>
    <n v="511"/>
    <s v="Expent  cost"/>
    <d v="2024-10-16T00:00:00"/>
    <m/>
    <m/>
    <d v="2024-10-16T00:00:00"/>
    <s v="PR2425-03904 "/>
    <s v="PO2425-04338 "/>
    <d v="2024-10-23T00:00:00"/>
    <m/>
    <n v="30"/>
    <s v="SFST81000050"/>
    <s v="Tool and Equipment  Engineering"/>
    <s v="Tool and Equipment"/>
    <n v="7"/>
    <s v="สแตนเลสฉาก SS304 1&quot; x 1&quot; x 1/8&quot;(3.0MM) x 6M"/>
    <n v="5"/>
    <s v="PCS."/>
    <n v="670"/>
    <n v="3350"/>
    <m/>
    <s v="V1000307 - M.C.K.STEEL CENTER CO., LTD."/>
    <x v="0"/>
    <m/>
    <d v="2024-11-13T00:00:00"/>
    <m/>
    <n v="21"/>
    <s v="Ontime"/>
    <m/>
  </r>
  <r>
    <n v="512"/>
    <s v="Expent  cost"/>
    <d v="2024-10-16T00:00:00"/>
    <m/>
    <m/>
    <d v="2024-10-16T00:00:00"/>
    <s v="PR2425-03904 "/>
    <s v="PO2425-04338 "/>
    <d v="2024-10-23T00:00:00"/>
    <m/>
    <n v="30"/>
    <s v="SFST81000050"/>
    <s v="Tool and Equipment  Engineering"/>
    <s v="Tool and Equipment"/>
    <n v="8"/>
    <s v="สแดนเลสแบน SS304 1&quot; x 1/8&quot; (3.0MM) x 6M"/>
    <n v="5"/>
    <s v="PCS."/>
    <n v="310"/>
    <n v="1550"/>
    <m/>
    <s v="V1000307 - M.C.K.STEEL CENTER CO., LTD."/>
    <x v="0"/>
    <m/>
    <d v="2024-11-13T00:00:00"/>
    <m/>
    <n v="21"/>
    <s v="Ontime"/>
    <m/>
  </r>
  <r>
    <n v="513"/>
    <s v="Expent  cost"/>
    <d v="2024-10-02T00:00:00"/>
    <m/>
    <m/>
    <d v="2024-10-02T00:00:00"/>
    <s v="PR2425-03723"/>
    <s v="PO2425-04334"/>
    <d v="2024-10-09T00:00:00"/>
    <m/>
    <n v="130"/>
    <s v="SFST81000048"/>
    <s v="Utility Jobs  (Boiler-Air compress-Transformer-LPG)"/>
    <s v="Machanical jobs"/>
    <n v="1"/>
    <s v="งานซ่อมท่อสตีม_x000a_- งานเปลี่ยนท่อสตีม_x000a_- งานดัดโซลินอยด์ใส่หน้าแปลน_x000a_- งานดัดท่อสตีม_x000a_- งานเปลี่ยนปะเก็นท่อสตีม"/>
    <n v="1"/>
    <s v="JOB."/>
    <n v="55500"/>
    <n v="55500"/>
    <s v="Puneet Approval"/>
    <s v="V1000687 - UM.TECH COMPANY LIMITED"/>
    <x v="0"/>
    <s v="GRN2425-0007145"/>
    <d v="2025-02-14T00:00:00"/>
    <m/>
    <n v="128"/>
    <s v="Ontime"/>
    <m/>
  </r>
  <r>
    <n v="514"/>
    <s v="Expent  cost"/>
    <d v="2024-10-02T00:00:00"/>
    <m/>
    <m/>
    <d v="2024-10-02T00:00:00"/>
    <s v="PR2425-03723"/>
    <s v="PO2425-04334"/>
    <d v="2024-10-09T00:00:00"/>
    <m/>
    <n v="130"/>
    <s v="SFST81000048"/>
    <s v="Utility Jobs  (Boiler-Air compress-Transformer-LPG)"/>
    <s v="Machanical jobs"/>
    <n v="2"/>
    <s v="ค่าดำเนินการ"/>
    <n v="1"/>
    <s v="JOB."/>
    <n v="34500"/>
    <n v="34500"/>
    <s v="Puneet Approval"/>
    <s v="V1000687 - UM.TECH COMPANY LIMITED"/>
    <x v="0"/>
    <s v="GRN2425-0007145"/>
    <d v="2025-02-14T00:00:00"/>
    <m/>
    <n v="128"/>
    <s v="Ontime"/>
    <m/>
  </r>
  <r>
    <n v="515"/>
    <s v="Expent  cost"/>
    <d v="2024-10-16T00:00:00"/>
    <m/>
    <m/>
    <d v="2024-10-16T00:00:00"/>
    <s v="PR2425-03906"/>
    <s v="PO2425-04346"/>
    <d v="2024-10-23T00:00:00"/>
    <m/>
    <n v="30"/>
    <s v="SFST81000050"/>
    <s v="Tool and Equipment PD M/C"/>
    <s v="Tool and Equipment"/>
    <n v="1"/>
    <s v="Weksler รุ่น BY14 Pressure Gauge เกจวัดแรงดัน_x000a_หน้าปัด 4 นิ้ว เกลียว 1/4&quot; NPT 0-200 psi."/>
    <n v="6"/>
    <s v="PCS."/>
    <n v="1680"/>
    <n v="10080"/>
    <m/>
    <s v="V1000259 - JJP SUPPLY CO., LTD"/>
    <x v="0"/>
    <m/>
    <d v="2024-11-08T00:00:00"/>
    <m/>
    <n v="16"/>
    <s v="Ontime"/>
    <m/>
  </r>
  <r>
    <n v="516"/>
    <s v="Expent  cost"/>
    <d v="2024-10-16T00:00:00"/>
    <m/>
    <m/>
    <d v="2024-10-16T00:00:00"/>
    <s v="PR2425-03906"/>
    <s v="PO2425-04346"/>
    <d v="2024-10-23T00:00:00"/>
    <m/>
    <n v="30"/>
    <s v="SFST81000050"/>
    <s v="Tool and Equipment PD M/C"/>
    <s v="Tool and Equipment"/>
    <n v="2"/>
    <s v="ตัวแปลงเกลียว ADAPTER (เพรสเซอร์เกจหน้าปัด 4&quot;_x000a_จะเป็นเกลียว 1/4&quot; ให้ใส่ตัวแปลงเกลียวจาก 1/4&quot; เป็น 1/2&quot;)"/>
    <n v="3"/>
    <s v="PCS."/>
    <n v="120"/>
    <n v="360"/>
    <m/>
    <s v="V1000259 - JJP SUPPLY CO., LTD"/>
    <x v="0"/>
    <m/>
    <d v="2024-11-08T00:00:00"/>
    <m/>
    <n v="16"/>
    <s v="Ontime"/>
    <m/>
  </r>
  <r>
    <n v="517"/>
    <s v="Expent  cost"/>
    <d v="2024-10-16T00:00:00"/>
    <m/>
    <m/>
    <d v="2024-10-16T00:00:00"/>
    <s v="PR2425-03917 "/>
    <s v="PO2425-04348 "/>
    <d v="2024-10-23T00:00:00"/>
    <m/>
    <n v="30"/>
    <s v="SFST81000048"/>
    <s v="Utility Jobs  (Boiler-Air compress-Transformer-LPG)"/>
    <s v="Machanical jobs"/>
    <n v="1"/>
    <s v="รายการตรวจเช็คเครื่องปรับอากาศ"/>
    <n v="1"/>
    <s v="JOB."/>
    <n v="1500"/>
    <n v="1500"/>
    <m/>
    <s v="V1000682 - Ratchanee Kamyuang"/>
    <x v="0"/>
    <m/>
    <d v="2024-11-04T00:00:00"/>
    <m/>
    <n v="12"/>
    <s v="Ontime"/>
    <m/>
  </r>
  <r>
    <n v="518"/>
    <s v="Expent  cost"/>
    <d v="2024-10-18T00:00:00"/>
    <m/>
    <m/>
    <d v="2024-10-18T00:00:00"/>
    <s v="PR2425-03976"/>
    <s v="PO2425-04367"/>
    <d v="2024-10-25T00:00:00"/>
    <m/>
    <n v="30"/>
    <s v="SFST81000050"/>
    <s v="Tool and Equipment  Engineering"/>
    <s v="Consumable part"/>
    <n v="1"/>
    <s v="TOA เบอร์ 600 กระดาษทรายขัดเหล็ก"/>
    <n v="60"/>
    <s v="PCS."/>
    <n v="11"/>
    <n v="660"/>
    <m/>
    <s v="V1000306 - Inter Supply (1992) Co., Ltd."/>
    <x v="0"/>
    <m/>
    <d v="2024-11-13T00:00:00"/>
    <m/>
    <n v="19"/>
    <s v="Ontime"/>
    <m/>
  </r>
  <r>
    <n v="519"/>
    <s v="Expent  cost"/>
    <d v="2024-10-18T00:00:00"/>
    <m/>
    <m/>
    <d v="2024-10-18T00:00:00"/>
    <s v="PR2425-03976"/>
    <s v="PO2425-04367"/>
    <d v="2024-10-25T00:00:00"/>
    <m/>
    <n v="30"/>
    <s v="SFST81000050"/>
    <s v="Tool and Equipment  Engineering"/>
    <s v="Consumable part"/>
    <n v="2"/>
    <s v="TOA เบอร์ 800 กระดาษทรายขัดเหล็ก"/>
    <n v="60"/>
    <s v="PCS."/>
    <n v="11"/>
    <n v="660"/>
    <m/>
    <s v="V1000306 - Inter Supply (1992) Co., Ltd."/>
    <x v="0"/>
    <m/>
    <d v="2024-11-13T00:00:00"/>
    <m/>
    <n v="19"/>
    <s v="Ontime"/>
    <m/>
  </r>
  <r>
    <n v="520"/>
    <s v="Expent  cost"/>
    <d v="2024-10-18T00:00:00"/>
    <m/>
    <m/>
    <d v="2024-10-18T00:00:00"/>
    <s v="PR2425-03976"/>
    <s v="PO2425-04367"/>
    <d v="2024-10-25T00:00:00"/>
    <m/>
    <n v="30"/>
    <s v="SFST81000050"/>
    <s v="Tool and Equipment  Engineering"/>
    <s v="Consumable part"/>
    <n v="3"/>
    <s v="TOA เบอร์ 1000 กระดาษทรายขัดเหล็ก"/>
    <n v="60"/>
    <s v="PCS."/>
    <n v="12.5"/>
    <n v="750"/>
    <m/>
    <s v="V1000306 - Inter Supply (1992) Co., Ltd."/>
    <x v="0"/>
    <m/>
    <d v="2024-11-13T00:00:00"/>
    <m/>
    <n v="19"/>
    <s v="Ontime"/>
    <m/>
  </r>
  <r>
    <n v="521"/>
    <s v="Expent  cost"/>
    <d v="2024-10-18T00:00:00"/>
    <m/>
    <m/>
    <d v="2024-10-18T00:00:00"/>
    <s v="PR2425-03976"/>
    <s v="PO2425-04367"/>
    <d v="2024-10-25T00:00:00"/>
    <m/>
    <n v="30"/>
    <s v="SFST81000050"/>
    <s v="Tool and Equipment  Engineering"/>
    <s v="Consumable part"/>
    <n v="4"/>
    <s v="ใบตัด 4x1 SUMO SUPER CUT ใย2ชั้น สีเขียว (50ใบ/กล่อง)"/>
    <n v="3"/>
    <s v="PCS."/>
    <n v="500"/>
    <n v="1500"/>
    <m/>
    <s v="V1000306 - Inter Supply (1992) Co., Ltd."/>
    <x v="0"/>
    <m/>
    <d v="2024-11-13T00:00:00"/>
    <m/>
    <n v="19"/>
    <s v="Ontime"/>
    <m/>
  </r>
  <r>
    <n v="522"/>
    <s v="Expent  cost"/>
    <d v="2024-10-18T00:00:00"/>
    <m/>
    <m/>
    <d v="2024-10-18T00:00:00"/>
    <s v="PR2425-03976"/>
    <s v="PO2425-04367"/>
    <d v="2024-10-25T00:00:00"/>
    <m/>
    <n v="30"/>
    <s v="SFST81000050"/>
    <s v="Tool and Equipment  Engineering"/>
    <s v="Consumable part"/>
    <n v="5"/>
    <s v="แฟลตบาร์ กว้าง 1 นิ้ว ยาว 6 เมตร หนา 3 มิล"/>
    <n v="5"/>
    <s v="PCS."/>
    <n v="100"/>
    <n v="500"/>
    <m/>
    <s v="V1000306 - Inter Supply (1992) Co., Ltd."/>
    <x v="0"/>
    <m/>
    <d v="2024-11-13T00:00:00"/>
    <m/>
    <n v="19"/>
    <s v="Ontime"/>
    <m/>
  </r>
  <r>
    <n v="523"/>
    <s v="Expent  cost"/>
    <d v="2024-10-18T00:00:00"/>
    <m/>
    <m/>
    <d v="2024-10-18T00:00:00"/>
    <s v="PR2425-03976"/>
    <s v="PO2425-04367"/>
    <d v="2024-10-25T00:00:00"/>
    <m/>
    <n v="30"/>
    <s v="SFST81000050"/>
    <s v="Tool and Equipment  Engineering"/>
    <s v="Consumable part"/>
    <n v="6"/>
    <s v="เหล็กฉาก กว้าง 1 นิ้ว ยาว 6 เมตร หนา 3 มิล"/>
    <n v="5"/>
    <s v="PCS."/>
    <n v="190"/>
    <n v="950"/>
    <m/>
    <s v="V1000306 - Inter Supply (1992) Co., Ltd."/>
    <x v="0"/>
    <m/>
    <d v="2024-11-13T00:00:00"/>
    <m/>
    <n v="19"/>
    <s v="Ontime"/>
    <m/>
  </r>
  <r>
    <n v="524"/>
    <s v="Expent  cost"/>
    <d v="2024-10-18T00:00:00"/>
    <m/>
    <m/>
    <d v="2024-10-18T00:00:00"/>
    <s v="PR2425-03976"/>
    <s v="PO2425-04367"/>
    <d v="2024-10-25T00:00:00"/>
    <m/>
    <n v="30"/>
    <s v="SFST81000050"/>
    <s v="Tool and Equipment  Engineering"/>
    <s v="Consumable part"/>
    <n v="7"/>
    <s v="ลวดเชื่อมเหล็กเหนียว YAWATA รุ่น FT-51_x000a_ขนาด 2.6 มม. น้ำหนัก 2 กก."/>
    <n v="2"/>
    <s v="PCS."/>
    <n v="140"/>
    <n v="280"/>
    <m/>
    <s v="V1000306 - Inter Supply (1992) Co., Ltd."/>
    <x v="0"/>
    <m/>
    <d v="2024-11-13T00:00:00"/>
    <m/>
    <n v="19"/>
    <s v="Ontime"/>
    <m/>
  </r>
  <r>
    <n v="525"/>
    <s v="Expent  cost"/>
    <d v="2024-10-18T00:00:00"/>
    <m/>
    <m/>
    <d v="2024-10-18T00:00:00"/>
    <s v="PR2425-03976"/>
    <s v="PO2425-04367"/>
    <d v="2024-10-25T00:00:00"/>
    <m/>
    <n v="30"/>
    <s v="SFST81000050"/>
    <s v="Tool and Equipment  Engineering"/>
    <s v="Consumable part"/>
    <n v="8"/>
    <s v="ลวดเชื่อมสเตนเลส YAWATA รุ่น 308L ขนาด 2.6 มม. น้ำหนัก 1 กก."/>
    <n v="3"/>
    <s v="PCS."/>
    <n v="330"/>
    <n v="990"/>
    <m/>
    <s v="V1000306 - Inter Supply (1992) Co., Ltd."/>
    <x v="0"/>
    <m/>
    <d v="2024-11-13T00:00:00"/>
    <m/>
    <n v="19"/>
    <s v="Ontime"/>
    <m/>
  </r>
  <r>
    <n v="526"/>
    <s v="Expent  cost"/>
    <d v="2024-10-18T00:00:00"/>
    <m/>
    <m/>
    <d v="2024-10-18T00:00:00"/>
    <s v="PR2425-03977"/>
    <s v="PO2425-04368"/>
    <d v="2024-10-25T00:00:00"/>
    <m/>
    <n v="30"/>
    <s v="SFST81000050"/>
    <s v="Tool and Equipment PD M/C"/>
    <s v="Tool and Equipment"/>
    <n v="1"/>
    <s v="BUTTERFLY VALVE MALE PART / LINER&amp;NUT_x000a_(EPDM) 316L DN-65"/>
    <n v="5"/>
    <s v="PCS."/>
    <n v="5500"/>
    <n v="27500"/>
    <m/>
    <s v="V1000655 - SRM ENGINEERING 1991 CO., LTD."/>
    <x v="0"/>
    <m/>
    <d v="2024-11-15T00:00:00"/>
    <m/>
    <n v="21"/>
    <s v="Ontime"/>
    <m/>
  </r>
  <r>
    <n v="527"/>
    <s v="CAPEX  (Budget)"/>
    <d v="2024-10-02T00:00:00"/>
    <m/>
    <m/>
    <d v="2024-10-02T00:00:00"/>
    <s v="PR2425-03745"/>
    <s v="PO2425-04335"/>
    <d v="2024-10-09T00:00:00"/>
    <m/>
    <n v="90"/>
    <s v="SFST82000006"/>
    <s v="Transformer-Hight voltage"/>
    <s v="Exhaust No.3"/>
    <n v="1"/>
    <s v="งานรื้อท่อลม Exhaust Round Duct เปลี่ยนท่อลมใหม่_x000a_-งานเปลี่ยนท่อลม ตัวที่ 1_x000a_-งานเปลี่ยนท่อลม ตัวที่ 2_x000a_-งานเชื่อมท่อ Blowdown ที่ชำรุด ประมาณ 3 เมตร"/>
    <n v="1"/>
    <s v="JOB."/>
    <n v="46000"/>
    <n v="46000"/>
    <s v="Puneet Approval"/>
    <s v="V1000687 - UM.TECH COMPANY LIMITED"/>
    <x v="0"/>
    <m/>
    <d v="2024-12-19T00:00:00"/>
    <m/>
    <n v="71"/>
    <s v="Ontime"/>
    <m/>
  </r>
  <r>
    <n v="528"/>
    <s v="Expent  cost"/>
    <d v="2024-10-18T00:00:00"/>
    <m/>
    <m/>
    <d v="2024-10-18T00:00:00"/>
    <s v="PR2425-03979"/>
    <s v="PO2425-04370"/>
    <d v="2024-10-25T00:00:00"/>
    <m/>
    <n v="10"/>
    <s v="SFST81000050"/>
    <s v="Tool and Equipment PD M/C"/>
    <s v="Tool and Equipment"/>
    <n v="1"/>
    <s v="SWEM82 สวิตช์ฉุกเฉิน Emergency Switch Stop ABS_x000a_1NC Contact 10A IP65 JM-B110"/>
    <n v="6"/>
    <s v="PCS."/>
    <n v="350"/>
    <n v="2100"/>
    <m/>
    <s v="V1000276 - SN. ELECTRIC AND SUPPLY CO., LTD."/>
    <x v="0"/>
    <m/>
    <d v="2024-11-04T00:00:00"/>
    <m/>
    <n v="10"/>
    <s v="Ontime"/>
    <m/>
  </r>
  <r>
    <n v="529"/>
    <s v="CAPEX  (Budget)"/>
    <d v="2024-10-02T00:00:00"/>
    <m/>
    <m/>
    <d v="2024-10-02T00:00:00"/>
    <s v="PR2425-03745"/>
    <s v="PO2425-04335"/>
    <d v="2024-10-09T00:00:00"/>
    <m/>
    <n v="90"/>
    <s v="SFST82000006"/>
    <s v="Utility Jobs  (Boiler-Air compress-Transformer-LPG)"/>
    <s v="Exhaust No.3"/>
    <n v="2"/>
    <s v="Protection work"/>
    <n v="1"/>
    <s v="JOB."/>
    <n v="68000"/>
    <n v="68000"/>
    <s v="Puneet Approval"/>
    <s v="V1000687 - UM.TECH COMPANY LIMITED"/>
    <x v="0"/>
    <m/>
    <d v="2024-12-19T00:00:00"/>
    <m/>
    <n v="71"/>
    <s v="Ontime"/>
    <m/>
  </r>
  <r>
    <n v="530"/>
    <s v="CAPEX  (Budget)"/>
    <d v="2024-10-02T00:00:00"/>
    <m/>
    <m/>
    <d v="2024-10-02T00:00:00"/>
    <s v="PR2425-03745"/>
    <s v="PO2425-04335"/>
    <d v="2024-10-09T00:00:00"/>
    <m/>
    <n v="90"/>
    <s v="SFST82000006"/>
    <s v="Utility Jobs  (Boiler-Air compress-Transformer-LPG)"/>
    <s v="Exhaust No.3"/>
    <n v="3"/>
    <s v="ค่าจัดส่ง, ค่าด่าเป็นการ"/>
    <n v="1"/>
    <s v="JOB."/>
    <n v="56000"/>
    <n v="56000"/>
    <s v="Puneet Approval"/>
    <s v="V1000687 - UM.TECH COMPANY LIMITED"/>
    <x v="0"/>
    <m/>
    <d v="2024-12-19T00:00:00"/>
    <m/>
    <n v="71"/>
    <s v="Ontime"/>
    <m/>
  </r>
  <r>
    <n v="531"/>
    <s v="CAPEX  (Budget)"/>
    <d v="2024-10-18T00:00:00"/>
    <m/>
    <m/>
    <d v="2024-10-18T00:00:00"/>
    <s v="PR2425-03981"/>
    <s v="PO2425-04371 "/>
    <d v="2024-10-25T00:00:00"/>
    <m/>
    <n v="30"/>
    <s v="SFST81000050"/>
    <s v="Water plant"/>
    <s v="Tool and Equipment"/>
    <n v="1"/>
    <s v="ต่อตรง HDPE 50 mm."/>
    <n v="4"/>
    <s v="PCS."/>
    <n v="150"/>
    <n v="600"/>
    <m/>
    <s v="V1000259 - JJP SUPPLY CO., LTD"/>
    <x v="0"/>
    <m/>
    <d v="2024-11-08T00:00:00"/>
    <m/>
    <n v="14"/>
    <s v="Ontime"/>
    <m/>
  </r>
  <r>
    <n v="532"/>
    <s v="CAPEX  (Budget)"/>
    <d v="2024-10-18T00:00:00"/>
    <m/>
    <m/>
    <d v="2024-10-18T00:00:00"/>
    <s v="PR2425-03981"/>
    <s v="PO2425-04371 "/>
    <d v="2024-10-25T00:00:00"/>
    <m/>
    <n v="30"/>
    <s v="SFST81000050"/>
    <s v="Water plant"/>
    <s v="Tool and Equipment"/>
    <n v="2"/>
    <s v="ข้องอ 90 HDPE ขนาด 50 mm"/>
    <n v="4"/>
    <s v="PCS."/>
    <n v="150"/>
    <n v="600"/>
    <m/>
    <s v="V1000259 - JJP SUPPLY CO., LTD"/>
    <x v="0"/>
    <m/>
    <d v="2024-11-08T00:00:00"/>
    <m/>
    <n v="14"/>
    <s v="Ontime"/>
    <m/>
  </r>
  <r>
    <n v="533"/>
    <s v="CAPEX  (Budget)"/>
    <d v="2024-10-18T00:00:00"/>
    <m/>
    <m/>
    <d v="2024-10-18T00:00:00"/>
    <s v="PR2425-03981"/>
    <s v="PO2425-04371 "/>
    <d v="2024-10-25T00:00:00"/>
    <m/>
    <n v="30"/>
    <s v="SFST81000050"/>
    <s v="Water plant"/>
    <s v="Tool and Equipment"/>
    <n v="3"/>
    <s v="แคล้มรัดแยก HDPE ขนาด 50 mm ออก 6 หุน"/>
    <n v="2"/>
    <s v="PCS."/>
    <n v="85"/>
    <n v="170"/>
    <m/>
    <s v="V1000259 - JJP SUPPLY CO., LTD"/>
    <x v="0"/>
    <m/>
    <d v="2024-11-08T00:00:00"/>
    <m/>
    <n v="14"/>
    <s v="Ontime"/>
    <m/>
  </r>
  <r>
    <n v="534"/>
    <s v="CAPEX  (Budget)"/>
    <d v="2024-10-16T00:00:00"/>
    <m/>
    <m/>
    <d v="2024-10-16T00:00:00"/>
    <s v="PR2425-03905"/>
    <s v="PO2425-04345"/>
    <d v="2024-10-23T00:00:00"/>
    <m/>
    <n v="10"/>
    <s v="SFST81000050"/>
    <s v="Tool and Equipment PD M/C"/>
    <s v="Tool and Equipment"/>
    <n v="1"/>
    <s v="Y STAINER SS304 10K 3&quot;"/>
    <n v="1"/>
    <s v="PCS."/>
    <n v="7550"/>
    <n v="7550"/>
    <m/>
    <s v="V1000655 - SRM ENGINEERING 1991 CO., LTD."/>
    <x v="0"/>
    <m/>
    <d v="2024-10-25T00:00:00"/>
    <m/>
    <n v="2"/>
    <s v="Ontime"/>
    <m/>
  </r>
  <r>
    <n v="535"/>
    <s v="CAPEX  (Budget)"/>
    <d v="2024-10-18T00:00:00"/>
    <m/>
    <m/>
    <d v="2024-10-18T00:00:00"/>
    <s v="PR2425-03982"/>
    <s v="PO2425-04373"/>
    <d v="2024-10-25T00:00:00"/>
    <m/>
    <n v="35"/>
    <s v="SFST81000048"/>
    <s v="PD Machine"/>
    <s v="Condencer Unit No.33 (Ice Maker)"/>
    <n v="1"/>
    <s v="PK PART SI 2500 COOLING JOINT 1-5/8&quot; (LEFT)_x000a_SILICON+CARBON"/>
    <n v="1"/>
    <s v="JOB."/>
    <n v="22500"/>
    <n v="22500"/>
    <m/>
    <s v="V1000654 - A AND B REFRIGERATION CO., LTD."/>
    <x v="0"/>
    <m/>
    <d v="2024-11-25T00:00:00"/>
    <m/>
    <n v="31"/>
    <s v="Ontime"/>
    <m/>
  </r>
  <r>
    <n v="536"/>
    <s v="CAPEX  (Budget)"/>
    <d v="2024-10-18T00:00:00"/>
    <m/>
    <m/>
    <d v="2024-10-18T00:00:00"/>
    <s v="PR2425-03982"/>
    <s v="PO2425-04373"/>
    <d v="2024-10-25T00:00:00"/>
    <m/>
    <n v="35"/>
    <s v="SFST81000048"/>
    <s v="PD Machine"/>
    <s v="Condencer Unit No.33 (Ice Maker)"/>
    <n v="2"/>
    <s v="U-CUP PU 95 X 110 X 12"/>
    <n v="1"/>
    <s v="JOB."/>
    <n v="1260"/>
    <n v="1260"/>
    <m/>
    <s v="V1000654 - A AND B REFRIGERATION CO., LTD."/>
    <x v="0"/>
    <m/>
    <d v="2024-11-25T00:00:00"/>
    <m/>
    <n v="31"/>
    <s v="Ontime"/>
    <m/>
  </r>
  <r>
    <n v="537"/>
    <s v="CAPEX  (Budget)"/>
    <d v="2024-10-18T00:00:00"/>
    <m/>
    <m/>
    <d v="2024-10-18T00:00:00"/>
    <s v="PR2425-03982"/>
    <s v="PO2425-04373"/>
    <d v="2024-10-25T00:00:00"/>
    <m/>
    <n v="35"/>
    <s v="SFST81000048"/>
    <s v="PD Machine"/>
    <s v="Condencer Unit No.33 (Ice Maker)"/>
    <n v="3"/>
    <s v="PK PART SI 2500 KG CUTTER"/>
    <n v="1"/>
    <s v="JOB."/>
    <n v="19800"/>
    <n v="19800"/>
    <m/>
    <s v="V1000654 - A AND B REFRIGERATION CO., LTD."/>
    <x v="0"/>
    <m/>
    <d v="2024-11-25T00:00:00"/>
    <m/>
    <n v="31"/>
    <s v="Ontime"/>
    <m/>
  </r>
  <r>
    <n v="538"/>
    <s v="CAPEX  (Budget)"/>
    <d v="2024-10-18T00:00:00"/>
    <m/>
    <m/>
    <d v="2024-10-18T00:00:00"/>
    <s v="PR2425-03982"/>
    <s v="PO2425-04373"/>
    <d v="2024-10-25T00:00:00"/>
    <m/>
    <n v="35"/>
    <s v="SFST81000048"/>
    <s v="PD Machine"/>
    <s v="Condencer Unit No.33 (Ice Maker)"/>
    <n v="4"/>
    <s v="ASCO BRASS WATER SOLENOID VALVE 1/2 ΙΝ."/>
    <n v="1"/>
    <s v="JOB."/>
    <n v="4950"/>
    <n v="4950"/>
    <m/>
    <s v="V1000654 - A AND B REFRIGERATION CO., LTD."/>
    <x v="0"/>
    <m/>
    <d v="2024-11-25T00:00:00"/>
    <m/>
    <n v="31"/>
    <s v="Ontime"/>
    <m/>
  </r>
  <r>
    <n v="539"/>
    <s v="CAPEX  (Budget)"/>
    <d v="2024-10-18T00:00:00"/>
    <m/>
    <m/>
    <d v="2024-10-18T00:00:00"/>
    <s v="PR2425-03982"/>
    <s v="PO2425-04373"/>
    <d v="2024-10-25T00:00:00"/>
    <m/>
    <n v="35"/>
    <s v="SFST81000048"/>
    <s v="PD Machine"/>
    <s v="Condencer Unit No.33 (Ice Maker)"/>
    <n v="5"/>
    <s v="ค่าดำเนินการตรวจเช็คเครื่องทำน้ำแข็งเกล็ด_x000a_พร้อมแก้ไขรวมค่าเดินทางไปกลับ"/>
    <n v="1"/>
    <s v="JOB."/>
    <n v="6300"/>
    <n v="6300"/>
    <m/>
    <s v="V1000654 - A AND B REFRIGERATION CO., LTD."/>
    <x v="0"/>
    <m/>
    <d v="2024-11-25T00:00:00"/>
    <m/>
    <n v="31"/>
    <s v="Ontime"/>
    <m/>
  </r>
  <r>
    <n v="540"/>
    <s v="CAPEX  (Budget)"/>
    <d v="2024-10-18T00:00:00"/>
    <m/>
    <m/>
    <d v="2024-10-18T00:00:00"/>
    <s v="PR2425-03983"/>
    <s v="PO2425-04375"/>
    <d v="2024-10-25T00:00:00"/>
    <m/>
    <n v="40"/>
    <s v="SFST81000050"/>
    <s v="Tool and Equipment PD M/C"/>
    <s v="Tool and Equipment"/>
    <n v="1"/>
    <s v="Roller Brush for Flame grill (Brush belt wash)_x000a_-Blue Color"/>
    <n v="1"/>
    <s v="SET"/>
    <n v="21600"/>
    <n v="21600"/>
    <m/>
    <s v="V1000100 - VIRIYA TECHNOLOGY CO., LTD."/>
    <x v="0"/>
    <m/>
    <d v="2024-12-02T00:00:00"/>
    <m/>
    <n v="38"/>
    <s v="Ontime"/>
    <m/>
  </r>
  <r>
    <n v="541"/>
    <s v="CAPEX  (Budget)"/>
    <d v="2024-10-18T00:00:00"/>
    <m/>
    <m/>
    <d v="2024-10-18T00:00:00"/>
    <s v="PR2425-03984"/>
    <s v="PO2425-04376"/>
    <d v="2024-10-25T00:00:00"/>
    <m/>
    <n v="35"/>
    <s v="SFST81000050"/>
    <s v="Tool and Equipment  Engineering"/>
    <s v="Tool and Equipment"/>
    <n v="1"/>
    <s v="POLO&quot; รุ่น P301 สวิทช์ลูกลอยไฟฟ้า 220V PC-8A (สายยาว 3 เมตร)"/>
    <n v="5"/>
    <s v="SET"/>
    <n v="280"/>
    <n v="1400"/>
    <m/>
    <s v="V1000259 - JJP SUPPLY CO., LTD"/>
    <x v="0"/>
    <m/>
    <d v="2024-11-08T00:00:00"/>
    <m/>
    <n v="14"/>
    <s v="Ontime"/>
    <m/>
  </r>
  <r>
    <n v="542"/>
    <s v="CAPEX  (Budget)"/>
    <d v="2024-10-18T00:00:00"/>
    <m/>
    <m/>
    <d v="2024-10-18T00:00:00"/>
    <s v="PR2425-03984"/>
    <s v="PO2425-04376"/>
    <d v="2024-10-25T00:00:00"/>
    <m/>
    <n v="35"/>
    <s v="SFST81000050"/>
    <s v="Tool and Equipment  Engineering"/>
    <s v="Tool and Equipment"/>
    <n v="2"/>
    <s v="LA42DWQ-22 Rotary Potentiometer ตัวหมุนวอลลุ่ม ปรับค่า 22mm 1K"/>
    <n v="4"/>
    <s v="SET"/>
    <n v="180"/>
    <n v="720"/>
    <m/>
    <s v="V1000259 - JJP SUPPLY CO., LTD"/>
    <x v="0"/>
    <m/>
    <d v="2024-11-08T00:00:00"/>
    <m/>
    <n v="14"/>
    <s v="Ontime"/>
    <m/>
  </r>
  <r>
    <n v="543"/>
    <s v="CAPEX  (Budget)"/>
    <d v="2024-10-16T00:00:00"/>
    <m/>
    <m/>
    <d v="2024-10-16T00:00:00"/>
    <s v="PR2425-03905"/>
    <s v="PO2425-04345"/>
    <d v="2024-10-23T00:00:00"/>
    <m/>
    <n v="10"/>
    <s v="SFST81000050"/>
    <s v="Tool and Equipment PD M/C"/>
    <s v="Tool and Equipment"/>
    <n v="2"/>
    <s v="FLEXIBLE HOSE STAINLESS STEEL SS304 FMA304-3&quot;_x000a_- SIZE: 3&quot;_x000a_- END TO END: 15 CM._x000a_- CONNECTION: FLANG10K x 2 (FIX-LOOSE"/>
    <n v="1"/>
    <s v="PCS."/>
    <n v="2500"/>
    <n v="2500"/>
    <m/>
    <s v="V1000655 - SRM ENGINEERING 1991 CO., LTD."/>
    <x v="0"/>
    <m/>
    <d v="2024-10-25T00:00:00"/>
    <m/>
    <n v="2"/>
    <s v="Ontime"/>
    <m/>
  </r>
  <r>
    <n v="544"/>
    <s v="CAPEX  (Budget)"/>
    <d v="2024-10-18T00:00:00"/>
    <m/>
    <m/>
    <d v="2024-10-18T00:00:00"/>
    <s v="PR2425-03986"/>
    <s v="PO2425-04378"/>
    <d v="2024-10-25T00:00:00"/>
    <m/>
    <n v="35"/>
    <s v="SFST81000048"/>
    <s v="Cooling machine for PD line"/>
    <s v="Inspect cost"/>
    <n v="1"/>
    <s v="ค่าดำเนินงานตรวจเช็คและแก้ไขปัญหาระบบ Link_x000a_- ยิงสัญญาณทดสอบเพื่อตรวจหาและแก้ไขระบบ Link_x000a_- ตรวจเช็ค Config และการทำงานของอุปกรณ์ Micro BOSS_x000a_- ตรวจเช็คการท่างานของ SOFTWARE ITCLink_x000a_- ค่าเพิ่มอุปกรณ์เข้าระบบ Link+ Update Software"/>
    <n v="1"/>
    <s v="JOB."/>
    <n v="14000"/>
    <n v="14000"/>
    <m/>
    <s v="V1000055 - I.T.C.(1993) CO.,LTD."/>
    <x v="0"/>
    <m/>
    <d v="2024-11-25T00:00:00"/>
    <m/>
    <n v="31"/>
    <s v="Ontime"/>
    <m/>
  </r>
  <r>
    <n v="545"/>
    <s v="CAPEX  (Budget)"/>
    <d v="2024-10-18T00:00:00"/>
    <m/>
    <m/>
    <d v="2024-10-18T00:00:00"/>
    <s v="PR2425-03978"/>
    <s v="PO2425-04369"/>
    <d v="2024-10-25T00:00:00"/>
    <m/>
    <n v="10"/>
    <s v="SFST81000050"/>
    <s v="Water plant"/>
    <s v="RO Unit"/>
    <n v="1"/>
    <s v="DPD no.1 &quot;Lovibond&quot; 511052BT 500 Tablets_x000a_(1 Box/500 Pcs)"/>
    <n v="4"/>
    <s v="PCS."/>
    <n v="1250"/>
    <n v="5000"/>
    <m/>
    <s v="V1000210 - U.P. MARKETING GENERAL SUPPLY CO., LTD."/>
    <x v="0"/>
    <m/>
    <d v="2024-10-25T00:00:00"/>
    <m/>
    <n v="0"/>
    <s v="Ontime"/>
    <s v=" "/>
  </r>
  <r>
    <n v="546"/>
    <s v="CAPEX  (Budget)"/>
    <d v="2024-10-18T00:00:00"/>
    <m/>
    <m/>
    <d v="2024-10-18T00:00:00"/>
    <s v="PR2425-03979"/>
    <s v="PO2425-04370"/>
    <d v="2024-10-25T00:00:00"/>
    <m/>
    <n v="10"/>
    <s v="SFST81000050"/>
    <s v="Tool and Equipment PD M/C"/>
    <s v="Electrical jobs"/>
    <n v="2"/>
    <s v="&quot;YAZAKI&quot; สายไฟVCT-G 2x2.5 Sq.mm (ยาว100เมตร/ม้วน)"/>
    <n v="1"/>
    <s v="ROLL"/>
    <n v="7000"/>
    <n v="7000"/>
    <m/>
    <s v="V1000276 - SN. ELECTRIC AND SUPPLY CO., LTD."/>
    <x v="0"/>
    <m/>
    <d v="2024-10-25T00:00:00"/>
    <m/>
    <n v="0"/>
    <s v="Ontime"/>
    <m/>
  </r>
  <r>
    <n v="547"/>
    <s v="CAPEX  (Budget)"/>
    <d v="2024-10-18T00:00:00"/>
    <m/>
    <m/>
    <d v="2024-10-18T00:00:00"/>
    <s v="PR2425-03979"/>
    <s v="PO2425-04370"/>
    <d v="2024-10-25T00:00:00"/>
    <m/>
    <n v="10"/>
    <s v="SFST81000050"/>
    <s v="Tool and Equipment PD M/C"/>
    <s v="Electrical jobs"/>
    <n v="3"/>
    <s v="&quot;YAZAKI&quot; สายไฟVCT-G 4x6 Sq.mm (ยาว100เมตร/ม้วน)"/>
    <n v="1"/>
    <s v="ROLL"/>
    <n v="26500"/>
    <n v="26500"/>
    <m/>
    <s v="V1000276 - SN. ELECTRIC AND SUPPLY CO., LTD."/>
    <x v="0"/>
    <m/>
    <d v="2024-10-25T00:00:00"/>
    <m/>
    <n v="0"/>
    <s v="Ontime"/>
    <m/>
  </r>
  <r>
    <n v="548"/>
    <s v="CAPEX  (Budget)"/>
    <d v="2024-10-16T00:00:00"/>
    <m/>
    <m/>
    <d v="2024-10-16T00:00:00"/>
    <s v="PR2425-03909"/>
    <s v="PO2425-04398"/>
    <d v="2024-10-23T00:00:00"/>
    <m/>
    <n v="50"/>
    <s v="SFST81000087"/>
    <s v="Safety equipment"/>
    <s v="Inspect cost"/>
    <n v="1"/>
    <s v="ค่าวิทยากรอบรมดับเพลิงขั้นต้นพร้อมใบประกาศ (1วัน)_x000a_- ค่าอุปกรณ์ฝึกดับเพลิงขั้นต้น"/>
    <n v="1"/>
    <s v="PCS."/>
    <n v="8000"/>
    <n v="8000"/>
    <m/>
    <s v="V1000689 - KHLONGSA FIRE CO., LTD."/>
    <x v="0"/>
    <m/>
    <d v="2024-12-02T00:00:00"/>
    <m/>
    <n v="40"/>
    <s v="Ontime"/>
    <m/>
  </r>
  <r>
    <n v="549"/>
    <s v="CAPEX  (Budget)"/>
    <d v="2024-10-16T00:00:00"/>
    <m/>
    <m/>
    <d v="2024-10-16T00:00:00"/>
    <s v="PR2425-03909"/>
    <s v="PO2425-04398"/>
    <d v="2024-10-23T00:00:00"/>
    <m/>
    <n v="50"/>
    <s v="SFST81000087"/>
    <s v="Safety equipment"/>
    <s v="Inspect cost"/>
    <n v="2"/>
    <s v="ค่าวิทยากรฝึกซ้อมอพยพหนีไฟ (กะเช้า, กะดึก)"/>
    <n v="2"/>
    <s v="PCS."/>
    <n v="4000"/>
    <n v="8000"/>
    <m/>
    <s v="V1000689 - KHLONGSA FIRE CO., LTD."/>
    <x v="0"/>
    <m/>
    <d v="2024-12-02T00:00:00"/>
    <m/>
    <n v="40"/>
    <s v="Ontime"/>
    <m/>
  </r>
  <r>
    <n v="550"/>
    <s v="CAPEX  (Budget)"/>
    <d v="2024-10-16T00:00:00"/>
    <m/>
    <m/>
    <d v="2024-10-16T00:00:00"/>
    <s v="PR2425-03909"/>
    <s v="PO2425-04398"/>
    <d v="2024-10-23T00:00:00"/>
    <m/>
    <n v="50"/>
    <s v="SFST81000087"/>
    <s v="Safety equipment"/>
    <s v="Inspect cost"/>
    <n v="3"/>
    <s v="รถดับเพลิง"/>
    <n v="1"/>
    <s v="PCS."/>
    <n v="3000"/>
    <n v="3000"/>
    <m/>
    <s v="V1000689 - KHLONGSA FIRE CO., LTD."/>
    <x v="0"/>
    <m/>
    <d v="2024-12-02T00:00:00"/>
    <m/>
    <n v="40"/>
    <s v="Ontime"/>
    <m/>
  </r>
  <r>
    <n v="551"/>
    <s v="CAPEX  (Budget)"/>
    <d v="2024-10-16T00:00:00"/>
    <m/>
    <m/>
    <d v="2024-10-16T00:00:00"/>
    <s v="PR2425-03909"/>
    <s v="PO2425-04398"/>
    <d v="2024-10-23T00:00:00"/>
    <m/>
    <n v="50"/>
    <s v="SFST81000087"/>
    <s v="Safety equipment"/>
    <s v="Inspect cost"/>
    <n v="4"/>
    <s v="รถกู้ชีพ"/>
    <n v="1"/>
    <s v="PCS."/>
    <n v="3000"/>
    <n v="3000"/>
    <m/>
    <s v="V1000689 - KHLONGSA FIRE CO., LTD."/>
    <x v="0"/>
    <m/>
    <d v="2024-12-02T00:00:00"/>
    <m/>
    <n v="40"/>
    <s v="Ontime"/>
    <m/>
  </r>
  <r>
    <n v="552"/>
    <s v="CAPEX  (Budget)"/>
    <d v="2024-10-16T00:00:00"/>
    <m/>
    <m/>
    <d v="2024-10-16T00:00:00"/>
    <s v="PR2425-03907"/>
    <s v="PO2425-04399"/>
    <d v="2024-10-23T00:00:00"/>
    <m/>
    <n v="30"/>
    <s v="SFST81000050"/>
    <s v="Utility Jobs  (Boiler-Air compress-Transformer-LPG)"/>
    <s v="Utility jobs"/>
    <n v="1"/>
    <s v="FIDA&quot; GLOBE VALVE GLAND Packing Con PN16-40_x000a_- Model FD-31 Size: 3&quot;"/>
    <n v="4"/>
    <s v="PCS."/>
    <n v="7200"/>
    <n v="28800"/>
    <m/>
    <s v="V1000682 - Ratchanee Kamyuang"/>
    <x v="0"/>
    <m/>
    <d v="2024-11-19T00:00:00"/>
    <m/>
    <n v="27"/>
    <s v="Ontime"/>
    <m/>
  </r>
  <r>
    <n v="553"/>
    <s v="CAPEX  (Budget)"/>
    <d v="2024-10-16T00:00:00"/>
    <m/>
    <m/>
    <d v="2024-10-16T00:00:00"/>
    <s v="PR2425-03907"/>
    <s v="PO2425-04399"/>
    <d v="2024-10-23T00:00:00"/>
    <m/>
    <n v="30"/>
    <s v="SFST81000050"/>
    <s v="Utility Jobs  (Boiler-Air compress-Transformer-LPG)"/>
    <s v="Utility jobs"/>
    <n v="2"/>
    <s v="FIDA&quot; GLOBE VALVE GLAND Packing Con PN16-40_x000a_- Model FD-31 Size: 1-1/2&quot;"/>
    <n v="2"/>
    <s v="PCS."/>
    <n v="3300"/>
    <n v="6600"/>
    <m/>
    <s v="V1000682 - Ratchanee Kamyuang"/>
    <x v="0"/>
    <m/>
    <d v="2024-11-19T00:00:00"/>
    <m/>
    <n v="27"/>
    <s v="Ontime"/>
    <m/>
  </r>
  <r>
    <n v="554"/>
    <s v="CAPEX  (Budget)"/>
    <d v="2024-10-16T00:00:00"/>
    <m/>
    <m/>
    <d v="2024-10-16T00:00:00"/>
    <s v="PR2425-03900"/>
    <s v="PO2425-04436"/>
    <d v="2024-10-23T00:00:00"/>
    <m/>
    <n v="30"/>
    <s v="SFST81000048"/>
    <s v="Electrical system out  PD area"/>
    <s v="Electrical jobs"/>
    <n v="1"/>
    <s v="ทำความสะถาดลูกถ้วย แก้ไข Tie wire 1.2.4"/>
    <n v="1"/>
    <s v="JOB"/>
    <n v="5000"/>
    <n v="5000"/>
    <m/>
    <s v="V1000681 - THAI PATANAKIT TRANSFORMER COMPANY LIMITED"/>
    <x v="0"/>
    <m/>
    <d v="2024-11-05T00:00:00"/>
    <m/>
    <n v="13"/>
    <s v="Ontime"/>
    <m/>
  </r>
  <r>
    <n v="555"/>
    <s v="CAPEX  (Budget)"/>
    <d v="2024-10-16T00:00:00"/>
    <m/>
    <m/>
    <d v="2024-10-16T00:00:00"/>
    <s v="PR2425-03900"/>
    <s v="PO2425-04436"/>
    <d v="2024-10-23T00:00:00"/>
    <m/>
    <n v="30"/>
    <s v="SFST81000048"/>
    <s v="Electrical system out  PD area"/>
    <s v="Electrical jobs"/>
    <n v="2"/>
    <s v="เปลี่ยนลูกด้วย ANSI 57-21. 24 kv."/>
    <n v="3"/>
    <s v="JOB"/>
    <n v="1500"/>
    <n v="4500"/>
    <m/>
    <s v="V1000681 - THAI PATANAKIT TRANSFORMER COMPANY LIMITED"/>
    <x v="0"/>
    <m/>
    <d v="2024-11-05T00:00:00"/>
    <m/>
    <n v="13"/>
    <s v="Ontime"/>
    <m/>
  </r>
  <r>
    <n v="556"/>
    <s v="CAPEX  (Budget)"/>
    <d v="2024-10-16T00:00:00"/>
    <m/>
    <m/>
    <d v="2024-10-16T00:00:00"/>
    <s v="PR2425-03900"/>
    <s v="PO2425-04436"/>
    <d v="2024-10-23T00:00:00"/>
    <m/>
    <n v="30"/>
    <s v="SFST81000048"/>
    <s v="Electrical system out  PD area"/>
    <s v="Electrical jobs"/>
    <n v="3"/>
    <s v="ค่าบริการ"/>
    <n v="1"/>
    <s v="JOB"/>
    <n v="8000"/>
    <n v="8000"/>
    <m/>
    <s v="V1000681 - THAI PATANAKIT TRANSFORMER COMPANY LIMITED"/>
    <x v="0"/>
    <m/>
    <d v="2024-11-05T00:00:00"/>
    <m/>
    <n v="13"/>
    <s v="Ontime"/>
    <m/>
  </r>
  <r>
    <n v="557"/>
    <s v="CAPEX  (Budget)"/>
    <d v="2024-10-16T00:00:00"/>
    <m/>
    <m/>
    <d v="2024-10-16T00:00:00"/>
    <s v="PR2425-03902"/>
    <s v="PO2425-04438 "/>
    <d v="2024-10-23T00:00:00"/>
    <m/>
    <n v="10"/>
    <s v="SFST81000050"/>
    <s v="Tool and Equipment PD M/C"/>
    <s v="Tool and Equipment"/>
    <n v="1"/>
    <s v="Belt 1 PU070 Blue W195 mm x L630 mm_x000a_Endless Joint (Part No. 16750000807)"/>
    <n v="3"/>
    <s v="JOB."/>
    <n v="650"/>
    <n v="1950"/>
    <m/>
    <s v="V1000693 - APN POWER SUPPLY COMPANY LIMITED"/>
    <x v="0"/>
    <m/>
    <d v="2024-11-01T00:00:00"/>
    <m/>
    <n v="9"/>
    <s v="Ontime"/>
    <m/>
  </r>
  <r>
    <n v="558"/>
    <s v="CAPEX  (Budget)"/>
    <d v="2024-10-16T00:00:00"/>
    <m/>
    <m/>
    <d v="2024-10-16T00:00:00"/>
    <s v="PR2425-03902"/>
    <s v="PO2425-04438 "/>
    <d v="2024-10-23T00:00:00"/>
    <m/>
    <n v="10"/>
    <s v="SFST81000050"/>
    <s v="Tool and Equipment PD M/C"/>
    <s v="Tool and Equipment"/>
    <n v="2"/>
    <s v="Belt 1 PU070 Blue W195 mm x L630 mm_x000a_Endless Joint (Part No. 16750000812)"/>
    <n v="3"/>
    <s v="JOB."/>
    <n v="650"/>
    <n v="1950"/>
    <m/>
    <s v="V1000693 - APN POWER SUPPLY COMPANY LIMITED"/>
    <x v="0"/>
    <m/>
    <d v="2024-11-01T00:00:00"/>
    <m/>
    <n v="9"/>
    <s v="Ontime"/>
    <m/>
  </r>
  <r>
    <n v="559"/>
    <s v="CAPEX  (Budget)"/>
    <d v="2024-10-16T00:00:00"/>
    <m/>
    <m/>
    <d v="2024-10-16T00:00:00"/>
    <s v="PR2425-03902"/>
    <s v="PO2425-04438 "/>
    <d v="2024-10-23T00:00:00"/>
    <m/>
    <n v="10"/>
    <s v="SFST81000050"/>
    <s v="Tool and Equipment PD M/C"/>
    <s v="Tool and Equipment"/>
    <n v="3"/>
    <s v="Belt 1 PU070 Blue W195 mm x L1,230 mm_x000a_Endless Joint (Part No. 16750000819)"/>
    <n v="3"/>
    <s v="JOB."/>
    <n v="900"/>
    <n v="2700"/>
    <m/>
    <s v="V1000693 - APN POWER SUPPLY COMPANY LIMITED"/>
    <x v="0"/>
    <m/>
    <d v="2024-11-01T00:00:00"/>
    <m/>
    <n v="9"/>
    <s v="Ontime"/>
    <m/>
  </r>
  <r>
    <n v="560"/>
    <s v="CAPEX  (Budget)"/>
    <d v="2024-10-23T00:00:00"/>
    <m/>
    <m/>
    <d v="2024-10-23T00:00:00"/>
    <s v="PR2425-04065"/>
    <s v="PO2425-04463"/>
    <d v="2024-10-30T00:00:00"/>
    <m/>
    <n v="10"/>
    <s v="SFST34000071"/>
    <s v="Consumable part for MN"/>
    <s v="Cooling system jobs"/>
    <n v="1"/>
    <s v="Probe, NTC0150055, _50/90C"/>
    <n v="10"/>
    <s v="PCS."/>
    <n v="241.4"/>
    <n v="2414"/>
    <m/>
    <s v="V1000265 - Q Inter Supply Co., Ltd"/>
    <x v="0"/>
    <m/>
    <d v="2024-11-05T00:00:00"/>
    <m/>
    <n v="6"/>
    <s v="Ontime"/>
    <m/>
  </r>
  <r>
    <n v="561"/>
    <s v="CAPEX  (Budget)"/>
    <d v="2024-10-23T00:00:00"/>
    <m/>
    <m/>
    <d v="2024-10-23T00:00:00"/>
    <s v="PR2425-04064"/>
    <s v="PO2425-04464"/>
    <d v="2024-10-30T00:00:00"/>
    <m/>
    <n v="10"/>
    <s v="SFST81000050"/>
    <s v="Tool and Equipment PD M/C"/>
    <s v="Tool and Equipment"/>
    <n v="2"/>
    <s v="&quot;RYOBI&quot; รุ่น D1504 โช้คอัพประตูหนีไฟแบบไม่ตั้งค่างรับ นํ้าหนัก 65-80 kg. ประเทศญี่ปุ่น มาตรฐาน UL"/>
    <n v="1"/>
    <s v="PCS."/>
    <n v="2300"/>
    <n v="2300"/>
    <m/>
    <s v="V1000259 - JJP SUPPLY CO., LTD"/>
    <x v="0"/>
    <m/>
    <d v="2024-11-08T00:00:00"/>
    <m/>
    <n v="9"/>
    <s v="Ontime"/>
    <m/>
  </r>
  <r>
    <n v="562"/>
    <s v="CAPEX  (Budget)"/>
    <d v="2024-10-18T00:00:00"/>
    <m/>
    <m/>
    <d v="2024-10-18T00:00:00"/>
    <s v="PR2425-03981"/>
    <s v="PO2425-04372"/>
    <d v="2024-10-25T00:00:00"/>
    <m/>
    <n v="10"/>
    <s v="SFST81000050"/>
    <s v="Tool and Equipment  Engineering"/>
    <s v="Tool and Equipment"/>
    <n v="1"/>
    <s v="ท่อ HDPE ด่าคาดฟ้า ขนาด 50 mm (100M/Roll)"/>
    <n v="1"/>
    <s v="PCS."/>
    <n v="9987"/>
    <n v="9987"/>
    <m/>
    <s v="V1000529 - 168 Supply"/>
    <x v="0"/>
    <m/>
    <d v="2024-10-25T00:00:00"/>
    <m/>
    <n v="0"/>
    <s v="Ontime"/>
    <m/>
  </r>
  <r>
    <n v="563"/>
    <s v="CAPEX  (Budget)"/>
    <d v="2024-10-18T00:00:00"/>
    <m/>
    <m/>
    <d v="2024-10-18T00:00:00"/>
    <s v="PR2425-03985"/>
    <s v="PO2425-04377"/>
    <d v="2024-10-25T00:00:00"/>
    <m/>
    <n v="10"/>
    <s v="SFST81000050"/>
    <s v="Tool and Equipment PD M/C"/>
    <s v="Tool and Equipment"/>
    <n v="1"/>
    <s v="Mitsubishi Inverter FR-D740; 3P, 380VAC, 2.2KW"/>
    <n v="1"/>
    <s v="PCS."/>
    <n v="11400"/>
    <n v="11400"/>
    <m/>
    <s v="V1000481 - บริษัท เจดับบลิวเทค จำกัด"/>
    <x v="0"/>
    <m/>
    <d v="2024-10-25T00:00:00"/>
    <m/>
    <n v="0"/>
    <s v="Ontime"/>
    <m/>
  </r>
  <r>
    <n v="564"/>
    <s v="CAPEX  (Budget)"/>
    <d v="2024-10-18T00:00:00"/>
    <m/>
    <m/>
    <d v="2024-10-18T00:00:00"/>
    <s v="PR2425-03987"/>
    <s v="PO2425-04381 "/>
    <d v="2024-10-25T00:00:00"/>
    <m/>
    <n v="14"/>
    <s v="SFST34000043"/>
    <s v="Consumable part for MN"/>
    <s v="Electrical jobs"/>
    <n v="1"/>
    <s v="&quot;Philip&quot;, TLD36/865, 36W, หลอดไฟฟลูออเรสเซนต์"/>
    <n v="50"/>
    <s v="PCS."/>
    <n v="63"/>
    <n v="3150"/>
    <m/>
    <s v="V1000276 - SN. ELECTRIC AND SUPPLY CO., LTD."/>
    <x v="0"/>
    <m/>
    <d v="2024-10-25T00:00:00"/>
    <m/>
    <n v="0"/>
    <s v="Ontime"/>
    <m/>
  </r>
  <r>
    <n v="565"/>
    <s v="CAPEX  (Budget)"/>
    <d v="2024-10-18T00:00:00"/>
    <m/>
    <m/>
    <d v="2024-10-18T00:00:00"/>
    <s v="PR2425-03987"/>
    <s v="PO2425-04381 "/>
    <d v="2024-10-25T00:00:00"/>
    <m/>
    <n v="10"/>
    <s v="SFST34000044"/>
    <s v="Consumable part for MN"/>
    <s v="Electrical jobs"/>
    <n v="2"/>
    <s v="&quot;Philip&quot;,T8,20W, 2100lm, ECO SOFT HO LED"/>
    <n v="50"/>
    <s v="PCS."/>
    <n v="134"/>
    <n v="6700"/>
    <m/>
    <s v="V1000276 - SN. ELECTRIC AND SUPPLY CO., LTD."/>
    <x v="0"/>
    <m/>
    <d v="2024-10-25T00:00:00"/>
    <m/>
    <n v="0"/>
    <s v="Ontime"/>
    <m/>
  </r>
  <r>
    <n v="566"/>
    <s v="CAPEX  (Budget)"/>
    <d v="2024-10-18T00:00:00"/>
    <m/>
    <m/>
    <d v="2024-10-18T00:00:00"/>
    <s v="PR2425-03987"/>
    <s v="PO2425-04381 "/>
    <d v="2024-10-25T00:00:00"/>
    <m/>
    <n v="10"/>
    <s v="SFST34000091"/>
    <s v="Consumable part for MN"/>
    <s v="Electrical jobs"/>
    <n v="3"/>
    <s v="3M เทปพันสายไฟ รุ่น Temflex Plus ขนาด 3/4นิ้ว - สีดำ"/>
    <n v="40"/>
    <s v="PCS."/>
    <n v="14"/>
    <n v="560"/>
    <m/>
    <s v="V1000276 - SN. ELECTRIC AND SUPPLY CO., LTD."/>
    <x v="0"/>
    <m/>
    <d v="2024-10-25T00:00:00"/>
    <m/>
    <n v="0"/>
    <s v="Ontime"/>
    <m/>
  </r>
  <r>
    <n v="567"/>
    <s v="CAPEX  (Budget)"/>
    <d v="2024-10-24T00:00:00"/>
    <m/>
    <m/>
    <d v="2024-10-24T00:00:00"/>
    <s v="PR2425-04110"/>
    <s v="PO2425-04491"/>
    <d v="2024-10-31T00:00:00"/>
    <m/>
    <n v="30"/>
    <s v="SFST81000050"/>
    <s v="Utility Jobs  (Boiler-Air compress-Transformer-LPG)"/>
    <s v="Cooling  part"/>
    <n v="1"/>
    <s v="Danfoss&quot; 48-F ELIMINATOR Filter drier strainer 023U1921"/>
    <n v="6"/>
    <s v="PCS."/>
    <n v="556"/>
    <n v="3336"/>
    <m/>
    <s v="V1000310 - BOONBAWORN ENGINEERING CO., LTD"/>
    <x v="0"/>
    <s v="GRN2425-0005169"/>
    <d v="2024-11-14T00:00:00"/>
    <m/>
    <n v="14"/>
    <s v="Ontime"/>
    <m/>
  </r>
  <r>
    <n v="568"/>
    <s v="CAPEX  (Budget)"/>
    <d v="2024-10-23T00:00:00"/>
    <m/>
    <m/>
    <d v="2024-10-23T00:00:00"/>
    <s v="PR2526-03228"/>
    <s v="PO2425-04465 "/>
    <d v="2024-10-30T00:00:00"/>
    <m/>
    <n v="90"/>
    <s v="SFST82000007"/>
    <s v="Tool and Equipment  Engineering"/>
    <s v="Tool and Equipment"/>
    <n v="1"/>
    <s v="&quot;Fluke&quot;, 177, Digital multimeter"/>
    <n v="1"/>
    <s v="PCS."/>
    <n v="15961.3"/>
    <n v="15961.3"/>
    <m/>
    <s v="V1000125 - CALIBRATION LABORATORY CO.,LTD."/>
    <x v="0"/>
    <s v="GRN2425-0006532"/>
    <d v="2025-01-17T00:00:00"/>
    <m/>
    <n v="79"/>
    <s v="Ontime"/>
    <m/>
  </r>
  <r>
    <n v="569"/>
    <s v="CAPEX  (Unbudget)"/>
    <d v="2024-10-23T00:00:00"/>
    <m/>
    <m/>
    <d v="2024-10-23T00:00:00"/>
    <s v="PR2526-03228"/>
    <s v="PO2425-04465 "/>
    <d v="2024-10-30T00:00:00"/>
    <m/>
    <n v="90"/>
    <s v="SFST82000007"/>
    <s v="Tool and Equipment  Engineering"/>
    <s v="Tool and Equipment"/>
    <n v="2"/>
    <s v="&quot;Fluke&quot;,TPAK, Tool Magnetic meter  hanger"/>
    <n v="2"/>
    <s v="PCS."/>
    <n v="1017.875"/>
    <n v="2035.75"/>
    <m/>
    <s v="V1000125 - CALIBRATION LABORATORY CO.,LTD."/>
    <x v="0"/>
    <s v="GRN2425-0006532"/>
    <d v="2025-01-17T00:00:00"/>
    <m/>
    <n v="79"/>
    <s v="Ontime"/>
    <m/>
  </r>
  <r>
    <n v="570"/>
    <s v="CAPEX  (Unbudget)"/>
    <d v="2024-10-23T00:00:00"/>
    <m/>
    <m/>
    <d v="2024-10-23T00:00:00"/>
    <s v="PR2526-03228"/>
    <s v="PO2425-04465 "/>
    <d v="2024-10-30T00:00:00"/>
    <m/>
    <n v="90"/>
    <s v="SFST82000007"/>
    <s v="Tool and Equipment  Engineering"/>
    <s v="Tool and Equipment"/>
    <n v="3"/>
    <s v="&quot;Fluke&quot;, C11XT, Protective EVA Foam Hard case"/>
    <n v="1"/>
    <s v="PCS."/>
    <n v="1991.55"/>
    <n v="1991.55"/>
    <m/>
    <s v="V1000125 - CALIBRATION LABORATORY CO.,LTD."/>
    <x v="0"/>
    <s v="GRN2425-0006532"/>
    <d v="2025-01-17T00:00:00"/>
    <m/>
    <n v="79"/>
    <s v="Ontime"/>
    <m/>
  </r>
  <r>
    <n v="571"/>
    <s v="CAPEX  (Unbudget)"/>
    <d v="2024-10-23T00:00:00"/>
    <m/>
    <m/>
    <d v="2024-10-23T00:00:00"/>
    <s v="PR2526-03228"/>
    <s v="PO2425-04465 "/>
    <d v="2024-10-30T00:00:00"/>
    <m/>
    <n v="90"/>
    <s v="SFST82000007"/>
    <s v="Tool and Equipment  Engineering"/>
    <s v="Tool and Equipment"/>
    <n v="4"/>
    <s v="&quot;Fluke&quot;, 374FC, Clamp meter"/>
    <n v="1"/>
    <s v="PCS."/>
    <n v="17975.55"/>
    <n v="17975.55"/>
    <m/>
    <s v="V1000125 - CALIBRATION LABORATORY CO.,LTD."/>
    <x v="0"/>
    <s v="GRN2425-0006532"/>
    <d v="2025-01-17T00:00:00"/>
    <m/>
    <n v="79"/>
    <s v="Ontime"/>
    <m/>
  </r>
  <r>
    <n v="572"/>
    <s v="CAPEX  (Unbudget)"/>
    <d v="2024-10-23T00:00:00"/>
    <m/>
    <m/>
    <d v="2024-10-23T00:00:00"/>
    <s v="PR2526-03228"/>
    <s v="PO2425-04465 "/>
    <d v="2024-10-30T00:00:00"/>
    <m/>
    <n v="90"/>
    <s v="SFST82000007"/>
    <s v="Tool and Equipment  Engineering"/>
    <s v="Tool and Equipment"/>
    <n v="5"/>
    <s v="&quot;Fluke&quot;, i2500-18, Ilexible Current  probes"/>
    <n v="1"/>
    <s v="PCS."/>
    <n v="7998.5"/>
    <n v="7998.5"/>
    <m/>
    <s v="V1000125 - CALIBRATION LABORATORY CO.,LTD."/>
    <x v="0"/>
    <s v="GRN2425-0006532"/>
    <d v="2025-01-17T00:00:00"/>
    <m/>
    <n v="79"/>
    <s v="Ontime"/>
    <m/>
  </r>
  <r>
    <n v="573"/>
    <s v="CAPEX  (Unbudget)"/>
    <d v="2024-10-23T00:00:00"/>
    <m/>
    <m/>
    <d v="2024-10-23T00:00:00"/>
    <s v="PR2526-03228"/>
    <s v="PO2425-04465 "/>
    <d v="2024-10-30T00:00:00"/>
    <m/>
    <n v="90"/>
    <s v="SFST82000007"/>
    <s v="Tool and Equipment  Engineering"/>
    <s v="Tool and Equipment"/>
    <n v="6"/>
    <s v="&quot;Fluke&quot;, C37XT, Protective EVA Hard case"/>
    <n v="1"/>
    <s v="PCS."/>
    <n v="2627.35"/>
    <n v="2627.35"/>
    <m/>
    <s v="V1000125 - CALIBRATION LABORATORY CO.,LTD."/>
    <x v="0"/>
    <s v="GRN2425-0006532"/>
    <d v="2025-01-17T00:00:00"/>
    <m/>
    <n v="79"/>
    <s v="Ontime"/>
    <m/>
  </r>
  <r>
    <n v="574"/>
    <s v="CAPEX  (Unbudget)"/>
    <d v="2024-10-23T00:00:00"/>
    <m/>
    <m/>
    <d v="2024-10-23T00:00:00"/>
    <s v="PR2526-03228"/>
    <s v="PO2425-04465 "/>
    <d v="2024-10-30T00:00:00"/>
    <m/>
    <n v="90"/>
    <s v="SFST82000007"/>
    <s v="Tool and Equipment  Engineering"/>
    <s v="Tool and Equipment"/>
    <n v="7"/>
    <s v="&quot;Fluke&quot;, 1507, Insulation tester"/>
    <n v="1"/>
    <s v="PCS."/>
    <n v="28980.05"/>
    <n v="28980.05"/>
    <m/>
    <s v="V1000125 - CALIBRATION LABORATORY CO.,LTD."/>
    <x v="0"/>
    <s v="GRN2425-0006532"/>
    <d v="2025-01-17T00:00:00"/>
    <m/>
    <n v="79"/>
    <s v="Ontime"/>
    <m/>
  </r>
  <r>
    <n v="575"/>
    <s v="CAPEX  (Unbudget)"/>
    <d v="2024-10-23T00:00:00"/>
    <m/>
    <m/>
    <d v="2024-10-23T00:00:00"/>
    <s v="PR2526-03228"/>
    <s v="PO2425-04465 "/>
    <d v="2024-01-07T00:00:00"/>
    <m/>
    <n v="10"/>
    <s v="SFST82000007"/>
    <s v="Tool and Equipment  Engineering"/>
    <s v="Tool and Equipment"/>
    <n v="8"/>
    <s v="&quot;Fluke&quot;, TLK289,Industrial Master test lead set"/>
    <n v="1"/>
    <s v="PCS."/>
    <n v="7855.7"/>
    <n v="7855.7"/>
    <m/>
    <s v="V1000125 - CALIBRATION LABORATORY CO.,LTD."/>
    <x v="0"/>
    <s v="GRN2425-0006532"/>
    <d v="2024-01-17T00:00:00"/>
    <m/>
    <n v="10"/>
    <s v="Ontime"/>
    <m/>
  </r>
  <r>
    <n v="576"/>
    <s v="Expent  cost"/>
    <d v="2024-10-24T00:00:00"/>
    <m/>
    <m/>
    <d v="2024-10-24T00:00:00"/>
    <s v="PR2425-04110"/>
    <s v="PO2425-04491"/>
    <d v="2024-10-31T00:00:00"/>
    <m/>
    <n v="20"/>
    <s v="SFST81000050"/>
    <s v="Utility Jobs  (Boiler-Air compress-Transformer-LPG)"/>
    <s v="Cooling  part"/>
    <n v="3"/>
    <s v="&quot;EMERSON&quot; Filter Drier (ตัวกรองความชิ้น) EK-3055 (เชื่อม) 5/8&quot;"/>
    <n v="4"/>
    <s v="PCS."/>
    <n v="665"/>
    <n v="2660"/>
    <m/>
    <s v="V1000310 - BOONBAWORN ENGINEERING CO., LTD"/>
    <x v="0"/>
    <s v="GRN2425-0005169"/>
    <d v="2024-11-14T00:00:00"/>
    <m/>
    <n v="14"/>
    <s v="Ontime"/>
    <m/>
  </r>
  <r>
    <n v="577"/>
    <s v="Expent  cost"/>
    <d v="2024-10-24T00:00:00"/>
    <m/>
    <m/>
    <d v="2024-10-24T00:00:00"/>
    <s v="PR2425-04110"/>
    <s v="PO2425-04491"/>
    <d v="2024-10-31T00:00:00"/>
    <m/>
    <n v="120"/>
    <s v="SFST81000050"/>
    <s v="Utility Jobs  (Boiler-Air compress-Transformer-LPG)"/>
    <s v="Cooling  part"/>
    <n v="2"/>
    <s v="&quot;EMERSON&quot; ชุน D-48 ไส้กรองไดเออร์แอร์"/>
    <n v="6"/>
    <s v="PCS."/>
    <n v="550"/>
    <n v="3300"/>
    <m/>
    <s v="V1000310 - BOONBAWORN ENGINEERING CO., LTD"/>
    <x v="0"/>
    <s v="GRN2425-0007234"/>
    <d v="2025-02-18T00:00:00"/>
    <m/>
    <n v="110"/>
    <s v="Ontime"/>
    <m/>
  </r>
  <r>
    <n v="578"/>
    <s v="Expent  cost"/>
    <d v="2024-10-30T00:00:00"/>
    <m/>
    <m/>
    <d v="2024-10-30T00:00:00"/>
    <s v="PR2425-04200"/>
    <s v="PO2425-04717"/>
    <d v="2024-11-06T00:00:00"/>
    <m/>
    <n v="20"/>
    <s v="SFST81000050"/>
    <s v="Safety equipment"/>
    <s v="Tool and Equipment"/>
    <n v="1"/>
    <s v="&quot;UK SAFETY&quot; รุ่น OXFORD รองเท้าเซฟตี้ หัว Composite พื้น Kevlar_x000a_Size: 43 = 1 / 45 = 2"/>
    <n v="3"/>
    <s v="PCS."/>
    <n v="750"/>
    <n v="2250"/>
    <m/>
    <s v=" V1000556 - Team Safety Sales Co., Ltd."/>
    <x v="0"/>
    <m/>
    <d v="2024-11-25T00:00:00"/>
    <m/>
    <n v="19"/>
    <s v="Ontime"/>
    <m/>
  </r>
  <r>
    <n v="579"/>
    <s v="Expent  cost"/>
    <d v="2024-10-30T00:00:00"/>
    <m/>
    <m/>
    <d v="2024-10-30T00:00:00"/>
    <s v="PR2425-04200"/>
    <s v="PO2425-04717"/>
    <d v="2024-11-06T00:00:00"/>
    <m/>
    <n v="90"/>
    <s v="SFST81000050"/>
    <s v="Safety equipment"/>
    <s v="Tool and Equipment"/>
    <n v="2"/>
    <s v="ค่าจัดส่งสินค้า"/>
    <n v="1"/>
    <s v="PCS."/>
    <n v="250"/>
    <n v="250"/>
    <m/>
    <s v=" V1000556 - Team Safety Sales Co., Ltd."/>
    <x v="0"/>
    <m/>
    <d v="2024-11-25T00:00:00"/>
    <m/>
    <n v="19"/>
    <s v="Ontime"/>
    <m/>
  </r>
  <r>
    <n v="580"/>
    <s v="Expent  cost"/>
    <d v="2024-10-30T00:00:00"/>
    <m/>
    <m/>
    <d v="2024-10-30T00:00:00"/>
    <s v="PR2425-04201"/>
    <s v="PO2425-04725"/>
    <d v="2024-11-06T00:00:00"/>
    <m/>
    <n v="10"/>
    <s v="SFST81000009"/>
    <s v="Tool and Equipment PD M/C"/>
    <s v="Electrical jobs"/>
    <n v="1"/>
    <s v="&quot;HACO&quot; CC20 20 mm. ก้ามปูจับท่อ (1กล่อง/100ตัว) สีขาว"/>
    <n v="100"/>
    <s v="PCS."/>
    <n v="2.4"/>
    <n v="240"/>
    <m/>
    <s v="V1000276 - SN. ELECTRIC AND SUPPLY CO., LTD."/>
    <x v="0"/>
    <m/>
    <d v="2024-11-13T00:00:00"/>
    <m/>
    <n v="7"/>
    <s v="Ontime"/>
    <m/>
  </r>
  <r>
    <n v="581"/>
    <s v="Expent  cost"/>
    <d v="2024-10-30T00:00:00"/>
    <m/>
    <m/>
    <d v="2024-10-30T00:00:00"/>
    <s v="PR2425-04201"/>
    <s v="PO2425-04725"/>
    <d v="2024-11-06T00:00:00"/>
    <m/>
    <n v="10"/>
    <s v="SFST81000009"/>
    <s v="Tool and Equipment PD M/C"/>
    <s v="Electrical jobs"/>
    <n v="2"/>
    <s v="HACO BC20 20 mm. คอนเนคเตอร์ (1กล่อง/100ตัว) สีขาว"/>
    <n v="100"/>
    <s v="PCS."/>
    <n v="4.8"/>
    <n v="480"/>
    <m/>
    <s v="V1000276 - SN. ELECTRIC AND SUPPLY CO., LTD."/>
    <x v="0"/>
    <m/>
    <d v="2024-11-13T00:00:00"/>
    <m/>
    <n v="7"/>
    <s v="Ontime"/>
    <m/>
  </r>
  <r>
    <n v="582"/>
    <s v="Expent  cost"/>
    <d v="2024-10-30T00:00:00"/>
    <m/>
    <m/>
    <d v="2024-10-30T00:00:00"/>
    <s v="PR2425-04201"/>
    <s v="PO2425-04725"/>
    <d v="2024-11-06T00:00:00"/>
    <m/>
    <n v="10"/>
    <s v="SFST81000009"/>
    <s v="Tool and Equipment PD M/C"/>
    <s v="Electrical jobs"/>
    <n v="3"/>
    <s v="&quot;HACO&quot; EC20 20 mm. ยาว 2.9 m. ท่อร้อยสายไฟขนาด สีขาว"/>
    <n v="15"/>
    <s v="PCS."/>
    <n v="38"/>
    <n v="570"/>
    <m/>
    <s v="V1000276 - SN. ELECTRIC AND SUPPLY CO., LTD."/>
    <x v="0"/>
    <m/>
    <d v="2024-11-13T00:00:00"/>
    <m/>
    <n v="7"/>
    <s v="Ontime"/>
    <m/>
  </r>
  <r>
    <n v="583"/>
    <s v="Expent  cost"/>
    <d v="2024-10-30T00:00:00"/>
    <m/>
    <m/>
    <d v="2024-10-30T00:00:00"/>
    <s v="PR2425-04213"/>
    <s v="PO2425-04726"/>
    <d v="2024-11-06T00:00:00"/>
    <m/>
    <n v="10"/>
    <s v="SFST81000009"/>
    <s v="Tool and Equipment PD M/C"/>
    <s v="Electrical jobs"/>
    <n v="1"/>
    <s v="&quot;Panasonic&quot; WEG5001K WIDE SERIES 16A 250V"/>
    <n v="10"/>
    <s v="PCS."/>
    <n v="29"/>
    <n v="290"/>
    <m/>
    <s v="V1000276 - SN. ELECTRIC AND SUPPLY CO., LTD."/>
    <x v="0"/>
    <m/>
    <d v="2024-11-13T00:00:00"/>
    <m/>
    <n v="7"/>
    <s v="Ontime"/>
    <m/>
  </r>
  <r>
    <n v="584"/>
    <s v="Expent  cost"/>
    <d v="2024-10-30T00:00:00"/>
    <m/>
    <m/>
    <d v="2024-10-30T00:00:00"/>
    <s v="PR2425-04213"/>
    <s v="PO2425-04726"/>
    <d v="2024-11-06T00:00:00"/>
    <m/>
    <n v="10"/>
    <s v="SFST81000009"/>
    <s v="Tool and Equipment PD M/C"/>
    <s v="Electrical jobs"/>
    <n v="2"/>
    <s v="&quot;Panasonic&quot; WEG6801WK WIDE ฝาพลาสติก1ช่อง สีขาว"/>
    <n v="10"/>
    <s v="PCS."/>
    <n v="19"/>
    <n v="190"/>
    <m/>
    <s v="V1000276 - SN. ELECTRIC AND SUPPLY CO., LTD."/>
    <x v="0"/>
    <m/>
    <d v="2024-11-13T00:00:00"/>
    <m/>
    <n v="7"/>
    <s v="Ontime"/>
    <m/>
  </r>
  <r>
    <n v="585"/>
    <s v="Expent  cost"/>
    <d v="2024-10-30T00:00:00"/>
    <m/>
    <m/>
    <d v="2024-10-30T00:00:00"/>
    <s v="PR2425-04213"/>
    <s v="PO2425-04726"/>
    <d v="2024-11-06T00:00:00"/>
    <m/>
    <n v="10"/>
    <s v="SFST81000009"/>
    <s v="Tool and Equipment PD M/C"/>
    <s v="Electrical jobs"/>
    <n v="3"/>
    <s v="&quot;Nano&quot; PVC Box ลอย 2x4&quot; บล็อคพลาสติกลอยเดี่ยว สีขาว"/>
    <n v="10"/>
    <s v="PCS."/>
    <n v="10"/>
    <n v="100"/>
    <m/>
    <s v="V1000276 - SN. ELECTRIC AND SUPPLY CO., LTD."/>
    <x v="0"/>
    <m/>
    <d v="2024-11-13T00:00:00"/>
    <m/>
    <n v="7"/>
    <s v="Ontime"/>
    <m/>
  </r>
  <r>
    <n v="586"/>
    <s v="Expent  cost"/>
    <d v="2024-10-24T00:00:00"/>
    <m/>
    <m/>
    <d v="2024-10-24T00:00:00"/>
    <s v="PR2425-04113"/>
    <s v="PO2425-04492"/>
    <d v="2024-10-31T00:00:00"/>
    <m/>
    <n v="120"/>
    <s v="SFST81000050"/>
    <s v="Utility Jobs  (Boiler-Air compress-Transformer-LPG)"/>
    <s v="Cooling system jobs"/>
    <n v="1"/>
    <s v="P.C.B Inverter Trane Model: TYA200JD00AA"/>
    <n v="1"/>
    <s v="PCS."/>
    <n v="21400"/>
    <n v="21400"/>
    <m/>
    <s v="V1000682 - Ratchanee Kamyuang"/>
    <x v="0"/>
    <s v="GRN2627-0001017"/>
    <d v="2026-05-04T00:00:00"/>
    <m/>
    <n v="550"/>
    <s v="over deliverry"/>
    <m/>
  </r>
  <r>
    <n v="587"/>
    <s v="Expent  cost"/>
    <d v="2024-10-24T00:00:00"/>
    <m/>
    <m/>
    <d v="2024-10-24T00:00:00"/>
    <s v="PR2425-04113"/>
    <s v="PO2425-04492"/>
    <d v="2024-10-31T00:00:00"/>
    <m/>
    <n v="90"/>
    <s v="SFST81000050"/>
    <s v="Utility Jobs  (Boiler-Air compress-Transformer-LPG)"/>
    <s v="Cooling system jobs"/>
    <n v="2"/>
    <s v="ค่าแรงและค่าดำเนินการ"/>
    <n v="1"/>
    <s v="PCS."/>
    <n v="2500"/>
    <n v="2500"/>
    <m/>
    <s v="V1000682 - Ratchanee Kamyuang"/>
    <x v="0"/>
    <m/>
    <d v="2025-01-22T00:00:00"/>
    <m/>
    <n v="83"/>
    <s v="Ontime"/>
    <m/>
  </r>
  <r>
    <n v="588"/>
    <s v="Expent  cost"/>
    <d v="2024-10-24T00:00:00"/>
    <m/>
    <m/>
    <d v="2024-10-24T00:00:00"/>
    <s v="PR2425-04111 "/>
    <s v="PO2425-04588 "/>
    <d v="2024-10-31T00:00:00"/>
    <m/>
    <n v="60"/>
    <s v="SFST81000050"/>
    <s v="Tool and Equipment PD M/C"/>
    <s v="Cooling  part"/>
    <n v="1"/>
    <s v="Type: Aluminum filter, AL Size: 289x594x44 mm"/>
    <n v="2"/>
    <s v="PCS."/>
    <n v="450"/>
    <n v="900"/>
    <m/>
    <s v="V1000699 - FILTECH PLUS ENGINEERING COMPANY LIMITED"/>
    <x v="0"/>
    <m/>
    <d v="2024-12-17T00:00:00"/>
    <m/>
    <n v="47"/>
    <s v="Ontime"/>
    <m/>
  </r>
  <r>
    <n v="589"/>
    <s v="Expent  cost"/>
    <d v="2024-10-24T00:00:00"/>
    <m/>
    <m/>
    <d v="2024-10-24T00:00:00"/>
    <s v="PR2425-04111 "/>
    <s v="PO2425-04588 "/>
    <d v="2024-10-31T00:00:00"/>
    <m/>
    <n v="60"/>
    <s v="SFST81000050"/>
    <s v="Tool and Equipment PD M/C"/>
    <s v="Cooling  part"/>
    <n v="2"/>
    <s v="Type: Aluminum filter, AL Size: 492x594x44 mm"/>
    <n v="2"/>
    <s v="PCS."/>
    <n v="550"/>
    <n v="1100"/>
    <m/>
    <s v="V1000699 - FILTECH PLUS ENGINEERING COMPANY LIMITED"/>
    <x v="0"/>
    <m/>
    <d v="2024-12-17T00:00:00"/>
    <m/>
    <n v="47"/>
    <s v="Ontime"/>
    <m/>
  </r>
  <r>
    <n v="590"/>
    <s v="Expent  cost"/>
    <d v="2024-10-24T00:00:00"/>
    <m/>
    <m/>
    <d v="2024-10-24T00:00:00"/>
    <s v="PR2425-04111 "/>
    <s v="PO2425-04588 "/>
    <d v="2024-10-31T00:00:00"/>
    <m/>
    <n v="60"/>
    <s v="SFST81000050"/>
    <s v="Tool and Equipment PD M/C"/>
    <s v="Cooling  part"/>
    <n v="3"/>
    <s v="Medium Filter (Box Type), Size: 295x595x95 mm_x000a_- Frame: Extruded_x000a_- Eff: 90-95% yellow"/>
    <n v="2"/>
    <s v="PCS."/>
    <n v="1500"/>
    <n v="3000"/>
    <m/>
    <s v="V1000699 - FILTECH PLUS ENGINEERING COMPANY LIMITED"/>
    <x v="0"/>
    <m/>
    <d v="2024-12-17T00:00:00"/>
    <m/>
    <n v="47"/>
    <s v="Ontime"/>
    <m/>
  </r>
  <r>
    <n v="591"/>
    <s v="Expent  cost"/>
    <d v="2024-10-30T00:00:00"/>
    <m/>
    <m/>
    <d v="2024-10-30T00:00:00"/>
    <s v="PR2425-04194"/>
    <s v="PO2425-04743"/>
    <d v="2024-11-06T00:00:00"/>
    <m/>
    <n v="160"/>
    <s v="SFST81000064"/>
    <s v="Annual cost"/>
    <s v="Inspect cost"/>
    <n v="1"/>
    <s v="ค่าบริการ งานตรวจสอบรับรองระบบการจัดการพลังงาน_x000a_- ประจําปี 2567_x000a_- รายละเอียดดามใบเสอนราคาแนบ"/>
    <n v="1"/>
    <s v="JOB."/>
    <n v="25000"/>
    <n v="25000"/>
    <m/>
    <s v="V1000694 - JIRAKIN ENGINEERING SERVICE CO., LTD."/>
    <x v="0"/>
    <s v="GRN2526-0000143"/>
    <d v="2025-04-08T00:00:00"/>
    <m/>
    <n v="153"/>
    <s v="Ontime"/>
    <m/>
  </r>
  <r>
    <n v="592"/>
    <s v="Expent  cost"/>
    <d v="2024-11-01T00:00:00"/>
    <m/>
    <m/>
    <d v="2024-11-01T00:00:00"/>
    <s v="PR2425-04232"/>
    <s v="PO2425-04767 "/>
    <d v="2024-11-08T00:00:00"/>
    <m/>
    <n v="120"/>
    <s v="SFST81000048"/>
    <s v="Utility Jobs  (Boiler-Air compress-Transformer-LPG)"/>
    <s v="Cooling system jobs"/>
    <n v="1"/>
    <s v="Suction valve Header 2-5/8&quot; STAS-9621"/>
    <n v="1"/>
    <s v="JOB."/>
    <n v="6250"/>
    <n v="6250"/>
    <m/>
    <s v="V1000055 - I.T.C.(1993) CO.,LTD."/>
    <x v="0"/>
    <s v="GRN2526-0005756"/>
    <d v="2025-12-02T00:00:00"/>
    <m/>
    <n v="389"/>
    <s v="over deliverry"/>
    <m/>
  </r>
  <r>
    <n v="593"/>
    <s v="Expent  cost"/>
    <d v="2024-11-01T00:00:00"/>
    <m/>
    <m/>
    <d v="2024-11-01T00:00:00"/>
    <s v="PR2425-04232"/>
    <s v="PO2425-04767 "/>
    <d v="2024-11-08T00:00:00"/>
    <m/>
    <n v="120"/>
    <s v="SFST81000048"/>
    <s v="Utility Jobs  (Boiler-Air compress-Transformer-LPG)"/>
    <s v="Cooling system jobs"/>
    <n v="2"/>
    <s v="Drier Core: F48 for Suction header"/>
    <n v="2"/>
    <s v="JOB."/>
    <n v="260"/>
    <n v="520"/>
    <m/>
    <s v="V1000055 - I.T.C.(1993) CO.,LTD."/>
    <x v="0"/>
    <s v="GRN2526-0005756"/>
    <d v="2025-12-02T00:00:00"/>
    <m/>
    <n v="389"/>
    <s v="over deliverry"/>
    <m/>
  </r>
  <r>
    <n v="594"/>
    <s v="Expent  cost"/>
    <d v="2024-11-01T00:00:00"/>
    <m/>
    <m/>
    <d v="2024-11-01T00:00:00"/>
    <s v="PR2425-04232"/>
    <s v="PO2425-04767 "/>
    <d v="2024-11-08T00:00:00"/>
    <m/>
    <n v="120"/>
    <s v="SFST81000048"/>
    <s v="Utility Jobs  (Boiler-Air compress-Transformer-LPG)"/>
    <s v="Cooling system jobs"/>
    <n v="3"/>
    <s v="Oil Strainer 1/2&quot; (Flare)"/>
    <n v="1"/>
    <s v="JOB."/>
    <n v="450"/>
    <n v="450"/>
    <m/>
    <s v="V1000055 - I.T.C.(1993) CO.,LTD."/>
    <x v="0"/>
    <s v="GRN2526-0005756"/>
    <d v="2025-12-02T00:00:00"/>
    <m/>
    <n v="389"/>
    <s v="over deliverry"/>
    <m/>
  </r>
  <r>
    <n v="595"/>
    <s v="Expent  cost"/>
    <d v="2024-11-01T00:00:00"/>
    <m/>
    <m/>
    <d v="2024-11-01T00:00:00"/>
    <s v="PR2425-04232"/>
    <s v="PO2425-04767 "/>
    <d v="2024-11-08T00:00:00"/>
    <m/>
    <n v="120"/>
    <s v="SFST81000048"/>
    <s v="Utility Jobs  (Boiler-Air compress-Transformer-LPG)"/>
    <s v="Cooling system jobs"/>
    <n v="4"/>
    <s v="Low Pressure Gauge MR-205-DS-Multi-16 Bar ออกหลัง"/>
    <n v="4"/>
    <s v="JOB."/>
    <n v="300"/>
    <n v="1200"/>
    <m/>
    <s v="V1000055 - I.T.C.(1993) CO.,LTD."/>
    <x v="0"/>
    <s v="GRN2526-0005756"/>
    <d v="2025-12-02T00:00:00"/>
    <m/>
    <n v="389"/>
    <s v="over deliverry"/>
    <m/>
  </r>
  <r>
    <n v="596"/>
    <s v="Expent  cost"/>
    <d v="2024-11-01T00:00:00"/>
    <m/>
    <m/>
    <d v="2024-11-01T00:00:00"/>
    <s v="PR2425-04232"/>
    <s v="PO2425-04767 "/>
    <d v="2024-11-08T00:00:00"/>
    <m/>
    <n v="120"/>
    <s v="SFST81000048"/>
    <s v="Utility Jobs  (Boiler-Air compress-Transformer-LPG)"/>
    <s v="Cooling system jobs"/>
    <n v="5"/>
    <s v="Hi Pressure Gauge MR-306-DS-Multi-35 Bar ออกหลัง"/>
    <n v="2"/>
    <s v="JOB."/>
    <n v="600"/>
    <n v="1200"/>
    <m/>
    <s v="V1000055 - I.T.C.(1993) CO.,LTD."/>
    <x v="0"/>
    <s v="GRN2526-0005756"/>
    <d v="2025-12-02T00:00:00"/>
    <m/>
    <n v="389"/>
    <s v="over deliverry"/>
    <m/>
  </r>
  <r>
    <n v="597"/>
    <s v="Expent  cost"/>
    <d v="2024-11-01T00:00:00"/>
    <m/>
    <m/>
    <d v="2024-11-01T00:00:00"/>
    <s v="PR2425-04232"/>
    <s v="PO2425-04767 "/>
    <d v="2024-11-08T00:00:00"/>
    <m/>
    <n v="120"/>
    <s v="SFST81000048"/>
    <s v="Utility Jobs  (Boiler-Air compress-Transformer-LPG)"/>
    <s v="Cooling system jobs"/>
    <n v="6"/>
    <s v="ค่าแรงปฏิบัติงานเปลี่ยนท่อ Suction Compressor                                                                                                                                                                                                                                                                                                                                                                                                                                                                                                                                                                                                                                                                                                                                                                                                                                                                                                                                                                                                                                                                                                                                                                                                                                        "/>
    <n v="1"/>
    <s v="JOB."/>
    <n v="18000"/>
    <n v="18000"/>
    <m/>
    <s v="V1000055 - I.T.C.(1993) CO.,LTD."/>
    <x v="0"/>
    <s v="GRN2526-0005756"/>
    <d v="2025-12-02T00:00:00"/>
    <m/>
    <n v="389"/>
    <s v="over deliverry"/>
    <m/>
  </r>
  <r>
    <n v="598"/>
    <s v="Expent  cost"/>
    <d v="2024-11-08T00:00:00"/>
    <m/>
    <m/>
    <d v="2024-11-08T00:00:00"/>
    <s v="PR2425-04303"/>
    <s v="PO2425-04770"/>
    <d v="2024-11-15T00:00:00"/>
    <m/>
    <n v="20"/>
    <s v="SFST81000009"/>
    <s v="Tool and Equipment  Engineering"/>
    <s v="Consumable part"/>
    <n v="1"/>
    <s v="&quot;ตราช้าง&quot; ข้องอ 90 องศา 2&quot; PVC"/>
    <n v="6"/>
    <s v="PCS."/>
    <n v="39"/>
    <n v="234"/>
    <m/>
    <s v="V1000306 - Inter Supply (1992) Co., Ltd."/>
    <x v="0"/>
    <m/>
    <d v="2024-12-03T00:00:00"/>
    <m/>
    <n v="18"/>
    <s v="Ontime"/>
    <m/>
  </r>
  <r>
    <n v="599"/>
    <s v="Expent  cost"/>
    <d v="2024-11-08T00:00:00"/>
    <m/>
    <m/>
    <d v="2024-11-08T00:00:00"/>
    <s v="PR2425-04303"/>
    <s v="PO2425-04770"/>
    <d v="2024-11-15T00:00:00"/>
    <m/>
    <n v="20"/>
    <s v="SFST81000009"/>
    <s v="Tool and Equipment  Engineering"/>
    <s v="Consumable part"/>
    <n v="2"/>
    <s v="&quot;ดราช้าง&quot; ข้อต่อตรง 2&quot; PVC"/>
    <n v="6"/>
    <s v="PCS."/>
    <n v="29"/>
    <n v="174"/>
    <m/>
    <s v="V1000306 - Inter Supply (1992) Co., Ltd."/>
    <x v="0"/>
    <m/>
    <d v="2024-12-03T00:00:00"/>
    <m/>
    <n v="18"/>
    <s v="Ontime"/>
    <m/>
  </r>
  <r>
    <n v="600"/>
    <s v="Expent  cost"/>
    <d v="2024-11-08T00:00:00"/>
    <m/>
    <m/>
    <d v="2024-11-08T00:00:00"/>
    <s v="PR2425-04303"/>
    <s v="PO2425-04770"/>
    <d v="2024-11-15T00:00:00"/>
    <m/>
    <n v="20"/>
    <s v="SFST81000009"/>
    <s v="Tool and Equipment  Engineering"/>
    <s v="Consumable part"/>
    <n v="3"/>
    <s v="&quot;ตราช้าง&quot; ข้อลดกลม 3&quot;x2&quot; PVC"/>
    <n v="6"/>
    <s v="PCS."/>
    <n v="78"/>
    <n v="468"/>
    <m/>
    <s v="V1000306 - Inter Supply (1992) Co., Ltd."/>
    <x v="0"/>
    <m/>
    <d v="2024-12-03T00:00:00"/>
    <m/>
    <n v="18"/>
    <s v="Ontime"/>
    <m/>
  </r>
  <r>
    <n v="601"/>
    <s v="Expent  cost"/>
    <d v="2024-11-08T00:00:00"/>
    <m/>
    <m/>
    <d v="2024-11-08T00:00:00"/>
    <s v="PR2425-04303"/>
    <s v="PO2425-04770"/>
    <d v="2024-11-15T00:00:00"/>
    <m/>
    <n v="20"/>
    <s v="SFST81000009"/>
    <s v="Tool and Equipment  Engineering"/>
    <s v="Consumable part"/>
    <n v="4"/>
    <s v="&quot;ดราช้าง&quot; ข้อลดกลม 3&quot;x2-1/2&quot; PVC"/>
    <n v="6"/>
    <s v="PCS."/>
    <n v="78"/>
    <n v="468"/>
    <m/>
    <s v="V1000306 - Inter Supply (1992) Co., Ltd."/>
    <x v="0"/>
    <m/>
    <d v="2024-12-03T00:00:00"/>
    <m/>
    <n v="18"/>
    <s v="Ontime"/>
    <m/>
  </r>
  <r>
    <n v="602"/>
    <s v="Expent  cost"/>
    <d v="2024-11-08T00:00:00"/>
    <m/>
    <m/>
    <d v="2024-11-08T00:00:00"/>
    <s v="PR2425-04303"/>
    <s v="PO2425-04770"/>
    <d v="2024-11-15T00:00:00"/>
    <m/>
    <n v="20"/>
    <s v="SFST81000009"/>
    <s v="Tool and Equipment  Engineering"/>
    <s v="Consumable part"/>
    <n v="5"/>
    <s v="&quot;TTC&quot; บอลล์วาล์ว PVC แบบสวม 2&quot;"/>
    <n v="6"/>
    <s v="PCS."/>
    <n v="120"/>
    <n v="720"/>
    <m/>
    <s v="V1000306 - Inter Supply (1992) Co., Ltd."/>
    <x v="0"/>
    <m/>
    <d v="2024-12-03T00:00:00"/>
    <m/>
    <n v="18"/>
    <s v="Ontime"/>
    <m/>
  </r>
  <r>
    <n v="603"/>
    <s v="Expent  cost"/>
    <d v="2024-11-08T00:00:00"/>
    <m/>
    <m/>
    <d v="2024-11-08T00:00:00"/>
    <s v="PR2425-04303"/>
    <s v="PO2425-04770"/>
    <d v="2024-11-15T00:00:00"/>
    <m/>
    <n v="20"/>
    <s v="SFST81000009"/>
    <s v="Tool and Equipment  Engineering"/>
    <s v="Consumable part"/>
    <n v="6"/>
    <s v="&quot;ตราเสือ&quot; ท่อ PVC 2&quot; ชั้น 13.5 ยาว 4 เมตร."/>
    <n v="6"/>
    <s v="PCS."/>
    <n v="260"/>
    <n v="1560"/>
    <m/>
    <s v="V1000306 - Inter Supply (1992) Co., Ltd."/>
    <x v="0"/>
    <m/>
    <d v="2024-12-03T00:00:00"/>
    <m/>
    <n v="18"/>
    <s v="Ontime"/>
    <m/>
  </r>
  <r>
    <n v="604"/>
    <s v="Expent  cost"/>
    <d v="2024-11-08T00:00:00"/>
    <m/>
    <m/>
    <d v="2024-11-08T00:00:00"/>
    <s v="PR2425-04303"/>
    <s v="PO2425-04770"/>
    <d v="2024-11-15T00:00:00"/>
    <m/>
    <n v="20"/>
    <s v="SFST81000009"/>
    <s v="Tool and Equipment  Engineering"/>
    <s v="Consumable part"/>
    <n v="7"/>
    <s v="&quot;ตราเสือ&quot; ท่อ PVC 3&quot; ชั้น 13.5 ยาว 4 เมตร."/>
    <n v="6"/>
    <s v="PCS."/>
    <n v="590"/>
    <n v="3540"/>
    <m/>
    <s v="V1000306 - Inter Supply (1992) Co., Ltd."/>
    <x v="0"/>
    <m/>
    <d v="2024-12-03T00:00:00"/>
    <m/>
    <n v="18"/>
    <s v="Ontime"/>
    <m/>
  </r>
  <r>
    <n v="605"/>
    <s v="Expent  cost"/>
    <d v="2024-11-08T00:00:00"/>
    <m/>
    <m/>
    <d v="2024-11-08T00:00:00"/>
    <s v="PR2425-04303"/>
    <s v="PO2425-04770"/>
    <d v="2024-11-15T00:00:00"/>
    <m/>
    <n v="20"/>
    <s v="SFST81000009"/>
    <s v="Tool and Equipment  Engineering"/>
    <s v="Consumable part"/>
    <n v="8"/>
    <s v="&quot;ดราเสือ&quot; ท่อ PVC 2-1/2&quot; ชั้น 13.5 ยาว 4 เมตร."/>
    <n v="6"/>
    <s v="PCS."/>
    <n v="415"/>
    <n v="2490"/>
    <m/>
    <s v="V1000306 - Inter Supply (1992) Co., Ltd."/>
    <x v="0"/>
    <m/>
    <d v="2024-12-03T00:00:00"/>
    <m/>
    <n v="18"/>
    <s v="Ontime"/>
    <m/>
  </r>
  <r>
    <n v="606"/>
    <s v="Expent  cost"/>
    <d v="2024-11-08T00:00:00"/>
    <m/>
    <m/>
    <d v="2024-11-08T00:00:00"/>
    <s v="PR2425-04303"/>
    <s v="PO2425-04770"/>
    <d v="2024-11-15T00:00:00"/>
    <m/>
    <n v="20"/>
    <s v="SFST81000009"/>
    <s v="Tool and Equipment  Engineering"/>
    <s v="Consumable part"/>
    <n v="9"/>
    <s v="&quot;ตราเสือ&quot; ท่อ PVC 1&quot; ชั้น 13.5 ยาว 4 เมตร."/>
    <n v="6"/>
    <s v="PCS."/>
    <n v="103"/>
    <n v="618"/>
    <m/>
    <s v="V1000306 - Inter Supply (1992) Co., Ltd."/>
    <x v="0"/>
    <m/>
    <d v="2024-12-03T00:00:00"/>
    <m/>
    <n v="18"/>
    <s v="Ontime"/>
    <m/>
  </r>
  <r>
    <n v="607"/>
    <s v="Expent  cost"/>
    <d v="2024-11-08T00:00:00"/>
    <m/>
    <m/>
    <d v="2024-11-08T00:00:00"/>
    <s v="PR2425-04303"/>
    <s v="PO2425-04770"/>
    <d v="2024-11-15T00:00:00"/>
    <m/>
    <n v="20"/>
    <s v="SFST81000009"/>
    <s v="Tool and Equipment  Engineering"/>
    <s v="Consumable part"/>
    <n v="10"/>
    <s v="&quot;ดราเสือ&quot; ท่อ PVC 1/2&quot; ชั้น 13.5 ยาว 4 เมตร."/>
    <n v="6"/>
    <s v="PCS."/>
    <n v="54"/>
    <n v="324"/>
    <m/>
    <s v="V1000306 - Inter Supply (1992) Co., Ltd."/>
    <x v="0"/>
    <m/>
    <d v="2024-12-03T00:00:00"/>
    <m/>
    <n v="18"/>
    <s v="Ontime"/>
    <m/>
  </r>
  <r>
    <n v="608"/>
    <s v="Expent  cost"/>
    <d v="2024-11-08T00:00:00"/>
    <m/>
    <m/>
    <d v="2024-11-08T00:00:00"/>
    <s v="PR2425-04303"/>
    <s v="PO2425-04770"/>
    <d v="2024-11-15T00:00:00"/>
    <m/>
    <n v="20"/>
    <s v="SFST81000009"/>
    <s v="Tool and Equipment  Engineering"/>
    <s v="Consumable part"/>
    <n v="11"/>
    <s v="&quot;ตราเสือ&quot; ท่อ PVC 3/4&quot; ชั้น 13.5 ยาว 4 เมตร."/>
    <n v="6"/>
    <s v="PCS."/>
    <n v="65"/>
    <n v="390"/>
    <m/>
    <s v="V1000306 - Inter Supply (1992) Co., Ltd."/>
    <x v="0"/>
    <m/>
    <d v="2024-12-03T00:00:00"/>
    <m/>
    <n v="18"/>
    <s v="Ontime"/>
    <m/>
  </r>
  <r>
    <n v="609"/>
    <s v="Expent  cost"/>
    <d v="2024-11-08T00:00:00"/>
    <m/>
    <m/>
    <d v="2024-11-08T00:00:00"/>
    <s v="PR2425-04303"/>
    <s v="PO2425-04770"/>
    <d v="2024-11-15T00:00:00"/>
    <m/>
    <n v="20"/>
    <s v="SFST81000009"/>
    <s v="Tool and Equipment  Engineering"/>
    <s v="Consumable part"/>
    <n v="12"/>
    <s v="&quot;ตราเสือ&quot; ท่อ PVC 1-1/2&quot; ชั้น 13.5 ยาว 4 เมตร."/>
    <n v="6"/>
    <s v="PCS."/>
    <n v="170"/>
    <n v="1020"/>
    <m/>
    <s v="V1000306 - Inter Supply (1992) Co., Ltd."/>
    <x v="0"/>
    <m/>
    <d v="2024-12-03T00:00:00"/>
    <m/>
    <n v="18"/>
    <s v="Ontime"/>
    <m/>
  </r>
  <r>
    <n v="610"/>
    <s v="CAPEX  (Budget)"/>
    <d v="2024-10-30T00:00:00"/>
    <m/>
    <m/>
    <d v="2024-10-30T00:00:00"/>
    <s v="PR2425-04221 "/>
    <s v="PO2425-04798"/>
    <d v="2024-11-06T00:00:00"/>
    <m/>
    <n v="10"/>
    <s v="SFST82000007"/>
    <s v="Utility Jobs  (Boiler-Air compress-Transformer-LPG)"/>
    <s v="Tool and Equipment"/>
    <n v="1"/>
    <s v="GESTRA BLOWDOWN VALVE MPA46 PN40 DN40_x000a_- TYPE: BOTTOM *AUTOMATIC BLOWDOWN VALVE_x000a_- P/N: 0051700_x000a_- BODY: FORGED STEEL 1.0460_x000a_- CONNECTION: FLANGED PN40_x000a_- MAX. TEMP.: 300°C"/>
    <n v="1"/>
    <s v="PCS."/>
    <n v="65000"/>
    <n v="65000"/>
    <m/>
    <s v="V1000552 - Alpha group co.,Ltd"/>
    <x v="0"/>
    <m/>
    <d v="2024-11-15T00:00:00"/>
    <m/>
    <n v="9"/>
    <s v="Ontime"/>
    <m/>
  </r>
  <r>
    <n v="611"/>
    <s v="Expent  cost"/>
    <d v="2024-11-08T00:00:00"/>
    <m/>
    <m/>
    <d v="2024-11-08T00:00:00"/>
    <s v="PR2425-04305"/>
    <s v="PO2425-04799"/>
    <d v="2024-11-15T00:00:00"/>
    <m/>
    <n v="10"/>
    <s v="SFST81000050"/>
    <s v="Safety equipment"/>
    <s v="Tool and Equipment"/>
    <n v="1"/>
    <s v="ธงอพยพหนีไฟV.1 (ชมพูบานเย็น) 30x45 ซม."/>
    <n v="1"/>
    <s v="PCS."/>
    <n v="121.5"/>
    <n v="121.5"/>
    <m/>
    <s v="V1000708 - THONGPRACHATHIPATAI CO., LTD."/>
    <x v="0"/>
    <m/>
    <d v="2024-11-25T00:00:00"/>
    <m/>
    <n v="10"/>
    <s v="Ontime"/>
    <m/>
  </r>
  <r>
    <n v="612"/>
    <s v="Expent  cost"/>
    <d v="2024-11-08T00:00:00"/>
    <m/>
    <m/>
    <d v="2024-11-08T00:00:00"/>
    <s v="PR2425-04305"/>
    <s v="PO2425-04799"/>
    <d v="2024-11-15T00:00:00"/>
    <m/>
    <n v="10"/>
    <s v="SFST81000050"/>
    <s v="Safety equipment"/>
    <s v="Tool and Equipment"/>
    <n v="2"/>
    <s v="ธงอพยพหนีไฟV.1 (เลือดหมู) 30x45 ซม."/>
    <n v="1"/>
    <s v="PCS."/>
    <n v="121.5"/>
    <n v="121.5"/>
    <m/>
    <s v="V1000708 - THONGPRACHATHIPATAI CO., LTD."/>
    <x v="0"/>
    <m/>
    <d v="2024-11-25T00:00:00"/>
    <m/>
    <n v="10"/>
    <s v="Ontime"/>
    <m/>
  </r>
  <r>
    <n v="613"/>
    <s v="Expent  cost"/>
    <d v="2024-11-08T00:00:00"/>
    <m/>
    <m/>
    <d v="2024-11-08T00:00:00"/>
    <s v="PR2425-04305"/>
    <s v="PO2425-04799"/>
    <d v="2024-11-15T00:00:00"/>
    <m/>
    <n v="10"/>
    <s v="SFST81000050"/>
    <s v="Safety equipment"/>
    <s v="Tool and Equipment"/>
    <n v="3"/>
    <s v="ธงอพยพหนีไฟV.1 (เขียว) 30x45 ซม."/>
    <n v="1"/>
    <s v="PCS."/>
    <n v="121.5"/>
    <n v="121.5"/>
    <m/>
    <s v="V1000708 - THONGPRACHATHIPATAI CO., LTD."/>
    <x v="0"/>
    <m/>
    <d v="2024-11-25T00:00:00"/>
    <m/>
    <n v="10"/>
    <s v="Ontime"/>
    <m/>
  </r>
  <r>
    <n v="614"/>
    <s v="Expent  cost"/>
    <d v="2024-11-08T00:00:00"/>
    <m/>
    <m/>
    <d v="2024-11-08T00:00:00"/>
    <s v="PR2425-04305"/>
    <s v="PO2425-04799"/>
    <d v="2024-11-15T00:00:00"/>
    <m/>
    <n v="10"/>
    <s v="SFST81000050"/>
    <s v="Safety equipment"/>
    <s v="Tool and Equipment"/>
    <n v="4"/>
    <s v="ธงอพยพหนีไฟV.1 (เหลือง) 30x45 ซม."/>
    <n v="1"/>
    <s v="PCS."/>
    <n v="121.5"/>
    <n v="121.5"/>
    <m/>
    <s v="V1000708 - THONGPRACHATHIPATAI CO., LTD."/>
    <x v="0"/>
    <m/>
    <d v="2024-11-25T00:00:00"/>
    <m/>
    <n v="10"/>
    <s v="Ontime"/>
    <m/>
  </r>
  <r>
    <n v="615"/>
    <s v="Expent  cost"/>
    <d v="2024-11-08T00:00:00"/>
    <m/>
    <m/>
    <d v="2024-11-08T00:00:00"/>
    <s v="PR2425-04305"/>
    <s v="PO2425-04799"/>
    <d v="2024-11-15T00:00:00"/>
    <m/>
    <n v="10"/>
    <s v="SFST81000050"/>
    <s v="Safety equipment"/>
    <s v="Tool and Equipment"/>
    <n v="5"/>
    <s v="ธงอพยพหนีไฟV.1 (ม่วง) 30x45 ซม."/>
    <n v="1"/>
    <s v="PCS."/>
    <n v="121.5"/>
    <n v="121.5"/>
    <m/>
    <s v="V1000708 - THONGPRACHATHIPATAI CO., LTD."/>
    <x v="0"/>
    <m/>
    <d v="2024-11-25T00:00:00"/>
    <m/>
    <n v="10"/>
    <s v="Ontime"/>
    <m/>
  </r>
  <r>
    <n v="616"/>
    <s v="Expent  cost"/>
    <d v="2024-11-08T00:00:00"/>
    <m/>
    <m/>
    <d v="2024-11-08T00:00:00"/>
    <s v="PR2425-04305"/>
    <s v="PO2425-04799"/>
    <d v="2024-11-15T00:00:00"/>
    <m/>
    <n v="10"/>
    <s v="SFST81000050"/>
    <s v="Safety equipment"/>
    <s v="Tool and Equipment"/>
    <n v="6"/>
    <s v="ธงอพยพหนีไฟV.1 (น้ำเงิน) 30x45 ซม."/>
    <n v="1"/>
    <s v="PCS."/>
    <n v="121.5"/>
    <n v="121.5"/>
    <m/>
    <s v="V1000708 - THONGPRACHATHIPATAI CO., LTD."/>
    <x v="0"/>
    <m/>
    <d v="2024-11-25T00:00:00"/>
    <m/>
    <n v="10"/>
    <s v="Ontime"/>
    <m/>
  </r>
  <r>
    <n v="617"/>
    <s v="Expent  cost"/>
    <d v="2024-11-08T00:00:00"/>
    <m/>
    <m/>
    <d v="2024-11-08T00:00:00"/>
    <s v="PR2425-04305"/>
    <s v="PO2425-04799"/>
    <d v="2024-11-15T00:00:00"/>
    <m/>
    <n v="10"/>
    <s v="SFST81000050"/>
    <s v="Safety equipment"/>
    <s v="Tool and Equipment"/>
    <n v="7"/>
    <s v="ธงอพยพหนีไฟV.1 (ฟ้า) 30x45 ซม."/>
    <n v="1"/>
    <s v="PCS."/>
    <n v="121.5"/>
    <n v="121.5"/>
    <m/>
    <s v="V1000708 - THONGPRACHATHIPATAI CO., LTD."/>
    <x v="0"/>
    <m/>
    <d v="2024-11-25T00:00:00"/>
    <m/>
    <n v="10"/>
    <s v="Ontime"/>
    <m/>
  </r>
  <r>
    <n v="618"/>
    <s v="Expent  cost"/>
    <d v="2024-11-08T00:00:00"/>
    <m/>
    <m/>
    <d v="2024-11-08T00:00:00"/>
    <s v="PR2425-04305"/>
    <s v="PO2425-04799"/>
    <d v="2024-11-15T00:00:00"/>
    <m/>
    <n v="10"/>
    <s v="SFST81000050"/>
    <s v="Safety equipment"/>
    <s v="Tool and Equipment"/>
    <n v="8"/>
    <s v="เสาพลาสติกหัวทอง 70 ซม."/>
    <n v="7"/>
    <s v="PCS."/>
    <n v="18.690000000000001"/>
    <n v="130.83000000000001"/>
    <m/>
    <s v="V1000708 - THONGPRACHATHIPATAI CO., LTD."/>
    <x v="0"/>
    <m/>
    <d v="2024-11-25T00:00:00"/>
    <m/>
    <n v="10"/>
    <s v="Ontime"/>
    <m/>
  </r>
  <r>
    <n v="619"/>
    <s v="Expent  cost"/>
    <d v="2024-11-08T00:00:00"/>
    <m/>
    <m/>
    <d v="2024-11-08T00:00:00"/>
    <s v="PR2425-04305"/>
    <s v="PO2425-04799"/>
    <d v="2024-11-15T00:00:00"/>
    <m/>
    <n v="10"/>
    <s v="SFST81000050"/>
    <s v="Safety equipment"/>
    <s v="Tool and Equipment"/>
    <n v="9"/>
    <s v="ขาเสียบ(พลาสติก)"/>
    <n v="7"/>
    <s v="PCS."/>
    <n v="28.04"/>
    <n v="196.28"/>
    <m/>
    <s v="V1000708 - THONGPRACHATHIPATAI CO., LTD."/>
    <x v="0"/>
    <m/>
    <d v="2024-11-25T00:00:00"/>
    <m/>
    <n v="10"/>
    <s v="Ontime"/>
    <m/>
  </r>
  <r>
    <n v="620"/>
    <s v="Expent  cost"/>
    <d v="2024-11-08T00:00:00"/>
    <m/>
    <m/>
    <d v="2024-11-08T00:00:00"/>
    <s v="PR2425-04305"/>
    <s v="PO2425-04799"/>
    <d v="2024-11-15T00:00:00"/>
    <m/>
    <n v="10"/>
    <s v="SFST81000085"/>
    <s v="Safety equipment"/>
    <s v="Tool and Equipment"/>
    <n v="10"/>
    <s v="ค่าจัดส่ง"/>
    <n v="1"/>
    <s v="PCS."/>
    <n v="93.46"/>
    <n v="93.46"/>
    <m/>
    <s v="V1000708 - THONGPRACHATHIPATAI CO., LTD."/>
    <x v="0"/>
    <m/>
    <d v="2024-11-25T00:00:00"/>
    <m/>
    <n v="10"/>
    <s v="Ontime"/>
    <m/>
  </r>
  <r>
    <n v="621"/>
    <s v="Expent  cost"/>
    <d v="2024-11-08T00:00:00"/>
    <m/>
    <m/>
    <d v="2024-11-08T00:00:00"/>
    <s v="PR2425-04308"/>
    <s v="PO2425-04775"/>
    <d v="2024-11-15T00:00:00"/>
    <m/>
    <n v="40"/>
    <s v="SFST81000048"/>
    <s v="Cooling machine for PD line"/>
    <s v="Condencer Unit No.5"/>
    <n v="1"/>
    <s v="CU5: Overhaul # 4EC-6.2Y-40S_x000a_Overhaul # 4EC-6.2Y-40S _x000a_-พันขดลวดใหม่ 1 ชุด_x000a_-เปลี่ยนบู๊ชหัวท้าย 1 ชุด _x000a_-เปลี่ยนลูกสูบ 4 ลูก_x000a_-เปลี่ยนก้านสูบ 4 ก้าน _x000a_-เปลี่ยนแหวนลูกสุบ 8 วง_x000a_ -เปลี่ยนสลักก้านสูบ 4 ตัว _x000a_-เปลี่ยนลิ้นโลว์ 4 แผ่น _x000a_-เปลี่ยนลิ้นไฮร์ 16 แผ่น _x000a_-ซ่อมหัวหลัก 1 ชุด _x000a_-ซ่อมปั๊มน้ำมัน 1 ชุด _x000a_-เปลี่ยนสายเซนเซอร์ 1 ชุด _x000a_-เปลี่ยนประเก็น 1 ชุด_x000a_-เปลี่ยนถ่ายน้ำมันคอมฯ"/>
    <n v="1"/>
    <s v="JOB."/>
    <n v="39600"/>
    <n v="39600"/>
    <m/>
    <s v="V1000554 - SHANTECH (THAILAND) CO.,LTD."/>
    <x v="0"/>
    <m/>
    <d v="2024-12-19T00:00:00"/>
    <m/>
    <n v="34"/>
    <s v="Ontime"/>
    <m/>
  </r>
  <r>
    <n v="622"/>
    <s v="Expent  cost"/>
    <d v="2024-11-08T00:00:00"/>
    <m/>
    <m/>
    <d v="2024-11-08T00:00:00"/>
    <s v="PR2425-04308"/>
    <s v="PO2425-04775"/>
    <d v="2024-11-15T00:00:00"/>
    <m/>
    <n v="40"/>
    <s v="SFST81000048"/>
    <s v="Cooling machine for PD line"/>
    <s v="Condencer Unit No.5"/>
    <n v="2"/>
    <s v="ค่าดำเนินการ+ค่าเดินทาง"/>
    <n v="1"/>
    <s v="JOB."/>
    <n v="5000"/>
    <n v="5000"/>
    <m/>
    <s v="V1000554 - SHANTECH (THAILAND) CO.,LTD."/>
    <x v="0"/>
    <m/>
    <d v="2024-12-19T00:00:00"/>
    <m/>
    <n v="34"/>
    <s v="Ontime"/>
    <m/>
  </r>
  <r>
    <n v="623"/>
    <s v="Expent  cost"/>
    <d v="2024-11-08T00:00:00"/>
    <m/>
    <m/>
    <d v="2024-11-08T00:00:00"/>
    <s v="PR2425-04307"/>
    <s v="PO2425-04776"/>
    <d v="2024-11-15T00:00:00"/>
    <m/>
    <n v="40"/>
    <s v="SFST81000048"/>
    <s v="Cooling machine for PD line"/>
    <s v="Condencer Unit No.6"/>
    <n v="1"/>
    <s v="CU6: Overhaul # 4EC-6.2Y-40S_x000a_Overhaul # 4EC-6.2Y-40S _x000a_-พันขดลวดใหม่ 1 ชุด_x000a_-เปลี่ยนบู๊ชหัวท้าย 1 ชุด _x000a_-เปลี่ยนลูกสูบ 4 ลูก_x000a_-เปลี่ยนก้านสูบ 4 ก้าน _x000a_-เปลี่ยนแหวนลูกสุบ 8 วง_x000a_ -เปลี่ยนสลักก้านสูบ 4 ตัว _x000a_-เปลี่ยนลิ้นโลว์ 4 แผ่น _x000a_-เปลี่ยนลิ้นไฮร์ 16 แผ่น _x000a_-ซ่อมหัวหลัก 1 ชุด _x000a_-ซ่อมปั๊มน้ำมัน 1 ชุด _x000a_-เปลี่ยนสายเซนเซอร์ 1 ชุด _x000a_-เปลี่ยนประเก็น 1 ชุด_x000a_-เปลี่ยนถ่ายน้ำมันคอมฯ"/>
    <n v="1"/>
    <s v="JOB."/>
    <n v="39600"/>
    <n v="39600"/>
    <m/>
    <s v="V1000554 - SHANTECH (THAILAND) CO.,LTD."/>
    <x v="0"/>
    <m/>
    <d v="2024-12-19T00:00:00"/>
    <m/>
    <n v="34"/>
    <s v="Ontime"/>
    <m/>
  </r>
  <r>
    <n v="624"/>
    <s v="Expent  cost"/>
    <d v="2024-11-08T00:00:00"/>
    <m/>
    <m/>
    <d v="2024-11-08T00:00:00"/>
    <s v="PR2425-04307"/>
    <s v="PO2425-04776"/>
    <d v="2024-11-15T00:00:00"/>
    <m/>
    <n v="40"/>
    <s v="SFST81000048"/>
    <s v="Cooling machine for PD line"/>
    <s v="Condencer Unit No.6"/>
    <n v="2"/>
    <s v="ค่าดำเนินการ+ค่าเดินทาง"/>
    <n v="1"/>
    <s v="JOB."/>
    <n v="5000"/>
    <n v="5000"/>
    <m/>
    <s v="V1000554 - SHANTECH (THAILAND) CO.,LTD."/>
    <x v="0"/>
    <m/>
    <d v="2024-12-19T00:00:00"/>
    <m/>
    <n v="34"/>
    <s v="Ontime"/>
    <m/>
  </r>
  <r>
    <n v="625"/>
    <s v="CAPEX  (Budget)"/>
    <d v="2024-10-30T00:00:00"/>
    <m/>
    <m/>
    <d v="2024-10-30T00:00:00"/>
    <s v="PR2425-04220 "/>
    <s v="PO2425-04900"/>
    <d v="2024-11-06T00:00:00"/>
    <m/>
    <n v="60"/>
    <s v="SFST82000007"/>
    <s v="Waste water "/>
    <s v="Tool and Equipment"/>
    <n v="1"/>
    <s v="&quot;TSURUMI PUMP&quot;, 8021B.5, 2P, 3&quot;,380V, Submersible pump"/>
    <n v="1"/>
    <s v="PCS."/>
    <n v="21355.14"/>
    <n v="21355.14"/>
    <m/>
    <s v="V1000705 - S.T.INTERTRADE 1992 LIMITED PARTNERSHIP"/>
    <x v="0"/>
    <m/>
    <d v="2025-01-02T00:00:00"/>
    <m/>
    <n v="57"/>
    <s v="Ontime"/>
    <m/>
  </r>
  <r>
    <n v="626"/>
    <s v="CAPEX  (Budget)"/>
    <d v="2024-10-30T00:00:00"/>
    <m/>
    <m/>
    <d v="2024-10-30T00:00:00"/>
    <s v="PR2425-04220 "/>
    <s v="PO2425-04900"/>
    <d v="2024-11-06T00:00:00"/>
    <m/>
    <n v="60"/>
    <s v="SFST82000007"/>
    <s v="Waste water "/>
    <s v="Tool and Equipment"/>
    <n v="2"/>
    <s v="&quot;TSURUMI PUMP&quot;, 8021B.5, 2P, 3&quot;,380V, Submersible pump"/>
    <n v="1"/>
    <s v="PCS."/>
    <n v="21355.14"/>
    <n v="21355.14"/>
    <m/>
    <s v="V1000705 - S.T.INTERTRADE 1992 LIMITED PARTNERSHIP"/>
    <x v="0"/>
    <m/>
    <d v="2025-01-02T00:00:00"/>
    <m/>
    <n v="57"/>
    <s v="Ontime"/>
    <m/>
  </r>
  <r>
    <n v="627"/>
    <s v="CAPEX  (Budget)"/>
    <d v="2024-10-30T00:00:00"/>
    <m/>
    <m/>
    <d v="2024-10-30T00:00:00"/>
    <s v="PR2425-04220 "/>
    <s v="PO2425-04900"/>
    <d v="2024-11-06T00:00:00"/>
    <m/>
    <n v="60"/>
    <s v="SFST82000007"/>
    <s v="Waste water "/>
    <s v="Tool and Equipment"/>
    <n v="3"/>
    <s v="&quot;SHINMAYWA&quot;, CN80-MT-P80B, 3.7kW, 380V, 3&quot;, Submersible pump"/>
    <n v="1"/>
    <s v="PCS."/>
    <n v="35650"/>
    <n v="35650"/>
    <m/>
    <s v="V1000705 - S.T.INTERTRADE 1992 LIMITED PARTNERSHIP"/>
    <x v="0"/>
    <m/>
    <d v="2025-01-02T00:00:00"/>
    <m/>
    <n v="57"/>
    <s v="Ontime"/>
    <m/>
  </r>
  <r>
    <n v="628"/>
    <s v="CAPEX  (Budget)"/>
    <d v="2024-10-30T00:00:00"/>
    <m/>
    <m/>
    <d v="2024-10-30T00:00:00"/>
    <s v="PR2425-04220 "/>
    <s v="PO2425-04900"/>
    <d v="2024-11-06T00:00:00"/>
    <m/>
    <n v="60"/>
    <s v="SFST82000007"/>
    <s v="Waste water "/>
    <s v="Tool and Equipment"/>
    <n v="4"/>
    <s v="&quot;SHINMAYWAP&quot;, CN501-MT-F50, 2&quot;, 380V, Submersible pump"/>
    <n v="1"/>
    <s v="PCS."/>
    <n v="13225"/>
    <n v="13225"/>
    <m/>
    <s v="V1000705 - S.T.INTERTRADE 1992 LIMITED PARTNERSHIP"/>
    <x v="0"/>
    <m/>
    <d v="2025-01-02T00:00:00"/>
    <m/>
    <n v="57"/>
    <s v="Ontime"/>
    <m/>
  </r>
  <r>
    <n v="629"/>
    <s v="CAPEX  (Budget)"/>
    <d v="2024-10-30T00:00:00"/>
    <m/>
    <m/>
    <d v="2024-10-30T00:00:00"/>
    <s v="PR2425-04220 "/>
    <s v="PO2425-04900"/>
    <d v="2024-11-06T00:00:00"/>
    <m/>
    <n v="60"/>
    <s v="SFST82000007"/>
    <s v="Waste water "/>
    <s v="Tool and Equipment"/>
    <n v="5"/>
    <s v="&quot;TSURUMI PUMP&quot;, 50PU2.75,0.75kW, 380V, Discharge bore 50mm, Submersible pump"/>
    <n v="1"/>
    <s v="PCS."/>
    <n v="10766.36"/>
    <n v="10766.36"/>
    <m/>
    <s v="V1000705 - S.T.INTERTRADE 1992 LIMITED PARTNERSHIP"/>
    <x v="0"/>
    <m/>
    <d v="2025-01-02T00:00:00"/>
    <m/>
    <n v="57"/>
    <s v="Ontime"/>
    <m/>
  </r>
  <r>
    <n v="630"/>
    <s v="CAPEX  (Budget)"/>
    <d v="2024-10-30T00:00:00"/>
    <m/>
    <m/>
    <d v="2024-10-30T00:00:00"/>
    <s v="PR2425-04220 "/>
    <s v="PO2425-04900"/>
    <d v="2024-11-06T00:00:00"/>
    <m/>
    <n v="60"/>
    <s v="SFST82000007"/>
    <s v="Waste water "/>
    <s v="Tool and Equipment"/>
    <n v="6"/>
    <s v="&quot;TSURUMI PUMP&quot;, 50PU2.75,0.75kW, 380V, Discharge bore 50mm, Submersible pump"/>
    <n v="1"/>
    <s v="PCS."/>
    <n v="10766.36"/>
    <n v="10766.36"/>
    <m/>
    <s v="V1000705 - S.T.INTERTRADE 1992 LIMITED PARTNERSHIP"/>
    <x v="0"/>
    <m/>
    <d v="2025-01-02T00:00:00"/>
    <m/>
    <n v="57"/>
    <s v="Ontime"/>
    <m/>
  </r>
  <r>
    <n v="631"/>
    <s v="CAPEX  (Budget)"/>
    <d v="2024-10-30T00:00:00"/>
    <m/>
    <m/>
    <d v="2024-10-30T00:00:00"/>
    <s v="PR2425-04220 "/>
    <s v="PO2425-04900"/>
    <d v="2024-11-06T00:00:00"/>
    <m/>
    <n v="60"/>
    <s v="SFST82000007"/>
    <s v="Waste water "/>
    <s v="Tool and Equipment"/>
    <n v="7"/>
    <s v="&quot;Mitsubishi&quot;, SSP-405S.15, 400W, 1/2Hp, 2&quot;, Submersible pump"/>
    <n v="1"/>
    <s v="PCS."/>
    <n v="4065.42"/>
    <n v="4065.42"/>
    <m/>
    <s v="V1000705 - S.T.INTERTRADE 1992 LIMITED PARTNERSHIP"/>
    <x v="0"/>
    <m/>
    <d v="2025-01-02T00:00:00"/>
    <m/>
    <n v="57"/>
    <s v="Ontime"/>
    <m/>
  </r>
  <r>
    <n v="632"/>
    <s v="CAPEX  (Budget)"/>
    <d v="2024-11-14T00:00:00"/>
    <m/>
    <m/>
    <d v="2024-11-14T00:00:00"/>
    <s v="PR2425-04482"/>
    <s v="PO2425-04985"/>
    <d v="2024-11-21T00:00:00"/>
    <m/>
    <n v="20"/>
    <s v="SFST81000048"/>
    <s v="PD Machine"/>
    <s v="Combi oven No.1"/>
    <n v="1"/>
    <s v="Rational Dial f. pulse generator_x000a_No. 16.02.062P"/>
    <n v="1"/>
    <s v="PCS."/>
    <n v="1750"/>
    <n v="1750"/>
    <m/>
    <s v="V1000460 - FIX EVOLUTION CO., LTD."/>
    <x v="0"/>
    <m/>
    <d v="2024-12-02T00:00:00"/>
    <m/>
    <n v="11"/>
    <s v="Ontime"/>
    <m/>
  </r>
  <r>
    <n v="633"/>
    <s v="CAPEX  (Unbudget)"/>
    <d v="2024-09-12T00:00:00"/>
    <m/>
    <m/>
    <d v="2024-09-12T00:00:00"/>
    <s v="PR2425-03329"/>
    <s v="PO2425-03960"/>
    <d v="2024-09-19T00:00:00"/>
    <m/>
    <n v="60"/>
    <s v="SFST82000007"/>
    <s v="Tool and Equipment PD M/C"/>
    <s v="Tool and Equipment"/>
    <n v="1"/>
    <s v="Table for Filling Machine_x000a_- Material: SUS304_x000a_- Size 650 x 1050 x 800 mm._x000a_- Sheet SUS T: 1.5 mm._x000a_- ขาโต๊ะ Ø 1 นิ้ว_x000a_- ราวจับ Ø 3/4_x000a_- ล้อขนาด 3 &quot; โครง SUS มีเบรค 4 ล้อ_x000a_- ตู้คอนโทรล 1 set"/>
    <n v="1"/>
    <s v="PCS."/>
    <n v="15900"/>
    <n v="15900"/>
    <s v="Puneet Approval"/>
    <s v="V1000672 - A.L.T.ENGINEERING AND SUPPLY COMPANY LIMITED"/>
    <x v="0"/>
    <m/>
    <d v="2024-11-06T00:00:00"/>
    <m/>
    <n v="48"/>
    <s v="Ontime"/>
    <m/>
  </r>
  <r>
    <n v="634"/>
    <s v="Expent  cost"/>
    <d v="2024-11-14T00:00:00"/>
    <m/>
    <m/>
    <d v="2024-11-14T00:00:00"/>
    <s v="PR2425-04480 "/>
    <s v="PO2425-04981"/>
    <d v="2024-11-21T00:00:00"/>
    <m/>
    <n v="60"/>
    <s v="SFST81000009"/>
    <s v="Utility Jobs  (Boiler-Air compress-Transformer-LPG)"/>
    <s v="Tool and Equipment"/>
    <n v="1"/>
    <s v="&quot;SPECTRA&quot; 220 x 30 x 17mm"/>
    <n v="2"/>
    <s v="PCS."/>
    <n v="2540"/>
    <n v="5080"/>
    <m/>
    <s v="V1000053 - THAI K.BOILER CO.,LTD."/>
    <x v="0"/>
    <m/>
    <d v="2025-01-02T00:00:00"/>
    <m/>
    <n v="42"/>
    <s v="Ontime"/>
    <m/>
  </r>
  <r>
    <n v="635"/>
    <s v="Expent  cost"/>
    <d v="2024-11-14T00:00:00"/>
    <m/>
    <m/>
    <d v="2024-11-14T00:00:00"/>
    <s v="PR2425-04480 "/>
    <s v="PO2425-04981"/>
    <d v="2024-11-21T00:00:00"/>
    <m/>
    <n v="60"/>
    <s v="SFST81000009"/>
    <s v="Utility Jobs  (Boiler-Air compress-Transformer-LPG)"/>
    <s v="Tool and Equipment"/>
    <n v="2"/>
    <s v="&quot;SPECTRA&quot; 220 x 34 x 17mm"/>
    <n v="1"/>
    <s v="PCS."/>
    <n v="2625"/>
    <n v="2625"/>
    <m/>
    <s v="V1000053 - THAI K.BOILER CO.,LTD."/>
    <x v="0"/>
    <m/>
    <d v="2025-01-02T00:00:00"/>
    <m/>
    <n v="42"/>
    <s v="Ontime"/>
    <m/>
  </r>
  <r>
    <n v="636"/>
    <s v="Expent  cost"/>
    <d v="2024-11-14T00:00:00"/>
    <m/>
    <m/>
    <d v="2024-11-14T00:00:00"/>
    <s v="PR2425-04480 "/>
    <s v="PO2425-04981"/>
    <d v="2024-11-21T00:00:00"/>
    <m/>
    <n v="60"/>
    <s v="SFST81000009"/>
    <s v="Utility Jobs  (Boiler-Air compress-Transformer-LPG)"/>
    <s v="Tool and Equipment"/>
    <n v="3"/>
    <s v="ก๊อกหลอดแก้วพวงมาลัย 1/2&quot; +_x000a_หลอดแก้วคาดแดง 1/2&quot; C to C 890mm"/>
    <n v="1"/>
    <s v="PCS."/>
    <n v="4584"/>
    <n v="4584"/>
    <m/>
    <s v="V1000053 - THAI K.BOILER CO.,LTD."/>
    <x v="0"/>
    <m/>
    <d v="2025-01-02T00:00:00"/>
    <m/>
    <n v="42"/>
    <s v="Ontime"/>
    <m/>
  </r>
  <r>
    <n v="637"/>
    <s v="Expent  cost"/>
    <d v="2024-11-15T00:00:00"/>
    <m/>
    <m/>
    <d v="2024-11-15T00:00:00"/>
    <s v="PR2425-04494 "/>
    <s v="PO2425-04984"/>
    <d v="2024-11-22T00:00:00"/>
    <m/>
    <n v="30"/>
    <s v="SFST81000050"/>
    <s v="Tool and Equipment PD M/C"/>
    <s v="Tool and Equipment"/>
    <n v="1"/>
    <s v="หน้ากากเชื่อมปรับแสงอัตโนมัติ เจสิค (JASIC) รุ่น LY800D_x000a_พื้นที่มอง 100 X 83 มม. ปรับความไวต่อแสงได้ มีโหมดเครื่องเจียร เลนส์ True Color"/>
    <n v="1"/>
    <s v="PCS."/>
    <n v="1560"/>
    <n v="1560"/>
    <m/>
    <s v="V1000259 - JJP SUPPLY CO., LTD"/>
    <x v="0"/>
    <m/>
    <d v="2024-12-13T00:00:00"/>
    <m/>
    <n v="21"/>
    <s v="Ontime"/>
    <m/>
  </r>
  <r>
    <n v="638"/>
    <s v="Expent  cost"/>
    <d v="2024-11-01T00:00:00"/>
    <m/>
    <m/>
    <d v="2024-11-01T00:00:00"/>
    <s v="PR2425-04231"/>
    <s v="PO2425-05015"/>
    <d v="2024-11-08T00:00:00"/>
    <m/>
    <n v="60"/>
    <s v="SFST81000050"/>
    <s v="Waste water "/>
    <s v="Waste water system Jobs"/>
    <n v="1"/>
    <s v="HP-S012 PAC 25 (kg/Bag)"/>
    <n v="12"/>
    <s v="BAG."/>
    <n v="375"/>
    <n v="4500"/>
    <m/>
    <s v="V1000710 - WELKIN ENTERPRISE COMPANY LIMITED"/>
    <x v="0"/>
    <m/>
    <d v="2024-12-19T00:00:00"/>
    <m/>
    <n v="41"/>
    <s v="Ontime"/>
    <m/>
  </r>
  <r>
    <n v="639"/>
    <s v="Expent  cost"/>
    <d v="2024-11-08T00:00:00"/>
    <m/>
    <m/>
    <d v="2024-11-08T00:00:00"/>
    <s v="PR2425-04304"/>
    <s v="PO2425-04304"/>
    <d v="2024-11-15T00:00:00"/>
    <m/>
    <n v="60"/>
    <s v="SFST81000064"/>
    <s v="Waste water "/>
    <s v="Inspect cost"/>
    <n v="1"/>
    <s v="ค่าวิเคราะห์ตรวจวัดน้ำเสีย_x000a_- เดือนพฤศจิกายน ตรวจวัด 3เดือน/ครั้ง_x000a_-จุดน้ำเข้า_x000a_-จุดน้ำออก_x000a_-จุดปล่อยน้ำหน้าโรงงาน"/>
    <n v="1"/>
    <s v="JOB."/>
    <n v="5250"/>
    <n v="5250"/>
    <m/>
    <s v="V1000124 - S.P.J. SCIENTIFIC CO., LTD."/>
    <x v="0"/>
    <m/>
    <d v="2024-12-20T00:00:00"/>
    <m/>
    <n v="35"/>
    <s v="Ontime"/>
    <m/>
  </r>
  <r>
    <n v="640"/>
    <s v="Expent  cost"/>
    <d v="2024-11-14T00:00:00"/>
    <m/>
    <m/>
    <d v="2024-11-14T00:00:00"/>
    <s v="PR2425-04483"/>
    <s v="PO2425-05534"/>
    <d v="2024-11-21T00:00:00"/>
    <m/>
    <n v="100"/>
    <s v="SFST81000064"/>
    <s v="Safety equipment"/>
    <s v="Fire alarm jobs"/>
    <n v="1"/>
    <s v="PM. FIRE ALARM SYSTEM (ทดสอบระบบแจ้งเหตุเพลิงไหม่)"/>
    <n v="1"/>
    <s v="JOB"/>
    <n v="55000"/>
    <n v="55000"/>
    <m/>
    <s v="V1000741 - Louis T. Leonowens (Thailand) .,Ltd."/>
    <x v="0"/>
    <s v="GRN2425-0007448"/>
    <d v="2025-03-01T00:00:00"/>
    <m/>
    <n v="100"/>
    <s v="Ontime"/>
    <m/>
  </r>
  <r>
    <n v="641"/>
    <s v="Expent  cost"/>
    <d v="2024-11-14T00:00:00"/>
    <m/>
    <m/>
    <d v="2024-11-14T00:00:00"/>
    <s v="PR2425-04483"/>
    <s v="PO2425-05534"/>
    <d v="2024-11-21T00:00:00"/>
    <m/>
    <n v="100"/>
    <s v="SFST81000050"/>
    <s v="Safety equipment"/>
    <s v="Fire alarm jobs"/>
    <n v="2"/>
    <s v="Filter Assembly VSP- 962 (อะไหล่)"/>
    <n v="6"/>
    <s v="JOB"/>
    <n v="6200"/>
    <n v="37200"/>
    <m/>
    <s v="V1000741 - Louis T. Leonowens (Thailand) .,Ltd."/>
    <x v="0"/>
    <s v="GRN2425-0007448"/>
    <d v="2025-03-01T00:00:00"/>
    <m/>
    <n v="100"/>
    <s v="Ontime"/>
    <m/>
  </r>
  <r>
    <n v="642"/>
    <s v="Expent  cost"/>
    <d v="2024-11-15T00:00:00"/>
    <m/>
    <m/>
    <d v="2024-11-15T00:00:00"/>
    <s v="PR2425-04496"/>
    <s v="PO2425-04982"/>
    <d v="2024-11-22T00:00:00"/>
    <m/>
    <n v="30"/>
    <s v="SFST81000009"/>
    <s v="Tool and Equipment PD M/C"/>
    <s v="Consumable part"/>
    <n v="1"/>
    <s v="Loctite 55 เทปพันเกลียวท่อ 160m."/>
    <n v="5"/>
    <s v="PCS."/>
    <n v="690"/>
    <n v="3450"/>
    <m/>
    <s v="V1000259 - JJP SUPPLY CO., LTD"/>
    <x v="0"/>
    <m/>
    <d v="2024-12-13T00:00:00"/>
    <m/>
    <n v="21"/>
    <s v="Ontime"/>
    <m/>
  </r>
  <r>
    <n v="643"/>
    <s v="Expent  cost"/>
    <d v="2024-11-15T00:00:00"/>
    <m/>
    <m/>
    <d v="2024-11-15T00:00:00"/>
    <s v="PR2425-04496"/>
    <s v="PO2425-04983"/>
    <d v="2024-11-22T00:00:00"/>
    <m/>
    <n v="30"/>
    <s v="SFST81000169"/>
    <s v="Tool and Equipment PD M/C"/>
    <s v="Consumable part"/>
    <n v="2"/>
    <s v="กาวประเก็น Three bond ทนความร้อนสูง เบอร์ 1 (GREY)"/>
    <n v="5"/>
    <s v="PCS."/>
    <n v="315"/>
    <n v="1575"/>
    <m/>
    <s v="V1000284 - SABPAYANIT INTER GROUP CO., LTD."/>
    <x v="0"/>
    <m/>
    <d v="2024-12-11T00:00:00"/>
    <m/>
    <n v="19"/>
    <s v="Ontime"/>
    <m/>
  </r>
  <r>
    <n v="644"/>
    <s v="Expent  cost"/>
    <d v="2024-11-25T00:00:00"/>
    <m/>
    <m/>
    <d v="2024-11-25T00:00:00"/>
    <s v="PR2425-04578"/>
    <s v="PO2425-5120"/>
    <d v="2024-12-02T00:00:00"/>
    <m/>
    <n v="10"/>
    <s v="SFST81000054"/>
    <s v="Refrigerant-oil for cooling M/C"/>
    <s v="Condencer Unit No.29 (Air Blast Freezer2)"/>
    <n v="1"/>
    <s v="R507 Refrigerant,(1 Tank 11.3 kg/Tank)"/>
    <n v="20"/>
    <s v="DRUM"/>
    <n v="3900"/>
    <n v="78000"/>
    <m/>
    <s v="V1000312 - Colder Solution Co., Ltd."/>
    <x v="0"/>
    <m/>
    <d v="2024-12-05T00:00:00"/>
    <m/>
    <n v="3"/>
    <s v="Ontime"/>
    <m/>
  </r>
  <r>
    <n v="645"/>
    <s v="Expent  cost"/>
    <d v="2024-11-25T00:00:00"/>
    <m/>
    <m/>
    <d v="2024-11-25T00:00:00"/>
    <s v="PR2425-04578"/>
    <s v="PO2425-5120"/>
    <d v="2024-12-02T00:00:00"/>
    <m/>
    <n v="10"/>
    <s v="SFST81000180"/>
    <s v="Refrigerant-oil for cooling M/C"/>
    <s v="Condencer Unit No.29 (Air Blast Freezer2)"/>
    <n v="2"/>
    <s v="Compressor oil  Solest LT32 (3.782 L.)"/>
    <n v="3"/>
    <s v="DRUM"/>
    <n v="3600"/>
    <n v="10800"/>
    <m/>
    <s v="V1000312 - Colder Solution Co., Ltd."/>
    <x v="0"/>
    <m/>
    <d v="2024-12-11T00:00:00"/>
    <m/>
    <n v="9"/>
    <s v="Ontime"/>
    <m/>
  </r>
  <r>
    <n v="646"/>
    <s v="Expent  cost"/>
    <d v="2024-11-25T00:00:00"/>
    <m/>
    <m/>
    <d v="2024-11-25T00:00:00"/>
    <s v="PR2425-04579"/>
    <s v="PO2425-5119"/>
    <d v="2024-12-02T00:00:00"/>
    <m/>
    <n v="10"/>
    <s v="SFST81000054"/>
    <s v="Refrigerant-oil for cooling M/C"/>
    <s v="Condencer Unit No.29 (Air Blast Freezer2)"/>
    <n v="1"/>
    <s v="R507 Refrigerant,(1 Tank 11.3 kg/Tank)"/>
    <n v="30"/>
    <s v="DRUM"/>
    <n v="2700"/>
    <n v="81000"/>
    <m/>
    <s v="V1000271 - 395 Shop Limited Partnership"/>
    <x v="0"/>
    <m/>
    <d v="2024-12-05T00:00:00"/>
    <m/>
    <n v="3"/>
    <s v="Ontime"/>
    <m/>
  </r>
  <r>
    <n v="647"/>
    <s v="Expent  cost"/>
    <d v="2024-11-26T00:00:00"/>
    <m/>
    <m/>
    <d v="2024-11-26T00:00:00"/>
    <s v="PR2425-04612"/>
    <s v="PO2425-05124"/>
    <d v="2024-12-03T00:00:00"/>
    <m/>
    <n v="10"/>
    <s v="SFST81000048"/>
    <s v="Utility Jobs  (Boiler-Air compress-Transformer-LPG)"/>
    <s v="Condencer Unit No.29 (Air Blast Freezer2)"/>
    <n v="1"/>
    <s v="Repair 90 deg copper elbow for Air Blast No.2_x000a_Service charge for the Inspection and repairing 90 deg copper elbow"/>
    <n v="1"/>
    <s v="JOB"/>
    <n v="25000"/>
    <n v="25000"/>
    <m/>
    <s v="V1000055 - I.T.C.(1993) CO.,LTD."/>
    <x v="0"/>
    <m/>
    <d v="2024-12-11T00:00:00"/>
    <m/>
    <n v="8"/>
    <s v="Ontime"/>
    <m/>
  </r>
  <r>
    <n v="648"/>
    <s v="Expent  cost"/>
    <d v="2024-11-28T00:00:00"/>
    <m/>
    <m/>
    <d v="2024-11-28T00:00:00"/>
    <s v="PR2425-04651 "/>
    <s v="PO2425-05125"/>
    <d v="2024-12-05T00:00:00"/>
    <m/>
    <n v="60"/>
    <s v="SFST81000009"/>
    <s v="Tool and Equipment PD M/C"/>
    <s v="Tool and Equipment"/>
    <n v="1"/>
    <s v="Repair Rolling door_x000a_- เปลี่ยนเพลา_x000a_- ชุดสปริง_x000a_- จานประครอง"/>
    <n v="1"/>
    <s v="JOB"/>
    <n v="8500"/>
    <n v="8500"/>
    <m/>
    <s v="V1000117 - NPN ENGINEERING SOLUTION SUPPLY CO., LTD."/>
    <x v="0"/>
    <s v="GRN2425-0006795"/>
    <d v="2025-02-03T00:00:00"/>
    <m/>
    <n v="60"/>
    <s v="Ontime"/>
    <m/>
  </r>
  <r>
    <n v="649"/>
    <s v="Expent  cost"/>
    <d v="2024-11-28T00:00:00"/>
    <m/>
    <m/>
    <d v="2024-11-28T00:00:00"/>
    <s v="PR2425-04651 "/>
    <s v="PO2425-05125"/>
    <d v="2024-12-05T00:00:00"/>
    <m/>
    <n v="60"/>
    <s v="SFST81000009"/>
    <s v="Tool and Equipment PD M/C"/>
    <s v="Tool and Equipment"/>
    <n v="2"/>
    <s v="Replacement"/>
    <n v="1"/>
    <s v="JOB"/>
    <n v="3000"/>
    <n v="3000"/>
    <m/>
    <s v="V1000117 - NPN ENGINEERING SOLUTION SUPPLY CO., LTD."/>
    <x v="0"/>
    <s v="GRN2425-0006795"/>
    <d v="2025-02-03T00:00:00"/>
    <m/>
    <n v="60"/>
    <s v="Ontime"/>
    <m/>
  </r>
  <r>
    <n v="650"/>
    <s v="Expent  cost"/>
    <d v="2024-11-28T00:00:00"/>
    <m/>
    <m/>
    <d v="2024-11-28T00:00:00"/>
    <s v="PR2425-04652"/>
    <s v="PO2425-05160"/>
    <d v="2024-12-05T00:00:00"/>
    <m/>
    <n v="60"/>
    <s v="SFST81000009"/>
    <s v="Tool and Equipment PD M/C"/>
    <s v="Cevil quipment  &amp; Part"/>
    <n v="1"/>
    <s v="ก๊อกคูลเลอร์ทองเหลืองชุบโครเมี่ยม เกลียวนอก1/2 รุ่น DF-52"/>
    <n v="24"/>
    <s v="PCS."/>
    <n v="255"/>
    <n v="6120"/>
    <m/>
    <s v="V1000725 - ป.กิมฮ้อ อมตะนคร โดย นางสาววิไลวรรณ ผสมทรัพย์"/>
    <x v="0"/>
    <m/>
    <d v="2025-01-02T00:00:00"/>
    <m/>
    <n v="28"/>
    <s v="Ontime"/>
    <m/>
  </r>
  <r>
    <n v="651"/>
    <s v="Expent  cost"/>
    <d v="2024-11-28T00:00:00"/>
    <m/>
    <m/>
    <d v="2024-11-28T00:00:00"/>
    <s v="PR2425-04653"/>
    <s v="PO2425-05343"/>
    <d v="2024-12-05T00:00:00"/>
    <m/>
    <n v="60"/>
    <s v="SFST81000009"/>
    <s v="Electrical system out  PD area"/>
    <s v="Electrical jobs"/>
    <n v="2"/>
    <s v="Schneider Power Meter EasyLogic™ PM2200 series METSEPM2230"/>
    <n v="3"/>
    <s v="PCS."/>
    <n v="4551"/>
    <n v="13653"/>
    <m/>
    <s v="V1000732 - POWER D INTERTRADE CO., LTD."/>
    <x v="0"/>
    <s v="GRN2425-0006497"/>
    <d v="2025-01-16T00:00:00"/>
    <m/>
    <n v="42"/>
    <s v="Ontime"/>
    <m/>
  </r>
  <r>
    <n v="652"/>
    <s v="Expent  cost"/>
    <d v="2024-11-28T00:00:00"/>
    <m/>
    <m/>
    <d v="2024-11-28T00:00:00"/>
    <s v="PR2425-04654 "/>
    <s v="PO2425-04654"/>
    <d v="2024-12-05T00:00:00"/>
    <m/>
    <n v="10"/>
    <s v="SFST81000009"/>
    <s v="Tool and Equipment PD M/C"/>
    <s v="Deep Well Pump No.2"/>
    <n v="1"/>
    <s v="ชุดซีล CNS"/>
    <n v="2"/>
    <s v="PCS."/>
    <n v="685"/>
    <n v="1370"/>
    <m/>
    <s v="V1000065 - JENBUNJERD CO.,LTD."/>
    <x v="0"/>
    <m/>
    <d v="2024-12-13T00:00:00"/>
    <m/>
    <n v="8"/>
    <s v="Ontime"/>
    <m/>
  </r>
  <r>
    <n v="653"/>
    <s v="Expent  cost"/>
    <d v="2024-11-28T00:00:00"/>
    <m/>
    <m/>
    <d v="2024-11-28T00:00:00"/>
    <s v="PR2425-04654 "/>
    <s v="PO2425-04654"/>
    <d v="2024-12-05T00:00:00"/>
    <m/>
    <n v="10"/>
    <s v="SFST81000009"/>
    <s v="Tool and Equipment PD M/C"/>
    <s v="Deep Well Pump No.2"/>
    <n v="2"/>
    <s v="แกมปั๊ม"/>
    <n v="2"/>
    <s v="PCS."/>
    <n v="275"/>
    <n v="550"/>
    <m/>
    <s v="V1000065 - JENBUNJERD CO.,LTD."/>
    <x v="0"/>
    <m/>
    <d v="2024-12-13T00:00:00"/>
    <m/>
    <n v="8"/>
    <s v="Ontime"/>
    <m/>
  </r>
  <r>
    <n v="654"/>
    <s v="Expent  cost"/>
    <d v="2024-11-28T00:00:00"/>
    <m/>
    <m/>
    <d v="2024-11-28T00:00:00"/>
    <s v="PR2425-04654 "/>
    <s v="PO2425-04654"/>
    <d v="2024-12-05T00:00:00"/>
    <m/>
    <n v="10"/>
    <s v="SFST81000009"/>
    <s v="Tool and Equipment PD M/C"/>
    <s v="Deep Well Pump No.2"/>
    <n v="3"/>
    <s v="Spring"/>
    <n v="2"/>
    <s v="PCS."/>
    <n v="165"/>
    <n v="330"/>
    <m/>
    <s v="V1000065 - JENBUNJERD CO.,LTD."/>
    <x v="0"/>
    <m/>
    <d v="2024-12-13T00:00:00"/>
    <m/>
    <n v="8"/>
    <s v="Ontime"/>
    <m/>
  </r>
  <r>
    <n v="655"/>
    <s v="Expent  cost"/>
    <d v="2024-11-28T00:00:00"/>
    <m/>
    <m/>
    <d v="2024-11-28T00:00:00"/>
    <s v="PR2425-04654 "/>
    <s v="PO2425-04654"/>
    <d v="2024-12-05T00:00:00"/>
    <m/>
    <n v="10"/>
    <s v="SFST81000009"/>
    <s v="Tool and Equipment PD M/C"/>
    <s v="Deep Well Pump No.2"/>
    <n v="4"/>
    <s v="ชุดวาล์วปล่อย CNS"/>
    <n v="2"/>
    <s v="PCS."/>
    <n v="200"/>
    <n v="400"/>
    <m/>
    <s v="V1000065 - JENBUNJERD CO.,LTD."/>
    <x v="0"/>
    <m/>
    <d v="2024-12-13T00:00:00"/>
    <m/>
    <n v="8"/>
    <s v="Ontime"/>
    <m/>
  </r>
  <r>
    <n v="656"/>
    <s v="Expent  cost"/>
    <d v="2024-11-28T00:00:00"/>
    <m/>
    <m/>
    <d v="2024-11-28T00:00:00"/>
    <s v="PR2425-04654 "/>
    <s v="PO2425-04654"/>
    <d v="2024-12-05T00:00:00"/>
    <m/>
    <n v="10"/>
    <s v="SFST81000009"/>
    <s v="Tool and Equipment PD M/C"/>
    <s v="Deep Well Pump No.2"/>
    <n v="5"/>
    <s v="JB น้ำมันไฮดรอลิค HVI เบอร์ 15"/>
    <n v="2"/>
    <s v="PCS."/>
    <n v="180"/>
    <n v="360"/>
    <m/>
    <s v="V1000065 - JENBUNJERD CO.,LTD."/>
    <x v="0"/>
    <m/>
    <d v="2024-12-13T00:00:00"/>
    <m/>
    <n v="8"/>
    <s v="Ontime"/>
    <m/>
  </r>
  <r>
    <n v="657"/>
    <s v="Expent  cost"/>
    <d v="2024-11-28T00:00:00"/>
    <m/>
    <m/>
    <d v="2024-11-28T00:00:00"/>
    <s v="PR2425-04654 "/>
    <s v="PO2425-04654"/>
    <d v="2024-12-05T00:00:00"/>
    <m/>
    <n v="10"/>
    <s v="SFST81000009"/>
    <s v="Tool and Equipment PD M/C"/>
    <s v="Deep Well Pump No.2"/>
    <n v="6"/>
    <s v="ชุดวาล์ว CNS"/>
    <n v="2"/>
    <s v="PCS."/>
    <n v="225"/>
    <n v="450"/>
    <m/>
    <s v="V1000065 - JENBUNJERD CO.,LTD."/>
    <x v="0"/>
    <m/>
    <d v="2024-12-13T00:00:00"/>
    <m/>
    <n v="8"/>
    <s v="Ontime"/>
    <m/>
  </r>
  <r>
    <n v="658"/>
    <s v="Expent  cost"/>
    <d v="2024-11-28T00:00:00"/>
    <m/>
    <m/>
    <d v="2024-11-28T00:00:00"/>
    <s v="PR2425-04654 "/>
    <s v="PO2425-04654"/>
    <d v="2024-12-05T00:00:00"/>
    <m/>
    <n v="10"/>
    <s v="SFST81000009"/>
    <s v="Tool and Equipment PD M/C"/>
    <s v="Deep Well Pump No.2"/>
    <n v="7"/>
    <s v="WASHER"/>
    <n v="2"/>
    <s v="PCS."/>
    <n v="65"/>
    <n v="130"/>
    <m/>
    <s v="V1000065 - JENBUNJERD CO.,LTD."/>
    <x v="0"/>
    <m/>
    <d v="2024-12-13T00:00:00"/>
    <m/>
    <n v="8"/>
    <s v="Ontime"/>
    <m/>
  </r>
  <r>
    <n v="659"/>
    <s v="Expent  cost"/>
    <d v="2024-11-28T00:00:00"/>
    <m/>
    <m/>
    <d v="2024-11-28T00:00:00"/>
    <s v="PR2425-04654 "/>
    <s v="PO2425-04654"/>
    <d v="2024-12-05T00:00:00"/>
    <m/>
    <n v="10"/>
    <s v="SFST81000009"/>
    <s v="Tool and Equipment PD M/C"/>
    <s v="Deep Well Pump No.2"/>
    <n v="8"/>
    <s v="PIN 4 x 30"/>
    <n v="2"/>
    <s v="PCS."/>
    <n v="20"/>
    <n v="40"/>
    <m/>
    <s v="V1000065 - JENBUNJERD CO.,LTD."/>
    <x v="0"/>
    <m/>
    <d v="2024-12-13T00:00:00"/>
    <m/>
    <n v="8"/>
    <s v="Ontime"/>
    <m/>
  </r>
  <r>
    <n v="660"/>
    <s v="Expent  cost"/>
    <d v="2024-11-28T00:00:00"/>
    <m/>
    <m/>
    <d v="2024-11-28T00:00:00"/>
    <s v="PR2425-04654 "/>
    <s v="PO2425-04654"/>
    <d v="2024-12-05T00:00:00"/>
    <m/>
    <n v="10"/>
    <s v="SFST81000009"/>
    <s v="Tool and Equipment PD M/C"/>
    <s v="Deep Well Pump No.2"/>
    <n v="9"/>
    <s v="Spring for fixed plate Handle (BF, BF3,CNS)"/>
    <n v="2"/>
    <s v="PCS."/>
    <n v="20"/>
    <n v="40"/>
    <m/>
    <s v="V1000065 - JENBUNJERD CO.,LTD."/>
    <x v="0"/>
    <m/>
    <d v="2024-12-13T00:00:00"/>
    <m/>
    <n v="8"/>
    <s v="Ontime"/>
    <m/>
  </r>
  <r>
    <n v="661"/>
    <s v="Expent  cost"/>
    <d v="2024-11-28T00:00:00"/>
    <m/>
    <m/>
    <d v="2024-11-28T00:00:00"/>
    <s v="PR2425-04654 "/>
    <s v="PO2425-04654"/>
    <d v="2024-12-05T00:00:00"/>
    <m/>
    <n v="10"/>
    <s v="SFST81000009"/>
    <s v="Tool and Equipment PD M/C"/>
    <s v="Deep Well Pump No.2"/>
    <n v="10"/>
    <s v="ค่าบริการ"/>
    <n v="2"/>
    <s v="PCS."/>
    <n v="800"/>
    <n v="1600"/>
    <m/>
    <s v="V1000065 - JENBUNJERD CO.,LTD."/>
    <x v="0"/>
    <m/>
    <d v="2024-12-13T00:00:00"/>
    <m/>
    <n v="8"/>
    <s v="Ontime"/>
    <m/>
  </r>
  <r>
    <n v="662"/>
    <s v="Expent  cost"/>
    <d v="2024-11-28T00:00:00"/>
    <m/>
    <m/>
    <d v="2024-11-28T00:00:00"/>
    <s v="PR2425-04655"/>
    <s v="PO2425-05118"/>
    <d v="2024-12-05T00:00:00"/>
    <m/>
    <n v="30"/>
    <s v="SFST81000009"/>
    <s v="Utility Jobs  (Boiler-Air compress-Transformer-LPG)"/>
    <s v="Cooling  part"/>
    <n v="1"/>
    <s v="SE-B1 Protection module_x000a_KRIWAN (Germany)_x000a_Bitzer Part No. 34701901_x000a_Supply AC 50/60Hz 230/240V 3VA_x000a_Relay AC240V, max.2.5A, C300"/>
    <n v="3"/>
    <s v="PCS."/>
    <n v="5000"/>
    <n v="15000"/>
    <m/>
    <s v="V1000292 - Nopachart Intertrade Co., Ltd"/>
    <x v="0"/>
    <m/>
    <d v="2024-12-16T00:00:00"/>
    <m/>
    <n v="11"/>
    <s v="Ontime"/>
    <m/>
  </r>
  <r>
    <n v="663"/>
    <s v="Expent  cost"/>
    <d v="2024-11-28T00:00:00"/>
    <m/>
    <m/>
    <d v="2024-11-28T00:00:00"/>
    <s v="PR2425-04655"/>
    <s v="PO2425-05118"/>
    <d v="2024-12-05T00:00:00"/>
    <m/>
    <n v="21"/>
    <s v="SFST81000009"/>
    <s v="Utility Jobs  (Boiler-Air compress-Transformer-LPG)"/>
    <s v="Cooling  part"/>
    <n v="2"/>
    <s v="SE-B1 Protection module_x000a_KRIWAN (Germany)_x000a_Bitzer Part No. 34701901_x000a_Supply AC 50/60Hz 230/240V 2VA_x000a_Relay AC240V, max.2.5A, C300"/>
    <n v="3"/>
    <s v="PCS."/>
    <n v="5000"/>
    <n v="15000"/>
    <m/>
    <s v="V1000292 - Nopachart Intertrade Co., Ltd"/>
    <x v="0"/>
    <m/>
    <d v="2024-12-16T00:00:00"/>
    <m/>
    <n v="11"/>
    <s v="Ontime"/>
    <m/>
  </r>
  <r>
    <n v="664"/>
    <s v="Expent  cost"/>
    <d v="2024-11-28T00:00:00"/>
    <s v="CPP24-231"/>
    <m/>
    <d v="2024-11-28T00:00:00"/>
    <s v="PR2425-04660"/>
    <s v="PO2425-05117"/>
    <d v="2024-12-05T00:00:00"/>
    <m/>
    <n v="10"/>
    <s v="SFST81000009"/>
    <s v="Tool and Equipment PD M/C"/>
    <s v="Machanical part"/>
    <n v="1"/>
    <s v="ท่อ Stainless 304 (เงา), 1-1/2&quot;, หนา 2mm,6000mm"/>
    <n v="1"/>
    <s v="PCS."/>
    <n v="2000"/>
    <n v="2000"/>
    <m/>
    <s v="V1000655 - SRM ENGINEERING 1991 CO., LTD."/>
    <x v="0"/>
    <m/>
    <d v="2024-12-10T00:00:00"/>
    <m/>
    <n v="5"/>
    <s v="Ontime"/>
    <m/>
  </r>
  <r>
    <n v="665"/>
    <s v="Expent  cost"/>
    <d v="2024-11-28T00:00:00"/>
    <s v="CPP24-231"/>
    <m/>
    <d v="2024-11-28T00:00:00"/>
    <s v="PR2425-04660"/>
    <s v="PO2425-05117"/>
    <d v="2024-12-05T00:00:00"/>
    <m/>
    <n v="10"/>
    <s v="SFST81000009"/>
    <s v="Tool and Equipment PD M/C"/>
    <s v="Machanical part"/>
    <n v="2"/>
    <s v="บอลวลาว์ SS304, สแตนเลส 1-1/2&quot;"/>
    <n v="4"/>
    <s v="PCS."/>
    <n v="400"/>
    <n v="1600"/>
    <m/>
    <s v="V1000655 - SRM ENGINEERING 1991 CO., LTD."/>
    <x v="0"/>
    <m/>
    <d v="2024-12-10T00:00:00"/>
    <m/>
    <n v="5"/>
    <s v="Ontime"/>
    <m/>
  </r>
  <r>
    <n v="666"/>
    <s v="Expent  cost"/>
    <d v="2024-11-28T00:00:00"/>
    <s v="CPP24-231"/>
    <m/>
    <d v="2024-11-28T00:00:00"/>
    <s v="PR2425-04660"/>
    <s v="PO2425-05117"/>
    <d v="2024-12-05T00:00:00"/>
    <m/>
    <n v="10"/>
    <s v="SFST81000009"/>
    <s v="Tool and Equipment PD M/C"/>
    <s v="Machanical part"/>
    <n v="3"/>
    <s v="ข้อต่อ 3 ทาง SS304, สแตนเลส 1-1/2&quot;, เกลียวใน"/>
    <n v="5"/>
    <s v="PCS."/>
    <n v="250"/>
    <n v="1250"/>
    <m/>
    <s v="V1000655 - SRM ENGINEERING 1991 CO., LTD."/>
    <x v="0"/>
    <m/>
    <d v="2024-12-10T00:00:00"/>
    <m/>
    <n v="5"/>
    <s v="Ontime"/>
    <m/>
  </r>
  <r>
    <n v="667"/>
    <s v="Expent  cost"/>
    <d v="2024-11-28T00:00:00"/>
    <s v="CPP24-231"/>
    <m/>
    <d v="2024-11-28T00:00:00"/>
    <s v="PR2425-04660"/>
    <s v="PO2425-05117"/>
    <d v="2024-12-05T00:00:00"/>
    <m/>
    <n v="10"/>
    <s v="SFST81000009"/>
    <s v="Tool and Equipment PD M/C"/>
    <s v="Machanical part"/>
    <n v="4"/>
    <s v="ข้องอ 90, SS304, สแตนเลส 1-1/2&quot;, เกลียวใน"/>
    <n v="6"/>
    <s v="PCS."/>
    <n v="100"/>
    <n v="600"/>
    <m/>
    <s v="V1000655 - SRM ENGINEERING 1991 CO., LTD."/>
    <x v="0"/>
    <m/>
    <d v="2024-12-10T00:00:00"/>
    <m/>
    <n v="5"/>
    <s v="Ontime"/>
    <m/>
  </r>
  <r>
    <n v="668"/>
    <s v="Expent  cost"/>
    <d v="2024-11-28T00:00:00"/>
    <s v="CPP24-231"/>
    <m/>
    <d v="2024-11-28T00:00:00"/>
    <s v="PR2425-04660"/>
    <s v="PO2425-05117"/>
    <d v="2024-12-05T00:00:00"/>
    <m/>
    <n v="10"/>
    <s v="SFST81000009"/>
    <s v="Tool and Equipment PD M/C"/>
    <s v="Machanical part"/>
    <n v="5"/>
    <s v="ข้อต่อหางปลาไหล, SS304, สแตนเลส 1-1/2&quot;, เกลียวนอก"/>
    <n v="5"/>
    <s v="PCS."/>
    <n v="200"/>
    <n v="1000"/>
    <m/>
    <s v="V1000655 - SRM ENGINEERING 1991 CO., LTD."/>
    <x v="0"/>
    <m/>
    <d v="2024-12-10T00:00:00"/>
    <m/>
    <n v="5"/>
    <s v="Ontime"/>
    <m/>
  </r>
  <r>
    <n v="669"/>
    <s v="Expent  cost"/>
    <d v="2024-11-28T00:00:00"/>
    <s v="CPP24-231"/>
    <m/>
    <d v="2024-11-28T00:00:00"/>
    <s v="PR2425-04660"/>
    <s v="PO2425-05117"/>
    <d v="2024-12-05T00:00:00"/>
    <m/>
    <n v="10"/>
    <s v="SFST81000009"/>
    <s v="Tool and Equipment PD M/C"/>
    <s v="Machanical part"/>
    <n v="6"/>
    <s v="ข้อต่อตรง, SS304, สแตนเลส 1-1/2&quot;, เกลียวใน"/>
    <n v="4"/>
    <s v="PCS."/>
    <n v="80"/>
    <n v="320"/>
    <m/>
    <s v="V1000655 - SRM ENGINEERING 1991 CO., LTD."/>
    <x v="0"/>
    <m/>
    <d v="2024-12-10T00:00:00"/>
    <m/>
    <n v="5"/>
    <s v="Ontime"/>
    <m/>
  </r>
  <r>
    <n v="670"/>
    <s v="Expent  cost"/>
    <d v="2024-11-28T00:00:00"/>
    <s v="CPP24-231"/>
    <m/>
    <d v="2024-11-28T00:00:00"/>
    <s v="PR2425-04660"/>
    <s v="PO2425-05117"/>
    <d v="2024-12-05T00:00:00"/>
    <m/>
    <n v="10"/>
    <s v="SFST81000009"/>
    <s v="Tool and Equipment PD M/C"/>
    <s v="Machanical part"/>
    <n v="7"/>
    <s v="ข้อต่อยูเนี่ยน, SS304, สแตนเลส 1-1/2&quot;, เกลียวใน"/>
    <n v="4"/>
    <s v="PCS."/>
    <n v="350"/>
    <n v="1400"/>
    <m/>
    <s v="V1000655 - SRM ENGINEERING 1991 CO., LTD."/>
    <x v="0"/>
    <m/>
    <d v="2024-12-10T00:00:00"/>
    <m/>
    <n v="5"/>
    <s v="Ontime"/>
    <m/>
  </r>
  <r>
    <n v="671"/>
    <s v="Expent  cost"/>
    <d v="2024-11-28T00:00:00"/>
    <s v="CPP24-231"/>
    <m/>
    <d v="2024-11-28T00:00:00"/>
    <s v="PR2425-04660"/>
    <s v="PO2425-05117"/>
    <d v="2024-12-05T00:00:00"/>
    <m/>
    <n v="10"/>
    <s v="SFST81000009"/>
    <s v="Tool and Equipment PD M/C"/>
    <s v="Machanical part"/>
    <n v="8"/>
    <s v="ข้อต่อสแตนเลส SS304 (เกลียวใน x เกลียวนอก), ขนาด 1-1/2&quot;"/>
    <n v="4"/>
    <s v="PCS."/>
    <n v="80"/>
    <n v="320"/>
    <m/>
    <s v="V1000655 - SRM ENGINEERING 1991 CO., LTD."/>
    <x v="0"/>
    <m/>
    <d v="2024-12-10T00:00:00"/>
    <m/>
    <n v="5"/>
    <s v="Ontime"/>
    <m/>
  </r>
  <r>
    <n v="672"/>
    <s v="Expent  cost"/>
    <d v="2024-11-28T00:00:00"/>
    <s v="CPP24-237"/>
    <m/>
    <d v="2024-11-28T00:00:00"/>
    <s v="PR2425-04661 "/>
    <s v="PO2425-05123"/>
    <d v="2024-12-05T00:00:00"/>
    <m/>
    <n v="10"/>
    <s v="SFST81000009"/>
    <s v="Tool and Equipment PD M/C"/>
    <s v="Electrical part"/>
    <n v="1"/>
    <s v="LAPP KABLE สายไฟ [VSF] IEC02 THW (f) 1x2.5 SQ.MM. (สีเหลือง)"/>
    <n v="2"/>
    <s v="ROLL"/>
    <n v="720"/>
    <n v="1440"/>
    <m/>
    <s v="V1000276 - SN. ELECTRIC AND SUPPLY CO., LTD."/>
    <x v="0"/>
    <m/>
    <d v="2024-12-10T00:00:00"/>
    <m/>
    <n v="5"/>
    <s v="Ontime"/>
    <m/>
  </r>
  <r>
    <n v="673"/>
    <s v="Expent  cost"/>
    <d v="2024-11-28T00:00:00"/>
    <s v="CPP24-237"/>
    <m/>
    <d v="2024-11-28T00:00:00"/>
    <s v="PR2425-04661 "/>
    <s v="PO2425-05123"/>
    <d v="2024-12-05T00:00:00"/>
    <m/>
    <n v="10"/>
    <s v="SFST81000009"/>
    <s v="Tool and Equipment PD M/C"/>
    <s v="Electrical part"/>
    <n v="2"/>
    <s v="LAPP KABLE สายไฟ [VSF] IEC02 THW (f) 1x2.5 SQ.MM. (สีน้ำเงิน)"/>
    <n v="2"/>
    <s v="ROLL"/>
    <n v="720"/>
    <n v="1440"/>
    <m/>
    <s v="V1000276 - SN. ELECTRIC AND SUPPLY CO., LTD."/>
    <x v="0"/>
    <m/>
    <d v="2024-12-10T00:00:00"/>
    <m/>
    <n v="5"/>
    <s v="Ontime"/>
    <m/>
  </r>
  <r>
    <n v="674"/>
    <s v="Expent  cost"/>
    <d v="2024-11-28T00:00:00"/>
    <s v="CPP24-237"/>
    <m/>
    <d v="2024-11-28T00:00:00"/>
    <s v="PR2425-04661 "/>
    <s v="PO2425-05123"/>
    <d v="2024-12-05T00:00:00"/>
    <m/>
    <n v="10"/>
    <s v="SFST81000009"/>
    <s v="Tool and Equipment PD M/C"/>
    <s v="Electrical part"/>
    <n v="3"/>
    <s v="YAZAKI สายไฟ THW (IEC01) 450/750V 1x2.5 SQ.MM.(สีเทา)"/>
    <n v="2"/>
    <s v="ROLL"/>
    <n v="535"/>
    <n v="1070"/>
    <m/>
    <s v="V1000276 - SN. ELECTRIC AND SUPPLY CO., LTD."/>
    <x v="0"/>
    <m/>
    <d v="2024-12-10T00:00:00"/>
    <m/>
    <n v="5"/>
    <s v="Ontime"/>
    <m/>
  </r>
  <r>
    <n v="675"/>
    <s v="Expent  cost"/>
    <d v="2024-11-28T00:00:00"/>
    <s v="CPP24-237"/>
    <m/>
    <d v="2024-11-28T00:00:00"/>
    <s v="PR2425-04661 "/>
    <s v="PO2425-05123"/>
    <d v="2024-12-05T00:00:00"/>
    <m/>
    <n v="10"/>
    <s v="SFST81000009"/>
    <s v="Tool and Equipment PD M/C"/>
    <s v="Electrical part"/>
    <n v="4"/>
    <s v="YAZAKI สายไฟ THW (IEC01) 450/750V 1x2.5 SQ.MM.(สีดำ)"/>
    <n v="2"/>
    <s v="ROLL"/>
    <n v="535"/>
    <n v="1070"/>
    <m/>
    <s v="V1000276 - SN. ELECTRIC AND SUPPLY CO., LTD."/>
    <x v="0"/>
    <m/>
    <d v="2024-12-10T00:00:00"/>
    <m/>
    <n v="5"/>
    <s v="Ontime"/>
    <m/>
  </r>
  <r>
    <n v="676"/>
    <s v="Expent  cost"/>
    <d v="2024-11-28T00:00:00"/>
    <s v="CPP24-237"/>
    <m/>
    <d v="2024-11-28T00:00:00"/>
    <s v="PR2425-04661 "/>
    <s v="PO2425-05123"/>
    <d v="2024-12-05T00:00:00"/>
    <m/>
    <n v="10"/>
    <s v="SFST81000009"/>
    <s v="Tool and Equipment PD M/C"/>
    <s v="Electrical part"/>
    <n v="5"/>
    <s v="YAZAKI สายไฟ THW (IEC01) 450/750V 1x2.5 SQ.MM.(สีน้ำตาล)"/>
    <n v="2"/>
    <s v="ROLL"/>
    <n v="535"/>
    <n v="1070"/>
    <m/>
    <s v="V1000276 - SN. ELECTRIC AND SUPPLY CO., LTD."/>
    <x v="0"/>
    <m/>
    <d v="2024-12-10T00:00:00"/>
    <m/>
    <n v="5"/>
    <s v="Ontime"/>
    <m/>
  </r>
  <r>
    <n v="677"/>
    <s v="Expent  cost"/>
    <d v="2024-11-28T00:00:00"/>
    <s v="CPP24-237"/>
    <m/>
    <d v="2024-11-28T00:00:00"/>
    <s v="PR2425-04661 "/>
    <s v="PO2425-05123"/>
    <d v="2024-12-05T00:00:00"/>
    <m/>
    <n v="10"/>
    <s v="SFST81000009"/>
    <s v="Tool and Equipment PD M/C"/>
    <s v="Electrical part"/>
    <n v="6"/>
    <s v="YAZAKI สายไฟ THW (IEC01) 450/750V 1x2.5 SQ.MM.(สีฟ้า)"/>
    <n v="2"/>
    <s v="ROLL"/>
    <n v="535"/>
    <n v="1070"/>
    <m/>
    <s v="V1000276 - SN. ELECTRIC AND SUPPLY CO., LTD."/>
    <x v="0"/>
    <m/>
    <d v="2024-12-10T00:00:00"/>
    <m/>
    <n v="5"/>
    <s v="Ontime"/>
    <m/>
  </r>
  <r>
    <n v="678"/>
    <s v="Expent  cost"/>
    <d v="2024-11-28T00:00:00"/>
    <s v="CPP24-237"/>
    <m/>
    <d v="2024-11-28T00:00:00"/>
    <s v="PR2425-04661 "/>
    <s v="PO2425-05123"/>
    <d v="2024-12-05T00:00:00"/>
    <m/>
    <n v="10"/>
    <s v="SFST81000009"/>
    <s v="Tool and Equipment PD M/C"/>
    <s v="Electrical part"/>
    <n v="7"/>
    <s v="YAZAKI สายไฟ THW (IEC01) 450/750V 1x1.5 SQ.MM.(เหลือง/เขียว)"/>
    <n v="2"/>
    <s v="ROLL"/>
    <n v="535"/>
    <n v="1070"/>
    <m/>
    <s v="V1000276 - SN. ELECTRIC AND SUPPLY CO., LTD."/>
    <x v="0"/>
    <m/>
    <d v="2024-12-10T00:00:00"/>
    <m/>
    <n v="5"/>
    <s v="Ontime"/>
    <m/>
  </r>
  <r>
    <n v="679"/>
    <s v="Expent  cost"/>
    <d v="2024-11-28T00:00:00"/>
    <s v="CPP24-236"/>
    <m/>
    <d v="2024-11-28T00:00:00"/>
    <s v="PR2425-04663"/>
    <s v="PO2425-05127"/>
    <d v="2024-12-05T00:00:00"/>
    <m/>
    <n v="30"/>
    <s v="SFST81000009"/>
    <s v="Tool and Equipment PD M/C"/>
    <s v="Electrical part"/>
    <n v="1"/>
    <s v="&quot;HACO&quot; เต้ารับแบบติดผนัง 32A (IP67) 3P+N+E 5P/400V 6h"/>
    <n v="6"/>
    <s v="PCS."/>
    <n v="325"/>
    <n v="1950"/>
    <m/>
    <s v="V1000481 - บริษัท เจดับบลิวเทค จำกัด"/>
    <x v="0"/>
    <m/>
    <d v="2024-12-17T00:00:00"/>
    <m/>
    <n v="12"/>
    <s v="Ontime"/>
    <m/>
  </r>
  <r>
    <n v="680"/>
    <s v="Expent  cost"/>
    <d v="2024-11-28T00:00:00"/>
    <s v="CPP24-236"/>
    <m/>
    <d v="2024-11-28T00:00:00"/>
    <s v="PR2425-04663"/>
    <s v="PO2425-05127"/>
    <d v="2024-12-05T00:00:00"/>
    <m/>
    <n v="30"/>
    <s v="SFST81000009"/>
    <s v="Tool and Equipment PD M/C"/>
    <s v="Electrical part"/>
    <n v="2"/>
    <s v="&quot;HACO&quot; เต้ารับแบบติดผนัง 16A (IP67) 3P+N+E 5P/400V 6h"/>
    <n v="6"/>
    <s v="PCS."/>
    <n v="256"/>
    <n v="1536"/>
    <m/>
    <s v="V1000481 - บริษัท เจดับบลิวเทค จำกัด"/>
    <x v="0"/>
    <m/>
    <d v="2024-12-17T00:00:00"/>
    <m/>
    <n v="12"/>
    <s v="Ontime"/>
    <m/>
  </r>
  <r>
    <n v="681"/>
    <s v="Expent  cost"/>
    <d v="2024-11-28T00:00:00"/>
    <s v="CPP24-236"/>
    <m/>
    <d v="2024-11-28T00:00:00"/>
    <s v="PR2425-04663"/>
    <s v="PO2425-05127"/>
    <d v="2024-12-05T00:00:00"/>
    <m/>
    <n v="30"/>
    <s v="SFST81000009"/>
    <s v="Tool and Equipment PD M/C"/>
    <s v="Electrical part"/>
    <n v="3"/>
    <s v="&quot;HACO&quot; เต๋ารับแบบฝังเฉียง 16A (IP67) 3P+N+E 5P/400V 6h"/>
    <n v="6"/>
    <s v="PCS."/>
    <n v="183"/>
    <n v="1098"/>
    <m/>
    <s v="V1000481 - บริษัท เจดับบลิวเทค จำกัด"/>
    <x v="0"/>
    <m/>
    <d v="2024-12-17T00:00:00"/>
    <m/>
    <n v="12"/>
    <s v="Ontime"/>
    <m/>
  </r>
  <r>
    <n v="682"/>
    <s v="Expent  cost"/>
    <d v="2024-11-28T00:00:00"/>
    <s v="CPP24-236"/>
    <m/>
    <d v="2024-11-28T00:00:00"/>
    <s v="PR2425-04663"/>
    <s v="PO2425-05127"/>
    <d v="2024-12-05T00:00:00"/>
    <m/>
    <n v="30"/>
    <s v="SFST81000009"/>
    <s v="Tool and Equipment PD M/C"/>
    <s v="Electrical part"/>
    <n v="4"/>
    <s v="&quot;HACO&quot; เต้ารับแบบฝังเฉียง 32A (IP67) 3P+N+E 5P/400V 6h"/>
    <n v="6"/>
    <s v="PCS."/>
    <n v="244"/>
    <n v="1464"/>
    <m/>
    <s v="V1000481 - บริษัท เจดับบลิวเทค จำกัด"/>
    <x v="0"/>
    <m/>
    <d v="2024-12-17T00:00:00"/>
    <m/>
    <n v="12"/>
    <s v="Ontime"/>
    <m/>
  </r>
  <r>
    <n v="683"/>
    <s v="Expent  cost"/>
    <d v="2024-11-28T00:00:00"/>
    <s v="CPP24-236"/>
    <m/>
    <d v="2024-11-28T00:00:00"/>
    <s v="PR2425-04663"/>
    <s v="PO2425-05127"/>
    <d v="2024-12-05T00:00:00"/>
    <m/>
    <n v="30"/>
    <s v="SFST81000009"/>
    <s v="Tool and Equipment PD M/C"/>
    <s v="Electrical part"/>
    <n v="5"/>
    <s v="&quot;HACO&quot; ปลั๊กตัวเมียกลางทางกันนํ้า 16A 5 PIN 2252-6V"/>
    <n v="6"/>
    <s v="PCS."/>
    <n v="284"/>
    <n v="1704"/>
    <m/>
    <s v="V1000481 - บริษัท เจดับบลิวเทค จำกัด"/>
    <x v="0"/>
    <m/>
    <d v="2024-12-17T00:00:00"/>
    <m/>
    <n v="12"/>
    <s v="Ontime"/>
    <m/>
  </r>
  <r>
    <n v="684"/>
    <s v="Expent  cost"/>
    <d v="2024-11-28T00:00:00"/>
    <s v="CPP24-236"/>
    <m/>
    <d v="2024-11-28T00:00:00"/>
    <s v="PR2425-04663"/>
    <s v="PO2425-05127"/>
    <d v="2024-12-05T00:00:00"/>
    <m/>
    <n v="30"/>
    <s v="SFST81000009"/>
    <s v="Tool and Equipment PD M/C"/>
    <s v="Electrical part"/>
    <n v="6"/>
    <s v="&quot;HACO&quot; ปลั๊กตัวเมียกลางทางกันน้ำ 32A 5 PIN 2252-6V"/>
    <n v="6"/>
    <s v="PCS."/>
    <n v="202"/>
    <n v="1212"/>
    <m/>
    <s v="V1000481 - บริษัท เจดับบลิวเทค จำกัด"/>
    <x v="0"/>
    <m/>
    <d v="2024-12-17T00:00:00"/>
    <m/>
    <n v="12"/>
    <s v="Ontime"/>
    <m/>
  </r>
  <r>
    <n v="685"/>
    <s v="Expent  cost"/>
    <d v="2024-11-28T00:00:00"/>
    <s v="CPP24-236"/>
    <m/>
    <d v="2024-11-28T00:00:00"/>
    <s v="PR2425-04663"/>
    <s v="PO2425-05127"/>
    <d v="2024-12-05T00:00:00"/>
    <m/>
    <n v="30"/>
    <s v="SFST81000009"/>
    <s v="Tool and Equipment PD M/C"/>
    <s v="Electrical part"/>
    <n v="7"/>
    <s v="&quot;HACO&quot; เสียบตัวผู้ชนิดกันน้ำ 32A 400 V 5 PIN. (3P+N+E) สีแดง"/>
    <n v="6"/>
    <s v="PCS."/>
    <n v="162"/>
    <n v="972"/>
    <m/>
    <s v="V1000481 - บริษัท เจดับบลิวเทค จำกัด"/>
    <x v="0"/>
    <m/>
    <d v="2024-12-17T00:00:00"/>
    <m/>
    <n v="12"/>
    <s v="Ontime"/>
    <m/>
  </r>
  <r>
    <n v="686"/>
    <s v="Expent  cost"/>
    <d v="2024-11-28T00:00:00"/>
    <s v="CPP24-236"/>
    <m/>
    <d v="2024-11-28T00:00:00"/>
    <s v="PR2425-04663"/>
    <s v="PO2425-05127"/>
    <d v="2024-12-05T00:00:00"/>
    <m/>
    <n v="30"/>
    <s v="SFST81000009"/>
    <s v="Tool and Equipment PD M/C"/>
    <s v="Electrical part"/>
    <n v="8"/>
    <s v="&quot;HACO&quot; เสียบตัวผู้ชนิดกันน้ำ 16A 400V 5 PIN. (3P+N+E) สีแดง"/>
    <n v="6"/>
    <s v="PCS."/>
    <n v="223"/>
    <n v="1338"/>
    <m/>
    <s v="V1000481 - บริษัท เจดับบลิวเทค จำกัด"/>
    <x v="0"/>
    <m/>
    <d v="2024-12-17T00:00:00"/>
    <m/>
    <n v="12"/>
    <s v="Ontime"/>
    <m/>
  </r>
  <r>
    <n v="687"/>
    <s v="Expent  cost"/>
    <d v="2024-11-28T00:00:00"/>
    <s v="CPP24-236"/>
    <m/>
    <d v="2024-11-28T00:00:00"/>
    <s v="PR2425-04663"/>
    <s v="PO2425-05127"/>
    <d v="2024-12-05T00:00:00"/>
    <m/>
    <n v="30"/>
    <s v="SFST81000009"/>
    <s v="Tool and Equipment PD M/C"/>
    <s v="Electrical part"/>
    <n v="9"/>
    <s v="&quot;HACO&quot; เต้ารับแบบเฉียง 45 องศา 2P+E 16A สีน้ำเงิน 3 ขั้ว แบบกันน้ำ"/>
    <n v="6"/>
    <s v="PCS."/>
    <n v="144"/>
    <n v="864"/>
    <m/>
    <m/>
    <x v="0"/>
    <m/>
    <d v="2024-12-17T00:00:00"/>
    <m/>
    <n v="12"/>
    <s v="Ontime"/>
    <m/>
  </r>
  <r>
    <n v="688"/>
    <s v="Expent  cost"/>
    <d v="2024-11-28T00:00:00"/>
    <s v="CPP24-236"/>
    <m/>
    <d v="2024-11-28T00:00:00"/>
    <s v="PR2425-04663"/>
    <s v="PO2425-05127"/>
    <d v="2024-12-05T00:00:00"/>
    <m/>
    <n v="30"/>
    <s v="SFST81000009"/>
    <s v="Tool and Equipment PD M/C"/>
    <s v="Electrical part"/>
    <n v="10"/>
    <s v="HACO ปลั๊กตัวเมียติดผนัง แบบตรง 16A 3ขา (2P+E) สีน้ำเงิน แบบกันน้ำ"/>
    <n v="6"/>
    <s v="PCS."/>
    <n v="189"/>
    <n v="1134"/>
    <m/>
    <s v="V1000481 - บริษัท เจดับบลิวเทค จำกัด"/>
    <x v="0"/>
    <m/>
    <d v="2024-12-17T00:00:00"/>
    <m/>
    <n v="12"/>
    <s v="Ontime"/>
    <m/>
  </r>
  <r>
    <n v="689"/>
    <s v="Expent  cost"/>
    <d v="2024-11-28T00:00:00"/>
    <s v="CPP24-236"/>
    <m/>
    <d v="2024-11-28T00:00:00"/>
    <s v="PR2425-04663"/>
    <s v="PO2425-05127"/>
    <d v="2024-12-05T00:00:00"/>
    <m/>
    <n v="30"/>
    <s v="SFST81000009"/>
    <s v="Tool and Equipment PD M/C"/>
    <s v="Electrical part"/>
    <n v="11"/>
    <s v="&quot;HACO&quot; ปลั๊กเสียบตัวผู้ 3 ขา 2P+E 16A 3 PIN รุ่น 013-6V"/>
    <n v="6"/>
    <s v="PCS."/>
    <n v="110"/>
    <n v="660"/>
    <m/>
    <s v="V1000481 - บริษัท เจดับบลิวเทค จำกัด"/>
    <x v="0"/>
    <m/>
    <d v="2024-12-17T00:00:00"/>
    <m/>
    <n v="12"/>
    <s v="Ontime"/>
    <m/>
  </r>
  <r>
    <n v="690"/>
    <s v="Expent  cost"/>
    <d v="2024-11-28T00:00:00"/>
    <s v="CPP24-236"/>
    <m/>
    <d v="2024-11-28T00:00:00"/>
    <s v="PR2425-04663"/>
    <s v="PO2425-05127"/>
    <d v="2024-12-05T00:00:00"/>
    <m/>
    <n v="10"/>
    <s v="SFST81000009"/>
    <s v="Tool and Equipment PD M/C"/>
    <s v="Electrical part"/>
    <n v="12"/>
    <s v="&quot;HACO&quot; เต้ารับกลางทาง 3 ขา 16A กันน่า 2P+E 220-250V 2132 IP67"/>
    <n v="6"/>
    <s v="PCS."/>
    <n v="168"/>
    <n v="1008"/>
    <m/>
    <s v="V1000481 - บริษัท เจดับบลิวเทค จำกัด"/>
    <x v="0"/>
    <m/>
    <d v="2024-12-17T00:00:00"/>
    <m/>
    <n v="12"/>
    <s v="over deliverry"/>
    <m/>
  </r>
  <r>
    <n v="691"/>
    <s v="Expent  cost"/>
    <d v="2024-11-28T00:00:00"/>
    <m/>
    <m/>
    <d v="2024-11-28T00:00:00"/>
    <s v="PR2425-04666"/>
    <s v="PO2425-05307"/>
    <d v="2024-12-05T00:00:00"/>
    <m/>
    <n v="45"/>
    <s v="SFST81000064"/>
    <s v="Fire alarm system"/>
    <s v="Inspect cost"/>
    <n v="1"/>
    <s v="PM Program (Function Test)  Function Test (ครั้งที่ 1 ของปี)"/>
    <n v="1"/>
    <s v="PCS."/>
    <n v="6500"/>
    <n v="6500"/>
    <m/>
    <s v=" V1000728 - SAITHONG ENGINEERING COMPANY LIMITED"/>
    <x v="0"/>
    <s v="GRN2425-0006496"/>
    <d v="2025-01-16T00:00:00"/>
    <m/>
    <n v="42"/>
    <s v="Ontime"/>
    <m/>
  </r>
  <r>
    <n v="692"/>
    <s v="Expent  cost"/>
    <d v="2024-11-28T00:00:00"/>
    <m/>
    <m/>
    <d v="2024-11-28T00:00:00"/>
    <s v="PR2425-04666"/>
    <s v="PO2425-05307"/>
    <d v="2024-12-05T00:00:00"/>
    <m/>
    <n v="45"/>
    <s v="SFST81000064"/>
    <s v="Fire alarm system"/>
    <s v="Inspect cost"/>
    <n v="2"/>
    <s v="KML-360 Type ML Link 360°F (182°C) Function Test (ครั้งที่ 1 ของปี)"/>
    <n v="8"/>
    <s v="PCS."/>
    <n v="81.25"/>
    <n v="650"/>
    <m/>
    <s v=" V1000728 - SAITHONG ENGINEERING COMPANY LIMITED"/>
    <x v="0"/>
    <s v="GRN2425-0006496"/>
    <d v="2025-01-16T00:00:00"/>
    <m/>
    <n v="42"/>
    <s v="Ontime"/>
    <m/>
  </r>
  <r>
    <n v="693"/>
    <s v="Expent  cost"/>
    <d v="2024-11-28T00:00:00"/>
    <m/>
    <m/>
    <d v="2024-11-28T00:00:00"/>
    <s v="PR2425-04666"/>
    <s v="PO2425-05307"/>
    <d v="2024-12-05T00:00:00"/>
    <m/>
    <n v="45"/>
    <s v="SFST81000064"/>
    <s v="Fire alarm system"/>
    <s v="Inspect cost"/>
    <n v="3"/>
    <s v="Replacement Nozzle Seals Function Test (ครั้งที่ 1 ของปี)"/>
    <n v="1"/>
    <s v="PCS."/>
    <n v="1800"/>
    <n v="1800"/>
    <m/>
    <s v=" V1000728 - SAITHONG ENGINEERING COMPANY LIMITED"/>
    <x v="0"/>
    <s v="GRN2425-0006496"/>
    <d v="2025-01-16T00:00:00"/>
    <m/>
    <n v="42"/>
    <s v="Ontime"/>
    <m/>
  </r>
  <r>
    <n v="694"/>
    <s v="Expent  cost"/>
    <d v="2024-11-28T00:00:00"/>
    <m/>
    <m/>
    <d v="2024-11-28T00:00:00"/>
    <s v="PR2425-04666"/>
    <s v="PO2425-05307"/>
    <d v="2024-12-05T00:00:00"/>
    <m/>
    <n v="45"/>
    <s v="SFST81000064"/>
    <s v="Fire alarm system"/>
    <s v="Inspect cost"/>
    <n v="4"/>
    <s v="PM Program (Operation Test)  Operation Test (ครั้งที่ 2 ของปี)"/>
    <n v="1"/>
    <s v="PCS."/>
    <n v="9500"/>
    <n v="9500"/>
    <m/>
    <s v=" V1000728 - SAITHONG ENGINEERING COMPANY LIMITED"/>
    <x v="0"/>
    <s v="GRN2425-0006496"/>
    <d v="2025-01-16T00:00:00"/>
    <m/>
    <n v="42"/>
    <s v="Ontime"/>
    <m/>
  </r>
  <r>
    <n v="695"/>
    <s v="Expent  cost"/>
    <d v="2024-11-28T00:00:00"/>
    <m/>
    <m/>
    <d v="2024-11-28T00:00:00"/>
    <s v="PR2425-04666"/>
    <s v="PO2425-05307"/>
    <d v="2024-12-05T00:00:00"/>
    <m/>
    <n v="45"/>
    <s v="SFST81000064"/>
    <s v="Fire alarm system"/>
    <s v="Inspect cost"/>
    <n v="5"/>
    <s v="ตรวจสอบระบบ Gas Leck Detector  Operation Test (ครั้งที่ 2 ของปี)"/>
    <n v="1"/>
    <s v="PCS."/>
    <n v="7500"/>
    <n v="7500"/>
    <m/>
    <s v=" V1000728 - SAITHONG ENGINEERING COMPANY LIMITED"/>
    <x v="0"/>
    <s v="GRN2425-0006496"/>
    <d v="2025-01-16T00:00:00"/>
    <m/>
    <n v="42"/>
    <s v="Ontime"/>
    <m/>
  </r>
  <r>
    <n v="696"/>
    <s v="Expent  cost"/>
    <d v="2024-11-28T00:00:00"/>
    <m/>
    <m/>
    <d v="2024-11-28T00:00:00"/>
    <s v="PR2425-04667 "/>
    <s v="PO2425-05128"/>
    <d v="2024-12-05T00:00:00"/>
    <m/>
    <n v="45"/>
    <s v="SFST81000009"/>
    <s v="PD Machine"/>
    <s v="Machine Spare part"/>
    <n v="1"/>
    <s v="Rational&quot; MODEL: SCC WE 202 Sereal no: E22S119032739795 Door gasket"/>
    <n v="2"/>
    <s v="PCS."/>
    <n v="7125"/>
    <n v="14250"/>
    <m/>
    <s v="V1000460 - FIX EVOLUTION CO., LTD."/>
    <x v="0"/>
    <s v="GRN2425-0006283"/>
    <d v="2025-01-09T00:00:00"/>
    <m/>
    <n v="35"/>
    <s v="Ontime"/>
    <m/>
  </r>
  <r>
    <n v="697"/>
    <s v="Expent  cost"/>
    <d v="2024-11-28T00:00:00"/>
    <m/>
    <m/>
    <d v="2024-11-28T00:00:00"/>
    <s v="PR2425-04667 "/>
    <s v="PO2425-05128"/>
    <d v="2024-12-05T00:00:00"/>
    <m/>
    <n v="45"/>
    <s v="SFST81000009"/>
    <s v="PD Machine"/>
    <s v="Machine Spare part"/>
    <n v="2"/>
    <s v="&quot;Rational&quot; MODEL: SCC WE 202 Sereal no: E225119032739795 Air Inlet filter"/>
    <n v="4"/>
    <s v="PCS."/>
    <n v="712.5"/>
    <n v="2850"/>
    <m/>
    <s v="V1000460 - FIX EVOLUTION CO., LTD."/>
    <x v="0"/>
    <s v="GRN2425-0006283"/>
    <d v="2025-01-09T00:00:00"/>
    <m/>
    <n v="35"/>
    <s v="Ontime"/>
    <m/>
  </r>
  <r>
    <n v="698"/>
    <s v="Expent  cost"/>
    <d v="2024-11-28T00:00:00"/>
    <m/>
    <m/>
    <d v="2024-11-28T00:00:00"/>
    <s v="PR2425-04667 "/>
    <s v="PO2425-05128"/>
    <d v="2024-12-05T00:00:00"/>
    <m/>
    <n v="45"/>
    <s v="SFST81000009"/>
    <s v="PD Machine"/>
    <s v="Machine Spare part"/>
    <n v="3"/>
    <s v="&quot;Rational&quot; MODEL: ICOMBI PRO Sereal no: E22SJ23013033144 Door gasket"/>
    <n v="2"/>
    <s v="PCS."/>
    <n v="7125"/>
    <n v="14250"/>
    <m/>
    <s v="V1000460 - FIX EVOLUTION CO., LTD."/>
    <x v="0"/>
    <s v="GRN2425-0006283"/>
    <d v="2025-01-09T00:00:00"/>
    <m/>
    <n v="35"/>
    <s v="Ontime"/>
    <m/>
  </r>
  <r>
    <n v="699"/>
    <s v="Expent  cost"/>
    <d v="2024-11-28T00:00:00"/>
    <m/>
    <m/>
    <d v="2024-11-28T00:00:00"/>
    <s v="PR2425-04667 "/>
    <s v="PO2425-05128"/>
    <d v="2024-12-05T00:00:00"/>
    <m/>
    <n v="45"/>
    <s v="SFST81000009"/>
    <s v="PD Machine"/>
    <s v="Machine Spare part"/>
    <n v="4"/>
    <s v="&quot;Rational&quot; MODEL: ICOMBI PRO Sereal no: E22SJ23013033144 AIR INLET FILTER"/>
    <n v="2"/>
    <s v="PCS."/>
    <n v="1140"/>
    <n v="2280"/>
    <m/>
    <s v="V1000460 - FIX EVOLUTION CO., LTD."/>
    <x v="0"/>
    <s v="GRN2425-0006283"/>
    <d v="2025-01-09T00:00:00"/>
    <m/>
    <n v="35"/>
    <s v="Ontime"/>
    <m/>
  </r>
  <r>
    <n v="700"/>
    <s v="Expent  cost"/>
    <d v="2024-11-28T00:00:00"/>
    <m/>
    <m/>
    <d v="2024-11-28T00:00:00"/>
    <s v="PR2425-04667 "/>
    <s v="PO2425-05128"/>
    <d v="2024-12-05T00:00:00"/>
    <m/>
    <n v="45"/>
    <s v="SFST81000009"/>
    <s v="PD Machine"/>
    <s v="Machine Spare part"/>
    <n v="5"/>
    <s v="&quot;Rational&quot; MODEL: ICOMBI PRO Sereal no: E22SJ23013033144 Gasket glass pane/trolly"/>
    <n v="2"/>
    <s v="PCS."/>
    <n v="3990"/>
    <n v="7980"/>
    <m/>
    <s v="V1000460 - FIX EVOLUTION CO., LTD."/>
    <x v="0"/>
    <s v="GRN2425-0006283"/>
    <d v="2025-01-09T00:00:00"/>
    <m/>
    <n v="35"/>
    <s v="Ontime"/>
    <m/>
  </r>
  <r>
    <n v="701"/>
    <s v="Expent  cost"/>
    <d v="2024-11-28T00:00:00"/>
    <m/>
    <m/>
    <d v="2024-11-28T00:00:00"/>
    <s v="PR2425-04667 "/>
    <s v="PO2425-05128"/>
    <d v="2024-12-05T00:00:00"/>
    <m/>
    <n v="45"/>
    <s v="SFST81000009"/>
    <s v="PD Machine"/>
    <s v="Machine Spare part"/>
    <n v="6"/>
    <s v="&quot;Rational&quot; MODEL: SCC WE 202 Sereal no: E22SI19032734036 Door gasket"/>
    <n v="2"/>
    <s v="PCS."/>
    <n v="7125"/>
    <n v="14250"/>
    <m/>
    <s v="V1000460 - FIX EVOLUTION CO., LTD."/>
    <x v="0"/>
    <s v="GRN2425-0006283"/>
    <d v="2025-01-09T00:00:00"/>
    <m/>
    <n v="35"/>
    <s v="Ontime"/>
    <m/>
  </r>
  <r>
    <n v="702"/>
    <s v="Expent  cost"/>
    <d v="2024-11-28T00:00:00"/>
    <m/>
    <m/>
    <d v="2024-11-28T00:00:00"/>
    <s v="PR2425-04667 "/>
    <s v="PO2425-05128"/>
    <d v="2024-12-05T00:00:00"/>
    <m/>
    <n v="45"/>
    <s v="SFST81000009"/>
    <s v="PD Machine"/>
    <s v="Machine Spare part"/>
    <n v="7"/>
    <s v="&quot;Rational&quot; MODEL: SCC WE 202 Sereal no: E225119032734036 Air Inlet filter"/>
    <n v="4"/>
    <s v="PCS."/>
    <n v="712.5"/>
    <n v="2850"/>
    <m/>
    <s v="V1000460 - FIX EVOLUTION CO., LTD."/>
    <x v="0"/>
    <s v="GRN2425-0006283"/>
    <d v="2025-01-09T00:00:00"/>
    <m/>
    <n v="35"/>
    <s v="Ontime"/>
    <m/>
  </r>
  <r>
    <n v="703"/>
    <s v="Expent  cost"/>
    <d v="2024-11-28T00:00:00"/>
    <m/>
    <m/>
    <d v="2024-11-28T00:00:00"/>
    <s v="PR2425-04667 "/>
    <s v="PO2425-05128"/>
    <d v="2024-12-05T00:00:00"/>
    <m/>
    <n v="45"/>
    <s v="SFST81000009"/>
    <s v="PD Machine"/>
    <s v="Machine Spare part"/>
    <n v="8"/>
    <s v="Rational MODEL: ICOMBI PRO Sereal no: E22SJ23083078215 Door gasket"/>
    <n v="2"/>
    <s v="PCS."/>
    <n v="7125"/>
    <n v="14250"/>
    <m/>
    <s v="V1000460 - FIX EVOLUTION CO., LTD."/>
    <x v="0"/>
    <s v="GRN2425-0006283"/>
    <d v="2025-01-09T00:00:00"/>
    <m/>
    <n v="35"/>
    <s v="Ontime"/>
    <m/>
  </r>
  <r>
    <n v="704"/>
    <s v="Expent  cost"/>
    <d v="2024-11-28T00:00:00"/>
    <m/>
    <m/>
    <d v="2024-11-28T00:00:00"/>
    <s v="PR2425-04667 "/>
    <s v="PO2425-05128"/>
    <d v="2024-12-05T00:00:00"/>
    <m/>
    <n v="45"/>
    <s v="SFST81000009"/>
    <s v="PD Machine"/>
    <s v="Machine Spare part"/>
    <n v="9"/>
    <s v="&quot;Rational&quot; MODEL: ICOMBI PRO Sereal -no: E22SJ23083078215 AIR INLET FILTER"/>
    <n v="2"/>
    <s v="PCS."/>
    <n v="1140"/>
    <n v="2280"/>
    <m/>
    <s v="V1000460 - FIX EVOLUTION CO., LTD."/>
    <x v="0"/>
    <s v="GRN2425-0006283"/>
    <d v="2025-01-09T00:00:00"/>
    <m/>
    <n v="35"/>
    <s v="Ontime"/>
    <m/>
  </r>
  <r>
    <n v="705"/>
    <s v="Expent  cost"/>
    <d v="2024-11-28T00:00:00"/>
    <m/>
    <m/>
    <d v="2024-11-28T00:00:00"/>
    <s v="PR2425-04667 "/>
    <s v="PO2425-05128"/>
    <d v="2024-12-05T00:00:00"/>
    <m/>
    <n v="45"/>
    <s v="SFST81000009"/>
    <s v="PD Machine"/>
    <s v="Machine Spare part"/>
    <n v="10"/>
    <s v="&quot;Rational&quot; MODEL: ICOMBI PRO Sereal -no: E22SJ23083078215 Gasket glass pane/trolly"/>
    <n v="2"/>
    <s v="PCS."/>
    <n v="3990"/>
    <n v="7980"/>
    <m/>
    <s v="V1000460 - FIX EVOLUTION CO., LTD."/>
    <x v="0"/>
    <s v="GRN2425-0006283"/>
    <d v="2025-01-09T00:00:00"/>
    <m/>
    <n v="35"/>
    <s v="Ontime"/>
    <m/>
  </r>
  <r>
    <n v="706"/>
    <s v="Expent  cost"/>
    <d v="2024-12-03T00:00:00"/>
    <m/>
    <m/>
    <d v="2024-12-03T00:00:00"/>
    <s v="PR2425-04700"/>
    <s v="PO2425-5294"/>
    <d v="2024-12-10T00:00:00"/>
    <m/>
    <n v="10"/>
    <s v="SFST81000048"/>
    <s v="PD Machine"/>
    <s v="Combi oven No.3"/>
    <n v="1"/>
    <s v="42.00.128P SD-memory card"/>
    <n v="1"/>
    <s v="JOB."/>
    <n v="5700"/>
    <n v="5700"/>
    <m/>
    <s v="V1000460 - FIX EVOLUTION CO., LTD."/>
    <x v="0"/>
    <m/>
    <d v="2024-12-16T00:00:00"/>
    <m/>
    <n v="6"/>
    <s v="Ontime"/>
    <m/>
  </r>
  <r>
    <n v="707"/>
    <s v="Expent  cost"/>
    <d v="2024-12-03T00:00:00"/>
    <m/>
    <m/>
    <d v="2024-12-03T00:00:00"/>
    <s v="PR2425-04700"/>
    <s v="PO2425-5293"/>
    <d v="2024-12-10T00:00:00"/>
    <m/>
    <n v="10"/>
    <s v="SFST81000048"/>
    <s v="PD Machine"/>
    <s v="Combi oven No.3"/>
    <n v="2"/>
    <s v="40.03.772P Transformer f. cooling fan"/>
    <n v="1"/>
    <s v="JOB."/>
    <n v="5750"/>
    <n v="5750"/>
    <m/>
    <s v="V1000460 - FIX EVOLUTION CO., LTD."/>
    <x v="0"/>
    <m/>
    <d v="2024-12-16T00:00:00"/>
    <m/>
    <n v="6"/>
    <s v="Ontime"/>
    <m/>
  </r>
  <r>
    <n v="708"/>
    <s v="Expent  cost"/>
    <d v="2024-12-03T00:00:00"/>
    <m/>
    <m/>
    <d v="2024-12-03T00:00:00"/>
    <s v="PR2425-04700"/>
    <s v="PO2425-5293"/>
    <d v="2024-12-10T00:00:00"/>
    <m/>
    <n v="10"/>
    <s v="SFST81000048"/>
    <s v="PD Machine"/>
    <s v="Combi oven No.3"/>
    <n v="3"/>
    <s v="40.03.948P Cooling fan with NTC"/>
    <n v="1"/>
    <s v="JOB."/>
    <n v="8250"/>
    <n v="8250"/>
    <m/>
    <s v="V1000460 - FIX EVOLUTION CO., LTD."/>
    <x v="0"/>
    <m/>
    <d v="2024-12-16T00:00:00"/>
    <m/>
    <n v="6"/>
    <s v="Ontime"/>
    <m/>
  </r>
  <r>
    <n v="709"/>
    <s v="Expent  cost"/>
    <d v="2024-12-03T00:00:00"/>
    <m/>
    <m/>
    <d v="2024-12-03T00:00:00"/>
    <s v="PR2425-04700"/>
    <s v="PO2425-5293"/>
    <d v="2024-12-10T00:00:00"/>
    <m/>
    <n v="10"/>
    <s v="SFST81000048"/>
    <s v="PD Machine"/>
    <s v="Combi oven No.3"/>
    <n v="4"/>
    <s v="Service Charge"/>
    <n v="1"/>
    <s v="JOB."/>
    <n v="1000"/>
    <n v="1000"/>
    <m/>
    <s v="V1000460 - FIX EVOLUTION CO., LTD."/>
    <x v="0"/>
    <m/>
    <d v="2024-12-16T00:00:00"/>
    <m/>
    <n v="6"/>
    <s v="Ontime"/>
    <m/>
  </r>
  <r>
    <n v="710"/>
    <s v="Expent  cost"/>
    <d v="2024-12-03T00:00:00"/>
    <m/>
    <m/>
    <d v="2024-12-03T00:00:00"/>
    <s v="PR2425-04700"/>
    <s v="PO2425-5295"/>
    <d v="2024-12-10T00:00:00"/>
    <m/>
    <n v="10"/>
    <s v="SFST81000048"/>
    <s v="PD Machine"/>
    <s v="Combi oven No.3"/>
    <n v="5"/>
    <s v="Service Charge"/>
    <n v="1"/>
    <s v="JOB."/>
    <n v="3000"/>
    <n v="3000"/>
    <m/>
    <s v="V1000460 - FIX EVOLUTION CO., LTD."/>
    <x v="0"/>
    <m/>
    <d v="2024-12-16T00:00:00"/>
    <m/>
    <n v="6"/>
    <s v="Ontime"/>
    <m/>
  </r>
  <r>
    <n v="711"/>
    <s v="CAPEX  (Unbudget)"/>
    <d v="2024-12-03T00:00:00"/>
    <m/>
    <m/>
    <d v="2024-12-03T00:00:00"/>
    <s v="PR2425-04708"/>
    <s v="PO2425-05333"/>
    <d v="2024-12-10T00:00:00"/>
    <m/>
    <n v="45"/>
    <s v="SFST82000009"/>
    <s v="Office Air condition"/>
    <s v="Tool and Equipment"/>
    <n v="1"/>
    <s v="New: Air carrier 36,000 BTU"/>
    <n v="1"/>
    <s v="JOB."/>
    <n v="52500"/>
    <n v="52500"/>
    <m/>
    <s v="V1000543 - T.W.A.N. Engineering Co.,Ltd"/>
    <x v="0"/>
    <s v="GRN2425-0006452"/>
    <d v="2025-01-16T00:00:00"/>
    <m/>
    <n v="37"/>
    <s v="Ontime"/>
    <m/>
  </r>
  <r>
    <n v="712"/>
    <s v="CAPEX  (Unbudget)"/>
    <d v="2024-12-03T00:00:00"/>
    <m/>
    <m/>
    <d v="2024-12-03T00:00:00"/>
    <s v="PR2425-04708"/>
    <s v="PO2425-05333"/>
    <d v="2024-12-10T00:00:00"/>
    <m/>
    <n v="45"/>
    <s v="SFST82000009"/>
    <s v="Office Air condition"/>
    <s v="Tool and Equipment"/>
    <n v="2"/>
    <s v="Installation New Air: 3 Phase"/>
    <n v="1"/>
    <s v="JOB."/>
    <n v="8700"/>
    <n v="8700"/>
    <m/>
    <s v="V1000543 - T.W.A.N. Engineering Co.,Ltd"/>
    <x v="0"/>
    <s v="GRN2425-0006452"/>
    <d v="2025-01-16T00:00:00"/>
    <m/>
    <n v="37"/>
    <s v="Ontime"/>
    <m/>
  </r>
  <r>
    <n v="713"/>
    <s v="Expent  cost"/>
    <d v="2024-12-05T00:00:00"/>
    <m/>
    <m/>
    <d v="2024-12-05T00:00:00"/>
    <s v="PR2425-04737"/>
    <s v="PO2425-05308"/>
    <d v="2024-12-12T00:00:00"/>
    <m/>
    <n v="45"/>
    <s v="SFST81000009"/>
    <s v="Office Air condition"/>
    <s v="Tool and Equipment"/>
    <n v="1"/>
    <s v="Remove and Installation from office Maintenace to MDB room"/>
    <n v="1"/>
    <s v="JOB."/>
    <n v="13000"/>
    <n v="13000"/>
    <m/>
    <s v="V1000543 - T.W.A.N. Engineering Co.,Ltd"/>
    <x v="0"/>
    <s v="GRN2425-0006454"/>
    <d v="2025-01-16T00:00:00"/>
    <m/>
    <n v="35"/>
    <s v="Ontime"/>
    <m/>
  </r>
  <r>
    <n v="714"/>
    <s v="Expent  cost"/>
    <d v="2024-12-05T00:00:00"/>
    <s v="CPP24-133"/>
    <m/>
    <d v="2024-12-05T00:00:00"/>
    <s v="PR2425-04738"/>
    <s v="PO2425-5296"/>
    <d v="2024-12-12T00:00:00"/>
    <m/>
    <n v="45"/>
    <s v="SFST34000138"/>
    <s v="Consumable part for MN"/>
    <s v="Tool and Equipment"/>
    <n v="1"/>
    <s v="ข้อต่อตรงสายลมเกลียวนอก 1/8&quot; ออก 6 mm."/>
    <n v="10"/>
    <s v="PCS."/>
    <n v="10"/>
    <n v="100"/>
    <m/>
    <s v="V1000310 - BOONBAWORN ENGINEERING CO., LTD"/>
    <x v="0"/>
    <m/>
    <d v="2025-01-02T00:00:00"/>
    <m/>
    <n v="21"/>
    <s v="Ontime"/>
    <m/>
  </r>
  <r>
    <n v="715"/>
    <s v="Expent  cost"/>
    <d v="2024-12-05T00:00:00"/>
    <s v="CPP24-133"/>
    <m/>
    <d v="2024-12-05T00:00:00"/>
    <s v="PR2425-04738"/>
    <s v="PO2425-5296"/>
    <d v="2024-12-12T00:00:00"/>
    <m/>
    <n v="45"/>
    <s v="SFST34000139"/>
    <s v="Consumable part for MN"/>
    <s v="Tool and Equipment"/>
    <n v="2"/>
    <s v="ข้อต่อตรงสายลมเกลียวนอก 1/4&quot; ออก 6 mm."/>
    <n v="10"/>
    <s v="PCS."/>
    <n v="11"/>
    <n v="110"/>
    <m/>
    <s v="V1000310 - BOONBAWORN ENGINEERING CO., LTD"/>
    <x v="0"/>
    <m/>
    <d v="2025-01-02T00:00:00"/>
    <m/>
    <n v="21"/>
    <s v="Ontime"/>
    <m/>
  </r>
  <r>
    <n v="716"/>
    <s v="Expent  cost"/>
    <d v="2024-12-05T00:00:00"/>
    <s v="CPP24-133"/>
    <m/>
    <d v="2024-12-05T00:00:00"/>
    <s v="PR2425-04738"/>
    <s v="PO2425-5296"/>
    <d v="2024-12-12T00:00:00"/>
    <m/>
    <n v="45"/>
    <s v="SFST34000140"/>
    <s v="Consumable part for MN"/>
    <s v="Tool and Equipment"/>
    <n v="3"/>
    <s v="ข้อต่อตรงสายลมเกลียวนอก 3/8&quot; ออก 6 mm."/>
    <n v="10"/>
    <s v="PCS."/>
    <n v="15"/>
    <n v="150"/>
    <m/>
    <s v="V1000310 - BOONBAWORN ENGINEERING CO., LTD"/>
    <x v="0"/>
    <m/>
    <d v="2025-01-02T00:00:00"/>
    <m/>
    <n v="21"/>
    <s v="Ontime"/>
    <m/>
  </r>
  <r>
    <n v="717"/>
    <s v="Expent  cost"/>
    <d v="2024-12-05T00:00:00"/>
    <s v="CPP24-133"/>
    <m/>
    <d v="2024-12-05T00:00:00"/>
    <s v="PR2425-04738"/>
    <s v="PO2425-5296"/>
    <d v="2024-12-12T00:00:00"/>
    <m/>
    <n v="45"/>
    <s v="SFST34000141"/>
    <s v="Consumable part for MN"/>
    <s v="Tool and Equipment"/>
    <n v="4"/>
    <s v="ข้อต่อตรงสายลมเกลียวนอก 1/2&quot; ออก 6 mm."/>
    <n v="10"/>
    <s v="PCS."/>
    <n v="23"/>
    <n v="230"/>
    <m/>
    <s v="V1000310 - BOONBAWORN ENGINEERING CO., LTD"/>
    <x v="0"/>
    <m/>
    <d v="2025-01-02T00:00:00"/>
    <m/>
    <n v="21"/>
    <s v="Ontime"/>
    <m/>
  </r>
  <r>
    <n v="718"/>
    <s v="Expent  cost"/>
    <d v="2024-12-05T00:00:00"/>
    <s v="CPP24-133"/>
    <m/>
    <d v="2024-12-05T00:00:00"/>
    <s v="PR2425-04738"/>
    <s v="PO2425-5296"/>
    <d v="2024-12-12T00:00:00"/>
    <m/>
    <n v="45"/>
    <s v="SFST34000142"/>
    <s v="Consumable part for MN"/>
    <s v="Tool and Equipment"/>
    <n v="5"/>
    <s v="ข้อต่อตรงสายลมเกลียวนอก 1/8&quot; ออก 8mm."/>
    <n v="10"/>
    <s v="PCS."/>
    <n v="10"/>
    <n v="100"/>
    <m/>
    <s v="V1000310 - BOONBAWORN ENGINEERING CO., LTD"/>
    <x v="0"/>
    <m/>
    <d v="2025-01-02T00:00:00"/>
    <m/>
    <n v="21"/>
    <s v="Ontime"/>
    <m/>
  </r>
  <r>
    <n v="719"/>
    <s v="Expent  cost"/>
    <d v="2024-12-05T00:00:00"/>
    <s v="CPP24-133"/>
    <m/>
    <d v="2024-12-05T00:00:00"/>
    <s v="PR2425-04738"/>
    <s v="PO2425-5296"/>
    <d v="2024-12-12T00:00:00"/>
    <m/>
    <n v="45"/>
    <s v="SFST34000143"/>
    <s v="Consumable part for MN"/>
    <s v="Tool and Equipment"/>
    <n v="6"/>
    <s v="ข้อต่อตรงสายลมเกลียวนอก 1/4&quot; ออก 8 mm."/>
    <n v="10"/>
    <s v="PCS."/>
    <n v="11"/>
    <n v="110"/>
    <m/>
    <s v="V1000310 - BOONBAWORN ENGINEERING CO., LTD"/>
    <x v="0"/>
    <m/>
    <d v="2025-01-02T00:00:00"/>
    <m/>
    <n v="21"/>
    <s v="Ontime"/>
    <m/>
  </r>
  <r>
    <n v="720"/>
    <s v="Expent  cost"/>
    <d v="2024-12-05T00:00:00"/>
    <s v="CPP24-133"/>
    <m/>
    <d v="2024-12-05T00:00:00"/>
    <s v="PR2425-04738"/>
    <s v="PO2425-5296"/>
    <d v="2024-12-12T00:00:00"/>
    <m/>
    <n v="45"/>
    <s v="SFST34000144"/>
    <s v="Consumable part for MN"/>
    <s v="Tool and Equipment"/>
    <n v="7"/>
    <s v="ข้อต่อตรงสายลมเกลียวนอก 3/8&quot; ออก 8 mm."/>
    <n v="10"/>
    <s v="PCS."/>
    <n v="16"/>
    <n v="160"/>
    <m/>
    <s v="V1000310 - BOONBAWORN ENGINEERING CO., LTD"/>
    <x v="0"/>
    <m/>
    <d v="2025-01-02T00:00:00"/>
    <m/>
    <n v="21"/>
    <s v="Ontime"/>
    <m/>
  </r>
  <r>
    <n v="721"/>
    <s v="Expent  cost"/>
    <d v="2024-12-05T00:00:00"/>
    <s v="CPP24-133"/>
    <m/>
    <d v="2024-12-05T00:00:00"/>
    <s v="PR2425-04738"/>
    <s v="PO2425-5296"/>
    <d v="2024-12-12T00:00:00"/>
    <m/>
    <n v="45"/>
    <s v="SFST34000145"/>
    <s v="Consumable part for MN"/>
    <s v="Tool and Equipment"/>
    <n v="8"/>
    <s v="ข้อต่อตรงสายลมเกลียวนอก 1/2&quot; ออก 8 mm."/>
    <n v="10"/>
    <s v="PCS."/>
    <n v="24"/>
    <n v="240"/>
    <m/>
    <s v="V1000310 - BOONBAWORN ENGINEERING CO., LTD"/>
    <x v="0"/>
    <m/>
    <d v="2025-01-02T00:00:00"/>
    <m/>
    <n v="21"/>
    <s v="Ontime"/>
    <m/>
  </r>
  <r>
    <n v="722"/>
    <s v="Expent  cost"/>
    <d v="2024-12-05T00:00:00"/>
    <s v="CPP24-133"/>
    <m/>
    <d v="2024-12-05T00:00:00"/>
    <s v="PR2425-04738"/>
    <s v="PO2425-5296"/>
    <d v="2024-12-12T00:00:00"/>
    <m/>
    <n v="45"/>
    <s v="SFST34000146"/>
    <s v="Consumable part for MN"/>
    <s v="Tool and Equipment"/>
    <n v="9"/>
    <s v="ข้อต่อตรงสายลมเกลียวนอก 1/8&quot; ออก 10 mm."/>
    <n v="10"/>
    <s v="PCS."/>
    <n v="16"/>
    <n v="160"/>
    <m/>
    <s v="V1000310 - BOONBAWORN ENGINEERING CO., LTD"/>
    <x v="0"/>
    <m/>
    <d v="2025-01-02T00:00:00"/>
    <m/>
    <n v="21"/>
    <s v="Ontime"/>
    <m/>
  </r>
  <r>
    <n v="723"/>
    <s v="Expent  cost"/>
    <d v="2024-12-05T00:00:00"/>
    <s v="CPP24-133"/>
    <m/>
    <d v="2024-12-05T00:00:00"/>
    <s v="PR2425-04738"/>
    <s v="PO2425-5296"/>
    <d v="2024-12-12T00:00:00"/>
    <m/>
    <n v="45"/>
    <s v="SFST34000147"/>
    <s v="Consumable part for MN"/>
    <s v="Tool and Equipment"/>
    <n v="10"/>
    <s v="ข้อต่อตรงสายลมเกลียวนอก 1/4&quot; ออก 10 mm."/>
    <n v="10"/>
    <s v="PCS."/>
    <n v="16"/>
    <n v="160"/>
    <m/>
    <s v="V1000310 - BOONBAWORN ENGINEERING CO., LTD"/>
    <x v="0"/>
    <m/>
    <d v="2025-01-02T00:00:00"/>
    <m/>
    <n v="21"/>
    <s v="Ontime"/>
    <m/>
  </r>
  <r>
    <n v="724"/>
    <s v="Expent  cost"/>
    <d v="2024-12-05T00:00:00"/>
    <s v="CPP24-133"/>
    <m/>
    <d v="2024-12-05T00:00:00"/>
    <s v="PR2425-04738"/>
    <s v="PO2425-5296"/>
    <d v="2024-12-12T00:00:00"/>
    <m/>
    <n v="45"/>
    <s v="SFST34000148"/>
    <s v="Consumable part for MN"/>
    <s v="Tool and Equipment"/>
    <n v="11"/>
    <s v="ข้อต่อตรงสายลมเกลียวนอก 3/8&quot; ออก 10 mm."/>
    <n v="10"/>
    <s v="PCS."/>
    <n v="17"/>
    <n v="170"/>
    <m/>
    <s v="V1000310 - BOONBAWORN ENGINEERING CO., LTD"/>
    <x v="0"/>
    <m/>
    <d v="2025-01-02T00:00:00"/>
    <m/>
    <n v="21"/>
    <s v="Ontime"/>
    <m/>
  </r>
  <r>
    <n v="725"/>
    <s v="Expent  cost"/>
    <d v="2024-12-05T00:00:00"/>
    <s v="CPP24-133"/>
    <m/>
    <d v="2024-12-05T00:00:00"/>
    <s v="PR2425-04738"/>
    <s v="PO2425-5296"/>
    <d v="2024-12-12T00:00:00"/>
    <m/>
    <n v="45"/>
    <s v="SFST34000149"/>
    <s v="Consumable part for MN"/>
    <s v="Tool and Equipment"/>
    <n v="12"/>
    <s v="ข้อต่อตรงสายลมเกลียวนอก 1/2&quot; ออก 10 mm."/>
    <n v="10"/>
    <s v="PCS."/>
    <n v="24"/>
    <n v="240"/>
    <m/>
    <s v="V1000310 - BOONBAWORN ENGINEERING CO., LTD"/>
    <x v="0"/>
    <m/>
    <d v="2025-01-02T00:00:00"/>
    <m/>
    <n v="21"/>
    <s v="Ontime"/>
    <m/>
  </r>
  <r>
    <n v="726"/>
    <s v="Expent  cost"/>
    <d v="2024-12-05T00:00:00"/>
    <s v="CPP24-133"/>
    <m/>
    <d v="2024-12-05T00:00:00"/>
    <s v="PR2425-04738"/>
    <s v="PO2425-5296"/>
    <d v="2024-12-12T00:00:00"/>
    <m/>
    <n v="45"/>
    <s v="SFST34000150"/>
    <s v="Consumable part for MN"/>
    <s v="Tool and Equipment"/>
    <n v="13"/>
    <s v="ข้อต่อตรงเสียบสายลมแบบลด 8 mm เหลือ 6 mm."/>
    <n v="10"/>
    <s v="PCS."/>
    <n v="22"/>
    <n v="220"/>
    <m/>
    <s v="V1000310 - BOONBAWORN ENGINEERING CO., LTD"/>
    <x v="0"/>
    <m/>
    <d v="2025-01-02T00:00:00"/>
    <m/>
    <n v="21"/>
    <s v="Ontime"/>
    <m/>
  </r>
  <r>
    <n v="727"/>
    <s v="Expent  cost"/>
    <d v="2024-12-05T00:00:00"/>
    <s v="CPP24-133"/>
    <m/>
    <d v="2024-12-05T00:00:00"/>
    <s v="PR2425-04738"/>
    <s v="PO2425-5296"/>
    <d v="2024-12-12T00:00:00"/>
    <m/>
    <n v="45"/>
    <s v="SFST34000151"/>
    <s v="Consumable part for MN"/>
    <s v="Tool and Equipment"/>
    <n v="14"/>
    <s v="ข้อต่อตรงเสียบสายลมแบบลด 10 mm เหลือ 8 mm."/>
    <n v="10"/>
    <s v="PCS."/>
    <n v="27"/>
    <n v="270"/>
    <m/>
    <s v="V1000310 - BOONBAWORN ENGINEERING CO., LTD"/>
    <x v="0"/>
    <m/>
    <d v="2025-01-02T00:00:00"/>
    <m/>
    <n v="21"/>
    <s v="Ontime"/>
    <m/>
  </r>
  <r>
    <n v="728"/>
    <s v="Expent  cost"/>
    <d v="2024-12-05T00:00:00"/>
    <s v="CPP24-133"/>
    <m/>
    <d v="2024-12-05T00:00:00"/>
    <s v="PR2425-04738"/>
    <s v="PO2425-5296"/>
    <d v="2024-12-12T00:00:00"/>
    <m/>
    <n v="45"/>
    <s v="SFST34000152"/>
    <s v="Consumable part for MN"/>
    <s v="Tool and Equipment"/>
    <n v="15"/>
    <s v="ข้อต่อตรงเสียบสายลมแบบลด 10 mm เหลือ 6 mm."/>
    <n v="10"/>
    <s v="PCS."/>
    <n v="28"/>
    <n v="280"/>
    <m/>
    <s v="V1000310 - BOONBAWORN ENGINEERING CO., LTD"/>
    <x v="0"/>
    <m/>
    <d v="2025-01-02T00:00:00"/>
    <m/>
    <n v="21"/>
    <s v="Ontime"/>
    <m/>
  </r>
  <r>
    <n v="729"/>
    <s v="Expent  cost"/>
    <d v="2024-12-05T00:00:00"/>
    <s v="CPP24-133"/>
    <m/>
    <d v="2024-12-05T00:00:00"/>
    <s v="PR2425-04738"/>
    <s v="PO2425-5296"/>
    <d v="2024-12-12T00:00:00"/>
    <m/>
    <n v="45"/>
    <s v="SFST34000153"/>
    <s v="Consumable part for MN"/>
    <s v="Tool and Equipment"/>
    <n v="16"/>
    <s v="ตัวเก็บเสียง (Silencer) เกลียวนอกขนาด 1/8&quot;"/>
    <n v="10"/>
    <s v="PCS."/>
    <n v="15"/>
    <n v="150"/>
    <m/>
    <s v="V1000310 - BOONBAWORN ENGINEERING CO., LTD"/>
    <x v="0"/>
    <m/>
    <d v="2025-01-02T00:00:00"/>
    <m/>
    <n v="21"/>
    <s v="Ontime"/>
    <m/>
  </r>
  <r>
    <n v="730"/>
    <s v="Expent  cost"/>
    <d v="2024-12-05T00:00:00"/>
    <s v="CPP24-133"/>
    <m/>
    <d v="2024-12-05T00:00:00"/>
    <s v="PR2425-04738"/>
    <s v="PO2425-5296"/>
    <d v="2024-12-12T00:00:00"/>
    <m/>
    <n v="45"/>
    <s v="SFST34000154"/>
    <s v="Consumable part for MN"/>
    <s v="Tool and Equipment"/>
    <n v="17"/>
    <s v="ตัวเก็บเสียง (Silencer) เกลียวนอกขนาด 1/4&quot;"/>
    <n v="10"/>
    <s v="PCS."/>
    <n v="18"/>
    <n v="180"/>
    <m/>
    <s v="V1000310 - BOONBAWORN ENGINEERING CO., LTD"/>
    <x v="0"/>
    <m/>
    <d v="2025-01-02T00:00:00"/>
    <m/>
    <n v="21"/>
    <s v="Ontime"/>
    <m/>
  </r>
  <r>
    <n v="731"/>
    <s v="Expent  cost"/>
    <d v="2024-12-05T00:00:00"/>
    <s v="CPP24-133"/>
    <m/>
    <d v="2024-12-05T00:00:00"/>
    <s v="PR2425-04738"/>
    <s v="PO2425-5296"/>
    <d v="2024-12-12T00:00:00"/>
    <m/>
    <n v="45"/>
    <s v="SFST34000155"/>
    <s v="Consumable part for MN"/>
    <s v="Tool and Equipment"/>
    <n v="18"/>
    <s v="ตัวเก็บเสียง (Silencer) เกลียวนอกขนาด 3/8&quot;"/>
    <n v="10"/>
    <s v="PCS."/>
    <n v="52"/>
    <n v="520"/>
    <m/>
    <s v="V1000310 - BOONBAWORN ENGINEERING CO., LTD"/>
    <x v="0"/>
    <m/>
    <d v="2025-01-02T00:00:00"/>
    <m/>
    <n v="21"/>
    <s v="Ontime"/>
    <m/>
  </r>
  <r>
    <n v="732"/>
    <s v="Expent  cost"/>
    <d v="2024-12-05T00:00:00"/>
    <s v="CPP24-133"/>
    <m/>
    <d v="2024-12-05T00:00:00"/>
    <s v="PR2425-04738"/>
    <s v="PO2425-5296"/>
    <d v="2024-12-12T00:00:00"/>
    <m/>
    <n v="45"/>
    <s v="SFST34000156"/>
    <s v="Consumable part for MN"/>
    <s v="Tool and Equipment"/>
    <n v="19"/>
    <s v="ข้อต่อตรงเสียบสายลม 6 mm."/>
    <n v="10"/>
    <s v="PCS."/>
    <n v="11"/>
    <n v="110"/>
    <m/>
    <s v="V1000310 - BOONBAWORN ENGINEERING CO., LTD"/>
    <x v="0"/>
    <m/>
    <d v="2025-01-02T00:00:00"/>
    <m/>
    <n v="21"/>
    <s v="Ontime"/>
    <m/>
  </r>
  <r>
    <n v="733"/>
    <s v="Expent  cost"/>
    <d v="2024-12-05T00:00:00"/>
    <s v="CPP24-133"/>
    <m/>
    <d v="2024-12-05T00:00:00"/>
    <s v="PR2425-04738"/>
    <s v="PO2425-5296"/>
    <d v="2024-12-12T00:00:00"/>
    <m/>
    <n v="45"/>
    <s v="SFST34000157"/>
    <s v="Consumable part for MN"/>
    <s v="Tool and Equipment"/>
    <n v="20"/>
    <s v="ข้อต่อตรงเสียบสายลม 8 mm."/>
    <n v="10"/>
    <s v="PCS."/>
    <n v="11"/>
    <n v="110"/>
    <m/>
    <s v="V1000310 - BOONBAWORN ENGINEERING CO., LTD"/>
    <x v="0"/>
    <m/>
    <d v="2025-01-02T00:00:00"/>
    <m/>
    <n v="21"/>
    <s v="Ontime"/>
    <m/>
  </r>
  <r>
    <n v="734"/>
    <s v="Expent  cost"/>
    <d v="2024-12-05T00:00:00"/>
    <s v="CPP24-133"/>
    <m/>
    <d v="2024-12-05T00:00:00"/>
    <s v="PR2425-04738"/>
    <s v="PO2425-5296"/>
    <d v="2024-12-12T00:00:00"/>
    <m/>
    <n v="45"/>
    <s v="SFST34000158"/>
    <s v="Consumable part for MN"/>
    <s v="Tool and Equipment"/>
    <n v="21"/>
    <s v="ข้อต่อตรงเสียบสายลม 10 mm."/>
    <n v="10"/>
    <s v="PCS."/>
    <n v="12"/>
    <n v="120"/>
    <m/>
    <s v="V1000310 - BOONBAWORN ENGINEERING CO., LTD"/>
    <x v="0"/>
    <m/>
    <d v="2025-01-02T00:00:00"/>
    <m/>
    <n v="21"/>
    <s v="Ontime"/>
    <m/>
  </r>
  <r>
    <n v="735"/>
    <s v="CAPEX  (Unbudget)"/>
    <d v="2024-12-05T00:00:00"/>
    <m/>
    <m/>
    <d v="2024-12-05T00:00:00"/>
    <s v="PR2425-04739"/>
    <s v="PO2425-05542"/>
    <d v="2024-12-12T00:00:00"/>
    <m/>
    <n v="80"/>
    <s v="SFST82000007"/>
    <s v="LPG  system"/>
    <s v="Fire alarm jobs"/>
    <n v="1"/>
    <s v="Fire Alarm IoT Box (P00437) (LPG)"/>
    <n v="4"/>
    <s v="JOB"/>
    <n v="13500"/>
    <n v="54000"/>
    <m/>
    <s v="V1000745 - SMK AUTOMATION CO.,LTD"/>
    <x v="0"/>
    <s v="GRN2425-0007434"/>
    <d v="2025-02-26T00:00:00"/>
    <m/>
    <n v="76"/>
    <s v="Ontime"/>
    <m/>
  </r>
  <r>
    <n v="736"/>
    <s v="CAPEX  (Unbudget)"/>
    <d v="2024-12-05T00:00:00"/>
    <m/>
    <m/>
    <d v="2024-12-05T00:00:00"/>
    <s v="PR2425-04739"/>
    <s v="PO2425-05542"/>
    <d v="2024-12-12T00:00:00"/>
    <m/>
    <n v="80"/>
    <s v="SFST82000007"/>
    <s v="LPG  system"/>
    <s v="LPG Tank No.1"/>
    <n v="2"/>
    <s v="LPG GAS Detector RS485 (P18846)"/>
    <n v="2"/>
    <s v="JOB"/>
    <n v="9500"/>
    <n v="19000"/>
    <m/>
    <s v="V1000745 - SMK AUTOMATION CO.,LTD"/>
    <x v="0"/>
    <s v="GRN2425-0007434"/>
    <d v="2025-02-26T00:00:00"/>
    <m/>
    <n v="76"/>
    <s v="Ontime"/>
    <m/>
  </r>
  <r>
    <n v="737"/>
    <s v="CAPEX  (Unbudget)"/>
    <d v="2024-12-05T00:00:00"/>
    <m/>
    <m/>
    <d v="2024-12-05T00:00:00"/>
    <s v="PR2425-04739"/>
    <s v="PO2425-05542"/>
    <d v="2024-12-12T00:00:00"/>
    <m/>
    <n v="80"/>
    <s v="SFST82000007"/>
    <s v="LPG  system"/>
    <s v="LPG Tank No.1"/>
    <n v="3"/>
    <s v="ค่าติดตั้งหน้างาน และการเดินสายภายนอก (P00294)"/>
    <n v="2"/>
    <s v="JOB"/>
    <n v="3000"/>
    <n v="6000"/>
    <m/>
    <s v="V1000745 - SMK AUTOMATION CO.,LTD"/>
    <x v="0"/>
    <s v="GRN2425-0007434"/>
    <d v="2025-02-26T00:00:00"/>
    <m/>
    <n v="76"/>
    <s v="Ontime"/>
    <m/>
  </r>
  <r>
    <n v="738"/>
    <s v="CAPEX  (Unbudget)"/>
    <d v="2024-12-05T00:00:00"/>
    <m/>
    <m/>
    <d v="2024-12-05T00:00:00"/>
    <s v="PR2425-04739"/>
    <s v="PO2425-05542"/>
    <d v="2024-12-12T00:00:00"/>
    <m/>
    <n v="80"/>
    <s v="SFST82000007"/>
    <s v="LPG  system"/>
    <s v="LPG Tank No.1"/>
    <n v="4"/>
    <s v="ค่าบริการ Config V-Box (P00608)"/>
    <n v="2"/>
    <s v="JOB"/>
    <n v="3000"/>
    <n v="6000"/>
    <m/>
    <s v="V1000745 - SMK AUTOMATION CO.,LTD"/>
    <x v="0"/>
    <s v="GRN2425-0007434"/>
    <d v="2025-02-26T00:00:00"/>
    <m/>
    <n v="76"/>
    <s v="Ontime"/>
    <m/>
  </r>
  <r>
    <n v="739"/>
    <s v="CAPEX  (Unbudget)"/>
    <d v="2024-12-05T00:00:00"/>
    <m/>
    <m/>
    <d v="2024-12-05T00:00:00"/>
    <s v="PR2425-04740"/>
    <s v="PO2425-05535"/>
    <d v="2024-12-12T00:00:00"/>
    <m/>
    <n v="45"/>
    <s v="SFST82000007"/>
    <s v="LPG  system"/>
    <s v="LPG Tank No.1"/>
    <n v="1"/>
    <s v="งานเปลี่ยนอุปกรณ์พร้อมติดตั้ง LPG DETECTOR_x000a_&quot;EWOO&quot; EW-403 Gas Detector Ex-Proof"/>
    <n v="1"/>
    <s v="SET"/>
    <n v="8925"/>
    <n v="8925"/>
    <m/>
    <s v="V1000742 - SAENCHOTE ELECTRIC INSTRUMENT COMPANY LIMITED"/>
    <x v="0"/>
    <s v="GRN2425-0006567"/>
    <d v="2025-01-20T00:00:00"/>
    <m/>
    <n v="39"/>
    <s v="Ontime"/>
    <m/>
  </r>
  <r>
    <n v="740"/>
    <s v="CAPEX  (Unbudget)"/>
    <d v="2024-12-05T00:00:00"/>
    <m/>
    <m/>
    <d v="2024-12-05T00:00:00"/>
    <s v="PR2425-04740"/>
    <s v="PO2425-05535"/>
    <d v="2024-12-12T00:00:00"/>
    <m/>
    <n v="45"/>
    <s v="SFST82000007"/>
    <s v="LPG  system"/>
    <s v="LPG Tank No.1"/>
    <n v="2"/>
    <s v="Cover Stainless Steel &quot;EWOO&quot; EW-403"/>
    <n v="1"/>
    <s v="SET"/>
    <n v="4875"/>
    <n v="4875"/>
    <m/>
    <s v="V1000742 - SAENCHOTE ELECTRIC INSTRUMENT COMPANY LIMITED"/>
    <x v="0"/>
    <s v="GRN2425-0006567"/>
    <d v="2025-01-20T00:00:00"/>
    <m/>
    <n v="39"/>
    <s v="Ontime"/>
    <m/>
  </r>
  <r>
    <n v="741"/>
    <s v="CAPEX  (Unbudget)"/>
    <d v="2024-12-05T00:00:00"/>
    <m/>
    <m/>
    <d v="2024-12-05T00:00:00"/>
    <s v="PR2425-04740"/>
    <s v="PO2425-05535"/>
    <d v="2024-12-12T00:00:00"/>
    <m/>
    <n v="45"/>
    <s v="SFST82000007"/>
    <s v="LPG  system"/>
    <s v="LPG Tank No.1"/>
    <n v="3"/>
    <s v="Cover Stainless Steel &quot;EWOO&quot; EW-403"/>
    <n v="1"/>
    <s v="JOB"/>
    <n v="3675"/>
    <n v="3675"/>
    <m/>
    <s v="V1000742 - SAENCHOTE ELECTRIC INSTRUMENT COMPANY LIMITED"/>
    <x v="0"/>
    <s v="GRN2425-0006567"/>
    <d v="2025-01-20T00:00:00"/>
    <m/>
    <n v="39"/>
    <s v="Ontime"/>
    <m/>
  </r>
  <r>
    <n v="742"/>
    <s v="CAPEX  (Unbudget)"/>
    <d v="2024-12-05T00:00:00"/>
    <s v="CPP24-264"/>
    <m/>
    <d v="2024-12-05T00:00:00"/>
    <s v="PR2425-04749"/>
    <s v="PO2425-05654"/>
    <d v="2024-12-12T00:00:00"/>
    <m/>
    <n v="240"/>
    <s v="SFST82000015"/>
    <s v="Utility Jobs  (Boiler-Air compress-Transformer-LPG)"/>
    <s v="Cooling system jobs"/>
    <n v="1"/>
    <s v="ระบบทำความเย็น สําหรับห้อง New Air Blast Freezer No.3_x000a_- รายละเอียดเพิ่มเดิม ดามใบเสนอราคาแนบ"/>
    <n v="1"/>
    <s v="JOB"/>
    <n v="6580000"/>
    <n v="6580000"/>
    <m/>
    <s v="V1000748 - CARRIER COMMERCIAL REFRIGERATION(THAILAND) COMPANY LIMITED"/>
    <x v="0"/>
    <s v="GRN2526-0006776,GRN2526-0006777,GRN2526-0007354"/>
    <d v="2026-01-23T00:00:00"/>
    <m/>
    <n v="407"/>
    <s v="over deliverry"/>
    <m/>
  </r>
  <r>
    <n v="743"/>
    <s v="Expent  cost"/>
    <d v="2024-12-05T00:00:00"/>
    <s v="CPP24-252"/>
    <m/>
    <d v="2024-12-05T00:00:00"/>
    <s v="PR2425-04750"/>
    <s v="PO2425-05292"/>
    <d v="2024-12-12T00:00:00"/>
    <m/>
    <n v="10"/>
    <s v="SFST34000054"/>
    <s v="Refrigerant-oil for cooling M/C"/>
    <s v="Refrigerant"/>
    <n v="1"/>
    <s v="R507 Refrigerant,(1 Tank 11.3 kg/Tank)"/>
    <n v="20"/>
    <s v="Drm."/>
    <n v="2950"/>
    <n v="59000"/>
    <m/>
    <s v="V1000312 - Colder Solution Co., Ltd."/>
    <x v="0"/>
    <m/>
    <d v="2024-12-12T00:00:00"/>
    <m/>
    <n v="0"/>
    <s v="Ontime"/>
    <m/>
  </r>
  <r>
    <n v="744"/>
    <s v="Expent  cost"/>
    <d v="2024-12-05T00:00:00"/>
    <s v="CPP24-246"/>
    <m/>
    <d v="2024-12-05T00:00:00"/>
    <s v="PR2425-04751"/>
    <s v="PO2425-05305"/>
    <d v="2024-12-12T00:00:00"/>
    <m/>
    <n v="10"/>
    <s v="SFST34000064"/>
    <s v="Consumable part for MN"/>
    <s v="Consumable part"/>
    <n v="1"/>
    <s v="&quot;Ruamthong&quot;, RT490-61-24, 380V, 3PH , 1HP, Motor fan"/>
    <n v="4"/>
    <s v="PCS."/>
    <n v="4560.9799999999996"/>
    <n v="18243.919999999998"/>
    <m/>
    <s v="V1000308 - PLUG'N GO (THAILAND) CO., LTD."/>
    <x v="0"/>
    <m/>
    <d v="2024-12-12T00:00:00"/>
    <m/>
    <n v="0"/>
    <s v="Ontime"/>
    <m/>
  </r>
  <r>
    <n v="745"/>
    <s v="Expent  cost"/>
    <d v="2024-12-06T00:00:00"/>
    <s v="CPP24-130"/>
    <m/>
    <d v="2024-12-06T00:00:00"/>
    <s v="PR2425-04754 "/>
    <s v="PO2425-05342"/>
    <d v="2024-12-13T00:00:00"/>
    <m/>
    <n v="45"/>
    <s v="SFST81000050"/>
    <s v="PD Machine"/>
    <s v="X-Ray machine No.1"/>
    <n v="1"/>
    <s v="&quot;FESTO&quot; MS4-EE-1/4-10V24-S"/>
    <n v="2"/>
    <s v="PCS."/>
    <n v="2130"/>
    <n v="4260"/>
    <m/>
    <s v="V1000481 - บริษัท เจดับบลิวเทค จำกัด"/>
    <x v="0"/>
    <m/>
    <d v="2025-01-07T00:00:00"/>
    <m/>
    <n v="25"/>
    <s v="Ontime"/>
    <m/>
  </r>
  <r>
    <n v="746"/>
    <s v="Expent  cost"/>
    <d v="2024-12-06T00:00:00"/>
    <s v="CPP24-130"/>
    <m/>
    <d v="2024-12-06T00:00:00"/>
    <s v="PR2425-04754 "/>
    <s v="PO2425-05342"/>
    <d v="2024-12-13T00:00:00"/>
    <m/>
    <n v="45"/>
    <s v="SFST81000050"/>
    <s v="PD Machine"/>
    <s v="X-Ray machine No.1"/>
    <n v="2"/>
    <s v="&quot;FESTO&quot; MS4-FRM-1/4-Y"/>
    <n v="2"/>
    <s v="PCS."/>
    <n v="5100"/>
    <n v="10200"/>
    <m/>
    <s v="V1000481 - บริษัท เจดับบลิวเทค จำกัด"/>
    <x v="0"/>
    <m/>
    <d v="2025-01-07T00:00:00"/>
    <m/>
    <n v="25"/>
    <s v="Ontime"/>
    <m/>
  </r>
  <r>
    <n v="747"/>
    <s v="Expent  cost"/>
    <d v="2024-12-06T00:00:00"/>
    <s v="CPP24-130"/>
    <m/>
    <d v="2024-12-06T00:00:00"/>
    <s v="PR2425-04754 "/>
    <s v="PO2425-05342"/>
    <d v="2024-12-13T00:00:00"/>
    <m/>
    <n v="10"/>
    <s v="SFST81000050"/>
    <s v="PD Machine"/>
    <s v="X-Ray machine No.1"/>
    <n v="3"/>
    <s v="&quot;FESTO&quot; VUVG-LK14-M52-AT-G18-1R8L-S"/>
    <n v="2"/>
    <s v="PCS."/>
    <n v="1425"/>
    <n v="2850"/>
    <m/>
    <s v="V1000481 - บริษัท เจดับบลิวเทค จำกัด"/>
    <x v="0"/>
    <m/>
    <d v="2024-12-19T00:00:00"/>
    <m/>
    <n v="6"/>
    <s v="Ontime"/>
    <m/>
  </r>
  <r>
    <n v="748"/>
    <s v="Expent  cost"/>
    <d v="2024-12-06T00:00:00"/>
    <s v="CPP24-244"/>
    <m/>
    <d v="2024-12-06T00:00:00"/>
    <s v="PR2425-04755"/>
    <s v="PO2425-05303"/>
    <d v="2024-12-13T00:00:00"/>
    <m/>
    <n v="10"/>
    <s v="SFST81000050"/>
    <s v="PD Machine"/>
    <s v="Electrical part"/>
    <n v="1"/>
    <s v="สายไฟทนความร้อน 200 องศา 6 SQ.MM. ซิลิกอน ฮีดเดอร์ หุ้มใยแก้ว"/>
    <n v="50"/>
    <s v="M."/>
    <n v="90"/>
    <n v="4500"/>
    <m/>
    <s v="V1000259 - JJP SUPPLY CO., LTD"/>
    <x v="0"/>
    <m/>
    <d v="2024-12-19T00:00:00"/>
    <m/>
    <n v="6"/>
    <s v="Ontime"/>
    <m/>
  </r>
  <r>
    <n v="749"/>
    <s v="Expent  cost"/>
    <d v="2024-12-06T00:00:00"/>
    <s v="CPP24-250"/>
    <m/>
    <d v="2024-12-06T00:00:00"/>
    <s v="PR2425-04756"/>
    <s v="PO2425-05298"/>
    <d v="2024-12-13T00:00:00"/>
    <m/>
    <n v="10"/>
    <s v="SFST81000050"/>
    <s v="PD Machine"/>
    <s v="Machanical part"/>
    <n v="1"/>
    <s v="&quot;MAKITA&quot; D-06317 ดอกสว่าน เจาะเหล็ก 3.5 มม. (10pc/pack)"/>
    <n v="1"/>
    <s v="PACK."/>
    <n v="180"/>
    <n v="180"/>
    <m/>
    <s v="V1000259 - JJP SUPPLY CO., LTD"/>
    <x v="0"/>
    <m/>
    <d v="2024-12-19T00:00:00"/>
    <m/>
    <n v="6"/>
    <s v="Ontime"/>
    <m/>
  </r>
  <r>
    <n v="750"/>
    <s v="Expent  cost"/>
    <d v="2024-12-06T00:00:00"/>
    <s v="CPP24-250"/>
    <m/>
    <d v="2024-12-06T00:00:00"/>
    <s v="PR2425-04756"/>
    <s v="PO2425-05298"/>
    <d v="2024-12-13T00:00:00"/>
    <m/>
    <n v="10"/>
    <s v="SFST81000050"/>
    <s v="PD Machine"/>
    <s v="Machanical part"/>
    <n v="2"/>
    <s v="&quot;MAKITA&quot; D-06317 ดอกสว่าน เจาะเหล็ก 3 มม. (10pc/pack)"/>
    <n v="1"/>
    <s v="PACK."/>
    <n v="150"/>
    <n v="150"/>
    <m/>
    <s v="V1000259 - JJP SUPPLY CO., LTD"/>
    <x v="0"/>
    <m/>
    <d v="2024-12-19T00:00:00"/>
    <m/>
    <n v="6"/>
    <s v="Ontime"/>
    <m/>
  </r>
  <r>
    <n v="751"/>
    <s v="Expent  cost"/>
    <d v="2024-12-06T00:00:00"/>
    <s v="CPP24-250"/>
    <m/>
    <d v="2024-12-06T00:00:00"/>
    <s v="PR2425-04756"/>
    <s v="PO2425-05302"/>
    <d v="2024-12-13T00:00:00"/>
    <m/>
    <n v="45"/>
    <s v="SFST81000050"/>
    <s v="PD Machine"/>
    <s v="Machanical part"/>
    <n v="3"/>
    <s v="&quot;MAKITA&quot; D-06317 ดอกสว่าน เจาะเหล็ก 2.5 มม. (10pc/pack)"/>
    <n v="1"/>
    <s v="PACK."/>
    <n v="130"/>
    <n v="130"/>
    <m/>
    <s v="V1000259 - JJP SUPPLY CO., LTD"/>
    <x v="0"/>
    <m/>
    <d v="2025-01-17T00:00:00"/>
    <m/>
    <n v="35"/>
    <s v="Ontime"/>
    <m/>
  </r>
  <r>
    <n v="752"/>
    <s v="Expent  cost"/>
    <d v="2024-12-06T00:00:00"/>
    <s v="CPP24-250"/>
    <m/>
    <d v="2024-12-06T00:00:00"/>
    <s v="PR2425-04756"/>
    <s v="PO2425-05298"/>
    <d v="2024-12-13T00:00:00"/>
    <m/>
    <n v="10"/>
    <s v="SFST81000050"/>
    <s v="PD Machine"/>
    <s v="Machanical part"/>
    <n v="4"/>
    <s v="&quot;MAKITA&quot; D-06317 ดอกสว่าน เจาะเหล็ก 2 มม. (10pc/pack)"/>
    <n v="1"/>
    <s v="PACK."/>
    <n v="110"/>
    <n v="110"/>
    <m/>
    <s v="V1000259 - JJP SUPPLY CO., LTD"/>
    <x v="0"/>
    <m/>
    <d v="2024-12-19T00:00:00"/>
    <m/>
    <n v="6"/>
    <s v="Ontime"/>
    <m/>
  </r>
  <r>
    <n v="753"/>
    <s v="Expent  cost"/>
    <d v="2024-12-06T00:00:00"/>
    <s v="CP24-247"/>
    <m/>
    <d v="2024-12-06T00:00:00"/>
    <s v="PR2425-04757"/>
    <s v="PO2425-05301"/>
    <d v="2024-12-13T00:00:00"/>
    <m/>
    <n v="10"/>
    <s v="SFST81000009"/>
    <s v="Utility Jobs  (Boiler-Air compress-Transformer-LPG)"/>
    <s v="Machanical part"/>
    <n v="1"/>
    <s v="บอลวาล์ว สแตนเลส 304 ขนาด 2 นิ้ว (Ball Valve Stainless)"/>
    <n v="3"/>
    <s v="PCS."/>
    <n v="1200"/>
    <n v="3600"/>
    <m/>
    <s v="V1000259 - JJP SUPPLY CO., LTD"/>
    <x v="0"/>
    <m/>
    <d v="2024-12-19T00:00:00"/>
    <m/>
    <n v="6"/>
    <s v="Ontime"/>
    <m/>
  </r>
  <r>
    <n v="754"/>
    <s v="Expent  cost"/>
    <d v="2024-12-06T00:00:00"/>
    <s v="CP24-247"/>
    <m/>
    <d v="2024-12-06T00:00:00"/>
    <s v="PR2425-04757"/>
    <s v="PO2425-05301"/>
    <d v="2024-12-13T00:00:00"/>
    <m/>
    <n v="10"/>
    <s v="SFST81000009"/>
    <s v="Utility Jobs  (Boiler-Air compress-Transformer-LPG)"/>
    <s v="Machanical part"/>
    <n v="2"/>
    <s v="บอลวาล์ว สแตนเลส 304 ขนาด 1 นิ้ว (Ball Valve Stainless)"/>
    <n v="3"/>
    <s v="PCS."/>
    <n v="550"/>
    <n v="1650"/>
    <m/>
    <s v="V1000259 - JJP SUPPLY CO., LTD"/>
    <x v="0"/>
    <m/>
    <d v="2024-12-19T00:00:00"/>
    <m/>
    <n v="6"/>
    <s v="Ontime"/>
    <m/>
  </r>
  <r>
    <n v="755"/>
    <s v="Expent  cost"/>
    <d v="2024-12-06T00:00:00"/>
    <s v="CP24-247"/>
    <m/>
    <d v="2024-12-06T00:00:00"/>
    <s v="PR2425-04757"/>
    <s v="PO2425-05301"/>
    <d v="2024-12-13T00:00:00"/>
    <m/>
    <n v="10"/>
    <s v="SFST34000025"/>
    <s v="Consumable part for MN"/>
    <s v="Tool and Equipment"/>
    <n v="3"/>
    <s v="บอลวาล์ว สแตนเลส 304 ขนาด 1/2’’ นิ้ว (Ball Valve Stainless)"/>
    <n v="6"/>
    <s v="PCS."/>
    <n v="170"/>
    <n v="1020"/>
    <m/>
    <s v="V1000259 - JJP SUPPLY CO., LTD"/>
    <x v="0"/>
    <m/>
    <d v="2024-12-19T00:00:00"/>
    <m/>
    <n v="6"/>
    <s v="Ontime"/>
    <m/>
  </r>
  <r>
    <n v="756"/>
    <s v="Expent  cost"/>
    <d v="2024-12-06T00:00:00"/>
    <s v="CPP24-131"/>
    <m/>
    <d v="2024-12-06T00:00:00"/>
    <s v="PR2425-04758"/>
    <s v="PO2425-05306"/>
    <d v="2024-12-13T00:00:00"/>
    <m/>
    <n v="10"/>
    <s v="SFST81000050"/>
    <s v="Civill jobs (Floor-Wall-Celling-roof)"/>
    <s v="Cevil quipment  &amp; Part"/>
    <n v="1"/>
    <s v="ตาข่ายสี่เหลี่ยม เบอร์ 18 ตาห่าง 1 นิ้ว GIANT KINGKONG_x000a_ขนาด 0.9 x 30 เมตร หนา 1.20 มม."/>
    <n v="4"/>
    <s v="ROLL"/>
    <n v="1575"/>
    <n v="6300"/>
    <m/>
    <s v="V1000306 - Inter Supply (1992) Co., Ltd."/>
    <x v="0"/>
    <m/>
    <d v="2024-12-17T00:00:00"/>
    <m/>
    <n v="4"/>
    <s v="Ontime"/>
    <m/>
  </r>
  <r>
    <n v="757"/>
    <s v="Expent  cost"/>
    <d v="2024-12-06T00:00:00"/>
    <s v="CPP24-242"/>
    <m/>
    <d v="2024-12-06T00:00:00"/>
    <s v="PR2425-04760"/>
    <s v="PO2425-05319"/>
    <d v="2024-12-13T00:00:00"/>
    <m/>
    <n v="10"/>
    <s v="SFST81000050"/>
    <s v="Tool and Equipment PD M/C"/>
    <s v="Electrical part"/>
    <n v="1"/>
    <s v="&quot;HACO&quot; หน้ากากกันน้ำ 3 ช่อง AP-W222R-GY สีเทา"/>
    <n v="24"/>
    <s v="PCS."/>
    <n v="230"/>
    <n v="5520"/>
    <m/>
    <s v="V1000481 - บริษัท เจดับบลิวเทค จำกัด"/>
    <x v="0"/>
    <m/>
    <d v="2024-12-19T00:00:00"/>
    <m/>
    <n v="6"/>
    <s v="Ontime"/>
    <m/>
  </r>
  <r>
    <n v="758"/>
    <s v="Expent  cost"/>
    <d v="2024-12-06T00:00:00"/>
    <s v="CPP24-242"/>
    <m/>
    <d v="2024-12-06T00:00:00"/>
    <s v="PR2425-04760"/>
    <s v="PO2425-05319"/>
    <d v="2024-12-13T00:00:00"/>
    <m/>
    <n v="10"/>
    <s v="SFST81000050"/>
    <s v="Tool and Equipment PD M/C"/>
    <s v="Electrical part"/>
    <n v="2"/>
    <s v="&quot;Panasonic&quot; หน้ากากกันน้ำ ฝากันน้ำ 3 ช่อง รุ่น WEG8981 (2x4)"/>
    <n v="10"/>
    <s v="PCS."/>
    <n v="310"/>
    <n v="3100"/>
    <m/>
    <s v="V1000481 - บริษัท เจดับบลิวเทค จำกัด"/>
    <x v="0"/>
    <m/>
    <d v="2024-12-19T00:00:00"/>
    <m/>
    <n v="6"/>
    <s v="Ontime"/>
    <m/>
  </r>
  <r>
    <n v="759"/>
    <s v="Expent  cost"/>
    <d v="2024-12-06T00:00:00"/>
    <s v="CPP24-248"/>
    <m/>
    <d v="2024-12-06T00:00:00"/>
    <s v="PR2425-04761 "/>
    <s v="PO2425-5299"/>
    <d v="2024-12-13T00:00:00"/>
    <m/>
    <n v="10"/>
    <s v="SFST81000050"/>
    <s v="Tool and Equipment  Engineering"/>
    <s v="Tool and Equipment"/>
    <n v="1"/>
    <s v="&quot;TOTAL&quot; THT 53321 คัดเตอร์ตัดท่อ 3-32 mm"/>
    <n v="2"/>
    <s v="PCS."/>
    <n v="220"/>
    <n v="440"/>
    <m/>
    <s v="V1000259 - JJP SUPPLY CO., LTD"/>
    <x v="0"/>
    <m/>
    <d v="2024-12-19T00:00:00"/>
    <m/>
    <n v="6"/>
    <s v="Ontime"/>
    <m/>
  </r>
  <r>
    <n v="760"/>
    <s v="Expent  cost"/>
    <d v="2024-12-06T00:00:00"/>
    <m/>
    <m/>
    <d v="2024-12-06T00:00:00"/>
    <s v="PR2425-04762"/>
    <s v="PO2425-05344"/>
    <d v="2024-12-13T00:00:00"/>
    <m/>
    <n v="45"/>
    <s v="SFST11000004"/>
    <s v="Utility Jobs  (Boiler-Air compress-Transformer-LPG)"/>
    <s v="Utility jobs"/>
    <n v="1"/>
    <s v="เกลือล้างเรซิน"/>
    <n v="3000"/>
    <s v="Kg."/>
    <n v="37"/>
    <n v="111000"/>
    <m/>
    <s v="V1000001 - THAI REFINED SALT CO., LTD."/>
    <x v="0"/>
    <s v="GRN2425-0006423"/>
    <d v="2025-01-15T00:00:00"/>
    <m/>
    <n v="33"/>
    <s v="Ontime"/>
    <m/>
  </r>
  <r>
    <n v="761"/>
    <s v="Expent  cost"/>
    <d v="2024-12-06T00:00:00"/>
    <s v="CPP24-255"/>
    <m/>
    <d v="2024-12-06T00:00:00"/>
    <s v="PR2425-04791"/>
    <s v="PO2425-05298"/>
    <d v="2024-12-13T00:00:00"/>
    <m/>
    <n v="10"/>
    <s v="SFST81000050"/>
    <s v="Tool and Equipment PD M/C"/>
    <s v="Tool and Equipment"/>
    <n v="1"/>
    <s v="Koche&quot; KS-1900/91 ชุดไขควง 10 ตัว พร้อมบรรจุซองหนังสีดำ"/>
    <n v="7"/>
    <s v="SET"/>
    <n v="1200"/>
    <n v="8400"/>
    <m/>
    <s v="V1000259 - JJP SUPPLY CO., LTD"/>
    <x v="0"/>
    <s v="GRN2425-0005985"/>
    <d v="2024-12-19T00:00:00"/>
    <m/>
    <n v="6"/>
    <s v="Ontime"/>
    <m/>
  </r>
  <r>
    <n v="762"/>
    <s v="Expent  cost"/>
    <d v="2024-12-06T00:00:00"/>
    <s v="CPP24-253"/>
    <m/>
    <d v="2024-12-06T00:00:00"/>
    <s v="PR2425-04793"/>
    <s v="PO2425-05297"/>
    <d v="2024-12-13T00:00:00"/>
    <m/>
    <n v="10"/>
    <s v="SFST81000050"/>
    <s v="Tool and Equipment PD M/C"/>
    <s v="Electrical part"/>
    <n v="1"/>
    <s v="&quot;Weidmuller&quot; Terminal Ground W-Series WPE 2.5"/>
    <n v="50"/>
    <s v="PCS."/>
    <n v="85"/>
    <n v="4250"/>
    <m/>
    <s v="V1000259 - JJP SUPPLY CO., LTD"/>
    <x v="0"/>
    <s v="GRN2425-0005985"/>
    <d v="2024-12-19T00:00:00"/>
    <m/>
    <n v="6"/>
    <s v="Ontime"/>
    <m/>
  </r>
  <r>
    <n v="763"/>
    <s v="Expent  cost"/>
    <d v="2024-12-06T00:00:00"/>
    <s v="CPP24-253"/>
    <m/>
    <d v="2024-12-06T00:00:00"/>
    <s v="PR2425-04793"/>
    <s v="PO2425-05297"/>
    <d v="2024-12-13T00:00:00"/>
    <m/>
    <n v="10"/>
    <s v="SFST81000050"/>
    <s v="Tool and Equipment PD M/C"/>
    <s v="Electrical part"/>
    <n v="2"/>
    <s v="&quot;Weidmuller&quot; Terminal Ground W-Series WPE 6"/>
    <n v="50"/>
    <s v="PCS."/>
    <n v="100"/>
    <n v="5000"/>
    <m/>
    <s v="V1000259 - JJP SUPPLY CO., LTD"/>
    <x v="0"/>
    <s v="GRN2425-0005985"/>
    <d v="2024-12-19T00:00:00"/>
    <m/>
    <n v="6"/>
    <s v="Ontime"/>
    <m/>
  </r>
  <r>
    <n v="764"/>
    <s v="Expent  cost"/>
    <d v="2024-12-06T00:00:00"/>
    <s v="CPP24-253"/>
    <m/>
    <d v="2024-12-06T00:00:00"/>
    <s v="PR2425-04793"/>
    <s v="PO2425-05297"/>
    <d v="2024-12-13T00:00:00"/>
    <m/>
    <n v="10"/>
    <s v="SFST81000050"/>
    <s v="Tool and Equipment PD M/C"/>
    <s v="Electrical part"/>
    <n v="3"/>
    <s v="&quot;Weidmuller&quot; Terminal W-Series WDU 2.5"/>
    <n v="50"/>
    <s v="PCS."/>
    <n v="15"/>
    <n v="750"/>
    <m/>
    <s v="V1000259 - JJP SUPPLY CO., LTD"/>
    <x v="0"/>
    <s v="GRN2425-0005985"/>
    <d v="2024-12-19T00:00:00"/>
    <m/>
    <n v="6"/>
    <s v="Ontime"/>
    <m/>
  </r>
  <r>
    <n v="765"/>
    <s v="Expent  cost"/>
    <d v="2024-12-06T00:00:00"/>
    <s v="CPP24-253"/>
    <m/>
    <d v="2024-12-06T00:00:00"/>
    <s v="PR2425-04793"/>
    <s v="PO2425-05297"/>
    <d v="2024-12-13T00:00:00"/>
    <m/>
    <n v="10"/>
    <s v="SFST81000050"/>
    <s v="Tool and Equipment PD M/C"/>
    <s v="Electrical part"/>
    <n v="4"/>
    <s v="&quot;Weidmuller&quot; Terminal W-Series WDU 6"/>
    <n v="50"/>
    <s v="PCS."/>
    <n v="35"/>
    <n v="1750"/>
    <m/>
    <s v="V1000259 - JJP SUPPLY CO., LTD"/>
    <x v="0"/>
    <s v="GRN2425-0005985"/>
    <d v="2024-12-19T00:00:00"/>
    <m/>
    <n v="6"/>
    <s v="Ontime"/>
    <m/>
  </r>
  <r>
    <n v="766"/>
    <s v="Expent  cost"/>
    <d v="2024-12-06T00:00:00"/>
    <s v="CPP24-253"/>
    <m/>
    <d v="2024-12-06T00:00:00"/>
    <s v="PR2425-04793"/>
    <s v="PO2425-05297"/>
    <d v="2024-12-13T00:00:00"/>
    <m/>
    <n v="10"/>
    <s v="SFST81000050"/>
    <s v="Tool and Equipment PD M/C"/>
    <s v="Electrical part"/>
    <n v="5"/>
    <s v="&quot;Weidmuller&quot; Stopper W-Series WEW 35/2"/>
    <n v="50"/>
    <s v="PCS."/>
    <n v="50"/>
    <n v="2500"/>
    <m/>
    <s v="V1000259 - JJP SUPPLY CO., LTD"/>
    <x v="0"/>
    <s v="GRN2425-0005985"/>
    <d v="2024-12-19T00:00:00"/>
    <m/>
    <n v="6"/>
    <s v="Ontime"/>
    <m/>
  </r>
  <r>
    <n v="767"/>
    <s v="Expent  cost"/>
    <d v="2024-12-06T00:00:00"/>
    <s v="CPP24-253"/>
    <m/>
    <d v="2024-12-06T00:00:00"/>
    <s v="PR2425-04793"/>
    <s v="PO2425-05297"/>
    <d v="2024-12-13T00:00:00"/>
    <m/>
    <n v="10"/>
    <s v="SFST81000050"/>
    <s v="Tool and Equipment PD M/C"/>
    <s v="Electrical part"/>
    <n v="6"/>
    <s v="&quot;Weidmuller&quot; End Plate W-Series WAP 2.5/4/6/10"/>
    <n v="50"/>
    <s v="PCS."/>
    <n v="15"/>
    <n v="750"/>
    <m/>
    <s v="V1000259 - JJP SUPPLY CO., LTD"/>
    <x v="0"/>
    <s v="GRN2425-0005985"/>
    <d v="2024-12-19T00:00:00"/>
    <m/>
    <n v="6"/>
    <s v="Ontime"/>
    <m/>
  </r>
  <r>
    <n v="768"/>
    <s v="Expent  cost"/>
    <d v="2024-12-06T00:00:00"/>
    <s v="CPP24-253"/>
    <m/>
    <d v="2024-12-06T00:00:00"/>
    <s v="PR2425-04793"/>
    <s v="PO2425-05297"/>
    <d v="2024-12-13T00:00:00"/>
    <m/>
    <n v="10"/>
    <s v="SFST81000050"/>
    <s v="Tool and Equipment PD M/C"/>
    <s v="Cevil quipment  &amp; Part"/>
    <n v="8"/>
    <s v="Bandex แป้นกาว ตีนตุ๊กแก ขนาด 21x21 mm_x000a_รุ่น TM-2121-4 สีขาว (1แพ็ค 100 ตัว)"/>
    <n v="1"/>
    <s v="PACK."/>
    <n v="280"/>
    <n v="280"/>
    <m/>
    <s v="V1000259 - JJP SUPPLY CO., LTD"/>
    <x v="0"/>
    <s v="GRN2425-0005985"/>
    <d v="2024-12-19T00:00:00"/>
    <m/>
    <n v="6"/>
    <s v="Ontime"/>
    <m/>
  </r>
  <r>
    <n v="769"/>
    <s v="Expent  cost"/>
    <d v="2024-12-06T00:00:00"/>
    <m/>
    <m/>
    <d v="2024-12-06T00:00:00"/>
    <s v="PR2425-04794 "/>
    <s v="PO2425-05336"/>
    <d v="2024-12-13T00:00:00"/>
    <m/>
    <n v="45"/>
    <s v="SFST81000009"/>
    <s v="Civill jobs (Floor-Wall-Celling-roof)"/>
    <s v="Cevil jobs"/>
    <n v="1"/>
    <s v="งานเคลือบพื้น Polyurethane (PU HF 10-12 mm.)_x000a_- งานห้อง Air Blast1 (31 Sq.m) สีเหลือง ผิวเรียบ_x000a_- งานโซนดิบ-โซนสุก (21 Sq.m)_x000a_- โซนดิบ สีเขียว ผิวเรียบ_x000a_- โซนสุก สีเหลือง ผิวเรียบ_x000a_- งานห้อง Cooking_x000a_- งานโพรเทคชั่น_x000a_- ค่าเดินทาง_x000a_- ค่าดำาเนินการ_x000a_- รายละเอียดตามใบเสนอราคาแนบ"/>
    <n v="1"/>
    <s v="JOB."/>
    <n v="260000"/>
    <n v="260000"/>
    <m/>
    <s v="V1000731 - PHUTEWA DEVELOPMENT CO., LTD."/>
    <x v="0"/>
    <s v="GRN2425-0006310"/>
    <d v="2025-01-09T00:00:00"/>
    <m/>
    <n v="27"/>
    <s v="Ontime"/>
    <m/>
  </r>
  <r>
    <n v="770"/>
    <s v="Expent  cost"/>
    <d v="2024-12-07T00:00:00"/>
    <m/>
    <m/>
    <d v="2024-12-07T00:00:00"/>
    <s v="PR2425-04797"/>
    <s v="PO2425-05398"/>
    <d v="2024-12-14T00:00:00"/>
    <m/>
    <n v="45"/>
    <s v="SFST81000048"/>
    <s v="PD Machine"/>
    <s v="Check weigth No.2"/>
    <n v="1"/>
    <s v="Service charge check weight no.1/no.2"/>
    <n v="1"/>
    <s v="JOB."/>
    <n v="5900"/>
    <n v="5900"/>
    <m/>
    <s v="V1000189 - FPT FOOD PROCESS TECHNOLOGY CO., LTD."/>
    <x v="0"/>
    <s v="GRN2425-0006425"/>
    <d v="2025-01-05T00:00:00"/>
    <m/>
    <n v="22"/>
    <s v="Ontime"/>
    <m/>
  </r>
  <r>
    <n v="771"/>
    <s v="Expent  cost"/>
    <d v="2024-12-09T00:00:00"/>
    <m/>
    <m/>
    <d v="2024-12-09T00:00:00"/>
    <s v="PR2425-04805 "/>
    <s v="PO2425-5545"/>
    <d v="2024-12-16T00:00:00"/>
    <m/>
    <n v="45"/>
    <s v="SFST81000064"/>
    <s v="PD Machine"/>
    <s v="Cevil jobs"/>
    <n v="1"/>
    <s v="ค่าาบริการตรวจเช็ดและแก้ไขเบื้องต้น (Dock Leveler)_x000a_* ไม่รวมอุปกรณ์ที่ชำรุด (ถ้ามี)*"/>
    <n v="1"/>
    <s v="JOB."/>
    <n v="5000"/>
    <n v="5000"/>
    <m/>
    <s v="V1000744 - Goldvest Trading (Thailand) Co., Ltd."/>
    <x v="0"/>
    <m/>
    <d v="2025-01-07T00:00:00"/>
    <m/>
    <n v="22"/>
    <s v="Ontime"/>
    <m/>
  </r>
  <r>
    <n v="772"/>
    <s v="Expent  cost"/>
    <d v="2024-12-11T00:00:00"/>
    <m/>
    <m/>
    <d v="2024-12-11T00:00:00"/>
    <s v="PR2425-04832 "/>
    <s v="PO2425-5539"/>
    <d v="2024-12-18T00:00:00"/>
    <m/>
    <n v="45"/>
    <s v="SFST81000048"/>
    <s v="PD Machine"/>
    <s v="Vacuum Tumbler  กลาง No.2"/>
    <n v="1"/>
    <s v="Repair SIEMENS TOUCH DISPLAY KTP600 S/N PHKX-KTP600"/>
    <n v="1"/>
    <s v="JOB."/>
    <n v="22445"/>
    <n v="22445"/>
    <m/>
    <s v="V1000743 - Waratep Nongpue"/>
    <x v="0"/>
    <s v="GRN2425-0006282"/>
    <d v="2025-01-09T00:00:00"/>
    <m/>
    <n v="22"/>
    <s v="Ontime"/>
    <m/>
  </r>
  <r>
    <n v="773"/>
    <s v="Expent  cost"/>
    <d v="2024-12-11T00:00:00"/>
    <m/>
    <m/>
    <d v="2024-12-11T00:00:00"/>
    <s v="PR2425-04832 "/>
    <s v="PO2425-5539"/>
    <d v="2024-12-18T00:00:00"/>
    <m/>
    <n v="45"/>
    <s v="SFST81000048"/>
    <s v="PD Machine"/>
    <s v="Vacuum Tumbler  กลาง No.2"/>
    <n v="2"/>
    <s v="Vacuum nozzle 50x180 090_13_02_x000a_- Distance ring 30x5,3_x000a_- Roller wheel 200 010_04_01_x000a_- Bearing DIN6005 2 ZR_x000a_010_04_02"/>
    <n v="1"/>
    <s v="JOB."/>
    <n v="18200"/>
    <n v="18200"/>
    <m/>
    <s v="V1000743 - Waratep Nongpue"/>
    <x v="0"/>
    <s v="GRN2425-0006282"/>
    <d v="2025-01-09T00:00:00"/>
    <m/>
    <n v="22"/>
    <s v="Ontime"/>
    <m/>
  </r>
  <r>
    <n v="774"/>
    <s v="Expent  cost"/>
    <d v="2024-12-11T00:00:00"/>
    <m/>
    <m/>
    <d v="2024-12-11T00:00:00"/>
    <s v="PR2425-04832 "/>
    <s v="PO2425-5539"/>
    <d v="2024-12-18T00:00:00"/>
    <m/>
    <n v="45"/>
    <s v="SFST81000048"/>
    <s v="PD Machine"/>
    <s v="Vacuum Tumbler  กลาง No.2"/>
    <n v="3"/>
    <s v="Dowfrost 1GAL Article number PPWCDOWF20 (1 GAL=20 KG)"/>
    <n v="1"/>
    <s v="JOB."/>
    <n v="9000"/>
    <n v="9000"/>
    <m/>
    <s v="V1000743 - Waratep Nongpue"/>
    <x v="0"/>
    <s v="GRN2425-0006282"/>
    <d v="2025-01-09T00:00:00"/>
    <m/>
    <n v="22"/>
    <s v="Ontime"/>
    <m/>
  </r>
  <r>
    <n v="775"/>
    <s v="Expent  cost"/>
    <d v="2024-12-11T00:00:00"/>
    <m/>
    <m/>
    <d v="2024-12-11T00:00:00"/>
    <s v="PR2425-04832 "/>
    <s v="PO2425-5539"/>
    <d v="2024-12-18T00:00:00"/>
    <m/>
    <n v="45"/>
    <s v="SFST81000048"/>
    <s v="PD Machine"/>
    <s v="Vacuum Tumbler  กลาง No.2"/>
    <n v="4"/>
    <s v="Overhaul Vacuum pump DR VACUUM V0040C_x000a_- รายละเอียดตามใบเสนอราคาแนบ"/>
    <n v="1"/>
    <s v="JOB."/>
    <n v="28400"/>
    <n v="28400"/>
    <m/>
    <s v="V1000743 - Waratep Nongpue"/>
    <x v="0"/>
    <s v="GRN2425-0006282"/>
    <d v="2025-01-09T00:00:00"/>
    <m/>
    <n v="22"/>
    <s v="Ontime"/>
    <m/>
  </r>
  <r>
    <n v="776"/>
    <s v="Expent  cost"/>
    <d v="2024-12-11T00:00:00"/>
    <m/>
    <m/>
    <d v="2024-12-11T00:00:00"/>
    <s v="PR2425-04832 "/>
    <s v="PO2425-5539"/>
    <d v="2024-12-18T00:00:00"/>
    <m/>
    <n v="45"/>
    <s v="SFST81000048"/>
    <s v="PD Machine"/>
    <s v="Vacuum Tumbler  กลาง No.2"/>
    <n v="5"/>
    <s v="Service charge checked and Install"/>
    <n v="1"/>
    <s v="JOB."/>
    <n v="3500"/>
    <n v="3500"/>
    <m/>
    <s v="V1000743 - Waratep Nongpue"/>
    <x v="0"/>
    <s v="GRN2425-0006282"/>
    <d v="2025-01-09T00:00:00"/>
    <m/>
    <n v="22"/>
    <s v="Ontime"/>
    <m/>
  </r>
  <r>
    <n v="777"/>
    <s v="Expent  cost"/>
    <d v="2024-12-13T00:00:00"/>
    <m/>
    <m/>
    <d v="2024-12-13T00:00:00"/>
    <s v="PR2425-04875 "/>
    <s v="PO2425-5423"/>
    <d v="2024-12-20T00:00:00"/>
    <m/>
    <n v="10"/>
    <s v="SFST81000009"/>
    <s v="PD Machine"/>
    <s v="Mini flame Grill  Machine No.1"/>
    <n v="1"/>
    <s v="&quot;PILOT&quot; PISTON VALVE SINGLE ACTING_x000a_BODY: SS-316 N.C SCREWED BSPT 3/4&quot;_x000a_MAX TEMP: 180 C_x000a_P/N: 2K200-20 (HEAD:PP)(L=93M.M) CONTROL PRESSURE 5 TO 10_x000a_BAR, MAX PRESSURE 16 BAR"/>
    <n v="1"/>
    <s v="PCS."/>
    <n v="4400"/>
    <n v="4400"/>
    <m/>
    <s v=" V1000655 - SRM ENGINEERING 1991 CO., LTD."/>
    <x v="0"/>
    <m/>
    <d v="2024-12-23T00:00:00"/>
    <m/>
    <n v="3"/>
    <s v="Ontime"/>
    <m/>
  </r>
  <r>
    <n v="778"/>
    <s v="Expent  cost"/>
    <d v="2024-12-13T00:00:00"/>
    <m/>
    <m/>
    <d v="2024-12-13T00:00:00"/>
    <s v="PR2425-04877"/>
    <s v="PO2425-05422"/>
    <d v="2024-12-20T00:00:00"/>
    <m/>
    <n v="45"/>
    <s v="SFST34000174"/>
    <s v="Consumable part for MN"/>
    <s v="Consumable part"/>
    <n v="1"/>
    <s v="PP melt blown cartridge Filter, 10&quot;, 5 Micron"/>
    <n v="48"/>
    <s v="PCS."/>
    <n v="36.449999999999996"/>
    <n v="1749.6"/>
    <m/>
    <s v="V1000450 - บริษัท โอ.เค.ฟิลเตอร์ เทรดดิ้ง จำกัด"/>
    <x v="0"/>
    <s v="GRN2425-0006608"/>
    <d v="2025-01-22T00:00:00"/>
    <m/>
    <n v="33"/>
    <s v="Ontime"/>
    <m/>
  </r>
  <r>
    <n v="779"/>
    <s v="Expent  cost"/>
    <d v="2024-12-13T00:00:00"/>
    <m/>
    <m/>
    <d v="2024-12-13T00:00:00"/>
    <s v="PR2425-04877"/>
    <s v="PO2425-05422"/>
    <d v="2024-12-20T00:00:00"/>
    <m/>
    <n v="45"/>
    <s v="SFST34000175"/>
    <s v="Consumable part for MN"/>
    <s v="Consumable part"/>
    <n v="2"/>
    <s v="PP melt blown cartridge Filter, 20&quot;, 5 Micron"/>
    <n v="20"/>
    <s v="PCS."/>
    <n v="70.09"/>
    <n v="1401.8"/>
    <m/>
    <s v="V1000450 - บริษัท โอ.เค.ฟิลเตอร์ เทรดดิ้ง จำกัด"/>
    <x v="0"/>
    <s v="GRN2425-0006608"/>
    <d v="2025-01-22T00:00:00"/>
    <m/>
    <n v="33"/>
    <s v="Ontime"/>
    <m/>
  </r>
  <r>
    <n v="780"/>
    <s v="Expent  cost"/>
    <d v="2024-12-13T00:00:00"/>
    <m/>
    <m/>
    <d v="2024-12-13T00:00:00"/>
    <s v="PR2425-04879"/>
    <s v="PO2425-05425"/>
    <d v="2024-12-20T00:00:00"/>
    <m/>
    <n v="45"/>
    <s v="SFST34000046"/>
    <s v="Consumable part for MN"/>
    <s v="Tool and Equipment"/>
    <n v="1"/>
    <s v="&quot;Philips&quot;, TCW099, 2x36w,โคมกันน้ำ กันฝุ่น กันฝน 36w"/>
    <n v="20"/>
    <s v="PCS."/>
    <n v="1700"/>
    <n v="34000"/>
    <m/>
    <s v="V1000259 - JJP SUPPLY CO., LTD"/>
    <x v="0"/>
    <s v="GRN2425-0006534"/>
    <d v="2025-01-17T00:00:00"/>
    <m/>
    <n v="28"/>
    <s v="Ontime"/>
    <m/>
  </r>
  <r>
    <n v="781"/>
    <s v="Expent  cost"/>
    <d v="2024-12-13T00:00:00"/>
    <m/>
    <m/>
    <d v="2024-12-13T00:00:00"/>
    <s v="PR2425-04879"/>
    <s v="PO2425-05427"/>
    <d v="2024-12-20T00:00:00"/>
    <m/>
    <n v="45"/>
    <s v="SFST34000047"/>
    <s v="Consumable part for MN"/>
    <s v="Electrical jobs"/>
    <n v="2"/>
    <s v="&quot;Philips&quot; รุ่น WT069C,โคมไฟ T8 LED กันน้ำ กันฝุ่น กันฝน"/>
    <n v="15"/>
    <s v="PCS."/>
    <n v="728"/>
    <n v="10920"/>
    <m/>
    <s v="V1000729 - BN SUPPLY 1991 CO., LTD."/>
    <x v="0"/>
    <s v="GRN2425-0006089"/>
    <d v="2025-01-02T00:00:00"/>
    <m/>
    <n v="13"/>
    <s v="Ontime"/>
    <m/>
  </r>
  <r>
    <n v="782"/>
    <s v="Expent  cost"/>
    <d v="2024-12-13T00:00:00"/>
    <m/>
    <m/>
    <d v="2024-12-13T00:00:00"/>
    <s v="PR2425-04879"/>
    <s v="PO2425-05436"/>
    <d v="2024-12-20T00:00:00"/>
    <m/>
    <n v="45"/>
    <s v="SFST81000050"/>
    <s v="Electrical system in PD area"/>
    <s v="Electrical part"/>
    <n v="3"/>
    <s v="Temp Control &quot;Omron&quot; E5CC - RX2ASM-800"/>
    <n v="6"/>
    <s v="PCS."/>
    <n v="2304"/>
    <n v="13824"/>
    <m/>
    <s v="V1000310 - BOONBAWORN ENGINEERING CO., LTD"/>
    <x v="0"/>
    <s v="GRN2425-0006317"/>
    <d v="2025-01-09T00:00:00"/>
    <m/>
    <n v="20"/>
    <s v="Ontime"/>
    <m/>
  </r>
  <r>
    <n v="783"/>
    <s v="Expent  cost"/>
    <d v="2024-12-13T00:00:00"/>
    <m/>
    <m/>
    <d v="2024-12-13T00:00:00"/>
    <s v="PR2425-04879"/>
    <s v="PO2425-05436"/>
    <d v="2024-12-20T00:00:00"/>
    <m/>
    <n v="45"/>
    <s v="SFST34000037"/>
    <s v="Consumable part for MN"/>
    <s v="Tool and Equipment"/>
    <n v="4"/>
    <s v="&quot;Erina&quot;, รุ่น 2510C, 1 Pole 25,A ,22oVAC, แมกเนติกคอนแทรคเตอร์"/>
    <n v="5"/>
    <s v="PCS."/>
    <n v="240"/>
    <n v="1200"/>
    <m/>
    <s v="V1000310 - BOONBAWORN ENGINEERING CO., LTD"/>
    <x v="0"/>
    <s v="GRN2425-0006317"/>
    <d v="2025-01-09T00:00:00"/>
    <m/>
    <n v="20"/>
    <s v="Ontime"/>
    <m/>
  </r>
  <r>
    <n v="784"/>
    <s v="Expent  cost"/>
    <d v="2024-12-13T00:00:00"/>
    <m/>
    <m/>
    <d v="2024-12-13T00:00:00"/>
    <s v="PR2425-04882 "/>
    <s v="PO2425-05424"/>
    <d v="2024-12-20T00:00:00"/>
    <m/>
    <n v="45"/>
    <s v="SFST81000009"/>
    <s v="Cooling machine for PD line"/>
    <s v="Cooling  part"/>
    <n v="1"/>
    <s v="Suction Filter Header 2-5/8&quot; STAS-9621"/>
    <n v="1"/>
    <s v="JOB."/>
    <n v="7500"/>
    <n v="7500"/>
    <m/>
    <s v="V1000554 - SHANTECH (THAILAND) CO.,LTD."/>
    <x v="0"/>
    <s v="GRN2425-0006320"/>
    <d v="2025-01-09T00:00:00"/>
    <m/>
    <n v="20"/>
    <s v="Ontime"/>
    <m/>
  </r>
  <r>
    <n v="785"/>
    <s v="Expent  cost"/>
    <d v="2024-12-13T00:00:00"/>
    <m/>
    <m/>
    <d v="2024-12-13T00:00:00"/>
    <s v="PR2425-04882 "/>
    <s v="PO2425-05424"/>
    <d v="2024-12-20T00:00:00"/>
    <m/>
    <n v="45"/>
    <s v="SFST81000009"/>
    <s v="Cooling machine for PD line"/>
    <s v="Cooling  part"/>
    <n v="2"/>
    <s v="Drier Core: F-48 for Suction Header"/>
    <n v="2"/>
    <s v="JOB."/>
    <n v="1200"/>
    <n v="2400"/>
    <m/>
    <s v="V1000554 - SHANTECH (THAILAND) CO.,LTD."/>
    <x v="0"/>
    <s v="GRN2425-0006320"/>
    <d v="2025-01-09T00:00:00"/>
    <m/>
    <n v="20"/>
    <s v="Ontime"/>
    <m/>
  </r>
  <r>
    <n v="786"/>
    <s v="Expent  cost"/>
    <d v="2024-12-13T00:00:00"/>
    <m/>
    <m/>
    <d v="2024-12-13T00:00:00"/>
    <s v="PR2425-04882 "/>
    <s v="PO2425-05424"/>
    <d v="2024-12-20T00:00:00"/>
    <m/>
    <n v="45"/>
    <s v="SFST81000009"/>
    <s v="Cooling machine for PD line"/>
    <s v="Cooling  part"/>
    <n v="3"/>
    <s v="Oil Strainer 1/2&quot; (Flare)"/>
    <n v="1"/>
    <s v="JOB."/>
    <n v="1200"/>
    <n v="1200"/>
    <m/>
    <s v="V1000554 - SHANTECH (THAILAND) CO.,LTD."/>
    <x v="0"/>
    <s v="GRN2425-0006320"/>
    <d v="2025-01-09T00:00:00"/>
    <m/>
    <n v="20"/>
    <s v="Ontime"/>
    <m/>
  </r>
  <r>
    <n v="787"/>
    <s v="Expent  cost"/>
    <d v="2024-12-13T00:00:00"/>
    <m/>
    <m/>
    <d v="2024-12-13T00:00:00"/>
    <s v="PR2425-04882 "/>
    <s v="PO2425-05424"/>
    <d v="2024-12-20T00:00:00"/>
    <m/>
    <n v="45"/>
    <s v="SFST81000009"/>
    <s v="Cooling machine for PD line"/>
    <s v="Cooling  part"/>
    <n v="4"/>
    <s v="Low pressure gauge MR-206-DS-MULTI-16BAR"/>
    <n v="4"/>
    <s v="JOB."/>
    <n v="1100"/>
    <n v="4400"/>
    <m/>
    <s v="V1000554 - SHANTECH (THAILAND) CO.,LTD."/>
    <x v="0"/>
    <s v="GRN2425-0006320"/>
    <d v="2025-01-09T00:00:00"/>
    <m/>
    <n v="20"/>
    <s v="Ontime"/>
    <m/>
  </r>
  <r>
    <n v="788"/>
    <s v="Expent  cost"/>
    <d v="2024-12-13T00:00:00"/>
    <m/>
    <m/>
    <d v="2024-12-13T00:00:00"/>
    <s v="PR2425-04882 "/>
    <s v="PO2425-05424"/>
    <d v="2024-12-20T00:00:00"/>
    <m/>
    <n v="45"/>
    <s v="SFST81000009"/>
    <s v="Cooling machine for PD line"/>
    <s v="Cooling  part"/>
    <n v="5"/>
    <s v="High pressure gauge MR-306-DS-MULTI-35BAR"/>
    <n v="2"/>
    <s v="JOB."/>
    <n v="1100"/>
    <n v="2200"/>
    <m/>
    <s v="V1000554 - SHANTECH (THAILAND) CO.,LTD."/>
    <x v="0"/>
    <s v="GRN2425-0006320"/>
    <d v="2025-01-09T00:00:00"/>
    <m/>
    <n v="20"/>
    <s v="Ontime"/>
    <m/>
  </r>
  <r>
    <n v="789"/>
    <s v="Expent  cost"/>
    <d v="2024-12-13T00:00:00"/>
    <m/>
    <m/>
    <d v="2024-12-13T00:00:00"/>
    <s v="PR2425-04882 "/>
    <s v="PO2425-05424"/>
    <d v="2024-12-20T00:00:00"/>
    <m/>
    <n v="45"/>
    <s v="SFST81000009"/>
    <s v="Cooling machine for PD line"/>
    <s v="Cooling  part"/>
    <n v="6"/>
    <s v="Nitrogen_x000a_- ดรวจหารั่ว_x000a_- เทสไนโตรเจน       "/>
    <n v="1"/>
    <s v="JOB."/>
    <n v="3000"/>
    <n v="3000"/>
    <m/>
    <s v="V1000554 - SHANTECH (THAILAND) CO.,LTD."/>
    <x v="0"/>
    <s v="GRN2425-0006320"/>
    <d v="2025-01-09T00:00:00"/>
    <m/>
    <n v="20"/>
    <s v="Ontime"/>
    <m/>
  </r>
  <r>
    <n v="790"/>
    <s v="Expent  cost"/>
    <d v="2024-12-13T00:00:00"/>
    <m/>
    <m/>
    <d v="2024-12-13T00:00:00"/>
    <s v="PR2425-04882 "/>
    <s v="PO2425-05424"/>
    <d v="2024-12-20T00:00:00"/>
    <m/>
    <n v="45"/>
    <s v="SFST81000009"/>
    <s v="Cooling machine for PD line"/>
    <s v="Cooling  part"/>
    <n v="7"/>
    <s v="อุปกรณ์เบ็ดเตล็ดที่ใช้ในการติดตั้ง"/>
    <n v="1"/>
    <s v="JOB."/>
    <n v="6000"/>
    <n v="6000"/>
    <m/>
    <s v="V1000554 - SHANTECH (THAILAND) CO.,LTD."/>
    <x v="0"/>
    <s v="GRN2425-0006320"/>
    <d v="2025-01-09T00:00:00"/>
    <m/>
    <n v="20"/>
    <s v="Ontime"/>
    <m/>
  </r>
  <r>
    <n v="791"/>
    <s v="Expent  cost"/>
    <d v="2024-12-13T00:00:00"/>
    <m/>
    <m/>
    <d v="2024-12-13T00:00:00"/>
    <s v="PR2425-04882 "/>
    <s v="PO2425-05424"/>
    <d v="2024-12-20T00:00:00"/>
    <m/>
    <n v="45"/>
    <s v="SFST81000009"/>
    <s v="Cooling machine for PD line"/>
    <s v="Cooling  part"/>
    <n v="8"/>
    <s v="ค่าด่าาเนินการ + ค่าเดินทาง"/>
    <n v="1"/>
    <s v="JOB."/>
    <n v="15000"/>
    <n v="15000"/>
    <m/>
    <s v="V1000554 - SHANTECH (THAILAND) CO.,LTD."/>
    <x v="0"/>
    <s v="GRN2425-0006320"/>
    <d v="2025-01-09T00:00:00"/>
    <m/>
    <n v="20"/>
    <s v="Ontime"/>
    <m/>
  </r>
  <r>
    <n v="792"/>
    <s v="Expent  cost"/>
    <d v="2024-12-14T00:00:00"/>
    <m/>
    <m/>
    <d v="2024-12-14T00:00:00"/>
    <s v="PR2425-04898"/>
    <s v="PO2425-05421 "/>
    <d v="2024-12-21T00:00:00"/>
    <m/>
    <n v="45"/>
    <s v="SFST81000050"/>
    <s v="PD Machine"/>
    <s v="Swing Vacuum No.1"/>
    <n v="1"/>
    <s v="Vacuum oil &quot;Busch&quot; VM100 1 ลิตร"/>
    <n v="2"/>
    <s v="PCS."/>
    <n v="200"/>
    <n v="400"/>
    <m/>
    <s v="V1000452 - SRIPIPAT ENGINEERING CO.,LTD."/>
    <x v="0"/>
    <s v="GRN2425-0006732"/>
    <d v="2025-01-27T00:00:00"/>
    <m/>
    <n v="37"/>
    <s v="Ontime"/>
    <m/>
  </r>
  <r>
    <n v="793"/>
    <s v="Expent  cost"/>
    <d v="2024-12-14T00:00:00"/>
    <m/>
    <m/>
    <d v="2024-12-14T00:00:00"/>
    <s v="PR2425-04898"/>
    <s v="PO2425-05421 "/>
    <d v="2024-12-21T00:00:00"/>
    <m/>
    <n v="45"/>
    <s v="SFST81000050"/>
    <s v="PD Machine"/>
    <s v="Swing Vacuum No.1"/>
    <n v="2"/>
    <s v="Oil filter &quot;Mann Filter&quot; W940/1"/>
    <n v="2"/>
    <s v="PCS."/>
    <n v="200"/>
    <n v="400"/>
    <m/>
    <s v="V1000452 - SRIPIPAT ENGINEERING CO.,LTD."/>
    <x v="0"/>
    <s v="GRN2425-0006732"/>
    <d v="2025-01-27T00:00:00"/>
    <m/>
    <n v="37"/>
    <s v="Ontime"/>
    <m/>
  </r>
  <r>
    <n v="794"/>
    <s v="Expent  cost"/>
    <d v="2024-12-14T00:00:00"/>
    <m/>
    <m/>
    <d v="2024-12-14T00:00:00"/>
    <s v="PR2425-04898"/>
    <s v="PO2425-05421 "/>
    <d v="2024-12-21T00:00:00"/>
    <m/>
    <n v="45"/>
    <s v="SFST81000050"/>
    <s v="PD Machine"/>
    <s v="Swing Vacuum No.1"/>
    <n v="3"/>
    <s v="V-Ring 35A (VA-035)"/>
    <n v="4"/>
    <s v="PCS."/>
    <n v="500"/>
    <n v="2000"/>
    <m/>
    <s v="V1000452 - SRIPIPAT ENGINEERING CO.,LTD."/>
    <x v="0"/>
    <s v="GRN2425-0006732"/>
    <d v="2025-01-27T00:00:00"/>
    <m/>
    <n v="37"/>
    <s v="Ontime"/>
    <m/>
  </r>
  <r>
    <n v="795"/>
    <s v="Expent  cost"/>
    <d v="2024-12-14T00:00:00"/>
    <m/>
    <m/>
    <d v="2024-12-14T00:00:00"/>
    <s v="PR2425-04898"/>
    <s v="PO2425-05421 "/>
    <d v="2024-12-21T00:00:00"/>
    <m/>
    <n v="45"/>
    <s v="SFST81000050"/>
    <s v="PD Machine"/>
    <s v="Swing Vacuum No.1"/>
    <n v="4"/>
    <s v="160-1176897 O-RING 25 x 15. NBR 07 SHORE FOR VMS 503"/>
    <n v="4"/>
    <s v="PCS."/>
    <n v="250"/>
    <n v="1000"/>
    <m/>
    <s v="V1000452 - SRIPIPAT ENGINEERING CO.,LTD."/>
    <x v="0"/>
    <s v="GRN2425-0006732"/>
    <d v="2025-01-27T00:00:00"/>
    <m/>
    <n v="37"/>
    <s v="Ontime"/>
    <m/>
  </r>
  <r>
    <n v="796"/>
    <s v="Expent  cost"/>
    <d v="2024-12-14T00:00:00"/>
    <m/>
    <m/>
    <d v="2024-12-14T00:00:00"/>
    <s v="PR2425-04898"/>
    <s v="PO2425-05421 "/>
    <d v="2024-12-21T00:00:00"/>
    <m/>
    <n v="45"/>
    <s v="SFST81000050"/>
    <s v="PD Machine"/>
    <s v="Swing Vacuum No.1"/>
    <n v="5"/>
    <s v="160-2011289 ELECTRODE ASSY' 8( MM. SEAL LEFT)"/>
    <n v="1"/>
    <s v="PCS."/>
    <n v="1500"/>
    <n v="1500"/>
    <m/>
    <s v="V1000452 - SRIPIPAT ENGINEERING CO.,LTD."/>
    <x v="0"/>
    <s v="GRN2425-0006732"/>
    <d v="2025-01-27T00:00:00"/>
    <m/>
    <n v="37"/>
    <s v="Ontime"/>
    <m/>
  </r>
  <r>
    <n v="797"/>
    <s v="Expent  cost"/>
    <d v="2024-12-14T00:00:00"/>
    <m/>
    <m/>
    <d v="2024-12-14T00:00:00"/>
    <s v="PR2425-04898"/>
    <s v="PO2425-05421 "/>
    <d v="2024-12-21T00:00:00"/>
    <m/>
    <n v="45"/>
    <s v="SFST81000050"/>
    <s v="PD Machine"/>
    <s v="Swing Vacuum No.1"/>
    <n v="6"/>
    <s v="160-2011289 ELECTRODE ASSY' 8( MM. SEAL RIGHT)"/>
    <n v="1"/>
    <s v="PCS."/>
    <n v="1500"/>
    <n v="1500"/>
    <m/>
    <s v="V1000452 - SRIPIPAT ENGINEERING CO.,LTD."/>
    <x v="0"/>
    <s v="GRN2425-0006732"/>
    <d v="2025-01-27T00:00:00"/>
    <m/>
    <n v="37"/>
    <s v="Ontime"/>
    <m/>
  </r>
  <r>
    <n v="798"/>
    <s v="Expent  cost"/>
    <d v="2024-12-14T00:00:00"/>
    <m/>
    <m/>
    <d v="2024-12-14T00:00:00"/>
    <s v="PR2425-04898"/>
    <s v="PO2425-05421 "/>
    <d v="2024-12-21T00:00:00"/>
    <m/>
    <n v="45"/>
    <s v="SFST81000050"/>
    <s v="PD Machine"/>
    <s v="Swing Vacuum No.1"/>
    <n v="7"/>
    <s v="160-1331176 MAIN BREAKER KNOB BLACK"/>
    <n v="1"/>
    <s v="PCS."/>
    <n v="1500"/>
    <n v="1500"/>
    <m/>
    <s v="V1000452 - SRIPIPAT ENGINEERING CO.,LTD."/>
    <x v="0"/>
    <s v="GRN2425-0006732"/>
    <d v="2025-01-27T00:00:00"/>
    <m/>
    <n v="37"/>
    <s v="Ontime"/>
    <m/>
  </r>
  <r>
    <n v="799"/>
    <s v="Expent  cost"/>
    <d v="2024-12-14T00:00:00"/>
    <m/>
    <m/>
    <d v="2024-12-14T00:00:00"/>
    <s v="PR2425-04898"/>
    <s v="PO2425-05421 "/>
    <d v="2024-12-21T00:00:00"/>
    <m/>
    <n v="45"/>
    <s v="SFST81000050"/>
    <s v="PD Machine"/>
    <s v="Swing Vacuum No.1"/>
    <n v="8"/>
    <s v="สายพาน Timing Belt Size 24 x 1020 MM. ต่อแบบฟันปลา"/>
    <n v="4"/>
    <s v="PCS."/>
    <n v="250"/>
    <n v="1000"/>
    <m/>
    <s v="V1000452 - SRIPIPAT ENGINEERING CO.,LTD."/>
    <x v="0"/>
    <s v="GRN2425-0006732"/>
    <d v="2025-01-27T00:00:00"/>
    <m/>
    <n v="37"/>
    <s v="Ontime"/>
    <m/>
  </r>
  <r>
    <n v="800"/>
    <s v="Expent  cost"/>
    <d v="2024-12-14T00:00:00"/>
    <m/>
    <m/>
    <d v="2024-12-14T00:00:00"/>
    <s v="PR2425-04899 "/>
    <s v="PO2425-05431"/>
    <d v="2024-12-21T00:00:00"/>
    <m/>
    <n v="160"/>
    <s v="SFST81000009"/>
    <s v="Electrical system out  PD area"/>
    <s v="Inspect cost"/>
    <n v="1"/>
    <s v="หม้อแปลง ขนาด 630KVA_x000a_- กรองน้ำมัน_x000a_- ล่อฟ้าแรงสูงใหม่"/>
    <n v="1"/>
    <s v="SET."/>
    <n v="22500"/>
    <n v="22500"/>
    <m/>
    <s v="V1000681 - THAI PATANAKIT TRANSFORMER COMPANY LIMITED"/>
    <x v="0"/>
    <s v="GRN2526-0000746"/>
    <d v="2025-05-08T00:00:00"/>
    <m/>
    <n v="138"/>
    <s v="Ontime"/>
    <m/>
  </r>
  <r>
    <n v="801"/>
    <s v="Expent  cost"/>
    <d v="2024-12-14T00:00:00"/>
    <m/>
    <m/>
    <d v="2024-12-14T00:00:00"/>
    <s v="PR2425-04899 "/>
    <s v="PO2425-05431"/>
    <d v="2024-12-21T00:00:00"/>
    <m/>
    <n v="160"/>
    <s v="SFST81000009"/>
    <s v="Electrical system out  PD area"/>
    <s v="Electrical jobs"/>
    <n v="2"/>
    <s v="หม้อแปลง ขนาด 100KVA_x000a_- กรองน้ำมัน_x000a_- เปลี่ยนปะเก็นยางแรงสูง_x000a_- เปลี่ยนปะเก็นยางแรงต่ำ"/>
    <n v="1"/>
    <s v="SET."/>
    <n v="9000"/>
    <n v="9000"/>
    <m/>
    <s v="V1000681 - THAI PATANAKIT TRANSFORMER COMPANY LIMITED"/>
    <x v="0"/>
    <s v="GRN2526-0000746"/>
    <d v="2025-05-08T00:00:00"/>
    <m/>
    <n v="138"/>
    <s v="Ontime"/>
    <m/>
  </r>
  <r>
    <n v="802"/>
    <s v="Expent  cost"/>
    <d v="2024-12-14T00:00:00"/>
    <m/>
    <m/>
    <d v="2024-12-14T00:00:00"/>
    <s v="PR2425-04899 "/>
    <s v="PO2425-05431"/>
    <d v="2024-12-21T00:00:00"/>
    <m/>
    <n v="160"/>
    <s v="SFST81000009"/>
    <s v="Electrical system out  PD area"/>
    <s v="Electrical jobs"/>
    <n v="3"/>
    <s v="หม้อแปลง ขนาด 1250KVA_x000a_- กรองน้ำมัน"/>
    <n v="1"/>
    <s v="SET."/>
    <n v="10300"/>
    <n v="10300"/>
    <m/>
    <s v="V1000681 - THAI PATANAKIT TRANSFORMER COMPANY LIMITED"/>
    <x v="0"/>
    <s v="GRN2526-0000746"/>
    <d v="2025-05-08T00:00:00"/>
    <m/>
    <n v="138"/>
    <s v="Ontime"/>
    <m/>
  </r>
  <r>
    <n v="803"/>
    <s v="Expent  cost"/>
    <d v="2024-12-14T00:00:00"/>
    <m/>
    <m/>
    <d v="2024-12-14T00:00:00"/>
    <s v="PR2425-04899 "/>
    <s v="PO2425-05431"/>
    <d v="2024-12-21T00:00:00"/>
    <m/>
    <n v="160"/>
    <s v="SFST81000085"/>
    <s v="Electrical system out  PD area"/>
    <s v="Electrical jobs"/>
    <n v="4"/>
    <s v="ค่ารถ ค่าขนส่ง"/>
    <n v="1"/>
    <s v="SET."/>
    <n v="10000"/>
    <n v="10000"/>
    <m/>
    <s v="V1000681 - THAI PATANAKIT TRANSFORMER COMPANY LIMITED"/>
    <x v="0"/>
    <s v="GRN2526-0000746"/>
    <d v="2025-05-08T00:00:00"/>
    <m/>
    <n v="138"/>
    <s v="Ontime"/>
    <m/>
  </r>
  <r>
    <n v="804"/>
    <s v="Expent  cost"/>
    <d v="2024-12-14T00:00:00"/>
    <m/>
    <m/>
    <d v="2024-12-14T00:00:00"/>
    <s v="PR2425-04900"/>
    <s v="PO2425-05420"/>
    <d v="2024-12-21T00:00:00"/>
    <m/>
    <n v="45"/>
    <s v="SFST81000050"/>
    <s v="Safety equipment"/>
    <s v="Safety equipment"/>
    <n v="1"/>
    <s v="รองเท้าบู๊ท PVC หัวเหล็ก สีขาว พื้นรองเท้าสีฟ้า_x000a_Size: 44 = 2 คู่ , 45 = 2 คู่"/>
    <n v="4"/>
    <s v="PCS."/>
    <n v="360"/>
    <n v="1440"/>
    <m/>
    <s v="V1000224 - PHOL DHANYA PUBLIC CO.,LTD."/>
    <x v="0"/>
    <s v="GRN2425-0006759"/>
    <d v="2025-01-28T00:00:00"/>
    <m/>
    <n v="38"/>
    <s v="Ontime"/>
    <m/>
  </r>
  <r>
    <n v="805"/>
    <s v="Expent  cost"/>
    <d v="2024-12-14T00:00:00"/>
    <m/>
    <m/>
    <d v="2024-12-14T00:00:00"/>
    <s v="PR2425-04900"/>
    <s v="PO2425-05420"/>
    <d v="2024-12-21T00:00:00"/>
    <m/>
    <n v="45"/>
    <s v="SFST81000050"/>
    <s v="Safety equipment"/>
    <s v="Safety equipment"/>
    <n v="2"/>
    <s v="เข็มขัดพยุงหลัง ERGOZO Heavy Duty_x000a_Size: M = 3 เส้น , L = 3 เส้น"/>
    <n v="6"/>
    <s v="PCS."/>
    <n v="320"/>
    <n v="1920"/>
    <m/>
    <s v="V1000224 - PHOL DHANYA PUBLIC CO.,LTD."/>
    <x v="0"/>
    <s v="GRN2425-0006759"/>
    <d v="2025-01-28T00:00:00"/>
    <m/>
    <n v="38"/>
    <s v="Ontime"/>
    <m/>
  </r>
  <r>
    <n v="806"/>
    <s v="Expent  cost"/>
    <d v="2024-12-16T00:00:00"/>
    <m/>
    <m/>
    <d v="2024-12-16T00:00:00"/>
    <s v="PR2425-04903"/>
    <s v="PO2425-05650"/>
    <d v="2024-12-23T00:00:00"/>
    <m/>
    <n v="180"/>
    <s v="SFST34000136"/>
    <s v="Consumable part for MN"/>
    <s v="Tool and Equipment"/>
    <n v="1"/>
    <s v=" argon gas 1.5 Q"/>
    <n v="6"/>
    <s v="DURM."/>
    <n v="350"/>
    <n v="2100"/>
    <m/>
    <s v="V1000475 - คล่องการค้า,LTD."/>
    <x v="0"/>
    <s v="GRN2425-0007454,GRN2526-0001159,GRN2526-0001634"/>
    <d v="2025-03-01T00:00:00"/>
    <m/>
    <n v="68"/>
    <s v="Ontime"/>
    <m/>
  </r>
  <r>
    <n v="807"/>
    <s v="Expent  cost"/>
    <d v="2024-12-16T00:00:00"/>
    <m/>
    <m/>
    <d v="2024-12-16T00:00:00"/>
    <s v="PR2425-04903"/>
    <s v="PO2425-05650"/>
    <d v="2024-12-23T00:00:00"/>
    <m/>
    <n v="180"/>
    <s v="SFST34000137"/>
    <s v="Consumable part for MN"/>
    <s v="Tool and Equipment"/>
    <n v="2"/>
    <s v="argon gas 6 Q"/>
    <n v="2"/>
    <s v="DURM."/>
    <n v="900"/>
    <n v="1800"/>
    <m/>
    <s v="V1000475 - คล่องการค้า,LTD."/>
    <x v="0"/>
    <s v="GRN2526-0003378"/>
    <d v="2025-08-26T00:00:00"/>
    <m/>
    <n v="246"/>
    <s v="over deliverry"/>
    <m/>
  </r>
  <r>
    <n v="808"/>
    <s v="Expent  cost"/>
    <d v="2024-12-20T00:00:00"/>
    <m/>
    <m/>
    <d v="2024-12-20T00:00:00"/>
    <s v="PR2425-04959"/>
    <s v="PO2425-05649"/>
    <d v="2024-12-27T00:00:00"/>
    <m/>
    <n v="45"/>
    <s v="SFST81000048"/>
    <s v="PD Machine"/>
    <s v="Vacuum Tumbler  ใหญ่ No.3"/>
    <n v="1"/>
    <s v="ค่าบริการเข้าตวจเช็กเครื่อง NOWICKI Vacuum Tumbler อาการ หน้าจอกดระบบ Manual mode และ Vacuum ไม่ได้"/>
    <n v="1"/>
    <s v="JOB."/>
    <n v="4400"/>
    <n v="4400"/>
    <m/>
    <s v="V1000666 - HITEC FOOD EQUIPMENT CO.,LTD."/>
    <x v="0"/>
    <s v="GRN2425-0006281"/>
    <d v="2025-01-09T00:00:00"/>
    <m/>
    <n v="13"/>
    <s v="Ontime"/>
    <m/>
  </r>
  <r>
    <n v="809"/>
    <s v="Expent  cost"/>
    <d v="2024-12-24T00:00:00"/>
    <m/>
    <m/>
    <d v="2024-12-24T00:00:00"/>
    <s v="PR2425-04975"/>
    <s v="PO2425-05648"/>
    <d v="2024-12-31T00:00:00"/>
    <m/>
    <n v="10"/>
    <s v="SFST34000054"/>
    <s v="Consumable part for MN"/>
    <s v="Refrigerant"/>
    <n v="1"/>
    <s v="R507 Refrigerant,(1 Tank 11.3 kg/Tank)"/>
    <n v="30"/>
    <s v="DURM."/>
    <n v="2500"/>
    <n v="75000"/>
    <m/>
    <s v="V1000271 - 395 Shop Limited Partnership"/>
    <x v="0"/>
    <s v="GRN2425-0006280"/>
    <d v="2025-01-09T00:00:00"/>
    <m/>
    <n v="9"/>
    <s v="Ontime"/>
    <m/>
  </r>
  <r>
    <n v="810"/>
    <s v="Expent  cost"/>
    <d v="2024-12-24T00:00:00"/>
    <m/>
    <m/>
    <d v="2024-12-24T00:00:00"/>
    <s v="PR2425-04976"/>
    <s v="PO2425-05647"/>
    <d v="2024-12-31T00:00:00"/>
    <m/>
    <n v="45"/>
    <s v="SFST81000009"/>
    <s v="PD Machine"/>
    <s v="Bowl Cutter (Chopper) No.1"/>
    <n v="1"/>
    <s v="O-Ring for Bowl Cutter CM120STL #SN 420/1217_x000a_Part No. 264 A 044 O-Ring for unloader screen"/>
    <n v="1"/>
    <s v="PCS."/>
    <n v="5508"/>
    <n v="5508"/>
    <m/>
    <s v="V1000189 - FPT FOOD PROCESS TECHNOLOGY CO., LTD."/>
    <x v="0"/>
    <s v="GRN2425-0006568"/>
    <d v="2025-01-20T00:00:00"/>
    <m/>
    <n v="20"/>
    <s v="Ontime"/>
    <m/>
  </r>
  <r>
    <n v="811"/>
    <s v="Expent  cost"/>
    <d v="2024-12-25T00:00:00"/>
    <m/>
    <m/>
    <d v="2024-12-25T00:00:00"/>
    <s v="PR2425-05013"/>
    <s v="PO2425-05646"/>
    <d v="2025-01-01T00:00:00"/>
    <m/>
    <n v="100"/>
    <s v="SFST81000009"/>
    <s v="Tool and Equipment PD M/C"/>
    <s v="Tool and Equipment"/>
    <n v="1"/>
    <s v="Safety Valve VYC 1&quot; (Brass) Model 095 AP PD9.2 Bar"/>
    <n v="1"/>
    <s v="PCS."/>
    <n v="27000"/>
    <n v="27000"/>
    <m/>
    <s v=" V1000690 - PAKO ENGINEERING COMPANY LIMITED"/>
    <x v="0"/>
    <s v="GRN2425-0008176"/>
    <d v="2025-03-31T00:00:00"/>
    <m/>
    <n v="89"/>
    <s v="Ontime"/>
    <m/>
  </r>
  <r>
    <n v="812"/>
    <s v="Expent  cost"/>
    <d v="2024-12-25T00:00:00"/>
    <m/>
    <m/>
    <d v="2024-12-25T00:00:00"/>
    <s v="PR2425-05014"/>
    <s v="PO2425-05976"/>
    <d v="2025-01-01T00:00:00"/>
    <m/>
    <n v="45"/>
    <s v="SFST81000048"/>
    <s v="Civill jobs (Floor-Wall-Celling-roof)"/>
    <s v="Cevil jobs"/>
    <n v="1"/>
    <s v="งานซ่อมปารุงทั่วไป ประจำเดือน_x000a_ขอบเขตงาน_x000a_- งานเชื่อมเหล็ก_x000a_- งานซ่อมพื้นที่ชารุดขนาดเล็ก และซ่อมขอบปูน_x000a_- งานซีลซิลิโคน_x000a_- งานเปลี่ยนหลอดไฟฟ้า_x000a_- งานทาสีทั่วไป_x000a_- งานอื่นในลักษณะซ่อมเก็บงาน_x000a_- เข้าท่างาน 2 เดือน / ครั้ง (ทำงานวันหยุด 2 วัน)_x000a_- วัสดุผู้ว่าจ้างเป็นผู้จัดเตรียม_x000a_- แผนงานรายละเอียดผู้ว่าจ้างจะต้องเป็นผู้กำหนดและแจ้งล่วงหน้า_x000a_- เบิกค่าจ้างในแต่ละรอบการทํางาน"/>
    <n v="1"/>
    <s v="JOB."/>
    <n v="45000"/>
    <n v="45000"/>
    <m/>
    <s v="V1000757 - GOLDEN ENGINEERING &amp; PART COMPANY LIMITED"/>
    <x v="0"/>
    <s v="GRN2425-0007099"/>
    <d v="2025-02-12T00:00:00"/>
    <m/>
    <n v="42"/>
    <s v="Ontime"/>
    <m/>
  </r>
  <r>
    <n v="813"/>
    <s v="Expent  cost"/>
    <d v="2024-12-25T00:00:00"/>
    <m/>
    <m/>
    <d v="2024-12-25T00:00:00"/>
    <s v="PR2425-05015 "/>
    <s v="PO2425-05645"/>
    <d v="2025-01-01T00:00:00"/>
    <m/>
    <n v="45"/>
    <s v="SFST81000009"/>
    <s v="Tool and Equipment  Engineering"/>
    <s v="Tool and Equipment"/>
    <n v="1"/>
    <s v="PERMATEX&quot; รุ่น P-51D นํ้ายาทาเกลียวท่อ ความจุ 16 ออนซ์ สีดำ"/>
    <n v="2"/>
    <s v="PCS."/>
    <n v="890"/>
    <n v="1780"/>
    <m/>
    <s v="V1000259 - JJP SUPPLY CO., LTD"/>
    <x v="0"/>
    <s v="GRN2425-0006533"/>
    <d v="2025-01-17T00:00:00"/>
    <m/>
    <n v="16"/>
    <s v="Ontime"/>
    <m/>
  </r>
  <r>
    <n v="814"/>
    <s v="Expent  cost"/>
    <d v="2024-12-25T00:00:00"/>
    <m/>
    <m/>
    <d v="2024-12-25T00:00:00"/>
    <s v="PR2425-05017 "/>
    <s v="PO2425-05643"/>
    <d v="2024-08-25T00:00:00"/>
    <m/>
    <n v="10"/>
    <s v="SFST81000009"/>
    <s v="Utility Jobs  (Boiler-Air compress-Transformer-LPG)"/>
    <s v="Cooling system jobs"/>
    <n v="1"/>
    <s v="CASTEL&quot;Globe Valve 1-5/8&quot;"/>
    <n v="1"/>
    <s v="PCS."/>
    <n v="7000"/>
    <n v="7000"/>
    <m/>
    <m/>
    <x v="0"/>
    <s v="GRN2425-0006319"/>
    <d v="2024-09-01T00:00:00"/>
    <m/>
    <n v="7"/>
    <s v="Ontime"/>
    <m/>
  </r>
  <r>
    <n v="815"/>
    <s v="Expent  cost"/>
    <d v="2024-12-25T00:00:00"/>
    <m/>
    <m/>
    <d v="2024-12-25T00:00:00"/>
    <s v="PR2425-05017 "/>
    <s v="PO2425-05643"/>
    <d v="2024-08-25T00:00:00"/>
    <m/>
    <n v="10"/>
    <s v="SFST81000009"/>
    <s v="Utility Jobs  (Boiler-Air compress-Transformer-LPG)"/>
    <s v="Cooling system jobs"/>
    <n v="2"/>
    <s v="ค่าดำเนินการ + ค่าเดินทาง_x000a_- เดินเครื่อง, Vacuum_x000a_-เทศชั่ว"/>
    <n v="1"/>
    <s v="PCS."/>
    <n v="5000"/>
    <n v="5000"/>
    <m/>
    <m/>
    <x v="0"/>
    <s v="GRN2425-0006319"/>
    <d v="2024-09-01T00:00:00"/>
    <m/>
    <n v="7"/>
    <s v="Ontime"/>
    <m/>
  </r>
  <r>
    <n v="816"/>
    <s v="Expent  cost"/>
    <d v="2024-12-25T00:00:00"/>
    <m/>
    <m/>
    <d v="2024-12-25T00:00:00"/>
    <s v="PR2425-05041"/>
    <s v="PO2425-05771"/>
    <d v="2025-01-01T00:00:00"/>
    <m/>
    <n v="45"/>
    <s v="SFST81000048"/>
    <s v="PD Machine"/>
    <s v="Combi oven No.3"/>
    <n v="1"/>
    <s v="Service charge"/>
    <n v="1"/>
    <s v="JOB."/>
    <n v="6700"/>
    <n v="6700"/>
    <m/>
    <s v="V1000460 - FIX EVOLUTION CO., LTD."/>
    <x v="0"/>
    <s v="GRN2425-0006418"/>
    <d v="2025-01-14T00:00:00"/>
    <m/>
    <n v="13"/>
    <s v="Ontime"/>
    <m/>
  </r>
  <r>
    <n v="817"/>
    <s v="Expent  cost"/>
    <d v="2024-12-27T00:00:00"/>
    <m/>
    <m/>
    <d v="2024-12-27T00:00:00"/>
    <s v="PR2425-05041"/>
    <s v="PO2425-05771"/>
    <d v="2025-01-03T00:00:00"/>
    <m/>
    <n v="45"/>
    <s v="SFST81000048"/>
    <s v="PD Machine"/>
    <s v="Combi oven No.3"/>
    <n v="2"/>
    <s v="87.01.297 Control transformer T1 with"/>
    <n v="1"/>
    <s v="JOB."/>
    <n v="3000"/>
    <n v="3000"/>
    <m/>
    <s v="V1000460 - FIX EVOLUTION CO., LTD."/>
    <x v="0"/>
    <s v="GRN2425-0006417"/>
    <d v="2025-01-14T00:00:00"/>
    <m/>
    <n v="11"/>
    <s v="Ontime"/>
    <m/>
  </r>
  <r>
    <n v="818"/>
    <s v="Expent  cost"/>
    <d v="2025-01-04T00:00:00"/>
    <m/>
    <m/>
    <d v="2025-01-04T00:00:00"/>
    <s v="PR2425-05103"/>
    <s v="PO2425-05781"/>
    <d v="2025-01-11T00:00:00"/>
    <m/>
    <n v="10"/>
    <s v="SFST81000048"/>
    <s v="PD Machine"/>
    <s v="Combi oven No.4"/>
    <n v="1"/>
    <s v="Service charge Combi oven No.1-4"/>
    <n v="1"/>
    <s v="JOB."/>
    <n v="5000"/>
    <n v="5000"/>
    <m/>
    <s v="V1000460 - FIX EVOLUTION CO., LTD."/>
    <x v="0"/>
    <s v="GRN2425-0006419"/>
    <d v="2025-01-14T00:00:00"/>
    <m/>
    <n v="3"/>
    <s v="Ontime"/>
    <m/>
  </r>
  <r>
    <n v="819"/>
    <s v="Expent  cost"/>
    <d v="2025-01-06T00:00:00"/>
    <m/>
    <m/>
    <d v="2025-01-06T00:00:00"/>
    <s v="PR2425-05110"/>
    <s v="PO2425-05781"/>
    <d v="2025-01-13T00:00:00"/>
    <m/>
    <n v="10"/>
    <s v="SFST81000048"/>
    <s v="Utility Jobs  (Boiler-Air compress-Transformer-LPG)"/>
    <s v="Utility jobs"/>
    <n v="1"/>
    <s v="Globe valve"/>
    <n v="1"/>
    <s v="PCS."/>
    <n v="5800"/>
    <n v="5800"/>
    <m/>
    <s v="V1000655 - SRM ENGINEERING 1991 CO., LTD."/>
    <x v="0"/>
    <s v="GRN2425-0006585"/>
    <d v="2025-01-21T00:00:00"/>
    <m/>
    <n v="8"/>
    <s v="Ontime"/>
    <m/>
  </r>
  <r>
    <n v="820"/>
    <s v="Expent  cost"/>
    <d v="2025-01-06T00:00:00"/>
    <m/>
    <m/>
    <d v="2025-01-06T00:00:00"/>
    <s v="PR2425-05118"/>
    <s v="PO2425-05783"/>
    <d v="2025-01-13T00:00:00"/>
    <m/>
    <n v="10"/>
    <s v="SFST81000009"/>
    <s v="Civill jobs (Floor-Wall-Celling-roof)"/>
    <s v="Consumable part"/>
    <n v="1"/>
    <s v="Epoxy coating, Green (Part A / Part B)"/>
    <n v="2"/>
    <s v="PCS."/>
    <n v="3800"/>
    <n v="7600"/>
    <m/>
    <s v="V1000198 - APEX ASIA CONSTRUCTION CO.,LTD."/>
    <x v="0"/>
    <s v="GRN2425-0006498"/>
    <d v="2025-01-16T00:00:00"/>
    <m/>
    <n v="3"/>
    <s v="Ontime"/>
    <m/>
  </r>
  <r>
    <n v="821"/>
    <s v="Expent  cost"/>
    <d v="2025-01-06T00:00:00"/>
    <m/>
    <m/>
    <d v="2025-01-06T00:00:00"/>
    <s v="PR2425-05118"/>
    <s v="PO2425-05783"/>
    <d v="2025-01-13T00:00:00"/>
    <m/>
    <n v="10"/>
    <s v="SFST81000009"/>
    <s v="Civill jobs (Floor-Wall-Celling-roof)"/>
    <s v="Consumable part"/>
    <n v="2"/>
    <s v="Epoxy coating, Yellow (Part A / Part B)"/>
    <n v="2"/>
    <s v="PCS."/>
    <n v="3800"/>
    <n v="7600"/>
    <m/>
    <s v="V1000198 - APEX ASIA CONSTRUCTION CO.,LTD."/>
    <x v="0"/>
    <s v="GRN2425-0006498"/>
    <d v="2025-01-16T00:00:00"/>
    <m/>
    <n v="3"/>
    <s v="Ontime"/>
    <m/>
  </r>
  <r>
    <n v="822"/>
    <s v="Expent  cost"/>
    <d v="2025-01-06T00:00:00"/>
    <m/>
    <m/>
    <d v="2025-01-06T00:00:00"/>
    <s v="PR2425-05119"/>
    <s v="PO2425-05780"/>
    <d v="2025-01-13T00:00:00"/>
    <m/>
    <n v="10"/>
    <s v="SFST34000054"/>
    <s v="Consumable part for MN"/>
    <s v="Refrigerant"/>
    <n v="1"/>
    <s v="R507 Refrigerant,(1 Tank 11.3 kg/Tank)"/>
    <n v="30"/>
    <s v="DURM."/>
    <n v="2500"/>
    <n v="75000"/>
    <m/>
    <s v="V1000271 - 395 Shop Limited Partnership"/>
    <x v="0"/>
    <s v="GRN2425-0006424"/>
    <d v="2025-01-15T00:00:00"/>
    <m/>
    <n v="2"/>
    <s v="Ontime"/>
    <m/>
  </r>
  <r>
    <n v="823"/>
    <s v="Expent  cost"/>
    <d v="2025-01-06T00:00:00"/>
    <m/>
    <m/>
    <d v="2025-01-06T00:00:00"/>
    <s v="PR2425-05120"/>
    <s v="PO2425-05848"/>
    <d v="2025-01-13T00:00:00"/>
    <m/>
    <n v="45"/>
    <s v="SFST81000009"/>
    <s v="Tool and Equipment  Engineering"/>
    <s v="Tool and Equipment"/>
    <n v="1"/>
    <s v="&quot;SUMO&quot; น้ำยาลบรอยเชื่อมสเดนเลส 1000 กรัม"/>
    <n v="5"/>
    <s v="PCS."/>
    <n v="220"/>
    <n v="1100"/>
    <m/>
    <s v="V1000259 - JJP SUPPLY CO., LTD"/>
    <x v="0"/>
    <s v="GRN2425-0007142"/>
    <d v="2025-02-14T00:00:00"/>
    <m/>
    <n v="32"/>
    <s v="Ontime"/>
    <m/>
  </r>
  <r>
    <n v="824"/>
    <s v="Expent  cost"/>
    <d v="2025-01-06T00:00:00"/>
    <m/>
    <m/>
    <d v="2025-01-06T00:00:00"/>
    <s v="PR2425-05120"/>
    <s v="PO2425-05848"/>
    <d v="2025-01-13T00:00:00"/>
    <m/>
    <n v="45"/>
    <s v="SFST81000009"/>
    <s v="Tool and Equipment  Engineering"/>
    <s v="Tool and Equipment"/>
    <n v="2"/>
    <s v="&quot;Bestchoice&quot; นํ้ายาเช็ครอยรั่วท่อแอร์ 500 ml."/>
    <n v="2"/>
    <s v="PCS."/>
    <n v="1100"/>
    <n v="2200"/>
    <m/>
    <s v="V1000259 - JJP SUPPLY CO., LTD"/>
    <x v="0"/>
    <s v="GRN2425-0007142"/>
    <d v="2025-02-14T00:00:00"/>
    <m/>
    <n v="32"/>
    <s v="Ontime"/>
    <m/>
  </r>
  <r>
    <n v="825"/>
    <s v="Expent  cost"/>
    <d v="2025-01-06T00:00:00"/>
    <m/>
    <m/>
    <d v="2025-01-06T00:00:00"/>
    <s v="PR2425-05120"/>
    <s v="PO2425-05848"/>
    <d v="2025-01-13T00:00:00"/>
    <m/>
    <n v="45"/>
    <s v="SFST81000009"/>
    <s v="Tool and Equipment  Engineering"/>
    <s v="Tool and Equipment"/>
    <n v="3"/>
    <s v="&quot;Errecom&quot; Drain Tabs เม็ดฆ่าเชื้อสำหรับทำความสะอาดท่อน้ำทิ้ง"/>
    <n v="2"/>
    <s v="PCS."/>
    <n v="1200"/>
    <n v="2400"/>
    <m/>
    <s v="V1000259 - JJP SUPPLY CO., LTD"/>
    <x v="0"/>
    <s v="GRN2425-0007142"/>
    <d v="2025-02-14T00:00:00"/>
    <m/>
    <n v="32"/>
    <s v="Ontime"/>
    <m/>
  </r>
  <r>
    <n v="826"/>
    <s v="Expent  cost"/>
    <d v="2025-01-06T00:00:00"/>
    <m/>
    <m/>
    <d v="2025-01-06T00:00:00"/>
    <s v="PR2425-05121"/>
    <s v="PO2425-05849"/>
    <d v="2025-01-13T00:00:00"/>
    <m/>
    <n v="10"/>
    <s v="SFST81000050"/>
    <s v="Tool and Equipment PD M/C"/>
    <s v="Consumable part"/>
    <n v="1"/>
    <s v="Aluminum ladder 5 Step"/>
    <n v="1"/>
    <s v="EA."/>
    <n v="2088"/>
    <n v="2088"/>
    <m/>
    <s v="V1000065 - JENBUNJERD CO.,LTD."/>
    <x v="0"/>
    <s v="GRN2425-0006458"/>
    <d v="2025-01-16T00:00:00"/>
    <m/>
    <n v="3"/>
    <s v="Ontime"/>
    <m/>
  </r>
  <r>
    <n v="827"/>
    <s v="Expent  cost"/>
    <d v="2025-01-06T00:00:00"/>
    <m/>
    <m/>
    <d v="2025-01-06T00:00:00"/>
    <s v="PR2425-05121"/>
    <s v="PO2425-05849"/>
    <d v="2025-01-13T00:00:00"/>
    <m/>
    <n v="10"/>
    <s v="SFST81000050"/>
    <s v="Tool and Equipment PD M/C"/>
    <s v="Consumable part"/>
    <n v="2"/>
    <s v="Aluminum ladder 7 Step"/>
    <n v="1"/>
    <s v="EA."/>
    <n v="2925"/>
    <n v="2925"/>
    <m/>
    <s v="V1000065 - JENBUNJERD CO.,LTD."/>
    <x v="0"/>
    <s v="GRN2425-0006458"/>
    <d v="2025-01-16T00:00:00"/>
    <m/>
    <n v="3"/>
    <s v="Ontime"/>
    <m/>
  </r>
  <r>
    <n v="828"/>
    <s v="Expent  cost"/>
    <d v="2025-01-09T00:00:00"/>
    <m/>
    <m/>
    <d v="2025-01-09T00:00:00"/>
    <s v="PR2425-05162"/>
    <s v="PO2425-06008"/>
    <d v="2025-01-16T00:00:00"/>
    <m/>
    <n v="100"/>
    <s v="SFST81000009"/>
    <s v="PD Machine"/>
    <s v="Bowl Cutter (Chopper) No.1"/>
    <n v="1"/>
    <s v="DRAIN PLUG FOR BOWL INCL. O-RING"/>
    <n v="1"/>
    <s v="PCS."/>
    <n v="8181"/>
    <n v="8181"/>
    <m/>
    <s v="V1000189 - FPT FOOD PROCESS TECHNOLOGY CO., LTD."/>
    <x v="0"/>
    <s v="GRN2526-0000405"/>
    <d v="2025-04-23T00:00:00"/>
    <m/>
    <n v="97"/>
    <s v="Ontime"/>
    <m/>
  </r>
  <r>
    <n v="829"/>
    <s v="Expent  cost"/>
    <d v="2025-01-09T00:00:00"/>
    <m/>
    <m/>
    <d v="2025-01-09T00:00:00"/>
    <s v="PR2425-05168"/>
    <s v="PO2425-05986"/>
    <d v="2025-01-16T00:00:00"/>
    <m/>
    <n v="45"/>
    <s v="SFST81000048"/>
    <s v="PD Machine"/>
    <s v="Vacuum Tumbler  ใหญ่ No.3"/>
    <n v="1"/>
    <s v="REPAIR KEYPAD METALBUD NOWICKI, S/N: S11P 0912 080_x000a_อาการ : ปุ่มกดไม่ได้ทุกปุ่ม,จอไม่แสดงผลตัวเลข"/>
    <n v="1"/>
    <s v="JOB"/>
    <n v="16150"/>
    <n v="16150"/>
    <m/>
    <s v="V1000666 - HITEC FOOD EQUIPMENT CO.,LTD."/>
    <x v="0"/>
    <s v="GRN2425-0007076"/>
    <d v="2025-02-11T00:00:00"/>
    <m/>
    <n v="26"/>
    <s v="Ontime"/>
    <m/>
  </r>
  <r>
    <n v="830"/>
    <s v="Expent  cost"/>
    <d v="2025-01-11T00:00:00"/>
    <m/>
    <m/>
    <d v="2025-01-11T00:00:00"/>
    <s v="PR2425-05192"/>
    <s v="PO2425-06006"/>
    <d v="2025-01-18T00:00:00"/>
    <m/>
    <n v="45"/>
    <s v="SFST81000048"/>
    <s v="PD Machine"/>
    <s v="Steam Bratt pan No.1"/>
    <n v="1"/>
    <s v="MALE PART WITH TUBE SS316L DN65 + งานเชื่อม"/>
    <n v="2"/>
    <s v="SET"/>
    <n v="2700"/>
    <n v="5400"/>
    <m/>
    <s v="V1000655 - SRM ENGINEERING 1991 CO., LTD."/>
    <x v="0"/>
    <s v="GRN2425-0007399"/>
    <d v="2025-02-25T00:00:00"/>
    <m/>
    <n v="38"/>
    <s v="Ontime"/>
    <m/>
  </r>
  <r>
    <n v="831"/>
    <s v="Expent  cost"/>
    <d v="2025-01-11T00:00:00"/>
    <m/>
    <m/>
    <d v="2025-01-11T00:00:00"/>
    <s v="PR2425-05192"/>
    <s v="PO2425-06006"/>
    <d v="2025-01-18T00:00:00"/>
    <m/>
    <n v="45"/>
    <s v="SFST81000048"/>
    <s v="PD Machine"/>
    <s v="Steam Bratt pan No.1"/>
    <n v="2"/>
    <s v="LINER &amp; NUT WITH ELBOW 90 SS316L DN65 + งานเชื่อม"/>
    <n v="2"/>
    <s v="SET"/>
    <n v="4200"/>
    <n v="8400"/>
    <m/>
    <s v="V1000655 - SRM ENGINEERING 1991 CO., LTD."/>
    <x v="0"/>
    <s v="GRN2425-0007399"/>
    <d v="2025-02-25T00:00:00"/>
    <m/>
    <n v="38"/>
    <s v="Ontime"/>
    <m/>
  </r>
  <r>
    <n v="832"/>
    <s v="Expent  cost"/>
    <d v="2025-01-11T00:00:00"/>
    <m/>
    <m/>
    <d v="2025-01-11T00:00:00"/>
    <s v="PR2425-05193"/>
    <s v="PO2425-05987"/>
    <d v="2024-01-20T00:00:00"/>
    <m/>
    <n v="10"/>
    <s v="SFST34000103"/>
    <s v="Consumable part for MN"/>
    <s v="Tool and Equipment"/>
    <n v="1"/>
    <s v="ซิลิโคนไร้กรดกันเชื้อรา Wessbond silicone Neutra สีขาว"/>
    <n v="50"/>
    <s v="PCS."/>
    <n v="230"/>
    <n v="11500"/>
    <m/>
    <s v="V1000576 - Darmex Petroleum (Thailand) Corp., Ltd."/>
    <x v="0"/>
    <s v="GRN2425-0006665"/>
    <d v="2024-01-24T00:00:00"/>
    <m/>
    <n v="4"/>
    <s v="Ontime"/>
    <m/>
  </r>
  <r>
    <n v="833"/>
    <s v="Expent  cost"/>
    <d v="2025-01-11T00:00:00"/>
    <m/>
    <m/>
    <d v="2025-01-11T00:00:00"/>
    <s v="PR2425-05194 "/>
    <s v="PO2425-06004"/>
    <d v="2025-01-18T00:00:00"/>
    <m/>
    <n v="45"/>
    <s v="SFST34000121"/>
    <s v="Consumable part for MN"/>
    <s v="Tool and Equipment"/>
    <n v="1"/>
    <s v="เคเบิ้ลไทร์สีดำ 6 นิ้ว 100 เส้น (Cable Tie black 6&quot; 100 stra"/>
    <n v="4"/>
    <s v="PACK."/>
    <n v="40"/>
    <n v="160"/>
    <m/>
    <s v="V1000306 - Inter Supply (1992) Co., Ltd."/>
    <x v="0"/>
    <s v="GRN2425-0006821"/>
    <d v="2025-02-03T00:00:00"/>
    <m/>
    <n v="16"/>
    <s v="Ontime"/>
    <m/>
  </r>
  <r>
    <n v="834"/>
    <s v="Expent  cost"/>
    <d v="2025-01-11T00:00:00"/>
    <m/>
    <m/>
    <d v="2025-01-11T00:00:00"/>
    <s v="PR2425-05194 "/>
    <s v="PO2425-06004"/>
    <d v="2025-01-18T00:00:00"/>
    <m/>
    <n v="45"/>
    <s v="SFST34000122"/>
    <s v="Consumable part for MN"/>
    <s v="Tool and Equipment"/>
    <n v="2"/>
    <s v="เคเบิ้ลไทร์สีดำ 8 นิ้ว 100 เส้น (Cable Tie black 8&quot; 100 stra"/>
    <n v="4"/>
    <s v="PACK."/>
    <n v="50"/>
    <n v="200"/>
    <m/>
    <s v="V1000306 - Inter Supply (1992) Co., Ltd."/>
    <x v="0"/>
    <s v="GRN2425-0006821"/>
    <d v="2025-02-03T00:00:00"/>
    <m/>
    <n v="16"/>
    <s v="Ontime"/>
    <m/>
  </r>
  <r>
    <n v="835"/>
    <s v="Expent  cost"/>
    <d v="2025-01-11T00:00:00"/>
    <m/>
    <m/>
    <d v="2025-01-11T00:00:00"/>
    <s v="PR2425-05194 "/>
    <s v="PO2425-06004"/>
    <d v="2025-01-18T00:00:00"/>
    <m/>
    <n v="45"/>
    <s v="SFST34000123"/>
    <s v="Consumable part for MN"/>
    <s v="Tool and Equipment"/>
    <n v="3"/>
    <s v="เคเบิ้ลไทร์สีดำ 10 นิ้ว 100 เส้น (Cable Tie black 10&quot; 100  stra"/>
    <n v="4"/>
    <s v="PACK."/>
    <n v="85"/>
    <n v="340"/>
    <m/>
    <s v="V1000306 - Inter Supply (1992) Co., Ltd."/>
    <x v="0"/>
    <s v="GRN2425-0006821"/>
    <d v="2025-02-03T00:00:00"/>
    <m/>
    <n v="16"/>
    <s v="Ontime"/>
    <m/>
  </r>
  <r>
    <n v="836"/>
    <s v="Expent  cost"/>
    <d v="2025-01-11T00:00:00"/>
    <m/>
    <m/>
    <d v="2025-01-11T00:00:00"/>
    <s v="PR2425-05194 "/>
    <s v="PO2425-06004"/>
    <d v="2025-01-18T00:00:00"/>
    <m/>
    <n v="45"/>
    <s v="SFST34000124"/>
    <s v="Consumable part for MN"/>
    <s v="Tool and Equipment"/>
    <n v="4"/>
    <s v="เคเบิ้ลไทร์สีดำ 12 นิ้ว 100 เส้น (Cable Tie black 12&quot; 100 stra"/>
    <n v="4"/>
    <s v="PACK."/>
    <n v="90"/>
    <n v="360"/>
    <m/>
    <s v="V1000306 - Inter Supply (1992) Co., Ltd."/>
    <x v="0"/>
    <s v="GRN2425-0006821"/>
    <d v="2025-02-03T00:00:00"/>
    <m/>
    <n v="16"/>
    <s v="Ontime"/>
    <m/>
  </r>
  <r>
    <n v="837"/>
    <s v="Expent  cost"/>
    <d v="2025-01-11T00:00:00"/>
    <m/>
    <m/>
    <d v="2025-01-11T00:00:00"/>
    <s v="PR2425-05195 "/>
    <s v="PO2425-06010"/>
    <d v="2025-01-18T00:00:00"/>
    <m/>
    <n v="10"/>
    <s v="SFST81000050"/>
    <s v="Safety equipment"/>
    <s v="Safety equipment"/>
    <n v="1"/>
    <s v="ถุงมือสแตนเลส แบบ 5 นิ้วมือ สายรัดตะขอ_x000a_Size: M=1, L=1"/>
    <n v="2"/>
    <s v="PCS."/>
    <n v="1800"/>
    <n v="3600"/>
    <m/>
    <s v="V1000729 - BN SUPPLY 1991 CO., LTD."/>
    <x v="0"/>
    <s v="GRN2425-0006758"/>
    <d v="2025-01-28T00:00:00"/>
    <m/>
    <n v="10"/>
    <s v="Ontime"/>
    <m/>
  </r>
  <r>
    <n v="838"/>
    <s v="Expent  cost"/>
    <d v="2025-01-11T00:00:00"/>
    <m/>
    <m/>
    <d v="2025-01-11T00:00:00"/>
    <s v="PR2425-05195 "/>
    <s v="PO2425-06010"/>
    <d v="2025-01-18T00:00:00"/>
    <m/>
    <n v="10"/>
    <s v="SFST81000050"/>
    <s v="Safety equipment"/>
    <s v="Safety equipment"/>
    <n v="2"/>
    <s v="ถุงมือหนังเย็บเชื่อมแบบยาว กันความร้อน 300C ยาว 16 นิ้ว"/>
    <n v="3"/>
    <s v="PCS."/>
    <n v="190"/>
    <n v="570"/>
    <m/>
    <s v="V1000729 - BN SUPPLY 1991 CO., LTD."/>
    <x v="0"/>
    <s v="GRN2425-0006758"/>
    <d v="2025-01-28T00:00:00"/>
    <m/>
    <n v="10"/>
    <s v="Ontime"/>
    <m/>
  </r>
  <r>
    <n v="839"/>
    <s v="Expent  cost"/>
    <d v="2025-01-11T00:00:00"/>
    <m/>
    <m/>
    <d v="2025-01-11T00:00:00"/>
    <s v="PR2425-05195 "/>
    <s v="PO2425-06012"/>
    <d v="2025-01-18T00:00:00"/>
    <m/>
    <n v="45"/>
    <s v="SFST81000050"/>
    <s v="Safety equipment"/>
    <s v="Safety equipment"/>
    <n v="3"/>
    <s v="ยางกันกระแทก D-Type: ขนาด 100x10x10 cm."/>
    <n v="2"/>
    <s v="PCS."/>
    <n v="1950"/>
    <n v="3900"/>
    <m/>
    <s v="V1000259 - JJP SUPPLY CO., LTD"/>
    <x v="0"/>
    <s v="GRN2425-0007143"/>
    <d v="2025-02-14T00:00:00"/>
    <m/>
    <n v="27"/>
    <s v="Ontime"/>
    <m/>
  </r>
  <r>
    <n v="840"/>
    <s v="Expent  cost"/>
    <d v="2025-01-11T00:00:00"/>
    <m/>
    <m/>
    <d v="2025-01-11T00:00:00"/>
    <s v="PR2425-05195 "/>
    <s v="PO2425-06012"/>
    <d v="2025-01-18T00:00:00"/>
    <m/>
    <n v="45"/>
    <s v="SFST81000050"/>
    <s v="Safety equipment"/>
    <s v="Safety equipment"/>
    <n v="4"/>
    <s v="&quot;ELECTON&quot; EN1-M31530 ล้อเก็บสายไฟ 4 ช่อง 3500วัดด์ 30 เมตร"/>
    <n v="2"/>
    <s v="PCS."/>
    <n v="2400"/>
    <n v="4800"/>
    <m/>
    <s v="V1000259 - JJP SUPPLY CO., LTD"/>
    <x v="0"/>
    <s v="GRN2425-0007143"/>
    <d v="2025-02-14T00:00:00"/>
    <m/>
    <n v="27"/>
    <s v="Ontime"/>
    <m/>
  </r>
  <r>
    <n v="841"/>
    <s v="Expent  cost"/>
    <d v="2025-01-11T00:00:00"/>
    <m/>
    <m/>
    <d v="2025-01-11T00:00:00"/>
    <s v="PR2425-05196"/>
    <s v="PO2425-06133"/>
    <d v="2025-01-18T00:00:00"/>
    <m/>
    <n v="60"/>
    <s v="SFST81000051"/>
    <s v="Water plant"/>
    <s v="Water system jobs"/>
    <n v="1"/>
    <s v="PROMINENT DIAPHAGM PUMP_x000a_TYPE: CNPB1003PVT209A010_x000a_CAPACITY: 3.0 1/HR.AT 10 BAR_x000a_POWER: IpH.100-230V.50/60Hz.11W._x000a_LIQUID END: PVDF, SEAL: PTFE_x000a_CONNECTION: 6 Χ 4 ΜΜ."/>
    <n v="1"/>
    <s v="Unit"/>
    <n v="7300"/>
    <n v="7300"/>
    <m/>
    <s v="V1000758 - DIVINE TECHNOLOGY SOLUTIONS COMPANY LIMITED"/>
    <x v="0"/>
    <s v="GRN2425-0007882"/>
    <d v="2025-03-18T00:00:00"/>
    <m/>
    <n v="59"/>
    <s v="Ontime"/>
    <m/>
  </r>
  <r>
    <n v="842"/>
    <s v="Expent  cost"/>
    <d v="2025-01-11T00:00:00"/>
    <m/>
    <m/>
    <d v="2025-01-11T00:00:00"/>
    <s v="PR2425-05197 "/>
    <s v="PO2425-05988"/>
    <d v="2025-01-18T00:00:00"/>
    <m/>
    <n v="45"/>
    <s v="SFST81000009"/>
    <s v="Electrical system in PD area"/>
    <s v="Electrical jobs"/>
    <n v="1"/>
    <s v="น็อด M10x30 mm. หัวกลมแบน สแตนเลส 304"/>
    <n v="30"/>
    <s v="PCS."/>
    <n v="20"/>
    <n v="600"/>
    <m/>
    <s v="V1000259 - JJP SUPPLY CO., LTD"/>
    <x v="0"/>
    <s v="GRN2425-0007140"/>
    <d v="2025-02-14T00:00:00"/>
    <m/>
    <n v="27"/>
    <s v="Ontime"/>
    <m/>
  </r>
  <r>
    <n v="843"/>
    <s v="Expent  cost"/>
    <d v="2025-01-11T00:00:00"/>
    <m/>
    <m/>
    <d v="2025-01-11T00:00:00"/>
    <s v="PR2425-05197 "/>
    <s v="PO2425-05988"/>
    <d v="2025-01-18T00:00:00"/>
    <m/>
    <n v="45"/>
    <s v="SFST81000009"/>
    <s v="Electrical system in PD area"/>
    <s v="Electrical jobs"/>
    <n v="2"/>
    <s v="ข้อต่อตรงมีเกลียวที่ตัวเสียบสาย 2 ด้านขนาดสายลม 6 mm"/>
    <n v="10"/>
    <s v="PCS."/>
    <n v="35"/>
    <n v="350"/>
    <m/>
    <s v="V1000259 - JJP SUPPLY CO., LTD"/>
    <x v="0"/>
    <s v="GRN2425-0007140"/>
    <d v="2025-02-14T00:00:00"/>
    <m/>
    <n v="27"/>
    <s v="Ontime"/>
    <m/>
  </r>
  <r>
    <n v="844"/>
    <s v="Expent  cost"/>
    <d v="2025-01-11T00:00:00"/>
    <m/>
    <m/>
    <d v="2025-01-11T00:00:00"/>
    <s v="PR2425-05197 "/>
    <s v="PO2425-05988"/>
    <d v="2025-01-18T00:00:00"/>
    <m/>
    <n v="45"/>
    <s v="SFST81000009"/>
    <s v="Electrical system in PD area"/>
    <s v="Electrical jobs"/>
    <n v="3"/>
    <s v="ข้อต่อตรงมีเกลียวที่ตัวเสียบสาย 2 ด้านขนาดสายลม 8 mm"/>
    <n v="10"/>
    <s v="PCS."/>
    <n v="35"/>
    <n v="350"/>
    <m/>
    <s v="V1000259 - JJP SUPPLY CO., LTD"/>
    <x v="0"/>
    <s v="GRN2425-0007140"/>
    <d v="2025-02-14T00:00:00"/>
    <m/>
    <n v="27"/>
    <s v="Ontime"/>
    <m/>
  </r>
  <r>
    <n v="845"/>
    <s v="Expent  cost"/>
    <d v="2025-01-11T00:00:00"/>
    <m/>
    <m/>
    <d v="2025-01-11T00:00:00"/>
    <s v="PR2425-05197 "/>
    <s v="PO2425-05988"/>
    <d v="2025-01-18T00:00:00"/>
    <m/>
    <n v="45"/>
    <s v="SFST81000009"/>
    <s v="Electrical system in PD area"/>
    <s v="Electrical jobs"/>
    <n v="4"/>
    <s v="FUSE เซรามิค ขนาด 10A 500V 6x30 mm."/>
    <n v="10"/>
    <s v="PCS."/>
    <n v="155"/>
    <n v="1550"/>
    <m/>
    <s v="V1000259 - JJP SUPPLY CO., LTD"/>
    <x v="0"/>
    <s v="GRN2425-0007140"/>
    <d v="2025-02-14T00:00:00"/>
    <m/>
    <n v="27"/>
    <s v="Ontime"/>
    <m/>
  </r>
  <r>
    <n v="846"/>
    <s v="Expent  cost"/>
    <d v="2025-01-11T00:00:00"/>
    <m/>
    <m/>
    <d v="2025-01-11T00:00:00"/>
    <s v="PR2425-05197 "/>
    <s v="PO2425-05988"/>
    <d v="2025-01-18T00:00:00"/>
    <m/>
    <n v="45"/>
    <s v="SFST81000009"/>
    <s v="Electrical system in PD area"/>
    <s v="Electrical jobs"/>
    <n v="5"/>
    <s v="Flexible กันน้ำ สีเทาขนาด 1 1/4&quot;  5 เมตร"/>
    <n v="5"/>
    <s v="PCS."/>
    <n v="272"/>
    <n v="1360"/>
    <m/>
    <s v="V1000259 - JJP SUPPLY CO., LTD"/>
    <x v="0"/>
    <s v="GRN2425-0007140"/>
    <d v="2025-02-14T00:00:00"/>
    <m/>
    <n v="27"/>
    <s v="Ontime"/>
    <m/>
  </r>
  <r>
    <n v="847"/>
    <s v="Expent  cost"/>
    <d v="2025-01-11T00:00:00"/>
    <m/>
    <m/>
    <d v="2025-01-11T00:00:00"/>
    <s v="PR2425-05197 "/>
    <s v="PO2425-05988"/>
    <d v="2025-01-18T00:00:00"/>
    <m/>
    <n v="45"/>
    <s v="SFST81000009"/>
    <s v="Electrical system in PD area"/>
    <s v="Electrical jobs"/>
    <n v="6"/>
    <s v="Connector Flexible กันน้ำ 1 1/4&quot;"/>
    <n v="6"/>
    <s v="PCS."/>
    <n v="90"/>
    <n v="540"/>
    <m/>
    <s v="V1000259 - JJP SUPPLY CO., LTD"/>
    <x v="0"/>
    <s v="GRN2425-0007140"/>
    <d v="2025-02-14T00:00:00"/>
    <m/>
    <n v="27"/>
    <s v="Ontime"/>
    <m/>
  </r>
  <r>
    <n v="848"/>
    <s v="Expent  cost"/>
    <d v="2025-01-11T00:00:00"/>
    <m/>
    <m/>
    <d v="2025-01-11T00:00:00"/>
    <s v="PR2425-05197 "/>
    <s v="PO2425-05988"/>
    <d v="2025-01-18T00:00:00"/>
    <m/>
    <n v="45"/>
    <s v="SFST81000009"/>
    <s v="Electrical system in PD area"/>
    <s v="Electrical jobs"/>
    <n v="7"/>
    <s v="หลอดไฟฆ่าเชื้อ &quot;PHILIPS&quot; UV-C TUV T8 15W/G15"/>
    <n v="8"/>
    <s v="PCS."/>
    <n v="560"/>
    <n v="4480"/>
    <m/>
    <s v="V1000259 - JJP SUPPLY CO., LTD"/>
    <x v="0"/>
    <s v="GRN2425-0007140"/>
    <d v="2025-02-14T00:00:00"/>
    <m/>
    <n v="27"/>
    <s v="Ontime"/>
    <m/>
  </r>
  <r>
    <n v="849"/>
    <s v="CAPEX  (Unbudget)"/>
    <d v="2025-01-17T00:00:00"/>
    <m/>
    <m/>
    <d v="2025-01-17T00:00:00"/>
    <s v="PR2425-05231"/>
    <s v="PO2425-05985"/>
    <d v="2025-01-24T00:00:00"/>
    <d v="2025-01-24T00:00:00"/>
    <n v="240"/>
    <s v="SFST82000016"/>
    <s v="Utility Jobs  (Boiler-Air compress-Transformer-LPG)"/>
    <s v="Cooling system jobs"/>
    <n v="1"/>
    <s v="งานติดตั้งระบบทำความเย็น Cold room No.8"/>
    <n v="1"/>
    <s v="JOB."/>
    <n v="1498000"/>
    <n v="1498000"/>
    <m/>
    <s v="V1000748 - CARRIER COMMERCIAL REFRIGERATION(THAILAND) COMPANY LIMITED"/>
    <x v="0"/>
    <s v="GRN2526-0003532"/>
    <d v="2025-09-02T00:00:00"/>
    <m/>
    <n v="221"/>
    <s v="Ontime"/>
    <m/>
  </r>
  <r>
    <n v="850"/>
    <s v="Expent  cost"/>
    <d v="2025-01-17T00:00:00"/>
    <m/>
    <m/>
    <d v="2025-01-17T00:00:00"/>
    <s v="PR2425-05292"/>
    <s v="PO2425-6137"/>
    <d v="2025-01-24T00:00:00"/>
    <m/>
    <n v="10"/>
    <s v="SFST81000009"/>
    <s v="Tool and Equipment  Engineering"/>
    <s v="Tool and Equipment"/>
    <n v="1"/>
    <s v="ประกับซ่อมท่อ HDPE รีแพร์แคล้มป์ 3 นิ้ว (90mm.)"/>
    <n v="10"/>
    <s v="PCS."/>
    <n v="530"/>
    <n v="5300"/>
    <m/>
    <s v="V1000529 - 168 Supply"/>
    <x v="0"/>
    <s v="GRN2425-0006818"/>
    <d v="2025-02-03T00:00:00"/>
    <m/>
    <n v="10"/>
    <s v="Ontime"/>
    <m/>
  </r>
  <r>
    <n v="851"/>
    <s v="Expent  cost"/>
    <d v="2025-01-17T00:00:00"/>
    <m/>
    <m/>
    <d v="2025-01-17T00:00:00"/>
    <s v="PR2425-05292"/>
    <s v="PO2425-6137"/>
    <d v="2025-01-24T00:00:00"/>
    <m/>
    <n v="10"/>
    <s v="SFST81000009"/>
    <s v="Tool and Equipment  Engineering"/>
    <s v="Tool and Equipment"/>
    <n v="2"/>
    <s v="ประกับซ่อมท่อ HDPE รีแพร์แคล้มป์ 2-1/2 นิ้ว (75mm.)"/>
    <n v="2"/>
    <s v="PCS."/>
    <n v="460"/>
    <n v="920"/>
    <m/>
    <s v="V1000529 - 168 Supply"/>
    <x v="0"/>
    <s v="GRN2425-0006818"/>
    <d v="2025-02-03T00:00:00"/>
    <m/>
    <n v="10"/>
    <s v="Ontime"/>
    <m/>
  </r>
  <r>
    <n v="852"/>
    <s v="Expent  cost"/>
    <d v="2025-01-17T00:00:00"/>
    <m/>
    <m/>
    <d v="2025-01-17T00:00:00"/>
    <s v="PR2425-05292"/>
    <s v="PO2425-6137"/>
    <d v="2025-01-24T00:00:00"/>
    <m/>
    <n v="10"/>
    <s v="SFST81000009"/>
    <s v="Tool and Equipment  Engineering"/>
    <s v="Tool and Equipment"/>
    <n v="3"/>
    <s v="ประกับซ่อมท่อ HDPE รีแพร์แคล้มป์ 4 นิ้ว (110mm.)"/>
    <n v="2"/>
    <s v="PCS."/>
    <n v="720"/>
    <n v="1440"/>
    <m/>
    <s v="V1000529 - 168 Supply"/>
    <x v="0"/>
    <s v="GRN2425-0006818"/>
    <d v="2025-02-03T00:00:00"/>
    <m/>
    <n v="10"/>
    <s v="Ontime"/>
    <m/>
  </r>
  <r>
    <n v="853"/>
    <s v="Expent  cost"/>
    <d v="2025-01-17T00:00:00"/>
    <m/>
    <m/>
    <d v="2025-01-17T00:00:00"/>
    <s v="PR2425-05293 "/>
    <s v="PO2425-06235"/>
    <d v="2025-01-24T00:00:00"/>
    <m/>
    <n v="45"/>
    <s v="SFST81000009"/>
    <s v="Tool and Equipment PD M/C"/>
    <s v="Tool and Equipment"/>
    <n v="1"/>
    <s v="วาล์วลดแรงดัน &quot;Yoshitake&quot; GP-1000 Pressure Reducing Valve 3/4นิ้ว Prees 0.5-9 bar Flangde JIS10K"/>
    <n v="1"/>
    <s v="EA."/>
    <n v="9800"/>
    <n v="9800"/>
    <m/>
    <s v="V1000763 - North Power Co., Ltd."/>
    <x v="0"/>
    <s v="GRN2425-0007482"/>
    <d v="2025-03-03T00:00:00"/>
    <m/>
    <n v="38"/>
    <s v="Ontime"/>
    <m/>
  </r>
  <r>
    <n v="854"/>
    <s v="Expent  cost"/>
    <d v="2025-01-17T00:00:00"/>
    <m/>
    <m/>
    <d v="2025-01-17T00:00:00"/>
    <s v="PR2425-05293 "/>
    <s v="PO2425-06235"/>
    <d v="2025-01-24T00:00:00"/>
    <m/>
    <n v="45"/>
    <s v="SFST81000009"/>
    <s v="Tool and Equipment PD M/C"/>
    <s v="Tool and Equipment"/>
    <n v="2"/>
    <s v="วาล์วลดแรงดัน &quot;Yoshitake&quot; GP-1000 Pressure Reducing Valve_x000a_1นิ้ว Prees 0.5-9 bar Flangde JIS10K"/>
    <n v="1"/>
    <s v="EA."/>
    <n v="10700"/>
    <n v="10700"/>
    <m/>
    <s v="V1000763 - North Power Co., Ltd."/>
    <x v="0"/>
    <s v="GRN2425-0007482"/>
    <d v="2025-03-03T00:00:00"/>
    <m/>
    <n v="38"/>
    <s v="Ontime"/>
    <m/>
  </r>
  <r>
    <n v="855"/>
    <s v="Expent  cost"/>
    <d v="2025-01-17T00:00:00"/>
    <m/>
    <m/>
    <d v="2025-01-17T00:00:00"/>
    <s v="PR2425-05294"/>
    <s v="PO2425-06165"/>
    <d v="2025-01-24T00:00:00"/>
    <m/>
    <n v="100"/>
    <s v="SFST34000132"/>
    <s v="Consumable part for MN"/>
    <s v="Tool and Equipment"/>
    <n v="1"/>
    <s v="ชุดสกรู น็อต หกเหลี่ยม สเตนเลส 304 M M8x25"/>
    <n v="40"/>
    <s v="SET."/>
    <n v="12"/>
    <n v="480"/>
    <m/>
    <s v="V1000259 - JJP SUPPLY CO., LTD"/>
    <x v="0"/>
    <s v="GRN2526-0000109"/>
    <d v="2025-04-05T00:00:00"/>
    <m/>
    <n v="71"/>
    <s v="Ontime"/>
    <m/>
  </r>
  <r>
    <n v="856"/>
    <s v="Expent  cost"/>
    <d v="2025-01-17T00:00:00"/>
    <m/>
    <m/>
    <d v="2025-01-17T00:00:00"/>
    <s v="PR2425-05294"/>
    <s v="PO2425-06165"/>
    <d v="2025-01-24T00:00:00"/>
    <m/>
    <n v="100"/>
    <s v="SFST34000132"/>
    <s v="Consumable part for MN"/>
    <s v="Tool and Equipment"/>
    <n v="2"/>
    <s v="ชุดสกรู น็อต หกเหลี่ยม สเตนเลส 304 M M8x35"/>
    <n v="40"/>
    <s v="SET."/>
    <n v="13"/>
    <n v="520"/>
    <m/>
    <s v="V1000259 - JJP SUPPLY CO., LTD"/>
    <x v="0"/>
    <s v="GRN2526-0000109"/>
    <d v="2025-04-05T00:00:00"/>
    <m/>
    <n v="71"/>
    <s v="Ontime"/>
    <m/>
  </r>
  <r>
    <n v="857"/>
    <s v="Expent  cost"/>
    <d v="2025-01-17T00:00:00"/>
    <m/>
    <m/>
    <d v="2025-01-17T00:00:00"/>
    <s v="PR2425-05295"/>
    <s v="PO2425-06166"/>
    <d v="2025-01-24T00:00:00"/>
    <m/>
    <n v="45"/>
    <s v="SFST34000063"/>
    <s v="Consumable part for MN"/>
    <s v="Consumable part"/>
    <n v="1"/>
    <s v="&quot;Ruamthong&quot;, RT465-3/4HP,380V ,50Hz, 3PH , Motor fan"/>
    <n v="4"/>
    <s v="EA."/>
    <n v="3925.23"/>
    <n v="15700.92"/>
    <m/>
    <s v="V1000308 - PLUG'N GO (THAILAND) CO., LTD."/>
    <x v="0"/>
    <s v="GRN2425-0006877"/>
    <d v="2025-02-04T00:00:00"/>
    <m/>
    <n v="11"/>
    <s v="Ontime"/>
    <m/>
  </r>
  <r>
    <n v="858"/>
    <s v="Expent  cost"/>
    <d v="2025-01-17T00:00:00"/>
    <m/>
    <m/>
    <d v="2025-01-17T00:00:00"/>
    <s v="PR2425-05296"/>
    <s v="PO2425-06172"/>
    <d v="2025-01-24T00:00:00"/>
    <m/>
    <n v="45"/>
    <s v="SFST81000050"/>
    <s v="Safety equipment"/>
    <s v="Safety equipment"/>
    <n v="1"/>
    <s v="MAX BRIGHT&quot; EXB 111-10ED Emergency Exit Sign Light"/>
    <n v="2"/>
    <s v="PCS."/>
    <n v="1580"/>
    <n v="3160"/>
    <m/>
    <s v="V1000040 - บริษัท ไฟร์ โฟกัส เซลส์ แอนด์ เซอร์วิส จำกัด"/>
    <x v="0"/>
    <s v="GRN2425-0006884"/>
    <d v="2025-02-04T00:00:00"/>
    <m/>
    <n v="11"/>
    <s v="Ontime"/>
    <m/>
  </r>
  <r>
    <n v="859"/>
    <s v="Expent  cost"/>
    <d v="2025-01-17T00:00:00"/>
    <m/>
    <m/>
    <d v="2025-01-17T00:00:00"/>
    <s v="PR2425-05296"/>
    <s v="PO2425-06172"/>
    <d v="2025-01-24T00:00:00"/>
    <m/>
    <n v="45"/>
    <s v="SFST81000050"/>
    <s v="Safety equipment"/>
    <s v="Safety equipment"/>
    <n v="2"/>
    <s v="MAX BRIGHT&quot; EXB 111-10ED Emergency Exit Sign Light"/>
    <n v="1"/>
    <s v="PCS."/>
    <n v="1580"/>
    <n v="1580"/>
    <m/>
    <s v="V1000040 - บริษัท ไฟร์ โฟกัส เซลส์ แอนด์ เซอร์วิส จำกัด"/>
    <x v="0"/>
    <s v="GRN2425-0006884"/>
    <d v="2025-02-04T00:00:00"/>
    <m/>
    <n v="11"/>
    <s v="Ontime"/>
    <m/>
  </r>
  <r>
    <n v="860"/>
    <s v="Expent  cost"/>
    <d v="2025-01-22T00:00:00"/>
    <m/>
    <m/>
    <d v="2025-01-17T00:00:00"/>
    <s v="PR2425-05296"/>
    <s v="PO2425-06172"/>
    <d v="2025-01-24T00:00:00"/>
    <m/>
    <n v="45"/>
    <s v="SFST81000050"/>
    <s v="Safety equipment"/>
    <s v="Safety equipment"/>
    <n v="3"/>
    <s v="MAX BRIGHT&quot; EXB 111-10ED Emergency Exit Sign Light"/>
    <n v="1"/>
    <s v="PCS."/>
    <n v="1580"/>
    <n v="1580"/>
    <m/>
    <s v="V1000040 - บริษัท ไฟร์ โฟกัส เซลส์ แอนด์ เซอร์วิส จำกัด"/>
    <x v="0"/>
    <s v="GRN2425-0006884"/>
    <d v="2025-02-04T00:00:00"/>
    <m/>
    <n v="11"/>
    <s v="Ontime"/>
    <m/>
  </r>
  <r>
    <n v="861"/>
    <s v="Expent  cost"/>
    <d v="2025-01-22T00:00:00"/>
    <m/>
    <m/>
    <d v="2025-01-22T00:00:00"/>
    <s v="PR2425-05352"/>
    <s v="PO425-06171"/>
    <d v="2025-01-29T00:00:00"/>
    <m/>
    <n v="45"/>
    <s v="SFST81000009"/>
    <s v="Electrical system in PD area"/>
    <s v="Tool and Equipment"/>
    <n v="1"/>
    <s v="Box Power Plus 16 A : SUS304 : 3P+N+E"/>
    <n v="1"/>
    <s v="PCS."/>
    <n v="1100"/>
    <n v="1100"/>
    <m/>
    <s v="V1000760 - S.K.N PRECITION LIMITED PARTNERSHIP"/>
    <x v="0"/>
    <s v="GRN2425-0007077"/>
    <d v="2025-02-11T00:00:00"/>
    <m/>
    <n v="13"/>
    <s v="Ontime"/>
    <m/>
  </r>
  <r>
    <n v="862"/>
    <s v="Expent  cost"/>
    <d v="2025-01-22T00:00:00"/>
    <m/>
    <m/>
    <d v="2025-01-22T00:00:00"/>
    <s v="PR2425-05353"/>
    <s v="PO2425-06167"/>
    <d v="2025-01-29T00:00:00"/>
    <m/>
    <n v="30"/>
    <s v="SFST81000009"/>
    <s v="Tool and Equipment PD M/C"/>
    <s v="Tool and Equipment"/>
    <n v="1"/>
    <s v="ปะเก็นหน้าแปลน Non Asbestos PN16 VALQUA 6500G_x000a_ขนาด 1/2 นิ้ว (16 มม.) แบบ FF หนา 3 มม."/>
    <n v="12"/>
    <s v="PCS."/>
    <n v="130"/>
    <n v="1560"/>
    <m/>
    <s v="V1000259 - JJP SUPPLY CO., LTD"/>
    <x v="0"/>
    <s v="GRN2425-0007141"/>
    <d v="2025-02-14T00:00:00"/>
    <m/>
    <n v="16"/>
    <s v="Ontime"/>
    <m/>
  </r>
  <r>
    <n v="863"/>
    <s v="Expent  cost"/>
    <d v="2025-01-22T00:00:00"/>
    <m/>
    <m/>
    <d v="2025-01-22T00:00:00"/>
    <s v="PR2425-05353"/>
    <s v="PO2425-06167"/>
    <d v="2025-01-29T00:00:00"/>
    <m/>
    <n v="30"/>
    <s v="SFST81000009"/>
    <s v="Tool and Equipment PD M/C"/>
    <s v="Tool and Equipment"/>
    <n v="2"/>
    <s v="ปะเก็นหน้าแปลน Non Asbestos PN16 VALQUA 6500G_x000a_ขนาด 3/4 นิ้ว (20 มม.) แบบ FF หนา 3 มม."/>
    <n v="12"/>
    <s v="PCS."/>
    <n v="150"/>
    <n v="1800"/>
    <m/>
    <s v="V1000259 - JJP SUPPLY CO., LTD"/>
    <x v="0"/>
    <s v="GRN2425-0007141"/>
    <d v="2025-02-14T00:00:00"/>
    <m/>
    <n v="16"/>
    <s v="Ontime"/>
    <m/>
  </r>
  <r>
    <n v="864"/>
    <s v="Expent  cost"/>
    <d v="2025-01-22T00:00:00"/>
    <m/>
    <m/>
    <d v="2025-01-22T00:00:00"/>
    <s v="PR2425-05353"/>
    <s v="PO2425-06167"/>
    <d v="2025-01-29T00:00:00"/>
    <m/>
    <n v="30"/>
    <s v="SFST81000009"/>
    <s v="Tool and Equipment PD M/C"/>
    <s v="Tool and Equipment"/>
    <n v="3"/>
    <s v="ปะเก็นหน้าแปลน Non Asbestos PN16 VALQUA 6500G_x000a_ขนาด 1 นิ้ว (25 มม.) แบบ FF หนา 3 มม."/>
    <n v="12"/>
    <s v="PCS."/>
    <n v="180"/>
    <n v="2160"/>
    <m/>
    <s v="V1000259 - JJP SUPPLY CO., LTD"/>
    <x v="0"/>
    <s v="GRN2425-0007141"/>
    <d v="2025-02-14T00:00:00"/>
    <m/>
    <n v="16"/>
    <s v="Ontime"/>
    <m/>
  </r>
  <r>
    <n v="865"/>
    <s v="Expent  cost"/>
    <d v="2025-01-22T00:00:00"/>
    <m/>
    <m/>
    <d v="2025-01-22T00:00:00"/>
    <s v="PR2425-05353"/>
    <s v="PO2425-06167"/>
    <d v="2025-01-29T00:00:00"/>
    <m/>
    <n v="30"/>
    <s v="SFST81000009"/>
    <s v="Tool and Equipment PD M/C"/>
    <s v="Tool and Equipment"/>
    <n v="4"/>
    <s v="ปะเก็นหน้าแปลน Non Asbestos PN16 VALQUA 6500G_x000a_ขนาด 1-1/2 นิ้ว (40มม.) แบบ FF หนา 3 มม."/>
    <n v="12"/>
    <s v="PCS."/>
    <n v="290"/>
    <n v="3480"/>
    <m/>
    <s v="V1000259 - JJP SUPPLY CO., LTD"/>
    <x v="0"/>
    <s v="GRN2425-0007141"/>
    <d v="2025-02-14T00:00:00"/>
    <m/>
    <n v="16"/>
    <s v="Ontime"/>
    <m/>
  </r>
  <r>
    <n v="866"/>
    <s v="Expent  cost"/>
    <d v="2025-01-22T00:00:00"/>
    <m/>
    <m/>
    <d v="2025-01-22T00:00:00"/>
    <s v="PR2425-05354"/>
    <s v="PO2425-06168"/>
    <d v="2025-01-29T00:00:00"/>
    <m/>
    <n v="45"/>
    <s v="SFST81000009"/>
    <s v="Tool and Equipment PD M/C"/>
    <s v="Eletrical part"/>
    <n v="1"/>
    <s v="SIEMENS OVER LOAD RELAY 3US5000-1G 4-6.3A"/>
    <n v="5"/>
    <s v="PCS."/>
    <n v="208"/>
    <n v="1040"/>
    <m/>
    <s v="V1000481 - บริษัท เจดับบลิวเทค จำกัด"/>
    <x v="0"/>
    <s v="GRN2425-0007814"/>
    <d v="2025-03-14T00:00:00"/>
    <m/>
    <n v="44"/>
    <s v="Ontime"/>
    <m/>
  </r>
  <r>
    <n v="867"/>
    <s v="Expent  cost"/>
    <d v="2025-01-22T00:00:00"/>
    <m/>
    <m/>
    <d v="2025-01-22T00:00:00"/>
    <s v="PR2425-05355"/>
    <s v="PO2425-06169"/>
    <d v="2025-01-29T00:00:00"/>
    <m/>
    <n v="10"/>
    <s v="SFST81000009"/>
    <s v="Civill jobs (Floor-Wall-Celling-roof)"/>
    <s v="Cevil jobs"/>
    <n v="1"/>
    <s v="งานติดตั้ง ผนัง Sandwich panal 40 mm._x000a_- แผ่นฉนวน Sandwich panel (EPS) เกรดไม่ลามไฟ (E-Grade)_x000a_- ความหนาแน่น (1/b/f3) หนา 40 มมผิวเหล็ก PPGI ZM120_x000a_- RMP (Food Grade) -Off White (BMT 0.35 mm.) ทั้ง 2 ด้าน_x000a_งานเบิ้ล ผนัง 3 ด้าน (65.5 ตรม.)"/>
    <n v="1"/>
    <s v="JOB."/>
    <n v="100000"/>
    <n v="100000"/>
    <m/>
    <m/>
    <x v="0"/>
    <s v="GRN2425-0006879"/>
    <d v="2025-02-04T00:00:00"/>
    <m/>
    <n v="6"/>
    <s v="Ontime"/>
    <m/>
  </r>
  <r>
    <n v="868"/>
    <s v="Expent  cost"/>
    <d v="2025-01-22T00:00:00"/>
    <m/>
    <m/>
    <d v="2025-01-22T00:00:00"/>
    <s v="PR2425-05355"/>
    <s v="PO2425-06169"/>
    <d v="2025-01-29T00:00:00"/>
    <m/>
    <n v="10"/>
    <s v="SFST81000009"/>
    <s v="Civill jobs (Floor-Wall-Celling-roof)"/>
    <s v="Cevil jobs"/>
    <n v="2"/>
    <s v="ค่าดำเนินการ"/>
    <n v="1"/>
    <s v="JOB."/>
    <n v="5000"/>
    <n v="5000"/>
    <m/>
    <m/>
    <x v="0"/>
    <s v="GRN2425-0006879"/>
    <d v="2025-02-04T00:00:00"/>
    <m/>
    <n v="6"/>
    <s v="Ontime"/>
    <m/>
  </r>
  <r>
    <n v="869"/>
    <s v="Expent  cost"/>
    <d v="2025-01-22T00:00:00"/>
    <m/>
    <m/>
    <d v="2025-01-22T00:00:00"/>
    <s v="PR2425-05355"/>
    <s v="PO2425-06169"/>
    <d v="2025-01-29T00:00:00"/>
    <m/>
    <n v="10"/>
    <s v="SFST81000085"/>
    <s v="Civill jobs (Floor-Wall-Celling-roof)"/>
    <s v="Cevil jobs"/>
    <n v="3"/>
    <s v="ค่าขนส่ง"/>
    <n v="1"/>
    <s v="JOB."/>
    <n v="5000"/>
    <n v="5000"/>
    <m/>
    <m/>
    <x v="0"/>
    <s v="GRN2425-0006879"/>
    <d v="2025-02-04T00:00:00"/>
    <m/>
    <n v="6"/>
    <s v="Ontime"/>
    <m/>
  </r>
  <r>
    <n v="870"/>
    <s v="Expent  cost"/>
    <d v="2025-01-22T00:00:00"/>
    <m/>
    <m/>
    <d v="2025-01-22T00:00:00"/>
    <s v="PR2425-05356"/>
    <s v="PO2425-06170"/>
    <d v="2025-01-29T00:00:00"/>
    <d v="2025-01-29T00:00:00"/>
    <n v="10"/>
    <s v="SFST81000009"/>
    <s v="Civill jobs (Floor-Wall-Celling-roof)"/>
    <s v="Cevil jobs"/>
    <n v="1"/>
    <s v="งานเคลือบ PU โซน เปียก_x000a_- Cooking room, Preparation Room, Cold room, washing room Fish Allersem wash up"/>
    <n v="1"/>
    <s v="JOB."/>
    <n v="108000"/>
    <n v="108000"/>
    <m/>
    <s v="V1000731 - PHUTEWA DEVELOPMENT CO., LTD."/>
    <x v="0"/>
    <s v="GRN2425-0006878"/>
    <d v="2025-02-04T00:00:00"/>
    <m/>
    <n v="6"/>
    <s v="Ontime"/>
    <m/>
  </r>
  <r>
    <n v="871"/>
    <s v="Expent  cost"/>
    <d v="2025-01-22T00:00:00"/>
    <m/>
    <m/>
    <d v="2025-01-22T00:00:00"/>
    <s v="PR2425-05356"/>
    <s v="PO2425-06170"/>
    <d v="2025-01-29T00:00:00"/>
    <m/>
    <n v="10"/>
    <s v="SFST81000009"/>
    <s v="Civill jobs (Floor-Wall-Celling-roof)"/>
    <s v="Cevil jobs"/>
    <n v="2"/>
    <s v="งานเคลือบ PU โซน แห้ง_x000a_- พื้นที่ไลน์บรรจุ, ทางเดินเข้าไลน์, UC Room 11.2"/>
    <n v="1"/>
    <s v="JOB."/>
    <n v="72000"/>
    <n v="72000"/>
    <m/>
    <s v="V1000731 - PHUTEWA DEVELOPMENT CO., LTD."/>
    <x v="0"/>
    <s v="GRN2425-0006878"/>
    <d v="2025-02-04T00:00:00"/>
    <m/>
    <n v="6"/>
    <s v="Ontime"/>
    <m/>
  </r>
  <r>
    <n v="872"/>
    <s v="Expent  cost"/>
    <d v="2025-01-22T00:00:00"/>
    <m/>
    <m/>
    <d v="2025-01-22T00:00:00"/>
    <s v="PR2425-05363"/>
    <s v="PO2425-06152"/>
    <d v="2025-01-29T00:00:00"/>
    <m/>
    <n v="45"/>
    <s v="SFST34000187"/>
    <s v="Consumable part for MN"/>
    <s v="Electrical jobs"/>
    <n v="1"/>
    <s v="LED EVE T8 SIMPLE FIT DE 22 W. DAYLIGHT G13 (1Box/25PC.)"/>
    <n v="50"/>
    <s v="PCS."/>
    <n v="500"/>
    <n v="25000"/>
    <m/>
    <s v="V1000276 - SN. ELECTRIC AND SUPPLY CO., LTD."/>
    <x v="0"/>
    <s v="GRN2425-0007044/GRN2425-0007450"/>
    <d v="2025-02-10T00:00:00"/>
    <m/>
    <n v="12"/>
    <s v="Ontime"/>
    <m/>
  </r>
  <r>
    <n v="873"/>
    <s v="Expent  cost"/>
    <d v="2025-02-05T00:00:00"/>
    <m/>
    <m/>
    <d v="2025-01-22T00:00:00"/>
    <s v="PR2425-05363"/>
    <s v="PO2425-06152"/>
    <d v="2025-01-29T00:00:00"/>
    <m/>
    <n v="45"/>
    <s v="SFST34000091"/>
    <s v="Consumable part for MN"/>
    <s v="Electrical jobs"/>
    <n v="2"/>
    <s v="3M เทปพันสายไฟ รุ่น Temflex Plus ขนาด 3/4นิ้ว - สีดำ"/>
    <n v="40"/>
    <s v="PCS."/>
    <n v="125"/>
    <n v="5000"/>
    <m/>
    <s v="V1000276 - SN. ELECTRIC AND SUPPLY CO., LTD."/>
    <x v="0"/>
    <s v="GRN2425-0007044"/>
    <d v="2025-02-10T00:00:00"/>
    <m/>
    <n v="12"/>
    <s v="Ontime"/>
    <m/>
  </r>
  <r>
    <n v="874"/>
    <s v="Expent  cost"/>
    <d v="2025-02-05T00:00:00"/>
    <m/>
    <m/>
    <d v="2025-02-05T00:00:00"/>
    <s v="PR2425-05538"/>
    <s v="PO2425-06463"/>
    <d v="2025-02-12T00:00:00"/>
    <m/>
    <n v="10"/>
    <s v="SFST81000009"/>
    <s v="Tool and Equipment PD M/C"/>
    <s v="Machanical jobs"/>
    <n v="1"/>
    <s v="Motor Dock Leveler"/>
    <n v="1"/>
    <s v="PCS."/>
    <n v="1000"/>
    <n v="1000"/>
    <m/>
    <s v="V1000744 - Goldvest Trading (Thailand) Co., Ltd."/>
    <x v="0"/>
    <s v="GRN2425-0007331"/>
    <d v="2025-02-21T00:00:00"/>
    <m/>
    <n v="9"/>
    <s v="Ontime"/>
    <m/>
  </r>
  <r>
    <n v="875"/>
    <s v="Expent  cost"/>
    <d v="2025-02-05T00:00:00"/>
    <m/>
    <m/>
    <d v="2025-02-05T00:00:00"/>
    <s v="PR2425-05538"/>
    <s v="PO2425-06463"/>
    <d v="2025-02-12T00:00:00"/>
    <m/>
    <n v="10"/>
    <s v="SFST81000009"/>
    <s v="Tool and Equipment PD M/C"/>
    <s v="Machanical jobs"/>
    <n v="2"/>
    <s v="สาย Hydraulic 2.10 М."/>
    <n v="2"/>
    <s v="PCS."/>
    <n v="2500"/>
    <n v="5000"/>
    <m/>
    <s v="V1000744 - Goldvest Trading (Thailand) Co., Ltd."/>
    <x v="0"/>
    <s v="GRN2425-0007331"/>
    <d v="2025-02-21T00:00:00"/>
    <m/>
    <n v="9"/>
    <s v="Ontime"/>
    <m/>
  </r>
  <r>
    <n v="876"/>
    <s v="Expent  cost"/>
    <d v="2025-02-05T00:00:00"/>
    <m/>
    <m/>
    <d v="2025-02-05T00:00:00"/>
    <s v="PR2425-05538"/>
    <s v="PO2425-06463"/>
    <d v="2025-02-12T00:00:00"/>
    <m/>
    <n v="10"/>
    <s v="SFST81000009"/>
    <s v="Tool and Equipment PD M/C"/>
    <s v="Machanical jobs"/>
    <n v="3"/>
    <s v="สายยาง Hydraulic"/>
    <n v="1"/>
    <s v="PCS."/>
    <n v="45000"/>
    <n v="45000"/>
    <m/>
    <s v="V1000744 - Goldvest Trading (Thailand) Co., Ltd."/>
    <x v="0"/>
    <s v="GRN2425-0007331"/>
    <d v="2025-02-21T00:00:00"/>
    <m/>
    <n v="9"/>
    <s v="Ontime"/>
    <m/>
  </r>
  <r>
    <n v="877"/>
    <s v="Expent  cost"/>
    <d v="2025-02-05T00:00:00"/>
    <m/>
    <m/>
    <d v="2025-02-05T00:00:00"/>
    <s v="PR2425-05538"/>
    <s v="PO2425-06463"/>
    <d v="2025-02-12T00:00:00"/>
    <m/>
    <n v="10"/>
    <s v="SFST81000009"/>
    <s v="Tool and Equipment PD M/C"/>
    <s v="Machanical jobs"/>
    <n v="4"/>
    <s v="Service (Monday - Friday)"/>
    <n v="1"/>
    <s v="PCS."/>
    <n v="5000"/>
    <n v="5000"/>
    <m/>
    <s v="V1000744 - Goldvest Trading (Thailand) Co., Ltd."/>
    <x v="0"/>
    <s v="GRN2425-0007331"/>
    <d v="2025-02-21T00:00:00"/>
    <m/>
    <n v="9"/>
    <s v="Ontime"/>
    <m/>
  </r>
  <r>
    <n v="878"/>
    <s v="Expent  cost"/>
    <d v="2025-02-05T00:00:00"/>
    <m/>
    <m/>
    <d v="2025-02-05T00:00:00"/>
    <s v="PR2425-05539"/>
    <s v="PO2425-06464"/>
    <d v="2025-02-12T00:00:00"/>
    <m/>
    <n v="100"/>
    <s v="SFST81000048"/>
    <s v="PD Machine"/>
    <s v="Hood No.1"/>
    <n v="1"/>
    <s v="ค่าแรงงานล้างทำความสะอาดฮูดดูดควัน"/>
    <n v="1"/>
    <s v="JOB."/>
    <n v="32500"/>
    <n v="32500"/>
    <m/>
    <s v="V1000687 - UM.TECH COMPANY LIMITED"/>
    <x v="0"/>
    <s v="GRN2526-0000400"/>
    <d v="2025-04-23T00:00:00"/>
    <m/>
    <n v="70"/>
    <s v="Ontime"/>
    <m/>
  </r>
  <r>
    <n v="879"/>
    <s v="Expent  cost"/>
    <d v="2025-02-05T00:00:00"/>
    <m/>
    <m/>
    <d v="2025-02-05T00:00:00"/>
    <s v="PR2425-05539"/>
    <s v="PO2425-06464"/>
    <d v="2025-02-12T00:00:00"/>
    <m/>
    <n v="100"/>
    <s v="SFST81000048"/>
    <s v="PD Machine"/>
    <s v="Hood No.1"/>
    <n v="2"/>
    <s v="งานโพรเทคชั่น"/>
    <n v="1"/>
    <s v="JOB."/>
    <n v="30000"/>
    <n v="30000"/>
    <m/>
    <s v="V1000687 - UM.TECH COMPANY LIMITED"/>
    <x v="0"/>
    <s v="GRN2526-0000400"/>
    <d v="2025-04-23T00:00:00"/>
    <m/>
    <n v="70"/>
    <s v="Ontime"/>
    <m/>
  </r>
  <r>
    <n v="880"/>
    <s v="Expent  cost"/>
    <d v="2025-02-05T00:00:00"/>
    <m/>
    <m/>
    <d v="2025-02-05T00:00:00"/>
    <s v="PR2425-05539"/>
    <s v="PO2425-06464"/>
    <d v="2025-02-12T00:00:00"/>
    <m/>
    <n v="100"/>
    <s v="SFST81000048"/>
    <s v="PD Machine"/>
    <s v="Hood No.1"/>
    <n v="3"/>
    <s v="งานทำตะแกรงปิดแทนของเดิมแบบถอดออกได้_x000a_- ค่าวัสดุ"/>
    <n v="1"/>
    <s v="JOB."/>
    <n v="7500"/>
    <n v="7500"/>
    <m/>
    <s v="V1000687 - UM.TECH COMPANY LIMITED"/>
    <x v="0"/>
    <s v="GRN2526-0000400"/>
    <d v="2025-04-23T00:00:00"/>
    <m/>
    <n v="70"/>
    <s v="Ontime"/>
    <m/>
  </r>
  <r>
    <n v="881"/>
    <s v="Expent  cost"/>
    <d v="2025-02-05T00:00:00"/>
    <m/>
    <m/>
    <d v="2025-02-05T00:00:00"/>
    <s v="PR2425-05539"/>
    <s v="PO2425-06464"/>
    <d v="2025-02-12T00:00:00"/>
    <m/>
    <n v="100"/>
    <s v="SFST81000048"/>
    <s v="PD Machine"/>
    <s v="Hood No.1"/>
    <n v="4"/>
    <s v="งานทำตะแกรงปิดแทนของเดิมแบบถอดออกได้_x000a_- ค่าแรง"/>
    <n v="1"/>
    <s v="JOB."/>
    <n v="3000"/>
    <n v="3000"/>
    <m/>
    <s v="V1000687 - UM.TECH COMPANY LIMITED"/>
    <x v="0"/>
    <s v="GRN2526-0000400"/>
    <d v="2025-04-23T00:00:00"/>
    <m/>
    <n v="70"/>
    <s v="Ontime"/>
    <m/>
  </r>
  <r>
    <n v="882"/>
    <s v="Expent  cost"/>
    <d v="2025-02-05T00:00:00"/>
    <m/>
    <m/>
    <d v="2025-02-05T00:00:00"/>
    <s v="PR2425-05539"/>
    <s v="PO2425-06464"/>
    <d v="2025-02-12T00:00:00"/>
    <m/>
    <n v="100"/>
    <s v="SFST81000048"/>
    <s v="PD Machine"/>
    <s v="Hood No.1"/>
    <n v="5"/>
    <s v="ค่าเดินทาง"/>
    <n v="1"/>
    <s v="JOB."/>
    <n v="3000"/>
    <n v="3000"/>
    <m/>
    <s v="V1000687 - UM.TECH COMPANY LIMITED"/>
    <x v="0"/>
    <s v="GRN2526-0000400"/>
    <d v="2025-04-23T00:00:00"/>
    <m/>
    <n v="70"/>
    <s v="Ontime"/>
    <m/>
  </r>
  <r>
    <n v="883"/>
    <s v="Expent  cost"/>
    <d v="2025-02-05T00:00:00"/>
    <m/>
    <m/>
    <d v="2025-02-05T00:00:00"/>
    <s v="PR2425-05539"/>
    <s v="PO2425-06464"/>
    <d v="2025-02-12T00:00:00"/>
    <m/>
    <n v="100"/>
    <s v="SFST81000048"/>
    <s v="PD Machine"/>
    <s v="Hood No.1"/>
    <n v="6"/>
    <s v="ค่าดำเนินการ"/>
    <n v="1"/>
    <s v="JOB."/>
    <n v="7500"/>
    <n v="7500"/>
    <m/>
    <s v="V1000687 - UM.TECH COMPANY LIMITED"/>
    <x v="0"/>
    <s v="GRN2526-0000400"/>
    <d v="2025-04-23T00:00:00"/>
    <m/>
    <n v="70"/>
    <s v="Ontime"/>
    <m/>
  </r>
  <r>
    <n v="884"/>
    <s v="Expent  cost"/>
    <d v="2025-02-05T00:00:00"/>
    <m/>
    <m/>
    <d v="2025-02-05T00:00:00"/>
    <s v="PR2425-05540"/>
    <s v="PO2425-06540"/>
    <d v="2025-02-12T00:00:00"/>
    <m/>
    <n v="45"/>
    <s v="SFST81000050"/>
    <s v="Tool and Equipment PD M/C"/>
    <s v="Tool and Equipment"/>
    <n v="1"/>
    <s v="Safety Valve VYC 1&quot; (Brass) Model 095 AP PD9.2 Bar_x000a_- Mat.Body: Brass_x000a_- Spring: 9.5 Bar_x000a_- BSPT (025) 1&quot;_x000a_- Set Pressure: 9.2 Bar"/>
    <n v="1"/>
    <s v="EA."/>
    <n v="27000"/>
    <n v="27000"/>
    <m/>
    <s v="V1000189 - FPT FOOD PROCESS TECHNOLOGY CO., LTD."/>
    <x v="0"/>
    <s v="GRN2425-0007402"/>
    <d v="2025-02-25T00:00:00"/>
    <m/>
    <n v="13"/>
    <s v="Ontime"/>
    <m/>
  </r>
  <r>
    <n v="885"/>
    <s v="Expent  cost"/>
    <d v="2025-02-05T00:00:00"/>
    <m/>
    <m/>
    <d v="2025-02-05T00:00:00"/>
    <s v="PR2425-05541"/>
    <s v="PO2425-06467"/>
    <d v="2025-02-12T00:00:00"/>
    <m/>
    <n v="45"/>
    <s v="SFST81000050"/>
    <s v="Tool and Equipment PD M/C"/>
    <s v="Tool and Equipment"/>
    <n v="1"/>
    <s v="&quot;SDPC&quot; AC4000-03 Series ชุดกรองลม 3 ตอน_x000a_filter + regulator + lubricator เกลียว 3/8&quot;"/>
    <n v="1"/>
    <s v="EA."/>
    <n v="1320"/>
    <n v="1320"/>
    <m/>
    <m/>
    <x v="0"/>
    <s v="GRN2425-0007965"/>
    <d v="2025-03-21T00:00:00"/>
    <m/>
    <n v="37"/>
    <s v="Ontime"/>
    <m/>
  </r>
  <r>
    <n v="886"/>
    <s v="Expent  cost"/>
    <d v="2025-02-05T00:00:00"/>
    <m/>
    <m/>
    <d v="2025-02-05T00:00:00"/>
    <s v="PR2425-05547"/>
    <s v="PO2425-06465"/>
    <d v="2025-02-12T00:00:00"/>
    <m/>
    <n v="10"/>
    <s v="SFST81000009"/>
    <s v="Tool and Equipment PD M/C"/>
    <s v="Machanical jobs"/>
    <n v="1"/>
    <s v="Industrial Sectional Overhead Door &quot; GVT&quot; HL Manual Version_x000a_Door clear opening size: (W) 2000 mm. x (H) 2350 mm_x000a_*Part Galvanize_x000a_- 1 row vision windows_x000a_- anty-drop system should be spring_x000a_- torsion spring balancing system_x000a_- single handle"/>
    <n v="1"/>
    <s v="SET."/>
    <n v="66500"/>
    <n v="66500"/>
    <m/>
    <s v="V1000744 - Goldvest Trading (Thailand) Co., Ltd."/>
    <x v="0"/>
    <s v="GRN2425-0007332"/>
    <d v="2025-02-21T00:00:00"/>
    <m/>
    <n v="9"/>
    <s v="Ontime"/>
    <m/>
  </r>
  <r>
    <n v="887"/>
    <s v="Expent  cost"/>
    <d v="2025-02-05T00:00:00"/>
    <m/>
    <m/>
    <d v="2025-02-05T00:00:00"/>
    <s v="PR2425-05547"/>
    <s v="PO2425-06465"/>
    <d v="2025-02-12T00:00:00"/>
    <m/>
    <n v="10"/>
    <s v="SFST81000009"/>
    <s v="Tool and Equipment PD M/C"/>
    <s v="Machanical jobs"/>
    <n v="2"/>
    <s v="INSTALLAITON&amp;DEMOLITION"/>
    <n v="2"/>
    <s v="JOB."/>
    <n v="4000"/>
    <n v="8000"/>
    <m/>
    <s v="V1000744 - Goldvest Trading (Thailand) Co., Ltd."/>
    <x v="0"/>
    <s v="GRN2425-0007332"/>
    <d v="2025-02-21T00:00:00"/>
    <m/>
    <n v="9"/>
    <s v="Ontime"/>
    <m/>
  </r>
  <r>
    <n v="888"/>
    <s v="Expent  cost"/>
    <d v="2025-02-05T00:00:00"/>
    <m/>
    <m/>
    <d v="2025-02-05T00:00:00"/>
    <s v="PR2425-05547"/>
    <s v="PO2425-06465"/>
    <d v="2025-02-12T00:00:00"/>
    <m/>
    <n v="10"/>
    <s v="SFST81000009"/>
    <s v="Tool and Equipment PD M/C"/>
    <s v="Machanical jobs"/>
    <n v="3"/>
    <s v="Labor cost for working on Sunday"/>
    <n v="3"/>
    <s v="JOB."/>
    <n v="1666.6666666666667"/>
    <n v="5000"/>
    <m/>
    <s v="V1000744 - Goldvest Trading (Thailand) Co., Ltd."/>
    <x v="0"/>
    <s v="GRN2425-0007332"/>
    <d v="2025-02-21T00:00:00"/>
    <m/>
    <n v="9"/>
    <s v="Ontime"/>
    <m/>
  </r>
  <r>
    <n v="889"/>
    <s v="Expent  cost"/>
    <d v="2025-02-05T00:00:00"/>
    <m/>
    <m/>
    <d v="2025-02-05T00:00:00"/>
    <s v="PR2425-05550"/>
    <s v="PO2425-06466"/>
    <d v="2025-02-12T00:00:00"/>
    <m/>
    <n v="100"/>
    <s v="SFST81000078"/>
    <s v="Civill jobs (Floor-Wall-Celling-roof)"/>
    <s v="Cevil jobs"/>
    <n v="1"/>
    <s v="งานปั้นบัวด้วย Epoxy Mortar + Sand + เคลือบสีด้วย PU LF_x000a_บัวสูง 10 ซม. กว้าง 5 ซม. ยาว 30 เมตร_x000a_- ค่าแรง_x000a_- ค่าเดินทาง_x000a_- ค่าดำาเนินการ"/>
    <n v="1"/>
    <s v="JOB."/>
    <n v="20000"/>
    <n v="20000"/>
    <m/>
    <s v="V1000731 - PHUTEWA DEVELOPMENT CO., LTD."/>
    <x v="0"/>
    <s v="GRN2526-0000431"/>
    <d v="2025-04-23T00:00:00"/>
    <m/>
    <n v="70"/>
    <s v="Ontime"/>
    <m/>
  </r>
  <r>
    <n v="890"/>
    <s v="Expent  cost"/>
    <d v="2025-02-05T00:00:00"/>
    <m/>
    <m/>
    <d v="2025-02-05T00:00:00"/>
    <s v="PR2425-05554 "/>
    <s v="PO2425-06468"/>
    <d v="2025-02-12T00:00:00"/>
    <m/>
    <n v="100"/>
    <s v="SFST81000009"/>
    <s v="Cooling machine for PD line"/>
    <s v="Cooling  part"/>
    <n v="1"/>
    <s v="RTD PT-100 Ohm 3 wire (Single Element)_x000a_- Tube SUS316L Dia 6 mm. Length 150 mm. (ปลายแหลม)_x000a_- Sleeve Dia 9.5 mm. Length 50 mm. + Spring"/>
    <n v="6"/>
    <s v="PCS."/>
    <n v="950"/>
    <n v="5700"/>
    <m/>
    <s v="V1000589 - KC AUTOMATION LIMITED PARTNERSHIP"/>
    <x v="0"/>
    <s v="RN2425-0007661"/>
    <d v="2025-03-10T00:00:00"/>
    <m/>
    <n v="26"/>
    <s v="Ontime"/>
    <m/>
  </r>
  <r>
    <n v="891"/>
    <s v="Expent  cost"/>
    <d v="2025-02-05T00:00:00"/>
    <m/>
    <m/>
    <d v="2025-02-05T00:00:00"/>
    <s v="PR2425-05554 "/>
    <s v="PO2425-06468"/>
    <d v="2025-02-12T00:00:00"/>
    <m/>
    <n v="100"/>
    <s v="SFST81000009"/>
    <s v="Cooling machine for PD line"/>
    <s v="Cooling  part"/>
    <n v="2"/>
    <s v="RTD PT-100 Ohm 3 wire (Single Element)_x000a_- Tube SUS316L Dia 6 mm. Length 70 mm._x000a_- Sleeve Dia 10x50 mm. With Connection M8x12 mm. + Spring"/>
    <n v="6"/>
    <s v="PCS."/>
    <n v="1266.6666666666667"/>
    <n v="7600"/>
    <m/>
    <s v="V1000589 - KC AUTOMATION LIMITED PARTNERSHIP"/>
    <x v="0"/>
    <s v="RN2425-0007661"/>
    <d v="2025-03-10T00:00:00"/>
    <m/>
    <n v="26"/>
    <s v="Ontime"/>
    <m/>
  </r>
  <r>
    <n v="892"/>
    <s v="Expent  cost"/>
    <d v="2025-02-05T00:00:00"/>
    <m/>
    <m/>
    <d v="2025-02-05T00:00:00"/>
    <s v="PR2425-05555 "/>
    <s v="PO2425-06469"/>
    <d v="2025-02-12T00:00:00"/>
    <m/>
    <n v="30"/>
    <s v="SFST81000009"/>
    <s v="Tool and Equipment  Engineering"/>
    <s v="Consumable part"/>
    <n v="1"/>
    <s v="SUMO ใบขัดเงาขนแกะ 4 &quot; (แบบมีฝา)"/>
    <n v="20"/>
    <s v="PCS."/>
    <n v="45"/>
    <n v="900"/>
    <m/>
    <s v="V1000259 - JJP SUPPLY CO., LTD"/>
    <x v="0"/>
    <s v="GRN2425-0007838"/>
    <d v="2025-03-14T00:00:00"/>
    <m/>
    <n v="30"/>
    <s v="Ontime"/>
    <m/>
  </r>
  <r>
    <n v="893"/>
    <s v="Expent  cost"/>
    <d v="2025-02-05T00:00:00"/>
    <m/>
    <m/>
    <d v="2025-02-05T00:00:00"/>
    <s v="PR2425-05555 "/>
    <s v="PO2425-06469"/>
    <d v="2025-02-12T00:00:00"/>
    <m/>
    <n v="30"/>
    <s v="SFST81000009"/>
    <s v="Tool and Equipment  Engineering"/>
    <s v="Consumable part"/>
    <n v="2"/>
    <s v="&quot;SUMO&quot; น้ำยาขัดสนิมสแตนเลส ขนาด 200 ml."/>
    <n v="10"/>
    <s v="PCS."/>
    <n v="120"/>
    <n v="1200"/>
    <m/>
    <s v="V1000259 - JJP SUPPLY CO., LTD"/>
    <x v="0"/>
    <s v="GRN2425-0007838"/>
    <d v="2025-03-14T00:00:00"/>
    <m/>
    <n v="30"/>
    <s v="Ontime"/>
    <m/>
  </r>
  <r>
    <n v="894"/>
    <s v="Expent  cost"/>
    <d v="2025-02-05T00:00:00"/>
    <m/>
    <m/>
    <d v="2025-02-05T00:00:00"/>
    <s v="PR2425-05555 "/>
    <s v="PO2425-06469"/>
    <d v="2025-02-12T00:00:00"/>
    <m/>
    <n v="30"/>
    <s v="SFST81000009"/>
    <s v="Tool and Equipment  Engineering"/>
    <s v="Consumable part"/>
    <n v="3"/>
    <s v="&quot;SUMO&quot; สเปรย์ทำความสะอาดและเคลือบเงาสแตนเลส ขนาด 600 ml."/>
    <n v="10"/>
    <s v="PCS."/>
    <n v="135"/>
    <n v="1350"/>
    <m/>
    <s v="V1000259 - JJP SUPPLY CO., LTD"/>
    <x v="0"/>
    <s v="GRN2425-0007838"/>
    <d v="2025-03-14T00:00:00"/>
    <m/>
    <n v="30"/>
    <s v="Ontime"/>
    <m/>
  </r>
  <r>
    <n v="895"/>
    <s v="Expent  cost"/>
    <d v="2025-02-05T00:00:00"/>
    <m/>
    <m/>
    <d v="2025-02-05T00:00:00"/>
    <s v="PR2425-05556"/>
    <s v="PO2425-06459"/>
    <d v="2025-02-12T00:00:00"/>
    <m/>
    <n v="90"/>
    <s v="SFST81000009"/>
    <s v="PD Machine"/>
    <s v="เครื่อง Heat Seal สายพานแนวนอน No.1"/>
    <n v="1"/>
    <s v="Temperature Controller &quot;SHINKO&quot; Model: BCS25000"/>
    <n v="1"/>
    <s v="PCS."/>
    <n v="5500"/>
    <n v="5500"/>
    <m/>
    <m/>
    <x v="0"/>
    <s v="GRN2526-0000406"/>
    <d v="2025-04-23T00:00:00"/>
    <m/>
    <n v="70"/>
    <s v="Ontime"/>
    <m/>
  </r>
  <r>
    <n v="896"/>
    <s v="Expent  cost"/>
    <d v="2025-02-05T00:00:00"/>
    <m/>
    <m/>
    <d v="2025-02-05T00:00:00"/>
    <s v="PR2425-05556"/>
    <s v="PO2425-06459"/>
    <d v="2025-02-12T00:00:00"/>
    <m/>
    <n v="90"/>
    <s v="SFST81000009"/>
    <s v="PD Machine"/>
    <s v="เครื่อง Heat Seal สายพานแนวนอน No.1"/>
    <n v="2"/>
    <s v="BS-1-007 Jont for guide roller"/>
    <n v="2"/>
    <s v="PCS."/>
    <n v="350"/>
    <n v="700"/>
    <m/>
    <m/>
    <x v="0"/>
    <s v="GRN2526-0000406"/>
    <d v="2025-04-23T00:00:00"/>
    <m/>
    <n v="70"/>
    <s v="Ontime"/>
    <m/>
  </r>
  <r>
    <n v="897"/>
    <s v="Expent  cost"/>
    <d v="2025-02-05T00:00:00"/>
    <m/>
    <m/>
    <d v="2025-02-05T00:00:00"/>
    <s v="PR2425-05556"/>
    <s v="PO2425-06459"/>
    <d v="2025-02-12T00:00:00"/>
    <m/>
    <n v="90"/>
    <s v="SFST81000009"/>
    <s v="PD Machine"/>
    <s v="เครื่อง Heat Seal สายพานแนวนอน No.1"/>
    <n v="3"/>
    <s v="Bearing 608-2RS"/>
    <n v="2"/>
    <s v="PCS."/>
    <n v="330"/>
    <n v="660"/>
    <m/>
    <m/>
    <x v="0"/>
    <s v="GRN2526-0000406"/>
    <d v="2025-04-23T00:00:00"/>
    <m/>
    <n v="70"/>
    <s v="Ontime"/>
    <m/>
  </r>
  <r>
    <n v="898"/>
    <s v="Expent  cost"/>
    <d v="2025-02-05T00:00:00"/>
    <m/>
    <m/>
    <d v="2025-02-05T00:00:00"/>
    <s v="PR2425-05556"/>
    <s v="PO2425-06460"/>
    <d v="2025-02-12T00:00:00"/>
    <m/>
    <n v="30"/>
    <s v="SFST81000009"/>
    <s v="PD Machine"/>
    <s v="เครื่อง Heat Seal สายพานแนวนอน No.1"/>
    <n v="4"/>
    <s v="&quot;Tend&quot; Tower Light Model: TPWL5L-22RG (หลอด LED)"/>
    <n v="1"/>
    <s v="PCS."/>
    <n v="1490"/>
    <n v="1490"/>
    <m/>
    <s v="V1000481 - บริษัท เจดับบลิวเทค จำกัด"/>
    <x v="0"/>
    <s v="GRN2425-0007398"/>
    <d v="2025-02-25T00:00:00"/>
    <m/>
    <n v="13"/>
    <s v="Ontime"/>
    <m/>
  </r>
  <r>
    <n v="899"/>
    <s v="Expent  cost"/>
    <d v="2025-02-05T00:00:00"/>
    <m/>
    <m/>
    <d v="2025-02-05T00:00:00"/>
    <s v="PR2425-05558"/>
    <s v="PO2425-06461"/>
    <d v="2025-02-12T00:00:00"/>
    <m/>
    <n v="10"/>
    <s v="SFST81000050"/>
    <s v="Cooling machine for PD line"/>
    <s v="Cooling  part"/>
    <n v="1"/>
    <s v="&quot;GUNTNER&quot; FH065-VDP.6N.V7, 400Vac., 50Hz, 1.63/0.68Kw.,_x000a_2Hp, 4.3/2.5A., 1340/1000rpm. CosY 0.74, THCL155,_x000a_IP54 [VT0177], Evapperator fan"/>
    <n v="1"/>
    <s v="EA."/>
    <n v="53200"/>
    <n v="53200"/>
    <m/>
    <s v="V1000655 - SRM ENGINEERING 1991 CO., LTD."/>
    <x v="0"/>
    <s v="GRN2425-0007263"/>
    <d v="2025-02-19T00:00:00"/>
    <m/>
    <n v="7"/>
    <s v="Ontime"/>
    <m/>
  </r>
  <r>
    <n v="900"/>
    <s v="Expent  cost"/>
    <d v="2025-02-05T00:00:00"/>
    <m/>
    <m/>
    <d v="2025-02-05T00:00:00"/>
    <s v="PR2425-05560"/>
    <s v="PO2425-06471"/>
    <d v="2025-02-12T00:00:00"/>
    <m/>
    <n v="30"/>
    <s v="SFST81000009"/>
    <s v="Tool and Equipment  Engineering"/>
    <s v="Consumable part"/>
    <n v="1"/>
    <s v="&quot;SCG&quot; กาวทาท่อชนิดเข้มขัน 125 กรัม"/>
    <n v="12"/>
    <s v="PCS."/>
    <n v="170"/>
    <n v="2040"/>
    <m/>
    <s v="V1000259 - JJP SUPPLY CO., LTD"/>
    <x v="0"/>
    <s v="GRN2425-0007843"/>
    <d v="2025-03-14T00:00:00"/>
    <m/>
    <n v="30"/>
    <s v="Ontime"/>
    <m/>
  </r>
  <r>
    <n v="901"/>
    <s v="Expent  cost"/>
    <d v="2025-02-05T00:00:00"/>
    <m/>
    <m/>
    <d v="2025-02-05T00:00:00"/>
    <s v="PR2425-05561"/>
    <s v="PO2425-06457"/>
    <d v="2025-02-12T00:00:00"/>
    <m/>
    <n v="30"/>
    <s v="SFST81000048"/>
    <s v="Civill jobs (Floor-Wall-Celling-roof)"/>
    <s v="Cevil jobs"/>
    <n v="1"/>
    <s v="งานสำรวจเพื่อจัดทำ Scope of work ซ่อมแซมระบบท่อใต้อาคาร_x000a_ค่าใบอนุญาติทำงานที่อับอากาศ และผลการตรวจสุขภาพ_x000a_ค่าอุปกรณ์และเครื่องมือ การทำงานในที่อับอากาศ_x000a_ค่าออกแบบและจัดทำ Scope of work_x000a_ค่าใช้จ่ายอื่นๆ_x000a_- ใบรับรองแพทย์ตรวจสุขภาพ 5 ท่าน_x000a_- พัดลม/ไฟแสงสว่าง/ปลั๊กไฟ/ตรวจวัดอากาศ_x000a_- ชุด PPE_x000a_- ใบ CER พนักงานผ่านการอบรมที่อับกาศ (4 ผู้)_x000a_- ค่าเขียนแบบรายการที่ช่องท่อ_x000a_- ค่าแรงอื่นๆ"/>
    <n v="1"/>
    <s v="JOB."/>
    <n v="35000"/>
    <n v="35000"/>
    <m/>
    <s v="V1000771 - Envire Operation Co., Ltd"/>
    <x v="0"/>
    <s v="GRN2425-0007697"/>
    <d v="2025-03-11T00:00:00"/>
    <m/>
    <n v="27"/>
    <s v="Ontime"/>
    <m/>
  </r>
  <r>
    <n v="902"/>
    <s v="Expent  cost"/>
    <d v="2025-02-05T00:00:00"/>
    <m/>
    <m/>
    <d v="2025-02-05T00:00:00"/>
    <s v="PR2425-05562"/>
    <s v="PO2425-06462"/>
    <d v="2025-02-12T00:00:00"/>
    <m/>
    <n v="30"/>
    <s v="SFST81000009"/>
    <s v="Tool and Equipment PD M/C"/>
    <s v="Tool and Equipment"/>
    <n v="1"/>
    <s v="Meterial tube bergin, blue"/>
    <n v="100"/>
    <s v="M."/>
    <n v="600"/>
    <n v="60000"/>
    <m/>
    <s v="V1000021 - CALVATIS-ASIA PACIFIC CO.,LTD."/>
    <x v="0"/>
    <s v="GRN2425-0007447"/>
    <d v="2025-03-01T00:00:00"/>
    <m/>
    <n v="17"/>
    <s v="Ontime"/>
    <m/>
  </r>
  <r>
    <n v="903"/>
    <s v="Expent  cost"/>
    <d v="2025-02-05T00:00:00"/>
    <m/>
    <m/>
    <d v="2025-02-05T00:00:00"/>
    <s v="PR2425-05562"/>
    <s v="PO2425-06462"/>
    <d v="2025-02-12T00:00:00"/>
    <m/>
    <n v="30"/>
    <s v="SFST81000009"/>
    <s v="Tool and Equipment PD M/C"/>
    <s v="Tool and Equipment"/>
    <n v="2"/>
    <s v="ปลอกผ้า HYDROLIC"/>
    <n v="8"/>
    <s v="PCS."/>
    <n v="400"/>
    <n v="3200"/>
    <m/>
    <s v="V1000021 - CALVATIS-ASIA PACIFIC CO.,LTD."/>
    <x v="0"/>
    <s v="GRN2425-0007447"/>
    <d v="2025-03-01T00:00:00"/>
    <m/>
    <n v="17"/>
    <s v="Ontime"/>
    <m/>
  </r>
  <r>
    <n v="904"/>
    <s v="Expent  cost"/>
    <d v="2025-02-05T00:00:00"/>
    <m/>
    <m/>
    <d v="2025-02-05T00:00:00"/>
    <s v="PR2425-05562"/>
    <s v="PO2425-06462"/>
    <d v="2025-02-12T00:00:00"/>
    <m/>
    <n v="30"/>
    <s v="SFST81000009"/>
    <s v="Tool and Equipment PD M/C"/>
    <s v="Tool and Equipment"/>
    <n v="3"/>
    <s v="หัวฉีดโฟม 1/2&quot;"/>
    <n v="4"/>
    <s v="PCS."/>
    <n v="1100"/>
    <n v="4400"/>
    <m/>
    <s v="V1000021 - CALVATIS-ASIA PACIFIC CO.,LTD."/>
    <x v="0"/>
    <s v="GRN2425-0007447"/>
    <d v="2025-03-01T00:00:00"/>
    <m/>
    <n v="17"/>
    <s v="Ontime"/>
    <m/>
  </r>
  <r>
    <n v="905"/>
    <s v="Expent  cost"/>
    <d v="2025-02-05T00:00:00"/>
    <m/>
    <m/>
    <d v="2025-02-05T00:00:00"/>
    <s v="PR2425-05562"/>
    <s v="PO2425-06462"/>
    <d v="2025-02-12T00:00:00"/>
    <m/>
    <n v="30"/>
    <s v="SFST81000009"/>
    <s v="Tool and Equipment PD M/C"/>
    <s v="Tool and Equipment"/>
    <n v="4"/>
    <s v="GBMT0808 (ปลอกฝ้า) ห่างหนู 4 หุน เกลียวนอก 4 หุน"/>
    <n v="4"/>
    <s v="PCS."/>
    <n v="400"/>
    <n v="1600"/>
    <m/>
    <s v="V1000021 - CALVATIS-ASIA PACIFIC CO.,LTD."/>
    <x v="0"/>
    <s v="GRN2425-0007447"/>
    <d v="2025-03-01T00:00:00"/>
    <m/>
    <n v="17"/>
    <s v="Ontime"/>
    <m/>
  </r>
  <r>
    <n v="906"/>
    <s v="Expent  cost"/>
    <d v="2025-02-05T00:00:00"/>
    <m/>
    <m/>
    <d v="2025-02-05T00:00:00"/>
    <s v="PR2425-05562"/>
    <s v="PO2425-06462"/>
    <d v="2025-02-12T00:00:00"/>
    <m/>
    <n v="30"/>
    <s v="SFST81000009"/>
    <s v="Tool and Equipment PD M/C"/>
    <s v="Tool and Equipment"/>
    <n v="5"/>
    <s v="GBMT0806 (ปลอกย้ำา) ห่างหนู 4 หุน เกลียวนอก 3 หุน"/>
    <n v="4"/>
    <s v="PCS."/>
    <n v="400"/>
    <n v="1600"/>
    <m/>
    <s v="V1000021 - CALVATIS-ASIA PACIFIC CO.,LTD."/>
    <x v="0"/>
    <s v="GRN2425-0007447"/>
    <d v="2025-03-01T00:00:00"/>
    <m/>
    <n v="17"/>
    <s v="Ontime"/>
    <m/>
  </r>
  <r>
    <n v="907"/>
    <s v="Expent  cost"/>
    <d v="2025-02-05T00:00:00"/>
    <m/>
    <m/>
    <d v="2025-02-05T00:00:00"/>
    <s v="PR2425-05562"/>
    <s v="PO2425-06462"/>
    <d v="2025-02-12T00:00:00"/>
    <m/>
    <n v="30"/>
    <s v="SFST81000009"/>
    <s v="Tool and Equipment PD M/C"/>
    <s v="Tool and Equipment"/>
    <n v="6"/>
    <s v="บอลวาล์ว สเตนเลส-316 KITZ-600UTKM 1/2&quot;"/>
    <n v="4"/>
    <s v="PCS."/>
    <n v="900"/>
    <n v="3600"/>
    <m/>
    <s v="V1000021 - CALVATIS-ASIA PACIFIC CO.,LTD."/>
    <x v="0"/>
    <s v="GRN2425-0007447"/>
    <d v="2025-03-01T00:00:00"/>
    <m/>
    <n v="17"/>
    <s v="Ontime"/>
    <m/>
  </r>
  <r>
    <n v="908"/>
    <s v="Expent  cost"/>
    <d v="2025-02-05T00:00:00"/>
    <m/>
    <m/>
    <d v="2025-02-05T00:00:00"/>
    <s v="PR2425-05562"/>
    <s v="PO2425-06462"/>
    <d v="2025-02-12T00:00:00"/>
    <m/>
    <n v="30"/>
    <s v="SFST81000009"/>
    <s v="Tool and Equipment PD M/C"/>
    <s v="Tool and Equipment"/>
    <n v="7"/>
    <s v="NITTO SP-V COPLA 3P-V SUS CR 3/8&quot;"/>
    <n v="4"/>
    <s v="PCS."/>
    <n v="1500"/>
    <n v="6000"/>
    <m/>
    <s v="V1000021 - CALVATIS-ASIA PACIFIC CO.,LTD."/>
    <x v="0"/>
    <s v="GRN2425-0007447"/>
    <d v="2025-03-01T00:00:00"/>
    <m/>
    <n v="17"/>
    <s v="Ontime"/>
    <m/>
  </r>
  <r>
    <n v="909"/>
    <s v="Expent  cost"/>
    <d v="2025-02-05T00:00:00"/>
    <m/>
    <m/>
    <d v="2025-02-05T00:00:00"/>
    <s v="PR2425-05564"/>
    <s v="PO2425-06545 "/>
    <d v="2025-02-12T00:00:00"/>
    <m/>
    <n v="90"/>
    <s v="SFST82000007"/>
    <s v="Tool and Equipment  Engineering"/>
    <s v="Tool and Equipment"/>
    <n v="1"/>
    <s v="Walkie Talkie ICOM-86 FX"/>
    <n v="6"/>
    <s v="SET."/>
    <n v="4350"/>
    <n v="26100"/>
    <m/>
    <s v="V1000060 - TRIO MASS CO., LTD."/>
    <x v="0"/>
    <s v="GRN2425-0007402"/>
    <d v="2025-02-25T00:00:00"/>
    <m/>
    <n v="13"/>
    <s v="Ontime"/>
    <m/>
  </r>
  <r>
    <n v="910"/>
    <s v="Expent  cost"/>
    <d v="2025-02-05T00:00:00"/>
    <m/>
    <m/>
    <d v="2025-02-05T00:00:00"/>
    <s v="PR2425-05564"/>
    <s v="PO2425-06546"/>
    <d v="2025-02-12T00:00:00"/>
    <m/>
    <n v="130"/>
    <s v="SFST82000007"/>
    <s v="Tool and Equipment  Engineering"/>
    <s v="Tool and Equipment"/>
    <n v="2"/>
    <s v="License"/>
    <n v="6"/>
    <s v="EA."/>
    <n v="500"/>
    <n v="3000"/>
    <m/>
    <s v="V1000166 - Office Of The National Broadcasting and Telecommunications Commission"/>
    <x v="0"/>
    <s v="GRN2526-0001815"/>
    <d v="2025-06-18T00:00:00"/>
    <m/>
    <n v="126"/>
    <s v="Ontime"/>
    <m/>
  </r>
  <r>
    <n v="911"/>
    <s v="Expent  cost"/>
    <d v="2025-02-10T00:00:00"/>
    <m/>
    <m/>
    <d v="2025-02-05T00:00:00"/>
    <s v="PR2425-05565"/>
    <s v="PO2425-06470"/>
    <d v="2025-02-12T00:00:00"/>
    <m/>
    <n v="10"/>
    <s v="SFST34000065"/>
    <s v="Consumable part for MN"/>
    <s v="Cooling  part"/>
    <n v="1"/>
    <s v="&quot;WEIGUANG&quot;,Axial Fan, 4E-315-V-S"/>
    <n v="10"/>
    <s v="EA."/>
    <n v="3400"/>
    <n v="34000"/>
    <m/>
    <s v=" V1000310 - BOONBAWORN ENGINEERING CO., LTD"/>
    <x v="0"/>
    <s v="GRN2425-0007233"/>
    <d v="2025-02-18T00:00:00"/>
    <m/>
    <n v="6"/>
    <s v="Ontime"/>
    <m/>
  </r>
  <r>
    <n v="912"/>
    <s v="Expent  cost"/>
    <d v="2025-02-10T00:00:00"/>
    <m/>
    <m/>
    <d v="2025-02-10T00:00:00"/>
    <s v="PR2425-05599 "/>
    <s v="PO2425-06541"/>
    <d v="2025-02-17T00:00:00"/>
    <m/>
    <n v="10"/>
    <s v="SFST81000048"/>
    <s v="Utility Jobs  (Boiler-Air compress-Transformer-LPG)"/>
    <s v="Cooling system jobs"/>
    <n v="1"/>
    <s v="ค่าแรงปฏิบัติงาน ตรวจเช็คระบบทำความเย็นห้อง Air Blast Freezer No.2_x000a_- ปัญหาไม่สามารถเดิน Compressor No.1, No.2 ได้"/>
    <n v="1"/>
    <s v="JOB."/>
    <n v="9500"/>
    <n v="9500"/>
    <m/>
    <s v="V1000762 - PORNNARIN P N SERVICE LIMITED PARTNERSHIP"/>
    <x v="0"/>
    <s v="GRN2425-0007277"/>
    <d v="2025-02-19T00:00:00"/>
    <m/>
    <n v="2"/>
    <s v="Ontime"/>
    <m/>
  </r>
  <r>
    <n v="913"/>
    <s v="Expent  cost"/>
    <d v="2025-02-10T00:00:00"/>
    <m/>
    <m/>
    <d v="2025-02-10T00:00:00"/>
    <s v="PR2425-05600"/>
    <s v="PO2425-06540"/>
    <d v="2025-02-17T00:00:00"/>
    <m/>
    <n v="10"/>
    <s v="SFST81000048"/>
    <s v="PD Machine"/>
    <s v="X-Ray machine No.1"/>
    <n v="1"/>
    <s v="Service charge_x000a_Error:_x000a_-Detector 1 lost connection_x000a_-Detector 1 has unknown error 31_x000a_- Detector 1 has unknown error 15_x000a_Service date: 10-Feb-2025"/>
    <n v="1"/>
    <s v="JOB."/>
    <n v="6900"/>
    <n v="6900"/>
    <m/>
    <s v="V1000189 - FPT FOOD PROCESS TECHNOLOGY CO., LTD."/>
    <x v="0"/>
    <s v="GRN2425-0007402"/>
    <d v="2025-02-25T00:00:00"/>
    <m/>
    <n v="8"/>
    <s v="Ontime"/>
    <m/>
  </r>
  <r>
    <n v="914"/>
    <s v="Expent  cost"/>
    <d v="2025-02-10T00:00:00"/>
    <m/>
    <m/>
    <d v="2025-02-10T00:00:00"/>
    <s v="PR2425-05601"/>
    <s v="PO2425-06542"/>
    <d v="2025-02-17T00:00:00"/>
    <m/>
    <n v="90"/>
    <s v="SFST81000009"/>
    <s v="Tool and Equipment  Engineering"/>
    <s v="Tool and Equipment"/>
    <n v="1"/>
    <s v="&quot;TOTAL&quot; TABLI200181 เครื่องเป่าลมไร้สาย 20V (แบตเตอรี่ 1 ก้อน + แท่นชาร์จ)"/>
    <n v="2"/>
    <s v="EA."/>
    <n v="1390.19"/>
    <n v="2780.38"/>
    <m/>
    <s v="V1000567 - KRUEANG MUE RUNG REUNG CO., LTD."/>
    <x v="0"/>
    <s v="GRN2425-0007662"/>
    <d v="2025-03-10T00:00:00"/>
    <m/>
    <n v="21"/>
    <s v="Ontime"/>
    <m/>
  </r>
  <r>
    <n v="915"/>
    <s v="Expent  cost"/>
    <d v="2025-02-10T00:00:00"/>
    <m/>
    <m/>
    <d v="2025-02-10T00:00:00"/>
    <s v="PR2425-05601"/>
    <s v="PO2425-06542"/>
    <d v="2025-02-17T00:00:00"/>
    <m/>
    <n v="90"/>
    <s v="SFST81000009"/>
    <s v="Tool and Equipment  Engineering"/>
    <s v="Tool and Equipment"/>
    <n v="2"/>
    <s v="&quot;TOTAL&quot; TAGLI201008 เครื่องเจียร์ 4 นิ้ว (ตัวเปล่า)"/>
    <n v="1"/>
    <s v="EA."/>
    <n v="1549.08"/>
    <n v="1549.08"/>
    <m/>
    <s v="V1000567 - KRUEANG MUE RUNG REUNG CO., LTD."/>
    <x v="0"/>
    <s v="GRN2425-0007662"/>
    <d v="2025-03-10T00:00:00"/>
    <m/>
    <n v="21"/>
    <s v="Ontime"/>
    <m/>
  </r>
  <r>
    <n v="916"/>
    <s v="Expent  cost"/>
    <d v="2025-02-10T00:00:00"/>
    <m/>
    <m/>
    <d v="2025-02-10T00:00:00"/>
    <s v="PR2425-05601"/>
    <s v="PO2425-06542"/>
    <d v="2025-02-17T00:00:00"/>
    <m/>
    <n v="90"/>
    <s v="SFST81000009"/>
    <s v="Tool and Equipment  Engineering"/>
    <s v="Tool and Equipment"/>
    <n v="3"/>
    <s v="&quot;TOTAL&quot; TFBLI20011 แบตเตอรี่ 20V 2.0Ah."/>
    <n v="4"/>
    <s v="EA."/>
    <n v="595.79"/>
    <n v="2383.16"/>
    <m/>
    <s v="V1000567 - KRUEANG MUE RUNG REUNG CO., LTD."/>
    <x v="0"/>
    <s v="GRN2425-0007662"/>
    <d v="2025-03-10T00:00:00"/>
    <m/>
    <n v="21"/>
    <s v="Ontime"/>
    <m/>
  </r>
  <r>
    <n v="917"/>
    <s v="Expent  cost"/>
    <d v="2025-02-10T00:00:00"/>
    <m/>
    <m/>
    <d v="2025-02-10T00:00:00"/>
    <s v="PR2425-05601"/>
    <s v="PO2425-06542"/>
    <d v="2025-02-17T00:00:00"/>
    <m/>
    <n v="90"/>
    <s v="SFST81000009"/>
    <s v="Tool and Equipment  Engineering"/>
    <s v="Tool and Equipment"/>
    <n v="4"/>
    <s v="&quot;TOTAL&quot; TFCLI2001 แท่นชาร์จแบตเตอรี่ 20V."/>
    <n v="1"/>
    <s v="EA."/>
    <n v="333.64"/>
    <n v="333.64"/>
    <m/>
    <s v="V1000567 - KRUEANG MUE RUNG REUNG CO., LTD."/>
    <x v="0"/>
    <s v="GRN2425-0007662"/>
    <d v="2025-03-10T00:00:00"/>
    <m/>
    <n v="21"/>
    <s v="Ontime"/>
    <m/>
  </r>
  <r>
    <n v="918"/>
    <s v="Expent  cost"/>
    <d v="2025-02-10T00:00:00"/>
    <m/>
    <m/>
    <d v="2025-02-10T00:00:00"/>
    <s v="PR2425-05601"/>
    <s v="PO2425-06542"/>
    <d v="2025-02-17T00:00:00"/>
    <m/>
    <n v="90"/>
    <s v="SFST81000009"/>
    <s v="Tool and Equipment  Engineering"/>
    <s v="Tool and Equipment"/>
    <n v="5"/>
    <s v="&quot;TOTAL&quot; THT321085 คีมย้ำรีเวท 10.5 นิ้ว_x000a_(สําหรับยิงลูกรีเวท อลูมิเนียม)"/>
    <n v="2"/>
    <s v="EA."/>
    <n v="103.27"/>
    <n v="206.54"/>
    <m/>
    <s v="V1000567 - KRUEANG MUE RUNG REUNG CO., LTD."/>
    <x v="0"/>
    <s v="GRN2425-0007662"/>
    <d v="2025-03-10T00:00:00"/>
    <m/>
    <n v="21"/>
    <s v="Ontime"/>
    <m/>
  </r>
  <r>
    <n v="919"/>
    <s v="Expent  cost"/>
    <d v="2025-02-10T00:00:00"/>
    <m/>
    <m/>
    <d v="2025-02-10T00:00:00"/>
    <s v="PR2425-05601"/>
    <s v="PO2425-06543"/>
    <d v="2025-02-17T00:00:00"/>
    <m/>
    <n v="10"/>
    <s v="SFST81000050"/>
    <s v="Tool and Equipment  Engineering"/>
    <s v="Tool and Equipment"/>
    <n v="6"/>
    <s v="&quot;Solar&quot; GW-5D วงเวียนตัดปะเก็น 500mm."/>
    <n v="1"/>
    <s v="EA."/>
    <n v="4436"/>
    <n v="4436"/>
    <m/>
    <s v="V1000729 - BN SUPPLY 1991 CO., LTD."/>
    <x v="0"/>
    <s v="GRN2425-0007335"/>
    <d v="2025-02-21T00:00:00"/>
    <m/>
    <n v="4"/>
    <s v="Ontime"/>
    <m/>
  </r>
  <r>
    <n v="920"/>
    <s v="Expent  cost"/>
    <d v="2025-02-10T00:00:00"/>
    <m/>
    <m/>
    <d v="2025-02-10T00:00:00"/>
    <s v="PR2425-05602"/>
    <s v="PO2425-06547"/>
    <d v="2025-02-17T00:00:00"/>
    <m/>
    <n v="10"/>
    <s v="SFST81000050"/>
    <s v="Civill jobs (Floor-Wall-Celling-roof)"/>
    <s v="Cevil quipment  &amp; Part"/>
    <n v="1"/>
    <s v="ตราเสือ ปูนซีเมนต์ผสม ก่อ ฉาบ เท 50 กก."/>
    <n v="2"/>
    <s v="Sack."/>
    <n v="350"/>
    <n v="700"/>
    <m/>
    <s v="V1000529 - 168 Supply"/>
    <x v="0"/>
    <s v="GRN2425-0007397"/>
    <d v="2025-02-25T00:00:00"/>
    <m/>
    <n v="8"/>
    <s v="Ontime"/>
    <m/>
  </r>
  <r>
    <n v="921"/>
    <s v="Expent  cost"/>
    <d v="2025-02-10T00:00:00"/>
    <m/>
    <m/>
    <d v="2025-02-10T00:00:00"/>
    <s v="PR2425-05603"/>
    <s v="PO2425-06544"/>
    <d v="2025-02-17T00:00:00"/>
    <m/>
    <n v="30"/>
    <s v="SFST81000009"/>
    <s v="Civill jobs (Floor-Wall-Celling-roof)"/>
    <s v="Cevil quipment  &amp; Part"/>
    <n v="1"/>
    <s v="Pigment (ผงสี) สีเขียวเข้ม"/>
    <n v="10"/>
    <s v="BAG."/>
    <n v="530"/>
    <n v="5300"/>
    <m/>
    <s v="APEX ASIA CONSTRUCTION CO.,LTD."/>
    <x v="0"/>
    <s v="GRN2425-0007631"/>
    <d v="2025-03-07T00:00:00"/>
    <m/>
    <n v="18"/>
    <s v="Ontime"/>
    <m/>
  </r>
  <r>
    <n v="922"/>
    <s v="Expent  cost"/>
    <d v="2025-02-10T00:00:00"/>
    <m/>
    <m/>
    <d v="2025-02-10T00:00:00"/>
    <s v="PR2425-05603"/>
    <s v="PO2425-06544"/>
    <d v="2025-02-17T00:00:00"/>
    <m/>
    <n v="30"/>
    <s v="SFST81000009"/>
    <s v="Civill jobs (Floor-Wall-Celling-roof)"/>
    <s v="Cevil quipment  &amp; Part"/>
    <n v="2"/>
    <s v="Pigment (ผงสี) สีเหลือง"/>
    <n v="10"/>
    <s v="BAG."/>
    <n v="530"/>
    <n v="5300"/>
    <m/>
    <s v="APEX ASIA CONSTRUCTION CO.,LTD."/>
    <x v="0"/>
    <s v="GRN2425-0007631"/>
    <d v="2025-03-07T00:00:00"/>
    <m/>
    <n v="18"/>
    <s v="Ontime"/>
    <m/>
  </r>
  <r>
    <n v="923"/>
    <s v="Expent  cost"/>
    <d v="2025-02-10T00:00:00"/>
    <m/>
    <m/>
    <d v="2025-02-10T00:00:00"/>
    <s v="PR2425-05603"/>
    <s v="PO2425-06544"/>
    <d v="2025-02-17T00:00:00"/>
    <m/>
    <n v="30"/>
    <s v="SFST81000009"/>
    <s v="Civill jobs (Floor-Wall-Celling-roof)"/>
    <s v="Cevil quipment  &amp; Part"/>
    <n v="3"/>
    <s v="น้ำยา PU HF Part A: 3 kg, Part B: 3 kg"/>
    <n v="20"/>
    <s v="SET"/>
    <n v="1450"/>
    <n v="29000"/>
    <m/>
    <s v="APEX ASIA CONSTRUCTION CO.,LTD."/>
    <x v="0"/>
    <s v="GRN2425-0007631"/>
    <d v="2025-03-07T00:00:00"/>
    <m/>
    <n v="18"/>
    <s v="Ontime"/>
    <m/>
  </r>
  <r>
    <n v="924"/>
    <s v="Expent  cost"/>
    <d v="2025-02-10T00:00:00"/>
    <m/>
    <m/>
    <d v="2025-02-10T00:00:00"/>
    <s v="PR2425-05603"/>
    <s v="PO2425-06544"/>
    <d v="2025-02-17T00:00:00"/>
    <m/>
    <n v="30"/>
    <s v="SFST81000009"/>
    <s v="Civill jobs (Floor-Wall-Celling-roof)"/>
    <s v="Cevil quipment  &amp; Part"/>
    <n v="4"/>
    <s v="ปูนซีเมนต์ ฟองดูสำหรับห้องเย็น Fondu Concrete"/>
    <n v="2"/>
    <s v="Sack."/>
    <n v="2350"/>
    <n v="4700"/>
    <m/>
    <s v="APEX ASIA CONSTRUCTION CO.,LTD."/>
    <x v="0"/>
    <s v="GRN2425-0007631"/>
    <d v="2025-03-07T00:00:00"/>
    <m/>
    <n v="18"/>
    <s v="Ontime"/>
    <m/>
  </r>
  <r>
    <n v="925"/>
    <s v="Expent  cost"/>
    <d v="2025-02-14T00:00:00"/>
    <m/>
    <m/>
    <d v="2025-02-14T00:00:00"/>
    <s v="PR2425-05681"/>
    <s v="PO2425-06653"/>
    <d v="2025-02-21T00:00:00"/>
    <m/>
    <n v="10"/>
    <d v="2025-05-16T00:00:00"/>
    <s v="Consumable part for MN"/>
    <s v="Eletrical part"/>
    <n v="1"/>
    <s v="&quot;Philip&quot;,T8,20W, 2100lm, ECO SOFT HO LED"/>
    <n v="40"/>
    <s v="PCS."/>
    <n v="134"/>
    <n v="5360"/>
    <m/>
    <s v="V1000276 - SN. ELECTRIC AND SUPPLY CO., LTD."/>
    <x v="0"/>
    <s v="GRN2425-0007449"/>
    <d v="2025-03-01T00:00:00"/>
    <m/>
    <n v="8"/>
    <s v="Ontime"/>
    <m/>
  </r>
  <r>
    <n v="926"/>
    <s v="Expent  cost"/>
    <d v="2025-02-14T00:00:00"/>
    <m/>
    <m/>
    <d v="2025-02-14T00:00:00"/>
    <s v="PR2425-05681"/>
    <s v="PO2425-06653"/>
    <d v="2025-02-21T00:00:00"/>
    <m/>
    <n v="10"/>
    <s v="SFST34000186"/>
    <s v="Consumable part for MN"/>
    <s v="Electrical jobs"/>
    <n v="2"/>
    <s v="BTICINO 25503 สีเทา ขนาด 3 ช่อง กันน้ำ IP55"/>
    <n v="20"/>
    <s v="PCS."/>
    <n v="390"/>
    <n v="7800"/>
    <m/>
    <s v="V1000276 - SN. ELECTRIC AND SUPPLY CO., LTD."/>
    <x v="0"/>
    <s v="GRN2425-0007449"/>
    <d v="2025-03-01T00:00:00"/>
    <m/>
    <n v="8"/>
    <s v="Ontime"/>
    <m/>
  </r>
  <r>
    <n v="927"/>
    <s v="Expent  cost"/>
    <d v="2025-02-18T00:00:00"/>
    <m/>
    <m/>
    <d v="2025-02-18T00:00:00"/>
    <s v="PR2425-05702"/>
    <s v="PO2425-06684"/>
    <d v="2025-02-25T00:00:00"/>
    <m/>
    <n v="10"/>
    <s v="SFST34000189"/>
    <s v="Consumable part for MN"/>
    <s v="Tool and Equipment"/>
    <n v="1"/>
    <s v="PU Foam Sika Boom AP 500ml (1BOX / 12 PC)"/>
    <n v="12"/>
    <s v="PCS."/>
    <n v="245"/>
    <n v="2940"/>
    <m/>
    <s v="V1000289 - Kitticharoen Supply Co., Ltd"/>
    <x v="0"/>
    <s v="GRN2425-0007452"/>
    <d v="2025-03-01T00:00:00"/>
    <m/>
    <n v="4"/>
    <s v="Ontime"/>
    <m/>
  </r>
  <r>
    <n v="928"/>
    <s v="Expent  cost"/>
    <d v="2025-02-19T00:00:00"/>
    <m/>
    <m/>
    <d v="2025-02-19T00:00:00"/>
    <s v="PR2425-05741"/>
    <s v="PO2425-06715"/>
    <d v="2025-02-26T00:00:00"/>
    <m/>
    <n v="30"/>
    <s v="SFST81000050"/>
    <s v="Safety equipment"/>
    <s v="Safety equipment"/>
    <n v="1"/>
    <s v="เข็มขัดพยุงหลัง ERGOZO Heavy Duty_x000a_Size: L = 7เส้น, XL = 5เส้น"/>
    <n v="12"/>
    <s v="PCS."/>
    <n v="320"/>
    <n v="3840"/>
    <m/>
    <s v=" V1000224 - PHOL DHANYA PUBLIC CO.,LTD."/>
    <x v="0"/>
    <s v="GRN2425-0007565"/>
    <d v="2025-03-04T00:00:00"/>
    <m/>
    <n v="6"/>
    <s v="Ontime"/>
    <m/>
  </r>
  <r>
    <n v="929"/>
    <s v="Expent  cost"/>
    <d v="2025-02-19T00:00:00"/>
    <m/>
    <m/>
    <d v="2025-02-19T00:00:00"/>
    <s v="PR2425-05742"/>
    <s v="PO2425-06720"/>
    <d v="2025-02-26T00:00:00"/>
    <m/>
    <n v="30"/>
    <s v="SFST81000009"/>
    <s v="Tool and Equipment  Engineering"/>
    <s v="Tool and Equipment"/>
    <n v="1"/>
    <s v="มือจับสแตนเลสตัวตรง 12 นิ้ว x 1นิ้ว"/>
    <n v="10"/>
    <s v="PCS."/>
    <n v="330"/>
    <n v="3300"/>
    <m/>
    <s v="V1000259 - JJP SUPPLY CO., LTD"/>
    <x v="0"/>
    <s v="GRN2425-0007842"/>
    <d v="2025-03-14T00:00:00"/>
    <m/>
    <n v="16"/>
    <s v="Ontime"/>
    <m/>
  </r>
  <r>
    <n v="930"/>
    <s v="Expent  cost"/>
    <d v="2025-02-19T00:00:00"/>
    <m/>
    <m/>
    <d v="2025-02-19T00:00:00"/>
    <s v="PR2425-05742"/>
    <s v="PO2425-06720"/>
    <d v="2025-02-26T00:00:00"/>
    <m/>
    <n v="30"/>
    <s v="SFST81000009"/>
    <s v="Tool and Equipment  Engineering"/>
    <s v="Tool and Equipment"/>
    <n v="2"/>
    <s v="สกรูหัวเวเฟอร์ ปลายสว่าน ชุบขาว สกรูหัวหมวก 8x1.1/2 นิ้ว (1กล่อง/1000)"/>
    <n v="1"/>
    <s v="PCS."/>
    <n v="220"/>
    <n v="220"/>
    <m/>
    <s v="V1000259 - JJP SUPPLY CO., LTD"/>
    <x v="0"/>
    <s v="GRN2425-0007842"/>
    <d v="2025-03-14T00:00:00"/>
    <m/>
    <n v="16"/>
    <s v="Ontime"/>
    <m/>
  </r>
  <r>
    <n v="931"/>
    <s v="Expent  cost"/>
    <d v="2025-02-19T00:00:00"/>
    <m/>
    <m/>
    <d v="2025-02-19T00:00:00"/>
    <s v="PR2425-05742"/>
    <s v="PO2425-06720"/>
    <d v="2025-02-26T00:00:00"/>
    <m/>
    <n v="30"/>
    <s v="SFST81000009"/>
    <s v="Tool and Equipment  Engineering"/>
    <s v="Tool and Equipment"/>
    <n v="3"/>
    <s v="สกรูหัวเวเฟอร์ ปลายสว่าน ชุบขาว สกรูหัวหมวก 8x1นิ้ว (1กล่อง/1000ตัว)"/>
    <n v="1"/>
    <s v="PCS."/>
    <n v="290"/>
    <n v="290"/>
    <m/>
    <s v="V1000259 - JJP SUPPLY CO., LTD"/>
    <x v="0"/>
    <s v="GRN2425-0007842"/>
    <d v="2025-03-14T00:00:00"/>
    <m/>
    <n v="16"/>
    <s v="Ontime"/>
    <m/>
  </r>
  <r>
    <n v="932"/>
    <s v="Expent  cost"/>
    <d v="2025-02-19T00:00:00"/>
    <m/>
    <m/>
    <d v="2025-02-19T00:00:00"/>
    <s v="PR2425-05742"/>
    <s v="PO2425-06720"/>
    <d v="2025-02-26T00:00:00"/>
    <m/>
    <n v="30"/>
    <s v="SFST81000009"/>
    <s v="Tool and Equipment  Engineering"/>
    <s v="Tool and Equipment"/>
    <n v="4"/>
    <s v="สกรูหัวเวเฟอร์ ปลายสว่าน ชุบขาว สกรูหัวหมวก 8x1/2นิ้ว (1กล่อง/1000ตัว)"/>
    <n v="1"/>
    <s v="PCS."/>
    <n v="240"/>
    <n v="240"/>
    <m/>
    <s v="V1000259 - JJP SUPPLY CO., LTD"/>
    <x v="0"/>
    <s v="GRN2425-0007842"/>
    <d v="2025-03-14T00:00:00"/>
    <m/>
    <n v="16"/>
    <s v="Ontime"/>
    <m/>
  </r>
  <r>
    <n v="933"/>
    <s v="Expent  cost"/>
    <d v="2025-02-19T00:00:00"/>
    <m/>
    <m/>
    <d v="2025-02-19T00:00:00"/>
    <s v="PR2425-05742"/>
    <s v="PO2425-06719"/>
    <d v="2025-02-26T00:00:00"/>
    <m/>
    <n v="30"/>
    <s v="SFST81000009"/>
    <s v="Tool and Equipment  Engineering"/>
    <s v="Tool and Equipment"/>
    <n v="5"/>
    <s v="สกรูเกลียวปล่อยสแตนเลสหัวเดเปอร์แฉก 6x1.1/2 นิ้ว (1กล่อง/500ตัว)"/>
    <n v="2"/>
    <s v="PCS."/>
    <n v="480"/>
    <n v="960"/>
    <m/>
    <s v="V1000306 - Inter Supply (1992) Co., Ltd."/>
    <x v="0"/>
    <s v="GRN2425-0007742"/>
    <d v="2025-03-12T00:00:00"/>
    <m/>
    <n v="14"/>
    <s v="Ontime"/>
    <m/>
  </r>
  <r>
    <n v="934"/>
    <s v="Expent  cost"/>
    <d v="2025-02-19T00:00:00"/>
    <m/>
    <m/>
    <d v="2025-02-19T00:00:00"/>
    <s v="PR2425-05742"/>
    <s v="PO2425-06719"/>
    <d v="2025-02-26T00:00:00"/>
    <m/>
    <n v="30"/>
    <s v="SFST81000009"/>
    <s v="Tool and Equipment  Engineering"/>
    <s v="Tool and Equipment"/>
    <n v="6"/>
    <s v="สกรูเกลียวปล่อยสแตนเลสหัวเตเปอร์แฉก 6x1 นิ้ว (1กล่อง/1000ตัว)"/>
    <n v="1"/>
    <s v="PCS."/>
    <n v="720"/>
    <n v="720"/>
    <m/>
    <s v="V1000306 - Inter Supply (1992) Co., Ltd."/>
    <x v="0"/>
    <s v="GRN2425-0007742"/>
    <d v="2025-03-12T00:00:00"/>
    <m/>
    <n v="14"/>
    <s v="Ontime"/>
    <m/>
  </r>
  <r>
    <n v="935"/>
    <s v="Expent  cost"/>
    <d v="2025-02-19T00:00:00"/>
    <m/>
    <m/>
    <d v="2025-02-19T00:00:00"/>
    <s v="PR2425-05742"/>
    <s v="PO2425-06719"/>
    <d v="2025-02-26T00:00:00"/>
    <m/>
    <n v="30"/>
    <s v="SFST81000009"/>
    <s v="Tool and Equipment  Engineering"/>
    <s v="Tool and Equipment"/>
    <n v="7"/>
    <s v="สกรูเกลียวปล่อยสแตนเลส สกรูหัวกลม 6x1 นิ้ว (1กล่อง/1000ตัว)"/>
    <n v="1"/>
    <s v="PCS."/>
    <n v="720"/>
    <n v="720"/>
    <m/>
    <s v="V1000306 - Inter Supply (1992) Co., Ltd."/>
    <x v="0"/>
    <s v="GRN2425-0007742"/>
    <d v="2025-03-12T00:00:00"/>
    <m/>
    <n v="14"/>
    <s v="Ontime"/>
    <m/>
  </r>
  <r>
    <n v="936"/>
    <s v="Expent  cost"/>
    <d v="2025-02-19T00:00:00"/>
    <m/>
    <m/>
    <d v="2025-02-19T00:00:00"/>
    <s v="PR2425-05742"/>
    <s v="PO2425-06719"/>
    <d v="2025-02-26T00:00:00"/>
    <m/>
    <n v="30"/>
    <s v="SFST81000009"/>
    <s v="Tool and Equipment  Engineering"/>
    <s v="Tool and Equipment"/>
    <n v="8"/>
    <s v="สกรูเกลียวปล่อยสแตนเลส สกรูหัวกลม 6x1.1/2 นิ้ว (1กล่อง/500ตัว)"/>
    <n v="2"/>
    <s v="PCS."/>
    <n v="480"/>
    <n v="960"/>
    <m/>
    <s v="V1000306 - Inter Supply (1992) Co., Ltd."/>
    <x v="0"/>
    <s v="GRN2425-0007742"/>
    <d v="2025-03-12T00:00:00"/>
    <m/>
    <n v="14"/>
    <s v="Ontime"/>
    <m/>
  </r>
  <r>
    <n v="937"/>
    <s v="Expent  cost"/>
    <d v="2025-02-19T00:00:00"/>
    <m/>
    <m/>
    <d v="2025-02-19T00:00:00"/>
    <s v="PR2425-05743"/>
    <s v="PO2425-06721"/>
    <d v="2025-02-26T00:00:00"/>
    <m/>
    <n v="30"/>
    <s v="SFST81000064"/>
    <s v="Waste water "/>
    <s v="Safety  annual jobs"/>
    <n v="1"/>
    <s v="ค่าวิเคราะห์ตรวจวัดน้ำเสีย_x000a_- เดือนกุมภาพันธ์ ตรวจวัด 3เดือน/ครั้ง_x000a_- จุดน้ำเข้า_x000a_- จุดน้ำออก_x000a_- จุดปล่อยน้ำหน้าโรงงาน"/>
    <n v="1"/>
    <s v="JOB."/>
    <n v="5250"/>
    <n v="5250"/>
    <m/>
    <s v="V1000124 - S.P.J. SCIENTIFIC CO., LTD."/>
    <x v="0"/>
    <s v="GRN2425-0007699"/>
    <d v="2025-03-11T00:00:00"/>
    <m/>
    <n v="13"/>
    <s v="Ontime"/>
    <m/>
  </r>
  <r>
    <n v="938"/>
    <s v="Expent  cost"/>
    <d v="2025-02-19T00:00:00"/>
    <m/>
    <m/>
    <d v="2025-02-19T00:00:00"/>
    <s v="PR2425-05744 "/>
    <s v="PO2425-06717"/>
    <d v="2025-02-26T00:00:00"/>
    <m/>
    <n v="100"/>
    <s v="SFST81000050"/>
    <s v="Tool and Equipment  Engineering"/>
    <s v="Tool and Equipment"/>
    <n v="1"/>
    <s v="&quot;TOTAL&quot; THT2910003 ปากกาวัดไฟ แสดงสถานะด้วยไฟ LED_x000a_ช่วงความถี่ : 50/60Hz"/>
    <n v="5"/>
    <s v="EA."/>
    <n v="262.14999999999998"/>
    <n v="1310.75"/>
    <m/>
    <s v="V1000567 - KRUEANG MUE RUNG REUNG CO., LTD."/>
    <x v="0"/>
    <s v="GRN2526-0001424"/>
    <d v="2025-06-04T00:00:00"/>
    <m/>
    <n v="98"/>
    <s v="Ontime"/>
    <m/>
  </r>
  <r>
    <n v="939"/>
    <s v="Expent  cost"/>
    <d v="2025-02-19T00:00:00"/>
    <m/>
    <m/>
    <d v="2025-02-19T00:00:00"/>
    <s v="PR2425-05744 "/>
    <s v="PO2425-06717"/>
    <d v="2025-02-26T00:00:00"/>
    <m/>
    <n v="100"/>
    <s v="SFST81000050"/>
    <s v="Tool and Equipment  Engineering"/>
    <s v="Tool and Equipment"/>
    <n v="2"/>
    <s v="&quot;TOTAL&quot; TWLI2025 ไฟสปอร์ตไลท์ LED 20V"/>
    <n v="2"/>
    <s v="EA."/>
    <n v="834.11"/>
    <n v="1668.22"/>
    <m/>
    <s v="V1000567 - KRUEANG MUE RUNG REUNG CO., LTD."/>
    <x v="0"/>
    <s v="GRN2526-0001424"/>
    <d v="2025-06-04T00:00:00"/>
    <m/>
    <n v="98"/>
    <s v="Ontime"/>
    <m/>
  </r>
  <r>
    <n v="940"/>
    <s v="Expent  cost"/>
    <d v="2025-02-19T00:00:00"/>
    <m/>
    <m/>
    <d v="2025-02-19T00:00:00"/>
    <s v="PR2425-05744 "/>
    <s v="PO2425-06717"/>
    <d v="2025-02-26T00:00:00"/>
    <m/>
    <n v="100"/>
    <s v="SFST81000050"/>
    <s v="Tool and Equipment  Engineering"/>
    <s v="Tool and Equipment"/>
    <n v="3"/>
    <s v="&quot;TOTAL&quot; THT141253 บ๊อกซ์ชุด 24 ชิ้น 1/2 นิ้ว ขนาด 10-32 มม"/>
    <n v="1"/>
    <s v="EA."/>
    <n v="1501.4"/>
    <n v="1501.4"/>
    <m/>
    <s v="V1000567 - KRUEANG MUE RUNG REUNG CO., LTD."/>
    <x v="0"/>
    <s v="GRN2526-0001424"/>
    <d v="2025-06-04T00:00:00"/>
    <m/>
    <n v="98"/>
    <s v="Ontime"/>
    <m/>
  </r>
  <r>
    <n v="941"/>
    <s v="Expent  cost"/>
    <d v="2025-02-19T00:00:00"/>
    <m/>
    <m/>
    <d v="2025-02-19T00:00:00"/>
    <s v="PR2425-05745"/>
    <s v="PO2425-06718 "/>
    <d v="2025-02-26T00:00:00"/>
    <m/>
    <n v="30"/>
    <s v="SFST81000009"/>
    <s v="PD Machine"/>
    <s v="Bowl Cutter (Chopper) No.1"/>
    <n v="1"/>
    <s v="Edge sealing profile, Part No. 4100426_x000a_- เครื่อง Bowl cutter, K+G WETTER CM 120 STL_x000a_- SPARE PART seerial no. 420/1217"/>
    <n v="7"/>
    <s v="M."/>
    <n v="522.5"/>
    <n v="3657.5"/>
    <m/>
    <s v="V1000782 - Forefront Foodtech Co.,Ltd."/>
    <x v="0"/>
    <s v="GRN2425-0007827"/>
    <d v="2025-03-17T00:00:00"/>
    <m/>
    <n v="19"/>
    <s v="Ontime"/>
    <m/>
  </r>
  <r>
    <n v="942"/>
    <s v="Expent  cost"/>
    <d v="2025-02-19T00:00:00"/>
    <m/>
    <m/>
    <d v="2025-02-19T00:00:00"/>
    <s v="PR2425-05746"/>
    <s v="PO2425-06718 "/>
    <d v="2025-02-26T00:00:00"/>
    <m/>
    <n v="10"/>
    <s v="SFST81000009"/>
    <s v="Tool and Equipment PD M/C"/>
    <s v="Eletrical part"/>
    <n v="1"/>
    <s v="สายไฟฟ้า Yazaki VCT-G 4x4/4 sqmm. 5 แกน (5x4 sqmm)"/>
    <n v="100"/>
    <s v="M."/>
    <n v="143.66999999999999"/>
    <n v="14367"/>
    <m/>
    <s v="V1000276 - SN. ELECTRIC AND SUPPLY CO., LTD."/>
    <x v="0"/>
    <s v="GRN2425-0007602"/>
    <d v="2025-03-05T00:00:00"/>
    <m/>
    <n v="7"/>
    <s v="Ontime"/>
    <m/>
  </r>
  <r>
    <n v="943"/>
    <s v="Expent  cost"/>
    <d v="2025-02-19T00:00:00"/>
    <m/>
    <m/>
    <d v="2025-02-19T00:00:00"/>
    <s v="PR2425-05746"/>
    <s v="PO2425-06718 "/>
    <d v="2025-02-26T00:00:00"/>
    <m/>
    <n v="10"/>
    <s v="SFST81000009"/>
    <s v="Tool and Equipment PD M/C"/>
    <s v="Eletrical part"/>
    <n v="2"/>
    <s v="สายไฟฟ้า Yazaki VCT-G 4x2.5/2.5 sqmm. 5 แกน (5x2.5 sqmm)"/>
    <n v="100"/>
    <s v="M."/>
    <n v="94.19"/>
    <n v="9419"/>
    <m/>
    <s v="V1000276 - SN. ELECTRIC AND SUPPLY CO., LTD."/>
    <x v="0"/>
    <s v="GRN2425-0007602"/>
    <d v="2025-03-05T00:00:00"/>
    <m/>
    <n v="7"/>
    <s v="Ontime"/>
    <m/>
  </r>
  <r>
    <n v="944"/>
    <s v="Expent  cost"/>
    <d v="2025-02-19T00:00:00"/>
    <m/>
    <m/>
    <d v="2025-02-19T00:00:00"/>
    <s v="PR2425-05747"/>
    <s v="PO2425-06716"/>
    <d v="2025-02-26T00:00:00"/>
    <m/>
    <n v="60"/>
    <s v="SFST81000048"/>
    <s v="Tool and Equipment PD M/C"/>
    <s v="Tool and Equipment"/>
    <n v="1"/>
    <s v="&quot;NCD&quot; SAFETY VALVE Model: SS106-10_x000a_- Mat.Body: Stainless 316_x000a_- Mat.Seat: 316_x000a_- Pressure Range: 0.3 to 10 kg/cm2_x000a_- Size: In 3/4&quot; x Out 1&quot; | BSPT_x000a_- Set Pressure: 9 bar"/>
    <n v="1"/>
    <s v="PCS."/>
    <n v="10500"/>
    <n v="10500"/>
    <m/>
    <s v="V1000690 - PAKO ENGINEERING COMPANY LIMITED"/>
    <x v="0"/>
    <s v="GRN2425-0008177"/>
    <d v="2025-03-31T00:00:00"/>
    <m/>
    <n v="33"/>
    <s v="Ontime"/>
    <m/>
  </r>
  <r>
    <n v="945"/>
    <s v="Expent  cost"/>
    <d v="2025-02-20T00:00:00"/>
    <m/>
    <m/>
    <d v="2025-02-20T00:00:00"/>
    <s v="PR2425-05774"/>
    <s v="PO2425-06839"/>
    <d v="2025-02-27T00:00:00"/>
    <m/>
    <n v="30"/>
    <s v="SFST81000004"/>
    <s v="PD Machine"/>
    <s v="Steam Bratt pan No.1"/>
    <n v="1"/>
    <s v="Service charge_x000a_- Dismantle BCH Bratt pan No. 1 and move out of area_x000a_- Install new Jumainox Bratt pan in place of BCH Bratt pan No. 1 inl. Connecting the staem system_x000a_   Connecting elctricity_x000a_   Connecting Air pressure_x000a_   Commissioning_x000a_- Working date Sat-Sun 22-23/02/2025"/>
    <n v="1"/>
    <s v="JOB."/>
    <n v="49500"/>
    <n v="49500"/>
    <m/>
    <s v="V1000189 - FPT FOOD PROCESS TECHNOLOGY CO., LTD."/>
    <x v="0"/>
    <s v="GRN2425-0007945"/>
    <d v="2025-03-20T00:00:00"/>
    <m/>
    <n v="21"/>
    <s v="Ontime"/>
    <m/>
  </r>
  <r>
    <n v="946"/>
    <s v="Expent  cost"/>
    <d v="2025-02-24T00:00:00"/>
    <m/>
    <m/>
    <d v="2025-02-24T00:00:00"/>
    <s v="PR2425-05819"/>
    <s v="PO2425-06920"/>
    <d v="2025-03-03T00:00:00"/>
    <m/>
    <n v="90"/>
    <s v="SFST34000093"/>
    <s v="Consumable part for MN"/>
    <s v="Tool and Equipment"/>
    <n v="1"/>
    <s v="ลวดเชื่อมทังสเตน ขนาด 2.4 mm. (สีฟ้า)"/>
    <n v="4"/>
    <s v="Box"/>
    <n v="520"/>
    <n v="2080"/>
    <m/>
    <s v="V1000259 - JJP SUPPLY CO., LTD"/>
    <x v="0"/>
    <s v="GRN2526-0000108"/>
    <d v="2025-04-05T00:00:00"/>
    <m/>
    <n v="33"/>
    <s v="Ontime"/>
    <m/>
  </r>
  <r>
    <n v="947"/>
    <s v="Expent  cost"/>
    <d v="2025-02-26T00:00:00"/>
    <m/>
    <m/>
    <d v="2025-02-26T00:00:00"/>
    <s v="PR2425-05834"/>
    <s v="PO2425-06950"/>
    <d v="2025-03-05T00:00:00"/>
    <m/>
    <n v="30"/>
    <s v="SFST11000067"/>
    <s v="Water plant"/>
    <s v="Water system jobs"/>
    <n v="1"/>
    <s v="โซเดียม 10%  + COA"/>
    <n v="200"/>
    <s v="Kg."/>
    <n v="5.2"/>
    <n v="1040"/>
    <m/>
    <s v="V1000205 - INTERPRETIVE CO.,LTD."/>
    <x v="0"/>
    <s v="GRN2425-0007834"/>
    <d v="2025-03-17T00:00:00"/>
    <m/>
    <n v="12"/>
    <s v="Ontime"/>
    <m/>
  </r>
  <r>
    <n v="948"/>
    <s v="Expent  cost"/>
    <d v="2025-02-26T00:00:00"/>
    <m/>
    <m/>
    <d v="2025-02-26T00:00:00"/>
    <s v="PR2425-05834"/>
    <s v="PO2425-06918"/>
    <d v="2025-03-05T00:00:00"/>
    <m/>
    <n v="10"/>
    <s v="SFST11000023"/>
    <s v="Waste water "/>
    <s v="Waste water system Jobs"/>
    <n v="2"/>
    <s v="Bio Solution 1 lit"/>
    <n v="2"/>
    <s v="BOT"/>
    <n v="800"/>
    <n v="1600"/>
    <m/>
    <s v="V1000206 - TECHMAN (THAILAND) CO.,LTD."/>
    <x v="0"/>
    <s v="GRN2425-0007813"/>
    <d v="2025-03-14T00:00:00"/>
    <m/>
    <n v="9"/>
    <s v="Ontime"/>
    <m/>
  </r>
  <r>
    <n v="949"/>
    <s v="Expent  cost"/>
    <d v="2025-02-28T00:00:00"/>
    <m/>
    <m/>
    <d v="2025-02-28T00:00:00"/>
    <s v="PR2425-05856"/>
    <s v="PO2425-06937"/>
    <d v="2025-03-07T00:00:00"/>
    <m/>
    <n v="120"/>
    <s v="SFST81000048"/>
    <s v="PD Machine"/>
    <s v="Steambox No.2"/>
    <n v="1"/>
    <s v="ปรับปรุงซีลประตู Steam Box_x000a_- ทำร่องซีลประตูใหม่ เปลี่ยนซีลประตูใหม่แทนของเดิม -_x000a_- ซีลประตูจำนวน 2 เครื่อง 4 บาน_x000a_- ซีลล่าง สามเหลี่ยม จำนวน 4 เมตร_x000a_- ค่าแรงพร้อมอุปกรณ์_x000a_- วัดสุสิ้นเปลื้อง"/>
    <n v="1"/>
    <s v="JOB."/>
    <n v="65000"/>
    <n v="65000"/>
    <m/>
    <s v=" V1000192 - Jirasak Supply and Service Ltd.,Part"/>
    <x v="0"/>
    <s v="GRN2526-0003812"/>
    <d v="2025-09-11T00:00:00"/>
    <m/>
    <n v="188"/>
    <s v="over deliverry"/>
    <m/>
  </r>
  <r>
    <n v="950"/>
    <s v="Expent  cost"/>
    <d v="2025-02-28T00:00:00"/>
    <m/>
    <m/>
    <d v="2025-02-28T00:00:00"/>
    <s v="PR2425-05857"/>
    <s v="PO425-06936"/>
    <d v="2025-03-07T00:00:00"/>
    <m/>
    <n v="10"/>
    <s v="SFST81000048"/>
    <s v="Tool and Equipment PD M/C"/>
    <s v="Tool and Equipment"/>
    <n v="1"/>
    <s v="PHOTO E3X-NA11"/>
    <n v="1"/>
    <s v="PCS."/>
    <n v="3800"/>
    <n v="3800"/>
    <m/>
    <s v="V1000051 - THAI POLYMER SUPPLY CO., LTD"/>
    <x v="0"/>
    <s v="GRN2425-0007810"/>
    <d v="2025-03-14T00:00:00"/>
    <m/>
    <n v="7"/>
    <s v="Ontime"/>
    <m/>
  </r>
  <r>
    <n v="951"/>
    <s v="Expent  cost"/>
    <d v="2025-02-28T00:00:00"/>
    <m/>
    <m/>
    <d v="2025-02-28T00:00:00"/>
    <s v="PR2425-05857"/>
    <s v="PO425-06936"/>
    <d v="2025-03-07T00:00:00"/>
    <m/>
    <n v="10"/>
    <s v="SFST81000048"/>
    <s v="Tool and Equipment PD M/C"/>
    <s v="Tool and Equipment"/>
    <n v="2"/>
    <s v="PHOTO SW.E32-DC200_x000a_- S/N: UXD04135707"/>
    <n v="1"/>
    <s v="PCS."/>
    <n v="1440"/>
    <n v="1440"/>
    <m/>
    <s v="V1000051 - THAI POLYMER SUPPLY CO., LTD"/>
    <x v="0"/>
    <s v="GRN2425-0007810"/>
    <d v="2025-03-14T00:00:00"/>
    <m/>
    <n v="7"/>
    <s v="Ontime"/>
    <m/>
  </r>
  <r>
    <n v="952"/>
    <s v="Expent  cost"/>
    <d v="2025-02-28T00:00:00"/>
    <m/>
    <m/>
    <d v="2025-02-28T00:00:00"/>
    <s v="PR2425-05858"/>
    <s v="PO2425-06935"/>
    <d v="2025-03-07T00:00:00"/>
    <m/>
    <n v="30"/>
    <s v="SFST81000009"/>
    <s v="Tool and Equipment PD M/C"/>
    <s v="Eletrical part"/>
    <n v="1"/>
    <s v="Bticino ปลั๊กคู่ 3 ขา ขนาด 3 ช่อง มีม่านนิรภัย สีขาว M9025G"/>
    <n v="20"/>
    <s v="PCS."/>
    <n v="135"/>
    <n v="2700"/>
    <m/>
    <s v="V1000276 - SN. ELECTRIC AND SUPPLY CO., LTD."/>
    <x v="0"/>
    <s v="GRN2425-0007909"/>
    <d v="2025-03-19T00:00:00"/>
    <m/>
    <n v="12"/>
    <s v="Ontime"/>
    <m/>
  </r>
  <r>
    <n v="953"/>
    <s v="Expent  cost"/>
    <d v="2025-02-28T00:00:00"/>
    <m/>
    <m/>
    <d v="2025-02-28T00:00:00"/>
    <s v="PR2425-05858"/>
    <s v="PO2425-06935"/>
    <d v="2025-03-07T00:00:00"/>
    <m/>
    <n v="30"/>
    <s v="SFST81000009"/>
    <s v="Tool and Equipment PD M/C"/>
    <s v="Eletrical part"/>
    <n v="2"/>
    <s v="สตาร์ทเตอร์ S10-P 4-65W 220V PHILIPS 1 กล่อง/25ตัว"/>
    <n v="2"/>
    <s v="PCS."/>
    <n v="475"/>
    <n v="950"/>
    <m/>
    <s v="V1000276 - SN. ELECTRIC AND SUPPLY CO., LTD."/>
    <x v="0"/>
    <s v="GRN2425-0007909"/>
    <d v="2025-03-19T00:00:00"/>
    <m/>
    <n v="12"/>
    <s v="Ontime"/>
    <m/>
  </r>
  <r>
    <n v="954"/>
    <s v="Expent  cost"/>
    <d v="2025-02-28T00:00:00"/>
    <m/>
    <m/>
    <d v="2025-02-28T00:00:00"/>
    <s v="PR2425-05858"/>
    <s v="PO2425-06935"/>
    <d v="2025-03-07T00:00:00"/>
    <m/>
    <n v="30"/>
    <s v="SFST81000009"/>
    <s v="Tool and Equipment PD M/C"/>
    <s v="Eletrical part"/>
    <n v="3"/>
    <s v="Bticino อะแด๊ปเตอร์สวิตช์ปลั๊ก รุ่น Magic M9999"/>
    <n v="20"/>
    <s v="PCS."/>
    <n v="13"/>
    <n v="260"/>
    <m/>
    <s v="V1000276 - SN. ELECTRIC AND SUPPLY CO., LTD."/>
    <x v="0"/>
    <s v="GRN2425-0007909"/>
    <d v="2025-03-19T00:00:00"/>
    <m/>
    <n v="12"/>
    <s v="Ontime"/>
    <m/>
  </r>
  <r>
    <n v="955"/>
    <s v="Expent  cost"/>
    <d v="2025-02-28T00:00:00"/>
    <m/>
    <m/>
    <d v="2025-02-28T00:00:00"/>
    <s v="PR2425-05858"/>
    <s v="PO2425-06935"/>
    <d v="2025-03-07T00:00:00"/>
    <m/>
    <n v="30"/>
    <s v="SFST81000009"/>
    <s v="Tool and Equipment PD M/C"/>
    <s v="Eletrical part"/>
    <n v="4"/>
    <s v="Bticino ฝาอุด 1 ช่อง Magic Advance M9000"/>
    <n v="20"/>
    <s v="PCS."/>
    <n v="18"/>
    <n v="360"/>
    <m/>
    <s v="V1000276 - SN. ELECTRIC AND SUPPLY CO., LTD."/>
    <x v="0"/>
    <s v="GRN2425-0007909"/>
    <d v="2025-03-19T00:00:00"/>
    <m/>
    <n v="12"/>
    <s v="Ontime"/>
    <m/>
  </r>
  <r>
    <n v="956"/>
    <s v="Expent  cost"/>
    <d v="2025-02-28T00:00:00"/>
    <m/>
    <m/>
    <d v="2025-02-28T00:00:00"/>
    <s v="PR2425-05860"/>
    <s v="PO2425-06934"/>
    <d v="2025-03-07T00:00:00"/>
    <m/>
    <n v="30"/>
    <s v="SFST81000009"/>
    <s v="PD Machine"/>
    <s v="Vacuum Tumbler  เล็ก No.1"/>
    <n v="1"/>
    <s v="&quot;NOWICKI&quot;, Vacuum Tumbler Model MA-500PS,_x000a_SN:21812216, MA00012162, Gasket*400 Blue"/>
    <n v="1"/>
    <s v="PCS."/>
    <n v="16448"/>
    <n v="16448"/>
    <m/>
    <s v="V1000666 - HITEC FOOD EQUIPMENT CO.,LTD."/>
    <x v="0"/>
    <s v="GRN2425-0008153"/>
    <d v="2025-03-29T00:00:00"/>
    <m/>
    <n v="22"/>
    <s v="Ontime"/>
    <m/>
  </r>
  <r>
    <n v="957"/>
    <s v="Expent  cost"/>
    <d v="2025-02-28T00:00:00"/>
    <m/>
    <m/>
    <d v="2025-02-28T00:00:00"/>
    <s v="PR2425-05861"/>
    <s v="PO2425-06933"/>
    <d v="2025-03-07T00:00:00"/>
    <m/>
    <n v="10"/>
    <s v="SFST81000009"/>
    <s v="PD Machine"/>
    <s v="Combi oven No.3"/>
    <n v="1"/>
    <s v="24.01.351P DOOR CATCH SCC-LINE 201/202"/>
    <n v="1"/>
    <s v="EA."/>
    <n v="8400"/>
    <n v="8400"/>
    <m/>
    <s v="V1000460 - FIX EVOLUTION CO., LTD."/>
    <x v="0"/>
    <s v="GRN2425-0007852"/>
    <d v="2025-03-17T00:00:00"/>
    <m/>
    <n v="10"/>
    <s v="Ontime"/>
    <m/>
  </r>
  <r>
    <n v="958"/>
    <s v="Expent  cost"/>
    <d v="2025-02-28T00:00:00"/>
    <m/>
    <m/>
    <d v="2025-02-28T00:00:00"/>
    <s v="PR2425-05861"/>
    <s v="PO2425-06933"/>
    <d v="2025-03-07T00:00:00"/>
    <m/>
    <n v="10"/>
    <s v="SFST81000009"/>
    <s v="PD Machine"/>
    <s v="Combi oven No.3"/>
    <n v="2"/>
    <s v="24.03.195P DOOR LOCK 201/202"/>
    <n v="1"/>
    <s v="EA."/>
    <n v="13700"/>
    <n v="13700"/>
    <m/>
    <s v="V1000460 - FIX EVOLUTION CO., LTD."/>
    <x v="0"/>
    <s v="GRN2425-0007852"/>
    <d v="2025-03-17T00:00:00"/>
    <m/>
    <n v="10"/>
    <s v="Ontime"/>
    <m/>
  </r>
  <r>
    <n v="959"/>
    <s v="Expent  cost"/>
    <d v="2025-02-28T00:00:00"/>
    <m/>
    <m/>
    <d v="2025-02-28T00:00:00"/>
    <s v="PR2425-05861"/>
    <s v="PO2425-06933"/>
    <d v="2025-03-07T00:00:00"/>
    <m/>
    <n v="10"/>
    <s v="SFST81000009"/>
    <s v="PD Machine"/>
    <s v="Combi oven No.3"/>
    <n v="3"/>
    <s v="Service Charge"/>
    <n v="1"/>
    <s v="JOB."/>
    <n v="3000"/>
    <n v="3000"/>
    <m/>
    <s v="V1000460 - FIX EVOLUTION CO., LTD."/>
    <x v="0"/>
    <s v="GRN2425-0007853"/>
    <d v="2025-03-17T00:00:00"/>
    <m/>
    <n v="10"/>
    <s v="Ontime"/>
    <m/>
  </r>
  <r>
    <n v="960"/>
    <s v="Expent  cost"/>
    <d v="2025-02-28T00:00:00"/>
    <m/>
    <m/>
    <d v="2025-02-28T00:00:00"/>
    <s v="PR2425-05861"/>
    <s v="PO2425-06933"/>
    <d v="2025-03-07T00:00:00"/>
    <m/>
    <n v="10"/>
    <s v="SFST81000009"/>
    <s v="PD Machine"/>
    <s v="Combi oven No.3"/>
    <n v="4"/>
    <s v="Overtime &amp; Working on holiday"/>
    <n v="1"/>
    <s v="JOB."/>
    <n v="2000"/>
    <n v="2000"/>
    <m/>
    <s v="V1000460 - FIX EVOLUTION CO., LTD."/>
    <x v="0"/>
    <s v="GRN2425-0007853"/>
    <d v="2025-03-17T00:00:00"/>
    <m/>
    <n v="10"/>
    <s v="Ontime"/>
    <m/>
  </r>
  <r>
    <n v="961"/>
    <s v="Expent  cost"/>
    <d v="2025-03-05T00:00:00"/>
    <m/>
    <m/>
    <d v="2025-03-05T00:00:00"/>
    <s v="PR2425-05911"/>
    <s v="PO2425-07011"/>
    <d v="2025-03-12T00:00:00"/>
    <m/>
    <n v="120"/>
    <s v="SFST81000009"/>
    <s v="Cooling machine for PD line"/>
    <s v="Cooling system jobs"/>
    <n v="1"/>
    <s v="Heater Defrost 220 V 1750 W ความยาว 2200 mm."/>
    <n v="4"/>
    <s v="EA."/>
    <n v="4500"/>
    <n v="18000"/>
    <m/>
    <s v="V1000554 - SHANTECH (THAILAND) CO.,LTD."/>
    <x v="0"/>
    <s v="GRN2526-0004261"/>
    <d v="2025-10-02T00:00:00"/>
    <m/>
    <n v="204"/>
    <s v="over deliverry"/>
    <m/>
  </r>
  <r>
    <n v="962"/>
    <s v="Expent  cost"/>
    <d v="2025-03-05T00:00:00"/>
    <m/>
    <m/>
    <d v="2025-03-05T00:00:00"/>
    <s v="PR2425-05911"/>
    <s v="PO2425-07011"/>
    <d v="2025-03-12T00:00:00"/>
    <m/>
    <n v="120"/>
    <s v="SFST81000009"/>
    <s v="Cooling machine for PD line"/>
    <s v="Cooling system jobs"/>
    <n v="2"/>
    <s v="Heater Defrost 220 V 1200 W ความยาว 2200 mm."/>
    <n v="2"/>
    <s v="EA."/>
    <n v="4500"/>
    <n v="9000"/>
    <m/>
    <s v="V1000554 - SHANTECH (THAILAND) CO.,LTD."/>
    <x v="0"/>
    <s v="GRN2526-0004261"/>
    <d v="2025-10-02T00:00:00"/>
    <m/>
    <n v="204"/>
    <s v="over deliverry"/>
    <m/>
  </r>
  <r>
    <n v="963"/>
    <s v="Expent  cost"/>
    <d v="2025-03-05T00:00:00"/>
    <m/>
    <m/>
    <d v="2025-03-05T00:00:00"/>
    <s v="PR2425-05911"/>
    <s v="PO2425-07011"/>
    <d v="2025-03-12T00:00:00"/>
    <m/>
    <n v="120"/>
    <s v="SFST81000009"/>
    <s v="Cooling machine for PD line"/>
    <s v="Cooling system jobs"/>
    <n v="3"/>
    <s v="Heater Defrost Dran ความยาว 160W"/>
    <n v="1"/>
    <s v="EA."/>
    <n v="3500"/>
    <n v="3500"/>
    <m/>
    <s v="V1000554 - SHANTECH (THAILAND) CO.,LTD."/>
    <x v="0"/>
    <s v="GRN2526-0004261"/>
    <d v="2025-10-02T00:00:00"/>
    <m/>
    <n v="204"/>
    <s v="over deliverry"/>
    <m/>
  </r>
  <r>
    <n v="964"/>
    <s v="Expent  cost"/>
    <d v="2025-03-05T00:00:00"/>
    <m/>
    <m/>
    <d v="2025-03-05T00:00:00"/>
    <s v="PR2425-05911"/>
    <s v="PO2425-07011"/>
    <d v="2025-03-12T00:00:00"/>
    <m/>
    <n v="120"/>
    <s v="SFST81000009"/>
    <s v="Cooling machine for PD line"/>
    <s v="Cooling system jobs"/>
    <n v="4"/>
    <s v="ค่าดำเนินการ + ค่าเดินทาง"/>
    <n v="1"/>
    <s v="JOB."/>
    <n v="15000"/>
    <n v="15000"/>
    <m/>
    <s v="V1000554 - SHANTECH (THAILAND) CO.,LTD."/>
    <x v="0"/>
    <s v="GRN2526-0004261"/>
    <d v="2025-10-02T00:00:00"/>
    <m/>
    <n v="204"/>
    <s v="over deliverry"/>
    <m/>
  </r>
  <r>
    <n v="965"/>
    <s v="Expent  cost"/>
    <d v="2025-03-05T00:00:00"/>
    <m/>
    <m/>
    <d v="2025-03-05T00:00:00"/>
    <s v="PR2425-05912"/>
    <s v="PO2425-07010"/>
    <d v="2025-03-12T00:00:00"/>
    <m/>
    <n v="25"/>
    <s v="SFST81000050"/>
    <s v="Safety equipment"/>
    <s v="Safety equipment"/>
    <n v="1"/>
    <s v="น้ำยาดับเพลิง ชนิดเคมีแห้ง ขนาด 15 ปอนด์ Fire Rating 6A-20B"/>
    <n v="3"/>
    <s v="EA."/>
    <n v="550"/>
    <n v="1650"/>
    <m/>
    <s v="V1000781 - FIRE-ENGINE IMPERIAL CO.,LTD."/>
    <x v="0"/>
    <s v="GRN2526-0000028"/>
    <d v="2025-04-02T00:00:00"/>
    <m/>
    <n v="21"/>
    <s v="Ontime"/>
    <m/>
  </r>
  <r>
    <n v="966"/>
    <s v="Expent  cost"/>
    <d v="2025-03-05T00:00:00"/>
    <m/>
    <m/>
    <d v="2025-03-05T00:00:00"/>
    <s v="PR2425-05912"/>
    <s v="PO2425-07010"/>
    <d v="2025-03-12T00:00:00"/>
    <m/>
    <n v="25"/>
    <s v="SFST81000050"/>
    <s v="Safety equipment"/>
    <s v="Safety equipment"/>
    <n v="2"/>
    <s v="น้ำยาดับเพลิง ชนิดสูตรน้ำ ขนาด 15 ปอนด์ ชนิดพิเศษ SC-6"/>
    <n v="2"/>
    <s v="EA."/>
    <n v="900"/>
    <n v="1800"/>
    <m/>
    <s v="V1000781 - FIRE-ENGINE IMPERIAL CO.,LTD."/>
    <x v="0"/>
    <s v="GRN2526-0000028"/>
    <d v="2025-04-02T00:00:00"/>
    <m/>
    <n v="21"/>
    <s v="Ontime"/>
    <m/>
  </r>
  <r>
    <n v="967"/>
    <s v="Expent  cost"/>
    <d v="2025-03-05T00:00:00"/>
    <m/>
    <m/>
    <d v="2025-03-05T00:00:00"/>
    <s v="PR2425-05912"/>
    <s v="PO2425-07010"/>
    <d v="2025-03-12T00:00:00"/>
    <m/>
    <n v="25"/>
    <s v="SFST81000050"/>
    <s v="Safety equipment"/>
    <s v="Safety equipment"/>
    <n v="3"/>
    <s v="Pressure gauge สําหรับเครื่องดับเพลิงชนิดเคมีแห้ง"/>
    <n v="2"/>
    <s v="PCS."/>
    <n v="150"/>
    <n v="300"/>
    <m/>
    <s v="V1000781 - FIRE-ENGINE IMPERIAL CO.,LTD."/>
    <x v="0"/>
    <s v="GRN2526-0000028"/>
    <d v="2025-04-02T00:00:00"/>
    <m/>
    <n v="21"/>
    <s v="Ontime"/>
    <m/>
  </r>
  <r>
    <n v="968"/>
    <s v="Expent  cost"/>
    <d v="2025-03-05T00:00:00"/>
    <m/>
    <m/>
    <d v="2025-03-05T00:00:00"/>
    <s v="PR2425-05912"/>
    <s v="PO2425-07010"/>
    <d v="2025-03-12T00:00:00"/>
    <m/>
    <n v="25"/>
    <s v="SFST81000050"/>
    <s v="Safety equipment"/>
    <s v="Safety equipment"/>
    <n v="4"/>
    <s v="เครื่องดับเพลิง ชนิดเคมีแห้ง ยี่ห้อ IMPERIAL ขนาด 15 ปอนด์ Fire Rating 6A-20B_x000a_- รายละเอียดเพิ่มเดิม ตามใบเสนอราคาแนบ"/>
    <n v="1"/>
    <s v="EA."/>
    <n v="1300"/>
    <n v="1300"/>
    <m/>
    <s v="V1000781 - FIRE-ENGINE IMPERIAL CO.,LTD."/>
    <x v="0"/>
    <s v="GRN2526-0000028"/>
    <d v="2025-04-02T00:00:00"/>
    <m/>
    <n v="21"/>
    <s v="Ontime"/>
    <m/>
  </r>
  <r>
    <n v="969"/>
    <s v="Expent  cost"/>
    <d v="2025-03-10T00:00:00"/>
    <m/>
    <m/>
    <d v="2025-03-10T00:00:00"/>
    <s v="PR2425-05974"/>
    <s v="PO2425-07012"/>
    <d v="2025-03-17T00:00:00"/>
    <m/>
    <n v="90"/>
    <s v="SFST81000050"/>
    <s v="Water plant"/>
    <s v="Tool and Equipment"/>
    <n v="1"/>
    <s v="DPD no.1 &quot;Lovibond&quot; 511052BT 500 Tablets_x000a_(1 Box/500 Pcs)"/>
    <n v="4"/>
    <s v="PCS."/>
    <n v="1562.5"/>
    <n v="6250"/>
    <m/>
    <s v=" V1000210 - U.P. MARKETING GENERAL SUPPLY CO., LTD."/>
    <x v="0"/>
    <s v="GRN2526-0000421"/>
    <d v="2025-04-23T00:00:00"/>
    <m/>
    <n v="37"/>
    <s v="Ontime"/>
    <m/>
  </r>
  <r>
    <n v="970"/>
    <s v="Expent  cost"/>
    <d v="2025-03-11T00:00:00"/>
    <m/>
    <m/>
    <d v="2025-03-11T00:00:00"/>
    <s v="PR2425-05985"/>
    <s v="PO2425-07007"/>
    <d v="2025-03-18T00:00:00"/>
    <m/>
    <n v="10"/>
    <s v="SFST34000046"/>
    <s v="Consumable part for MN"/>
    <s v="Electrical jobs"/>
    <n v="1"/>
    <s v="&quot;Philips&quot;, TCW099, 2x36w,โคมกันน้ำ กันฝุ่น กันฝน 36w"/>
    <n v="30"/>
    <s v="PCS."/>
    <n v="1521"/>
    <n v="45630"/>
    <m/>
    <s v="V1000603 - TM SUKSAP TRADING LIMITED PARTNERSHIP"/>
    <x v="0"/>
    <s v="GRN2425-0007947"/>
    <d v="2025-03-20T00:00:00"/>
    <m/>
    <n v="2"/>
    <s v="Ontime"/>
    <m/>
  </r>
  <r>
    <n v="971"/>
    <s v="Expent  cost"/>
    <d v="2025-03-11T00:00:00"/>
    <m/>
    <m/>
    <d v="2025-03-11T00:00:00"/>
    <s v="PR2425-05985"/>
    <s v="PO2425-07007"/>
    <d v="2025-03-18T00:00:00"/>
    <m/>
    <n v="10"/>
    <s v="SFST34000047"/>
    <s v="Consumable part for MN"/>
    <s v="Electrical jobs"/>
    <n v="2"/>
    <s v="Philips รุ่น WT069C,โคมไฟ T8 LED กันน้ำ กันฝุ่น กันฝน"/>
    <n v="5"/>
    <s v="PCS."/>
    <n v="590"/>
    <n v="2950"/>
    <m/>
    <s v="V1000603 - TM SUKSAP TRADING LIMITED PARTNERSHIP"/>
    <x v="0"/>
    <s v="GRN2425-0007947"/>
    <d v="2025-03-20T00:00:00"/>
    <m/>
    <n v="2"/>
    <s v="Ontime"/>
    <m/>
  </r>
  <r>
    <n v="972"/>
    <s v="Expent  cost"/>
    <d v="2025-03-11T00:00:00"/>
    <m/>
    <m/>
    <d v="2025-03-11T00:00:00"/>
    <s v="PR2425-05987 "/>
    <s v="PO2425-07085"/>
    <d v="2025-03-18T00:00:00"/>
    <m/>
    <n v="10"/>
    <s v="SFST34000103"/>
    <s v="Consumable part for MN"/>
    <s v="Tool and Equipment"/>
    <n v="1"/>
    <s v="ซิลิโคนไร้กรดกันเชื้อรา Wessbond silicone Neutra สีขาว"/>
    <n v="50"/>
    <s v="PCS."/>
    <n v="230"/>
    <n v="11500"/>
    <m/>
    <s v="V1000576 - Darmex Petroleum (Thailand) Corp., Ltd."/>
    <x v="0"/>
    <s v="GRN2425-0007885"/>
    <d v="2025-03-18T00:00:00"/>
    <m/>
    <n v="0"/>
    <s v="Ontime"/>
    <m/>
  </r>
  <r>
    <n v="973"/>
    <s v="Expent  cost"/>
    <d v="2025-03-11T00:00:00"/>
    <m/>
    <m/>
    <d v="2025-03-11T00:00:00"/>
    <s v="PR2425-05987 "/>
    <s v="PO2425-07086"/>
    <d v="2025-03-18T00:00:00"/>
    <m/>
    <n v="10"/>
    <s v="SFST34000120"/>
    <s v="Consumable part for MN"/>
    <s v="Consumable part"/>
    <n v="2"/>
    <s v="แปรงลูกกลิ้งทาสี  ขนาด 4 นิ้ว แกนยาว"/>
    <n v="40"/>
    <s v="PCS."/>
    <n v="50"/>
    <n v="2000"/>
    <m/>
    <s v="V1000603 - TM SUKSAP TRADING LIMITED PARTNERSHIP"/>
    <x v="0"/>
    <s v="GRN2425-0008046"/>
    <d v="2025-03-25T00:00:00"/>
    <m/>
    <n v="7"/>
    <s v="Ontime"/>
    <m/>
  </r>
  <r>
    <n v="974"/>
    <s v="Expent  cost"/>
    <d v="2025-03-12T00:00:00"/>
    <m/>
    <m/>
    <d v="2025-03-12T00:00:00"/>
    <s v="PR2425-06024 "/>
    <s v="PO2425-07102"/>
    <d v="2025-03-19T00:00:00"/>
    <m/>
    <n v="40"/>
    <s v="SFST81000050"/>
    <s v="Water plant"/>
    <s v="Tool and Equipment"/>
    <n v="1"/>
    <s v="Lovibond No.197620 Photometer sample cell, round glass, 16mm_x000a_diameter, 96mm height, with lid_x000a_(ขวดใส่ตัวอย่างน้ำส่าหรับวัดค่าคลอรีน ขนาด 10 MI)"/>
    <n v="5"/>
    <s v="PCS."/>
    <n v="350"/>
    <n v="1750"/>
    <m/>
    <s v="V1000210 - U.P. MARKETING GENERAL SUPPLY CO., LTD."/>
    <x v="0"/>
    <s v="GRN2526-0000320"/>
    <d v="2025-04-19T00:00:00"/>
    <m/>
    <n v="31"/>
    <s v="Ontime"/>
    <m/>
  </r>
  <r>
    <n v="975"/>
    <s v="Expent  cost"/>
    <d v="2025-03-12T00:00:00"/>
    <m/>
    <m/>
    <d v="2025-03-12T00:00:00"/>
    <s v="PR2425-06025"/>
    <s v="PO2425-07101"/>
    <d v="2025-03-19T00:00:00"/>
    <m/>
    <n v="90"/>
    <s v="SFST81000050"/>
    <s v="Water plant"/>
    <s v="Tool and Equipment"/>
    <n v="1"/>
    <s v="CTE Electrolyte Gel 50 ml. (นํ้ายาอิเลคโตรไลท์)"/>
    <n v="3"/>
    <s v="PCS."/>
    <n v="1510.5"/>
    <n v="4531.5"/>
    <m/>
    <s v="V1000102 - PROMINENT FLUID CONTROLS (THAILAND) CO., LTD."/>
    <x v="0"/>
    <s v="GRN2526-0000624"/>
    <d v="2025-05-02T00:00:00"/>
    <m/>
    <n v="44"/>
    <s v="Ontime"/>
    <m/>
  </r>
  <r>
    <n v="976"/>
    <s v="Expent  cost"/>
    <d v="2025-03-12T00:00:00"/>
    <m/>
    <m/>
    <d v="2025-03-12T00:00:00"/>
    <s v="PR2425-06026"/>
    <s v="PO2526-07202"/>
    <d v="2025-03-19T00:00:00"/>
    <m/>
    <n v="65"/>
    <s v="SFST81000050"/>
    <s v="PD Machine"/>
    <s v="Inkjet Stamp  No.1"/>
    <n v="1"/>
    <s v="สายพาน PVC BLACK THK 2 MM W300 2560 MM"/>
    <n v="1"/>
    <s v="PCS."/>
    <n v="3000"/>
    <n v="3000"/>
    <m/>
    <s v="V1000792 - G ENGINEERING SUPPLY COMPANY LIMITED"/>
    <x v="0"/>
    <s v="GRN2526-0001020"/>
    <d v="2025-05-20T00:00:00"/>
    <m/>
    <n v="62"/>
    <s v="Ontime"/>
    <m/>
  </r>
  <r>
    <n v="977"/>
    <s v="Expent  cost"/>
    <d v="2025-03-12T00:00:00"/>
    <m/>
    <m/>
    <d v="2025-03-12T00:00:00"/>
    <s v="PR2425-06026"/>
    <s v="PO2526-07202"/>
    <d v="2025-03-19T00:00:00"/>
    <m/>
    <n v="65"/>
    <s v="SFST81000050"/>
    <s v="PD Machine"/>
    <s v="Inkjet Stamp  No.1"/>
    <n v="2"/>
    <s v="SPEED CONTROL &quot;SESAME &quot; ไต้หวัน_x000a_MODEL US590-02E (ไม่รวมมอเตอร์)"/>
    <n v="1"/>
    <s v="PCS."/>
    <n v="4000"/>
    <n v="4000"/>
    <m/>
    <s v="V1000792 - G ENGINEERING SUPPLY COMPANY LIMITED"/>
    <x v="0"/>
    <s v="GRN2526-0001020"/>
    <d v="2025-05-20T00:00:00"/>
    <m/>
    <n v="62"/>
    <s v="Ontime"/>
    <m/>
  </r>
  <r>
    <n v="978"/>
    <s v="Expent  cost"/>
    <d v="2025-03-12T00:00:00"/>
    <m/>
    <m/>
    <d v="2025-03-12T00:00:00"/>
    <s v="PR2425-06026"/>
    <s v="PO2526-07202"/>
    <d v="2025-03-19T00:00:00"/>
    <m/>
    <n v="65"/>
    <s v="SFST81000050"/>
    <s v="PD Machine"/>
    <s v="Inkjet Stamp  No.1"/>
    <n v="3"/>
    <s v="Installation"/>
    <n v="1"/>
    <s v="PCS."/>
    <n v="3500"/>
    <n v="3500"/>
    <m/>
    <s v="V1000792 - G ENGINEERING SUPPLY COMPANY LIMITED"/>
    <x v="0"/>
    <s v="GRN2526-0001020"/>
    <d v="2025-05-20T00:00:00"/>
    <m/>
    <n v="62"/>
    <s v="Ontime"/>
    <m/>
  </r>
  <r>
    <n v="979"/>
    <s v="Expent  cost"/>
    <d v="2025-03-12T00:00:00"/>
    <m/>
    <m/>
    <d v="2025-03-12T00:00:00"/>
    <s v="PR2425-06027"/>
    <s v="PO2425-07113"/>
    <d v="2025-03-19T00:00:00"/>
    <m/>
    <n v="100"/>
    <s v="SFST81000009"/>
    <s v="Cooling machine for PD line"/>
    <s v="Cooling system jobs"/>
    <n v="1"/>
    <s v="Overhauls compressor 4H-15.2-40P_x000a_Sr. No. 1682810844"/>
    <n v="1"/>
    <s v="JOB."/>
    <n v="45000"/>
    <n v="45000"/>
    <m/>
    <s v="V1000790 - WEE SERVICE 2024 CO., LTD."/>
    <x v="0"/>
    <s v="GRN2526-0001937"/>
    <d v="2025-06-24T00:00:00"/>
    <m/>
    <n v="97"/>
    <s v="Ontime"/>
    <m/>
  </r>
  <r>
    <n v="980"/>
    <s v="Expent  cost"/>
    <d v="2025-03-12T00:00:00"/>
    <m/>
    <m/>
    <d v="2025-03-12T00:00:00"/>
    <s v="PR2425-06027"/>
    <s v="PO2425-07113"/>
    <d v="2025-03-19T00:00:00"/>
    <m/>
    <n v="45"/>
    <s v="SFST81000009"/>
    <s v="Cooling machine for PD line"/>
    <s v="Cooling system jobs"/>
    <n v="2"/>
    <s v="Overhauls compressor CU16 4DC-7.2Y-40S_x000a_Sr. No.: 1680811844"/>
    <n v="1"/>
    <s v="JOB."/>
    <n v="45000"/>
    <n v="45000"/>
    <m/>
    <s v="V1000790 - WEE SERVICE 2024 CO., LTD."/>
    <x v="0"/>
    <s v="GRN2526-0000351"/>
    <d v="2025-04-22T00:00:00"/>
    <m/>
    <n v="34"/>
    <s v="Ontime"/>
    <m/>
  </r>
  <r>
    <n v="981"/>
    <s v="Expent  cost"/>
    <d v="2025-03-12T00:00:00"/>
    <m/>
    <m/>
    <d v="2025-03-12T00:00:00"/>
    <s v="PR2425-06027"/>
    <s v="PO2425-07113"/>
    <d v="2025-03-19T00:00:00"/>
    <m/>
    <n v="45"/>
    <s v="SFST81000009"/>
    <s v="Cooling machine for PD line"/>
    <s v="Cooling system jobs"/>
    <n v="3"/>
    <s v="Overhauls compressor 4DC-7.2Y-40S _x000a_Sr. No.: 1680811846"/>
    <n v="1"/>
    <s v="JOB."/>
    <n v="45000"/>
    <n v="45000"/>
    <m/>
    <s v="V1000790 - WEE SERVICE 2024 CO., LTD."/>
    <x v="0"/>
    <s v="GRN2526-0000351"/>
    <d v="2025-04-22T00:00:00"/>
    <m/>
    <n v="34"/>
    <s v="Ontime"/>
    <m/>
  </r>
  <r>
    <n v="982"/>
    <s v="Expent  cost"/>
    <d v="2025-03-12T00:00:00"/>
    <m/>
    <m/>
    <d v="2025-03-12T00:00:00"/>
    <s v="PR2425-06027"/>
    <s v="PO2425-07113"/>
    <d v="2025-03-19T00:00:00"/>
    <m/>
    <n v="45"/>
    <s v="SFST81000009"/>
    <s v="Cooling machine for PD line"/>
    <s v="Cooling system jobs"/>
    <n v="4"/>
    <s v="Overhauls compressor 4EC-6.2Y-40S _x000a_Sr. No.: 1680811528"/>
    <n v="1"/>
    <s v="JOB."/>
    <n v="45000"/>
    <n v="45000"/>
    <m/>
    <s v="V1000790 - WEE SERVICE 2024 CO., LTD."/>
    <x v="0"/>
    <s v="GRN2526-0000351"/>
    <d v="2025-04-22T00:00:00"/>
    <m/>
    <n v="34"/>
    <s v="Ontime"/>
    <m/>
  </r>
  <r>
    <n v="983"/>
    <s v="Expent  cost"/>
    <d v="2025-03-12T00:00:00"/>
    <m/>
    <m/>
    <d v="2025-03-12T00:00:00"/>
    <s v="PR2425-06027"/>
    <s v="PO2425-07113"/>
    <d v="2025-03-19T00:00:00"/>
    <m/>
    <n v="45"/>
    <s v="SFST81000009"/>
    <s v="Cooling machine for PD line"/>
    <s v="Cooling system jobs"/>
    <n v="5"/>
    <s v="Transportation"/>
    <n v="1"/>
    <s v="JOB."/>
    <n v="8000"/>
    <n v="8000"/>
    <m/>
    <s v="V1000790 - WEE SERVICE 2024 CO., LTD."/>
    <x v="0"/>
    <s v="GRN2526-0000351"/>
    <d v="2025-04-22T00:00:00"/>
    <m/>
    <n v="34"/>
    <s v="Ontime"/>
    <m/>
  </r>
  <r>
    <n v="984"/>
    <s v="Expent  cost"/>
    <d v="2025-03-12T00:00:00"/>
    <m/>
    <m/>
    <d v="2025-03-12T00:00:00"/>
    <s v="PR2425-06028"/>
    <s v="PO2425-07100"/>
    <d v="2025-03-19T00:00:00"/>
    <m/>
    <n v="100"/>
    <s v="SFST81000048"/>
    <s v="Cooling machine for PD line"/>
    <s v="Cooling system jobs"/>
    <n v="1"/>
    <s v="Overhaul Compressor Air Blast 2_x000a_Model HSN7471-75-40P"/>
    <n v="1"/>
    <s v="JOB."/>
    <n v="166650"/>
    <n v="166650"/>
    <m/>
    <s v="V1000790 - WEE SERVICE 2024 CO., LTD."/>
    <x v="0"/>
    <s v="GRN2526-0001655"/>
    <d v="2025-06-14T00:00:00"/>
    <m/>
    <n v="87"/>
    <s v="Ontime"/>
    <m/>
  </r>
  <r>
    <n v="985"/>
    <s v="Expent  cost"/>
    <d v="2025-03-13T00:00:00"/>
    <m/>
    <m/>
    <d v="2025-03-13T00:00:00"/>
    <s v="PR2425-06031"/>
    <s v="PO2425-07109"/>
    <d v="2025-03-20T00:00:00"/>
    <m/>
    <n v="90"/>
    <s v="SFST81000078"/>
    <s v="Civill jobs (Floor-Wall-Celling-roof)"/>
    <s v="Cevil jobs"/>
    <n v="1"/>
    <s v="งานหุ้มเสา_x000a_- งานติดตั้ง ผนัง sandwich panel 40 mm._x000a_- แผ่นฉนวน Sandwich panel (EPS) เกรดไม่ลามไฟ (E-Grade)_x000a_- ความหนาแน่น (1|b/f3) หนา 40 มมผิวเหล็ก PPGI ZM120_x000a_- RMP (Food Grade) -Off White (BMT 0.35 mm.) ทั้ง 2 ด้าน_x000a_งานหุ้มเสา 2 ด้านขนาด 60cm x 60cm สูง 3.05 cm 2 ต้น"/>
    <n v="1"/>
    <s v="JOB."/>
    <n v="16000"/>
    <n v="16000"/>
    <m/>
    <m/>
    <x v="0"/>
    <s v="GRN2526-0000427"/>
    <d v="2025-04-23T00:00:00"/>
    <m/>
    <n v="34"/>
    <s v="Ontime"/>
    <m/>
  </r>
  <r>
    <n v="986"/>
    <s v="Expent  cost"/>
    <d v="2025-03-13T00:00:00"/>
    <m/>
    <m/>
    <d v="2025-03-13T00:00:00"/>
    <s v="PR2425-06031"/>
    <s v="PO2425-07109"/>
    <d v="2025-03-20T00:00:00"/>
    <m/>
    <n v="90"/>
    <s v="SFST81000078"/>
    <s v="Civill jobs (Floor-Wall-Celling-roof)"/>
    <s v="Cevil jobs"/>
    <n v="2"/>
    <s v="งานหุ้มเสา 3 ด้านขนาด 30cmx30cmx30cm สูง 3.05 cm 2 ต้น"/>
    <n v="1"/>
    <s v="JOB."/>
    <n v="16000"/>
    <n v="16000"/>
    <m/>
    <m/>
    <x v="0"/>
    <s v="GRN2526-0000427"/>
    <d v="2025-04-23T00:00:00"/>
    <m/>
    <n v="34"/>
    <s v="Ontime"/>
    <m/>
  </r>
  <r>
    <n v="987"/>
    <s v="Expent  cost"/>
    <d v="2025-03-13T00:00:00"/>
    <m/>
    <m/>
    <d v="2025-03-13T00:00:00"/>
    <s v="PR2425-06031"/>
    <s v="PO2425-07109"/>
    <d v="2025-03-20T00:00:00"/>
    <m/>
    <n v="90"/>
    <s v="SFST81000078"/>
    <s v="Civill jobs (Floor-Wall-Celling-roof)"/>
    <s v="Cevil jobs"/>
    <n v="3"/>
    <s v="ค่าดำเนินการ"/>
    <n v="1"/>
    <s v="JOB."/>
    <n v="5000"/>
    <n v="5000"/>
    <m/>
    <m/>
    <x v="0"/>
    <s v="GRN2526-0000427"/>
    <d v="2025-04-23T00:00:00"/>
    <m/>
    <n v="34"/>
    <s v="Ontime"/>
    <m/>
  </r>
  <r>
    <n v="988"/>
    <s v="Expent  cost"/>
    <d v="2025-03-13T00:00:00"/>
    <m/>
    <m/>
    <d v="2025-03-13T00:00:00"/>
    <s v="PR2425-06031"/>
    <s v="PO2425-07109"/>
    <d v="2025-03-20T00:00:00"/>
    <m/>
    <n v="90"/>
    <s v="SFST81000078"/>
    <s v="Civill jobs (Floor-Wall-Celling-roof)"/>
    <s v="Cevil jobs"/>
    <n v="4"/>
    <s v="ค่าขนส่ง"/>
    <n v="1"/>
    <s v="JOB."/>
    <n v="3000"/>
    <n v="3000"/>
    <m/>
    <m/>
    <x v="0"/>
    <s v="GRN2526-0000427"/>
    <d v="2025-04-23T00:00:00"/>
    <m/>
    <n v="34"/>
    <s v="Ontime"/>
    <m/>
  </r>
  <r>
    <n v="989"/>
    <s v="Expent  cost"/>
    <d v="2025-03-13T00:00:00"/>
    <m/>
    <m/>
    <d v="2025-03-13T00:00:00"/>
    <s v="PR2425-06032"/>
    <s v="PO2425-07108"/>
    <d v="2025-03-20T00:00:00"/>
    <m/>
    <n v="120"/>
    <s v="SFST81000078"/>
    <s v="Utility Jobs  (Boiler-Air compress-Transformer-LPG)"/>
    <s v="Machanical jobs"/>
    <n v="1"/>
    <s v="งานเปลี่ยนท่อสตรีมที่ชำรุด_x000a_- เปลี่ยนท่อสตีมขนาด 1&quot; ยาว 3 m._x000a_- ดัดท่อสตีมบล็อคปิดด้วยวาล์ว_x000a_- ดัดโซลินอยด์ใส่หน้าแปลน_x000a_- งานหุ้มท่อสแตนเลสที่เปลี่ยนใหม่_x000a_- ติดตั้งท่อสตีมขนาด 1/2&quot; ยาว 15 m."/>
    <n v="1"/>
    <s v="JOB."/>
    <n v="85000"/>
    <n v="85000"/>
    <m/>
    <s v="V1000687 - UM.TECH COMPANY LIMITED"/>
    <x v="0"/>
    <s v="GRN2526-0001572"/>
    <d v="2025-06-11T00:00:00"/>
    <m/>
    <n v="83"/>
    <s v="Ontime"/>
    <m/>
  </r>
  <r>
    <n v="990"/>
    <s v="Expent  cost"/>
    <d v="2025-03-13T00:00:00"/>
    <m/>
    <m/>
    <d v="2025-03-13T00:00:00"/>
    <s v="PR2425-06032"/>
    <s v="PO2425-07108"/>
    <d v="2025-03-20T00:00:00"/>
    <m/>
    <n v="120"/>
    <s v="SFST81000048"/>
    <s v="Utility Jobs  (Boiler-Air compress-Transformer-LPG)"/>
    <s v="Machanical jobs"/>
    <n v="2"/>
    <s v="ค่าแรง"/>
    <n v="1"/>
    <s v="JOB."/>
    <n v="75000"/>
    <n v="75000"/>
    <m/>
    <s v="V1000687 - UM.TECH COMPANY LIMITED"/>
    <x v="0"/>
    <s v="GRN2526-0001573"/>
    <d v="2025-06-11T00:00:00"/>
    <m/>
    <n v="83"/>
    <s v="Ontime"/>
    <m/>
  </r>
  <r>
    <n v="991"/>
    <s v="Expent  cost"/>
    <d v="2025-03-13T00:00:00"/>
    <m/>
    <m/>
    <d v="2025-03-13T00:00:00"/>
    <s v="PR2425-06032"/>
    <s v="PO2425-07108"/>
    <d v="2025-03-20T00:00:00"/>
    <m/>
    <n v="120"/>
    <s v="SFST81000048"/>
    <s v="Utility Jobs  (Boiler-Air compress-Transformer-LPG)"/>
    <s v="Machanical jobs"/>
    <n v="3"/>
    <s v="งานโพรเทคชั่น"/>
    <n v="1"/>
    <s v="JOB."/>
    <n v="5000"/>
    <n v="5000"/>
    <m/>
    <s v="V1000687 - UM.TECH COMPANY LIMITED"/>
    <x v="0"/>
    <s v="GRN2526-0001573"/>
    <d v="2025-06-11T00:00:00"/>
    <m/>
    <n v="83"/>
    <s v="Ontime"/>
    <m/>
  </r>
  <r>
    <n v="992"/>
    <s v="Expent  cost"/>
    <d v="2025-03-13T00:00:00"/>
    <m/>
    <m/>
    <d v="2025-03-13T00:00:00"/>
    <s v="PR2425-06032"/>
    <s v="PO2425-07108"/>
    <d v="2025-03-20T00:00:00"/>
    <m/>
    <n v="120"/>
    <s v="SFST81000048"/>
    <s v="Utility Jobs  (Boiler-Air compress-Transformer-LPG)"/>
    <s v="Machanical jobs"/>
    <n v="4"/>
    <s v="ค่าเดินทาง"/>
    <n v="1"/>
    <s v="JOB."/>
    <n v="15000"/>
    <n v="15000"/>
    <m/>
    <s v="V1000687 - UM.TECH COMPANY LIMITED"/>
    <x v="0"/>
    <s v="GRN2526-0001573"/>
    <d v="2025-06-11T00:00:00"/>
    <m/>
    <n v="83"/>
    <s v="Ontime"/>
    <m/>
  </r>
  <r>
    <n v="993"/>
    <s v="Expent  cost"/>
    <d v="2025-03-13T00:00:00"/>
    <m/>
    <m/>
    <d v="2025-03-13T00:00:00"/>
    <s v="PR2425-06032"/>
    <s v="PO2425-07108"/>
    <d v="2025-03-20T00:00:00"/>
    <m/>
    <n v="120"/>
    <s v="SFST81000048"/>
    <s v="Utility Jobs  (Boiler-Air compress-Transformer-LPG)"/>
    <s v="Machanical jobs"/>
    <n v="5"/>
    <s v="ค่าดำเนินการ"/>
    <n v="1"/>
    <s v="JOB."/>
    <n v="5000"/>
    <n v="5000"/>
    <m/>
    <s v="V1000687 - UM.TECH COMPANY LIMITED"/>
    <x v="0"/>
    <s v="GRN2526-0001573"/>
    <d v="2025-06-11T00:00:00"/>
    <m/>
    <n v="83"/>
    <s v="Ontime"/>
    <m/>
  </r>
  <r>
    <n v="994"/>
    <s v="Expent  cost"/>
    <d v="2025-03-13T00:00:00"/>
    <m/>
    <m/>
    <d v="2025-03-14T00:00:00"/>
    <s v="PR2425-06052"/>
    <s v="PO2425-07105"/>
    <d v="2025-03-21T00:00:00"/>
    <m/>
    <n v="90"/>
    <s v="SFST81000009"/>
    <s v="Cooling machine for PD line"/>
    <s v="Cooling  part"/>
    <n v="1"/>
    <s v="Temp Sensor Model WR 12_x000a_- RTD PT-100 ohm 3 wire (Single Element)_x000a_- Connection: 1/2&quot; NPT + แหวน_x000a_- Lead Wire: PVC 3 Wire, Length 0.3 M._x000a_- Plug เดิม_x000a_*DWG.No.WR12-730*"/>
    <n v="2"/>
    <s v="PCS."/>
    <n v="990"/>
    <n v="1980"/>
    <m/>
    <s v="V1000301 - WR&amp;W Engineering Co., Ltd"/>
    <x v="0"/>
    <s v="GRN2526-0000620"/>
    <d v="2025-05-02T00:00:00"/>
    <m/>
    <n v="42"/>
    <s v="Ontime"/>
    <m/>
  </r>
  <r>
    <n v="995"/>
    <s v="Expent  cost"/>
    <d v="2025-03-14T00:00:00"/>
    <m/>
    <m/>
    <d v="2025-03-14T00:00:00"/>
    <s v="PR2425-06053"/>
    <s v="PO2425-07104"/>
    <d v="2025-03-21T00:00:00"/>
    <m/>
    <n v="90"/>
    <s v="SFST81000009"/>
    <s v="PD Machine"/>
    <s v="Tool and Equipment"/>
    <n v="1"/>
    <s v="XIUSHI 6IK 250RGN-CF + XIUSHI 6GU-40K + XIUSHI US-52 _x000a__x000a_อะไหล่เครื่องหยอดไข่"/>
    <n v="1"/>
    <s v="SET."/>
    <n v="7500"/>
    <n v="7500"/>
    <m/>
    <s v="V1000292 - Nopachart Intertrade Co., Ltd"/>
    <x v="0"/>
    <s v="GRN2526-0000110"/>
    <d v="2025-04-05T00:00:00"/>
    <m/>
    <n v="15"/>
    <s v="Ontime"/>
    <m/>
  </r>
  <r>
    <n v="996"/>
    <s v="Expent  cost"/>
    <d v="2025-03-14T00:00:00"/>
    <m/>
    <m/>
    <d v="2025-03-14T00:00:00"/>
    <s v="PR2425-06054"/>
    <s v="PO2425-07201"/>
    <d v="2025-03-21T00:00:00"/>
    <m/>
    <n v="10"/>
    <s v="SFST81000009"/>
    <s v="Electrical system in PD area"/>
    <s v="Electrical jobs"/>
    <n v="1"/>
    <s v="ค่าาแรงงานเปลี่ยนโคมไฟ + หน้ากากและปลั๊กไฟ_x000a_- งานเปลี่ยนโคมไฟ 20 จุด ตามจุดที่ลูกค้ากำาหนด (ลูกค้าจัดเตรียมวัสดุ)_x000a_- งานเปลี่ยนหน้ากากและปลั๊กไฟ 20 จุด ตามจุดที่ลูกค้ากำหนด (ลูกค้าจัดเตรียมวัสดุ)"/>
    <n v="1"/>
    <s v="JOB."/>
    <n v="29000"/>
    <n v="29000"/>
    <m/>
    <s v="V1000793 - PANCHA LAPH INTER SUPPLY CO., LTD."/>
    <x v="0"/>
    <s v="GRN2425-0007992"/>
    <d v="2025-03-24T00:00:00"/>
    <m/>
    <n v="3"/>
    <s v="Ontime"/>
    <m/>
  </r>
  <r>
    <n v="997"/>
    <s v="Expent  cost"/>
    <d v="2025-03-17T00:00:00"/>
    <m/>
    <m/>
    <d v="2025-03-17T00:00:00"/>
    <s v="PR2425-06055"/>
    <s v="PO2425-07106"/>
    <d v="2025-03-24T00:00:00"/>
    <m/>
    <n v="90"/>
    <s v="SFST81000050"/>
    <s v="Water plant"/>
    <s v="Tool and Equipment"/>
    <n v="1"/>
    <s v="DPD no.1 &quot;Lovibond&quot; 511052BT 500 Tablets (1Box/500 Pcs)"/>
    <n v="5"/>
    <s v="PCS."/>
    <n v="1250"/>
    <n v="6250"/>
    <m/>
    <s v="V1000210 - U.P. MARKETING GENERAL SUPPLY CO., LTD."/>
    <x v="0"/>
    <s v="GRN2526-0000422"/>
    <d v="2025-04-23T00:00:00"/>
    <m/>
    <n v="30"/>
    <s v="Ontime"/>
    <m/>
  </r>
  <r>
    <n v="998"/>
    <s v="Expent  cost"/>
    <d v="2025-03-17T00:00:00"/>
    <m/>
    <m/>
    <d v="2025-03-17T00:00:00"/>
    <s v="PR2425-06081"/>
    <s v="PO2425-07110 "/>
    <d v="2025-03-24T00:00:00"/>
    <m/>
    <n v="10"/>
    <s v="SFST81000009"/>
    <s v="PD Machine"/>
    <s v="Combi oven No.3"/>
    <n v="1"/>
    <s v="สายพาน PU SOLIFLEX สีฟ้า หนา 2.5 MM. &quot;Ammeraal&quot;_x000a_SIZE: W-500MM. x L=10,700MM. ต่อกลม_x000a_ติดไกด์ KN 10x6MM. ใต้ท้องตรงกลาง_x000a__x000a_Installation in _x000a_- Monday - Saturday_x000a_After 10.00 pm. - 8.00 am_x000a_- Sunday 8.00 - 17.00"/>
    <n v="3"/>
    <s v="PCS."/>
    <n v="75000"/>
    <n v="225000"/>
    <m/>
    <s v="V1000791 - THAI BELT SALE AND SERVICE CO.,LTD."/>
    <x v="0"/>
    <s v="GRN2425-0008001"/>
    <d v="2025-03-24T00:00:00"/>
    <m/>
    <n v="0"/>
    <s v="Ontime"/>
    <m/>
  </r>
  <r>
    <n v="999"/>
    <s v="Expent  cost"/>
    <d v="2025-03-17T00:00:00"/>
    <m/>
    <m/>
    <d v="2025-03-17T00:00:00"/>
    <s v="PR2425-06082 "/>
    <s v="PO2425-07111"/>
    <d v="2025-03-24T00:00:00"/>
    <d v="2025-03-24T00:00:00"/>
    <n v="90"/>
    <s v="SFST81000018"/>
    <s v="Cooling machine for PD line"/>
    <s v="Cooling system jobs"/>
    <n v="1"/>
    <s v="ค่าแรงปฏิบัติงาน ตรวจเช็คระบบทำความเย็น CDU 9 Cold Room No.5_x000a_-ตรวจเช็คปัญหา เมนเบรกเกอร์ทริป ไม่สามารถใช้งานระบบได้"/>
    <n v="1"/>
    <s v="JOB."/>
    <n v="9500"/>
    <n v="9500"/>
    <m/>
    <s v="V1000762 - PORNNARIN P N SERVICE LIMITED PARTNERSHIP"/>
    <x v="0"/>
    <s v="GRN2526-0000804"/>
    <d v="2025-05-13T00:00:00"/>
    <m/>
    <n v="50"/>
    <s v="Ontime"/>
    <m/>
  </r>
  <r>
    <n v="1000"/>
    <s v="Expent  cost"/>
    <d v="2025-03-19T00:00:00"/>
    <m/>
    <m/>
    <d v="2025-03-19T00:00:00"/>
    <s v="PR2425-06124"/>
    <s v="PO2425-07276"/>
    <d v="2025-03-26T00:00:00"/>
    <m/>
    <n v="120"/>
    <s v="SFST81000078"/>
    <s v="Civill jobs (Floor-Wall-Celling-roof)"/>
    <s v="Cevil jobs"/>
    <n v="1"/>
    <s v="งานทําความสะอาดผนังไฮโซวอล_x000a_1.1งานทําความสะอาดผนังไฮโซวอล และเพดานห้อง Cooking_x000a_และบริเวณหน้าห้องเย็น (พื้นที่เฉพาะจุดที่รุนแรงลูกค้ากำหนด)_x000a_- วัสดุซิลิโคนสําหรับซีลรอยขอบแผ่นไฮโซวอล_x000a_- ที่ทำความสะอาดเรียบร้อยแล้ว (ลูกค้าจัดเตรียม)_x000a_- ท่างานเฉพาะวันอาทิตย์ (จํานวน 5 ครั้ง)_x000a_1.2 งานทำความสะอาดขอบบัวปูนและงานทาสี_x000a_- พื้นที่ลูกค้าเป็นผู้กำหนด_x000a_- วัสดุ สี, แปรงทาสี (ลูกค้าจัดเตรียม)_x000a_- 3 Zone_x000a_- For BRC Audit"/>
    <n v="5"/>
    <s v="TIMES."/>
    <n v="25000"/>
    <n v="125000"/>
    <m/>
    <s v="V1000299 - BURAPHA 304 ENGINEERING CO.,LTD"/>
    <x v="0"/>
    <s v="GRN2526-0001158"/>
    <d v="2025-05-26T00:00:00"/>
    <m/>
    <n v="61"/>
    <s v="Ontime"/>
    <m/>
  </r>
  <r>
    <n v="1001"/>
    <s v="CAPEX  (Budget)"/>
    <d v="2025-03-20T00:00:00"/>
    <m/>
    <m/>
    <d v="2025-03-20T00:00:00"/>
    <s v="PR2425-06133"/>
    <s v="PO2425-00027"/>
    <d v="2025-03-27T00:00:00"/>
    <d v="2025-03-27T00:00:00"/>
    <n v="90"/>
    <s v="SFST82000005"/>
    <s v="Utility Jobs  (Boiler-Air compress-Transformer-LPG)"/>
    <s v="Cooling  part"/>
    <n v="1"/>
    <s v="Compressor_x000a_- Screw Compressor &quot;Bitzer&quot; HSN7471-75_x000a_- SE-i1 Protection"/>
    <n v="1"/>
    <s v="JOB."/>
    <n v="410000"/>
    <n v="410000"/>
    <m/>
    <s v="V1000748 - CARRIER COMMERCIAL REFRIGERATION(THAILAND) COMPANY LIMITED"/>
    <x v="0"/>
    <s v="GRN2526-0000419"/>
    <d v="2025-04-23T00:00:00"/>
    <m/>
    <n v="27"/>
    <s v="Ontime"/>
    <m/>
  </r>
  <r>
    <n v="1002"/>
    <s v="CAPEX  (Budget)"/>
    <d v="2025-03-20T00:00:00"/>
    <m/>
    <m/>
    <d v="2025-03-20T00:00:00"/>
    <s v="PR2425-06133"/>
    <s v="PO2425-00027"/>
    <d v="2025-03-27T00:00:00"/>
    <d v="2025-03-27T00:00:00"/>
    <n v="90"/>
    <s v="SFST82000005"/>
    <s v="Utility Jobs  (Boiler-Air compress-Transformer-LPG)"/>
    <s v="Cooling  part"/>
    <n v="2"/>
    <s v="Labour_x000a_- Labor for Uninstallation_x000a_- Labor for Reinstallation_x000a_- Lifting Equipment (Hiab)"/>
    <n v="1"/>
    <s v="JOB."/>
    <n v="54600"/>
    <n v="54600"/>
    <m/>
    <s v="V1000748 - CARRIER COMMERCIAL REFRIGERATION(THAILAND) COMPANY LIMITED"/>
    <x v="0"/>
    <s v="GRN2526-0000419"/>
    <d v="2025-04-23T00:00:00"/>
    <m/>
    <n v="27"/>
    <s v="Ontime"/>
    <m/>
  </r>
  <r>
    <n v="1003"/>
    <s v="Expent  cost"/>
    <d v="2025-03-20T00:00:00"/>
    <m/>
    <m/>
    <d v="2025-03-20T00:00:00"/>
    <s v="PR2425-06136"/>
    <s v="PO2425-07277"/>
    <d v="2025-03-27T00:00:00"/>
    <d v="2025-03-31T00:00:00"/>
    <n v="10"/>
    <s v="SFST81000050"/>
    <s v="PD Machine"/>
    <s v="Check weigth  No.1"/>
    <n v="1"/>
    <s v="Belt 1 PU070 Blue W195 mm x L630 mm_x000a_Endless Joint (Part No. 16750000807)"/>
    <n v="3"/>
    <s v="PCS."/>
    <n v="650"/>
    <n v="1950"/>
    <m/>
    <s v="V1000693 - APN POWER SUPPLY COMPANY LIMITED"/>
    <x v="0"/>
    <s v="GRN2526-0000056"/>
    <d v="2025-04-03T00:00:00"/>
    <m/>
    <n v="7"/>
    <s v="Ontime"/>
    <m/>
  </r>
  <r>
    <n v="1004"/>
    <s v="Expent  cost"/>
    <d v="2025-03-20T00:00:00"/>
    <m/>
    <m/>
    <d v="2025-03-20T00:00:00"/>
    <s v="PR2425-06138"/>
    <s v="PO2425-07278"/>
    <d v="2025-03-27T00:00:00"/>
    <d v="2025-03-31T00:00:00"/>
    <n v="15"/>
    <s v="SFST34000111"/>
    <s v="Consumable part for MN"/>
    <s v="Machanical part"/>
    <n v="1"/>
    <s v="ประเก็นหน้าแปลนไม่มีใยหิน 1/2&quot; (DN15) หนา 3 mm. ,  (PN16)"/>
    <n v="10"/>
    <s v="PCS."/>
    <n v="96"/>
    <n v="960"/>
    <m/>
    <s v="V1000529 - 168 Supply"/>
    <x v="0"/>
    <s v="GRN2526-0000142"/>
    <d v="2025-04-08T00:00:00"/>
    <m/>
    <n v="12"/>
    <s v="Ontime"/>
    <m/>
  </r>
  <r>
    <n v="1005"/>
    <s v="Expent  cost"/>
    <d v="2025-03-20T00:00:00"/>
    <m/>
    <m/>
    <d v="2025-03-20T00:00:00"/>
    <s v="PR2425-06138"/>
    <s v="PO2425-07278"/>
    <d v="2025-03-27T00:00:00"/>
    <d v="2025-04-02T00:00:00"/>
    <n v="15"/>
    <s v="SFST34000112"/>
    <s v="Consumable part for MN"/>
    <s v="Machanical part"/>
    <n v="2"/>
    <s v="ประเก็นหน้าแปลนไม่มีใยหิน 3/4&quot; (DN20) 3 mm. ,  (PN16)"/>
    <n v="10"/>
    <s v="PCS."/>
    <n v="125"/>
    <n v="1250"/>
    <m/>
    <s v="V1000529 - 168 Supply"/>
    <x v="0"/>
    <s v="GRN2526-0000142"/>
    <d v="2025-04-08T00:00:00"/>
    <m/>
    <n v="12"/>
    <s v="Ontime"/>
    <m/>
  </r>
  <r>
    <n v="1006"/>
    <s v="Expent  cost"/>
    <d v="2025-03-20T00:00:00"/>
    <m/>
    <m/>
    <d v="2025-03-20T00:00:00"/>
    <s v="PR2425-06138"/>
    <s v="PO2425-07278"/>
    <d v="2025-03-27T00:00:00"/>
    <m/>
    <n v="15"/>
    <s v="SFST34000113"/>
    <s v="Consumable part for MN"/>
    <s v="Machanical part"/>
    <n v="3"/>
    <s v="ประเก็นหน้าแปลนไม่มีใยหิน 1&quot; (DN25) 3 mm. ,  (PN16)"/>
    <n v="10"/>
    <s v="PCS."/>
    <n v="145"/>
    <n v="1450"/>
    <m/>
    <s v="V1000529 - 168 Supply"/>
    <x v="0"/>
    <s v="GRN2526-0000142"/>
    <d v="2025-04-08T00:00:00"/>
    <m/>
    <n v="12"/>
    <s v="Ontime"/>
    <m/>
  </r>
  <r>
    <n v="1007"/>
    <s v="Expent  cost"/>
    <d v="2025-03-20T00:00:00"/>
    <m/>
    <m/>
    <d v="2025-03-20T00:00:00"/>
    <s v="PR2425-06138"/>
    <s v="PO2425-07278"/>
    <d v="2025-03-27T00:00:00"/>
    <m/>
    <n v="15"/>
    <s v="SFST34000114"/>
    <s v="Consumable part for MN"/>
    <s v="Machanical part"/>
    <n v="4"/>
    <s v="ประเก็นหน้าแปลนไม่มีใยหิน 1.1/4&quot; (DN32) 3 mm. ,  (PN16)"/>
    <n v="10"/>
    <s v="PCS."/>
    <n v="180"/>
    <n v="1800"/>
    <m/>
    <s v="V1000529 - 168 Supply"/>
    <x v="0"/>
    <s v="GRN2526-0000142"/>
    <d v="2025-04-08T00:00:00"/>
    <m/>
    <n v="12"/>
    <s v="Ontime"/>
    <m/>
  </r>
  <r>
    <n v="1008"/>
    <s v="Expent  cost"/>
    <d v="2025-03-20T00:00:00"/>
    <m/>
    <m/>
    <d v="2025-03-20T00:00:00"/>
    <s v="PR2425-06138"/>
    <s v="PO2425-07278"/>
    <d v="2025-03-27T00:00:00"/>
    <m/>
    <n v="15"/>
    <s v="SFST34000115"/>
    <s v="Consumable part for MN"/>
    <s v="Machanical part"/>
    <n v="5"/>
    <s v="ประเก็นหน้าแปลนไม่มีใยหิน 1.1/2&quot; (DN40) 3 mm. ,  (PN16)"/>
    <n v="10"/>
    <s v="PCS."/>
    <n v="200"/>
    <n v="2000"/>
    <m/>
    <s v="V1000529 - 168 Supply"/>
    <x v="0"/>
    <s v="GRN2526-0000142"/>
    <d v="2025-04-08T00:00:00"/>
    <m/>
    <n v="12"/>
    <s v="Ontime"/>
    <m/>
  </r>
  <r>
    <n v="1009"/>
    <s v="Expent  cost"/>
    <d v="2025-03-20T00:00:00"/>
    <m/>
    <m/>
    <d v="2025-03-20T00:00:00"/>
    <s v="PR2425-06138"/>
    <s v="PO2425-07278"/>
    <d v="2025-03-27T00:00:00"/>
    <m/>
    <n v="15"/>
    <s v="SFST34000116"/>
    <s v="Consumable part for MN"/>
    <s v="Machanical part"/>
    <n v="6"/>
    <s v="ประเก็นหน้าแปลนไม่มีใยหิน 2&quot; (DN50) 3 mm. ,  (PN16)"/>
    <n v="10"/>
    <s v="PCS."/>
    <n v="230"/>
    <n v="2300"/>
    <m/>
    <s v="V1000529 - 168 Supply"/>
    <x v="0"/>
    <s v="GRN2526-0000142"/>
    <d v="2025-04-08T00:00:00"/>
    <m/>
    <n v="12"/>
    <s v="Ontime"/>
    <m/>
  </r>
  <r>
    <n v="1010"/>
    <s v="Expent  cost"/>
    <d v="2025-03-20T00:00:00"/>
    <m/>
    <m/>
    <d v="2025-03-20T00:00:00"/>
    <s v="PR2425-06138"/>
    <s v="PO2425-07278"/>
    <d v="2025-03-27T00:00:00"/>
    <m/>
    <n v="15"/>
    <s v="SFST34000117"/>
    <s v="Consumable part for MN"/>
    <s v="Machanical part"/>
    <n v="7"/>
    <s v="ประเก็นหน้าแปลนไม่มีใยหิน 2.1/2&quot; (DN15) 3 mm. ,  (PN16)"/>
    <n v="10"/>
    <s v="PCS."/>
    <n v="260"/>
    <n v="2600"/>
    <m/>
    <s v="V1000529 - 168 Supply"/>
    <x v="0"/>
    <s v="GRN2526-0000142"/>
    <d v="2025-04-08T00:00:00"/>
    <m/>
    <n v="12"/>
    <s v="Ontime"/>
    <m/>
  </r>
  <r>
    <n v="1011"/>
    <s v="Expent  cost"/>
    <d v="2025-03-24T00:00:00"/>
    <m/>
    <m/>
    <d v="2025-03-24T00:00:00"/>
    <s v="PR2425-06187"/>
    <s v="PO2526-00009"/>
    <d v="2025-03-31T00:00:00"/>
    <d v="2025-03-31T00:00:00"/>
    <n v="30"/>
    <s v="SFST81000048"/>
    <s v="PD Machine"/>
    <s v="X-Ray machine No.1"/>
    <n v="1"/>
    <s v="&quot;FESTO&quot; VUVG-LK14-M52-AT-G18-1R8L-S"/>
    <n v="4"/>
    <s v="PCS."/>
    <n v="1790"/>
    <n v="7160"/>
    <m/>
    <s v=" V1000796 - THAI TECH INTERTRADE CO.,LTD."/>
    <x v="0"/>
    <s v="GRN2526-0000423"/>
    <d v="2025-04-23T00:00:00"/>
    <m/>
    <n v="23"/>
    <s v="Ontime"/>
    <m/>
  </r>
  <r>
    <n v="1012"/>
    <s v="Expent  cost"/>
    <d v="2025-03-24T00:00:00"/>
    <m/>
    <m/>
    <d v="2025-03-24T00:00:00"/>
    <s v="PR2425-06188"/>
    <s v="PO2526-00010"/>
    <d v="2025-03-31T00:00:00"/>
    <d v="2025-03-31T00:00:00"/>
    <n v="60"/>
    <s v="SFST81000064"/>
    <s v="Utility Jobs  (Boiler-Air compress-Transformer-LPG)"/>
    <s v="Steam Boiler  No.1"/>
    <n v="1"/>
    <s v="ตรวจสอบและบำรุงรักษาบอยเลอร์ ขนาด 2,000 kg/hr ยี่ห้อ No.1"/>
    <n v="1"/>
    <s v="JOB."/>
    <n v="21930"/>
    <n v="21930"/>
    <m/>
    <s v="V1000053 - THAI K.BOILER CO.,LTD."/>
    <x v="0"/>
    <s v="GRN2526-0001595"/>
    <d v="2025-06-11T00:00:00"/>
    <m/>
    <n v="60"/>
    <s v="Ontime"/>
    <m/>
  </r>
  <r>
    <n v="1013"/>
    <s v="Expent  cost"/>
    <d v="2025-03-24T00:00:00"/>
    <m/>
    <m/>
    <d v="2025-03-24T00:00:00"/>
    <s v="PR2425-06188"/>
    <s v="PO2526-00010"/>
    <d v="2025-03-31T00:00:00"/>
    <d v="2025-04-02T00:00:00"/>
    <n v="60"/>
    <s v="SFST81000064"/>
    <s v="Utility Jobs  (Boiler-Air compress-Transformer-LPG)"/>
    <s v="Steam Boiler  No.1"/>
    <n v="2"/>
    <s v="ตรวจสอบและบำรุงรักษาบอยเลอร์ ขนาด 2,000 kg/hr ยี่ห้อ No.2"/>
    <n v="1"/>
    <s v="JOB."/>
    <n v="21930"/>
    <n v="21930"/>
    <m/>
    <s v="V1000053 - THAI K.BOILER CO.,LTD."/>
    <x v="0"/>
    <s v="GRN2526-0001596"/>
    <d v="2025-06-11T00:00:00"/>
    <m/>
    <n v="60"/>
    <s v="Ontime"/>
    <m/>
  </r>
  <r>
    <n v="1014"/>
    <s v="Expent  cost"/>
    <d v="2025-03-24T00:00:00"/>
    <m/>
    <m/>
    <d v="2025-03-24T00:00:00"/>
    <s v="PR2425-06189"/>
    <s v="PO2526-00011"/>
    <d v="2025-03-31T00:00:00"/>
    <m/>
    <n v="30"/>
    <s v="SFST34000054"/>
    <s v="Consumable part for MN"/>
    <s v="Refrigerant"/>
    <n v="1"/>
    <s v="R507 Refrigerant,(1 Tank 11.3 kg/Tank)"/>
    <n v="15"/>
    <s v="Drum."/>
    <n v="2660"/>
    <n v="39900"/>
    <m/>
    <s v="V1000271 - 395 Shop Limited Partnership"/>
    <x v="0"/>
    <s v="GRN2526-0000026"/>
    <d v="2025-04-02T00:00:00"/>
    <m/>
    <n v="2"/>
    <s v="Ontime"/>
    <m/>
  </r>
  <r>
    <n v="1015"/>
    <s v="Expent  cost"/>
    <d v="2025-03-24T00:00:00"/>
    <m/>
    <m/>
    <d v="2025-03-24T00:00:00"/>
    <s v="PR2425-06190"/>
    <s v="PO2526-00012"/>
    <d v="2025-03-31T00:00:00"/>
    <m/>
    <n v="10"/>
    <s v="SFST81000009"/>
    <s v="PD Machine"/>
    <s v="Steambox No.2"/>
    <n v="1"/>
    <s v="Silicone Rubber SEALEX Sx-2000 Size 300 ML."/>
    <n v="24"/>
    <s v="PCS."/>
    <n v="140"/>
    <n v="3360"/>
    <m/>
    <s v="V1000259 - JJP SUPPLY CO., LTD"/>
    <x v="0"/>
    <s v="GRN2526-0000107"/>
    <d v="2025-04-05T00:00:00"/>
    <m/>
    <n v="5"/>
    <s v="Ontime"/>
    <m/>
  </r>
  <r>
    <n v="1016"/>
    <s v="Expent  cost"/>
    <d v="2025-03-24T00:00:00"/>
    <m/>
    <m/>
    <d v="2025-03-24T00:00:00"/>
    <s v="PR2425-06191"/>
    <s v="PO2526-00013"/>
    <d v="2025-03-31T00:00:00"/>
    <m/>
    <n v="10"/>
    <s v="SFST81000009"/>
    <s v="Cooling machine for PD line"/>
    <s v="Electrical jobs"/>
    <n v="1"/>
    <s v="หน้ากากกันน้ำแบบลอย ALPHA HACO_x000a_AP-W222R/S-GY สีเทา"/>
    <n v="20"/>
    <s v="PCS."/>
    <n v="287"/>
    <n v="5740"/>
    <m/>
    <s v="V1000481 - บริษัท เจดับบลิวเทค จำกัด"/>
    <x v="0"/>
    <s v="GRN2526-0000141"/>
    <d v="2025-04-08T00:00:00"/>
    <m/>
    <n v="8"/>
    <s v="Ontime"/>
    <m/>
  </r>
  <r>
    <n v="1017"/>
    <s v="Expent  cost"/>
    <d v="2025-03-24T00:00:00"/>
    <m/>
    <m/>
    <d v="2025-03-24T00:00:00"/>
    <s v="PR2425-06192"/>
    <s v="PO2526-00675"/>
    <d v="2025-03-31T00:00:00"/>
    <m/>
    <n v="60"/>
    <s v="SFST34000063"/>
    <s v="Consumable part for MN"/>
    <s v="Consumable part"/>
    <n v="1"/>
    <s v="&quot;Ruamthong&quot;, RT465-3/4HP,380V ,50Hz, 3PH , Motor fan"/>
    <n v="4"/>
    <s v="PCS."/>
    <n v="3866.82"/>
    <n v="15467.28"/>
    <m/>
    <s v="V1000308 - PLUG'N GO (THAILAND) CO., LTD."/>
    <x v="0"/>
    <s v="GRN2526-0001086"/>
    <d v="2025-05-22T00:00:00"/>
    <m/>
    <n v="52"/>
    <s v="Ontime"/>
    <m/>
  </r>
  <r>
    <n v="1018"/>
    <s v="Expent  cost"/>
    <d v="2025-03-24T00:00:00"/>
    <m/>
    <m/>
    <d v="2025-03-24T00:00:00"/>
    <s v="PR2425-06192"/>
    <s v="PO2526-00014"/>
    <d v="2025-03-31T00:00:00"/>
    <m/>
    <n v="10"/>
    <s v="SFST34000063"/>
    <s v="Consumable part for MN"/>
    <s v="Consumable part"/>
    <n v="2"/>
    <s v="&quot;Ruamthong&quot;, RT490-61-24, 380V, 3PH , 1HP, Motor fan"/>
    <n v="4"/>
    <s v="PCS."/>
    <n v="4521.03"/>
    <n v="18084.12"/>
    <m/>
    <s v="V1000308 - PLUG'N GO (THAILAND) CO., LTD."/>
    <x v="0"/>
    <s v="GRN2526-0000181"/>
    <d v="2025-04-09T00:00:00"/>
    <m/>
    <n v="9"/>
    <s v="Ontime"/>
    <m/>
  </r>
  <r>
    <n v="1019"/>
    <s v="Expent  cost"/>
    <d v="2025-03-24T00:00:00"/>
    <m/>
    <m/>
    <d v="2025-03-24T00:00:00"/>
    <s v="PR2425-06193"/>
    <s v="PO2526-00017"/>
    <d v="2025-03-31T00:00:00"/>
    <m/>
    <n v="10"/>
    <s v="SFST81000005"/>
    <s v="Office Air condition"/>
    <s v="Cooling system jobs"/>
    <n v="1"/>
    <s v="Air Condition ขนาด 9,000 btu._x000a_- ล้างพร้อมตรวจเช็ค แอร์ติดผนัง IT Room FCU-13_x000a_- ล้างพร้อมตรวจเช็ค แอร์คิดผนัง Meeting Room 2 FCU-28_x000a_- ล้างพร้อมตรวจเช็ค แอร์ติดผนัง Chef TINO Room FCU-32"/>
    <n v="3"/>
    <s v="SET."/>
    <n v="800"/>
    <n v="2400"/>
    <m/>
    <s v="V1000291 - บริษัท ไทม์ แอร์ เซอร์วิส แอนด์ เอ็นจิเนียริ่ง จำกัด"/>
    <x v="0"/>
    <s v="GRN2526-0000151"/>
    <d v="2025-04-08T00:00:00"/>
    <m/>
    <n v="8"/>
    <s v="Ontime"/>
    <m/>
  </r>
  <r>
    <n v="1020"/>
    <s v="Expent  cost"/>
    <d v="2025-03-24T00:00:00"/>
    <m/>
    <m/>
    <d v="2025-03-24T00:00:00"/>
    <s v="PR2425-06193"/>
    <s v="PO2526-00017"/>
    <d v="2025-03-31T00:00:00"/>
    <m/>
    <n v="10"/>
    <s v="SFST81000005"/>
    <s v="Office Air condition"/>
    <s v="Cooling system jobs"/>
    <n v="2"/>
    <s v="Air Condition ขนาด 24,000 btu._x000a_- ล้างพร้อมตรวจเช็ค แอร์แขวนฝ้า QC Room FCU-09_x000a_- ล้างพร้อมตรวจเช็ค แอร์ติดผนัง IT Room FCU-14_x000a_- ล้างพร้อมตรวจเช็ค แอร์ติดผนัง Office IT Room FCU-15_x000a_- ล้างพร้อมตรวจเช็ค แอร์แขวนฝ้า Living Room FCU-35"/>
    <n v="4"/>
    <s v="SET."/>
    <n v="800"/>
    <n v="3200"/>
    <m/>
    <s v="V1000291 - บริษัท ไทม์ แอร์ เซอร์วิส แอนด์ เอ็นจิเนียริ่ง จำกัด"/>
    <x v="0"/>
    <s v="GRN2526-0000151"/>
    <d v="2025-04-08T00:00:00"/>
    <m/>
    <n v="8"/>
    <s v="Ontime"/>
    <m/>
  </r>
  <r>
    <n v="1021"/>
    <s v="Expent  cost"/>
    <d v="2025-03-24T00:00:00"/>
    <m/>
    <m/>
    <d v="2025-03-24T00:00:00"/>
    <s v="PR2425-06193"/>
    <s v="PO2526-00017"/>
    <d v="2025-03-31T00:00:00"/>
    <m/>
    <n v="10"/>
    <s v="SFST81000005"/>
    <s v="Office Air condition"/>
    <s v="Cooling system jobs"/>
    <n v="3"/>
    <s v="Air Condition ขนาด 26,000 btu._x000a_- ล้างพร้อมตรวจเช็ค แอร์แขวนฝ้าโรงอาหารฝั่งดิบ FCU-05_x000a_- ล้างพร้อมตรวจเช็ค แอร์แขวนฝ้าโรงอาหารฝั่งดิบ FCU-06_x000a_- ล้างพร้อมตรวจเช็ค แอร์แขวนฝ้าโรงอาหารฝั่งดิบ FCU-19_x000a_- ล้างพร้อมตรวจเช็ค แอร์แขวนฝ้าโรงอาหารฝั่งสุก FCU-24_x000a_- ล้างพร้อมตรวจเช็ค แอร์แขวนฝ้าโรงอาหารฝั่งสุก FCU-25_x000a_- ล้างพร้อมตรวจเช็ค แอร์แขวนฝ้าโรงอาหารฝั่งสุก FCU-27"/>
    <n v="6"/>
    <s v="SET."/>
    <n v="800"/>
    <n v="4800"/>
    <m/>
    <s v="V1000291 - บริษัท ไทม์ แอร์ เซอร์วิส แอนด์ เอ็นจิเนียริ่ง จำกัด"/>
    <x v="0"/>
    <s v="GRN2526-0000151"/>
    <d v="2025-04-08T00:00:00"/>
    <m/>
    <n v="8"/>
    <s v="Ontime"/>
    <m/>
  </r>
  <r>
    <n v="1022"/>
    <s v="Expent  cost"/>
    <d v="2025-03-24T00:00:00"/>
    <m/>
    <m/>
    <d v="2025-03-24T00:00:00"/>
    <s v="PR2425-06193"/>
    <s v="PO2526-00017"/>
    <d v="2025-03-31T00:00:00"/>
    <m/>
    <n v="10"/>
    <s v="SFST81000005"/>
    <s v="Office Air condition"/>
    <s v="Cooling system jobs"/>
    <n v="4"/>
    <s v="Air Condition ขนาด 40,000 btu._x000a_- ล้างพร้อมตรวจเช็ค แอร์แขวนฝ้า Office Production Room"/>
    <n v="1"/>
    <s v="SET."/>
    <n v="800"/>
    <n v="800"/>
    <m/>
    <s v="V1000291 - บริษัท ไทม์ แอร์ เซอร์วิส แอนด์ เอ็นจิเนียริ่ง จำกัด"/>
    <x v="0"/>
    <s v="GRN2526-0000151"/>
    <d v="2025-04-08T00:00:00"/>
    <m/>
    <n v="8"/>
    <s v="Ontime"/>
    <m/>
  </r>
  <r>
    <n v="1023"/>
    <s v="Expent  cost"/>
    <d v="2025-03-24T00:00:00"/>
    <m/>
    <m/>
    <d v="2025-03-24T00:00:00"/>
    <s v="PR2425-06193"/>
    <s v="PO2526-00017"/>
    <d v="2025-03-31T00:00:00"/>
    <m/>
    <n v="10"/>
    <s v="SFST81000005"/>
    <s v="Office Air condition"/>
    <s v="Cooling system jobs"/>
    <n v="5"/>
    <s v="Air Condition ขนาด 17,000 btu._x000a_- ล้างพร้อมตรวจเช็ค แอร์ติดผนัง QA MGR FCU-08"/>
    <n v="1"/>
    <s v="SET."/>
    <n v="600"/>
    <n v="600"/>
    <m/>
    <s v="V1000291 - บริษัท ไทม์ แอร์ เซอร์วิส แอนด์ เอ็นจิเนียริ่ง จำกัด"/>
    <x v="0"/>
    <s v="GRN2526-0000151"/>
    <d v="2025-04-08T00:00:00"/>
    <m/>
    <n v="8"/>
    <s v="Ontime"/>
    <m/>
  </r>
  <r>
    <n v="1024"/>
    <s v="Expent  cost"/>
    <d v="2025-03-24T00:00:00"/>
    <m/>
    <m/>
    <d v="2025-03-24T00:00:00"/>
    <s v="PR2425-06193"/>
    <s v="PO2526-00017"/>
    <d v="2025-03-31T00:00:00"/>
    <m/>
    <n v="10"/>
    <s v="SFST81000005"/>
    <s v="Office Air condition"/>
    <s v="Cooling system jobs"/>
    <n v="6"/>
    <s v="Air Condition ขนาด 22,000 btu._x000a_- ล้างพร้อมตรวจเช็ค แอร์ติดผนัง QA Room FCU-11_x000a_- ล้างพร้อมตรวจเช็ค แอร์ติดผนัง Planning Room FCU-12_x000a_- ล้างพร้อมตรวจเช็ค แอร์ติดผนัง R&amp;D Office FCU-38"/>
    <n v="3"/>
    <s v="SET."/>
    <n v="600"/>
    <n v="1800"/>
    <m/>
    <s v="V1000291 - บริษัท ไทม์ แอร์ เซอร์วิส แอนด์ เอ็นจิเนียริ่ง จำกัด"/>
    <x v="0"/>
    <s v="GRN2526-0000151"/>
    <d v="2025-04-08T00:00:00"/>
    <m/>
    <n v="8"/>
    <s v="Ontime"/>
    <m/>
  </r>
  <r>
    <n v="1025"/>
    <s v="Expent  cost"/>
    <d v="2025-03-24T00:00:00"/>
    <m/>
    <m/>
    <d v="2025-03-24T00:00:00"/>
    <s v="PR2425-06193"/>
    <s v="PO2526-00017"/>
    <d v="2025-03-31T00:00:00"/>
    <m/>
    <n v="10"/>
    <s v="SFST81000005"/>
    <s v="Office Air condition"/>
    <s v="Cooling system jobs"/>
    <n v="7"/>
    <s v="Air Condition ขนาด 30,000 btu._x000a_- ล้างพร้อมตรวจเช็ค แอร์ติดผนัง Meeting Room 1 FCU-34"/>
    <n v="1"/>
    <s v="SET."/>
    <n v="600"/>
    <n v="600"/>
    <m/>
    <s v="V1000291 - บริษัท ไทม์ แอร์ เซอร์วิส แอนด์ เอ็นจิเนียริ่ง จำกัด"/>
    <x v="0"/>
    <s v="GRN2526-0000151"/>
    <d v="2025-04-08T00:00:00"/>
    <m/>
    <n v="8"/>
    <s v="Ontime"/>
    <m/>
  </r>
  <r>
    <n v="1026"/>
    <s v="Expent  cost"/>
    <d v="2025-03-24T00:00:00"/>
    <m/>
    <m/>
    <d v="2025-03-24T00:00:00"/>
    <s v="PR2425-06193"/>
    <s v="PO2526-00017"/>
    <d v="2025-03-31T00:00:00"/>
    <m/>
    <n v="10"/>
    <s v="SFST81000005"/>
    <s v="Office Air condition"/>
    <s v="Cooling system jobs"/>
    <n v="8"/>
    <s v="งานรื้อแอร์_x000a_- ถอดรื้อแอร์แขวนออก Office Production Room FCU-10"/>
    <n v="1"/>
    <s v="SET."/>
    <n v="1500"/>
    <n v="1500"/>
    <m/>
    <s v="V1000291 - บริษัท ไทม์ แอร์ เซอร์วิส แอนด์ เอ็นจิเนียริ่ง จำกัด"/>
    <x v="0"/>
    <s v="GRN2526-0000151"/>
    <d v="2025-04-08T00:00:00"/>
    <m/>
    <n v="8"/>
    <s v="Ontime"/>
    <m/>
  </r>
  <r>
    <n v="1027"/>
    <s v="Expent  cost"/>
    <d v="2025-03-26T00:00:00"/>
    <m/>
    <m/>
    <d v="2025-03-26T00:00:00"/>
    <s v="PR2425-06255"/>
    <s v="PO2526-00045"/>
    <d v="2025-04-02T00:00:00"/>
    <m/>
    <n v="30"/>
    <s v="SFST34000044"/>
    <s v="Consumable part for MN"/>
    <s v="Cooling  part"/>
    <n v="1"/>
    <s v="Philip&quot;,T8,20W, 2100lm, ECO SOFT HO LED"/>
    <n v="40"/>
    <s v="PCS."/>
    <n v="185"/>
    <n v="7400"/>
    <m/>
    <s v="V1000603 - TM SUKSAP TRADING LIMITED PARTNERSHIP"/>
    <x v="0"/>
    <s v="GRN2526-0000111"/>
    <d v="2025-04-05T00:00:00"/>
    <m/>
    <n v="3"/>
    <s v="Ontime"/>
    <m/>
  </r>
  <r>
    <n v="1028"/>
    <s v="Expent  cost"/>
    <d v="2025-03-26T00:00:00"/>
    <m/>
    <m/>
    <d v="2025-03-26T00:00:00"/>
    <s v="PR2425-06255"/>
    <s v="PO2526-00039"/>
    <d v="2025-04-02T00:00:00"/>
    <m/>
    <n v="30"/>
    <s v="SFST34000187"/>
    <s v="Consumable part for MN"/>
    <s v="Electrical jobs"/>
    <n v="2"/>
    <s v="LED EVE T8 SIMPLE FIT DE 22 W. DAYLIGHT G13 (1Box/25PC.)"/>
    <n v="40"/>
    <s v="PCS."/>
    <n v="105"/>
    <n v="4200"/>
    <m/>
    <s v="V1000276 - SN. ELECTRIC AND SUPPLY CO., LTD."/>
    <x v="0"/>
    <s v="GRN2526-0000352"/>
    <d v="2025-04-29T00:00:00"/>
    <m/>
    <n v="27"/>
    <s v="Ontime"/>
    <m/>
  </r>
  <r>
    <n v="1029"/>
    <s v="CAPEX  (Budget)"/>
    <d v="2025-03-28T00:00:00"/>
    <m/>
    <m/>
    <d v="2025-03-28T00:00:00"/>
    <s v="PR2425-06293"/>
    <s v="PO2526-00044"/>
    <d v="2025-04-04T00:00:00"/>
    <m/>
    <n v="65"/>
    <s v="SFST82000005"/>
    <s v="Cooling machine for PD line"/>
    <s v="Cooling system jobs"/>
    <n v="1"/>
    <s v="Install Evaporators CU 3.3_x000a_- งานรื้อถอนคอยล์เย็นเก่า_x000a_- งานติดตั้งคอยล์เย็นใหม่_x000a_- ค่าอุปกรณ์_x000a_- ค่าเดินทาง ที่พัก_x000a_- รายละเอียดเพิ่มเติมตามใบเสนอราคาแนบ_x000a_- Disposit 50 %"/>
    <n v="1"/>
    <s v="JOB"/>
    <n v="26500"/>
    <n v="26500"/>
    <m/>
    <s v="V1000055 - I.T.C.(1993) CO.,LTD."/>
    <x v="0"/>
    <s v="GRN2526-0001487"/>
    <d v="2025-06-06T00:00:00"/>
    <m/>
    <n v="63"/>
    <s v="Ontime"/>
    <m/>
  </r>
  <r>
    <n v="1030"/>
    <s v="CAPEX  (Budget)"/>
    <d v="2025-03-28T00:00:00"/>
    <m/>
    <m/>
    <d v="2025-03-28T00:00:00"/>
    <s v="PR2425-06294"/>
    <s v="PO2526-00042"/>
    <d v="2025-04-04T00:00:00"/>
    <m/>
    <n v="21"/>
    <s v="SFST82000007"/>
    <s v="Water plant"/>
    <s v="Water system jobs"/>
    <n v="1"/>
    <s v="Grundfos Pump (Type CR 10-8) 3 Kw._x000a_Description: CR 10-8 A-FGJ-A-E-HQQE_x000a_Scope of Work_x000a_-Remove Old Pump_x000a_- Install New Pump_x000a_- Test Run"/>
    <n v="1"/>
    <s v="EA."/>
    <n v="123000"/>
    <n v="123000"/>
    <m/>
    <s v="V1000659 - SRP Maintenance and Service Co.,Ltd."/>
    <x v="0"/>
    <s v="GRN2526-0000402"/>
    <d v="2025-04-23T00:00:00"/>
    <m/>
    <n v="19"/>
    <s v="Ontime"/>
    <m/>
  </r>
  <r>
    <n v="1031"/>
    <s v="CAPEX  (Budget)"/>
    <d v="2025-03-28T00:00:00"/>
    <m/>
    <m/>
    <d v="2025-03-28T00:00:00"/>
    <s v="PR2425-06295"/>
    <s v="PO2526-00041"/>
    <d v="2025-04-04T00:00:00"/>
    <m/>
    <n v="21"/>
    <s v="SFST82000007"/>
    <s v="Water plant"/>
    <s v="Water system jobs"/>
    <n v="1"/>
    <s v="Grundfos Pump (Type CR 10-22) 7.5 Kw._x000a_Description: CR 10-22 A-FJ-A-E-HQQE_x000a_Scope of Work_x000a_- Remove Old Pump_x000a_- Install New Pump_x000a_- Test Run"/>
    <n v="1"/>
    <s v="EA."/>
    <n v="168000"/>
    <n v="168000"/>
    <m/>
    <s v="V1000659 - SRP Maintenance and Service Co.,Ltd."/>
    <x v="0"/>
    <s v="GRN2526-0000401"/>
    <d v="2025-04-23T00:00:00"/>
    <m/>
    <n v="19"/>
    <s v="Ontime"/>
    <m/>
  </r>
  <r>
    <n v="1032"/>
    <s v="CAPEX  (Budget)"/>
    <d v="2025-03-28T00:00:00"/>
    <m/>
    <m/>
    <d v="2025-03-28T00:00:00"/>
    <s v="PR2425-06297"/>
    <s v="PO2526-00048"/>
    <d v="2025-04-10T00:00:00"/>
    <m/>
    <n v="45"/>
    <s v="SFST82000004"/>
    <s v="Civill jobs (Floor-Wall-Celling-roof)"/>
    <s v="Cevil jobs"/>
    <n v="1"/>
    <s v="บัวสแตนเลส ขนาดห้อง 780x338 ซม."/>
    <n v="1"/>
    <s v="JOB"/>
    <n v="53500"/>
    <n v="53500"/>
    <m/>
    <s v="V1000798 - MGO SERVICE LIMITED PARTNERSHIP"/>
    <x v="0"/>
    <s v="GRN2526-0001087"/>
    <d v="2025-05-22T00:00:00"/>
    <m/>
    <n v="42"/>
    <s v="Ontime"/>
    <m/>
  </r>
  <r>
    <n v="1033"/>
    <s v="CAPEX  (Budget)"/>
    <d v="2025-03-28T00:00:00"/>
    <m/>
    <m/>
    <d v="2025-03-28T00:00:00"/>
    <s v="PR2425-06297"/>
    <s v="PO2526-00048"/>
    <d v="2025-03-31T00:00:00"/>
    <d v="2025-03-31T00:00:00"/>
    <n v="60"/>
    <s v="SFST82000004"/>
    <s v="Civill jobs (Floor-Wall-Celling-roof)"/>
    <s v="Cevil jobs"/>
    <n v="2"/>
    <s v="บัวสแตนเลส ขนาดห้อง 140x338 ซม."/>
    <n v="1"/>
    <s v="JOB"/>
    <n v="23500"/>
    <n v="23500"/>
    <m/>
    <s v="V1000798 - MGO SERVICE LIMITED PARTNERSHIP"/>
    <x v="0"/>
    <s v="GRN2526-0001087"/>
    <d v="2025-05-22T00:00:00"/>
    <m/>
    <n v="52"/>
    <s v="Ontime"/>
    <m/>
  </r>
  <r>
    <n v="1034"/>
    <s v="CAPEX  (Budget)"/>
    <d v="2025-03-28T00:00:00"/>
    <m/>
    <m/>
    <d v="2025-03-28T00:00:00"/>
    <s v="PR2425-06297"/>
    <s v="PO2526-00048"/>
    <d v="2025-03-31T00:00:00"/>
    <d v="2025-03-31T00:00:00"/>
    <n v="60"/>
    <s v="SFST82000004"/>
    <s v="Civill jobs (Floor-Wall-Celling-roof)"/>
    <s v="Cevil jobs"/>
    <n v="3"/>
    <s v="ค่าแรงติดตั้ง บัวสแตนเลส"/>
    <n v="1"/>
    <s v="JOB"/>
    <n v="66500"/>
    <n v="66500"/>
    <m/>
    <s v="V1000798 - MGO SERVICE LIMITED PARTNERSHIP"/>
    <x v="0"/>
    <s v="GRN2526-0001087"/>
    <d v="2025-05-22T00:00:00"/>
    <m/>
    <n v="52"/>
    <s v="Ontime"/>
    <m/>
  </r>
  <r>
    <n v="1035"/>
    <s v="CAPEX  (Budget)"/>
    <d v="2025-03-28T00:00:00"/>
    <m/>
    <m/>
    <d v="2025-03-28T00:00:00"/>
    <s v="PR2425-06298"/>
    <s v="PO2526-00040"/>
    <d v="2025-03-31T00:00:00"/>
    <d v="2025-03-31T00:00:00"/>
    <n v="20"/>
    <s v="SFST82000009"/>
    <s v="Tool and Equipment PD M/C"/>
    <s v="Tool and Equipment"/>
    <n v="1"/>
    <s v="Air Curtain หน้ากว้าง 900 mm_x000a_- Air flow 900 mm (m³/h) Diamond FM-3509S-L"/>
    <n v="1"/>
    <s v="EA."/>
    <n v="12400"/>
    <n v="12400"/>
    <m/>
    <s v="V1000281 - P B S PRODUCTS (THAILAND) CO.,LTD."/>
    <x v="0"/>
    <s v="GRN2526-0000027"/>
    <d v="2025-04-02T00:00:00"/>
    <m/>
    <n v="2"/>
    <s v="Ontime"/>
    <m/>
  </r>
  <r>
    <n v="1036"/>
    <s v="CAPEX  (Budget)"/>
    <d v="2025-03-28T00:00:00"/>
    <m/>
    <m/>
    <d v="2025-03-28T00:00:00"/>
    <s v="PR2425-06298"/>
    <s v="PO2526-00040"/>
    <d v="2025-03-31T00:00:00"/>
    <d v="2025-03-31T00:00:00"/>
    <n v="20"/>
    <s v="SFST82000009"/>
    <s v="Tool and Equipment PD M/C"/>
    <s v="Tool and Equipment"/>
    <n v="2"/>
    <s v="Air Curtain หน้ากว้าง 1200 mm_x000a_- Air flow 1200 mm (m³/h) Diamond FM - 3512S-L"/>
    <n v="1"/>
    <s v="EA."/>
    <n v="14600"/>
    <n v="14600"/>
    <m/>
    <s v="V1000281 - P B S PRODUCTS (THAILAND) CO.,LTD."/>
    <x v="0"/>
    <s v="GRN2526-0000027"/>
    <d v="2025-04-02T00:00:00"/>
    <m/>
    <n v="2"/>
    <s v="Ontime"/>
    <m/>
  </r>
  <r>
    <n v="1037"/>
    <s v="CAPEX  (Budget)"/>
    <d v="2025-03-28T00:00:00"/>
    <m/>
    <m/>
    <d v="2025-03-28T00:00:00"/>
    <s v="PR2425-06298"/>
    <s v="PO2526-00040"/>
    <d v="2025-03-31T00:00:00"/>
    <d v="2025-03-31T00:00:00"/>
    <n v="20"/>
    <s v="SFST82000009"/>
    <s v="Tool and Equipment PD M/C"/>
    <s v="Tool and Equipment"/>
    <n v="3"/>
    <s v="Air Curtain หน้ากว้าง 900 mm_x000a_- Air flow 900 mm (m³/h) Diamond FM-3509S-L"/>
    <n v="1"/>
    <s v="EA."/>
    <n v="12400"/>
    <n v="12400"/>
    <m/>
    <s v="V1000281 - P B S PRODUCTS (THAILAND) CO.,LTD."/>
    <x v="0"/>
    <s v="GRN2526-0000027"/>
    <d v="2025-04-02T00:00:00"/>
    <m/>
    <n v="2"/>
    <s v="Ontime"/>
    <m/>
  </r>
  <r>
    <n v="1038"/>
    <s v="CAPEX  (Budget)"/>
    <d v="2025-03-28T00:00:00"/>
    <m/>
    <m/>
    <d v="2025-03-28T00:00:00"/>
    <s v="PR2425-06298"/>
    <s v="PO2526-00040"/>
    <d v="2025-03-31T00:00:00"/>
    <d v="2025-03-31T00:00:00"/>
    <n v="20"/>
    <s v="SFST82000009"/>
    <s v="Tool and Equipment PD M/C"/>
    <s v="Tool and Equipment"/>
    <n v="4"/>
    <s v="Air Curtain หน้ากว้าง 1200 mm_x000a_- Air flow 1200 mm (m³/h) Diamond FM - 3512S-L"/>
    <n v="1"/>
    <s v="EA."/>
    <n v="14600"/>
    <n v="14600"/>
    <m/>
    <s v="V1000281 - P B S PRODUCTS (THAILAND) CO.,LTD."/>
    <x v="0"/>
    <s v="GRN2526-0000027"/>
    <d v="2025-04-02T00:00:00"/>
    <m/>
    <n v="2"/>
    <s v="Ontime"/>
    <m/>
  </r>
  <r>
    <n v="1039"/>
    <s v="CAPEX  (Budget)"/>
    <d v="2025-03-28T00:00:00"/>
    <m/>
    <m/>
    <d v="2025-03-28T00:00:00"/>
    <s v="PR2425-06298"/>
    <s v="PO2526-00040"/>
    <d v="2025-03-31T00:00:00"/>
    <d v="2025-03-31T00:00:00"/>
    <n v="20"/>
    <s v="SFST82000009"/>
    <s v="Tool and Equipment PD M/C"/>
    <s v="Tool and Equipment"/>
    <n v="5"/>
    <s v="Air Curtain หน้ากว้าง 1200 mm_x000a_- Air flow 1200 mm (m³/h) Diamond FM - 3512S-L"/>
    <n v="1"/>
    <s v="EA."/>
    <n v="14600"/>
    <n v="14600"/>
    <m/>
    <s v="V1000281 - P B S PRODUCTS (THAILAND) CO.,LTD."/>
    <x v="0"/>
    <s v="GRN2526-0000027"/>
    <d v="2025-04-02T00:00:00"/>
    <m/>
    <n v="2"/>
    <s v="Ontime"/>
    <m/>
  </r>
  <r>
    <n v="1040"/>
    <s v="CAPEX  (Budget)"/>
    <d v="2025-03-28T00:00:00"/>
    <m/>
    <m/>
    <d v="2025-03-28T00:00:00"/>
    <s v="PR2425-06298"/>
    <s v="PO2526-00040"/>
    <d v="2025-03-31T00:00:00"/>
    <d v="2025-03-31T00:00:00"/>
    <n v="20"/>
    <s v="SFST82000009"/>
    <s v="Tool and Equipment PD M/C"/>
    <s v="Tool and Equipment"/>
    <n v="6"/>
    <s v="Air Curtain หน้ากว้าง 1200 mm_x000a_- Air flow 1200 mm (m³/h) Diamond FM - 3512S-L"/>
    <n v="1"/>
    <s v="EA."/>
    <n v="14600"/>
    <n v="14600"/>
    <m/>
    <s v="V1000281 - P B S PRODUCTS (THAILAND) CO.,LTD."/>
    <x v="0"/>
    <s v="GRN2526-0000027"/>
    <d v="2025-04-02T00:00:00"/>
    <m/>
    <n v="2"/>
    <s v="Ontime"/>
    <m/>
  </r>
  <r>
    <n v="1041"/>
    <s v="CAPEX  (Budget)"/>
    <d v="2025-03-28T00:00:00"/>
    <m/>
    <m/>
    <d v="2025-03-28T00:00:00"/>
    <s v="PR2425-06299"/>
    <s v="PO2526-00043"/>
    <d v="2025-03-31T00:00:00"/>
    <d v="2025-03-31T00:00:00"/>
    <n v="120"/>
    <s v="SFST82000007"/>
    <s v="Tool and Equipment  Engineering"/>
    <s v="Water system jobs"/>
    <n v="1"/>
    <s v="งานตู้คอนโทรลควบคุมปั๊มน้าไฮเพลสเซอร์ล้างไลน์ผลิต_x000a_- PLC Mitsubishi FX-35 CPU 220 VAC with program_x000a_- Temperature control ANLY AT-502_x000a_- Main power 50 A_x000a_- Motor Breaker 7.5 kw_x000a_- Breaker control 24 vdc 5A_x000a_- Breaker control 5 A (Ac)_x000a_- Magnetic 7.5 kw 3_x000a_- Power supply dc 24 v 10A_x000a_- Thermocouple + สาย_x000a_- Inverter 7.5 kw_x000a_- Switch 3 Position with contact 2 No_x000a_- Emergency Stop with contact NC_x000a_- สายไฟฟ้า แดง, ทําเงิน, ขาว ขนาด 1.5 sqmm._x000a_- รางไฟฟ้า ขนาด 80×80_x000a_- คู่ควบคุมไฟฟ้าขนาด 600×300×600 mm._x000a_- ค่าค่าเนินการ"/>
    <n v="1"/>
    <s v="JOB."/>
    <n v="149940"/>
    <n v="149940"/>
    <m/>
    <s v="V1000743 - Waratep Nongpue"/>
    <x v="0"/>
    <s v="GRN2526-0000860"/>
    <d v="2025-05-14T00:00:00"/>
    <m/>
    <n v="44"/>
    <s v="Ontime"/>
    <m/>
  </r>
  <r>
    <n v="1042"/>
    <s v="Expent  cost"/>
    <d v="2025-03-31T00:00:00"/>
    <m/>
    <m/>
    <d v="2025-03-31T00:00:00"/>
    <s v="PR2425-06309"/>
    <s v="PO2526-00158"/>
    <d v="2025-04-10T00:00:00"/>
    <m/>
    <n v="21"/>
    <s v="SFST11000260"/>
    <s v="Tool and Equipment  Engineering"/>
    <s v="Water system jobs"/>
    <n v="1"/>
    <s v="โซเดียม 10%  + COA"/>
    <n v="200"/>
    <s v="Kg."/>
    <n v="5.56"/>
    <n v="1112"/>
    <m/>
    <s v="V1000205 - INTERPRETIVE CO.,LTD."/>
    <x v="0"/>
    <s v="GRN2526-0000199"/>
    <d v="2025-04-10T00:00:00"/>
    <m/>
    <n v="0"/>
    <s v="Ontime"/>
    <m/>
  </r>
  <r>
    <n v="1043"/>
    <s v="Expent  cost"/>
    <d v="2025-03-31T00:00:00"/>
    <m/>
    <m/>
    <d v="2025-03-31T00:00:00"/>
    <s v="PR2425-06309"/>
    <s v="PO2526-00157"/>
    <d v="2025-04-10T00:00:00"/>
    <m/>
    <n v="21"/>
    <s v="SFST11000256"/>
    <s v="Waste water "/>
    <s v="Water system jobs"/>
    <n v="1"/>
    <s v="Bio Solution 1 lit"/>
    <n v="4"/>
    <s v="BOT."/>
    <n v="800"/>
    <n v="3200"/>
    <m/>
    <s v="V1000206 - TECHMAN (THAILAND) CO.,LTD."/>
    <x v="0"/>
    <s v="GRN2526-0000200"/>
    <d v="2025-04-10T00:00:00"/>
    <m/>
    <n v="0"/>
    <s v="Ontime"/>
    <m/>
  </r>
  <r>
    <n v="1044"/>
    <s v="CAPEX  (Budget)"/>
    <d v="2025-03-28T00:00:00"/>
    <m/>
    <m/>
    <d v="2025-03-28T00:00:00"/>
    <s v="PR2425-06312"/>
    <s v="PO2526-00049"/>
    <d v="2025-03-31T00:00:00"/>
    <d v="2025-03-31T00:00:00"/>
    <n v="300"/>
    <s v="SFST82000015"/>
    <s v="Civill jobs (Floor-Wall-Celling-roof)"/>
    <s v="Cevil jobs"/>
    <n v="1"/>
    <s v="Demolishing work_x000a_-Take off existng overhead sectional door 2.00 x 2.30 m._x000a_-Take off existng dock sheter and take off existing pvc curain 2 x 2.30 m._x000a_-Take off existng siding sheet &amp; Flashing_x000a_-Demolishing Existing concrete pavement_x000a_-Demolishing Existing concrete wall 0.20x0.50 m._x000a_-Demolishing iso wall partition_x000a_-Disposal concrete scarp out working area"/>
    <n v="1"/>
    <s v="JOB."/>
    <n v="219400"/>
    <n v="219400"/>
    <m/>
    <s v="V1000711 - THAI OBAYASHI CORPORATION LIMITED."/>
    <x v="0"/>
    <s v="GRN2526-0006409"/>
    <d v="2025-12-22T00:00:00"/>
    <m/>
    <n v="266"/>
    <s v="Ontime"/>
    <m/>
  </r>
  <r>
    <n v="1045"/>
    <s v="CAPEX  (Budget)"/>
    <d v="2025-03-28T00:00:00"/>
    <m/>
    <m/>
    <d v="2025-03-28T00:00:00"/>
    <s v="PR2425-06312"/>
    <s v="PO2526-00049"/>
    <d v="2025-03-31T00:00:00"/>
    <d v="2025-03-31T00:00:00"/>
    <n v="300"/>
    <s v="SFST82000015"/>
    <s v="Civill jobs (Floor-Wall-Celling-roof)"/>
    <s v="Cevil jobs"/>
    <n v="2"/>
    <s v="New loading work_x000a_-Temporary fence protection wprking area H-2.40 m. for Outside_x000a_-Temporary iso wall partition for inside factory_x000a_-Soil exvacation_x000a_-Soil disposal_x000a_-New steel guard rail dai 150 H1,500 mm.w/condrete fill &amp; OP paint_x000a_-New overhead sectional door 2.70 x 3.00 m._x000a_-New dock shelter 3.5 x 3.7 m._x000a_-New pvc curtain 2.70 x 3.00 m._x000a_-Leveling w/compaction existing soil_x000a_-Crushed stone w/compaction T = 200 mm._x000a_-New concrete pavement T-200 mm._x000a_-New concrete gutter w/Galvanized Grating w-400 mm._x000a_-New concrete wall 0.20x0.50 m._x000a_-Repainting wall concrete_x000a_-Modify siding sheet &amp; flafhing_x000a_-Modify iso wall partition_x000a_-Overhead"/>
    <n v="1"/>
    <s v="JOB."/>
    <n v="783784"/>
    <n v="783784"/>
    <m/>
    <s v="V1000711 - THAI OBAYASHI CORPORATION LIMITED."/>
    <x v="0"/>
    <s v="GRN2526-0006409"/>
    <d v="2025-12-22T00:00:00"/>
    <m/>
    <n v="266"/>
    <s v="Ontime"/>
    <m/>
  </r>
  <r>
    <n v="1046"/>
    <s v="Expent  cost"/>
    <d v="2025-03-28T00:00:00"/>
    <m/>
    <m/>
    <d v="2025-04-01T00:00:00"/>
    <s v="PR2425-06316"/>
    <s v="PO2526-00169"/>
    <d v="2025-04-10T00:00:00"/>
    <m/>
    <n v="21"/>
    <s v="SFST81000078"/>
    <s v="Civill jobs (Floor-Wall-Celling-roof)"/>
    <s v="Cevil jobs"/>
    <n v="1"/>
    <s v="งานเคลือบพื้น Polyurethane (PU HF 10-12 mm.)_x000a_- งานห้อง Blast2 (24 Sq.m)"/>
    <n v="1"/>
    <s v="JOB."/>
    <n v="50000"/>
    <n v="50000"/>
    <m/>
    <s v="V1000731 - PHUTEWA DEVELOPMENT CO., LTD."/>
    <x v="0"/>
    <s v="GRN2526-0000434"/>
    <d v="2025-04-23T00:00:00"/>
    <m/>
    <n v="13"/>
    <s v="Ontime"/>
    <m/>
  </r>
  <r>
    <n v="1047"/>
    <s v="Expent  cost"/>
    <d v="2025-03-28T00:00:00"/>
    <m/>
    <m/>
    <d v="2025-04-01T00:00:00"/>
    <s v="PR2425-06316"/>
    <s v="PO2526-00169"/>
    <d v="2025-04-10T00:00:00"/>
    <m/>
    <n v="21"/>
    <s v="SFST81000078"/>
    <s v="Civill jobs (Floor-Wall-Celling-roof)"/>
    <s v="Cevil jobs"/>
    <n v="2"/>
    <s v="งานห้อง Anti (3.8 Sq.m)"/>
    <n v="1"/>
    <s v="JOB."/>
    <n v="8000"/>
    <n v="8000"/>
    <m/>
    <s v="V1000731 - PHUTEWA DEVELOPMENT CO., LTD."/>
    <x v="0"/>
    <s v="GRN2526-0000434"/>
    <d v="2025-04-23T00:00:00"/>
    <m/>
    <n v="13"/>
    <s v="Ontime"/>
    <m/>
  </r>
  <r>
    <n v="1048"/>
    <s v="Expent  cost"/>
    <d v="2025-03-28T00:00:00"/>
    <m/>
    <m/>
    <d v="2025-04-01T00:00:00"/>
    <s v="PR2425-06316"/>
    <s v="PO2526-00169"/>
    <d v="2025-04-10T00:00:00"/>
    <m/>
    <n v="21"/>
    <s v="SFST81000078"/>
    <s v="Civill jobs (Floor-Wall-Celling-roof)"/>
    <s v="Cevil jobs"/>
    <n v="3"/>
    <s v="งานห้อง Blast Chill 1 (12.6 Sq.m)"/>
    <n v="1"/>
    <s v="JOB."/>
    <n v="25000"/>
    <n v="25000"/>
    <m/>
    <s v="V1000731 - PHUTEWA DEVELOPMENT CO., LTD."/>
    <x v="0"/>
    <s v="GRN2526-0000434"/>
    <d v="2025-04-23T00:00:00"/>
    <m/>
    <n v="13"/>
    <s v="Ontime"/>
    <m/>
  </r>
  <r>
    <n v="1049"/>
    <s v="Expent  cost"/>
    <d v="2025-03-28T00:00:00"/>
    <m/>
    <m/>
    <d v="2025-04-01T00:00:00"/>
    <s v="PR2425-06316"/>
    <s v="PO2526-00169"/>
    <d v="2025-04-10T00:00:00"/>
    <m/>
    <n v="21"/>
    <s v="SFST81000078"/>
    <s v="Civill jobs (Floor-Wall-Celling-roof)"/>
    <s v="Cevil jobs"/>
    <n v="4"/>
    <s v="งานห้อง Blast Chill 2 (12.6 Sq.m)"/>
    <n v="1"/>
    <s v="JOB."/>
    <n v="25000"/>
    <n v="25000"/>
    <m/>
    <s v="V1000731 - PHUTEWA DEVELOPMENT CO., LTD."/>
    <x v="0"/>
    <s v="GRN2526-0000434"/>
    <d v="2025-04-23T00:00:00"/>
    <m/>
    <n v="13"/>
    <s v="Ontime"/>
    <m/>
  </r>
  <r>
    <n v="1050"/>
    <s v="Expent  cost"/>
    <d v="2025-03-28T00:00:00"/>
    <m/>
    <m/>
    <d v="2025-04-01T00:00:00"/>
    <s v="PR2425-06316"/>
    <s v="PO2526-00169"/>
    <d v="2025-04-10T00:00:00"/>
    <m/>
    <n v="21"/>
    <s v="SFST81000078"/>
    <s v="Civill jobs (Floor-Wall-Celling-roof)"/>
    <s v="Cevil jobs"/>
    <n v="5"/>
    <s v="งานเคลือบบัว_x000a_- ห้อง Blast2 จํานวน 21 เมตร_x000a_- ห้อง Ante จํานวน 4 เมตร_x000a_- ห้อง Blast chill 1 จํานวน 11 เมตร_x000a_- ห้อง Blast chill 2"/>
    <n v="1"/>
    <s v="JOB."/>
    <n v="15000"/>
    <n v="15000"/>
    <m/>
    <s v="V1000731 - PHUTEWA DEVELOPMENT CO., LTD."/>
    <x v="0"/>
    <s v="GRN2526-0000434"/>
    <d v="2025-04-23T00:00:00"/>
    <m/>
    <n v="13"/>
    <s v="Ontime"/>
    <m/>
  </r>
  <r>
    <n v="1051"/>
    <s v="Expent  cost"/>
    <d v="2025-03-28T00:00:00"/>
    <m/>
    <m/>
    <d v="2025-04-01T00:00:00"/>
    <s v="PR2425-06316"/>
    <s v="PO2526-00169"/>
    <d v="2025-04-18T00:00:00"/>
    <m/>
    <n v="21"/>
    <s v="SFST81000078"/>
    <s v="Civill jobs (Floor-Wall-Celling-roof)"/>
    <s v="Cevil jobs"/>
    <n v="6"/>
    <s v="ค่าดำเนินการช่วงเทศกาล สงกรานต์"/>
    <n v="1"/>
    <s v="JOB."/>
    <n v="28000"/>
    <n v="28000"/>
    <m/>
    <s v="V1000731 - PHUTEWA DEVELOPMENT CO., LTD."/>
    <x v="0"/>
    <s v="GRN2526-0000434"/>
    <d v="2025-04-23T00:00:00"/>
    <m/>
    <n v="5"/>
    <s v="Ontime"/>
    <m/>
  </r>
  <r>
    <n v="1052"/>
    <s v="Expent  cost"/>
    <d v="2025-03-28T00:00:00"/>
    <m/>
    <m/>
    <d v="2025-04-01T00:00:00"/>
    <s v="PR2425-06317"/>
    <s v="PO2526-00160"/>
    <d v="2025-04-10T00:00:00"/>
    <d v="2025-04-10T00:00:00"/>
    <n v="30"/>
    <s v="SFST81000048"/>
    <s v="Tool and Equipment PD M/C"/>
    <s v="Eletrical part"/>
    <n v="1"/>
    <s v="ปลั๊กเสียบต่อสาย RTD, PT100 ตัวผู้ M + ตัวเมีย F แบบขากลม 3 ขา"/>
    <n v="10"/>
    <s v="PCS."/>
    <n v="956"/>
    <n v="9560"/>
    <m/>
    <s v="V1000481 - บริษัท เจดับบลิวเทค จำกัด"/>
    <x v="0"/>
    <s v="GRN2526-0000747"/>
    <d v="2025-05-08T00:00:00"/>
    <m/>
    <n v="28"/>
    <s v="Ontime"/>
    <m/>
  </r>
  <r>
    <n v="1053"/>
    <s v="Expent  cost"/>
    <d v="2025-03-28T00:00:00"/>
    <m/>
    <m/>
    <d v="2025-04-01T00:00:00"/>
    <s v="PR2425-06317"/>
    <s v="PO2526-00161"/>
    <d v="2025-04-18T00:00:00"/>
    <d v="2025-04-10T00:00:00"/>
    <n v="21"/>
    <s v="SFST81000048"/>
    <s v="Tool and Equipment PD M/C"/>
    <s v="Eletrical part"/>
    <n v="2"/>
    <s v="ปลั๊กเสียบต่อสาย Thermocouple ตัวผู้ M + ตัวเมีย F แบบขากลม 2 ขา"/>
    <n v="10"/>
    <s v="PCS."/>
    <n v="920"/>
    <n v="9200"/>
    <m/>
    <s v="V1000259 - JJP SUPPLY CO., LTD_x000a_"/>
    <x v="0"/>
    <s v="GRN2526-0000424"/>
    <d v="2025-04-23T00:00:00"/>
    <m/>
    <n v="5"/>
    <s v="Ontime"/>
    <m/>
  </r>
  <r>
    <n v="1054"/>
    <s v="Expent  cost"/>
    <d v="2025-04-01T00:00:00"/>
    <m/>
    <m/>
    <d v="2025-04-01T00:00:00"/>
    <s v="PR2425-06317"/>
    <s v="PO2526-00162"/>
    <d v="2025-04-18T00:00:00"/>
    <d v="2025-04-10T00:00:00"/>
    <n v="21"/>
    <s v="SFST81000048"/>
    <s v="Tool and Equipment PD M/C"/>
    <s v="Eletrical part"/>
    <n v="3"/>
    <s v="RKC Thermocouple Controller Model: CB900FD-M*AN-NN/A/Y"/>
    <n v="2"/>
    <s v="PCS."/>
    <n v="7500"/>
    <n v="15000"/>
    <m/>
    <s v="V1000276 - SN. ELECTRIC AND SUPPLY CO., LTD._x000a_"/>
    <x v="0"/>
    <s v="GRN2526-0000318"/>
    <d v="2025-04-19T00:00:00"/>
    <m/>
    <n v="1"/>
    <s v="Ontime"/>
    <m/>
  </r>
  <r>
    <n v="1055"/>
    <s v="Expent  cost"/>
    <d v="2025-04-01T00:00:00"/>
    <m/>
    <m/>
    <d v="2025-04-01T00:00:00"/>
    <s v="PR2425-06318"/>
    <s v="PO2526-00163"/>
    <d v="2025-04-10T00:00:00"/>
    <d v="2025-04-10T00:00:00"/>
    <n v="30"/>
    <s v="SFST81000009"/>
    <s v="Civill jobs (Floor-Wall-Celling-roof)"/>
    <s v="Cevil jobs"/>
    <n v="1"/>
    <s v="แผ่นตะแกรงสแตนเลส SS304 รุ่น XS-43_x000a_- ขนาด 4' x 8' หนา 3.2 mm."/>
    <n v="2"/>
    <s v="PCS."/>
    <n v="4030"/>
    <n v="8060"/>
    <m/>
    <s v="V1000307 - M.C.K.STEEL CENTER CO., LTD."/>
    <x v="0"/>
    <s v="GRN2526-0000618"/>
    <d v="2025-05-02T00:00:00"/>
    <m/>
    <n v="22"/>
    <s v="Ontime"/>
    <m/>
  </r>
  <r>
    <n v="1056"/>
    <s v="Expent  cost"/>
    <d v="2025-04-01T00:00:00"/>
    <m/>
    <m/>
    <d v="2025-04-01T00:00:00"/>
    <s v="PR2425-06319"/>
    <s v="PO2526-000164"/>
    <d v="2025-04-18T00:00:00"/>
    <d v="2025-04-10T00:00:00"/>
    <n v="21"/>
    <s v="SFST81000009"/>
    <s v="Civill jobs (Floor-Wall-Celling-roof)"/>
    <s v="Cevil jobs"/>
    <n v="1"/>
    <s v="Cover Stainless ครอบ Passbox Allogen และเปลี่ยนซีลใหม่_x000a_- สแตนเลส 304 หนา 1.5 มม._x000a_- ขนาด 690x1055x1330 มม._x000a_- เปลี่ยนซีลยาง_x000a_- ตัด พับ เชื่อมประกอบขึ้นรูป ตามแบบ พร้อมติดตั้ง"/>
    <n v="2"/>
    <s v="SET."/>
    <n v="18500"/>
    <n v="37000"/>
    <m/>
    <s v="V1000798 - MGO SERVICE LIMITED PARTNERSHIP"/>
    <x v="0"/>
    <s v="GRN2526-0000467"/>
    <d v="2025-04-25T00:00:00"/>
    <m/>
    <n v="7"/>
    <s v="Ontime"/>
    <m/>
  </r>
  <r>
    <n v="1057"/>
    <s v="Expent  cost"/>
    <d v="2025-04-01T00:00:00"/>
    <m/>
    <m/>
    <d v="2025-04-01T00:00:00"/>
    <s v="PR2425-06320"/>
    <s v="PO2526-00165"/>
    <d v="2025-04-18T00:00:00"/>
    <d v="2025-04-10T00:00:00"/>
    <n v="21"/>
    <s v="SFST81000009"/>
    <s v="Safety equipment"/>
    <s v="Safety equipment"/>
    <n v="1"/>
    <s v="Battery ACCU AC1250 12V. 5AH"/>
    <n v="30"/>
    <s v="PCS."/>
    <n v="370"/>
    <n v="11100"/>
    <m/>
    <s v="V1000276 - SN. ELECTRIC AND SUPPLY CO., LTD."/>
    <x v="0"/>
    <s v="GRN2526-0000315"/>
    <d v="2025-04-19T00:00:00"/>
    <m/>
    <n v="1"/>
    <s v="Ontime"/>
    <m/>
  </r>
  <r>
    <n v="1058"/>
    <s v="Expent  cost"/>
    <d v="2025-04-01T00:00:00"/>
    <m/>
    <m/>
    <d v="2025-04-01T00:00:00"/>
    <s v="PR2425-06320"/>
    <s v="PO2526-00165"/>
    <d v="2025-04-18T00:00:00"/>
    <d v="2025-04-10T00:00:00"/>
    <n v="21"/>
    <s v="SFST81000009"/>
    <s v="Safety equipment"/>
    <s v="Safety equipment"/>
    <n v="2"/>
    <s v="Battery NV MP18.0A-12V. 18Ah"/>
    <n v="2"/>
    <s v="PCS."/>
    <n v="8000"/>
    <n v="16000"/>
    <m/>
    <s v="V1000276 - SN. ELECTRIC AND SUPPLY CO., LTD."/>
    <x v="0"/>
    <s v="GRN2526-0000315"/>
    <d v="2025-04-19T00:00:00"/>
    <m/>
    <n v="1"/>
    <s v="Ontime"/>
    <m/>
  </r>
  <r>
    <n v="1059"/>
    <s v="Expent  cost"/>
    <d v="2025-04-01T00:00:00"/>
    <m/>
    <m/>
    <d v="2025-04-01T00:00:00"/>
    <s v="PR2425-06321"/>
    <s v="PO2526-00166"/>
    <d v="2025-04-10T00:00:00"/>
    <d v="2025-04-10T00:00:00"/>
    <n v="40"/>
    <s v="SFST81000050"/>
    <s v="Safety equipment"/>
    <s v="Safety equipment"/>
    <n v="1"/>
    <s v="ข็มขัดพยุงหลัง ERGOZO Heavy Duty_x000a_- Size: M = 3เส้น, L = 11เส้น, XL = 2เส้น"/>
    <n v="16"/>
    <s v="PCS."/>
    <n v="320"/>
    <n v="5120"/>
    <m/>
    <s v="V1000224 - PHOL DHANYA PUBLIC CO.,LTD."/>
    <x v="0"/>
    <s v="GRN2526-0000926"/>
    <d v="2025-05-16T00:00:00"/>
    <m/>
    <n v="36"/>
    <s v="Ontime"/>
    <m/>
  </r>
  <r>
    <n v="1060"/>
    <s v="Expent  cost"/>
    <d v="2025-04-01T00:00:00"/>
    <m/>
    <m/>
    <d v="2025-04-01T00:00:00"/>
    <s v="PR2425-06321"/>
    <s v="PO2526-00168"/>
    <d v="2025-04-10T00:00:00"/>
    <d v="2025-04-10T00:00:00"/>
    <n v="30"/>
    <s v="SFST81000050"/>
    <s v="Safety equipment"/>
    <s v="Safety equipment"/>
    <n v="2"/>
    <s v="หมวกนิรภัย RANGER SAFETY มีสายรัดคาง สีน้ำเงิน"/>
    <n v="10"/>
    <s v="PCS."/>
    <n v="150"/>
    <n v="1500"/>
    <m/>
    <s v="V1000556 - Team Safety Sales Co., Ltd."/>
    <x v="0"/>
    <s v="GRN2526-0000614"/>
    <d v="2025-05-02T00:00:00"/>
    <m/>
    <n v="22"/>
    <s v="Ontime"/>
    <m/>
  </r>
  <r>
    <n v="1061"/>
    <s v="Expent  cost"/>
    <d v="2025-04-01T00:00:00"/>
    <m/>
    <m/>
    <d v="2025-04-01T00:00:00"/>
    <s v="PR2425-06321"/>
    <s v="PO2526-00167"/>
    <d v="2025-04-18T00:00:00"/>
    <m/>
    <n v="21"/>
    <s v="SFST81000050"/>
    <s v="Safety equipment"/>
    <s v="Safety equipment"/>
    <n v="3"/>
    <s v="ปลอกแขนผ้า"/>
    <n v="10"/>
    <s v="PCS."/>
    <n v="47.5"/>
    <n v="475"/>
    <m/>
    <s v="V1000065 - JENBUNJERD CO.,LTD"/>
    <x v="0"/>
    <s v="GRN2526-0000495"/>
    <d v="2025-04-25T00:00:00"/>
    <m/>
    <n v="7"/>
    <s v="Ontime"/>
    <m/>
  </r>
  <r>
    <n v="1062"/>
    <s v="Expent  cost"/>
    <d v="2025-04-01T00:00:00"/>
    <m/>
    <m/>
    <d v="2025-04-01T00:00:00"/>
    <s v="PR2425-06321"/>
    <s v="PO2526-00168"/>
    <d v="2025-04-10T00:00:00"/>
    <d v="2025-04-10T00:00:00"/>
    <n v="30"/>
    <s v="SFST81000050"/>
    <s v="Safety equipment"/>
    <s v="Safety equipment"/>
    <n v="4"/>
    <s v="ถุงมือกันความร้อน 300 °C"/>
    <n v="2"/>
    <s v="PCS."/>
    <n v="250"/>
    <n v="500"/>
    <m/>
    <s v="V1000556 - Team Safety Sales Co., Ltd."/>
    <x v="0"/>
    <s v="GRN2526-0000614"/>
    <d v="2025-05-02T00:00:00"/>
    <m/>
    <n v="22"/>
    <s v="Ontime"/>
    <m/>
  </r>
  <r>
    <n v="1063"/>
    <s v="Expent  cost"/>
    <d v="2025-04-01T00:00:00"/>
    <m/>
    <m/>
    <d v="2025-04-01T00:00:00"/>
    <s v="PR2425-06321"/>
    <s v="PO2526-00168"/>
    <d v="2025-04-10T00:00:00"/>
    <d v="2025-04-10T00:00:00"/>
    <n v="30"/>
    <s v="SFST81000050"/>
    <s v="Safety equipment"/>
    <s v="Safety equipment"/>
    <n v="5"/>
    <s v="ถุงมือกันบาดระดับ 5 สัมผัสอาหารได้ Best safe รุ่น cut5 D00"/>
    <n v="5"/>
    <s v="Pair"/>
    <n v="90"/>
    <n v="450"/>
    <m/>
    <s v="V1000556 - Team Safety Sales Co., Ltd."/>
    <x v="0"/>
    <s v="GRN2526-0000614"/>
    <d v="2025-05-02T00:00:00"/>
    <m/>
    <n v="22"/>
    <s v="Ontime"/>
    <m/>
  </r>
  <r>
    <n v="1064"/>
    <s v="Expent  cost"/>
    <d v="2025-04-01T00:00:00"/>
    <m/>
    <m/>
    <d v="2025-04-01T00:00:00"/>
    <s v="PR2425-06321"/>
    <s v="PO2526-00168"/>
    <d v="2025-04-10T00:00:00"/>
    <d v="2025-04-10T00:00:00"/>
    <n v="30"/>
    <s v="SFST81000050"/>
    <s v="Safety equipment"/>
    <s v="Safety equipment"/>
    <n v="6"/>
    <s v="ที่ครอบหู พร้อมเบาะที่ศีรษะ สีสะท้อนแสง"/>
    <n v="4"/>
    <s v="PCS."/>
    <n v="180"/>
    <n v="720"/>
    <m/>
    <s v="V1000556 - Team Safety Sales Co., Ltd."/>
    <x v="0"/>
    <s v="GRN2526-0000614"/>
    <d v="2025-05-02T00:00:00"/>
    <m/>
    <n v="22"/>
    <s v="Ontime"/>
    <m/>
  </r>
  <r>
    <n v="1065"/>
    <s v="Expent  cost"/>
    <d v="2025-04-02T00:00:00"/>
    <m/>
    <m/>
    <d v="2025-04-02T00:00:00"/>
    <s v="PR2425-06366"/>
    <s v="PO2526-00170"/>
    <d v="2025-04-12T00:00:00"/>
    <d v="2025-04-12T00:00:00"/>
    <n v="40"/>
    <s v="SFST81000064"/>
    <s v="Cooling machine for PD line"/>
    <s v="Condencer Unit No.33 (Ice Maker)"/>
    <n v="1"/>
    <s v="ค่าดำเนินการตรวจเช็คเครื่องทำน้ำแข็งเกล็ดพร้อมแก้ไขรวมค่าเดินทางไปกลับ"/>
    <n v="1"/>
    <s v="JOB"/>
    <n v="6000"/>
    <n v="6000"/>
    <m/>
    <s v="V1000654 - A AND B REFRIGERATION CO., LTD."/>
    <x v="0"/>
    <s v="GRN2526-0000806"/>
    <d v="2025-05-13T00:00:00"/>
    <m/>
    <n v="31"/>
    <s v="Ontime"/>
    <m/>
  </r>
  <r>
    <n v="1066"/>
    <s v="Expent  cost"/>
    <d v="2025-04-03T00:00:00"/>
    <m/>
    <m/>
    <d v="2025-04-03T00:00:00"/>
    <s v="PR2526-00005"/>
    <s v="PO2526-00156"/>
    <d v="2025-04-01T00:00:00"/>
    <m/>
    <n v="50"/>
    <s v="SFST34000054"/>
    <s v="Consumable part for MN"/>
    <s v="Refrigerant"/>
    <n v="1"/>
    <s v="R507 Refrigerant,(1 Tank 11.3 kg/Tank)"/>
    <n v="15"/>
    <s v="Drum."/>
    <n v="2660"/>
    <n v="39900"/>
    <m/>
    <s v="V1000271 - 395 Shop Limited Partnership"/>
    <x v="0"/>
    <s v="GRN2526-0000140"/>
    <d v="2025-04-08T00:00:00"/>
    <m/>
    <n v="7"/>
    <s v="Ontime"/>
    <m/>
  </r>
  <r>
    <n v="1067"/>
    <s v="Expent  cost"/>
    <d v="2025-04-05T00:00:00"/>
    <m/>
    <m/>
    <d v="2025-04-05T00:00:00"/>
    <s v="PR2526-00025"/>
    <s v="PO2526-00203"/>
    <d v="2025-04-12T00:00:00"/>
    <d v="2025-04-12T00:00:00"/>
    <n v="40"/>
    <s v="SFST81000048"/>
    <s v="Utility Jobs  (Boiler-Air compress-Transformer-LPG)"/>
    <s v="Cooling system jobs"/>
    <n v="1"/>
    <s v="งานซ่อมแซมเปลี่ยนอะไหล่ Air Blast Freezer No.1_x000a_- งานตัดเชื่อมเปลี่ยน Ball valve size 1 1/8&quot; for Main Liquid_x000a_- งานตัดเชื่อมเปลี่ยน Rotalock valve size 7/8&quot; for Eco port Compressor_x000a_- งาน Test Leak and Vacuum_x000a_- งานเดินเครื่องเติมน้ำยาทดสอบการทำงาน"/>
    <n v="1"/>
    <m/>
    <n v="22000"/>
    <n v="22000"/>
    <m/>
    <s v="V1000762 - PORNNARIN P N SERVICE LIMITED PARTNERSHIP"/>
    <x v="0"/>
    <s v="GRN2526-0000802"/>
    <d v="2025-05-13T00:00:00"/>
    <m/>
    <n v="31"/>
    <s v="Ontime"/>
    <m/>
  </r>
  <r>
    <n v="1068"/>
    <s v="Expent  cost"/>
    <d v="2025-04-05T00:00:00"/>
    <m/>
    <m/>
    <d v="2025-04-05T00:00:00"/>
    <s v="PR2526-00025"/>
    <s v="PO2526-00203"/>
    <d v="2025-04-12T00:00:00"/>
    <d v="2025-04-12T00:00:00"/>
    <n v="40"/>
    <s v="SFST81000048"/>
    <s v="Utility Jobs  (Boiler-Air compress-Transformer-LPG)"/>
    <s v="Cooling system jobs"/>
    <n v="2"/>
    <s v="Ball valve size 1 1/8&quot; for Main Liquid"/>
    <n v="1"/>
    <m/>
    <n v="2400"/>
    <n v="2400"/>
    <m/>
    <s v="V1000762 - PORNNARIN P N SERVICE LIMITED PARTNERSHIP"/>
    <x v="0"/>
    <s v="GRN2526-0000801"/>
    <d v="2025-05-13T00:00:00"/>
    <m/>
    <n v="31"/>
    <s v="Ontime"/>
    <m/>
  </r>
  <r>
    <n v="1069"/>
    <s v="Expent  cost"/>
    <d v="2025-04-05T00:00:00"/>
    <m/>
    <m/>
    <d v="2025-04-05T00:00:00"/>
    <s v="PR2526-00025"/>
    <s v="PO2526-00203"/>
    <d v="2025-04-12T00:00:00"/>
    <d v="2025-04-12T00:00:00"/>
    <n v="40"/>
    <s v="SFST81000048"/>
    <s v="Utility Jobs  (Boiler-Air compress-Transformer-LPG)"/>
    <s v="Cooling system jobs"/>
    <n v="3"/>
    <s v="Rotalock valve size 7/8&quot; for Eco port Compressor"/>
    <n v="1"/>
    <m/>
    <n v="1500"/>
    <n v="1500"/>
    <m/>
    <s v="V1000762 - PORNNARIN P N SERVICE LIMITED PARTNERSHIP"/>
    <x v="0"/>
    <s v="GRN2526-0000801"/>
    <d v="2025-05-13T00:00:00"/>
    <m/>
    <n v="31"/>
    <s v="Ontime"/>
    <m/>
  </r>
  <r>
    <n v="1070"/>
    <s v="Expent  cost"/>
    <d v="2025-04-05T00:00:00"/>
    <m/>
    <m/>
    <d v="2025-04-05T00:00:00"/>
    <s v="PR2526-00026"/>
    <s v="PO2526-00204"/>
    <d v="2025-04-12T00:00:00"/>
    <d v="2025-04-12T00:00:00"/>
    <n v="40"/>
    <s v="SFST81000009"/>
    <s v="Civill jobs (Floor-Wall-Celling-roof)"/>
    <s v="Cevil jobs"/>
    <n v="1"/>
    <s v="Manhole Cover Size: 1700mm x 2950mm._x000a_- L-3&quot; x 3&quot; x 6MM_x000a_- 2.5&quot; x 2.5&quot; x 3mm_x000a_- PL-4.5MM (ลายตีนเป็ด)_x000a_- เพลา 12MM._x000a_- Buch 1.5&quot;_x000a_"/>
    <n v="1"/>
    <s v="JOB."/>
    <n v="70000"/>
    <n v="70000"/>
    <m/>
    <s v="V1000655 - SRM ENGINEERING 1991 CO., LTD."/>
    <x v="0"/>
    <s v="GRN2526-0000622"/>
    <d v="2025-05-02T00:00:00"/>
    <m/>
    <n v="20"/>
    <s v="Ontime"/>
    <m/>
  </r>
  <r>
    <n v="1071"/>
    <s v="Expent  cost"/>
    <d v="2025-04-05T00:00:00"/>
    <m/>
    <m/>
    <d v="2025-04-05T00:00:00"/>
    <s v="PR2526-00026"/>
    <s v="PO2526-00204"/>
    <d v="2025-04-12T00:00:00"/>
    <d v="2025-04-12T00:00:00"/>
    <n v="40"/>
    <s v="SFST81000009"/>
    <s v="Civill jobs (Floor-Wall-Celling-roof)"/>
    <s v="Cevil jobs"/>
    <n v="2"/>
    <s v="งานรื้อและติดตั้ง"/>
    <n v="1"/>
    <s v="JOB."/>
    <n v="25000"/>
    <n v="25000"/>
    <m/>
    <s v="V1000655 - SRM ENGINEERING 1991 CO., LTD."/>
    <x v="0"/>
    <s v="GRN2526-0000622"/>
    <d v="2025-05-02T00:00:00"/>
    <m/>
    <n v="20"/>
    <s v="Ontime"/>
    <m/>
  </r>
  <r>
    <n v="1072"/>
    <s v="Expent  cost"/>
    <d v="2025-04-05T00:00:00"/>
    <m/>
    <m/>
    <d v="2025-04-05T00:00:00"/>
    <s v="PR2526-00027"/>
    <s v="PO2526-00205"/>
    <d v="2025-04-19T00:00:00"/>
    <m/>
    <n v="21"/>
    <s v="SFST81000048"/>
    <s v="Machanical part"/>
    <s v="Machanical jobs"/>
    <n v="1"/>
    <s v="งานเปลี่ยนโกลบวาล์วเฮดเดอร์ท่อสดรีม_x000a_- จํานวน 5 ตัว"/>
    <n v="1"/>
    <s v="JOB."/>
    <n v="15000"/>
    <n v="15000"/>
    <m/>
    <s v="V1000793 - PANCHA LAPH INTER SUPPLY CO., LTD."/>
    <x v="0"/>
    <s v="GRN2526-0000353"/>
    <d v="2025-04-22T00:00:00"/>
    <m/>
    <n v="3"/>
    <s v="Ontime"/>
    <m/>
  </r>
  <r>
    <n v="1073"/>
    <s v="Expent  cost"/>
    <d v="2025-04-05T00:00:00"/>
    <m/>
    <m/>
    <d v="2025-04-05T00:00:00"/>
    <s v="PR2526-00029"/>
    <s v="PO2526-00241"/>
    <d v="2025-04-19T00:00:00"/>
    <m/>
    <n v="21"/>
    <s v="SFST81000048"/>
    <s v="Machanical part"/>
    <s v="Machanical jobs"/>
    <n v="1"/>
    <s v="ย้าย สลับตำแหน่ง Hood_x000a_- ถอด Hood เก่าออก_x000a_- เปิดช่อง ISO WALL และปิดรอยต่อด้วยสแดนเลสหนา 2 มม._x000a_- เจาะรู Hood ใหม่_x000a_- ดัดต่อท่อ Hood_x000a_- ย้ายตำแหน่งและติดตั้ง Hood ใหม่_x000a_- ปรับปรุงตัดต่อท่อ Hood"/>
    <n v="1"/>
    <s v="JOB."/>
    <n v="73000"/>
    <n v="73000"/>
    <m/>
    <s v="V1000798 - MGO SERVICE LIMITED PARTNERSHIP"/>
    <x v="0"/>
    <s v="GRN2526-0000468"/>
    <d v="2025-04-25T00:00:00"/>
    <m/>
    <n v="6"/>
    <s v="Ontime"/>
    <m/>
  </r>
  <r>
    <n v="1074"/>
    <s v="Expent  cost"/>
    <d v="2025-04-05T00:00:00"/>
    <m/>
    <m/>
    <d v="2025-04-05T00:00:00"/>
    <s v="PR2526-00043"/>
    <s v="PO2526-00242"/>
    <d v="2025-04-19T00:00:00"/>
    <m/>
    <n v="21"/>
    <s v="SFST81000048"/>
    <s v="Machanical part"/>
    <s v="Machanical jobs"/>
    <n v="1"/>
    <s v="FLEXIBLE HOSE STAINLESS STEEL SS304 FMA304-3/4&quot;_x000a_SIZE: 3/4&quot;_x000a_END TO END: 1 M._x000a_CONNECTION #1: FLANG PN16 SS304 3/4&quot; (FIX)_x000a_CONNECTION #2 : SOCKET เกลียวใน SS304 3/4&quot; - BSP"/>
    <n v="1"/>
    <s v="PCS."/>
    <n v="4400"/>
    <n v="4400"/>
    <m/>
    <s v="V1000655 - SRM ENGINEERING 1991 CO., LTD."/>
    <x v="0"/>
    <s v="GRN2526-0000403"/>
    <d v="2025-04-23T00:00:00"/>
    <m/>
    <n v="4"/>
    <s v="Ontime"/>
    <m/>
  </r>
  <r>
    <n v="1075"/>
    <s v="Expent  cost"/>
    <d v="2025-04-12T00:00:00"/>
    <m/>
    <m/>
    <d v="2025-04-12T00:00:00"/>
    <s v="PR2526-00128"/>
    <s v="PO2526-00297"/>
    <d v="2025-04-12T00:00:00"/>
    <d v="2025-04-12T00:00:00"/>
    <n v="180"/>
    <s v="SFST81000078"/>
    <s v="Civill jobs (Floor-Wall-Celling-roof)"/>
    <s v="Cevil jobs"/>
    <n v="1"/>
    <s v="งานซ่อมพื้น PU_x000a_-Front Blast chill room No.1_x000a_(packing room/Highs risk zone)_x000a_-Fix crack in holding chill (hight risk zone)_x000a_-Cold room no.6 (Fix kurb and pain color)_x000a_-Fix pu floor, slope in-front of entrants_x000a_Air blast freezer no.2"/>
    <n v="1"/>
    <s v="JOB."/>
    <n v="20000"/>
    <n v="20000"/>
    <m/>
    <s v="V1000731 - PHUTEWA DEVELOPMENT CO., LTD."/>
    <x v="0"/>
    <s v="GRN2526-0002916"/>
    <d v="2025-08-05T00:00:00"/>
    <m/>
    <n v="115"/>
    <s v="Ontime"/>
    <m/>
  </r>
  <r>
    <n v="1076"/>
    <s v="Expent  cost"/>
    <d v="2025-04-12T00:00:00"/>
    <m/>
    <m/>
    <d v="2025-04-12T00:00:00"/>
    <s v="PR2526-00128"/>
    <s v="PO2526-00297"/>
    <d v="2025-04-12T00:00:00"/>
    <d v="2025-04-12T00:00:00"/>
    <n v="180"/>
    <s v="SFST81000078"/>
    <s v="Civill jobs (Floor-Wall-Celling-roof)"/>
    <s v="Cevil jobs"/>
    <n v="2"/>
    <s v="ค่าด่าเนินการ"/>
    <n v="1"/>
    <s v="JOB."/>
    <n v="5000"/>
    <n v="5000"/>
    <m/>
    <s v="V1000731 - PHUTEWA DEVELOPMENT CO., LTD."/>
    <x v="0"/>
    <s v="GRN2526-0002916"/>
    <d v="2025-08-05T00:00:00"/>
    <m/>
    <n v="115"/>
    <s v="Ontime"/>
    <m/>
  </r>
  <r>
    <n v="1077"/>
    <s v="Expent  cost"/>
    <d v="2025-04-12T00:00:00"/>
    <m/>
    <m/>
    <d v="2025-04-12T00:00:00"/>
    <s v="PR2526-00130"/>
    <s v="PO2526-00298"/>
    <d v="2025-04-19T00:00:00"/>
    <m/>
    <n v="21"/>
    <s v="SFST34000054"/>
    <s v="Consumable part for MN"/>
    <s v="Refrigerant"/>
    <n v="1"/>
    <s v="R507 Refrigerant,(1 Tank 11.3 kg/Tank)"/>
    <n v="20"/>
    <s v="Drum."/>
    <n v="2630"/>
    <n v="52600"/>
    <m/>
    <s v="V1000312 - Colder Solution Co., Ltd."/>
    <x v="0"/>
    <s v="GRN2526-0000454"/>
    <d v="2025-04-24T00:00:00"/>
    <m/>
    <n v="5"/>
    <s v="Ontime"/>
    <m/>
  </r>
  <r>
    <n v="1078"/>
    <s v="Expent  cost"/>
    <d v="2025-04-12T00:00:00"/>
    <m/>
    <m/>
    <d v="2025-04-12T00:00:00"/>
    <s v="PR2526-00131"/>
    <s v="PO2526-00299"/>
    <d v="2025-04-19T00:00:00"/>
    <m/>
    <n v="21"/>
    <s v="SFST81000048"/>
    <s v="PD Machine"/>
    <s v="Steam Bratt pan No.2"/>
    <n v="1"/>
    <s v="Mini-controler, programmable MKA 120, 18-36 VDC"/>
    <n v="1"/>
    <s v="EA."/>
    <n v="43677"/>
    <n v="43677"/>
    <m/>
    <s v="V1000189 - FPT FOOD PROCESS TECHNOLOGY CO., LTD."/>
    <x v="0"/>
    <s v="GRN2526-0000494"/>
    <d v="2025-04-25T00:00:00"/>
    <m/>
    <n v="6"/>
    <s v="Ontime"/>
    <m/>
  </r>
  <r>
    <n v="1079"/>
    <s v="Expent  cost"/>
    <d v="2025-04-12T00:00:00"/>
    <m/>
    <m/>
    <d v="2025-04-12T00:00:00"/>
    <s v="PR2526-00132"/>
    <s v="PO2526-00300"/>
    <d v="2025-04-12T00:00:00"/>
    <d v="2025-04-12T00:00:00"/>
    <n v="40"/>
    <s v="SFST81000009"/>
    <s v="Civill jobs (Floor-Wall-Celling-roof)"/>
    <s v="Cevil jobs"/>
    <n v="1"/>
    <s v="Epoxy coating, Green (Part A / Part B)"/>
    <n v="2"/>
    <s v="Drum."/>
    <n v="2087.5"/>
    <n v="4175"/>
    <m/>
    <s v="V1000198 - APEX ASIA CONSTRUCTION CO.,LTD."/>
    <x v="0"/>
    <s v="GRN2526-0000623"/>
    <d v="2025-05-02T00:00:00"/>
    <m/>
    <n v="20"/>
    <s v="Ontime"/>
    <m/>
  </r>
  <r>
    <n v="1080"/>
    <s v="Expent  cost"/>
    <d v="2025-04-12T00:00:00"/>
    <m/>
    <m/>
    <d v="2025-04-12T00:00:00"/>
    <s v="PR2526-00132"/>
    <s v="PO2526-00300"/>
    <d v="2025-04-30T00:00:00"/>
    <d v="2025-04-30T00:00:00"/>
    <n v="20"/>
    <s v="SFST81000009"/>
    <s v="Civill jobs (Floor-Wall-Celling-roof)"/>
    <s v="Cevil jobs"/>
    <n v="2"/>
    <s v="Epoxy coating, Yellow (Part A / Part B)"/>
    <n v="2"/>
    <s v="Drum."/>
    <n v="2087.5"/>
    <n v="4175"/>
    <m/>
    <s v="V1000198 - APEX ASIA CONSTRUCTION CO.,LTD."/>
    <x v="0"/>
    <s v="GRN2526-0000623"/>
    <d v="2025-05-02T00:00:00"/>
    <m/>
    <n v="2"/>
    <s v="Ontime"/>
    <m/>
  </r>
  <r>
    <n v="1081"/>
    <s v="Expent  cost"/>
    <d v="2025-04-22T00:00:00"/>
    <m/>
    <m/>
    <d v="2025-04-22T00:00:00"/>
    <s v="PR2526-00234"/>
    <s v="PO2526-00413"/>
    <d v="2025-04-30T00:00:00"/>
    <d v="2025-04-30T00:00:00"/>
    <n v="20"/>
    <s v="SFST34000004"/>
    <s v="Consumable part for MN"/>
    <s v="Consumable part"/>
    <n v="1"/>
    <s v="ข้อต่อเกลียวนอก(PVC), 1/2&quot;"/>
    <n v="10"/>
    <s v="PCS."/>
    <n v="3"/>
    <n v="30"/>
    <m/>
    <s v="V1000306 - Inter Supply (1992) Co., Ltd."/>
    <x v="0"/>
    <s v="GRN2526-0000745"/>
    <d v="2025-05-08T00:00:00"/>
    <m/>
    <n v="8"/>
    <s v="Ontime"/>
    <m/>
  </r>
  <r>
    <n v="1082"/>
    <s v="Expent  cost"/>
    <d v="2025-04-22T00:00:00"/>
    <m/>
    <m/>
    <d v="2025-04-22T00:00:00"/>
    <s v="PR2526-00234"/>
    <s v="PO2526-00413"/>
    <d v="2025-04-30T00:00:00"/>
    <d v="2025-04-30T00:00:00"/>
    <n v="20"/>
    <s v="SFST34000016"/>
    <s v="Consumable part for MN"/>
    <s v="Consumable part"/>
    <n v="2"/>
    <s v="ข้อต่อตรงPVC, 1/2&quot;"/>
    <n v="10"/>
    <s v="PCS."/>
    <n v="3"/>
    <n v="30"/>
    <m/>
    <s v="V1000306 - Inter Supply (1992) Co., Ltd."/>
    <x v="0"/>
    <s v="GRN2526-0000745"/>
    <d v="2025-05-08T00:00:00"/>
    <m/>
    <n v="8"/>
    <s v="Ontime"/>
    <m/>
  </r>
  <r>
    <n v="1083"/>
    <s v="Expent  cost"/>
    <d v="2025-04-22T00:00:00"/>
    <m/>
    <m/>
    <d v="2025-04-22T00:00:00"/>
    <s v="PR2526-00234"/>
    <s v="PO2526-00413"/>
    <d v="2025-04-30T00:00:00"/>
    <d v="2025-04-30T00:00:00"/>
    <n v="20"/>
    <s v="SFST34000019"/>
    <s v="Consumable part for MN"/>
    <s v="Consumable part"/>
    <n v="3"/>
    <s v="ข้องอ 90 PVC,1/2 &quot;"/>
    <n v="10"/>
    <s v="PCS."/>
    <n v="10"/>
    <n v="100"/>
    <m/>
    <s v="V1000306 - Inter Supply (1992) Co., Ltd."/>
    <x v="0"/>
    <s v="GRN2526-0000745"/>
    <d v="2025-05-08T00:00:00"/>
    <m/>
    <n v="8"/>
    <s v="Ontime"/>
    <m/>
  </r>
  <r>
    <n v="1084"/>
    <s v="Expent  cost"/>
    <d v="2025-04-22T00:00:00"/>
    <m/>
    <m/>
    <d v="2025-04-22T00:00:00"/>
    <s v="PR2526-00234"/>
    <s v="PO2526-00413"/>
    <d v="2025-04-30T00:00:00"/>
    <d v="2025-04-30T00:00:00"/>
    <n v="20"/>
    <s v="SFST34000020"/>
    <s v="Consumable part for MN"/>
    <s v="Consumable part"/>
    <n v="4"/>
    <s v="ข้องอ 90 PVC,3/4 &quot;"/>
    <n v="10"/>
    <s v="PCS."/>
    <n v="15"/>
    <n v="150"/>
    <m/>
    <s v="V1000306 - Inter Supply (1992) Co., Ltd."/>
    <x v="0"/>
    <s v="GRN2526-0000745"/>
    <d v="2025-05-08T00:00:00"/>
    <m/>
    <n v="8"/>
    <s v="Ontime"/>
    <m/>
  </r>
  <r>
    <n v="1085"/>
    <s v="Expent  cost"/>
    <d v="2025-04-22T00:00:00"/>
    <m/>
    <m/>
    <d v="2025-04-22T00:00:00"/>
    <s v="PR2526-00234"/>
    <s v="PO2526-00414"/>
    <d v="2025-04-30T00:00:00"/>
    <d v="2025-04-30T00:00:00"/>
    <n v="20"/>
    <s v="SFST34000092"/>
    <s v="Consumable part for MN"/>
    <s v="Consumable part"/>
    <n v="1"/>
    <s v="เทปพันเกลียวSCG 12mm.x0.1mm.x10m. ยี่ห้อ​SCGช้าง เทปพันท่อ"/>
    <n v="20"/>
    <s v="PCS."/>
    <n v="30"/>
    <n v="600"/>
    <m/>
    <s v="V1000259 - JJP SUPPLY CO., LTD"/>
    <x v="0"/>
    <s v="GRN2526-0001024"/>
    <d v="2025-05-20T00:00:00"/>
    <m/>
    <n v="20"/>
    <s v="Ontime"/>
    <m/>
  </r>
  <r>
    <n v="1086"/>
    <s v="Expent  cost"/>
    <d v="2025-04-22T00:00:00"/>
    <m/>
    <m/>
    <d v="2025-04-22T00:00:00"/>
    <s v="PR2526-00234"/>
    <s v="PO2526-00413"/>
    <d v="2025-04-30T00:00:00"/>
    <d v="2025-04-30T00:00:00"/>
    <n v="20"/>
    <s v="SFST34000017"/>
    <s v="Consumable part for MN"/>
    <s v="Consumable part"/>
    <n v="5"/>
    <s v="ข้อต่อตรงPVC, 3/4&quot;"/>
    <n v="10"/>
    <s v="PCS."/>
    <n v="3.8"/>
    <n v="38"/>
    <m/>
    <s v="V1000306 - Inter Supply (1992) Co., Ltd."/>
    <x v="0"/>
    <s v="GRN2526-0000745"/>
    <d v="2025-05-08T00:00:00"/>
    <m/>
    <n v="8"/>
    <s v="Ontime"/>
    <m/>
  </r>
  <r>
    <n v="1087"/>
    <s v="Expent  cost"/>
    <d v="2025-04-22T00:00:00"/>
    <m/>
    <m/>
    <d v="2025-04-22T00:00:00"/>
    <s v="PR2526-00236"/>
    <s v="PO2526-00413"/>
    <d v="2025-04-30T00:00:00"/>
    <d v="2025-04-30T00:00:00"/>
    <n v="20"/>
    <s v="SFST34000160"/>
    <s v="Consumable part for MN"/>
    <s v="Consumable part"/>
    <n v="6"/>
    <s v="กาวปะเก็นทรีบอนด์ (Threebond 1104 NEO PLUS)"/>
    <n v="6"/>
    <s v="PCS."/>
    <n v="135"/>
    <n v="810"/>
    <m/>
    <s v="V1000306 - Inter Supply (1992) Co., Ltd."/>
    <x v="0"/>
    <s v="GRN2526-0000745"/>
    <d v="2025-05-08T00:00:00"/>
    <m/>
    <n v="8"/>
    <s v="Ontime"/>
    <m/>
  </r>
  <r>
    <n v="1088"/>
    <s v="Expent  cost"/>
    <d v="2025-04-22T00:00:00"/>
    <m/>
    <m/>
    <d v="2025-04-22T00:00:00"/>
    <s v="PR2526-00236"/>
    <s v="PO2526-00414"/>
    <d v="2025-04-30T00:00:00"/>
    <d v="2025-04-30T00:00:00"/>
    <n v="20"/>
    <s v="SFST34000169"/>
    <s v="Consumable part for MN"/>
    <s v="Consumable part"/>
    <n v="2"/>
    <s v="กาวประเก็น Threebond ทนความร้อนสูง เบอร์ 1 (GREY)"/>
    <n v="4"/>
    <s v="PCS."/>
    <n v="315"/>
    <n v="1260"/>
    <m/>
    <s v="V1000259 - JJP SUPPLY CO., LTD"/>
    <x v="0"/>
    <s v="GRN2526-0001024"/>
    <d v="2025-05-20T00:00:00"/>
    <m/>
    <n v="20"/>
    <s v="Ontime"/>
    <m/>
  </r>
  <r>
    <n v="1089"/>
    <s v="Expent  cost"/>
    <d v="2025-04-22T00:00:00"/>
    <m/>
    <m/>
    <d v="2025-04-22T00:00:00"/>
    <s v="PR2526-00237 "/>
    <s v="PO2526-00414"/>
    <d v="2025-04-30T00:00:00"/>
    <d v="2025-04-30T00:00:00"/>
    <n v="20"/>
    <s v="SFST34000025"/>
    <s v="Consumable part for MN"/>
    <s v="Consumable part"/>
    <n v="3"/>
    <s v="บอลวาล์ว สแตนเลส 304 ขนาด 1/2’’ นิ้ว (Ball Valve Stainless)"/>
    <n v="10"/>
    <s v="PCS."/>
    <n v="170"/>
    <n v="1700"/>
    <m/>
    <s v="V1000259 - JJP SUPPLY CO., LTD"/>
    <x v="0"/>
    <s v="GRN2526-0001024"/>
    <d v="2025-05-20T00:00:00"/>
    <m/>
    <n v="20"/>
    <s v="Ontime"/>
    <m/>
  </r>
  <r>
    <n v="1090"/>
    <s v="Expent  cost"/>
    <d v="2025-04-22T00:00:00"/>
    <m/>
    <m/>
    <d v="2025-04-22T00:00:00"/>
    <s v="PR2526-00238"/>
    <s v="PO2526-00413"/>
    <d v="2025-04-30T00:00:00"/>
    <d v="2025-04-30T00:00:00"/>
    <n v="20"/>
    <s v="SFST34000159"/>
    <s v="Consumable part for MN"/>
    <s v="Consumable part"/>
    <n v="7"/>
    <s v="น้ำยาอเนกประสงค์ 500 ml. SONAX"/>
    <n v="12"/>
    <s v="PCS."/>
    <n v="130"/>
    <n v="1560"/>
    <m/>
    <s v="V1000306 - Inter Supply (1992) Co., Ltd."/>
    <x v="0"/>
    <s v="GRN2526-0000745"/>
    <d v="2025-05-08T00:00:00"/>
    <m/>
    <n v="8"/>
    <s v="Ontime"/>
    <m/>
  </r>
  <r>
    <n v="1091"/>
    <s v="Expent  cost"/>
    <d v="2025-04-22T00:00:00"/>
    <m/>
    <m/>
    <d v="2025-04-22T00:00:00"/>
    <s v="PR2526-00240"/>
    <s v="PO2526-00416"/>
    <d v="2025-04-30T00:00:00"/>
    <d v="2025-04-30T00:00:00"/>
    <n v="20"/>
    <s v="SFST34000043"/>
    <s v="Consumable part for MN"/>
    <s v="Electrical jobs"/>
    <n v="1"/>
    <s v="Philip, TLD36/865, 36W, หลอดไฟฟลูออเรสเซนต์"/>
    <n v="30"/>
    <s v="PCS."/>
    <n v="63"/>
    <n v="1890"/>
    <m/>
    <s v="V1000276 - SN. ELECTRIC AND SUPPLY CO., LTD."/>
    <x v="0"/>
    <s v="GRN2526-0000642"/>
    <d v="2025-05-03T00:00:00"/>
    <m/>
    <n v="3"/>
    <s v="Ontime"/>
    <m/>
  </r>
  <r>
    <n v="1092"/>
    <s v="Expent  cost"/>
    <d v="2025-04-22T00:00:00"/>
    <m/>
    <m/>
    <d v="2025-04-22T00:00:00"/>
    <s v="PR2526-00240"/>
    <s v="PO2526-00415"/>
    <d v="2025-04-30T00:00:00"/>
    <d v="2025-04-30T00:00:00"/>
    <n v="20"/>
    <s v="SFST34000044"/>
    <s v="Consumable part for MN"/>
    <s v="Electrical jobs"/>
    <n v="1"/>
    <s v="&quot;Philip&quot;,T8,20W, 2100lm, ECO SOFT HO LED"/>
    <n v="40"/>
    <s v="PCS."/>
    <n v="185"/>
    <n v="7400"/>
    <m/>
    <s v="V1000603 - TM SUKSAP TRADING LIMITED PARTNERSHIP"/>
    <x v="0"/>
    <s v="GRN2526-0000748"/>
    <d v="2025-05-08T00:00:00"/>
    <m/>
    <n v="8"/>
    <s v="Ontime"/>
    <m/>
  </r>
  <r>
    <n v="1093"/>
    <s v="Expent  cost"/>
    <d v="2025-04-22T00:00:00"/>
    <m/>
    <m/>
    <d v="2025-04-22T00:00:00"/>
    <s v="PR2526-00240"/>
    <s v="PO2526-00415"/>
    <d v="2025-04-30T00:00:00"/>
    <d v="2025-04-30T00:00:00"/>
    <n v="20"/>
    <s v="SFST34000091"/>
    <s v="Consumable part for MN"/>
    <s v="Electrical jobs"/>
    <n v="1"/>
    <s v="3M เทปพันสายไฟ รุ่น Temflex Plus ขนาด 3/4นิ้ว - สีดำ"/>
    <n v="20"/>
    <s v="PCS."/>
    <n v="14"/>
    <n v="280"/>
    <m/>
    <s v="V1000603 - TM SUKSAP TRADING LIMITED PARTNERSHIP"/>
    <x v="0"/>
    <s v="GRN2526-0000748"/>
    <d v="2025-05-08T00:00:00"/>
    <m/>
    <n v="8"/>
    <s v="Ontime"/>
    <m/>
  </r>
  <r>
    <n v="1094"/>
    <s v="Expent  cost"/>
    <d v="2025-04-22T00:00:00"/>
    <m/>
    <m/>
    <d v="2025-04-22T00:00:00"/>
    <s v="PR2526-00240"/>
    <s v="PO2526-00416"/>
    <d v="2025-04-30T00:00:00"/>
    <d v="2025-04-30T00:00:00"/>
    <n v="20"/>
    <s v="SFST34000161"/>
    <s v="Consumable part for MN"/>
    <s v="Electrical jobs"/>
    <n v="1"/>
    <s v="BTICINO&quot; 25501,สีเทา,ขนาด 1 ช่อง,กล่องกันน้ำ IP55"/>
    <n v="5"/>
    <s v="PCS."/>
    <n v="320"/>
    <n v="1600"/>
    <m/>
    <s v="V1000276 - SN. ELECTRIC AND SUPPLY CO., LTD."/>
    <x v="0"/>
    <s v="GRN2526-0000642"/>
    <d v="2025-05-03T00:00:00"/>
    <m/>
    <n v="3"/>
    <s v="Ontime"/>
    <m/>
  </r>
  <r>
    <n v="1095"/>
    <s v="Expent  cost"/>
    <d v="2025-04-22T00:00:00"/>
    <m/>
    <m/>
    <d v="2025-04-22T00:00:00"/>
    <s v="PR2526-00240"/>
    <s v="PO2526-00416"/>
    <d v="2025-04-30T00:00:00"/>
    <d v="2025-04-30T00:00:00"/>
    <n v="20"/>
    <s v="SFST34000162"/>
    <s v="Consumable part for MN"/>
    <s v="Electrical jobs"/>
    <n v="1"/>
    <s v="BTICINO&quot; 25502 ,สีเทา,ขนาด 2 ช่อง,กล่องกันน้ำ IP55"/>
    <n v="5"/>
    <s v="PCS."/>
    <n v="320"/>
    <n v="1600"/>
    <m/>
    <s v="V1000276 - SN. ELECTRIC AND SUPPLY CO., LTD."/>
    <x v="0"/>
    <s v="GRN2526-0000642"/>
    <d v="2025-05-03T00:00:00"/>
    <m/>
    <n v="3"/>
    <s v="Ontime"/>
    <m/>
  </r>
  <r>
    <n v="1096"/>
    <s v="Expent  cost"/>
    <d v="2025-04-22T00:00:00"/>
    <m/>
    <m/>
    <d v="2025-04-22T00:00:00"/>
    <s v="PR2526-00241"/>
    <s v="PO2526-00407"/>
    <d v="2025-04-30T00:00:00"/>
    <d v="2025-04-30T00:00:00"/>
    <n v="20"/>
    <s v="SFST34000180"/>
    <s v="Consumable part for MN"/>
    <s v="Tool and Equipment"/>
    <n v="1"/>
    <s v="Compressor oil  Solest LT32 (3.782 L.)"/>
    <n v="4"/>
    <s v="PCS."/>
    <n v="3600"/>
    <n v="14400"/>
    <m/>
    <s v="V1000312 - Colder Solution Co., Ltd."/>
    <x v="0"/>
    <s v="GRN2526-0000625"/>
    <d v="2025-05-02T00:00:00"/>
    <m/>
    <n v="2"/>
    <s v="Ontime"/>
    <m/>
  </r>
  <r>
    <n v="1097"/>
    <s v="Expent  cost"/>
    <d v="2025-04-22T00:00:00"/>
    <m/>
    <m/>
    <d v="2025-04-22T00:00:00"/>
    <s v="PR2526-00242"/>
    <s v="PO2526-00406 "/>
    <d v="2025-04-30T00:00:00"/>
    <d v="2025-04-30T00:00:00"/>
    <n v="20"/>
    <s v="SFST11000260"/>
    <s v="Water plant"/>
    <s v="Water system jobs"/>
    <n v="1"/>
    <s v="โซเดียม 10%  + COA"/>
    <n v="200"/>
    <s v="Kg."/>
    <n v="5.2"/>
    <n v="1040"/>
    <m/>
    <s v="V1000205 - INTERPRETIVE CO.,LTD."/>
    <x v="0"/>
    <s v="GRN2526-0000686"/>
    <d v="2025-05-06T00:00:00"/>
    <m/>
    <n v="6"/>
    <s v="Ontime"/>
    <m/>
  </r>
  <r>
    <n v="1098"/>
    <s v="Expent  cost"/>
    <d v="2025-04-22T00:00:00"/>
    <m/>
    <m/>
    <d v="2025-04-22T00:00:00"/>
    <s v="PR2526-00257"/>
    <s v="PO2526-00407"/>
    <d v="2025-04-30T00:00:00"/>
    <d v="2025-04-30T00:00:00"/>
    <n v="20"/>
    <s v="SFST34000054"/>
    <s v="Consumable part for MN"/>
    <s v="Refrigerant"/>
    <n v="1"/>
    <s v="R507 Refrigerant,(1 Tank 11.3 kg/Tank)"/>
    <n v="20"/>
    <s v="Drum."/>
    <n v="2630"/>
    <n v="52600"/>
    <m/>
    <s v=" V1000312 - Colder Solution Co., Ltd."/>
    <x v="0"/>
    <s v="GRN2526-0000625"/>
    <d v="2025-05-02T00:00:00"/>
    <m/>
    <n v="2"/>
    <s v="Ontime"/>
    <m/>
  </r>
  <r>
    <n v="1099"/>
    <s v="Expent  cost"/>
    <d v="2025-04-25T00:00:00"/>
    <m/>
    <m/>
    <d v="2025-04-25T00:00:00"/>
    <s v="PR2526-00288"/>
    <s v="PO2526-00592"/>
    <d v="2025-05-05T00:00:00"/>
    <d v="2025-05-05T00:00:00"/>
    <n v="30"/>
    <s v="SFST81000009"/>
    <s v="Civill jobs (Floor-Wall-Celling-roof)"/>
    <s v="Cevil jobs"/>
    <n v="1"/>
    <s v="&quot;Rust Oleum&quot; Epoxy 9391+9305 (A+B) สีขาว (3.785L.)"/>
    <n v="4"/>
    <s v="Drum."/>
    <n v="1532.71"/>
    <n v="6130.84"/>
    <m/>
    <s v="V1000657 - SANGSIAM HARDWARE LTD., PART"/>
    <x v="0"/>
    <s v="GRN2526-0001160"/>
    <d v="2025-05-26T00:00:00"/>
    <m/>
    <n v="21"/>
    <s v="Ontime"/>
    <m/>
  </r>
  <r>
    <n v="1100"/>
    <s v="Expent  cost"/>
    <d v="2025-04-25T00:00:00"/>
    <m/>
    <m/>
    <d v="2025-04-25T00:00:00"/>
    <s v="PR2526-00288"/>
    <s v="PO2526-00592"/>
    <d v="2025-05-05T00:00:00"/>
    <d v="2025-05-05T00:00:00"/>
    <n v="30"/>
    <s v="SFST81000009"/>
    <s v="Civill jobs (Floor-Wall-Celling-roof)"/>
    <s v="Cevil jobs"/>
    <n v="2"/>
    <s v="&quot;Rust Oleum&quot; Epoxy 9333+9301 (A+B) สีเขียว (3.785L.)"/>
    <n v="4"/>
    <s v="Drum."/>
    <n v="1644.86"/>
    <n v="6579.44"/>
    <m/>
    <s v="V1000657 - SANGSIAM HARDWARE LTD., PART"/>
    <x v="0"/>
    <s v="GRN2526-0001160"/>
    <d v="2025-05-26T00:00:00"/>
    <m/>
    <n v="21"/>
    <s v="Ontime"/>
    <m/>
  </r>
  <r>
    <n v="1101"/>
    <s v="Expent  cost"/>
    <d v="2025-04-25T00:00:00"/>
    <m/>
    <m/>
    <d v="2025-04-25T00:00:00"/>
    <s v="PR2526-00288"/>
    <s v="PO2526-00592"/>
    <d v="2025-05-05T00:00:00"/>
    <d v="2025-05-05T00:00:00"/>
    <n v="30"/>
    <s v="SFST81000009"/>
    <s v="Civill jobs (Floor-Wall-Celling-roof)"/>
    <s v="Cevil jobs"/>
    <n v="3"/>
    <s v="&quot;Rust Oleum&quot; Epoxy 9333+9301 (A+B) สีเขียว (3.785L.)"/>
    <n v="1"/>
    <s v="Drum."/>
    <n v="6542.06"/>
    <n v="6542.06"/>
    <m/>
    <s v="V1000657 - SANGSIAM HARDWARE LTD., PART"/>
    <x v="0"/>
    <s v="GRN2526-0001160"/>
    <d v="2025-05-26T00:00:00"/>
    <m/>
    <n v="21"/>
    <s v="Ontime"/>
    <m/>
  </r>
  <r>
    <n v="1102"/>
    <s v="Expent  cost"/>
    <d v="2025-04-25T00:00:00"/>
    <m/>
    <m/>
    <d v="2025-04-25T00:00:00"/>
    <s v="PR2526-00288"/>
    <s v="PO2526-00592"/>
    <d v="2025-05-05T00:00:00"/>
    <d v="2025-05-05T00:00:00"/>
    <n v="30"/>
    <s v="SFST81000009"/>
    <s v="Civill jobs (Floor-Wall-Celling-roof)"/>
    <s v="Cevil jobs"/>
    <n v="4"/>
    <s v="&quot;Rust Oleum&quot; Thinner No.160 (3.785L.)"/>
    <n v="3"/>
    <s v="Drum."/>
    <n v="579.43999999999994"/>
    <n v="1738.32"/>
    <m/>
    <s v="V1000657 - SANGSIAM HARDWARE LTD., PART"/>
    <x v="0"/>
    <s v="GRN2526-0001160"/>
    <d v="2025-05-26T00:00:00"/>
    <m/>
    <n v="21"/>
    <s v="Ontime"/>
    <m/>
  </r>
  <r>
    <n v="1103"/>
    <s v="Expent  cost"/>
    <d v="2025-04-25T00:00:00"/>
    <m/>
    <m/>
    <d v="2025-04-25T00:00:00"/>
    <s v="PR2526-00288"/>
    <s v="PO2526-00592"/>
    <d v="2025-05-05T00:00:00"/>
    <d v="2025-05-05T00:00:00"/>
    <n v="30"/>
    <s v="SFST81000009"/>
    <s v="Civill jobs (Floor-Wall-Celling-roof)"/>
    <s v="Cevil jobs"/>
    <n v="1"/>
    <s v="TOA #AG2005 สีนํ้าโฟร์ซีซั่นส์ ชนิดกึ่งเงา ภายนอก-ภายใน สี Soft Linen 3.785 ลิตร"/>
    <n v="4"/>
    <s v="Drum."/>
    <n v="542.05999999999995"/>
    <n v="2168.2399999999998"/>
    <m/>
    <s v="V1000657 - SANGSIAM HARDWARE LTD., PART"/>
    <x v="0"/>
    <s v="GRN2526-0001160"/>
    <d v="2025-05-26T00:00:00"/>
    <m/>
    <n v="21"/>
    <s v="Ontime"/>
    <m/>
  </r>
  <r>
    <n v="1104"/>
    <s v="Expent  cost"/>
    <d v="2025-04-25T00:00:00"/>
    <m/>
    <m/>
    <d v="2025-04-25T00:00:00"/>
    <s v="PR2526-00289"/>
    <s v="PO2526-00593"/>
    <d v="2025-05-05T00:00:00"/>
    <d v="2025-05-05T00:00:00"/>
    <n v="30"/>
    <s v="SFST81000048"/>
    <s v="PD Machine"/>
    <s v="Combi oven No.3"/>
    <n v="1"/>
    <s v="Service charge Combi Oven No.3_x000a_- ค่าบริการตรวจเช็ค/เปลี่ยนอะไหล่"/>
    <n v="1"/>
    <s v="JOB."/>
    <n v="3000"/>
    <n v="3000"/>
    <m/>
    <s v="V1000460 - FIX EVOLUTION CO., LTD."/>
    <x v="0"/>
    <s v="GRN2526-0001167"/>
    <d v="2025-05-26T00:00:00"/>
    <m/>
    <n v="21"/>
    <s v="Ontime"/>
    <m/>
  </r>
  <r>
    <n v="1105"/>
    <s v="Expent  cost"/>
    <d v="2025-04-25T00:00:00"/>
    <m/>
    <m/>
    <d v="2025-04-25T00:00:00"/>
    <s v="PR2526-00377"/>
    <s v="PO2526-00590"/>
    <d v="2025-05-05T00:00:00"/>
    <d v="2025-05-05T00:00:00"/>
    <n v="30"/>
    <s v="SFST81000078"/>
    <s v="Civill jobs (Floor-Wall-Celling-roof)"/>
    <s v="Cevil jobs"/>
    <n v="1"/>
    <s v="งานเปลี่ยนหลังคาเมทัลชีท และเปลี่ยนแฟลชชิ่งครอบชนผนัง_x000a_ความยาวแผ่น 1.45 เมตร พื้นที่หลังคา 44 ตารางเมตร"/>
    <n v="1"/>
    <s v="JOB."/>
    <n v="58000"/>
    <n v="58000"/>
    <m/>
    <s v="V1000655 - SRM ENGINEERING 1991 CO., LTD."/>
    <x v="0"/>
    <s v="GRN2526-0001048"/>
    <d v="2025-05-20T00:00:00"/>
    <m/>
    <n v="15"/>
    <s v="Ontime"/>
    <m/>
  </r>
  <r>
    <n v="1106"/>
    <s v="Expent  cost"/>
    <d v="2025-04-30T00:00:00"/>
    <m/>
    <m/>
    <d v="2025-04-30T00:00:00"/>
    <s v="PR2526-00378"/>
    <s v="PO2526-00591"/>
    <d v="2025-05-10T00:00:00"/>
    <d v="2025-05-10T00:00:00"/>
    <n v="30"/>
    <s v="SFST81000064"/>
    <s v="Tool and Equipment  Engineering"/>
    <s v="Cooling system jobs"/>
    <n v="1"/>
    <s v="ค่าแรงปฏิบัติงานตรวจเช็คน้ำยาแอมโมเนียของระบบแอมโมเนีย"/>
    <n v="1"/>
    <s v="JOB."/>
    <n v="8500"/>
    <n v="8500"/>
    <m/>
    <s v="V1000762 - PORNNARIN P N SERVICE LIMITED PARTNERSHIP"/>
    <x v="0"/>
    <s v="GRN2526-0000803"/>
    <d v="2025-05-13T00:00:00"/>
    <m/>
    <n v="3"/>
    <s v="Ontime"/>
    <m/>
  </r>
  <r>
    <n v="1107"/>
    <s v="Expent  cost"/>
    <d v="2025-04-30T00:00:00"/>
    <m/>
    <m/>
    <d v="2025-04-30T00:00:00"/>
    <s v="PR2526-00379"/>
    <s v="PO2526-00585"/>
    <d v="2025-05-01T00:00:00"/>
    <d v="2025-05-10T00:00:00"/>
    <n v="10"/>
    <s v="SFST81000009"/>
    <s v="Tool and Equipment  Engineering"/>
    <s v="Tool and Equipment"/>
    <n v="1"/>
    <s v="ประกับซ่อมท่อ HDPE รีแพร์แคล้มป์ 2-1/2 นิ้ว (75mm.)"/>
    <n v="10"/>
    <s v="PCS."/>
    <n v="460"/>
    <n v="4600"/>
    <m/>
    <s v="V1000529 - 168 Supply"/>
    <x v="0"/>
    <s v="GRN2526-0000749"/>
    <d v="2025-05-08T00:00:00"/>
    <m/>
    <n v="7"/>
    <s v="Ontime"/>
    <m/>
  </r>
  <r>
    <n v="1108"/>
    <s v="Expent  cost"/>
    <d v="2025-04-30T00:00:00"/>
    <m/>
    <m/>
    <d v="2025-04-30T00:00:00"/>
    <s v="PR2526-00379"/>
    <s v="PO2526-00585"/>
    <d v="2025-05-01T00:00:00"/>
    <d v="2025-05-10T00:00:00"/>
    <n v="10"/>
    <s v="SFST81000009"/>
    <s v="Tool and Equipment  Engineering"/>
    <s v="Tool and Equipment"/>
    <n v="2"/>
    <s v="ประกับซ่อมท่อ HDPE รีแพร์แคล้มป์ 2-1/2 นิ้ว (75mm.)"/>
    <n v="5"/>
    <s v="PCS."/>
    <n v="530"/>
    <n v="2650"/>
    <m/>
    <s v="V1000529 - 168 Supply"/>
    <x v="0"/>
    <s v="GRN2526-0000749"/>
    <d v="2025-05-08T00:00:00"/>
    <m/>
    <n v="7"/>
    <s v="Ontime"/>
    <m/>
  </r>
  <r>
    <n v="1109"/>
    <s v="Expent  cost"/>
    <d v="2025-04-30T00:00:00"/>
    <m/>
    <m/>
    <d v="2025-04-30T00:00:00"/>
    <s v="PR2526-00379"/>
    <s v="PO2526-00585"/>
    <d v="2025-05-01T00:00:00"/>
    <d v="2025-05-10T00:00:00"/>
    <n v="10"/>
    <s v="SFST81000009"/>
    <s v="Tool and Equipment  Engineering"/>
    <s v="Tool and Equipment"/>
    <n v="3"/>
    <s v="ประกับซ่อมท่อ HDPE รีแพร์แคล้มป์ 3 นิ้ว (90mm.)"/>
    <n v="5"/>
    <s v="PCS."/>
    <n v="720"/>
    <n v="3600"/>
    <m/>
    <s v="V1000529 - 168 Supply"/>
    <x v="0"/>
    <s v="GRN2526-0000749"/>
    <d v="2025-05-08T00:00:00"/>
    <m/>
    <n v="7"/>
    <s v="Ontime"/>
    <m/>
  </r>
  <r>
    <n v="1110"/>
    <s v="Expent  cost"/>
    <d v="2025-04-30T00:00:00"/>
    <m/>
    <m/>
    <d v="2025-04-30T00:00:00"/>
    <s v="PR2526-00380"/>
    <s v="PO2526-00586"/>
    <d v="2025-05-10T00:00:00"/>
    <d v="2025-05-10T00:00:00"/>
    <n v="10"/>
    <s v="SFST81000009"/>
    <s v="Tool and Equipment PD M/C"/>
    <s v="Tool and Equipment"/>
    <n v="1"/>
    <s v="Japan Kitz 10K Cast Stainless Steel 1/2&quot;_x000a_SJ Globe Valves for Steam"/>
    <n v="2"/>
    <s v="PCS."/>
    <n v="450"/>
    <n v="900"/>
    <m/>
    <s v="V1000259 - JJP SUPPLY CO., LTD"/>
    <x v="0"/>
    <s v="GRN2526-0000925"/>
    <d v="2025-05-16T00:00:00"/>
    <m/>
    <n v="6"/>
    <s v="Ontime"/>
    <m/>
  </r>
  <r>
    <n v="1111"/>
    <s v="Expent  cost"/>
    <d v="2025-04-30T00:00:00"/>
    <m/>
    <m/>
    <d v="2025-04-30T00:00:00"/>
    <s v="PR2526-00380"/>
    <s v="PO2526-00586"/>
    <d v="2025-05-10T00:00:00"/>
    <d v="2025-05-10T00:00:00"/>
    <n v="10"/>
    <s v="SFST81000009"/>
    <s v="Tool and Equipment PD M/C"/>
    <s v="Tool and Equipment"/>
    <n v="2"/>
    <s v="Japan Kitz 10K Cast Stainless Steel 1/2&quot;_x000a_SJ Globe Valves for Steam"/>
    <n v="2"/>
    <s v="PCS."/>
    <n v="335"/>
    <n v="670"/>
    <m/>
    <s v="V1000259 - JJP SUPPLY CO., LTD"/>
    <x v="0"/>
    <s v="GRN2526-0000925"/>
    <d v="2025-05-16T00:00:00"/>
    <m/>
    <n v="6"/>
    <s v="Ontime"/>
    <m/>
  </r>
  <r>
    <n v="1112"/>
    <s v="Expent  cost"/>
    <d v="2025-04-30T00:00:00"/>
    <m/>
    <m/>
    <d v="2025-04-30T00:00:00"/>
    <s v="PR2526-00380"/>
    <s v="PO2526-00586"/>
    <d v="2025-05-10T00:00:00"/>
    <d v="2025-05-10T00:00:00"/>
    <n v="10"/>
    <s v="SFST81000009"/>
    <s v="Tool and Equipment PD M/C"/>
    <s v="Tool and Equipment"/>
    <n v="3"/>
    <s v="Japan Kitz 10K Cast Stainless Steel 1&quot;_x000a_SJ Globe Valves for Steam"/>
    <n v="2"/>
    <s v="PCS."/>
    <n v="415"/>
    <n v="830"/>
    <m/>
    <s v="V1000259 - JJP SUPPLY CO., LTD"/>
    <x v="0"/>
    <s v="GRN2526-0000925"/>
    <d v="2025-05-16T00:00:00"/>
    <m/>
    <n v="6"/>
    <s v="Ontime"/>
    <m/>
  </r>
  <r>
    <n v="1113"/>
    <s v="Expent  cost"/>
    <d v="2025-04-30T00:00:00"/>
    <m/>
    <m/>
    <d v="2025-04-30T00:00:00"/>
    <s v="PR2526-00381 "/>
    <s v="PO2526-00587"/>
    <d v="2025-05-10T00:00:00"/>
    <d v="2025-05-10T00:00:00"/>
    <n v="10"/>
    <s v="SFST81000009"/>
    <s v="Tool and Equipment  Engineering"/>
    <s v="Tool and Equipment"/>
    <n v="1"/>
    <s v="หัวเชื่อมแก๊ส CHAMP รุ่น 19-6H (LPG)_x000a_- ด้ามจับ CHAMP 19-6_x000a_- พร้อมชุดสวมสาย_x000a_- มิกเซอร์ CHAMP H-19_x000a_- ก้านเชื่อม CHAMP_x000a_- นมหนูหัวเชื่อมแก๊ส CHAMP เบอร์ 1-5"/>
    <n v="1"/>
    <s v="SET"/>
    <n v="1260"/>
    <n v="1260"/>
    <m/>
    <s v="V1000259 - JJP SUPPLY CO., LTD"/>
    <x v="0"/>
    <s v="GRN2526-0000927"/>
    <d v="2025-05-16T00:00:00"/>
    <m/>
    <n v="6"/>
    <s v="Ontime"/>
    <m/>
  </r>
  <r>
    <n v="1114"/>
    <s v="Expent  cost"/>
    <d v="2025-04-30T00:00:00"/>
    <m/>
    <m/>
    <d v="2025-04-30T00:00:00"/>
    <s v="PR2526-00381 "/>
    <s v="PO2526-00588"/>
    <d v="2025-05-10T00:00:00"/>
    <d v="2025-05-10T00:00:00"/>
    <n v="10"/>
    <s v="SFST81000009"/>
    <s v="Tool and Equipment  Engineering"/>
    <s v="Tool and Equipment"/>
    <n v="1"/>
    <s v="ลวดเชื่อมเงิน 5% (BcuP-3) THE SUN ประสานทองแดง แบบแบน (แพ็ค 10 เส้น)"/>
    <n v="2"/>
    <s v="PACK."/>
    <n v="845"/>
    <n v="1690"/>
    <m/>
    <s v="V1000603 - TM SUKSAP TRADING LIMITED PARTNERSHIP"/>
    <x v="0"/>
    <s v="GRN2526-0000800"/>
    <d v="2025-05-13T00:00:00"/>
    <m/>
    <n v="3"/>
    <s v="Ontime"/>
    <m/>
  </r>
  <r>
    <n v="1115"/>
    <s v="Expent  cost"/>
    <d v="2025-04-30T00:00:00"/>
    <m/>
    <m/>
    <d v="2025-04-30T00:00:00"/>
    <s v="PR2526-00382"/>
    <s v="PO2526-00589"/>
    <d v="2025-05-01T00:00:00"/>
    <d v="2025-05-10T00:00:00"/>
    <n v="10"/>
    <s v="SFST81000009"/>
    <s v="Tool and Equipment  Engineering"/>
    <s v="Tool and Equipment"/>
    <n v="1"/>
    <s v="Thermodynamic Steam Trap ขนาด 1/2&quot;"/>
    <n v="4"/>
    <s v="PCS."/>
    <n v="2000"/>
    <n v="8000"/>
    <m/>
    <s v="V1000655 - SRM ENGINEERING 1991 CO., LTD."/>
    <x v="0"/>
    <s v="GRN2526-0000687"/>
    <d v="2025-05-06T00:00:00"/>
    <m/>
    <n v="5"/>
    <s v="Ontime"/>
    <m/>
  </r>
  <r>
    <n v="1116"/>
    <s v="Expent  cost"/>
    <d v="2025-04-30T00:00:00"/>
    <m/>
    <m/>
    <d v="2025-04-30T00:00:00"/>
    <s v="PR2526-00382"/>
    <s v="PO2526-00589"/>
    <d v="2025-05-01T00:00:00"/>
    <d v="2025-05-10T00:00:00"/>
    <n v="10"/>
    <s v="SFST81000009"/>
    <s v="Tool and Equipment  Engineering"/>
    <s v="Tool and Equipment"/>
    <n v="2"/>
    <s v="Thermodynamic Steam Trap ขนาด 3/4&quot;"/>
    <n v="2"/>
    <s v="PCS."/>
    <n v="2100"/>
    <n v="4200"/>
    <m/>
    <s v="V1000655 - SRM ENGINEERING 1991 CO., LTD."/>
    <x v="0"/>
    <s v="GRN2526-0000687"/>
    <d v="2025-05-06T00:00:00"/>
    <m/>
    <n v="5"/>
    <s v="Ontime"/>
    <m/>
  </r>
  <r>
    <n v="1117"/>
    <s v="Expent  cost"/>
    <d v="2025-04-30T00:00:00"/>
    <m/>
    <m/>
    <d v="2025-04-30T00:00:00"/>
    <s v="PR2526-00382"/>
    <s v="PO2526-00589"/>
    <d v="2025-05-01T00:00:00"/>
    <d v="2025-05-10T00:00:00"/>
    <n v="10"/>
    <s v="SFST81000009"/>
    <s v="Tool and Equipment  Engineering"/>
    <s v="Tool and Equipment"/>
    <n v="3"/>
    <s v="เช็ควาล์วสแตนเลส SUS 316 ขนาด 1/2&quot;"/>
    <n v="2"/>
    <s v="PCS."/>
    <n v="650"/>
    <n v="1300"/>
    <m/>
    <s v="V1000655 - SRM ENGINEERING 1991 CO., LTD."/>
    <x v="0"/>
    <s v="GRN2526-0000687"/>
    <d v="2025-05-06T00:00:00"/>
    <m/>
    <n v="5"/>
    <s v="Ontime"/>
    <m/>
  </r>
  <r>
    <n v="1118"/>
    <s v="Expent  cost"/>
    <d v="2025-04-30T00:00:00"/>
    <m/>
    <m/>
    <d v="2025-04-30T00:00:00"/>
    <s v="PR2526-00382"/>
    <s v="PO2526-00589"/>
    <d v="2025-05-01T00:00:00"/>
    <d v="2025-05-10T00:00:00"/>
    <n v="10"/>
    <s v="SFST81000009"/>
    <s v="Tool and Equipment  Engineering"/>
    <s v="Tool and Equipment"/>
    <n v="4"/>
    <s v="เช็ควาล์วสแตนเลส SUS 316 ขนาด 3/4&quot;"/>
    <n v="2"/>
    <s v="PCS."/>
    <n v="980"/>
    <n v="1960"/>
    <m/>
    <s v="V1000655 - SRM ENGINEERING 1991 CO., LTD."/>
    <x v="0"/>
    <s v="GRN2526-0000687"/>
    <d v="2025-05-06T00:00:00"/>
    <m/>
    <n v="5"/>
    <s v="Ontime"/>
    <m/>
  </r>
  <r>
    <n v="1119"/>
    <s v="Expent  cost"/>
    <d v="2025-04-30T00:00:00"/>
    <m/>
    <m/>
    <d v="2025-04-30T00:00:00"/>
    <s v="PR2526-00382"/>
    <s v="PO2526-00589"/>
    <d v="2025-05-01T00:00:00"/>
    <d v="2025-05-10T00:00:00"/>
    <n v="10"/>
    <s v="SFST81000009"/>
    <s v="Tool and Equipment  Engineering"/>
    <s v="Tool and Equipment"/>
    <n v="5"/>
    <s v="Check Valve แบบ Inline SUS 316 ขนาด 1/2&quot;"/>
    <n v="2"/>
    <s v="PCS."/>
    <n v="680"/>
    <n v="1360"/>
    <m/>
    <s v="V1000655 - SRM ENGINEERING 1991 CO., LTD."/>
    <x v="0"/>
    <s v="GRN2526-0000687"/>
    <d v="2025-05-06T00:00:00"/>
    <m/>
    <n v="5"/>
    <s v="Ontime"/>
    <m/>
  </r>
  <r>
    <n v="1120"/>
    <s v="Expent  cost"/>
    <d v="2025-04-30T00:00:00"/>
    <m/>
    <m/>
    <d v="2025-04-30T00:00:00"/>
    <s v="PR2526-00382"/>
    <s v="PO2526-00589"/>
    <d v="2025-05-01T00:00:00"/>
    <d v="2025-05-10T00:00:00"/>
    <n v="10"/>
    <s v="SFST81000009"/>
    <s v="Tool and Equipment  Engineering"/>
    <s v="Tool and Equipment"/>
    <n v="6"/>
    <s v="Check Valve แบบ Inline SUS 316 ขนาด 3/4&quot;"/>
    <n v="2"/>
    <s v="PCS."/>
    <n v="800"/>
    <n v="1600"/>
    <m/>
    <s v="V1000655 - SRM ENGINEERING 1991 CO., LTD."/>
    <x v="0"/>
    <s v="GRN2526-0000687"/>
    <d v="2025-05-06T00:00:00"/>
    <m/>
    <n v="5"/>
    <s v="Ontime"/>
    <m/>
  </r>
  <r>
    <n v="1121"/>
    <s v="Expent  cost"/>
    <d v="2025-05-06T00:00:00"/>
    <m/>
    <m/>
    <d v="2025-05-06T00:00:00"/>
    <s v="PR2526-00420"/>
    <s v="PO2526-00676"/>
    <d v="2025-05-12T00:00:00"/>
    <d v="2025-05-12T00:00:00"/>
    <n v="30"/>
    <s v="SFST81000009"/>
    <s v="Tool and Equipment  Engineering"/>
    <s v="Tool and Equipment"/>
    <n v="1"/>
    <s v="Service charge Conveyor belt"/>
    <n v="1"/>
    <s v="JOB."/>
    <n v="6900"/>
    <n v="6900"/>
    <m/>
    <s v="V1000189 - FPT FOOD PROCESS TECHNOLOGY CO., LTD."/>
    <x v="0"/>
    <s v="GRN2526-0001517"/>
    <d v="2025-06-09T00:00:00"/>
    <m/>
    <n v="28"/>
    <s v="Ontime"/>
    <m/>
  </r>
  <r>
    <n v="1122"/>
    <s v="Expent  cost"/>
    <d v="2025-05-07T00:00:00"/>
    <m/>
    <m/>
    <d v="2025-05-07T00:00:00"/>
    <s v="PR2526-00436"/>
    <s v="PO2526-01188"/>
    <d v="2025-06-15T00:00:00"/>
    <d v="2025-06-25T00:00:00"/>
    <n v="60"/>
    <s v="SFST81000064"/>
    <s v="Annual cost"/>
    <s v="Inspect cost"/>
    <n v="1"/>
    <s v="ค่าบริการตรวจวัดระดับรังสี เครื่อง X-Ray"/>
    <n v="3"/>
    <s v="PCS."/>
    <n v="83.333333333333329"/>
    <n v="250"/>
    <m/>
    <s v="V1000833 - กรมวิทยาศาสตร์การแพทย์ สำนักรังสีและเครื่องมือแพทย์"/>
    <x v="0"/>
    <s v="GRN2526-0001866"/>
    <d v="2025-06-20T00:00:00"/>
    <m/>
    <n v="5"/>
    <s v="Ontime"/>
    <m/>
  </r>
  <r>
    <n v="1123"/>
    <s v="Expent  cost"/>
    <d v="2025-05-07T00:00:00"/>
    <m/>
    <m/>
    <d v="2025-05-07T00:00:00"/>
    <s v="PR2526-00438"/>
    <s v="PO2526-00714"/>
    <d v="2025-05-12T00:00:00"/>
    <d v="2025-05-12T00:00:00"/>
    <n v="30"/>
    <s v="SFST81000064"/>
    <s v="Annual cost"/>
    <s v="Inspect cost"/>
    <n v="1"/>
    <s v="ค่าวิเคราะห์ตรวจวัดน้ำเสีย_x000a_- เดือนพฤษภาคม ตรวจวัด 3เดือน/ครั้ง_x000a_- จุดน้ำเข้า_x000a_- จุดน้ำออก_x000a_- จุดปล่อยน้ำหน้าโรงงาน"/>
    <n v="1"/>
    <s v="JOB."/>
    <n v="5250"/>
    <n v="5250"/>
    <m/>
    <s v="V1000124 - S.P.J. SCIENTIFIC CO., LTD."/>
    <x v="0"/>
    <s v="GRN2526-0001506"/>
    <d v="2025-06-06T00:00:00"/>
    <m/>
    <n v="25"/>
    <s v="Ontime"/>
    <m/>
  </r>
  <r>
    <n v="1124"/>
    <s v="Expent  cost"/>
    <d v="2025-05-07T00:00:00"/>
    <m/>
    <m/>
    <d v="2025-05-07T00:00:00"/>
    <s v="PR2526-00439"/>
    <s v="PO2526-00715"/>
    <d v="2025-05-12T00:00:00"/>
    <d v="2025-05-12T00:00:00"/>
    <n v="30"/>
    <s v="SFST81000009"/>
    <s v="Tool and Equipment  Engineering"/>
    <s v="Consumable part"/>
    <n v="1"/>
    <s v="ใบตัด 4x1 SUMO SUPER CUT ใย 2ชั้น สีเขียว (1กล่อง/50ใบ)"/>
    <n v="4"/>
    <s v="BOX."/>
    <n v="500"/>
    <n v="2000"/>
    <m/>
    <s v="V1000306 - Inter Supply (1992) Co., Ltd."/>
    <x v="0"/>
    <s v="GRN2526-0001313"/>
    <d v="2025-06-02T00:00:00"/>
    <m/>
    <n v="21"/>
    <s v="Ontime"/>
    <m/>
  </r>
  <r>
    <n v="1125"/>
    <s v="Expent  cost"/>
    <d v="2025-05-07T00:00:00"/>
    <m/>
    <m/>
    <d v="2025-05-07T00:00:00"/>
    <s v="PR2526-00439"/>
    <s v="PO2526-00715"/>
    <d v="2025-05-12T00:00:00"/>
    <d v="2025-05-12T00:00:00"/>
    <n v="30"/>
    <s v="SFST81000009"/>
    <s v="Tool and Equipment  Engineering"/>
    <s v="Consumable part"/>
    <n v="2"/>
    <s v="ใบเจียรผ้าทรายซ้อน 4 นิ้ว SUMO หลังแข็ง ฝาเหล็ก 100x16mm (1กล่อง 10ชิ้น)"/>
    <n v="6"/>
    <s v="BOX."/>
    <n v="250"/>
    <n v="1500"/>
    <m/>
    <s v="V1000306 - Inter Supply (1992) Co., Ltd."/>
    <x v="0"/>
    <s v="GRN2526-0001313"/>
    <d v="2025-06-02T00:00:00"/>
    <m/>
    <n v="21"/>
    <s v="Ontime"/>
    <m/>
  </r>
  <r>
    <n v="1126"/>
    <s v="Expent  cost"/>
    <d v="2025-05-07T00:00:00"/>
    <m/>
    <m/>
    <d v="2025-05-07T00:00:00"/>
    <s v="PR2526-00439"/>
    <s v="PO2526-00715"/>
    <d v="2025-05-12T00:00:00"/>
    <d v="2025-05-12T00:00:00"/>
    <n v="30"/>
    <s v="SFST81000009"/>
    <s v="Tool and Equipment  Engineering"/>
    <s v="Consumable part"/>
    <n v="3"/>
    <s v="ใบเจียรเหล็ก เจียบาง SUMO 4 นิ้ว (100x2mmx16mm.) AWC60P (สีแดง) (1กล่อง25ชิ้น)"/>
    <n v="4"/>
    <s v="BOX."/>
    <n v="300"/>
    <n v="1200"/>
    <m/>
    <s v="V1000306 - Inter Supply (1992) Co., Ltd."/>
    <x v="0"/>
    <s v="GRN2526-0001313"/>
    <d v="2025-06-02T00:00:00"/>
    <m/>
    <n v="21"/>
    <s v="Ontime"/>
    <m/>
  </r>
  <r>
    <n v="1127"/>
    <s v="Expent  cost"/>
    <d v="2025-05-07T00:00:00"/>
    <m/>
    <m/>
    <d v="2025-05-07T00:00:00"/>
    <s v="PR2526-00440"/>
    <s v="PO2526-00716"/>
    <d v="2025-05-12T00:00:00"/>
    <d v="2025-05-12T00:00:00"/>
    <n v="30"/>
    <s v="SFST81000050"/>
    <s v="Tool and Equipment  Engineering"/>
    <s v="Tool and Equipment"/>
    <n v="1"/>
    <s v="TASCO รุ่น TB120SM II เกจวัดน้ำยาแอร์ พร้อมสาย สําหรับ R507"/>
    <n v="2"/>
    <s v="PCS."/>
    <n v="3000"/>
    <n v="6000"/>
    <m/>
    <s v="V1000259 - JJP SUPPLY CO., LTD"/>
    <x v="0"/>
    <s v="GRN2526-0001308"/>
    <d v="2025-06-02T00:00:00"/>
    <m/>
    <n v="21"/>
    <s v="Ontime"/>
    <m/>
  </r>
  <r>
    <n v="1128"/>
    <s v="Expent  cost"/>
    <d v="2025-05-07T00:00:00"/>
    <m/>
    <m/>
    <d v="2025-05-07T00:00:00"/>
    <s v="PR2526-00440"/>
    <s v="PO2526-00716"/>
    <d v="2025-05-12T00:00:00"/>
    <d v="2025-05-12T00:00:00"/>
    <n v="30"/>
    <s v="SFST81000050"/>
    <s v="Tool and Equipment  Engineering"/>
    <s v="Tool and Equipment"/>
    <n v="2"/>
    <s v="เกจ์ชาร์ตน้ำยาแอร์ รุ่น R32, R410A, R22, R134A (แอร์ออฟฟิศ)_x000a_พร้อมสาย 72 นิ้ว ยี่ห้อ IM-TECH (กล่อง)"/>
    <n v="2"/>
    <s v="PCS."/>
    <n v="1600"/>
    <n v="3200"/>
    <m/>
    <s v="V1000259 - JJP SUPPLY CO., LTD"/>
    <x v="0"/>
    <s v="GRN2526-0001308"/>
    <d v="2025-06-02T00:00:00"/>
    <m/>
    <n v="21"/>
    <s v="Ontime"/>
    <m/>
  </r>
  <r>
    <n v="1129"/>
    <s v="Expent  cost"/>
    <d v="2025-05-07T00:00:00"/>
    <m/>
    <m/>
    <d v="2025-05-07T00:00:00"/>
    <s v="PR2526-00441"/>
    <s v="PO2526-0717"/>
    <d v="2025-05-12T00:00:00"/>
    <d v="2025-05-12T00:00:00"/>
    <n v="30"/>
    <s v="SFST81000050"/>
    <s v="Tool and Equipment  Engineering"/>
    <s v="Tool and Equipment"/>
    <n v="1"/>
    <s v="ARGON PS ถุงมืออาร์กอน หนังแกะ มีผ้าขับใน ข้อมือยางยึด"/>
    <n v="3"/>
    <s v="PCS."/>
    <n v="220"/>
    <n v="660"/>
    <m/>
    <s v="V1000729 - BN SUPPLY 1991 CO., LTD."/>
    <x v="0"/>
    <s v="GRN2526-0001122"/>
    <d v="2025-05-23T00:00:00"/>
    <m/>
    <n v="11"/>
    <s v="Ontime"/>
    <m/>
  </r>
  <r>
    <n v="1130"/>
    <s v="Expent  cost"/>
    <d v="2025-05-07T00:00:00"/>
    <m/>
    <m/>
    <d v="2025-05-07T00:00:00"/>
    <s v="PR2526-00441"/>
    <s v="PO2526-0717"/>
    <d v="2025-05-12T00:00:00"/>
    <d v="2025-05-12T00:00:00"/>
    <n v="30"/>
    <s v="SFST81000050"/>
    <s v="Tool and Equipment  Engineering"/>
    <s v="Tool and Equipment"/>
    <n v="2"/>
    <s v="หน้ากากเชื่อมอัตโนมัติ S-POWER"/>
    <n v="1"/>
    <s v="PCS."/>
    <n v="750"/>
    <n v="750"/>
    <m/>
    <s v="V1000729 - BN SUPPLY 1991 CO., LTD."/>
    <x v="0"/>
    <s v="GRN2526-0001122"/>
    <d v="2025-05-23T00:00:00"/>
    <m/>
    <n v="11"/>
    <s v="Ontime"/>
    <m/>
  </r>
  <r>
    <n v="1131"/>
    <s v="Expent  cost"/>
    <d v="2025-05-10T00:00:00"/>
    <m/>
    <m/>
    <d v="2025-05-10T00:00:00"/>
    <s v="PR2526-00479"/>
    <s v="PO2526-00727"/>
    <d v="2025-05-20T00:00:00"/>
    <d v="2025-05-20T00:00:00"/>
    <n v="60"/>
    <s v="SFST81000048"/>
    <s v="Tool and Equipment PD M/C"/>
    <s v="Tool and Equipment"/>
    <n v="1"/>
    <s v="BUTTERFLY VALVE MALE PART/LINER&amp;NUT_x000a_(EPDM) 316L DN-65"/>
    <n v="4"/>
    <s v="PCS."/>
    <n v="5500"/>
    <n v="22000"/>
    <m/>
    <s v="V1000655 - SRM ENGINEERING 1991 CO., LTD."/>
    <x v="0"/>
    <s v="GRN2526-0001601"/>
    <d v="2025-06-11T00:00:00"/>
    <m/>
    <n v="22"/>
    <s v="Ontime"/>
    <m/>
  </r>
  <r>
    <n v="1132"/>
    <s v="Expent  cost"/>
    <d v="2025-05-10T00:00:00"/>
    <m/>
    <m/>
    <d v="2025-05-10T00:00:00"/>
    <s v="PR2526-00480"/>
    <s v="PO2526-00816"/>
    <d v="2025-05-20T00:00:00"/>
    <d v="2025-05-20T00:00:00"/>
    <n v="10"/>
    <s v="SFST81000048"/>
    <s v="PD Machine"/>
    <s v="Combi oven No.1"/>
    <n v="1"/>
    <s v="87.01.953S Recirculation pump UP30: SCC, CMP"/>
    <n v="1"/>
    <s v="PCS."/>
    <n v="17000"/>
    <n v="17000"/>
    <m/>
    <s v="V1000460 - FIX EVOLUTION CO., LTD."/>
    <x v="0"/>
    <s v="GRN2526-0001165"/>
    <d v="2025-05-26T00:00:00"/>
    <m/>
    <n v="6"/>
    <s v="Ontime"/>
    <m/>
  </r>
  <r>
    <n v="1133"/>
    <s v="Expent  cost"/>
    <d v="2025-05-10T00:00:00"/>
    <m/>
    <m/>
    <d v="2025-05-10T00:00:00"/>
    <s v="PR2526-00480"/>
    <s v="PO2526-00816"/>
    <d v="2025-05-20T00:00:00"/>
    <d v="2025-05-20T00:00:00"/>
    <n v="10"/>
    <s v="SFST81000048"/>
    <s v="PD Machine"/>
    <s v="Combi oven No.1"/>
    <n v="2"/>
    <s v="56.00.175P Pressure hose f. Cleaning: SCC 201/202"/>
    <n v="1"/>
    <s v="PCS."/>
    <n v="650"/>
    <n v="650"/>
    <m/>
    <s v="V1000460 - FIX EVOLUTION CO., LTD."/>
    <x v="0"/>
    <s v="GRN2526-0001165"/>
    <d v="2025-05-26T00:00:00"/>
    <m/>
    <n v="6"/>
    <s v="Ontime"/>
    <m/>
  </r>
  <r>
    <n v="1134"/>
    <s v="Expent  cost"/>
    <d v="2025-05-10T00:00:00"/>
    <m/>
    <m/>
    <d v="2025-05-10T00:00:00"/>
    <s v="PR2526-00480"/>
    <s v="PO2526-00816"/>
    <d v="2025-05-20T00:00:00"/>
    <d v="2025-05-20T00:00:00"/>
    <n v="10"/>
    <s v="SFST81000048"/>
    <s v="PD Machine"/>
    <s v="Combi oven No.1"/>
    <n v="3"/>
    <s v="56.00.176P Suction hose f. Cleaning: SCC 201/202"/>
    <n v="1"/>
    <s v="PCS."/>
    <n v="1200"/>
    <n v="1200"/>
    <m/>
    <s v="V1000460 - FIX EVOLUTION CO., LTD."/>
    <x v="0"/>
    <s v="GRN2526-0001165"/>
    <d v="2025-05-26T00:00:00"/>
    <m/>
    <n v="6"/>
    <s v="Ontime"/>
    <m/>
  </r>
  <r>
    <n v="1135"/>
    <s v="Expent  cost"/>
    <d v="2025-05-10T00:00:00"/>
    <m/>
    <m/>
    <d v="2025-05-10T00:00:00"/>
    <s v="PR2526-00480"/>
    <s v="PO2526-00816"/>
    <d v="2025-05-20T00:00:00"/>
    <d v="2025-05-20T00:00:00"/>
    <n v="10"/>
    <s v="SFST81000048"/>
    <s v="PD Machine"/>
    <s v="Combi oven No.1"/>
    <n v="4"/>
    <s v="56.00.618S Ball valve drain SCC cpl.: SCC 61-202,_x000a_SCC_WE 61-202"/>
    <n v="1"/>
    <s v="PCS."/>
    <n v="24800"/>
    <n v="24800"/>
    <m/>
    <s v="V1000460 - FIX EVOLUTION CO., LTD."/>
    <x v="0"/>
    <s v="GRN2526-0001165"/>
    <d v="2025-05-26T00:00:00"/>
    <m/>
    <n v="6"/>
    <s v="Ontime"/>
    <m/>
  </r>
  <r>
    <n v="1136"/>
    <s v="Expent  cost"/>
    <d v="2025-05-10T00:00:00"/>
    <m/>
    <m/>
    <d v="2025-05-10T00:00:00"/>
    <s v="PR2526-00480"/>
    <s v="PO2526-00816"/>
    <d v="2025-05-20T00:00:00"/>
    <d v="2025-05-20T00:00:00"/>
    <n v="10"/>
    <s v="SFST81000048"/>
    <s v="PD Machine"/>
    <s v="Combi oven No.1"/>
    <n v="5"/>
    <s v="Service Charge in Sunday"/>
    <n v="1"/>
    <s v="PCS."/>
    <n v="2000"/>
    <n v="2000"/>
    <m/>
    <s v="V1000460 - FIX EVOLUTION CO., LTD."/>
    <x v="0"/>
    <s v="GRN2526-0001166"/>
    <d v="2025-05-26T00:00:00"/>
    <m/>
    <n v="6"/>
    <s v="Ontime"/>
    <m/>
  </r>
  <r>
    <n v="1137"/>
    <s v="Expent  cost"/>
    <d v="2025-05-10T00:00:00"/>
    <m/>
    <m/>
    <d v="2025-05-10T00:00:00"/>
    <s v="PR2526-00481"/>
    <s v="PO2526-00817"/>
    <d v="2025-05-20T00:00:00"/>
    <d v="2025-05-20T00:00:00"/>
    <n v="10"/>
    <s v="SFST81000048"/>
    <s v="PD Machine"/>
    <s v="Inkjet Stamp  No.1"/>
    <n v="1"/>
    <s v="Roller Dia 60 x L370 mm._x000a_แกนเพลา Dia 15 x L445 mm._x000a_Bearing UFL002 ASAHI 2 EA"/>
    <n v="1"/>
    <s v="EA."/>
    <n v="3000"/>
    <n v="3000"/>
    <m/>
    <s v="V1000792 - G ENGINEERING SUPPLY COMPANY LIMITED"/>
    <x v="0"/>
    <s v="GRN2526-0001121"/>
    <d v="2025-05-23T00:00:00"/>
    <m/>
    <n v="3"/>
    <s v="Ontime"/>
    <m/>
  </r>
  <r>
    <n v="1138"/>
    <s v="Expent  cost"/>
    <d v="2025-05-10T00:00:00"/>
    <m/>
    <m/>
    <d v="2025-05-10T00:00:00"/>
    <s v="PR2526-00482"/>
    <s v="PO2526-00818"/>
    <d v="2025-05-20T00:00:00"/>
    <d v="2025-05-20T00:00:00"/>
    <n v="60"/>
    <s v="SFST81000050"/>
    <s v="Tool and Equipment  Engineering"/>
    <s v="Tool and Equipment"/>
    <n v="1"/>
    <s v="&quot;TOTAL&quot; THT191005 คีมล็อคปากตรง 10&quot;"/>
    <n v="3"/>
    <s v="PCS."/>
    <n v="182.71"/>
    <n v="548.13"/>
    <m/>
    <s v="V1000567 - KRUEANG MUE RUNG REUNG CO., LTD."/>
    <x v="0"/>
    <s v="GRN2526-0002060"/>
    <d v="2025-07-01T00:00:00"/>
    <m/>
    <n v="42"/>
    <s v="Ontime"/>
    <m/>
  </r>
  <r>
    <n v="1139"/>
    <s v="Expent  cost"/>
    <d v="2025-05-10T00:00:00"/>
    <m/>
    <m/>
    <d v="2025-05-10T00:00:00"/>
    <s v="PR2526-00482"/>
    <s v="PO2526-00818"/>
    <d v="2025-05-20T00:00:00"/>
    <d v="2025-05-20T00:00:00"/>
    <n v="60"/>
    <s v="SFST81000050"/>
    <s v="Tool and Equipment  Engineering"/>
    <s v="Tool and Equipment"/>
    <n v="2"/>
    <s v="&quot;TOTAL&quot; THTK1013 ประแจเลื่อน 6&quot;/8&quot;/10&quot;"/>
    <n v="2"/>
    <s v="PCS."/>
    <n v="293.93"/>
    <n v="587.86"/>
    <m/>
    <s v="V1000567 - KRUEANG MUE RUNG REUNG CO., LTD."/>
    <x v="0"/>
    <s v="GRN2526-0002060"/>
    <d v="2025-07-01T00:00:00"/>
    <m/>
    <n v="42"/>
    <s v="Ontime"/>
    <m/>
  </r>
  <r>
    <n v="1140"/>
    <s v="Expent  cost"/>
    <d v="2025-05-10T00:00:00"/>
    <m/>
    <m/>
    <d v="2025-05-10T00:00:00"/>
    <s v="PR2526-00482"/>
    <s v="PO2526-00818"/>
    <d v="2025-05-20T00:00:00"/>
    <d v="2025-05-20T00:00:00"/>
    <n v="60"/>
    <s v="SFST81000050"/>
    <s v="Tool and Equipment  Engineering"/>
    <s v="Tool and Equipment"/>
    <n v="3"/>
    <s v="&quot;TOTAL&quot; THT1010123 กุญแจเลื่อน 12&quot;"/>
    <n v="2"/>
    <s v="PCS."/>
    <n v="174.77"/>
    <n v="349.54"/>
    <m/>
    <s v="V1000567 - KRUEANG MUE RUNG REUNG CO., LTD."/>
    <x v="0"/>
    <s v="GRN2526-0002060"/>
    <d v="2025-07-01T00:00:00"/>
    <m/>
    <n v="42"/>
    <s v="Ontime"/>
    <m/>
  </r>
  <r>
    <n v="1141"/>
    <s v="Expent  cost"/>
    <d v="2025-05-10T00:00:00"/>
    <m/>
    <m/>
    <d v="2025-05-10T00:00:00"/>
    <s v="PR2526-00483"/>
    <s v="PO2526-00819"/>
    <d v="2025-05-20T00:00:00"/>
    <d v="2025-05-20T00:00:00"/>
    <n v="15"/>
    <s v="SFST34000118"/>
    <s v="Consumable part for MN"/>
    <s v="Consumable part"/>
    <n v="1"/>
    <s v="แปรงทาสีขนาด 2 นิ้ว"/>
    <n v="40"/>
    <s v="PCS."/>
    <n v="12"/>
    <n v="480"/>
    <m/>
    <s v="V1000306 - Inter Supply (1992) Co., Ltd."/>
    <x v="0"/>
    <s v="GRN2526-0001312"/>
    <d v="2025-06-02T00:00:00"/>
    <m/>
    <n v="13"/>
    <s v="Ontime"/>
    <m/>
  </r>
  <r>
    <n v="1142"/>
    <s v="Expent  cost"/>
    <d v="2025-05-10T00:00:00"/>
    <m/>
    <m/>
    <d v="2025-05-10T00:00:00"/>
    <s v="PR2526-00483"/>
    <s v="PO2526-00819"/>
    <d v="2025-05-20T00:00:00"/>
    <d v="2025-05-20T00:00:00"/>
    <n v="20"/>
    <s v="SFST34000120"/>
    <s v="Consumable part for MN"/>
    <s v="Consumable part"/>
    <n v="2"/>
    <s v="แปรงลูกกลิ้งทาสี  ขนาด 4 นิ้ว แกนยาว"/>
    <n v="20"/>
    <s v="PCS."/>
    <n v="4.8"/>
    <n v="96"/>
    <m/>
    <s v="V1000306 - Inter Supply (1992) Co., Ltd."/>
    <x v="0"/>
    <s v="GRN2526-0001312"/>
    <d v="2025-06-02T00:00:00"/>
    <m/>
    <n v="13"/>
    <s v="Ontime"/>
    <m/>
  </r>
  <r>
    <n v="1143"/>
    <s v="Expent  cost"/>
    <d v="2025-05-10T00:00:00"/>
    <m/>
    <m/>
    <d v="2025-05-10T00:00:00"/>
    <s v="PR2526-00483"/>
    <s v="PO2526-00819"/>
    <d v="2025-05-20T00:00:00"/>
    <d v="2025-05-20T00:00:00"/>
    <n v="20"/>
    <s v="SFST81000009"/>
    <s v="Tool and Equipment  Engineering"/>
    <s v="Consumable part"/>
    <n v="3"/>
    <s v="ลูกกลิ้ง ทาสี ขนแกะแท้ ขนาด 4 นิ้ว &quot;STANLEY&quot; 29-094-8MF_x000a_(10ลูก/กล่อง)"/>
    <n v="40"/>
    <s v="PCS."/>
    <n v="18"/>
    <n v="720"/>
    <m/>
    <s v="V1000306 - Inter Supply (1992) Co., Ltd."/>
    <x v="0"/>
    <s v="GRN2526-0001312"/>
    <d v="2025-06-02T00:00:00"/>
    <m/>
    <n v="13"/>
    <s v="Ontime"/>
    <m/>
  </r>
  <r>
    <n v="1144"/>
    <s v="Expent  cost"/>
    <d v="2025-05-10T00:00:00"/>
    <m/>
    <m/>
    <d v="2025-05-10T00:00:00"/>
    <s v="PR2526-00484"/>
    <s v="PO2526-00820"/>
    <d v="2025-05-20T00:00:00"/>
    <d v="2025-05-20T00:00:00"/>
    <n v="20"/>
    <s v="SFST81000009"/>
    <s v="Utility Jobs  (Boiler-Air compress-Transformer-LPG)"/>
    <s v="Cooling  part"/>
    <n v="1"/>
    <s v="Danfoss DCR Filter Cartridge 48-F 48F 023U1921"/>
    <n v="6"/>
    <s v="PCS."/>
    <n v="387"/>
    <n v="2322"/>
    <m/>
    <s v="V1000310 - BOONBAWORN ENGINEERING CO., LTD"/>
    <x v="0"/>
    <s v="GRN2526-0001304"/>
    <d v="2025-06-02T00:00:00"/>
    <m/>
    <n v="13"/>
    <s v="Ontime"/>
    <m/>
  </r>
  <r>
    <n v="1145"/>
    <s v="Expent  cost"/>
    <d v="2025-05-10T00:00:00"/>
    <m/>
    <m/>
    <d v="2025-05-10T00:00:00"/>
    <s v="PR2526-00484"/>
    <s v="PO2526-00820"/>
    <d v="2025-05-20T00:00:00"/>
    <d v="2025-05-20T00:00:00"/>
    <n v="20"/>
    <s v="SFST81000009"/>
    <s v="Utility Jobs  (Boiler-Air compress-Transformer-LPG)"/>
    <s v="Cooling  part"/>
    <n v="2"/>
    <s v="ไส้ดรายเออร์ อีเมอร์สัน อัลโก (Filter drier cores and filters) รุ่น UR-48"/>
    <n v="6"/>
    <s v="PCS."/>
    <n v="399"/>
    <n v="2394"/>
    <m/>
    <s v="V1000310 - BOONBAWORN ENGINEERING CO., LTD"/>
    <x v="0"/>
    <s v="GRN2526-0001304"/>
    <d v="2025-06-02T00:00:00"/>
    <m/>
    <n v="13"/>
    <s v="Ontime"/>
    <m/>
  </r>
  <r>
    <n v="1146"/>
    <s v="Expent  cost"/>
    <d v="2025-05-13T00:00:00"/>
    <m/>
    <m/>
    <d v="2025-05-13T00:00:00"/>
    <s v="PR2526-00502"/>
    <s v="PO2526-00821"/>
    <d v="2025-05-22T00:00:00"/>
    <d v="2025-05-22T00:00:00"/>
    <m/>
    <s v="SFST81000048"/>
    <s v="Tool and Equipment PD M/C"/>
    <s v="Tool and Equipment"/>
    <n v="1"/>
    <s v="FLEXIBLE HOSE STAINLESS STEEL SS304 FMA304-3/4&quot;_x000a_SIZE: 3/4&quot;_x000a_END TO END: 1.20 M._x000a_CONNECTION: SOCKET เกลียวใน SS304 3/4&quot; - BSP (BOTH SIDE)"/>
    <n v="3"/>
    <s v="PCS."/>
    <n v="2650"/>
    <n v="7950"/>
    <m/>
    <s v="V1000655 - SRM ENGINEERING 1991 CO., LTD."/>
    <x v="0"/>
    <s v="GRN2526-0001088"/>
    <d v="2025-05-22T00:00:00"/>
    <m/>
    <n v="0"/>
    <s v="Ontime"/>
    <m/>
  </r>
  <r>
    <n v="1147"/>
    <s v="Expent  cost"/>
    <d v="2025-05-14T00:00:00"/>
    <m/>
    <m/>
    <d v="2025-05-14T00:00:00"/>
    <s v="PR2526-00529"/>
    <s v="PO2526-00815"/>
    <d v="2025-05-22T00:00:00"/>
    <d v="2025-05-22T00:00:00"/>
    <n v="30"/>
    <s v="SFST11000260"/>
    <s v="Water plant"/>
    <s v="Water system jobs"/>
    <n v="1"/>
    <s v="โซเดียม 10%  + COA"/>
    <n v="200"/>
    <s v="Kg."/>
    <n v="5.2"/>
    <n v="1040"/>
    <m/>
    <s v="V1000205 - INTERPRETIVE CO.,LTD."/>
    <x v="0"/>
    <s v="GRN2526-0001635"/>
    <d v="2025-06-13T00:00:00"/>
    <m/>
    <n v="22"/>
    <s v="Ontime"/>
    <m/>
  </r>
  <r>
    <n v="1148"/>
    <s v="Expent  cost"/>
    <d v="2025-05-14T00:00:00"/>
    <m/>
    <m/>
    <d v="2025-05-14T00:00:00"/>
    <s v="PR2526-00529"/>
    <s v="PO2526-00814"/>
    <d v="2025-05-22T00:00:00"/>
    <d v="2025-05-22T00:00:00"/>
    <n v="14"/>
    <s v="SFST11000256"/>
    <s v="Waste water "/>
    <s v="Waste water system Jobs"/>
    <n v="2"/>
    <s v="Bio Solution 1 lit"/>
    <n v="2"/>
    <s v="BOT."/>
    <n v="400"/>
    <n v="800"/>
    <m/>
    <s v=" V1000206 - TECHMAN (THAILAND) CO.,LTD."/>
    <x v="0"/>
    <s v="GRN2526-0001425"/>
    <d v="2025-06-04T00:00:00"/>
    <m/>
    <n v="13"/>
    <s v="Ontime"/>
    <m/>
  </r>
  <r>
    <n v="1149"/>
    <s v="Expent  cost"/>
    <d v="2025-05-16T00:00:00"/>
    <m/>
    <m/>
    <d v="2025-05-16T00:00:00"/>
    <s v="PR2526-00554"/>
    <s v="PO2526-00822"/>
    <d v="2025-05-22T00:00:00"/>
    <d v="2025-05-22T00:00:00"/>
    <n v="60"/>
    <s v="SFST81000048"/>
    <s v="Utility Jobs  (Boiler-Air compress-Transformer-LPG)"/>
    <s v="Steam Boiler  No.2"/>
    <n v="1"/>
    <s v="Safety valve DN32/50 PN16 (Flange) (ARI)_x000a_Type: 12.902 Open bonnet GG-25, Temp. 300 C +_x000a_Gasket 2 อัน set Pressure 10.0 Bar._x000a_สำหรับบอยเลอร์ 2 ตัน"/>
    <n v="1"/>
    <s v="PCS."/>
    <n v="26460"/>
    <n v="26460"/>
    <m/>
    <s v="V1000053 - THAI K.BOILER CO.,LTD."/>
    <x v="0"/>
    <s v="GRN2526-0001887"/>
    <d v="2025-06-23T00:00:00"/>
    <m/>
    <n v="32"/>
    <s v="Ontime"/>
    <m/>
  </r>
  <r>
    <n v="1150"/>
    <s v="Expent  cost"/>
    <d v="2025-05-16T00:00:00"/>
    <m/>
    <m/>
    <d v="2025-05-16T00:00:00"/>
    <s v="PR2526-00554"/>
    <s v="PO2526-00822"/>
    <d v="2025-05-22T00:00:00"/>
    <d v="2025-05-22T00:00:00"/>
    <n v="60"/>
    <s v="SFST81000048"/>
    <s v="Utility Jobs  (Boiler-Air compress-Transformer-LPG)"/>
    <s v="Steam Boiler  No.2"/>
    <n v="2"/>
    <s v="Safety valve DN32/50 PN16 (Flange) (ARI)_x000a_Type: 12.902 Open bonnet GG-25, Temp. 300 C+_x000a_Gasket 2 อัน set Pressure 10.0 Bar._x000a_สำหรับบอยเลอร์ 2 ตัน"/>
    <n v="1"/>
    <s v="PCS."/>
    <n v="26460"/>
    <n v="26460"/>
    <m/>
    <s v="V1000053 - THAI K.BOILER CO.,LTD."/>
    <x v="0"/>
    <s v="GRN2526-0001887"/>
    <d v="2025-06-23T00:00:00"/>
    <m/>
    <n v="32"/>
    <s v="Ontime"/>
    <m/>
  </r>
  <r>
    <n v="1151"/>
    <s v="Expent  cost"/>
    <d v="2025-05-16T00:00:00"/>
    <m/>
    <m/>
    <d v="2025-05-16T00:00:00"/>
    <s v="PR2526-00554"/>
    <s v="PO2526-00822"/>
    <d v="2025-05-22T00:00:00"/>
    <d v="2025-05-22T00:00:00"/>
    <n v="60"/>
    <s v="SFST81000048"/>
    <s v="Utility Jobs  (Boiler-Air compress-Transformer-LPG)"/>
    <s v="Steam Boiler  No.2"/>
    <n v="3"/>
    <s v="Safety valve DN32/50 PN16 (Flange) (ARI)_x000a_Type: 12.902 Open bonnet GG-25, Temp. 300 C +_x000a_Gasket 2 อัน set Pressure 10.50 Bar._x000a_สำหรับบอยเลอร์ 2 ตัน"/>
    <n v="1"/>
    <s v="PCS."/>
    <n v="26460"/>
    <n v="26460"/>
    <m/>
    <s v="V1000053 - THAI K.BOILER CO.,LTD."/>
    <x v="0"/>
    <s v="GRN2526-0001887"/>
    <d v="2025-06-23T00:00:00"/>
    <m/>
    <n v="32"/>
    <s v="Ontime"/>
    <m/>
  </r>
  <r>
    <n v="1152"/>
    <s v="Expent  cost"/>
    <d v="2025-05-16T00:00:00"/>
    <m/>
    <m/>
    <d v="2025-05-16T00:00:00"/>
    <s v="PR2526-00554"/>
    <s v="PO2526-00822"/>
    <d v="2025-05-22T00:00:00"/>
    <d v="2025-05-22T00:00:00"/>
    <n v="60"/>
    <s v="SFST81000048"/>
    <s v="Utility Jobs  (Boiler-Air compress-Transformer-LPG)"/>
    <s v="Steam Boiler  No.2"/>
    <n v="4"/>
    <s v="Installation on Sunday"/>
    <n v="3"/>
    <s v="JOB."/>
    <n v="4500"/>
    <n v="13500"/>
    <m/>
    <s v="V1000053 - THAI K.BOILER CO.,LTD."/>
    <x v="0"/>
    <s v="GRN2526-0001888"/>
    <d v="2025-06-23T00:00:00"/>
    <m/>
    <n v="32"/>
    <s v="Ontime"/>
    <m/>
  </r>
  <r>
    <n v="1153"/>
    <s v="Expent  cost"/>
    <d v="2025-05-16T00:00:00"/>
    <m/>
    <m/>
    <d v="2025-05-16T00:00:00"/>
    <s v="PR2526-00555"/>
    <s v="PO2526-00823"/>
    <d v="2025-05-22T00:00:00"/>
    <d v="2025-05-22T00:00:00"/>
    <n v="20"/>
    <s v="SFST81000009"/>
    <s v="Tool and Equipment  Engineering"/>
    <s v="Tool and Equipment"/>
    <n v="1"/>
    <s v="Fail Safe Electric Bolt with Magnetic Feature"/>
    <n v="1"/>
    <s v="PCS."/>
    <n v="1850"/>
    <n v="1850"/>
    <m/>
    <s v="V1000292 - Nopachart Intertrade Co., Ltd"/>
    <x v="0"/>
    <s v="GRN2526-0001310"/>
    <d v="2025-06-02T00:00:00"/>
    <m/>
    <n v="11"/>
    <s v="Ontime"/>
    <m/>
  </r>
  <r>
    <n v="1154"/>
    <s v="Expent  cost"/>
    <d v="2025-05-20T00:00:00"/>
    <m/>
    <m/>
    <d v="2025-05-20T00:00:00"/>
    <s v="PR2526-00596"/>
    <s v="PO2526-00924"/>
    <d v="2025-05-30T00:00:00"/>
    <d v="2025-05-30T00:00:00"/>
    <n v="20"/>
    <s v="SFST81000048"/>
    <s v="Tool and Equipment  Engineering"/>
    <s v="Cooling  part"/>
    <n v="1"/>
    <s v="AEROFIX&quot; UXI100118-112 หนา 1 นิ้ว รู 28 มม. (1-1/8&quot;)"/>
    <n v="10"/>
    <s v="PCS."/>
    <n v="95"/>
    <n v="950"/>
    <m/>
    <s v="V1000259 - JJP SUPPLY CO., LTD"/>
    <x v="0"/>
    <s v="GRN2526-0001599"/>
    <d v="2025-06-11T00:00:00"/>
    <m/>
    <n v="12"/>
    <s v="Ontime"/>
    <m/>
  </r>
  <r>
    <n v="1155"/>
    <s v="Expent  cost"/>
    <d v="2025-05-20T00:00:00"/>
    <m/>
    <m/>
    <d v="2025-05-20T00:00:00"/>
    <s v="PR2526-00599"/>
    <s v="PO2526-00925"/>
    <d v="2025-05-30T00:00:00"/>
    <d v="2025-05-30T00:00:00"/>
    <n v="20"/>
    <s v="SFST81000009"/>
    <s v="Tool and Equipment  Engineering"/>
    <s v="Consumable part"/>
    <n v="1"/>
    <s v="ข้องอ 90 องศา เชื่อมสแตนเลส มีตะเข็บ 1-1/2นิ้ว SCH.10 SUS 304"/>
    <n v="10"/>
    <s v="PCS."/>
    <n v="62"/>
    <n v="620"/>
    <m/>
    <s v="V1000259 - JJP SUPPLY CO., LTD"/>
    <x v="0"/>
    <s v="GRN2526-0001598"/>
    <d v="2025-06-11T00:00:00"/>
    <m/>
    <n v="10"/>
    <s v="Ontime"/>
    <m/>
  </r>
  <r>
    <n v="1156"/>
    <s v="Expent  cost"/>
    <d v="2025-05-20T00:00:00"/>
    <m/>
    <m/>
    <d v="2025-05-20T00:00:00"/>
    <s v="PR2526-00599"/>
    <s v="PO2526-00926"/>
    <d v="2025-05-30T00:00:00"/>
    <d v="2025-05-30T00:00:00"/>
    <n v="20"/>
    <s v="SFST81000009"/>
    <s v="Tool and Equipment  Engineering"/>
    <s v="Consumable part"/>
    <n v="2"/>
    <s v="ข้องอ 90 องศา เชื่อมสแตนเลส มีตะเข็บ 1นิ้ว SCH.10 SUS 304"/>
    <n v="10"/>
    <s v="PCS."/>
    <n v="40"/>
    <n v="400"/>
    <m/>
    <s v="V1000306 - Inter Supply (1992) Co., Ltd."/>
    <x v="0"/>
    <s v="GRN2526-0001571"/>
    <d v="2025-06-11T00:00:00"/>
    <m/>
    <n v="12"/>
    <s v="Ontime"/>
    <m/>
  </r>
  <r>
    <n v="1157"/>
    <s v="Expent  cost"/>
    <d v="2025-05-20T00:00:00"/>
    <m/>
    <m/>
    <d v="2025-05-20T00:00:00"/>
    <s v="PR2526-00599"/>
    <s v="PO2526-00925"/>
    <d v="2025-05-30T00:00:00"/>
    <d v="2025-05-30T00:00:00"/>
    <n v="20"/>
    <s v="SFST81000009"/>
    <s v="Tool and Equipment  Engineering"/>
    <s v="Consumable part"/>
    <n v="3"/>
    <s v="ข้องอ 90 องศา เชื่อมสแตนเลส มีตะเข็บ 3/4นิ้ว SCH.10 SUS 304"/>
    <n v="10"/>
    <s v="PCS."/>
    <n v="38"/>
    <n v="380"/>
    <m/>
    <s v="V1000259 - JJP SUPPLY CO., LTD"/>
    <x v="0"/>
    <s v="GRN2526-0001598"/>
    <d v="2025-06-11T00:00:00"/>
    <m/>
    <n v="10"/>
    <s v="Ontime"/>
    <m/>
  </r>
  <r>
    <n v="1158"/>
    <s v="Expent  cost"/>
    <d v="2025-05-20T00:00:00"/>
    <m/>
    <m/>
    <d v="2025-05-20T00:00:00"/>
    <s v="PR2526-00599"/>
    <s v="PO2526-00926"/>
    <d v="2025-05-30T00:00:00"/>
    <d v="2025-05-30T00:00:00"/>
    <n v="20"/>
    <s v="SFST81000009"/>
    <s v="Tool and Equipment  Engineering"/>
    <s v="Consumable part"/>
    <n v="4"/>
    <s v="ข้องอ 90 องศา เชื่อมสแตนเลส มีตะเข็บ 1/2นิ้ว SCH.10 SUS 304"/>
    <n v="10"/>
    <s v="PCS."/>
    <n v="38"/>
    <n v="380"/>
    <m/>
    <s v="V1000306 - Inter Supply (1992) Co., Ltd."/>
    <x v="0"/>
    <s v="GRN2526-0001571"/>
    <d v="2025-06-11T00:00:00"/>
    <m/>
    <n v="12"/>
    <s v="Ontime"/>
    <m/>
  </r>
  <r>
    <n v="1159"/>
    <s v="Expent  cost"/>
    <d v="2025-05-20T00:00:00"/>
    <m/>
    <m/>
    <d v="2025-05-20T00:00:00"/>
    <s v="PR2526-00599"/>
    <s v="PO2526-00925"/>
    <d v="2025-05-30T00:00:00"/>
    <d v="2025-05-30T00:00:00"/>
    <n v="20"/>
    <s v="SFST81000009"/>
    <s v="Tool and Equipment  Engineering"/>
    <s v="Consumable part"/>
    <n v="5"/>
    <s v="ข้องอ 90 องศา สแตนเลส เกลียวใน 1-1/2นิ้ว SUS 304"/>
    <n v="10"/>
    <s v="PCS."/>
    <n v="125"/>
    <n v="1250"/>
    <m/>
    <s v="V1000259 - JJP SUPPLY CO., LTD"/>
    <x v="0"/>
    <s v="GRN2526-0001598"/>
    <d v="2025-06-11T00:00:00"/>
    <m/>
    <n v="10"/>
    <s v="Ontime"/>
    <m/>
  </r>
  <r>
    <n v="1160"/>
    <s v="Expent  cost"/>
    <d v="2025-05-20T00:00:00"/>
    <m/>
    <m/>
    <d v="2025-05-20T00:00:00"/>
    <s v="PR2526-00599"/>
    <s v="PO2526-00926"/>
    <d v="2025-05-30T00:00:00"/>
    <d v="2025-05-30T00:00:00"/>
    <n v="20"/>
    <s v="SFST81000009"/>
    <s v="Tool and Equipment  Engineering"/>
    <s v="Consumable part"/>
    <n v="6"/>
    <s v="ข้องอ 90 องศา สแตนเลส เกลียวใน 1นิ้ว SUS 304"/>
    <n v="10"/>
    <s v="PCS."/>
    <n v="65"/>
    <n v="650"/>
    <m/>
    <s v="V1000306 - Inter Supply (1992) Co., Ltd."/>
    <x v="0"/>
    <s v="GRN2526-0001571"/>
    <d v="2025-06-11T00:00:00"/>
    <m/>
    <n v="12"/>
    <s v="Ontime"/>
    <m/>
  </r>
  <r>
    <n v="1161"/>
    <s v="Expent  cost"/>
    <d v="2025-05-20T00:00:00"/>
    <m/>
    <m/>
    <d v="2025-05-20T00:00:00"/>
    <s v="PR2526-00599"/>
    <s v="PO2526-00926"/>
    <d v="2025-05-30T00:00:00"/>
    <d v="2025-05-30T00:00:00"/>
    <n v="20"/>
    <s v="SFST81000009"/>
    <s v="Tool and Equipment  Engineering"/>
    <s v="Consumable part"/>
    <n v="7"/>
    <s v="ข้องอ 90 องศา สแตนเลส เกลียวใน 3/4นิ้ว SUS 304"/>
    <n v="10"/>
    <s v="PCS."/>
    <n v="47"/>
    <n v="470"/>
    <m/>
    <s v="V1000306 - Inter Supply (1992) Co., Ltd."/>
    <x v="0"/>
    <s v="GRN2526-0001571"/>
    <d v="2025-06-11T00:00:00"/>
    <m/>
    <n v="12"/>
    <s v="Ontime"/>
    <m/>
  </r>
  <r>
    <n v="1162"/>
    <s v="Expent  cost"/>
    <d v="2025-05-20T00:00:00"/>
    <m/>
    <m/>
    <d v="2025-05-20T00:00:00"/>
    <s v="PR2526-00599"/>
    <s v="PO2526-00926"/>
    <d v="2025-05-30T00:00:00"/>
    <d v="2025-05-30T00:00:00"/>
    <n v="20"/>
    <s v="SFST81000009"/>
    <s v="Tool and Equipment  Engineering"/>
    <s v="Consumable part"/>
    <n v="8"/>
    <s v="ข้องอ 90 องศา สแตนเลส เกลียวใน 1/2นิ้ว SUS 304"/>
    <n v="10"/>
    <s v="PCS."/>
    <n v="32"/>
    <n v="320"/>
    <m/>
    <s v="V1000306 - Inter Supply (1992) Co., Ltd."/>
    <x v="0"/>
    <s v="GRN2526-0001571"/>
    <d v="2025-06-11T00:00:00"/>
    <m/>
    <n v="12"/>
    <s v="Ontime"/>
    <m/>
  </r>
  <r>
    <n v="1163"/>
    <s v="Expent  cost"/>
    <d v="2025-05-20T00:00:00"/>
    <m/>
    <m/>
    <d v="2025-05-20T00:00:00"/>
    <s v="PR2526-00599"/>
    <s v="PO2526-00926"/>
    <d v="2025-05-30T00:00:00"/>
    <d v="2025-05-30T00:00:00"/>
    <n v="20"/>
    <s v="SFST81000009"/>
    <s v="Tool and Equipment  Engineering"/>
    <s v="Consumable part"/>
    <n v="9"/>
    <s v="ข้อต่อตรงสแตนเลส เกลียวนอก 1-1/2นิ้ว SUS 304"/>
    <n v="10"/>
    <s v="PCS."/>
    <n v="76"/>
    <n v="760"/>
    <m/>
    <s v="V1000306 - Inter Supply (1992) Co., Ltd."/>
    <x v="0"/>
    <s v="GRN2526-0001571"/>
    <d v="2025-06-11T00:00:00"/>
    <m/>
    <n v="12"/>
    <s v="Ontime"/>
    <m/>
  </r>
  <r>
    <n v="1164"/>
    <s v="Expent  cost"/>
    <d v="2025-05-20T00:00:00"/>
    <m/>
    <m/>
    <d v="2025-05-20T00:00:00"/>
    <s v="PR2526-00599"/>
    <s v="PO2526-00926"/>
    <d v="2025-05-30T00:00:00"/>
    <d v="2025-05-30T00:00:00"/>
    <n v="20"/>
    <s v="SFST81000009"/>
    <s v="Tool and Equipment  Engineering"/>
    <s v="Consumable part"/>
    <n v="10"/>
    <s v="ข้อต่อตรงสแตนเลส เกลียวนอก 1นิ้ว SUS 304"/>
    <n v="10"/>
    <s v="PCS."/>
    <n v="54"/>
    <n v="540"/>
    <m/>
    <s v="V1000306 - Inter Supply (1992) Co., Ltd."/>
    <x v="0"/>
    <s v="GRN2526-0001571"/>
    <d v="2025-06-11T00:00:00"/>
    <m/>
    <n v="12"/>
    <s v="Ontime"/>
    <m/>
  </r>
  <r>
    <n v="1165"/>
    <s v="Expent  cost"/>
    <d v="2025-05-20T00:00:00"/>
    <m/>
    <m/>
    <d v="2025-05-20T00:00:00"/>
    <s v="PR2526-00599"/>
    <s v="PO2526-00926"/>
    <d v="2025-05-30T00:00:00"/>
    <d v="2025-05-30T00:00:00"/>
    <n v="20"/>
    <s v="SFST81000009"/>
    <s v="Tool and Equipment  Engineering"/>
    <s v="Consumable part"/>
    <n v="11"/>
    <s v="ข้อต่อตรงสแตนเลส เกลียวนอก 3/4นิ้ว SUS 304"/>
    <n v="10"/>
    <s v="PCS."/>
    <n v="44"/>
    <n v="440"/>
    <m/>
    <s v="V1000306 - Inter Supply (1992) Co., Ltd."/>
    <x v="0"/>
    <s v="GRN2526-0001571"/>
    <d v="2025-06-11T00:00:00"/>
    <m/>
    <n v="12"/>
    <s v="Ontime"/>
    <m/>
  </r>
  <r>
    <n v="1166"/>
    <s v="Expent  cost"/>
    <d v="2025-05-20T00:00:00"/>
    <m/>
    <m/>
    <d v="2025-05-20T00:00:00"/>
    <s v="PR2526-00599"/>
    <s v="PO2526-00926"/>
    <d v="2025-05-30T00:00:00"/>
    <d v="2025-05-30T00:00:00"/>
    <n v="20"/>
    <s v="SFST81000009"/>
    <s v="Tool and Equipment  Engineering"/>
    <s v="Consumable part"/>
    <n v="12"/>
    <s v="ข้อต่อตรงสแตนเลส เกลียวนอก 1/2นิ้ว SUS 304"/>
    <n v="10"/>
    <s v="PCS."/>
    <n v="42"/>
    <n v="420"/>
    <m/>
    <s v="V1000306 - Inter Supply (1992) Co., Ltd."/>
    <x v="0"/>
    <s v="GRN2526-0001571"/>
    <d v="2025-06-11T00:00:00"/>
    <m/>
    <n v="12"/>
    <s v="Ontime"/>
    <m/>
  </r>
  <r>
    <n v="1167"/>
    <s v="Expent  cost"/>
    <d v="2025-05-20T00:00:00"/>
    <m/>
    <m/>
    <d v="2025-05-20T00:00:00"/>
    <s v="PR2526-00600"/>
    <s v="PO2526-00927"/>
    <d v="2025-05-30T00:00:00"/>
    <d v="2025-05-30T00:00:00"/>
    <n v="30"/>
    <s v="SFST34000174"/>
    <s v="Consumable part for MN"/>
    <s v="Consumable part"/>
    <n v="1"/>
    <s v="PP melt blown cartridge Filter, 10&quot;, 5 Micron"/>
    <n v="40"/>
    <s v="PCS."/>
    <n v="65"/>
    <n v="2600"/>
    <m/>
    <s v="V1000259 - JJP SUPPLY CO., LTD"/>
    <x v="0"/>
    <s v="GRN2526-0001867"/>
    <d v="2025-06-20T00:00:00"/>
    <m/>
    <n v="21"/>
    <s v="Ontime"/>
    <m/>
  </r>
  <r>
    <n v="1168"/>
    <s v="Expent  cost"/>
    <d v="2025-05-20T00:00:00"/>
    <m/>
    <m/>
    <d v="2025-05-20T00:00:00"/>
    <s v="PR2526-00600"/>
    <s v="PO2526-00927"/>
    <d v="2025-05-30T00:00:00"/>
    <d v="2025-05-30T00:00:00"/>
    <n v="30"/>
    <s v="SFST34000175"/>
    <s v="Consumable part for MN"/>
    <s v="Consumable part"/>
    <n v="2"/>
    <s v="PP melt blown cartridge Filter, 20&quot;, 5 Micron"/>
    <n v="30"/>
    <s v="PCS."/>
    <n v="125"/>
    <n v="3750"/>
    <m/>
    <s v="V1000259 - JJP SUPPLY CO., LTD"/>
    <x v="0"/>
    <s v="GRN2526-0001867"/>
    <d v="2025-06-20T00:00:00"/>
    <m/>
    <n v="21"/>
    <s v="Ontime"/>
    <m/>
  </r>
  <r>
    <n v="1169"/>
    <s v="Expent  cost"/>
    <d v="2025-05-20T00:00:00"/>
    <m/>
    <m/>
    <d v="2025-05-20T00:00:00"/>
    <s v="PR2526-00601"/>
    <s v="PO2526-00928"/>
    <d v="2025-05-30T00:00:00"/>
    <d v="2025-05-30T00:00:00"/>
    <n v="90"/>
    <s v="SFST81000009"/>
    <s v="Tool and Equipment  Engineering"/>
    <s v="Consumable part"/>
    <n v="1"/>
    <s v="ข้องอ 90° เหล็กเชื่อม SCH#40 DIMETER 2 นิ้ว"/>
    <n v="10"/>
    <s v="PCS."/>
    <n v="38"/>
    <n v="380"/>
    <m/>
    <s v="V1000306 - Inter Supply (1992) Co., Ltd."/>
    <x v="0"/>
    <s v="GRN2526-0003281"/>
    <d v="2025-08-22T00:00:00"/>
    <m/>
    <n v="84"/>
    <s v="Ontime"/>
    <m/>
  </r>
  <r>
    <n v="1170"/>
    <s v="Expent  cost"/>
    <d v="2025-05-20T00:00:00"/>
    <m/>
    <m/>
    <d v="2025-05-20T00:00:00"/>
    <s v="PR2526-00601"/>
    <s v="PO2526-00928"/>
    <d v="2025-05-30T00:00:00"/>
    <d v="2025-05-30T00:00:00"/>
    <n v="90"/>
    <s v="SFST81000009"/>
    <s v="Tool and Equipment  Engineering"/>
    <s v="Consumable part"/>
    <n v="2"/>
    <s v="ข้องอ 90° เหล็กเชื่อม SCH#40 DIMETER 1-1/2 นิ้ว"/>
    <n v="10"/>
    <s v="PCS."/>
    <n v="32"/>
    <n v="320"/>
    <m/>
    <s v="V1000306 - Inter Supply (1992) Co., Ltd."/>
    <x v="0"/>
    <s v="GRN2526-0003281"/>
    <d v="2025-08-22T00:00:00"/>
    <m/>
    <n v="84"/>
    <s v="Ontime"/>
    <m/>
  </r>
  <r>
    <n v="1171"/>
    <s v="Expent  cost"/>
    <d v="2025-05-20T00:00:00"/>
    <m/>
    <m/>
    <d v="2025-05-20T00:00:00"/>
    <s v="PR2526-00601"/>
    <s v="PO2526-00928"/>
    <d v="2025-05-30T00:00:00"/>
    <d v="2025-05-30T00:00:00"/>
    <n v="90"/>
    <s v="SFST81000009"/>
    <s v="Tool and Equipment  Engineering"/>
    <s v="Consumable part"/>
    <n v="3"/>
    <s v="ข้องอ 90° เหล็กเชื่อม SCH#40 DIMETER 1นิ้ว"/>
    <n v="10"/>
    <s v="PCS."/>
    <n v="15"/>
    <n v="150"/>
    <m/>
    <s v="V1000306 - Inter Supply (1992) Co., Ltd."/>
    <x v="0"/>
    <s v="GRN2526-0003281"/>
    <d v="2025-08-22T00:00:00"/>
    <m/>
    <n v="84"/>
    <s v="Ontime"/>
    <m/>
  </r>
  <r>
    <n v="1172"/>
    <s v="Expent  cost"/>
    <d v="2025-05-20T00:00:00"/>
    <m/>
    <m/>
    <d v="2025-05-20T00:00:00"/>
    <s v="PR2526-00601"/>
    <s v="PO2526-00928"/>
    <d v="2025-05-30T00:00:00"/>
    <d v="2025-05-30T00:00:00"/>
    <n v="90"/>
    <s v="SFST81000009"/>
    <s v="Tool and Equipment  Engineering"/>
    <s v="Consumable part"/>
    <n v="4"/>
    <s v="ข้องอ 90° เหล็กเชื่อม SCH#40 DIMETER 3/4นิ้ว"/>
    <n v="10"/>
    <s v="PCS."/>
    <n v="13"/>
    <n v="130"/>
    <m/>
    <s v="V1000306 - Inter Supply (1992) Co., Ltd."/>
    <x v="0"/>
    <s v="GRN2526-0003281"/>
    <d v="2025-08-22T00:00:00"/>
    <m/>
    <n v="84"/>
    <s v="Ontime"/>
    <m/>
  </r>
  <r>
    <n v="1173"/>
    <s v="Expent  cost"/>
    <d v="2025-05-20T00:00:00"/>
    <m/>
    <m/>
    <d v="2025-05-20T00:00:00"/>
    <s v="PR2526-00601"/>
    <s v="PO2526-00928"/>
    <d v="2025-05-30T00:00:00"/>
    <d v="2025-05-30T00:00:00"/>
    <n v="90"/>
    <s v="SFST81000009"/>
    <s v="Tool and Equipment  Engineering"/>
    <s v="Consumable part"/>
    <n v="5"/>
    <s v="ข้องอ 90° เหล็กเชื่อม SCH#40 DIMETER 1/2นิ้ว"/>
    <n v="10"/>
    <s v="PCS."/>
    <n v="11"/>
    <n v="110"/>
    <m/>
    <s v="V1000306 - Inter Supply (1992) Co., Ltd."/>
    <x v="0"/>
    <s v="GRN2526-0003281"/>
    <d v="2025-08-22T00:00:00"/>
    <m/>
    <n v="84"/>
    <s v="Ontime"/>
    <m/>
  </r>
  <r>
    <n v="1174"/>
    <s v="Expent  cost"/>
    <d v="2025-05-20T00:00:00"/>
    <m/>
    <m/>
    <d v="2025-05-20T00:00:00"/>
    <s v="PR2526-00601"/>
    <s v="PO2526-00928"/>
    <d v="2025-05-30T00:00:00"/>
    <d v="2025-05-30T00:00:00"/>
    <n v="90"/>
    <s v="SFST81000009"/>
    <s v="Tool and Equipment  Engineering"/>
    <s v="Consumable part"/>
    <n v="6"/>
    <s v="ท่อเหล็กนิปเปิ้ลเกลียวด้านเดียว DIMETER 2นิ้ว"/>
    <n v="10"/>
    <s v="PCS."/>
    <n v="110"/>
    <n v="1100"/>
    <m/>
    <s v="V1000306 - Inter Supply (1992) Co., Ltd."/>
    <x v="0"/>
    <s v="GRN2526-0003281"/>
    <d v="2025-08-22T00:00:00"/>
    <m/>
    <n v="84"/>
    <s v="Ontime"/>
    <m/>
  </r>
  <r>
    <n v="1175"/>
    <s v="Expent  cost"/>
    <d v="2025-05-20T00:00:00"/>
    <m/>
    <m/>
    <d v="2025-05-20T00:00:00"/>
    <s v="PR2526-00601"/>
    <s v="PO2526-00928"/>
    <d v="2025-05-30T00:00:00"/>
    <d v="2025-05-30T00:00:00"/>
    <n v="90"/>
    <s v="SFST81000009"/>
    <s v="Tool and Equipment  Engineering"/>
    <s v="Consumable part"/>
    <n v="7"/>
    <s v="ท่อเหล็กนิปเปิ้ลเกลียวด้านเดียว DIMETER 1-1/2นิ้ว"/>
    <n v="10"/>
    <s v="PCS."/>
    <n v="80"/>
    <n v="800"/>
    <m/>
    <s v="V1000306 - Inter Supply (1992) Co., Ltd."/>
    <x v="0"/>
    <s v="GRN2526-0003281"/>
    <d v="2025-08-22T00:00:00"/>
    <m/>
    <n v="84"/>
    <s v="Ontime"/>
    <m/>
  </r>
  <r>
    <n v="1176"/>
    <s v="Expent  cost"/>
    <d v="2025-05-20T00:00:00"/>
    <m/>
    <m/>
    <d v="2025-05-20T00:00:00"/>
    <s v="PR2526-00601"/>
    <s v="PO2526-00928"/>
    <d v="2025-05-30T00:00:00"/>
    <d v="2025-05-30T00:00:00"/>
    <n v="90"/>
    <s v="SFST81000009"/>
    <s v="Tool and Equipment  Engineering"/>
    <s v="Consumable part"/>
    <n v="8"/>
    <s v="ท่อเหล็กนิปเปิ้ลเกลียวด้านเดียว DIMETER 1นิ้ว"/>
    <n v="10"/>
    <s v="PCS."/>
    <n v="60"/>
    <n v="600"/>
    <m/>
    <s v="V1000306 - Inter Supply (1992) Co., Ltd."/>
    <x v="0"/>
    <s v="GRN2526-0003281"/>
    <d v="2025-08-22T00:00:00"/>
    <m/>
    <n v="84"/>
    <s v="Ontime"/>
    <m/>
  </r>
  <r>
    <n v="1177"/>
    <s v="Expent  cost"/>
    <d v="2025-05-20T00:00:00"/>
    <m/>
    <m/>
    <d v="2025-05-20T00:00:00"/>
    <s v="PR2526-00601"/>
    <s v="PO2526-00928"/>
    <d v="2025-05-30T00:00:00"/>
    <d v="2025-05-30T00:00:00"/>
    <n v="90"/>
    <s v="SFST81000009"/>
    <s v="Tool and Equipment  Engineering"/>
    <s v="Consumable part"/>
    <n v="9"/>
    <s v="ท่อเหล็กนิปเปิ้ลเกลียวด้านเดียว DIMETER 3/4นิ้ว"/>
    <n v="10"/>
    <s v="PCS."/>
    <n v="55"/>
    <n v="550"/>
    <m/>
    <s v="V1000306 - Inter Supply (1992) Co., Ltd."/>
    <x v="0"/>
    <s v="GRN2526-0003281"/>
    <d v="2025-08-22T00:00:00"/>
    <m/>
    <n v="84"/>
    <s v="Ontime"/>
    <m/>
  </r>
  <r>
    <n v="1178"/>
    <s v="Expent  cost"/>
    <d v="2025-05-20T00:00:00"/>
    <m/>
    <m/>
    <d v="2025-05-20T00:00:00"/>
    <s v="PR2526-00601"/>
    <s v="PO2526-00928"/>
    <d v="2025-05-30T00:00:00"/>
    <d v="2025-05-30T00:00:00"/>
    <n v="90"/>
    <s v="SFST81000009"/>
    <s v="Tool and Equipment  Engineering"/>
    <s v="Consumable part"/>
    <n v="10"/>
    <s v="ท่อเหล็กนิปเปิ้ลเกลียวด้านเดียว DIMETER 1/2นิ้ว"/>
    <n v="10"/>
    <s v="PCS."/>
    <n v="45"/>
    <n v="450"/>
    <m/>
    <s v="V1000306 - Inter Supply (1992) Co., Ltd."/>
    <x v="0"/>
    <s v="GRN2526-0003281"/>
    <d v="2025-08-22T00:00:00"/>
    <m/>
    <n v="84"/>
    <s v="Ontime"/>
    <m/>
  </r>
  <r>
    <n v="1179"/>
    <s v="Expent  cost"/>
    <d v="2025-05-20T00:00:00"/>
    <m/>
    <m/>
    <d v="2025-05-20T00:00:00"/>
    <s v="PR2526-00602"/>
    <s v="PO2526-00929"/>
    <d v="2025-05-30T00:00:00"/>
    <d v="2025-05-30T00:00:00"/>
    <n v="30"/>
    <s v="SFST81000048"/>
    <s v="Utility Jobs  (Boiler-Air compress-Transformer-LPG)"/>
    <s v="Cooling  part"/>
    <n v="1"/>
    <s v="ใบพัดลมอลูมิเนียมคอยล์ร้อน ขนาดรูเพลา1/2นิ้ว กว้าง 22นิ้ว ทรงใบพาย"/>
    <n v="5"/>
    <s v="PCS."/>
    <n v="1358.41"/>
    <n v="6792.05"/>
    <m/>
    <s v="V1000308 - PLUG'N GO (THAILAND) CO., LTD."/>
    <x v="0"/>
    <s v="GRN2526-0001604"/>
    <d v="2025-06-12T00:00:00"/>
    <m/>
    <n v="13"/>
    <s v="Ontime"/>
    <m/>
  </r>
  <r>
    <n v="1180"/>
    <s v="Expent  cost"/>
    <d v="2025-05-20T00:00:00"/>
    <m/>
    <m/>
    <d v="2025-05-20T00:00:00"/>
    <s v="PR2526-00603"/>
    <s v="PO2526-00930"/>
    <d v="2025-05-30T00:00:00"/>
    <d v="2025-05-30T00:00:00"/>
    <n v="60"/>
    <s v="SFST81000048"/>
    <s v="Utility Jobs  (Boiler-Air compress-Transformer-LPG)"/>
    <s v="Cooling  part"/>
    <n v="1"/>
    <s v="&quot;Bitzer&quot; 4EC-6.2Y / Suct. Disc.Shut-off Va.Cplt.; B1-36;C1-150"/>
    <n v="3"/>
    <s v="PCS."/>
    <n v="1890"/>
    <n v="5670"/>
    <m/>
    <s v="V1000652 - HARN ENGINEERING SOLUTIONS PUBLIC COMPANY LIMITED"/>
    <x v="0"/>
    <s v="GRN2526-0002238"/>
    <d v="2025-07-07T00:00:00"/>
    <m/>
    <n v="38"/>
    <s v="Ontime"/>
    <m/>
  </r>
  <r>
    <n v="1181"/>
    <s v="Expent  cost"/>
    <d v="2025-05-20T00:00:00"/>
    <m/>
    <m/>
    <d v="2025-05-20T00:00:00"/>
    <s v="PR2526-00603"/>
    <s v="PO2526-00930"/>
    <d v="2025-05-30T00:00:00"/>
    <d v="2025-05-30T00:00:00"/>
    <n v="120"/>
    <s v="SFST81000048"/>
    <s v="Utility Jobs  (Boiler-Air compress-Transformer-LPG)"/>
    <s v="Cooling  part"/>
    <n v="2"/>
    <s v="&quot;Bitzer&quot; 4TC-12.2Y / SUCT.SHUT-OFF VA.CPLT.4TC,4PC,4NC"/>
    <n v="3"/>
    <s v="PCS."/>
    <n v="6000"/>
    <n v="18000"/>
    <m/>
    <s v="V1000652 - HARN ENGINEERING SOLUTIONS PUBLIC COMPANY LIMITED"/>
    <x v="0"/>
    <s v="GRN2526-0004948"/>
    <d v="2025-11-01T00:00:00"/>
    <m/>
    <n v="155"/>
    <s v="over deliverry"/>
    <m/>
  </r>
  <r>
    <n v="1182"/>
    <s v="Expent  cost"/>
    <d v="2025-05-20T00:00:00"/>
    <m/>
    <m/>
    <d v="2025-05-20T00:00:00"/>
    <s v="PR2526-00603"/>
    <s v="PO2526-00930"/>
    <d v="2025-05-30T00:00:00"/>
    <d v="2025-05-30T00:00:00"/>
    <n v="60"/>
    <s v="SFST81000048"/>
    <s v="Utility Jobs  (Boiler-Air compress-Transformer-LPG)"/>
    <s v="Cooling  part"/>
    <n v="3"/>
    <s v="Bitzer 4H-15.2Y / Suct.Disc.Shut-Off Va.Cplt.7;A-93"/>
    <n v="3"/>
    <s v="PCS."/>
    <n v="9800"/>
    <n v="29400"/>
    <m/>
    <s v="V1000652 - HARN ENGINEERING SOLUTIONS PUBLIC COMPANY LIMITED"/>
    <x v="0"/>
    <s v="GRN2526-0002238"/>
    <d v="2025-07-07T00:00:00"/>
    <m/>
    <n v="38"/>
    <s v="Ontime"/>
    <m/>
  </r>
  <r>
    <n v="1183"/>
    <s v="CAPEX  (Unbudget)"/>
    <d v="2025-05-23T00:00:00"/>
    <m/>
    <m/>
    <d v="2025-05-23T00:00:00"/>
    <s v="PR2526-00666"/>
    <s v="PO2526-00983"/>
    <d v="2025-05-30T00:00:00"/>
    <d v="2025-05-30T00:00:00"/>
    <n v="30"/>
    <s v="SFST88000007"/>
    <s v="Utility Jobs  (Boiler-Air compress-Transformer-LPG)"/>
    <s v="Cooling  part"/>
    <n v="1"/>
    <s v="Bare compressor Model 4HE-18Y (Replace from old model 4H-15.2Y)_x000a_- Suction Valve &amp; Discharge_x000a_- Blueplanet น้ำยาล้างระบบ F9000"/>
    <n v="1"/>
    <s v="EA."/>
    <n v="141600"/>
    <n v="141600"/>
    <m/>
    <s v="V1000055 - I.T.C.(1993) CO.,LTD."/>
    <x v="0"/>
    <s v="GRN2526-0001636"/>
    <d v="2025-06-13T00:00:00"/>
    <m/>
    <n v="14"/>
    <s v="Ontime"/>
    <m/>
  </r>
  <r>
    <n v="1184"/>
    <s v="CAPEX  (Unbudget)"/>
    <d v="2025-05-23T00:00:00"/>
    <m/>
    <m/>
    <d v="2025-05-23T00:00:00"/>
    <s v="PR2526-00666"/>
    <s v="PO2526-00983"/>
    <d v="2025-05-30T00:00:00"/>
    <d v="2025-05-30T00:00:00"/>
    <n v="30"/>
    <s v="SFST88000007"/>
    <s v="Utility Jobs  (Boiler-Air compress-Transformer-LPG)"/>
    <s v="Cooling  part"/>
    <n v="2"/>
    <s v="Oil Model LT-32 (3.78 L.)"/>
    <n v="3"/>
    <s v="Drum."/>
    <n v="4500"/>
    <n v="13500"/>
    <m/>
    <s v="V1000055 - I.T.C.(1993) CO.,LTD."/>
    <x v="0"/>
    <s v="GRN2526-0001636"/>
    <d v="2025-06-13T00:00:00"/>
    <m/>
    <n v="14"/>
    <s v="Ontime"/>
    <m/>
  </r>
  <r>
    <n v="1185"/>
    <s v="CAPEX  (Unbudget)"/>
    <d v="2025-05-23T00:00:00"/>
    <m/>
    <m/>
    <d v="2025-05-23T00:00:00"/>
    <s v="PR2526-00666"/>
    <s v="PO2526-00983"/>
    <d v="2025-05-30T00:00:00"/>
    <d v="2025-05-30T00:00:00"/>
    <n v="30"/>
    <s v="SFST88000007"/>
    <s v="Utility Jobs  (Boiler-Air compress-Transformer-LPG)"/>
    <s v="Cooling  part"/>
    <n v="3"/>
    <s v="Refrigerant R-141B 30kg."/>
    <n v="1"/>
    <s v="Drum."/>
    <n v="12500"/>
    <n v="12500"/>
    <m/>
    <s v="V1000055 - I.T.C.(1993) CO.,LTD."/>
    <x v="0"/>
    <s v="GRN2526-0001636"/>
    <d v="2025-06-13T00:00:00"/>
    <m/>
    <n v="14"/>
    <s v="Ontime"/>
    <m/>
  </r>
  <r>
    <n v="1186"/>
    <s v="Expent  cost"/>
    <d v="2025-05-23T00:00:00"/>
    <m/>
    <m/>
    <d v="2025-05-23T00:00:00"/>
    <s v="PR2526-00666"/>
    <s v="PO2526-00983"/>
    <d v="2025-05-30T00:00:00"/>
    <d v="2025-05-30T00:00:00"/>
    <n v="30"/>
    <s v="SFST88000007"/>
    <s v="Utility Jobs  (Boiler-Air compress-Transformer-LPG)"/>
    <s v="Cooling  part"/>
    <n v="4"/>
    <s v="Labour cost for replace the new Bare compressor and cleaning the system"/>
    <n v="1"/>
    <s v="JOB."/>
    <n v="45000"/>
    <n v="45000"/>
    <m/>
    <s v="V1000055 - I.T.C.(1993) CO.,LTD."/>
    <x v="0"/>
    <s v="GRN2526-0001636"/>
    <d v="2025-06-13T00:00:00"/>
    <m/>
    <n v="14"/>
    <s v="Ontime"/>
    <m/>
  </r>
  <r>
    <n v="1187"/>
    <s v="Expent  cost"/>
    <d v="2025-05-23T00:00:00"/>
    <m/>
    <m/>
    <d v="2025-05-23T00:00:00"/>
    <s v="PR2526-00667"/>
    <s v="PO2526-00987"/>
    <d v="2025-05-30T00:00:00"/>
    <d v="2025-05-30T00:00:00"/>
    <n v="120"/>
    <s v="SFST81000078"/>
    <s v="Civill jobs (Floor-Wall-Celling-roof)"/>
    <s v="Cevil jobs"/>
    <n v="1"/>
    <s v="งานปั้นบัวด้วย Epoxy Mortar+Sand+เคลือบสีด้วย PU Coating_x000a_บัวสูง 10 ชม. กว้าง 5 ชม. ยาว 10 เมตร"/>
    <n v="1"/>
    <s v="JOB."/>
    <n v="8000"/>
    <n v="8000"/>
    <m/>
    <s v="V1000731 - PHUTEWA DEVELOPMENT CO., LTD."/>
    <x v="0"/>
    <s v="GRN2526-0002915"/>
    <d v="2025-08-05T00:00:00"/>
    <m/>
    <n v="67"/>
    <s v="Ontime"/>
    <m/>
  </r>
  <r>
    <n v="1188"/>
    <s v="Expent  cost"/>
    <d v="2025-05-23T00:00:00"/>
    <m/>
    <m/>
    <d v="2025-05-23T00:00:00"/>
    <s v="PR2526-00667"/>
    <s v="PO2526-00987"/>
    <d v="2025-05-30T00:00:00"/>
    <d v="2025-05-30T00:00:00"/>
    <n v="120"/>
    <s v="SFST81000078"/>
    <s v="Civill jobs (Floor-Wall-Celling-roof)"/>
    <s v="Cevil jobs"/>
    <n v="2"/>
    <s v="ค่าดำเนินการ"/>
    <n v="1"/>
    <s v="JOB."/>
    <n v="2000"/>
    <n v="2000"/>
    <m/>
    <s v="V1000731 - PHUTEWA DEVELOPMENT CO., LTD."/>
    <x v="0"/>
    <s v="GRN2526-0002915"/>
    <d v="2025-08-05T00:00:00"/>
    <m/>
    <n v="67"/>
    <s v="Ontime"/>
    <m/>
  </r>
  <r>
    <n v="1189"/>
    <s v="Expent  cost"/>
    <d v="2025-05-23T00:00:00"/>
    <m/>
    <m/>
    <d v="2025-05-23T00:00:00"/>
    <s v="PR2526-00670"/>
    <s v="PO2526-00985"/>
    <d v="2025-05-25T00:00:00"/>
    <m/>
    <n v="120"/>
    <s v="SFST81000048"/>
    <s v="PD Machine"/>
    <s v="Vacuum Tumbler  ใหญ่ No.3"/>
    <n v="1"/>
    <s v="NOWICKI&quot;, Vacuum Tumbler Model MA-500PS,_x000a_SN:21812216, MA00012162, Gasket*400 Blue"/>
    <n v="1"/>
    <s v="PCS."/>
    <n v="16768"/>
    <n v="16768"/>
    <m/>
    <s v="V1000666 - HITEC FOOD EQUIPMENT CO.,LTD."/>
    <x v="0"/>
    <s v="GRN2526-0002370"/>
    <d v="2025-07-16T00:00:00"/>
    <m/>
    <n v="52"/>
    <s v="Ontime"/>
    <m/>
  </r>
  <r>
    <n v="1190"/>
    <s v="Expent  cost"/>
    <d v="2025-05-23T00:00:00"/>
    <m/>
    <m/>
    <d v="2025-05-23T00:00:00"/>
    <s v="PR2526-00671"/>
    <s v="PO2526-00988"/>
    <d v="2025-05-30T00:00:00"/>
    <d v="2025-05-30T00:00:00"/>
    <n v="120"/>
    <s v="SFST34000064"/>
    <s v="Consumable part for MN"/>
    <s v="Consumable part"/>
    <n v="1"/>
    <s v="&quot;Ruamthong&quot;, RT490-61-24, 380V, 3PH , 1HP, Motor fan"/>
    <n v="4"/>
    <s v="PCS."/>
    <n v="4585.9799999999996"/>
    <n v="18343.919999999998"/>
    <m/>
    <s v="V1000308 - PLUG'N GO (THAILAND) CO., LTD."/>
    <x v="0"/>
    <s v="GRN2526-0001486"/>
    <d v="2025-06-06T00:00:00"/>
    <m/>
    <n v="7"/>
    <s v="Ontime"/>
    <m/>
  </r>
  <r>
    <n v="1191"/>
    <s v="Expent  cost"/>
    <d v="2025-05-23T00:00:00"/>
    <m/>
    <m/>
    <d v="2025-05-23T00:00:00"/>
    <s v="PR2526-00672"/>
    <s v="PO2526-00990"/>
    <d v="2025-05-30T00:00:00"/>
    <d v="2025-05-30T00:00:00"/>
    <n v="10"/>
    <s v="SFST34000053"/>
    <s v="Refrigerant-oil for cooling M/C"/>
    <s v="Refrigerant"/>
    <n v="1"/>
    <s v="R410A Refrigerant,(1 Tank 11.3 kg/Tank)"/>
    <n v="4"/>
    <s v="Drum."/>
    <n v="2650"/>
    <n v="10600"/>
    <m/>
    <s v="V1000312 - Colder Solution Co., Ltd."/>
    <x v="0"/>
    <s v="GRN2526-0001307"/>
    <d v="2025-06-02T00:00:00"/>
    <m/>
    <n v="3"/>
    <s v="Ontime"/>
    <m/>
  </r>
  <r>
    <n v="1192"/>
    <s v="Expent  cost"/>
    <d v="2025-05-23T00:00:00"/>
    <m/>
    <m/>
    <d v="2025-05-23T00:00:00"/>
    <s v="PR2526-00673"/>
    <s v="PO2526-00986"/>
    <d v="2025-05-30T00:00:00"/>
    <d v="2025-05-30T00:00:00"/>
    <n v="120"/>
    <s v="SFST81000009"/>
    <s v="Utility Jobs  (Boiler-Air compress-Transformer-LPG)"/>
    <s v="Cooling  part"/>
    <n v="1"/>
    <s v="SE-B1 Protection Module. Bitzer Part No.34701901_x000a_- ยี่ห้อ Lodam (Germany)_x000a_Supply AC 50-60Hz 240V 2VA_x000a_Amb. Temp. Range -30...+70°C_x000a_Relay AC 250V, max. 5A, C300, pilot duty"/>
    <n v="4"/>
    <s v="PCS."/>
    <n v="5000"/>
    <n v="20000"/>
    <m/>
    <s v="V1000292 - Nopachart Intertrade Co., Ltd"/>
    <x v="0"/>
    <s v="GRN2526-0001821"/>
    <d v="2025-06-18T00:00:00"/>
    <m/>
    <n v="19"/>
    <s v="Ontime"/>
    <m/>
  </r>
  <r>
    <n v="1193"/>
    <s v="Expent  cost"/>
    <d v="2025-05-23T00:00:00"/>
    <m/>
    <m/>
    <d v="2025-05-23T00:00:00"/>
    <s v="PR2526-00674"/>
    <s v="PO2526-00984"/>
    <d v="2025-05-30T00:00:00"/>
    <d v="2025-05-30T00:00:00"/>
    <n v="120"/>
    <s v="SFST81000048"/>
    <s v="PD Machine"/>
    <s v="X-Ray No.2"/>
    <n v="1"/>
    <s v="CONVOYER BELT XR 300: TA-02-001"/>
    <n v="2"/>
    <s v="SET."/>
    <n v="27342"/>
    <n v="54684"/>
    <m/>
    <s v="V1000189 - FPT FOOD PROCESS TECHNOLOGY CO., LTD."/>
    <x v="0"/>
    <s v="GRN2526-0007925"/>
    <d v="2026-02-10T00:00:00"/>
    <m/>
    <n v="256"/>
    <s v="over deliverry"/>
    <m/>
  </r>
  <r>
    <n v="1194"/>
    <s v="Expent  cost"/>
    <d v="2025-05-23T00:00:00"/>
    <m/>
    <m/>
    <d v="2025-05-23T00:00:00"/>
    <s v="PR2526-00674"/>
    <s v="PO2526-00984"/>
    <d v="2025-05-30T00:00:00"/>
    <d v="2025-05-30T00:00:00"/>
    <n v="120"/>
    <s v="SFST81000048"/>
    <s v="PD Machine"/>
    <s v="X-Ray No.2"/>
    <n v="2"/>
    <s v="Service Charge on Sunday (For 2 Set)"/>
    <n v="1"/>
    <s v="JOB."/>
    <n v="10000"/>
    <n v="10000"/>
    <m/>
    <s v="V1000189 - FPT FOOD PROCESS TECHNOLOGY CO., LTD."/>
    <x v="0"/>
    <s v="GRN2526-0007926"/>
    <d v="2026-02-10T00:00:00"/>
    <m/>
    <n v="256"/>
    <s v="over deliverry"/>
    <m/>
  </r>
  <r>
    <n v="1195"/>
    <s v="Expent  cost"/>
    <d v="2025-05-23T00:00:00"/>
    <m/>
    <m/>
    <d v="2025-05-23T00:00:00"/>
    <s v="PR2526-00675"/>
    <s v="PO2526-00998"/>
    <d v="2025-05-30T00:00:00"/>
    <d v="2025-05-30T00:00:00"/>
    <n v="30"/>
    <s v="SFST81000050"/>
    <s v="Safety equipment"/>
    <s v="Safety equipment"/>
    <n v="1"/>
    <s v="SHERMAN โทรโข่งมือถือ รุ่น ER-77 สีขาว-เทา"/>
    <n v="1"/>
    <s v="PCS."/>
    <n v="551.4"/>
    <n v="551.4"/>
    <m/>
    <s v="V1000702 - MINIATURE AND BEYOND CO., LTD."/>
    <x v="0"/>
    <s v="GRN2526-0001597"/>
    <d v="2025-06-11T00:00:00"/>
    <m/>
    <n v="12"/>
    <s v="Ontime"/>
    <m/>
  </r>
  <r>
    <n v="1196"/>
    <s v="Expent  cost"/>
    <d v="2025-05-27T00:00:00"/>
    <m/>
    <m/>
    <d v="2025-05-27T00:00:00"/>
    <s v="PR2526-00721"/>
    <s v="PO2526-01246"/>
    <d v="2025-06-05T00:00:00"/>
    <d v="2025-06-05T00:00:00"/>
    <n v="60"/>
    <s v="SFST81000018"/>
    <s v="Utility Jobs  (Boiler-Air compress-Transformer-LPG)"/>
    <s v="Cooling system jobs"/>
    <n v="1"/>
    <s v="ค่าแรงปฏิบัติงานซ่อมรั่ว Air Blast No.2_x000a_- พร้อมเดินเครื่องเติมน้ำยาทดสอบการทำงาน"/>
    <n v="1"/>
    <s v="JOB."/>
    <n v="15500"/>
    <n v="15500"/>
    <m/>
    <s v="V1000762 - PORNNARIN P N SERVICE LIMITED PARTNERSHIP"/>
    <x v="0"/>
    <s v="GRN2526-0001656"/>
    <d v="2025-06-14T00:00:00"/>
    <m/>
    <n v="9"/>
    <s v="Ontime"/>
    <m/>
  </r>
  <r>
    <n v="1197"/>
    <s v="Expent  cost"/>
    <d v="2025-05-27T00:00:00"/>
    <m/>
    <m/>
    <d v="2025-05-27T00:00:00"/>
    <s v="PR2526-00725"/>
    <s v="PO2526-01248"/>
    <d v="2025-06-17T00:00:00"/>
    <d v="2025-06-17T00:00:00"/>
    <n v="30"/>
    <s v="SFST81000018"/>
    <s v="PD Machine"/>
    <s v="Bowl Cutter (Chopper) No.1"/>
    <n v="1"/>
    <s v="Service charge_x000a_ติดตั้ง Cutter knife (Q-2505040A)_x000a_ปรับตั้งระยะของกระทะ กับใบมีด_x000a_Onsite date:_x000a_25/05/2025 Sunday_x000a_26/05/2025 Monday"/>
    <n v="1"/>
    <s v="JOB."/>
    <n v="12000"/>
    <n v="12000"/>
    <m/>
    <s v=" V1000189 - FPT FOOD PROCESS TECHNOLOGY CO., LTD."/>
    <x v="0"/>
    <s v="GRN2526-0001886"/>
    <d v="2025-06-23T00:00:00"/>
    <m/>
    <n v="6"/>
    <s v="Ontime"/>
    <m/>
  </r>
  <r>
    <n v="1198"/>
    <s v="Expent  cost"/>
    <d v="2025-06-05T00:00:00"/>
    <m/>
    <m/>
    <d v="2025-06-05T00:00:00"/>
    <s v="PR2526-00811"/>
    <s v="PO2526-01245"/>
    <d v="2025-06-09T00:00:00"/>
    <d v="2025-06-09T00:00:00"/>
    <n v="120"/>
    <s v="SFST81000078"/>
    <s v="Civill jobs (Floor-Wall-Celling-roof)"/>
    <s v="Cevil jobs"/>
    <n v="1"/>
    <s v="General maintenance in Sunday: Only labor_x000a_- Painting_x000a_- Cleaning_x000a_- Electricity system_x000a_- Pipe repair_x000a_- Silicone wall_x000a_- PU - Epoxcy_x000a_- Working 8 Hr / Day_x000a_- Manpower 10 Person / Job_x000a_- Report Before - After according to work order"/>
    <n v="5"/>
    <s v="Time."/>
    <n v="31000"/>
    <n v="155000"/>
    <m/>
    <s v="V1000117 - NPN ENGINEERING SOLUTION SUPPLY CO., LTD."/>
    <x v="0"/>
    <s v="GRN2526-0001734/GRN2526-0002324"/>
    <d v="2025-07-14T00:00:00"/>
    <m/>
    <n v="35"/>
    <s v="Ontime"/>
    <m/>
  </r>
  <r>
    <n v="1199"/>
    <s v="Expent  cost"/>
    <d v="2025-06-05T00:00:00"/>
    <m/>
    <m/>
    <d v="2025-06-05T00:00:00"/>
    <s v="PR2526-00819"/>
    <s v="PO2526-01247"/>
    <d v="2025-06-09T00:00:00"/>
    <d v="2025-06-09T00:00:00"/>
    <n v="60"/>
    <s v="SFST81000048"/>
    <s v="PD Machine"/>
    <s v="Combi oven No.1"/>
    <n v="1"/>
    <s v="50.00.176P Hand shower roll guide: SCC line 201/202 (#3)"/>
    <n v="1"/>
    <s v="PCS."/>
    <n v="22300"/>
    <n v="22300"/>
    <m/>
    <s v="V1000460 - FIX EVOLUTION CO., LTD."/>
    <x v="0"/>
    <s v="GRN2526-0001884"/>
    <d v="2025-06-23T00:00:00"/>
    <m/>
    <n v="14"/>
    <s v="Ontime"/>
    <m/>
  </r>
  <r>
    <n v="1200"/>
    <s v="Expent  cost"/>
    <d v="2025-06-05T00:00:00"/>
    <m/>
    <m/>
    <d v="2025-06-05T00:00:00"/>
    <s v="PR2526-00819"/>
    <s v="PO2526-01247"/>
    <d v="2025-06-09T00:00:00"/>
    <d v="2025-06-09T00:00:00"/>
    <n v="60"/>
    <s v="SFST81000048"/>
    <s v="PD Machine"/>
    <s v="Combi oven No.2"/>
    <n v="2"/>
    <s v="87.01.578S LED bar: LM1; A F G, LM2; B-E (#2)"/>
    <n v="6"/>
    <s v="PCS."/>
    <n v="3740"/>
    <n v="22440"/>
    <m/>
    <s v="V1000460 - FIX EVOLUTION CO., LTD."/>
    <x v="0"/>
    <s v="GRN2526-0001884"/>
    <d v="2025-06-23T00:00:00"/>
    <m/>
    <n v="14"/>
    <s v="Ontime"/>
    <m/>
  </r>
  <r>
    <n v="1201"/>
    <s v="Expent  cost"/>
    <d v="2025-06-05T00:00:00"/>
    <m/>
    <m/>
    <d v="2025-06-05T00:00:00"/>
    <s v="PR2526-00819"/>
    <s v="PO2526-01247"/>
    <d v="2025-06-09T00:00:00"/>
    <d v="2025-06-09T00:00:00"/>
    <n v="60"/>
    <s v="SFST81000048"/>
    <s v="PD Machine"/>
    <s v="Combi oven No.3"/>
    <n v="3"/>
    <s v="87.01.586S LED optics: LM1; A F-G, LM2; B-E (#2)"/>
    <n v="6"/>
    <s v="PCS."/>
    <n v="3520"/>
    <n v="21120"/>
    <m/>
    <s v="V1000460 - FIX EVOLUTION CO., LTD."/>
    <x v="0"/>
    <s v="GRN2526-0001884"/>
    <d v="2025-06-23T00:00:00"/>
    <m/>
    <n v="14"/>
    <s v="Ontime"/>
    <m/>
  </r>
  <r>
    <n v="1202"/>
    <s v="Expent  cost"/>
    <d v="2025-06-05T00:00:00"/>
    <m/>
    <m/>
    <d v="2025-06-05T00:00:00"/>
    <s v="PR2526-00819"/>
    <s v="PO2526-01247"/>
    <d v="2025-06-09T00:00:00"/>
    <d v="2025-06-09T00:00:00"/>
    <n v="60"/>
    <s v="SFST81000048"/>
    <s v="PD Machine"/>
    <s v="Combi oven No.3"/>
    <n v="4"/>
    <s v="87.01.545S One-piece gasket for trolly and window_x000a_SCC/CMP 202 (#1,#3)"/>
    <n v="2"/>
    <s v="PCS."/>
    <n v="5193.5"/>
    <n v="10387"/>
    <m/>
    <s v="V1000460 - FIX EVOLUTION CO., LTD."/>
    <x v="0"/>
    <s v="GRN2526-0001884"/>
    <d v="2025-06-23T00:00:00"/>
    <m/>
    <n v="14"/>
    <s v="Ontime"/>
    <m/>
  </r>
  <r>
    <n v="1203"/>
    <s v="Expent  cost"/>
    <d v="2025-06-05T00:00:00"/>
    <m/>
    <m/>
    <d v="2025-06-05T00:00:00"/>
    <s v="PR2526-00819"/>
    <s v="PO2526-01247"/>
    <d v="2025-06-09T00:00:00"/>
    <d v="2025-06-09T00:00:00"/>
    <n v="60"/>
    <s v="SFST81000048"/>
    <s v="PD Machine"/>
    <s v="Combi oven No.3"/>
    <n v="5"/>
    <s v="Service Charge #1"/>
    <n v="1"/>
    <s v="JOB."/>
    <n v="3000"/>
    <n v="3000"/>
    <m/>
    <s v="V1000460 - FIX EVOLUTION CO., LTD."/>
    <x v="0"/>
    <s v="GRN2526-0001885"/>
    <d v="2025-06-23T00:00:00"/>
    <m/>
    <n v="14"/>
    <s v="Ontime"/>
    <m/>
  </r>
  <r>
    <n v="1204"/>
    <s v="Expent  cost"/>
    <d v="2025-06-05T00:00:00"/>
    <m/>
    <m/>
    <d v="2025-06-05T00:00:00"/>
    <s v="PR2526-00819"/>
    <s v="PO2526-01247"/>
    <d v="2025-06-09T00:00:00"/>
    <d v="2025-06-09T00:00:00"/>
    <n v="60"/>
    <s v="SFST81000048"/>
    <s v="PD Machine"/>
    <s v="Combi oven No.3"/>
    <n v="6"/>
    <s v="Service Charge #2 - 3 (Discount 50%)"/>
    <n v="1"/>
    <s v="JOB."/>
    <n v="1500"/>
    <n v="1500"/>
    <m/>
    <s v="V1000460 - FIX EVOLUTION CO., LTD."/>
    <x v="0"/>
    <s v="GRN2526-0001885"/>
    <d v="2025-06-23T00:00:00"/>
    <m/>
    <n v="14"/>
    <s v="Ontime"/>
    <m/>
  </r>
  <r>
    <n v="1205"/>
    <s v="Expent  cost"/>
    <d v="2025-06-05T00:00:00"/>
    <m/>
    <m/>
    <d v="2025-06-05T00:00:00"/>
    <s v="PR2526-00819"/>
    <s v="PO2526-01247"/>
    <d v="2025-06-09T00:00:00"/>
    <d v="2025-06-09T00:00:00"/>
    <n v="60"/>
    <s v="SFST81000048"/>
    <s v="PD Machine"/>
    <s v="Combi oven No.3"/>
    <n v="7"/>
    <s v="OT Work at after 5 PM Or Sunday_x000a_- Warranty No.1-3: 90 Days, No.4: 30 Days (Sparepart only)"/>
    <n v="1"/>
    <s v="JOB."/>
    <n v="2000"/>
    <n v="2000"/>
    <m/>
    <s v="V1000460 - FIX EVOLUTION CO., LTD."/>
    <x v="0"/>
    <s v="GRN2526-0001885"/>
    <d v="2025-06-23T00:00:00"/>
    <m/>
    <n v="14"/>
    <s v="Ontime"/>
    <m/>
  </r>
  <r>
    <n v="1206"/>
    <s v="Expent  cost"/>
    <d v="2025-06-05T00:00:00"/>
    <m/>
    <m/>
    <d v="2025-06-05T00:00:00"/>
    <s v="PR2526-00820"/>
    <s v="PO2526-01240"/>
    <d v="2025-06-09T00:00:00"/>
    <d v="2025-06-09T00:00:00"/>
    <n v="30"/>
    <s v="SFST81000009"/>
    <s v="Tool and Equipment  Engineering"/>
    <s v="Consumable part"/>
    <n v="1"/>
    <s v="เทปผ้ายิปซัมปิดรอยต่อ กว้าง 5 ชม. ยาว 25 ม. ตราช้าง (3ม้วน/แพ็ค)"/>
    <n v="2"/>
    <s v="PCS."/>
    <n v="180"/>
    <n v="360"/>
    <m/>
    <s v="V1000259 - JJP SUPPLY CO., LTD"/>
    <x v="0"/>
    <s v="GRN2526-0001868"/>
    <d v="2025-06-20T00:00:00"/>
    <m/>
    <n v="11"/>
    <s v="Ontime"/>
    <m/>
  </r>
  <r>
    <n v="1207"/>
    <s v="Expent  cost"/>
    <d v="2025-06-05T00:00:00"/>
    <m/>
    <m/>
    <d v="2025-06-05T00:00:00"/>
    <s v="PR2526-00820"/>
    <s v="PO2526-01240"/>
    <d v="2025-06-09T00:00:00"/>
    <d v="2025-06-09T00:00:00"/>
    <n v="30"/>
    <s v="SFST81000009"/>
    <s v="Tool and Equipment  Engineering"/>
    <s v="Consumable part"/>
    <n v="2"/>
    <s v="เทปผ้ายิปซัมปิดรอยต่อ กว้าง 3.5 ซม. ยาว 25 ม. ตราช้าง (3ม้วน/แพ็ค)"/>
    <n v="2"/>
    <s v="PCS."/>
    <n v="120"/>
    <n v="240"/>
    <m/>
    <s v="V1000259 - JJP SUPPLY CO., LTD"/>
    <x v="0"/>
    <s v="GRN2526-0001868"/>
    <d v="2025-06-20T00:00:00"/>
    <m/>
    <n v="11"/>
    <s v="Ontime"/>
    <m/>
  </r>
  <r>
    <n v="1208"/>
    <s v="Expent  cost"/>
    <d v="2025-06-05T00:00:00"/>
    <m/>
    <m/>
    <d v="2025-06-05T00:00:00"/>
    <s v="PR2526-00820"/>
    <s v="PO2526-01241"/>
    <d v="2025-06-09T00:00:00"/>
    <d v="2025-06-09T00:00:00"/>
    <n v="30"/>
    <s v="SFST81000009"/>
    <s v="Tool and Equipment  Engineering"/>
    <s v="Consumable part"/>
    <n v="3"/>
    <s v="ซีลายสันใหญ่ 75 mm. ขนาด 15x37x4000 มม."/>
    <n v="5"/>
    <s v="PCS."/>
    <n v="95"/>
    <n v="475"/>
    <m/>
    <s v="V1000840 - S.Q. &amp; CO CO., LTD"/>
    <x v="0"/>
    <s v="GRN2526-0001733"/>
    <d v="2025-06-17T00:00:00"/>
    <m/>
    <n v="8"/>
    <s v="Ontime"/>
    <m/>
  </r>
  <r>
    <n v="1209"/>
    <s v="Expent  cost"/>
    <d v="2025-06-05T00:00:00"/>
    <m/>
    <m/>
    <d v="2025-06-05T00:00:00"/>
    <s v="PR2526-00820"/>
    <s v="PO2526-01241"/>
    <d v="2025-06-09T00:00:00"/>
    <d v="2025-06-09T00:00:00"/>
    <n v="30"/>
    <s v="SFST81000009"/>
    <s v="Tool and Equipment  Engineering"/>
    <s v="Consumable part"/>
    <n v="4"/>
    <s v="ซีลายสันกลาง 69 mm. ขนาด 14x35x4000 มม."/>
    <n v="5"/>
    <s v="PCS."/>
    <n v="85"/>
    <n v="425"/>
    <m/>
    <s v="V1000840 - S.Q. &amp; CO CO., LTD"/>
    <x v="0"/>
    <s v="GRN2526-0001733"/>
    <d v="2025-06-17T00:00:00"/>
    <m/>
    <n v="8"/>
    <s v="Ontime"/>
    <m/>
  </r>
  <r>
    <n v="1210"/>
    <s v="Expent  cost"/>
    <d v="2025-06-05T00:00:00"/>
    <m/>
    <m/>
    <d v="2025-06-05T00:00:00"/>
    <s v="PR2526-00820"/>
    <s v="PO2526-01240"/>
    <d v="2025-06-09T00:00:00"/>
    <d v="2025-06-09T00:00:00"/>
    <n v="30"/>
    <s v="SFST81000009"/>
    <s v="Tool and Equipment  Engineering"/>
    <s v="Consumable part"/>
    <n v="5"/>
    <s v="สกรูดำ สกรูยิงฝ้า เบอร์6 ยาว11/2 (1นิ้วครึ่ง) หัวแฉกแบน"/>
    <n v="1"/>
    <s v="PCS."/>
    <n v="63"/>
    <n v="63"/>
    <m/>
    <s v="V1000259 - JJP SUPPLY CO., LTD"/>
    <x v="0"/>
    <s v="GRN2526-0001868"/>
    <d v="2025-06-20T00:00:00"/>
    <m/>
    <n v="11"/>
    <s v="Ontime"/>
    <m/>
  </r>
  <r>
    <n v="1211"/>
    <s v="Expent  cost"/>
    <d v="2025-06-05T00:00:00"/>
    <m/>
    <m/>
    <d v="2025-06-05T00:00:00"/>
    <s v="PR2526-00820"/>
    <s v="PO2526-01241"/>
    <d v="2025-06-09T00:00:00"/>
    <d v="2025-06-09T00:00:00"/>
    <n v="30"/>
    <s v="SFST81000009"/>
    <s v="Tool and Equipment  Engineering"/>
    <s v="Consumable part"/>
    <n v="6"/>
    <s v="BOSNY เคมีโป้วผนังวอลพัดดี้ 1.5 กก. รุ่น B219"/>
    <n v="1"/>
    <s v="PCS."/>
    <n v="120"/>
    <n v="120"/>
    <m/>
    <s v="V1000840 - S.Q. &amp; CO CO., LTD"/>
    <x v="0"/>
    <s v="GRN2526-0001733"/>
    <d v="2025-06-17T00:00:00"/>
    <m/>
    <n v="8"/>
    <s v="Ontime"/>
    <m/>
  </r>
  <r>
    <n v="1212"/>
    <s v="Expent  cost"/>
    <d v="2025-06-05T00:00:00"/>
    <m/>
    <m/>
    <d v="2025-06-05T00:00:00"/>
    <s v="PR2526-00820"/>
    <s v="PO2526-01241"/>
    <d v="2025-06-09T00:00:00"/>
    <d v="2025-06-09T00:00:00"/>
    <n v="30"/>
    <s v="SFST81000009"/>
    <s v="Tool and Equipment  Engineering"/>
    <s v="Consumable part"/>
    <n v="7"/>
    <s v="ยิปซัมยิปรอค ชนิดทนขึ้น ขอบเรียบ (SE) 9 มม._x000a_GYPROC ขนาด 120 x 240 ซม."/>
    <n v="3"/>
    <s v="PCS."/>
    <n v="235"/>
    <n v="705"/>
    <m/>
    <s v="V1000840 - S.Q. &amp; CO CO., LTD"/>
    <x v="0"/>
    <s v="GRN2526-0001733"/>
    <d v="2025-06-17T00:00:00"/>
    <m/>
    <n v="8"/>
    <s v="Ontime"/>
    <m/>
  </r>
  <r>
    <n v="1213"/>
    <s v="Expent  cost"/>
    <d v="2025-06-05T00:00:00"/>
    <m/>
    <m/>
    <d v="2025-06-05T00:00:00"/>
    <s v="PR2526-00820"/>
    <s v="PO2526-01241"/>
    <d v="2025-06-09T00:00:00"/>
    <d v="2025-06-09T00:00:00"/>
    <n v="30"/>
    <s v="SFST81000009"/>
    <s v="Tool and Equipment  Engineering"/>
    <s v="Consumable part"/>
    <n v="8"/>
    <s v="เกรียงโป๊วสี สเตนเลสด้ามพลาสติก 2 นิ้ว SOLO รุ่น 8450-2"/>
    <n v="4"/>
    <s v="PCS."/>
    <n v="40"/>
    <n v="160"/>
    <m/>
    <s v="V1000840 - S.Q. &amp; CO CO., LTD"/>
    <x v="0"/>
    <s v="GRN2526-0001733"/>
    <d v="2025-06-17T00:00:00"/>
    <m/>
    <n v="8"/>
    <s v="Ontime"/>
    <m/>
  </r>
  <r>
    <n v="1214"/>
    <s v="Expent  cost"/>
    <d v="2025-06-05T00:00:00"/>
    <m/>
    <m/>
    <d v="2025-06-05T00:00:00"/>
    <s v="PR2526-00820"/>
    <s v="PO2526-01241"/>
    <d v="2025-06-09T00:00:00"/>
    <d v="2025-06-09T00:00:00"/>
    <n v="30"/>
    <s v="SFST81000009"/>
    <s v="Tool and Equipment  Engineering"/>
    <s v="Consumable part"/>
    <n v="9"/>
    <s v="เกรียงโป้วสี สเดนเลสด้ามพลาสติก 5 นิ้ว SOLO รุ่น 8450-5"/>
    <n v="4"/>
    <s v="PCS."/>
    <n v="58"/>
    <n v="232"/>
    <m/>
    <s v="V1000840 - S.Q. &amp; CO CO., LTD"/>
    <x v="0"/>
    <s v="GRN2526-0001733"/>
    <d v="2025-06-17T00:00:00"/>
    <m/>
    <n v="8"/>
    <s v="Ontime"/>
    <m/>
  </r>
  <r>
    <n v="1215"/>
    <s v="Expent  cost"/>
    <d v="2025-06-10T00:00:00"/>
    <m/>
    <m/>
    <d v="2025-06-10T00:00:00"/>
    <s v="PR2526-00921"/>
    <s v="PO2526-01360"/>
    <d v="2025-06-16T00:00:00"/>
    <d v="2025-06-16T00:00:00"/>
    <n v="60"/>
    <s v="SFST81000048"/>
    <s v="PD Machine"/>
    <s v="Food Mixer 3"/>
    <n v="1"/>
    <s v="Gear for mixer machine"/>
    <n v="1"/>
    <s v="SET."/>
    <n v="8500"/>
    <n v="8500"/>
    <m/>
    <s v="V1000280 - Thaikitchenmart Co., Ltd"/>
    <x v="0"/>
    <s v="GRN2526-0002408"/>
    <d v="2025-07-17T00:00:00"/>
    <m/>
    <n v="31"/>
    <s v="Ontime"/>
    <m/>
  </r>
  <r>
    <n v="1216"/>
    <s v="Expent  cost"/>
    <d v="2025-06-10T00:00:00"/>
    <m/>
    <m/>
    <d v="2025-06-10T00:00:00"/>
    <s v="PR2526-00922"/>
    <s v="PO2526-01361 "/>
    <d v="2025-06-16T00:00:00"/>
    <d v="2025-06-16T00:00:00"/>
    <n v="30"/>
    <s v="SFST81000009"/>
    <s v="Tool and Equipment PD M/C"/>
    <s v="Tool and Equipment"/>
    <n v="1"/>
    <s v="&quot;SIEMENS&quot; CONTACTOR 3TS3411-OAN2 220V 32A_x000a_50/60 HZ, 15kW 1NO+1NC"/>
    <n v="5"/>
    <s v="PCS."/>
    <n v="1770"/>
    <n v="8850"/>
    <m/>
    <s v="V1000276 - SN. ELECTRIC AND SUPPLY CO., LTD."/>
    <x v="0"/>
    <s v="GRN2526-0001870"/>
    <d v="2025-06-20T00:00:00"/>
    <m/>
    <n v="4"/>
    <s v="Ontime"/>
    <m/>
  </r>
  <r>
    <n v="1217"/>
    <s v="Expent  cost"/>
    <d v="2025-06-13T00:00:00"/>
    <m/>
    <m/>
    <d v="2025-06-13T00:00:00"/>
    <s v="PR2526-01017"/>
    <s v="PO2526-01577"/>
    <d v="2025-06-23T00:00:00"/>
    <d v="2025-06-23T00:00:00"/>
    <n v="30"/>
    <s v="SFST81000048"/>
    <s v="PD Machine"/>
    <s v="Vegetable Dicing Machine  Robot coupe CL-50 No.1"/>
    <n v="1"/>
    <s v="&quot;ROBOT COUPE&quot; MOTOR H50 (CL50) PART NO 3114S"/>
    <n v="1"/>
    <s v="JOB."/>
    <n v="9400"/>
    <n v="9400"/>
    <m/>
    <s v="V1000285 - BANGKOK SEVENFIVE CO., LTD"/>
    <x v="0"/>
    <s v="GRN2526-0002115"/>
    <d v="2025-07-02T00:00:00"/>
    <m/>
    <n v="9"/>
    <s v="Ontime"/>
    <m/>
  </r>
  <r>
    <n v="1218"/>
    <s v="Expent  cost"/>
    <d v="2025-06-13T00:00:00"/>
    <m/>
    <m/>
    <d v="2025-06-13T00:00:00"/>
    <s v="PR2526-01017"/>
    <s v="PO2526-01577"/>
    <d v="2025-06-23T00:00:00"/>
    <d v="2025-06-23T00:00:00"/>
    <n v="30"/>
    <s v="SFST81000048"/>
    <s v="PD Machine"/>
    <s v="Vegetable Dicing Machine  Robot coupe CL-50 No.1"/>
    <n v="2"/>
    <s v="ค่าจัดส่ง"/>
    <n v="1"/>
    <s v="JOB."/>
    <n v="300"/>
    <n v="300"/>
    <m/>
    <s v="V1000285 - BANGKOK SEVENFIVE CO., LTD"/>
    <x v="0"/>
    <s v="GRN2526-0002115"/>
    <d v="2025-07-02T00:00:00"/>
    <m/>
    <n v="9"/>
    <s v="Ontime"/>
    <m/>
  </r>
  <r>
    <n v="1219"/>
    <s v="Expent  cost"/>
    <d v="2025-06-15T00:00:00"/>
    <m/>
    <m/>
    <d v="2025-06-15T00:00:00"/>
    <s v="PR2526-01034"/>
    <s v="PO2526-01579"/>
    <d v="2025-06-23T00:00:00"/>
    <m/>
    <n v="15"/>
    <s v="SFST34000048"/>
    <s v="Consumable part for MN"/>
    <s v="Tool and Equipment"/>
    <n v="1"/>
    <s v="&quot;Carel&quot;,IREVCOHCOO, temperature controller"/>
    <n v="4"/>
    <s v="PCS."/>
    <n v="3272.5"/>
    <n v="13090"/>
    <m/>
    <s v="V1000265 - Q Inter Supply Co., Ltd"/>
    <x v="0"/>
    <s v="GRN2526-0002023"/>
    <d v="2025-06-23T00:00:00"/>
    <m/>
    <n v="0"/>
    <s v="Ontime"/>
    <m/>
  </r>
  <r>
    <n v="1220"/>
    <s v="Expent  cost"/>
    <d v="2025-06-15T00:00:00"/>
    <m/>
    <m/>
    <d v="2025-06-15T00:00:00"/>
    <s v="PR2526-01035"/>
    <s v="PO2526-01578"/>
    <d v="2025-06-28T00:00:00"/>
    <d v="2025-06-28T00:00:00"/>
    <n v="60"/>
    <s v="SFST81000078"/>
    <s v="Civill jobs (Floor-Wall-Celling-roof)"/>
    <s v="Cevil jobs"/>
    <n v="1"/>
    <s v="Repair: Ceiling, Wall, Tiled floor in Office_x000a_- In office Khun Tino_x000a_- Female staff room in Low risk area_x000a_- Walkway before entering the production line in Low risk_x000a_- Male staff room in Low risk area_x000a_- Male staff room in High risk area_x000a_- Female staff room in High risk area_x000a_- Women's Restroom and Clothes storage room_x000a_in Medium risk area"/>
    <n v="1"/>
    <s v="JOB."/>
    <n v="44600"/>
    <n v="44600"/>
    <m/>
    <s v="V1000117 - NPN ENGINEERING SOLUTION SUPPLY CO., LTD."/>
    <x v="0"/>
    <s v="GRN2526-0002914"/>
    <d v="2025-08-05T00:00:00"/>
    <m/>
    <n v="38"/>
    <s v="Ontime"/>
    <m/>
  </r>
  <r>
    <n v="1221"/>
    <s v="Expent  cost"/>
    <d v="2025-06-15T00:00:00"/>
    <m/>
    <m/>
    <d v="2025-06-15T00:00:00"/>
    <s v="PR2526-01036 "/>
    <s v="PO2526-01580"/>
    <d v="2025-06-28T00:00:00"/>
    <d v="2025-06-28T00:00:00"/>
    <n v="20"/>
    <s v="SFST81000009"/>
    <s v="Consumable part for MN"/>
    <s v="Consumable part"/>
    <n v="1"/>
    <s v="สายฉีดชำาระครบชุด สีขาว"/>
    <n v="10"/>
    <s v="PCS."/>
    <n v="125"/>
    <n v="1250"/>
    <m/>
    <s v="V1000603 - TM SUKSAP TRADING LIMITED PARTNERSHIP"/>
    <x v="0"/>
    <s v="GRN2526-0002241"/>
    <d v="2025-07-07T00:00:00"/>
    <m/>
    <n v="9"/>
    <s v="Ontime"/>
    <m/>
  </r>
  <r>
    <n v="1222"/>
    <s v="Expent  cost"/>
    <d v="2025-06-15T00:00:00"/>
    <m/>
    <m/>
    <d v="2025-06-15T00:00:00"/>
    <s v="PR2526-01036 "/>
    <s v="PO2526-01580"/>
    <d v="2025-06-28T00:00:00"/>
    <d v="2025-06-28T00:00:00"/>
    <n v="20"/>
    <s v="SFST81000009"/>
    <s v="Consumable part for MN"/>
    <s v="Consumable part"/>
    <n v="2"/>
    <s v="ชุดสายฉีดชำาระ สแตนเลส ครบชุด"/>
    <n v="10"/>
    <s v="PCS."/>
    <n v="160"/>
    <n v="1600"/>
    <m/>
    <s v="V1000603 - TM SUKSAP TRADING LIMITED PARTNERSHIP"/>
    <x v="0"/>
    <s v="GRN2526-0002241"/>
    <d v="2025-07-07T00:00:00"/>
    <m/>
    <n v="9"/>
    <s v="Ontime"/>
    <m/>
  </r>
  <r>
    <n v="1223"/>
    <s v="Expent  cost"/>
    <d v="2025-06-15T00:00:00"/>
    <m/>
    <m/>
    <d v="2025-06-15T00:00:00"/>
    <s v="PR2526-01036 "/>
    <s v="PO2526-01580"/>
    <d v="2025-06-28T00:00:00"/>
    <d v="2025-06-28T00:00:00"/>
    <n v="20"/>
    <s v="SFST81000009"/>
    <s v="Consumable part for MN"/>
    <s v="Consumable part"/>
    <n v="3"/>
    <s v="ฝารองนั่งชักโครก"/>
    <n v="10"/>
    <s v="PCS."/>
    <n v="160"/>
    <n v="1600"/>
    <m/>
    <s v="V1000603 - TM SUKSAP TRADING LIMITED PARTNERSHIP"/>
    <x v="0"/>
    <s v="GRN2526-0002241"/>
    <d v="2025-07-07T00:00:00"/>
    <m/>
    <n v="9"/>
    <s v="Ontime"/>
    <m/>
  </r>
  <r>
    <n v="1224"/>
    <s v="Expent  cost"/>
    <d v="2025-06-15T00:00:00"/>
    <m/>
    <m/>
    <d v="2025-06-15T00:00:00"/>
    <s v="PR2526-01036 "/>
    <s v="PO2526-01581"/>
    <d v="2025-06-21T00:00:00"/>
    <d v="2025-06-21T00:00:00"/>
    <n v="20"/>
    <s v="SFST81000009"/>
    <s v="Consumable part for MN"/>
    <s v="Consumable part"/>
    <n v="4"/>
    <s v="โช้คปิดเปิดประตู"/>
    <n v="6"/>
    <s v="PCS."/>
    <n v="183.33333333333334"/>
    <n v="1100"/>
    <m/>
    <s v="V1000259 - JJP SUPPLY CO., LTD"/>
    <x v="0"/>
    <s v="GRN2526-0002119"/>
    <d v="2025-07-02T00:00:00"/>
    <m/>
    <n v="11"/>
    <s v="Ontime"/>
    <m/>
  </r>
  <r>
    <n v="1225"/>
    <s v="Expent  cost"/>
    <d v="2025-06-15T00:00:00"/>
    <m/>
    <m/>
    <d v="2025-06-15T00:00:00"/>
    <s v="PR2526-01036 "/>
    <s v="PO2526-01582"/>
    <d v="2025-06-21T00:00:00"/>
    <d v="2025-06-21T00:00:00"/>
    <n v="20"/>
    <s v="SFST81000009"/>
    <s v="Consumable part for MN"/>
    <s v="Consumable part"/>
    <n v="5"/>
    <s v="วาล์วลูกทองเหลือง 1 นิ้ว"/>
    <n v="4"/>
    <s v="PCS."/>
    <n v="395"/>
    <n v="1580"/>
    <m/>
    <s v="V1000840 - S.Q. &amp; CO CO., LTD"/>
    <x v="0"/>
    <s v="GRN2526-0001985"/>
    <d v="2025-06-26T00:00:00"/>
    <m/>
    <n v="5"/>
    <s v="Ontime"/>
    <m/>
  </r>
  <r>
    <n v="1226"/>
    <s v="Expent  cost"/>
    <d v="2025-06-15T00:00:00"/>
    <m/>
    <m/>
    <d v="2025-06-15T00:00:00"/>
    <s v="PR2526-01036 "/>
    <s v="PO2526-01580"/>
    <d v="2025-06-21T00:00:00"/>
    <m/>
    <n v="20"/>
    <s v="SFST81000009"/>
    <s v="Consumable part for MN"/>
    <s v="Consumable part"/>
    <n v="6"/>
    <s v="อะไหล่ชักโครก กดบน"/>
    <n v="10"/>
    <s v="PCS."/>
    <n v="400"/>
    <n v="4000"/>
    <m/>
    <s v="V1000603 - TM SUKSAP TRADING LIMITED PARTNERSHIP"/>
    <x v="0"/>
    <s v="GRN2526-0002241"/>
    <d v="2025-07-07T00:00:00"/>
    <m/>
    <n v="16"/>
    <s v="Ontime"/>
    <m/>
  </r>
  <r>
    <n v="1227"/>
    <s v="Expent  cost"/>
    <d v="2025-06-15T00:00:00"/>
    <m/>
    <m/>
    <d v="2025-06-15T00:00:00"/>
    <s v="PR2526-01036 "/>
    <s v="PO2526-01581"/>
    <d v="2025-06-21T00:00:00"/>
    <d v="2025-06-21T00:00:00"/>
    <n v="20"/>
    <s v="SFST81000009"/>
    <s v="Consumable part for MN"/>
    <s v="Consumable part"/>
    <n v="7"/>
    <s v="อะไหล่ชักโครก กดข้าง"/>
    <n v="10"/>
    <s v="PCS."/>
    <n v="120"/>
    <n v="1200"/>
    <m/>
    <s v="V1000259 - JJP SUPPLY CO., LTD"/>
    <x v="0"/>
    <s v="GRN2526-0002119"/>
    <d v="2025-07-02T00:00:00"/>
    <m/>
    <n v="11"/>
    <s v="Ontime"/>
    <m/>
  </r>
  <r>
    <n v="1228"/>
    <s v="Expent  cost"/>
    <d v="2025-06-15T00:00:00"/>
    <m/>
    <m/>
    <d v="2025-06-15T00:00:00"/>
    <s v="PR2526-01036 "/>
    <s v="PO2526-01582"/>
    <d v="2025-06-21T00:00:00"/>
    <d v="2025-06-21T00:00:00"/>
    <n v="20"/>
    <s v="SFST81000009"/>
    <s v="Consumable part for MN"/>
    <s v="Consumable part"/>
    <n v="8"/>
    <s v="สายน้ำดี 1/2x40 นิ้ว สแตนเลส"/>
    <n v="10"/>
    <s v="PCS."/>
    <n v="28"/>
    <n v="280"/>
    <m/>
    <s v="V1000840 - S.Q. &amp; CO CO., LTD"/>
    <x v="0"/>
    <s v="GRN2526-0001985"/>
    <d v="2025-06-26T00:00:00"/>
    <m/>
    <n v="5"/>
    <s v="Ontime"/>
    <m/>
  </r>
  <r>
    <n v="1229"/>
    <s v="Expent  cost"/>
    <d v="2025-06-15T00:00:00"/>
    <m/>
    <m/>
    <d v="2025-06-15T00:00:00"/>
    <s v="PR2526-01036 "/>
    <s v="PO2526-01582"/>
    <d v="2025-06-21T00:00:00"/>
    <d v="2025-06-21T00:00:00"/>
    <n v="20"/>
    <s v="SFST81000009"/>
    <s v="Consumable part for MN"/>
    <s v="Consumable part"/>
    <n v="9"/>
    <s v="บอลวาล์ว PVC 1/2&quot; แบบสวม-ทากาว"/>
    <n v="10"/>
    <s v="PCS."/>
    <n v="28"/>
    <n v="280"/>
    <m/>
    <s v="V1000840 - S.Q. &amp; CO CO., LTD"/>
    <x v="0"/>
    <s v="GRN2526-0001985"/>
    <d v="2025-06-26T00:00:00"/>
    <m/>
    <n v="5"/>
    <s v="Ontime"/>
    <m/>
  </r>
  <r>
    <n v="1230"/>
    <s v="Expent  cost"/>
    <d v="2025-06-15T00:00:00"/>
    <m/>
    <m/>
    <d v="2025-06-15T00:00:00"/>
    <s v="PR2526-01036 "/>
    <s v="PO2526-01582"/>
    <d v="2025-06-21T00:00:00"/>
    <d v="2025-06-21T00:00:00"/>
    <n v="20"/>
    <s v="SFST81000009"/>
    <s v="Consumable part for MN"/>
    <s v="Consumable part"/>
    <n v="10"/>
    <s v="บอลวาล์ว PVC 3/4&quot; แบบสวม-ทากาว"/>
    <n v="10"/>
    <s v="PCS."/>
    <n v="38"/>
    <n v="380"/>
    <m/>
    <s v="V1000840 - S.Q. &amp; CO CO., LTD"/>
    <x v="0"/>
    <s v="GRN2526-0001985"/>
    <d v="2025-06-26T00:00:00"/>
    <m/>
    <n v="5"/>
    <s v="Ontime"/>
    <m/>
  </r>
  <r>
    <n v="1231"/>
    <s v="Expent  cost"/>
    <d v="2025-06-15T00:00:00"/>
    <m/>
    <m/>
    <d v="2025-06-15T00:00:00"/>
    <s v="PR2526-01036 "/>
    <s v="PO2526-01582"/>
    <d v="2025-06-21T00:00:00"/>
    <d v="2025-06-21T00:00:00"/>
    <n v="20"/>
    <s v="SFST81000009"/>
    <s v="Consumable part for MN"/>
    <s v="Consumable part"/>
    <n v="11"/>
    <s v="ก๊อกน้ำอ่างล้างจาน"/>
    <n v="6"/>
    <s v="PCS."/>
    <n v="390"/>
    <n v="2340"/>
    <m/>
    <s v="V1000840 - S.Q. &amp; CO CO., LTD"/>
    <x v="0"/>
    <s v="GRN2526-0001985"/>
    <d v="2025-06-26T00:00:00"/>
    <m/>
    <n v="5"/>
    <s v="Ontime"/>
    <m/>
  </r>
  <r>
    <n v="1232"/>
    <s v="Expent  cost"/>
    <d v="2025-06-15T00:00:00"/>
    <m/>
    <m/>
    <d v="2025-06-15T00:00:00"/>
    <s v="PR2526-01037"/>
    <s v="PO2526-01643 "/>
    <d v="2025-06-25T00:00:00"/>
    <d v="2025-06-25T00:00:00"/>
    <n v="20"/>
    <s v="SFST81000009"/>
    <s v="Consumable part for MN"/>
    <s v="Consumable part"/>
    <n v="1"/>
    <s v="1/4&quot;x50 (M6) พุกสแตนเลส 304 แหวนอีแปะ สปริง (100ตัว/กล่อง)"/>
    <n v="1"/>
    <s v="BOX."/>
    <n v="1243"/>
    <n v="1243"/>
    <m/>
    <s v="V1000729 - BN SUPPLY 1991 CO., LTD."/>
    <x v="0"/>
    <s v="GRN2526-0002175"/>
    <d v="2025-07-07T00:00:00"/>
    <m/>
    <n v="12"/>
    <s v="Ontime"/>
    <m/>
  </r>
  <r>
    <n v="1233"/>
    <s v="Expent  cost"/>
    <d v="2025-06-15T00:00:00"/>
    <m/>
    <m/>
    <d v="2025-06-15T00:00:00"/>
    <s v="PR2526-01037"/>
    <s v="PO2526-01643 "/>
    <d v="2025-06-25T00:00:00"/>
    <d v="2025-06-25T00:00:00"/>
    <n v="20"/>
    <s v="SFST81000009"/>
    <s v="Consumable part for MN"/>
    <s v="Consumable part"/>
    <n v="2"/>
    <s v="5/16&quot;x50 (M8) พุกสแตนเลส 304 แหวนอีแปะ สปริง (100ตัว/กล่อง)"/>
    <n v="1"/>
    <s v="BOX."/>
    <n v="1850"/>
    <n v="1850"/>
    <m/>
    <s v="V1000729 - BN SUPPLY 1991 CO., LTD."/>
    <x v="0"/>
    <s v="GRN2526-0002175"/>
    <d v="2025-07-07T00:00:00"/>
    <m/>
    <n v="12"/>
    <s v="Ontime"/>
    <m/>
  </r>
  <r>
    <n v="1234"/>
    <s v="Expent  cost"/>
    <d v="2025-06-15T00:00:00"/>
    <m/>
    <m/>
    <d v="2025-06-15T00:00:00"/>
    <s v="PR2526-01037"/>
    <s v="PO2526-01644"/>
    <d v="2025-06-25T00:00:00"/>
    <d v="2025-06-25T00:00:00"/>
    <n v="20"/>
    <s v="SFST81000009"/>
    <s v="Consumable part for MN"/>
    <s v="Consumable part"/>
    <n v="3"/>
    <s v="3/8&quot;x70 (M10) พุกสแตนเลส 304 แหวนอีแปะ สปริง (75ตัว/กล่อง)"/>
    <n v="1"/>
    <s v="BOX."/>
    <n v="2100"/>
    <n v="2100"/>
    <m/>
    <s v="V1000840 - S.Q. &amp; CO CO., LTD"/>
    <x v="0"/>
    <s v="GRN2526-0002161"/>
    <d v="2025-07-04T00:00:00"/>
    <m/>
    <n v="9"/>
    <s v="Ontime"/>
    <m/>
  </r>
  <r>
    <n v="1235"/>
    <s v="Expent  cost"/>
    <d v="2025-06-15T00:00:00"/>
    <m/>
    <m/>
    <d v="2025-06-15T00:00:00"/>
    <s v="PR2526-01037"/>
    <s v="PO2526-01644"/>
    <d v="2025-06-25T00:00:00"/>
    <d v="2025-06-25T00:00:00"/>
    <n v="20"/>
    <s v="SFST81000009"/>
    <s v="Consumable part for MN"/>
    <s v="Consumable part"/>
    <n v="4"/>
    <s v="พุกผีเสื้อ เบอร์ 7 ยึดผนังกลวง ยิบซั่ม ยึดเพดาน (100ตัว/ถุง)"/>
    <n v="2"/>
    <s v="BOX."/>
    <n v="145"/>
    <n v="290"/>
    <m/>
    <s v="V1000840 - S.Q. &amp; CO CO., LTD"/>
    <x v="0"/>
    <s v="GRN2526-0002161"/>
    <d v="2025-07-04T00:00:00"/>
    <m/>
    <n v="9"/>
    <s v="Ontime"/>
    <m/>
  </r>
  <r>
    <n v="1236"/>
    <s v="Expent  cost"/>
    <d v="2025-06-15T00:00:00"/>
    <m/>
    <m/>
    <d v="2025-06-15T00:00:00"/>
    <s v="PR2526-01037"/>
    <s v="PO2526-01644"/>
    <d v="2025-06-25T00:00:00"/>
    <d v="2025-06-25T00:00:00"/>
    <n v="20"/>
    <s v="SFST81000009"/>
    <s v="Consumable part for MN"/>
    <s v="Consumable part"/>
    <n v="5"/>
    <s v="พุกตะกั่วพร้อมสกรูและแหวนรอง 5/8"/>
    <n v="10"/>
    <s v="SET."/>
    <n v="105"/>
    <n v="1050"/>
    <m/>
    <s v="V1000840 - S.Q. &amp; CO CO., LTD"/>
    <x v="0"/>
    <s v="GRN2526-0002161"/>
    <d v="2025-07-04T00:00:00"/>
    <m/>
    <n v="9"/>
    <s v="Ontime"/>
    <m/>
  </r>
  <r>
    <n v="1237"/>
    <s v="Expent  cost"/>
    <d v="2025-06-15T00:00:00"/>
    <m/>
    <m/>
    <d v="2025-06-15T00:00:00"/>
    <s v="PR2526-01037"/>
    <s v="PO2526-01644"/>
    <d v="2025-06-25T00:00:00"/>
    <d v="2025-06-25T00:00:00"/>
    <n v="20"/>
    <s v="SFST81000009"/>
    <s v="Consumable part for MN"/>
    <s v="Consumable part"/>
    <n v="6"/>
    <s v="พุกตะกั่วพร้อมสกรูและแหวนรอง 1/2"/>
    <n v="10"/>
    <s v="SET."/>
    <n v="54"/>
    <n v="540"/>
    <m/>
    <s v="V1000840 - S.Q. &amp; CO CO., LTD"/>
    <x v="0"/>
    <s v="GRN2526-0002161"/>
    <d v="2025-07-04T00:00:00"/>
    <m/>
    <n v="9"/>
    <s v="Ontime"/>
    <m/>
  </r>
  <r>
    <n v="1238"/>
    <s v="Expent  cost"/>
    <d v="2025-06-15T00:00:00"/>
    <m/>
    <m/>
    <d v="2025-06-15T00:00:00"/>
    <s v="PR2526-01037"/>
    <s v="PO2526-01644"/>
    <d v="2025-06-25T00:00:00"/>
    <d v="2025-06-25T00:00:00"/>
    <n v="20"/>
    <s v="SFST81000009"/>
    <s v="Consumable part for MN"/>
    <s v="Consumable part"/>
    <n v="7"/>
    <s v="พุกตะกั่วพร้อมสกรูและแหวนรอง 3/8"/>
    <n v="10"/>
    <s v="SET."/>
    <n v="36"/>
    <n v="360"/>
    <m/>
    <s v="V1000840 - S.Q. &amp; CO CO., LTD"/>
    <x v="0"/>
    <s v="GRN2526-0002161"/>
    <d v="2025-07-04T00:00:00"/>
    <m/>
    <n v="9"/>
    <s v="Ontime"/>
    <m/>
  </r>
  <r>
    <n v="1239"/>
    <s v="Expent  cost"/>
    <d v="2025-06-20T00:00:00"/>
    <m/>
    <m/>
    <d v="2025-06-20T00:00:00"/>
    <s v="PR2526-01089"/>
    <s v="PO2526-01679"/>
    <d v="2025-06-25T00:00:00"/>
    <d v="2025-06-25T00:00:00"/>
    <n v="20"/>
    <s v="SFST34000102"/>
    <s v="Consumable part for MN"/>
    <s v="Tool and Equipment"/>
    <n v="1"/>
    <s v="ซิลิโคนไร้กรดกันเชื้อรา Wessbond silicone Neutra สีเทา"/>
    <n v="25"/>
    <s v="PCS."/>
    <n v="220"/>
    <n v="5500"/>
    <m/>
    <s v="V1000576 - Darmex Petroleum (Thailand) Corp., Ltd."/>
    <x v="0"/>
    <s v="GRN2526-0002160"/>
    <d v="2025-07-04T00:00:00"/>
    <m/>
    <n v="9"/>
    <s v="Ontime"/>
    <m/>
  </r>
  <r>
    <n v="1240"/>
    <s v="Expent  cost"/>
    <d v="2025-06-20T00:00:00"/>
    <m/>
    <m/>
    <d v="2025-06-20T00:00:00"/>
    <s v="PR2526-01089"/>
    <s v="PO2526-01680 "/>
    <d v="2025-07-02T00:00:00"/>
    <m/>
    <n v="20"/>
    <s v="SFST34000189"/>
    <s v="Consumable part for MN"/>
    <s v="Tool and Equipment"/>
    <n v="2"/>
    <s v="PU Foam Sika Boom AP 500ml"/>
    <n v="24"/>
    <s v="PCS."/>
    <n v="245"/>
    <n v="5880"/>
    <m/>
    <s v="V1000289 - Kitticharoen Supply Co., Ltd"/>
    <x v="0"/>
    <s v="GRN2526-0002369"/>
    <d v="2025-07-16T00:00:00"/>
    <m/>
    <n v="14"/>
    <s v="Ontime"/>
    <m/>
  </r>
  <r>
    <n v="1241"/>
    <s v="Expent  cost"/>
    <d v="2025-06-24T00:00:00"/>
    <m/>
    <m/>
    <d v="2025-06-24T00:00:00"/>
    <s v="PR2526-01099"/>
    <s v="PO2526-01720"/>
    <d v="2025-07-02T00:00:00"/>
    <m/>
    <n v="30"/>
    <s v="SFST11000256"/>
    <s v="Waste water "/>
    <s v="Waste water system Jobs"/>
    <n v="1"/>
    <s v="Bio Solution 1 lit"/>
    <n v="2"/>
    <s v="BOT."/>
    <n v="800"/>
    <n v="1600"/>
    <m/>
    <s v="V1000206 - TECHMAN (THAILAND) CO.,LTD."/>
    <x v="0"/>
    <s v="GRN2526-0002292"/>
    <d v="2025-07-10T00:00:00"/>
    <m/>
    <n v="8"/>
    <s v="Ontime"/>
    <m/>
  </r>
  <r>
    <n v="1242"/>
    <s v="Expent  cost"/>
    <d v="2025-06-26T00:00:00"/>
    <m/>
    <m/>
    <d v="2025-06-26T00:00:00"/>
    <s v="PR2526-01120"/>
    <s v="PO2526-01714"/>
    <d v="2025-07-04T00:00:00"/>
    <m/>
    <n v="30"/>
    <s v="SFST81000048"/>
    <s v="PD Machine"/>
    <s v="Steam Bratt pan No.2"/>
    <n v="2"/>
    <s v="Safety Valve Brass PD 9.2 BAR for Bratt pan #2"/>
    <n v="1"/>
    <s v="PCS."/>
    <n v="26514.400000000001"/>
    <n v="26514.400000000001"/>
    <m/>
    <s v="V1000189 - FPT FOOD PROCESS TECHNOLOGY CO., LTD."/>
    <x v="0"/>
    <s v="GRN2526-0002409"/>
    <d v="2025-07-17T00:00:00"/>
    <m/>
    <n v="13"/>
    <s v="Ontime"/>
    <m/>
  </r>
  <r>
    <n v="1243"/>
    <s v="Expent  cost"/>
    <d v="2025-06-26T00:00:00"/>
    <m/>
    <m/>
    <d v="2025-06-26T00:00:00"/>
    <s v="PR2526-01121"/>
    <s v="PO2526-01803"/>
    <d v="2025-07-04T00:00:00"/>
    <m/>
    <n v="30"/>
    <s v="SFST81000048"/>
    <s v="PD Machine"/>
    <s v="Steambox1"/>
    <n v="1"/>
    <s v="Spong Silicone Rubber สีอิฐ_x000a_- Size:15 X 40 mm._x000a_- ทดความร้อนได้ 180 องศา"/>
    <n v="30"/>
    <s v="M."/>
    <n v="890"/>
    <n v="26700"/>
    <m/>
    <m/>
    <x v="0"/>
    <s v="GRN2526-0002412"/>
    <d v="2025-07-17T00:00:00"/>
    <m/>
    <n v="13"/>
    <s v="Ontime"/>
    <m/>
  </r>
  <r>
    <n v="1244"/>
    <s v="Expent  cost"/>
    <d v="2025-06-26T00:00:00"/>
    <m/>
    <m/>
    <d v="2025-06-26T00:00:00"/>
    <s v="PR2526-01122"/>
    <s v="PO2526-01711"/>
    <d v="2025-07-04T00:00:00"/>
    <m/>
    <n v="45"/>
    <s v="SFST81000048"/>
    <s v="Tool and Equipment PD M/C"/>
    <s v="Tool and Equipment"/>
    <n v="1"/>
    <s v="Solenoid Valve Pneumatic 3/2 way 1/8 PT NC (Airtac 3V110-06) AC 220V Single coil"/>
    <n v="2"/>
    <s v="PCS."/>
    <n v="310"/>
    <n v="620"/>
    <m/>
    <s v="V1000481 - บริษัท เจดับบลิวเทค จำกัด"/>
    <x v="0"/>
    <s v="GRN2526-0002655"/>
    <d v="2025-07-25T00:00:00"/>
    <m/>
    <n v="21"/>
    <s v="Ontime"/>
    <m/>
  </r>
  <r>
    <n v="1245"/>
    <s v="Expent  cost"/>
    <d v="2025-06-26T00:00:00"/>
    <m/>
    <m/>
    <d v="2025-06-26T00:00:00"/>
    <s v="PR2526-01123"/>
    <s v="PO2526-01712"/>
    <d v="2025-07-04T00:00:00"/>
    <m/>
    <n v="60"/>
    <s v="SFST81000048"/>
    <s v="Tool and Equipment PD M/C"/>
    <s v="Tool and Equipment"/>
    <n v="1"/>
    <s v="สายพาน V Belt (B-50) ยี่ห้อ MITSUBOSHI BELTING"/>
    <n v="8"/>
    <s v="PCS."/>
    <n v="98.75"/>
    <n v="790"/>
    <m/>
    <s v="V1000763 - North Power Co., Ltd."/>
    <x v="0"/>
    <s v="GRN2526-0002896"/>
    <d v="2025-08-05T00:00:00"/>
    <m/>
    <n v="32"/>
    <s v="Ontime"/>
    <m/>
  </r>
  <r>
    <n v="1246"/>
    <s v="Expent  cost"/>
    <d v="2025-06-26T00:00:00"/>
    <m/>
    <m/>
    <d v="2025-06-26T00:00:00"/>
    <s v="PR2526-01130"/>
    <s v="PO2526-01722"/>
    <d v="2025-07-02T00:00:00"/>
    <m/>
    <n v="60"/>
    <s v="SFST81000064"/>
    <s v="Annual cost"/>
    <s v="Inspect cost"/>
    <n v="1"/>
    <s v="CALIBRATION FEE Multi Gas Detectors_x000a_- Model: PONPE 323-1_x000a_- CAL 4 MIX GAS_x000a_- Carbon Monoxide, Methane, Oxygen, Hydrogen Sulfide"/>
    <n v="1"/>
    <s v="EA."/>
    <n v="3500"/>
    <n v="3500"/>
    <m/>
    <s v="V1000125 - CALIBRATION LABORATORY CO.,LTD."/>
    <x v="0"/>
    <s v="GRN2526-0003195"/>
    <d v="2025-08-19T00:00:00"/>
    <m/>
    <n v="48"/>
    <s v="Ontime"/>
    <m/>
  </r>
  <r>
    <n v="1247"/>
    <s v="Expent  cost"/>
    <d v="2025-06-26T00:00:00"/>
    <m/>
    <m/>
    <d v="2025-06-26T00:00:00"/>
    <s v="PR2526-01131"/>
    <s v="PO2526-01878"/>
    <d v="2025-07-09T00:00:00"/>
    <m/>
    <n v="60"/>
    <s v="SFST81000087"/>
    <s v="Annual cost"/>
    <s v="Inspect cost"/>
    <n v="1"/>
    <s v="งานอบรมเจ้าหน้าที่ความปลอดภัยในการทำางาน ระดับบริหาร_x000a_อบรมภายใน (In - House Trainning) 1 รุ่น 1-20 คน"/>
    <n v="1"/>
    <s v="GROUP"/>
    <n v="25000"/>
    <n v="25000"/>
    <m/>
    <s v="V1000854 - Safesiri (Thailand) Co., Ltd."/>
    <x v="0"/>
    <s v="GRN2526-0002939"/>
    <d v="2025-08-07T00:00:00"/>
    <m/>
    <n v="29"/>
    <s v="Ontime"/>
    <m/>
  </r>
  <r>
    <n v="1248"/>
    <s v="Expent  cost"/>
    <d v="2025-06-26T00:00:00"/>
    <m/>
    <m/>
    <d v="2025-06-26T00:00:00"/>
    <s v="PR2526-01131"/>
    <s v="PO2526-01878"/>
    <d v="2025-07-09T00:00:00"/>
    <m/>
    <n v="60"/>
    <s v="SFST81000087"/>
    <s v="Annual cost"/>
    <s v="Inspect cost"/>
    <n v="2"/>
    <s v="ท่านที่ 21-25 คิดเพิ่มเติม ท่านละ 250 บาท_x000a_อบรม 2 วัน (12 ชั่วโมง)"/>
    <n v="5"/>
    <s v="PERON"/>
    <n v="250"/>
    <n v="1250"/>
    <m/>
    <s v="V1000854 - Safesiri (Thailand) Co., Ltd."/>
    <x v="0"/>
    <s v="GRN2526-0002939"/>
    <d v="2025-08-07T00:00:00"/>
    <m/>
    <n v="29"/>
    <s v="Ontime"/>
    <m/>
  </r>
  <r>
    <n v="1249"/>
    <s v="Expent  cost"/>
    <d v="2025-06-26T00:00:00"/>
    <m/>
    <m/>
    <d v="2025-06-26T00:00:00"/>
    <s v="PR2526-01135"/>
    <s v="PO2526-01879"/>
    <d v="2025-07-09T00:00:00"/>
    <m/>
    <n v="60"/>
    <s v="SFST81000087"/>
    <s v="Annual cost"/>
    <s v="Inspect cost"/>
    <n v="1"/>
    <s v="งานอบรมเจ้าหน้าที่ความปลอดภัยในการทำงาน ระดับหัวหน้างาน_x000a_อบรมภายใน (In - House Trainning) 1 รุ่น 1-20 คน"/>
    <n v="1"/>
    <s v="GROUP"/>
    <n v="25000"/>
    <n v="25000"/>
    <m/>
    <s v="V1000854 - Safesiri (Thailand) Co., Ltd."/>
    <x v="0"/>
    <s v="GRN2526-0003508"/>
    <d v="2025-09-01T00:00:00"/>
    <m/>
    <n v="54"/>
    <s v="Ontime"/>
    <m/>
  </r>
  <r>
    <n v="1250"/>
    <s v="Expent  cost"/>
    <d v="2025-06-26T00:00:00"/>
    <m/>
    <m/>
    <d v="2025-06-26T00:00:00"/>
    <s v="PR2526-01135"/>
    <s v="PO2526-01879"/>
    <d v="2025-07-09T00:00:00"/>
    <m/>
    <n v="60"/>
    <s v="SFST81000087"/>
    <s v="Annual cost"/>
    <s v="Inspect cost"/>
    <n v="2"/>
    <s v="ท่านที่ 21-25 คิดเพิ่มเติม ท่านละ 250 บาท_x000a_- อบรม 2 วัน (12 ชั่วโมง)"/>
    <n v="5"/>
    <s v="PERON"/>
    <n v="250"/>
    <n v="1250"/>
    <m/>
    <s v="V1000854 - Safesiri (Thailand) Co., Ltd."/>
    <x v="0"/>
    <s v="GRN2526-0003508"/>
    <d v="2025-09-01T00:00:00"/>
    <m/>
    <n v="54"/>
    <s v="Ontime"/>
    <m/>
  </r>
  <r>
    <n v="1251"/>
    <s v="Expent  cost"/>
    <d v="2025-06-26T00:00:00"/>
    <m/>
    <m/>
    <d v="2025-06-26T00:00:00"/>
    <s v="PR2526-01136"/>
    <s v="PO2526-02562"/>
    <d v="2025-08-21T00:00:00"/>
    <m/>
    <n v="60"/>
    <s v="SFST81000087"/>
    <s v="Annual cost"/>
    <s v="Inspect cost"/>
    <n v="1"/>
    <s v="งานอบรมระบบบำาบัดน้ำเสีย 2 หลักสูตร_x000a_-ผู้ควบคุมระบบบำบัดน้ำเสีย"/>
    <n v="1"/>
    <s v="JOB."/>
    <n v="5607.48"/>
    <n v="5607.48"/>
    <m/>
    <s v="V1000876 - Thailand Environment Institute Foundation (TEI)"/>
    <x v="1"/>
    <m/>
    <m/>
    <m/>
    <n v="-45890"/>
    <s v="Ontime"/>
    <m/>
  </r>
  <r>
    <n v="1252"/>
    <s v="Expent  cost"/>
    <d v="2025-06-26T00:00:00"/>
    <m/>
    <m/>
    <d v="2025-06-26T00:00:00"/>
    <s v="PR2526-01136"/>
    <s v="PO2526-02562"/>
    <d v="2025-08-21T00:00:00"/>
    <m/>
    <n v="60"/>
    <s v="SFST81000087"/>
    <s v="Annual cost"/>
    <s v="Inspect cost"/>
    <n v="2"/>
    <s v="- ผู้ปฏิบัติงานระบบบำาบัดน้ำเสีย"/>
    <n v="1"/>
    <s v="JOB."/>
    <n v="3364.49"/>
    <n v="3364.49"/>
    <m/>
    <s v="V1000876 - Thailand Environment Institute Foundation (TEI)"/>
    <x v="1"/>
    <m/>
    <m/>
    <m/>
    <n v="-45890"/>
    <s v="Ontime"/>
    <m/>
  </r>
  <r>
    <n v="1253"/>
    <s v="Expent  cost"/>
    <d v="2025-06-26T00:00:00"/>
    <m/>
    <m/>
    <d v="2025-06-26T00:00:00"/>
    <s v="PR2526-01137"/>
    <s v="PO2526-01723"/>
    <d v="2025-07-04T00:00:00"/>
    <m/>
    <n v="30"/>
    <s v="SFST81000050"/>
    <s v="Safety equipment"/>
    <s v="Safety equipment"/>
    <n v="1"/>
    <s v="เครื่องดับเพลิง ชนิดสูดรน้ำ เวเปอร์ ยี่ห้อ IMPERRIAL ขนาด 15 ปอนด์ Fire Rating 10A-40B ตัวถังทำด้วยสแตนเลส"/>
    <n v="4"/>
    <s v="EA."/>
    <n v="2750"/>
    <n v="11000"/>
    <m/>
    <s v="V1000781 - FIRE-ENGINE IMPERIAL CO.,LTD."/>
    <x v="0"/>
    <s v="GRN2526-0002542"/>
    <d v="2025-07-21T00:00:00"/>
    <m/>
    <n v="17"/>
    <s v="Ontime"/>
    <m/>
  </r>
  <r>
    <n v="1254"/>
    <s v="CAPEX  (Budget)"/>
    <d v="2025-06-26T00:00:00"/>
    <m/>
    <m/>
    <d v="2025-06-26T00:00:00"/>
    <s v="PR2526-01137"/>
    <s v="PO2526-01789"/>
    <d v="2025-07-04T00:00:00"/>
    <m/>
    <n v="30"/>
    <s v="SFST82000007"/>
    <s v="Safety equipment"/>
    <s v="Safety  annual jobs"/>
    <n v="2"/>
    <s v="เครื่องดับเพลิง ชนิดสารสะอาด HFC-236fa ยี่ห้อ IMPERRIAL ขนาด 15 ปอนด์ Fire Rating 2A-5B-C"/>
    <n v="1"/>
    <s v="EA."/>
    <n v="8500"/>
    <n v="8500"/>
    <m/>
    <s v="V1000781 - FIRE-ENGINE IMPERIAL CO.,LTD."/>
    <x v="0"/>
    <s v="GRN2526-0002543"/>
    <d v="2025-07-21T00:00:00"/>
    <m/>
    <n v="17"/>
    <s v="Ontime"/>
    <m/>
  </r>
  <r>
    <n v="1255"/>
    <s v="Expent  cost"/>
    <d v="2025-06-26T00:00:00"/>
    <m/>
    <m/>
    <d v="2025-06-26T00:00:00"/>
    <s v="PR2526-01137"/>
    <s v="PO2526-01723"/>
    <d v="2025-07-04T00:00:00"/>
    <m/>
    <n v="30"/>
    <s v="SFST81000050"/>
    <s v="Safety equipment"/>
    <s v="Safety equipment"/>
    <n v="3"/>
    <s v="เครื่องดับเพลิง ชนิดเคมีแห้ง ยี่ห้อ IMPERIAL ขนาด 15 ปอนด์ Fire Rating 6A-20B"/>
    <n v="2"/>
    <s v="EA."/>
    <n v="1400"/>
    <n v="2800"/>
    <m/>
    <s v="V1000781 - FIRE-ENGINE IMPERIAL CO.,LTD."/>
    <x v="0"/>
    <s v="GRN2526-0002542"/>
    <d v="2025-07-21T00:00:00"/>
    <m/>
    <n v="17"/>
    <s v="Ontime"/>
    <m/>
  </r>
  <r>
    <n v="1256"/>
    <s v="Expent  cost"/>
    <d v="2025-06-26T00:00:00"/>
    <m/>
    <m/>
    <d v="2025-06-26T00:00:00"/>
    <s v="PR2526-01137"/>
    <s v="PO2526-01723"/>
    <d v="2025-07-04T00:00:00"/>
    <m/>
    <n v="30"/>
    <s v="SFST81000050"/>
    <s v="Safety equipment"/>
    <s v="Safety equipment"/>
    <n v="4"/>
    <s v="ไฟฉุกเฉิน ยี่ห้อ IMPERIAL รุ่น IMP-03-9ED-L (2 x 9W) ไฟสํารอง 3 ชั่วโมง"/>
    <n v="28"/>
    <s v="EA."/>
    <n v="1350"/>
    <n v="37800"/>
    <m/>
    <s v="V1000781 - FIRE-ENGINE IMPERIAL CO.,LTD."/>
    <x v="0"/>
    <s v="GRN2526-0002542"/>
    <d v="2025-07-21T00:00:00"/>
    <m/>
    <n v="17"/>
    <s v="Ontime"/>
    <m/>
  </r>
  <r>
    <n v="1257"/>
    <s v="CAPEX  (Budget)"/>
    <d v="2025-06-26T00:00:00"/>
    <m/>
    <m/>
    <d v="2025-06-26T00:00:00"/>
    <s v="PR2526-01138"/>
    <s v="PO2526-01724"/>
    <d v="2025-07-04T00:00:00"/>
    <m/>
    <n v="45"/>
    <s v="SFST82000007"/>
    <s v="Safety equipment"/>
    <s v="Safety  annual jobs"/>
    <n v="1"/>
    <s v="เครื่องวัดค่าแก๊ส Wintact รุ่น WT8811_x000a_- วัดค่าแก๊สได้ 4 ชนิด : CO, O2, H2S, LEL"/>
    <n v="2"/>
    <s v="EA."/>
    <n v="6065.42"/>
    <n v="12130.84"/>
    <m/>
    <s v="V1000272 - Zolftech Innovation Co., Ltd"/>
    <x v="0"/>
    <s v="GRN2526-0002790"/>
    <d v="2025-08-01T00:00:00"/>
    <m/>
    <n v="28"/>
    <s v="Ontime"/>
    <m/>
  </r>
  <r>
    <n v="1258"/>
    <s v="CAPEX  (Budget)"/>
    <d v="2025-06-26T00:00:00"/>
    <m/>
    <m/>
    <d v="2025-06-26T00:00:00"/>
    <s v="PR2526-01139"/>
    <s v="PO2526-01721"/>
    <d v="2025-07-04T00:00:00"/>
    <m/>
    <n v="45"/>
    <s v="SFST82000007"/>
    <s v="Safety equipment"/>
    <s v="Safety  annual jobs"/>
    <n v="1"/>
    <s v="แผ่นเคลื่อนย้ายผู้ป่วย พร้อมหมอนล็อคศรีษะ และเข็มขัดรัดผู้ป่วย_x000a_- กระดานบอร์ด_x000a_- รับน้ำหนักได้สูงสุด 200 กิโลกรัม_x000a_- ขนาดแผ่นเคลื่อนย้ายผู้ป่วย 183 x 44.7 ซม._x000a_- มาตรฐาน CE"/>
    <n v="1"/>
    <s v="SET."/>
    <n v="3485"/>
    <n v="3485"/>
    <m/>
    <s v="V1000556 - Team Safety Sales Co., Ltd."/>
    <x v="0"/>
    <s v="GRN2526-0002616"/>
    <d v="2025-07-23T00:00:00"/>
    <m/>
    <n v="19"/>
    <s v="Ontime"/>
    <m/>
  </r>
  <r>
    <n v="1259"/>
    <s v="Expent  cost"/>
    <d v="2025-06-28T00:00:00"/>
    <m/>
    <m/>
    <d v="2025-06-28T00:00:00"/>
    <s v="PR2526-01161"/>
    <s v="PO2526-01765"/>
    <d v="2025-07-04T00:00:00"/>
    <m/>
    <n v="45"/>
    <s v="SFST81000050"/>
    <s v="Safety equipment"/>
    <s v="Safety equipment"/>
    <n v="1"/>
    <s v="รองเท้าเซฟตี้ Pangolin รุ่น ELITE พื้น PU_x000a_เสริมแผ่นโลหะกันแทงทะลุ_x000a_- Size: 8UK = 4 คู่, 9UK = 3 คู่, 10UK = 1 คู่, 12UK = 2คู่"/>
    <n v="10"/>
    <s v="PCS."/>
    <n v="1160.75"/>
    <n v="11607.5"/>
    <m/>
    <s v="V1000852 - CPL Group Public Company Limited"/>
    <x v="0"/>
    <s v="GRN2526-0002614"/>
    <d v="2025-07-23T00:00:00"/>
    <m/>
    <n v="19"/>
    <s v="Ontime"/>
    <m/>
  </r>
  <r>
    <n v="1260"/>
    <s v="Expent  cost"/>
    <d v="2025-06-28T00:00:00"/>
    <m/>
    <m/>
    <d v="2025-06-28T00:00:00"/>
    <s v="PR2526-01162"/>
    <s v="PO2526-02259"/>
    <d v="2025-07-31T00:00:00"/>
    <m/>
    <n v="120"/>
    <s v="SFST81000081"/>
    <s v="Safety equipment"/>
    <s v="Safety  annual jobs"/>
    <n v="1"/>
    <s v="Eliminate industrial waste_x000a_- Ammonia water"/>
    <n v="132"/>
    <s v="T"/>
    <n v="2000"/>
    <n v="264000"/>
    <m/>
    <s v="V1000871 - AKKHIE PRAKARN PUBLIC COMPANY LIMITED"/>
    <x v="0"/>
    <s v="GRN2526-0003129,GRN2526-0003128"/>
    <d v="2025-08-15T00:00:00"/>
    <m/>
    <n v="15"/>
    <s v="Ontime"/>
    <m/>
  </r>
  <r>
    <n v="1261"/>
    <s v="Expent  cost"/>
    <d v="2025-06-28T00:00:00"/>
    <m/>
    <m/>
    <d v="2025-06-28T00:00:00"/>
    <s v="PR2526-01162"/>
    <s v="PO2526-02259"/>
    <d v="2025-07-31T00:00:00"/>
    <m/>
    <n v="120"/>
    <s v="SFST81000081"/>
    <s v="Safety equipment"/>
    <s v="Safety  annual jobs"/>
    <n v="2"/>
    <s v="- Overhead"/>
    <n v="1"/>
    <s v="JOB."/>
    <n v="370300"/>
    <n v="370300"/>
    <m/>
    <s v="V1000871 - AKKHIE PRAKARN PUBLIC COMPANY LIMITED"/>
    <x v="0"/>
    <s v="GRN2526-0003129,GRN2526-0003128"/>
    <d v="2025-08-15T00:00:00"/>
    <m/>
    <n v="15"/>
    <s v="Ontime"/>
    <m/>
  </r>
  <r>
    <n v="1262"/>
    <s v="Expent  cost"/>
    <d v="2025-06-28T00:00:00"/>
    <m/>
    <m/>
    <d v="2025-06-28T00:00:00"/>
    <s v="PR2526-01162"/>
    <s v="PO2526-02259"/>
    <d v="2025-07-31T00:00:00"/>
    <m/>
    <n v="120"/>
    <s v="SFST81000081"/>
    <s v="Safety equipment"/>
    <s v="Safety  annual jobs"/>
    <n v="3"/>
    <s v="Transportation_x000a_Roll Off Truck 15 Q"/>
    <n v="11"/>
    <s v="TRIP"/>
    <n v="6600"/>
    <n v="72600"/>
    <m/>
    <s v="V1000871 - AKKHIE PRAKARN PUBLIC COMPANY LIMITED"/>
    <x v="0"/>
    <s v="GRN2526-0003129,GRN2526-0003128"/>
    <d v="2025-08-15T00:00:00"/>
    <m/>
    <n v="15"/>
    <s v="Ontime"/>
    <m/>
  </r>
  <r>
    <n v="1263"/>
    <s v="Expent  cost"/>
    <d v="2025-06-28T00:00:00"/>
    <m/>
    <m/>
    <d v="2025-06-28T00:00:00"/>
    <s v="PR2526-01163"/>
    <s v="PO2526-01717 "/>
    <d v="2025-07-04T00:00:00"/>
    <m/>
    <n v="30"/>
    <s v="SFST81000048"/>
    <s v="PD Machine"/>
    <s v="Combi oven No.2"/>
    <n v="4"/>
    <s v="24.05.616P GASKET GLASS PANE/TROLLY"/>
    <n v="2"/>
    <s v="PCS."/>
    <n v="3705"/>
    <n v="7410"/>
    <m/>
    <s v="V1000460 - FIX EVOLUTION CO., LTD."/>
    <x v="0"/>
    <s v="GRN2526-0002266"/>
    <d v="2025-07-08T00:00:00"/>
    <m/>
    <n v="4"/>
    <s v="Ontime"/>
    <m/>
  </r>
  <r>
    <n v="1264"/>
    <s v="Expent  cost"/>
    <d v="2025-06-28T00:00:00"/>
    <m/>
    <m/>
    <d v="2025-06-28T00:00:00"/>
    <s v="PR2526-01164"/>
    <s v="PO2526-01716"/>
    <d v="2025-07-04T00:00:00"/>
    <m/>
    <n v="20"/>
    <s v="SFST81000009"/>
    <s v="Tool and Equipment PD M/C"/>
    <s v="Tool and Equipment"/>
    <n v="5"/>
    <s v="Spring SUS for sink (washbasin)"/>
    <n v="50"/>
    <s v="PCS."/>
    <n v="160"/>
    <n v="8000"/>
    <m/>
    <s v="V1000655 - SRM ENGINEERING 1991 CO., LTD."/>
    <x v="0"/>
    <s v="GRN2526-0002323"/>
    <d v="2025-07-14T00:00:00"/>
    <m/>
    <n v="10"/>
    <s v="Ontime"/>
    <m/>
  </r>
  <r>
    <n v="1265"/>
    <s v="Expent  cost"/>
    <d v="2025-06-28T00:00:00"/>
    <m/>
    <m/>
    <d v="2025-06-28T00:00:00"/>
    <s v="PR2526-01165 "/>
    <s v="PO2526-01715"/>
    <d v="2025-07-04T00:00:00"/>
    <m/>
    <n v="45"/>
    <s v="SFST81000048"/>
    <s v="Tool and Equipment PD M/C"/>
    <s v="Tool and Equipment"/>
    <n v="6"/>
    <s v="Digital Temperature Controller PID &quot;PRIMUS&quot; TMP-96-R-R-AB_x000a_Size: 96x96 mm. /Output1: Relay Contact/Output2: Relay_x000a_Contact/Supply: 100-250 VAC"/>
    <n v="2"/>
    <s v="PCS."/>
    <n v="4216"/>
    <n v="8432"/>
    <m/>
    <s v="V1000668 - Primus Co.,Ltd"/>
    <x v="0"/>
    <s v="GRN2526-0002618"/>
    <d v="2025-07-23T00:00:00"/>
    <m/>
    <n v="19"/>
    <s v="Ontime"/>
    <m/>
  </r>
  <r>
    <n v="1266"/>
    <s v="Expent  cost"/>
    <d v="2025-06-28T00:00:00"/>
    <m/>
    <m/>
    <d v="2025-06-28T00:00:00"/>
    <s v="PR2526-01166"/>
    <s v="PO2526-01718"/>
    <d v="2025-07-02T00:00:00"/>
    <m/>
    <n v="30"/>
    <s v="SFST81000009"/>
    <s v="Consumable part for MN"/>
    <s v="Consumable part"/>
    <n v="1"/>
    <s v="เหล็กแผ่น 4' x 8' x 1.5MM"/>
    <n v="4"/>
    <s v="PCS."/>
    <n v="820"/>
    <n v="3280"/>
    <m/>
    <s v="V1000840 - S.Q. &amp; CO CO., LTD"/>
    <x v="0"/>
    <s v="GRN2526-0002290"/>
    <d v="2025-07-09T00:00:00"/>
    <m/>
    <n v="7"/>
    <s v="Ontime"/>
    <m/>
  </r>
  <r>
    <n v="1267"/>
    <s v="Expent  cost"/>
    <d v="2025-06-28T00:00:00"/>
    <m/>
    <m/>
    <d v="2025-06-28T00:00:00"/>
    <s v="PR2526-01166"/>
    <s v="PO2526-01719"/>
    <d v="2025-07-02T00:00:00"/>
    <m/>
    <n v="30"/>
    <s v="SFST81000009"/>
    <s v="Consumable part for MN"/>
    <s v="Consumable part"/>
    <n v="2"/>
    <s v="สแดนเลสกล่อง SS304 1&quot; x 1&quot; x 1.5MM x 6M - HL"/>
    <n v="2"/>
    <s v="PCS."/>
    <n v="670"/>
    <n v="1340"/>
    <m/>
    <s v="V1000307 - M.C.K.STEEL CENTER CO., LTD."/>
    <x v="0"/>
    <s v="GRN2526-0002291"/>
    <d v="2025-07-10T00:00:00"/>
    <m/>
    <n v="8"/>
    <s v="Ontime"/>
    <m/>
  </r>
  <r>
    <n v="1268"/>
    <s v="Expent  cost"/>
    <d v="2025-06-28T00:00:00"/>
    <m/>
    <m/>
    <d v="2025-06-28T00:00:00"/>
    <s v="PR2526-01166"/>
    <s v="PO2526-01718"/>
    <d v="2025-07-02T00:00:00"/>
    <m/>
    <n v="30"/>
    <s v="SFST81000009"/>
    <s v="Consumable part for MN"/>
    <s v="Consumable part"/>
    <n v="3"/>
    <s v="สแดนเลสกล่อง SS304 2&quot; x 1&quot; x 1.5MM X 6M - เงา"/>
    <n v="2"/>
    <s v="PCS."/>
    <n v="1250"/>
    <n v="2500"/>
    <m/>
    <s v="V1000840 - S.Q. &amp; CO CO., LTD"/>
    <x v="0"/>
    <s v="GRN2526-0002290"/>
    <d v="2025-07-09T00:00:00"/>
    <m/>
    <n v="7"/>
    <s v="Ontime"/>
    <m/>
  </r>
  <r>
    <n v="1269"/>
    <s v="Expent  cost"/>
    <d v="2025-06-28T00:00:00"/>
    <m/>
    <m/>
    <d v="2025-06-28T00:00:00"/>
    <s v="PR2526-01166"/>
    <s v="PO2526-01718"/>
    <d v="2025-07-02T00:00:00"/>
    <m/>
    <n v="30"/>
    <s v="SFST81000009"/>
    <s v="Consumable part for MN"/>
    <s v="Consumable part"/>
    <n v="4"/>
    <s v="สแตนเลสฉาก SS304 1&quot; x 1&quot; x 1/8&quot; (3.0MM) x 6M"/>
    <n v="2"/>
    <s v="PCS."/>
    <n v="620"/>
    <n v="1240"/>
    <m/>
    <s v="V1000840 - S.Q. &amp; CO CO., LTD"/>
    <x v="0"/>
    <s v="GRN2526-0002290"/>
    <d v="2025-07-09T00:00:00"/>
    <m/>
    <n v="7"/>
    <s v="Ontime"/>
    <m/>
  </r>
  <r>
    <n v="1270"/>
    <s v="Expent  cost"/>
    <d v="2025-06-28T00:00:00"/>
    <m/>
    <m/>
    <d v="2025-06-28T00:00:00"/>
    <s v="PR2526-01166"/>
    <s v="PO2526-01719"/>
    <d v="2025-07-02T00:00:00"/>
    <m/>
    <n v="30"/>
    <s v="SFST81000009"/>
    <s v="Consumable part for MN"/>
    <s v="Consumable part"/>
    <n v="5"/>
    <s v="สแดนเลสแบน SS304 1&quot; x 1/8&quot; (3.0MM) x 6M"/>
    <n v="6"/>
    <s v="PCS."/>
    <n v="285"/>
    <n v="1710"/>
    <m/>
    <s v="V1000307 - M.C.K.STEEL CENTER CO., LTD."/>
    <x v="0"/>
    <s v="GRN2526-0002291"/>
    <d v="2025-07-10T00:00:00"/>
    <m/>
    <n v="8"/>
    <s v="Ontime"/>
    <m/>
  </r>
  <r>
    <n v="1271"/>
    <s v="Expent  cost"/>
    <d v="2025-06-28T00:00:00"/>
    <m/>
    <m/>
    <d v="2025-06-28T00:00:00"/>
    <s v="PR2526-01166"/>
    <s v="PO2526-01719"/>
    <d v="2025-07-02T00:00:00"/>
    <m/>
    <n v="30"/>
    <s v="SFST81000009"/>
    <s v="Consumable part for MN"/>
    <s v="Consumable part"/>
    <n v="6"/>
    <s v="หล็กเพลาขาว 1/2&quot; 6 เมตร"/>
    <n v="1"/>
    <s v="PCS."/>
    <n v="170"/>
    <n v="170"/>
    <m/>
    <s v="V1000307 - M.C.K.STEEL CENTER CO., LTD."/>
    <x v="0"/>
    <s v="GRN2526-0002291"/>
    <d v="2025-07-10T00:00:00"/>
    <m/>
    <n v="8"/>
    <s v="Ontime"/>
    <m/>
  </r>
  <r>
    <n v="1272"/>
    <s v="Expent  cost"/>
    <d v="2025-06-28T00:00:00"/>
    <m/>
    <m/>
    <d v="2025-06-28T00:00:00"/>
    <s v="PR2526-01167"/>
    <s v="PO2526-01713"/>
    <d v="2025-07-04T00:00:00"/>
    <m/>
    <n v="45"/>
    <s v="SFST81000048"/>
    <s v="PD Machine"/>
    <s v="Machanical jobs"/>
    <n v="1"/>
    <s v="งานถอดประกอบชุด Blowers พร้อมท่าความสะอาดภายใน Blower และเปลี่ยนผ้าใบทางเข้า-ทางออก_x000a_- Steam Bratt Pan No.1_x000a_- Deep Pan fryer No.1_x000a_- Round Bratt Pan No.1_x000a_- Steam Bratt Pan No.3_x000a_- Cast Iron Bratt Pan_x000a_- Steam Bratt No.2-3_x000a_- Combi Oven No.2-3_x000a_- Combi Oven No.1_x000a_- Combi Oven No.4_x000a_- Fryer No.2-3_x000a_- Frame grill_x000a_Front steam Box No 1&amp;2 (Hight risk)"/>
    <n v="1"/>
    <s v="JOB."/>
    <n v="108000"/>
    <n v="108000"/>
    <m/>
    <s v="V1000799 - LALIN CLEAN TECH CO., LTD."/>
    <x v="0"/>
    <s v="GRN2526-0002657"/>
    <d v="2025-07-25T00:00:00"/>
    <m/>
    <n v="21"/>
    <s v="Ontime"/>
    <m/>
  </r>
  <r>
    <n v="1273"/>
    <s v="Expent  cost"/>
    <d v="2025-07-01T00:00:00"/>
    <m/>
    <m/>
    <d v="2025-07-01T00:00:00"/>
    <s v="PR2526-01192"/>
    <s v="PO2526-02034 "/>
    <d v="2025-07-20T00:00:00"/>
    <m/>
    <n v="60"/>
    <s v="SFST81000016"/>
    <s v="Safety equipment"/>
    <s v="Safety  annual jobs"/>
    <n v="1"/>
    <s v="ค่าสมัครสมาชิกกฎหมายรายปี สําหรับอัพเดตกฎหมายฯ_x000a_1.รวบรวมฐานข้อมูลกฎหมายความปลอดภัย, สิ่งแวดล้อมและพลังงาน บริหารงานบุคคล/แรงงาน และกฎหมายที่เกี่ยวข้อง ผ่อนหลังตั้งแต่อดีดจนถึงปัจจุบัน_x000a_2.Update กฎหมายออกใหม่ ประจําเดือน ผ่านเว็บไซต์_x000a_- สรุปสาระสำาคัญกฎหมายฯ_x000a_- Update กฎหมายออกใหม่ประจําเดือน_x000a_- รายละเอียดเพิ่มเต็ม ตามใบเสนอราคาแนบ"/>
    <n v="1"/>
    <s v="EA."/>
    <n v="2750"/>
    <n v="2750"/>
    <m/>
    <s v="V1000858 - WISS BUSINESS CORPORATION CO., LTD."/>
    <x v="0"/>
    <s v="GRN2526-0003126"/>
    <d v="2025-08-15T00:00:00"/>
    <m/>
    <n v="26"/>
    <s v="Ontime"/>
    <m/>
  </r>
  <r>
    <n v="1274"/>
    <s v="Expent  cost"/>
    <d v="2025-07-01T00:00:00"/>
    <m/>
    <m/>
    <d v="2025-07-01T00:00:00"/>
    <s v="PR2526-01192"/>
    <s v="PO2526-02034 "/>
    <d v="2025-07-20T00:00:00"/>
    <m/>
    <n v="60"/>
    <s v="SFST81000083"/>
    <s v="Safety equipment"/>
    <s v="Safety  annual jobs"/>
    <n v="2"/>
    <s v="ค่าสมัครสมาชิกกฎหมายรายปี สําหรับอัพเดตกฎหมายฯ_x000a_1.รวบรวมฐานข้อมูลกฎหมายความปลอดภัย, สิ่งแวดล้อมและพลังงาน บริหารงานบุคคล/แรงงาน และกฎหมายที่เกี่ยวข้อง ผ่อนหลังตั้งแต่อดีดจนถึงปัจจุบัน_x000a_2.Update กฎหมายออกใหม่ ประจําเดือน ผ่านเว็บไซต์_x000a_- สรุปสาระสำาคัญกฎหมายฯ_x000a_- Update กฎหมายออกใหม่ประจําเดือน_x000a_- รายละเอียดเพิ่มเต็ม ตามใบเสนอราคาแนบ"/>
    <n v="1"/>
    <s v="EA."/>
    <n v="250"/>
    <n v="250"/>
    <m/>
    <s v="V1000858 - WISS BUSINESS CORPORATION CO., LTD."/>
    <x v="0"/>
    <s v="GRN2526-0003126"/>
    <d v="2025-08-15T00:00:00"/>
    <m/>
    <n v="26"/>
    <s v="Ontime"/>
    <m/>
  </r>
  <r>
    <n v="1275"/>
    <s v="Expent  cost"/>
    <d v="2025-07-01T00:00:00"/>
    <m/>
    <m/>
    <d v="2025-07-01T00:00:00"/>
    <s v="PR2526-01272"/>
    <s v="PO2526-01910"/>
    <d v="2025-07-16T00:00:00"/>
    <m/>
    <n v="30"/>
    <s v="SFST81000048"/>
    <s v="Tool and Equipment PD M/C"/>
    <s v="Tool and Equipment"/>
    <n v="1"/>
    <s v="FLEXIBLE HOSE STAINLESS STEEL FMA321-3/4&quot;_x000a_SIZE: 3/4&quot;_x000a_END TO END: 50 CM._x000a_CONNECTION #1: FLANGE PN16 SS304 1&quot; (FIX)_x000a_CONNECTION #2: UNION SS304 3/4&quot;"/>
    <n v="2"/>
    <s v="PCS."/>
    <n v="2100"/>
    <n v="4200"/>
    <m/>
    <s v="V1000655 - SRM ENGINEERING 1991 CO., LTD."/>
    <x v="0"/>
    <s v="GRN2526-0002413"/>
    <d v="2025-07-17T00:00:00"/>
    <m/>
    <n v="1"/>
    <s v="Ontime"/>
    <m/>
  </r>
  <r>
    <n v="1276"/>
    <s v="Expent  cost"/>
    <d v="2025-07-01T00:00:00"/>
    <m/>
    <m/>
    <d v="2025-07-01T00:00:00"/>
    <s v="PR2526-01272"/>
    <s v="PO2526-01910"/>
    <d v="2025-07-16T00:00:00"/>
    <m/>
    <n v="30"/>
    <s v="SFST81000048"/>
    <s v="Tool and Equipment PD M/C"/>
    <s v="Tool and Equipment"/>
    <n v="2"/>
    <s v="FLEXIBLE HOSE STAINLESS STEEL FMA321-3/4&quot;_x000a_SIZE: 3/4&quot;_x000a_END TO END: 30 CM._x000a_CONNECTION #1: FLANGE 150P SS304 1&quot; (FIX)_x000a_CONNECTION #2: MALE SS304 3/4&quot;"/>
    <n v="2"/>
    <s v="PCS."/>
    <n v="1700"/>
    <n v="3400"/>
    <m/>
    <s v="V1000655 - SRM ENGINEERING 1991 CO., LTD."/>
    <x v="0"/>
    <s v="GRN2526-0002413"/>
    <d v="2025-07-17T00:00:00"/>
    <m/>
    <n v="1"/>
    <s v="Ontime"/>
    <m/>
  </r>
  <r>
    <n v="1277"/>
    <s v="CAPEX  (Budget)"/>
    <d v="2025-07-01T00:00:00"/>
    <m/>
    <m/>
    <d v="2025-07-01T00:00:00"/>
    <s v="PR2526-01290"/>
    <s v="PO2526-02035"/>
    <d v="2025-07-20T00:00:00"/>
    <m/>
    <n v="60"/>
    <s v="SFST82000004"/>
    <s v="Civill jobs (Floor-Wall-Celling-roof)"/>
    <s v="Cevil jobs"/>
    <n v="1"/>
    <s v="material, Nuts and silicone"/>
    <n v="1"/>
    <s v="EA."/>
    <n v="1500"/>
    <n v="1500"/>
    <m/>
    <s v="V1000687 - UM.TECH COMPANY LIMITED"/>
    <x v="0"/>
    <s v="GRN2526-0003308"/>
    <d v="2025-08-22T00:00:00"/>
    <m/>
    <n v="33"/>
    <s v="Ontime"/>
    <m/>
  </r>
  <r>
    <n v="1278"/>
    <s v="CAPEX  (Budget)"/>
    <d v="2025-07-01T00:00:00"/>
    <m/>
    <m/>
    <d v="2025-07-01T00:00:00"/>
    <s v="PR2526-01290"/>
    <s v="PO2526-02035"/>
    <d v="2025-07-20T00:00:00"/>
    <m/>
    <n v="60"/>
    <s v="SFST82000004"/>
    <s v="Civill jobs (Floor-Wall-Celling-roof)"/>
    <s v="Cevil jobs"/>
    <n v="2"/>
    <s v="Labor costs for operations"/>
    <n v="1"/>
    <s v="EA."/>
    <n v="8500"/>
    <n v="8500"/>
    <m/>
    <s v="V1000687 - UM.TECH COMPANY LIMITED"/>
    <x v="0"/>
    <s v="GRN2526-0003308"/>
    <d v="2025-08-22T00:00:00"/>
    <m/>
    <n v="33"/>
    <s v="Ontime"/>
    <m/>
  </r>
  <r>
    <n v="1279"/>
    <s v="CAPEX  (Budget)"/>
    <d v="2025-07-01T00:00:00"/>
    <m/>
    <m/>
    <d v="2025-07-01T00:00:00"/>
    <s v="PR2526-01290"/>
    <s v="PO2526-02035"/>
    <d v="2025-07-20T00:00:00"/>
    <m/>
    <n v="60"/>
    <s v="SFST82000004"/>
    <s v="Civill jobs (Floor-Wall-Celling-roof)"/>
    <s v="Cevil jobs"/>
    <n v="3"/>
    <s v="Transportation"/>
    <n v="1"/>
    <s v="EA."/>
    <n v="5000"/>
    <n v="5000"/>
    <m/>
    <s v="V1000687 - UM.TECH COMPANY LIMITED"/>
    <x v="0"/>
    <s v="GRN2526-0003308"/>
    <d v="2025-08-22T00:00:00"/>
    <m/>
    <n v="33"/>
    <s v="Ontime"/>
    <m/>
  </r>
  <r>
    <n v="1280"/>
    <s v="CAPEX  (Budget)"/>
    <d v="2025-07-01T00:00:00"/>
    <m/>
    <m/>
    <d v="2025-07-01T00:00:00"/>
    <s v="PR2526-01290"/>
    <s v="PO2526-02035"/>
    <d v="2025-07-20T00:00:00"/>
    <m/>
    <n v="60"/>
    <s v="SFST82000004"/>
    <s v="Civill jobs (Floor-Wall-Celling-roof)"/>
    <s v="Cevil jobs"/>
    <n v="4"/>
    <s v="Processing fee"/>
    <n v="1"/>
    <s v="EA."/>
    <n v="1500"/>
    <n v="1500"/>
    <m/>
    <s v="V1000687 - UM.TECH COMPANY LIMITED"/>
    <x v="0"/>
    <s v="GRN2526-0003308"/>
    <d v="2025-08-22T00:00:00"/>
    <m/>
    <n v="33"/>
    <s v="Ontime"/>
    <m/>
  </r>
  <r>
    <n v="1281"/>
    <s v="CAPEX  (Budget)"/>
    <d v="2025-07-01T00:00:00"/>
    <m/>
    <m/>
    <d v="2025-07-01T00:00:00"/>
    <s v="PR2526-01291"/>
    <s v="PO2526-02036"/>
    <d v="2025-07-20T00:00:00"/>
    <m/>
    <n v="30"/>
    <s v="SFST82000007"/>
    <s v="Safety equipment"/>
    <s v="Safety equipment"/>
    <n v="1"/>
    <s v="ติดตั้งตู้วงล้อสายดับเพลิง Fire Hose Reel Cabinet พร้อมชุดอุปกรณ์_x000a_- ตู้วงล้อสายดับเพลิง Fire Hose Reel Cabinet พร้อมชุด อุปกรณ์_x000a_- ขนาด 80x110x35 cm, (แบบลอย) เสริมขาสูง 30 ซม. มีหลังคา_x000a_ในชุดประกอบด้วย_x000a_- &quot;NIBCO' BRS Ball V., T-FP-40, UL/FM,350psi_x000a_- Angle Valve, ชนิดทองเหลือง ขนาด 2.5&quot;_x000a_-0ข้อต่อสวมเร็ว+ฝาปิดพร้อมโช ชนิดทองเหลือง ขนาด 2.5&quot;_x000a_- กงล้อสาย SRI Auto Swing Hose Reel ขนาดสาย 1&quot;x30 เมตร_x000a_- ถังดับเพลิง เคมีแห้ง 4A5B ขนาด 10 ปอนด์_x000a_- ติดตั้งตู้ ต่อท่อ เข้าตู้"/>
    <m/>
    <m/>
    <e v="#DIV/0!"/>
    <m/>
    <m/>
    <s v="V1000790 - WEE SERVICE 2024 CO., LTD."/>
    <x v="0"/>
    <s v="GRN2526-0002892"/>
    <d v="2025-08-05T00:00:00"/>
    <m/>
    <n v="16"/>
    <s v="Ontime"/>
    <m/>
  </r>
  <r>
    <n v="1282"/>
    <s v="Expent  cost"/>
    <d v="2025-07-08T00:00:00"/>
    <m/>
    <m/>
    <d v="2025-07-08T00:00:00"/>
    <s v="PR2526-01292"/>
    <s v="PO2526-01908"/>
    <d v="2025-07-16T00:00:00"/>
    <m/>
    <n v="30"/>
    <s v="SFST81000048"/>
    <s v="Safety equipment"/>
    <s v="Safety equipment"/>
    <n v="1"/>
    <s v="Chemical cleaning and descaling of an internal boiler surface with a capacity of 2 tons per hour._x000a_- เปิดช่อง Man Hole เติมเคมีล้างตะกรันลงในบอยเลอร์_x000a_- เวียนเคมีภายในบอยเลอร์_x000a_- เปิดช่อง Man Holeและ ช่อง Hand Hole ด้านล่าง_x000a_ทาความสะอาดเศษตะกรันออก_x000a_- ฉีดน้าแรงดันทาความสะอาด เศษตะกรันภายในบอยเลอร์_x000a_- ปิดช่อง Man Hole และ ช่อง Hand Hole_x000a_- อัดน้าทดสอบรอยรั่ว"/>
    <n v="1"/>
    <s v="JOB."/>
    <n v="65000"/>
    <n v="65000"/>
    <m/>
    <s v="V1000524 - C.MAX STEAM AND SUPPLY LIMITED PARTNERSHIP"/>
    <x v="0"/>
    <s v="GRN2526-0002537"/>
    <d v="2025-07-21T00:00:00"/>
    <m/>
    <n v="5"/>
    <s v="Ontime"/>
    <m/>
  </r>
  <r>
    <n v="1283"/>
    <s v="Expent  cost"/>
    <d v="2025-07-08T00:00:00"/>
    <m/>
    <m/>
    <d v="2025-07-08T00:00:00"/>
    <s v="PR2526-01293"/>
    <s v="PO2526-01909"/>
    <d v="2025-07-16T00:00:00"/>
    <m/>
    <n v="30"/>
    <s v="SFST81000048"/>
    <s v="Tool and Equipment PD M/C"/>
    <s v="Tool and Equipment"/>
    <n v="1"/>
    <s v="3V2-06NC Solenoid Valve - Airtac | 3/2 Way | NC_x000a_1/4&quot; Ports | With coil | 24 VDC"/>
    <n v="2"/>
    <s v="PCS."/>
    <n v="509"/>
    <n v="1018"/>
    <m/>
    <s v="V1000481 - บริษัท เจดับบลิวเทค จำกัด"/>
    <x v="0"/>
    <s v="GRN2526-0002654"/>
    <d v="2025-07-25T00:00:00"/>
    <m/>
    <n v="9"/>
    <s v="Ontime"/>
    <m/>
  </r>
  <r>
    <n v="1284"/>
    <s v="Expent  cost"/>
    <d v="2025-07-08T00:00:00"/>
    <m/>
    <m/>
    <d v="2025-07-08T00:00:00"/>
    <s v="PR2526-01293"/>
    <s v="PO2526-01909"/>
    <d v="2025-07-16T00:00:00"/>
    <m/>
    <n v="30"/>
    <s v="SFST81000048"/>
    <s v="Tool and Equipment PD M/C"/>
    <s v="Tool and Equipment"/>
    <n v="2"/>
    <s v="3V2-06NC Solenoid Valve - Airtac | 3/2 Way | NC_x000a_1/8&quot; Ports | With coil | 24 VDC"/>
    <n v="2"/>
    <s v="PCS."/>
    <n v="509"/>
    <n v="1018"/>
    <m/>
    <s v="V1000481 - บริษัท เจดับบลิวเทค จำกัด"/>
    <x v="0"/>
    <s v="GRN2526-0002654"/>
    <d v="2025-07-25T00:00:00"/>
    <m/>
    <n v="9"/>
    <s v="Ontime"/>
    <m/>
  </r>
  <r>
    <n v="1285"/>
    <s v="Expent  cost"/>
    <d v="2025-07-08T00:00:00"/>
    <m/>
    <m/>
    <d v="2025-07-08T00:00:00"/>
    <s v="PR2526-01294"/>
    <s v="PO2526-01907"/>
    <d v="2025-07-16T00:00:00"/>
    <m/>
    <n v="30"/>
    <s v="SFST81000009"/>
    <s v="Tool and Equipment  Engineering"/>
    <s v="Tool and Equipment"/>
    <n v="1"/>
    <s v="แผ่นไฟเบอร์กลาสสีขาวเรียบ 4' x 8' x 3 MM"/>
    <n v="4"/>
    <s v="PCS."/>
    <n v="4500"/>
    <n v="18000"/>
    <m/>
    <s v="V1000655 - SRM ENGINEERING 1991 CO., LTD."/>
    <x v="0"/>
    <s v="GRN2526-0002615"/>
    <d v="2025-07-23T00:00:00"/>
    <m/>
    <n v="7"/>
    <s v="Ontime"/>
    <m/>
  </r>
  <r>
    <n v="1286"/>
    <s v="Expent  cost"/>
    <d v="2025-07-08T00:00:00"/>
    <m/>
    <m/>
    <d v="2025-07-08T00:00:00"/>
    <s v="PR2526-01295"/>
    <s v="PO2526-02191"/>
    <d v="2025-07-28T00:00:00"/>
    <m/>
    <n v="60"/>
    <s v="SFST81000048"/>
    <s v="Tool and Equipment  Engineering"/>
    <s v="Tool and Equipment"/>
    <n v="1"/>
    <s v="ออโต้เครน Auto Drain CKD Model: 5100-4C_x000a_- ออโต้เครน CKD, ตัวระบายน้ำอัตโนมัติ Made By Japan._x000a_- ใช้กับระบบ ลม_x000a_- ขนาดเกลียว Rc 1/2&quot;_x000a_- ทนแรงดันสูงสุด 10 บาร์_x000a_- อุณภูมิใช่งานระหว่าง 5 - 65 องศาเซลเซียส"/>
    <n v="2"/>
    <s v="EA."/>
    <n v="8164.45"/>
    <n v="16328.9"/>
    <m/>
    <s v="V1000870 - MISUMI (THAILAND) CO., LTD."/>
    <x v="0"/>
    <s v="GRN2526-0003531"/>
    <d v="2025-09-03T00:00:00"/>
    <m/>
    <n v="37"/>
    <s v="Ontime"/>
    <m/>
  </r>
  <r>
    <n v="1287"/>
    <s v="Expent  cost"/>
    <d v="2025-07-08T00:00:00"/>
    <m/>
    <m/>
    <d v="2025-07-08T00:00:00"/>
    <s v="PR2526-01296"/>
    <s v="PO2526-02040"/>
    <d v="2025-07-15T00:00:00"/>
    <m/>
    <n v="30"/>
    <s v="SFST34000054"/>
    <s v="Consumable part for MN"/>
    <s v="Refrigerant"/>
    <n v="1"/>
    <s v="R507 Refrigerant,(1 Tank 11.3 kg/Tank)"/>
    <n v="20"/>
    <s v="DRUM."/>
    <n v="2630"/>
    <n v="52600"/>
    <m/>
    <s v="V1000312 - Colder Solution Co., Ltd."/>
    <x v="0"/>
    <s v="GRN2526-0002619"/>
    <d v="2025-07-23T00:00:00"/>
    <m/>
    <n v="8"/>
    <s v="Ontime"/>
    <m/>
  </r>
  <r>
    <n v="1288"/>
    <s v="Expent  cost"/>
    <d v="2025-07-08T00:00:00"/>
    <m/>
    <m/>
    <d v="2025-07-08T00:00:00"/>
    <s v="PR2526-01297 "/>
    <s v="PO2526-01912"/>
    <d v="2025-07-15T00:00:00"/>
    <m/>
    <n v="30"/>
    <s v="SFST81000048"/>
    <s v="Tool and Equipment  Engineering"/>
    <s v="Machanical jobs"/>
    <n v="1"/>
    <s v="Spare Part Compressor For MOBO EA37 (50 HP)_x000a_- Air Filter (ตัวกรองอากาศ)"/>
    <n v="1"/>
    <s v="EA."/>
    <n v="2900"/>
    <n v="2900"/>
    <m/>
    <s v="V1000477 - บริษัท วาตะ แอร์ คอมเพรสเซอร์ จำกัด"/>
    <x v="0"/>
    <s v="GRN2526-0002539"/>
    <d v="2025-07-21T00:00:00"/>
    <m/>
    <n v="6"/>
    <s v="Ontime"/>
    <m/>
  </r>
  <r>
    <n v="1289"/>
    <s v="Expent  cost"/>
    <d v="2025-07-08T00:00:00"/>
    <m/>
    <m/>
    <d v="2025-07-08T00:00:00"/>
    <s v="PR2526-01297 "/>
    <s v="PO2526-01912"/>
    <d v="2025-07-15T00:00:00"/>
    <m/>
    <n v="30"/>
    <s v="SFST81000048"/>
    <s v="Tool and Equipment  Engineering"/>
    <s v="Machanical jobs"/>
    <n v="2"/>
    <s v="Oil Filter (ตัวกรองน้ำมัน)"/>
    <n v="1"/>
    <s v="EA."/>
    <n v="2600"/>
    <n v="2600"/>
    <m/>
    <s v="V1000477 - บริษัท วาตะ แอร์ คอมเพรสเซอร์ จำกัด"/>
    <x v="0"/>
    <s v="GRN2526-0002539"/>
    <d v="2025-07-21T00:00:00"/>
    <m/>
    <n v="6"/>
    <s v="Ontime"/>
    <m/>
  </r>
  <r>
    <n v="1290"/>
    <s v="Expent  cost"/>
    <d v="2025-07-08T00:00:00"/>
    <m/>
    <m/>
    <d v="2025-07-08T00:00:00"/>
    <s v="PR2526-01297 "/>
    <s v="PO2526-01912"/>
    <d v="2025-07-15T00:00:00"/>
    <m/>
    <n v="30"/>
    <s v="SFST81000048"/>
    <s v="Tool and Equipment  Engineering"/>
    <s v="Machanical jobs"/>
    <n v="3"/>
    <s v="Separater (ตัวแยกน้ำมัน)"/>
    <n v="1"/>
    <s v="EA."/>
    <n v="10000"/>
    <n v="10000"/>
    <m/>
    <s v="V1000477 - บริษัท วาตะ แอร์ คอมเพรสเซอร์ จำกัด"/>
    <x v="0"/>
    <s v="GRN2526-0002539"/>
    <d v="2025-07-21T00:00:00"/>
    <m/>
    <n v="6"/>
    <s v="Ontime"/>
    <m/>
  </r>
  <r>
    <n v="1291"/>
    <s v="Expent  cost"/>
    <d v="2025-07-08T00:00:00"/>
    <m/>
    <m/>
    <d v="2025-07-08T00:00:00"/>
    <s v="PR2526-01297 "/>
    <s v="PO2526-01912"/>
    <d v="2025-07-15T00:00:00"/>
    <m/>
    <n v="30"/>
    <s v="SFST81000048"/>
    <s v="Tool and Equipment  Engineering"/>
    <s v="Machanical jobs"/>
    <n v="4"/>
    <s v="Lubricant S46 (20 lites) (น้ำมันปั๊มลมสกูร)"/>
    <n v="2"/>
    <s v="EA."/>
    <n v="4200"/>
    <n v="8400"/>
    <m/>
    <s v="V1000477 - บริษัท วาตะ แอร์ คอมเพรสเซอร์ จำกัด"/>
    <x v="0"/>
    <s v="GRN2526-0002539"/>
    <d v="2025-07-21T00:00:00"/>
    <m/>
    <n v="6"/>
    <s v="Ontime"/>
    <m/>
  </r>
  <r>
    <n v="1292"/>
    <s v="Expent  cost"/>
    <d v="2025-07-08T00:00:00"/>
    <m/>
    <m/>
    <d v="2025-07-08T00:00:00"/>
    <s v="PR2526-01299"/>
    <s v="PO2526-01913"/>
    <d v="2025-07-15T00:00:00"/>
    <m/>
    <n v="30"/>
    <s v="SFST81000048"/>
    <s v="Tool and Equipment  Engineering"/>
    <s v="Machanical jobs"/>
    <n v="5"/>
    <s v="Spare Part Compressor For MOBO SA 8 (10 HP)_x000a_Air Filter (ตัวกรองอากาศ)"/>
    <n v="1"/>
    <s v="EA."/>
    <n v="2120"/>
    <n v="2120"/>
    <m/>
    <s v="V1000477 - บริษัท วาตะ แอร์ คอมเพรสเซอร์ จำกัด"/>
    <x v="0"/>
    <s v="GRN2526-0002538"/>
    <d v="2025-07-21T00:00:00"/>
    <m/>
    <n v="6"/>
    <s v="Ontime"/>
    <m/>
  </r>
  <r>
    <n v="1293"/>
    <s v="Expent  cost"/>
    <d v="2025-07-08T00:00:00"/>
    <m/>
    <m/>
    <d v="2025-07-08T00:00:00"/>
    <s v="PR2526-01299"/>
    <s v="PO2526-01913"/>
    <d v="2025-07-15T00:00:00"/>
    <m/>
    <n v="30"/>
    <s v="SFST81000048"/>
    <s v="Tool and Equipment  Engineering"/>
    <s v="Machanical jobs"/>
    <n v="6"/>
    <s v="Oil Filter (ตัวกรองน้ำมัน)"/>
    <n v="1"/>
    <s v="EA."/>
    <n v="1200"/>
    <n v="1200"/>
    <m/>
    <s v="V1000477 - บริษัท วาตะ แอร์ คอมเพรสเซอร์ จำกัด"/>
    <x v="0"/>
    <s v="GRN2526-0002538"/>
    <d v="2025-07-21T00:00:00"/>
    <m/>
    <n v="6"/>
    <s v="Ontime"/>
    <m/>
  </r>
  <r>
    <n v="1294"/>
    <s v="Expent  cost"/>
    <d v="2025-07-08T00:00:00"/>
    <m/>
    <m/>
    <d v="2025-07-08T00:00:00"/>
    <s v="PR2526-01299"/>
    <s v="PO2526-01913"/>
    <d v="2025-07-15T00:00:00"/>
    <m/>
    <n v="30"/>
    <s v="SFST81000048"/>
    <s v="Tool and Equipment  Engineering"/>
    <s v="Machanical jobs"/>
    <n v="7"/>
    <s v="Separater (ตัวแยกน้ำมัน)"/>
    <n v="1"/>
    <s v="EA."/>
    <n v="7200"/>
    <n v="7200"/>
    <m/>
    <s v="V1000477 - บริษัท วาตะ แอร์ คอมเพรสเซอร์ จำกัด"/>
    <x v="0"/>
    <s v="GRN2526-0002538"/>
    <d v="2025-07-21T00:00:00"/>
    <m/>
    <n v="6"/>
    <s v="Ontime"/>
    <m/>
  </r>
  <r>
    <n v="1295"/>
    <s v="Expent  cost"/>
    <d v="2025-07-08T00:00:00"/>
    <m/>
    <m/>
    <d v="2025-07-08T00:00:00"/>
    <s v="PR2526-01299"/>
    <s v="PO2526-01913"/>
    <d v="2025-07-15T00:00:00"/>
    <m/>
    <n v="30"/>
    <s v="SFST81000048"/>
    <s v="Tool and Equipment  Engineering"/>
    <s v="Machanical jobs"/>
    <n v="8"/>
    <s v="Lubricant S46 (20 lites) (น้ำมันปั๊มลมสกูร)"/>
    <n v="1"/>
    <s v="EA."/>
    <n v="4200"/>
    <n v="4200"/>
    <m/>
    <s v="V1000477 - บริษัท วาตะ แอร์ คอมเพรสเซอร์ จำกัด"/>
    <x v="0"/>
    <s v="GRN2526-0002538"/>
    <d v="2025-07-21T00:00:00"/>
    <m/>
    <n v="6"/>
    <s v="Ontime"/>
    <m/>
  </r>
  <r>
    <n v="1296"/>
    <s v="Expent  cost"/>
    <d v="2025-07-09T00:00:00"/>
    <m/>
    <m/>
    <d v="2025-07-09T00:00:00"/>
    <s v="PR2526-01301"/>
    <s v="PO2526-02043"/>
    <d v="2025-07-20T00:00:00"/>
    <m/>
    <n v="30"/>
    <s v="SFST81000048"/>
    <s v="Tool and Equipment PD M/C"/>
    <s v="Tool and Equipment"/>
    <n v="1"/>
    <s v="สายอ่อนสแตนเลส หัวท้ายยูเนี่ยนสแตนเลส ขนาด1&quot; ยาว100cm. ทนแรงดัน 10Bar."/>
    <n v="2"/>
    <s v="PCS."/>
    <n v="1550"/>
    <n v="3100"/>
    <m/>
    <s v="V1000529 - 168 Supply"/>
    <x v="0"/>
    <s v="GRN2526-0002664"/>
    <d v="2025-07-25T00:00:00"/>
    <m/>
    <n v="5"/>
    <s v="Ontime"/>
    <m/>
  </r>
  <r>
    <n v="1297"/>
    <s v="CAPEX  (Unbudget)"/>
    <d v="2025-07-08T00:00:00"/>
    <m/>
    <m/>
    <d v="2025-07-08T00:00:00"/>
    <s v="PR2526-01304"/>
    <s v="PO2526-02033"/>
    <d v="2025-07-20T00:00:00"/>
    <m/>
    <n v="60"/>
    <s v="SFST82000007"/>
    <s v="Water plant"/>
    <s v="Water system jobs"/>
    <n v="1"/>
    <s v="Sensor Chlorine &quot;ProMinent&quot; CGE 3-mA-2ppm"/>
    <n v="1"/>
    <s v="EA."/>
    <n v="63300"/>
    <n v="63300"/>
    <m/>
    <s v="V1000102 - PROMINENT FLUID CONTROLS (THAILAND) CO., LTD."/>
    <x v="0"/>
    <s v="GRN2526-0003511"/>
    <d v="2025-09-01T00:00:00"/>
    <m/>
    <n v="43"/>
    <s v="Ontime"/>
    <m/>
  </r>
  <r>
    <n v="1298"/>
    <s v="CAPEX  (Budget)"/>
    <d v="2025-07-08T00:00:00"/>
    <m/>
    <m/>
    <d v="2025-07-08T00:00:00"/>
    <s v="PR2526-01309"/>
    <s v="PO2526-02274"/>
    <d v="2025-08-04T00:00:00"/>
    <m/>
    <n v="120"/>
    <s v="SFST82000008"/>
    <s v="Fire alarm &amp; Fire Pump system"/>
    <s v="Fire Pump System"/>
    <n v="1"/>
    <s v="FIRE ALARM SYSTEM_x000a_- F/A Module Box Size 9 Module"/>
    <n v="1"/>
    <s v="EA."/>
    <n v="8500"/>
    <n v="8500"/>
    <m/>
    <s v="V1000741 - Louis T. Leonowens (Thailand) .,Ltd."/>
    <x v="0"/>
    <s v="GRN2526-0004665"/>
    <d v="2025-10-17T00:00:00"/>
    <m/>
    <n v="74"/>
    <s v="Ontime"/>
    <m/>
  </r>
  <r>
    <n v="1299"/>
    <m/>
    <m/>
    <m/>
    <m/>
    <d v="2025-07-08T00:00:00"/>
    <s v="PR2526-01309"/>
    <s v="PO2526-02274"/>
    <d v="2025-08-04T00:00:00"/>
    <m/>
    <n v="120"/>
    <s v="SFST82000008"/>
    <s v="Fire alarm &amp; Fire Pump system"/>
    <s v="Fire Pump System"/>
    <n v="2"/>
    <s v="- Monitor Module 2 wire-Detector"/>
    <n v="7"/>
    <s v="EA."/>
    <n v="1500"/>
    <n v="10500"/>
    <m/>
    <s v="V1000741 - Louis T. Leonowens (Thailand) .,Ltd."/>
    <x v="0"/>
    <s v="GRN2526-0004665"/>
    <d v="2025-10-17T00:00:00"/>
    <m/>
    <n v="74"/>
    <s v="Ontime"/>
    <m/>
  </r>
  <r>
    <n v="1300"/>
    <m/>
    <m/>
    <m/>
    <m/>
    <d v="2025-07-08T00:00:00"/>
    <s v="PR2526-01309"/>
    <s v="PO2526-02274"/>
    <d v="2025-08-04T00:00:00"/>
    <m/>
    <n v="120"/>
    <s v="SFST82000008"/>
    <s v="Fire alarm &amp; Fire Pump system"/>
    <s v="Fire Pump System"/>
    <n v="3"/>
    <s v="- Monitor Module 2 wire-Detector"/>
    <n v="1"/>
    <s v="EA."/>
    <n v="1600"/>
    <n v="1600"/>
    <m/>
    <s v="V1000741 - Louis T. Leonowens (Thailand) .,Ltd."/>
    <x v="0"/>
    <s v="GRN2526-0004665"/>
    <d v="2025-10-17T00:00:00"/>
    <m/>
    <n v="74"/>
    <s v="Ontime"/>
    <m/>
  </r>
  <r>
    <n v="1301"/>
    <m/>
    <m/>
    <m/>
    <m/>
    <d v="2025-07-08T00:00:00"/>
    <s v="PR2526-01309"/>
    <s v="PO2526-02274"/>
    <d v="2025-08-04T00:00:00"/>
    <m/>
    <n v="120"/>
    <s v="SFST82000008"/>
    <s v="Fire alarm &amp; Fire Pump system"/>
    <s v="Fire Pump System"/>
    <n v="4"/>
    <s v="- Power Supply 5 Ah"/>
    <n v="1"/>
    <s v="EA."/>
    <n v="6000"/>
    <n v="6000"/>
    <m/>
    <s v="V1000741 - Louis T. Leonowens (Thailand) .,Ltd."/>
    <x v="0"/>
    <s v="GRN2526-0004665"/>
    <d v="2025-10-17T00:00:00"/>
    <m/>
    <n v="74"/>
    <s v="Ontime"/>
    <m/>
  </r>
  <r>
    <n v="1302"/>
    <m/>
    <m/>
    <m/>
    <m/>
    <d v="2025-07-08T00:00:00"/>
    <s v="PR2526-01309"/>
    <s v="PO2526-02274"/>
    <d v="2025-08-04T00:00:00"/>
    <m/>
    <n v="120"/>
    <s v="SFST82000008"/>
    <s v="Fire alarm &amp; Fire Pump system"/>
    <s v="Fire Pump System"/>
    <n v="5"/>
    <s v="- Photoelectric Smoke Detector, 2-wire, Plug-in"/>
    <n v="7"/>
    <s v="EA."/>
    <n v="800"/>
    <n v="5600"/>
    <m/>
    <s v="V1000741 - Louis T. Leonowens (Thailand) .,Ltd."/>
    <x v="0"/>
    <s v="GRN2526-0004665"/>
    <d v="2025-10-17T00:00:00"/>
    <m/>
    <n v="74"/>
    <s v="Ontime"/>
    <m/>
  </r>
  <r>
    <n v="1303"/>
    <m/>
    <m/>
    <m/>
    <m/>
    <d v="2025-07-08T00:00:00"/>
    <s v="PR2526-01309"/>
    <s v="PO2526-02274"/>
    <d v="2025-08-04T00:00:00"/>
    <m/>
    <n v="120"/>
    <s v="SFST82000008"/>
    <s v="Fire alarm &amp; Fire Pump system"/>
    <s v="Fire Pump System"/>
    <n v="6"/>
    <s v="- Rate-Anticipation Heat Detector"/>
    <n v="4"/>
    <s v="EA."/>
    <n v="2000"/>
    <n v="8000"/>
    <m/>
    <s v="V1000741 - Louis T. Leonowens (Thailand) .,Ltd."/>
    <x v="0"/>
    <s v="GRN2526-0004665"/>
    <d v="2025-10-17T00:00:00"/>
    <m/>
    <n v="74"/>
    <s v="Ontime"/>
    <m/>
  </r>
  <r>
    <n v="1304"/>
    <m/>
    <m/>
    <m/>
    <m/>
    <d v="2025-07-08T00:00:00"/>
    <s v="PR2526-01309"/>
    <s v="PO2526-02274"/>
    <d v="2025-08-04T00:00:00"/>
    <m/>
    <n v="120"/>
    <s v="SFST82000008"/>
    <s v="Fire alarm &amp; Fire Pump system"/>
    <s v="Fire Pump System"/>
    <n v="7"/>
    <s v="- Alarm Bell 24VDC, Polarized, 82 dBA, Size :6&quot;"/>
    <n v="2"/>
    <s v="EA."/>
    <n v="800"/>
    <n v="1600"/>
    <m/>
    <s v="V1000741 - Louis T. Leonowens (Thailand) .,Ltd."/>
    <x v="0"/>
    <s v="GRN2526-0004665"/>
    <d v="2025-10-17T00:00:00"/>
    <m/>
    <n v="74"/>
    <s v="Ontime"/>
    <m/>
  </r>
  <r>
    <n v="1305"/>
    <m/>
    <m/>
    <m/>
    <m/>
    <d v="2025-07-08T00:00:00"/>
    <s v="PR2526-01309"/>
    <s v="PO2526-02274"/>
    <d v="2025-08-04T00:00:00"/>
    <m/>
    <n v="120"/>
    <s v="SFST82000008"/>
    <s v="Fire alarm &amp; Fire Pump system"/>
    <s v="Fire Pump System"/>
    <n v="8"/>
    <s v="- Modify Plate Graphic Annunciator A3"/>
    <n v="2"/>
    <s v="EA."/>
    <n v="5000"/>
    <n v="10000"/>
    <m/>
    <s v="V1000741 - Louis T. Leonowens (Thailand) .,Ltd."/>
    <x v="0"/>
    <s v="GRN2526-0004665"/>
    <d v="2025-10-17T00:00:00"/>
    <m/>
    <n v="74"/>
    <s v="Ontime"/>
    <m/>
  </r>
  <r>
    <n v="1306"/>
    <m/>
    <m/>
    <m/>
    <m/>
    <d v="2025-07-08T00:00:00"/>
    <s v="PR2526-01309"/>
    <s v="PO2526-02274"/>
    <d v="2025-08-04T00:00:00"/>
    <m/>
    <n v="120"/>
    <s v="SFST82000008"/>
    <s v="Fire alarm &amp; Fire Pump system"/>
    <s v="Fire Pump System"/>
    <n v="9"/>
    <s v="- Rack Hose, 2.5&quot; x 100 FT,w/ brass Inst, w/Box"/>
    <n v="1"/>
    <s v="EA."/>
    <n v="10000"/>
    <n v="10000"/>
    <m/>
    <s v="V1000741 - Louis T. Leonowens (Thailand) .,Ltd."/>
    <x v="0"/>
    <s v="GRN2526-0004665"/>
    <d v="2025-10-17T00:00:00"/>
    <m/>
    <n v="74"/>
    <s v="Ontime"/>
    <m/>
  </r>
  <r>
    <n v="1307"/>
    <m/>
    <m/>
    <m/>
    <m/>
    <d v="2025-07-08T00:00:00"/>
    <s v="PR2526-01309"/>
    <s v="PO2526-02274"/>
    <d v="2025-08-04T00:00:00"/>
    <m/>
    <n v="120"/>
    <s v="SFST82000008"/>
    <s v="Fire alarm &amp; Fire Pump system"/>
    <s v="Fire Pump System"/>
    <n v="10"/>
    <s v="Labor costs for repair and installation"/>
    <n v="1"/>
    <s v="EA."/>
    <n v="57000"/>
    <n v="57000"/>
    <m/>
    <s v="V1000741 - Louis T. Leonowens (Thailand) .,Ltd."/>
    <x v="0"/>
    <s v="GRN2526-0004670"/>
    <d v="2025-10-17T00:00:00"/>
    <m/>
    <n v="74"/>
    <s v="Ontime"/>
    <m/>
  </r>
  <r>
    <n v="1308"/>
    <s v="Expent  cost"/>
    <d v="2025-07-08T00:00:00"/>
    <m/>
    <m/>
    <d v="2025-07-08T00:00:00"/>
    <s v="PR2526-01311"/>
    <s v="PO2526-02159"/>
    <d v="2025-07-28T00:00:00"/>
    <m/>
    <n v="60"/>
    <s v="SFST81000009"/>
    <s v="Water plant"/>
    <s v="Sand Filter Tank No.1"/>
    <n v="1"/>
    <s v="Filter replacement for the softening tank 6 Unit_x000a_- Sand filter 2 Unit_x000a_- Carbon filter 2 Unit_x000a_- Rasin Filer 2 Unit"/>
    <n v="1"/>
    <s v="JOB."/>
    <n v="40000"/>
    <n v="40000"/>
    <m/>
    <s v="V1000865 - TAWANPHOEMPHOON ENGINEERING CO.,LTD."/>
    <x v="0"/>
    <s v="GRN2526-0002938"/>
    <d v="2025-08-07T00:00:00"/>
    <m/>
    <n v="10"/>
    <s v="Ontime"/>
    <m/>
  </r>
  <r>
    <n v="1309"/>
    <s v="Expent  cost"/>
    <d v="2025-07-08T00:00:00"/>
    <m/>
    <m/>
    <d v="2025-07-08T00:00:00"/>
    <s v="PR2526-01311"/>
    <s v="PO2526-02159"/>
    <d v="2025-07-28T00:00:00"/>
    <m/>
    <n v="60"/>
    <s v="SFST81000009"/>
    <s v="Water plant"/>
    <s v="Sand Filter Tank No.2"/>
    <n v="2"/>
    <s v="Service charge for replacement_x000a_- Working 4 days"/>
    <n v="1"/>
    <s v="JOB."/>
    <n v="15000"/>
    <n v="15000"/>
    <m/>
    <s v="V1000865 - TAWANPHOEMPHOON ENGINEERING CO.,LTD."/>
    <x v="0"/>
    <s v="GRN2526-0002938"/>
    <d v="2025-08-07T00:00:00"/>
    <m/>
    <n v="10"/>
    <s v="Ontime"/>
    <m/>
  </r>
  <r>
    <n v="1310"/>
    <s v="Expent  cost"/>
    <d v="2025-07-08T00:00:00"/>
    <m/>
    <m/>
    <d v="2025-07-08T00:00:00"/>
    <s v="PR2526-01312"/>
    <s v="PO2526-02046"/>
    <d v="2025-07-20T00:00:00"/>
    <m/>
    <n v="120"/>
    <s v="SFST81000048"/>
    <s v="Utility Jobs  (Boiler-Air compress-Transformer-LPG)"/>
    <s v="Cooling system jobs"/>
    <n v="1"/>
    <s v="Heater Coil 220V 750W"/>
    <n v="1"/>
    <s v="EA."/>
    <n v="9500"/>
    <n v="9500"/>
    <m/>
    <s v=" V1000554 - SHANTECH (THAILAND) CO.,LTD."/>
    <x v="0"/>
    <s v="GRN2526-0002789"/>
    <d v="2025-08-01T00:00:00"/>
    <m/>
    <n v="12"/>
    <s v="Ontime"/>
    <m/>
  </r>
  <r>
    <n v="1311"/>
    <s v="Expent  cost"/>
    <d v="2025-07-08T00:00:00"/>
    <m/>
    <m/>
    <d v="2025-07-08T00:00:00"/>
    <s v="PR2526-01312"/>
    <s v="PO2526-02046"/>
    <d v="2025-07-20T00:00:00"/>
    <m/>
    <n v="12"/>
    <s v="SFST81000048"/>
    <s v="Utility Jobs  (Boiler-Air compress-Transformer-LPG)"/>
    <s v="Cooling system jobs"/>
    <n v="2"/>
    <s v="Heater Drain60w L=4m, dia 5.5mm 230V"/>
    <n v="1"/>
    <s v="EA."/>
    <n v="8000"/>
    <n v="8000"/>
    <m/>
    <s v=" V1000554 - SHANTECH (THAILAND) CO.,LTD."/>
    <x v="0"/>
    <s v="GRN2526-0002789"/>
    <d v="2025-08-01T00:00:00"/>
    <m/>
    <n v="12"/>
    <s v="Ontime"/>
    <m/>
  </r>
  <r>
    <n v="1312"/>
    <s v="Expent  cost"/>
    <d v="2025-07-08T00:00:00"/>
    <m/>
    <m/>
    <d v="2025-07-08T00:00:00"/>
    <s v="PR2526-01312"/>
    <s v="PO2526-02046"/>
    <d v="2025-07-20T00:00:00"/>
    <m/>
    <n v="120"/>
    <s v="SFST81000048"/>
    <s v="Utility Jobs  (Boiler-Air compress-Transformer-LPG)"/>
    <s v="Cooling system jobs"/>
    <n v="3"/>
    <s v="Heater Drain 120w L=3m, dia 5.5mm 230V"/>
    <n v="1"/>
    <s v="EA."/>
    <n v="4500"/>
    <n v="4500"/>
    <m/>
    <s v=" V1000554 - SHANTECH (THAILAND) CO.,LTD."/>
    <x v="0"/>
    <s v="GRN2526-0002789"/>
    <d v="2025-08-01T00:00:00"/>
    <m/>
    <n v="12"/>
    <s v="Ontime"/>
    <m/>
  </r>
  <r>
    <n v="1313"/>
    <s v="Expent  cost"/>
    <d v="2025-07-08T00:00:00"/>
    <m/>
    <m/>
    <d v="2025-07-08T00:00:00"/>
    <s v="PR2526-01312"/>
    <s v="PO2526-02046"/>
    <d v="2025-07-20T00:00:00"/>
    <m/>
    <n v="120"/>
    <s v="SFST81000048"/>
    <s v="Utility Jobs  (Boiler-Air compress-Transformer-LPG)"/>
    <s v="Cooling system jobs"/>
    <n v="4"/>
    <s v="งานปรับปรุงถาดเดรนพร้อมหุ้มฉนวนท่อน้ำทิ้ง"/>
    <n v="2"/>
    <s v="JOB."/>
    <n v="2000"/>
    <n v="4000"/>
    <m/>
    <s v=" V1000554 - SHANTECH (THAILAND) CO.,LTD."/>
    <x v="0"/>
    <s v="GRN2526-0002789"/>
    <d v="2025-08-01T00:00:00"/>
    <m/>
    <n v="12"/>
    <s v="Ontime"/>
    <m/>
  </r>
  <r>
    <n v="1314"/>
    <s v="Expent  cost"/>
    <d v="2025-07-08T00:00:00"/>
    <m/>
    <m/>
    <d v="2025-07-08T00:00:00"/>
    <s v="PR2526-01313"/>
    <s v="PO2526-02045"/>
    <d v="2025-07-20T00:00:00"/>
    <m/>
    <n v="120"/>
    <s v="SFST81000009"/>
    <s v="Foam &amp; Cleaning solution pump system"/>
    <s v="Water pump for production line cleaning No.2"/>
    <n v="1"/>
    <s v="Overhaul Grundfos Pump (Type CR 10-22) 7.5 KW."/>
    <n v="1"/>
    <s v="JOB."/>
    <n v="15000"/>
    <n v="15000"/>
    <m/>
    <s v="V1000790 - WEE SERVICE 2024 CO., LTD."/>
    <x v="0"/>
    <s v="GRN2526-0003248"/>
    <d v="2025-08-21T00:00:00"/>
    <m/>
    <n v="32"/>
    <s v="Ontime"/>
    <m/>
  </r>
  <r>
    <n v="1315"/>
    <s v="Expent  cost"/>
    <d v="2025-07-08T00:00:00"/>
    <m/>
    <m/>
    <d v="2025-07-08T00:00:00"/>
    <s v="PR2526-01313"/>
    <s v="PO2526-02045"/>
    <d v="2025-07-20T00:00:00"/>
    <m/>
    <n v="120"/>
    <s v="SFST81000009"/>
    <s v="Foam &amp; Cleaning solution pump system"/>
    <s v="Water pump for production line cleaning No.2"/>
    <n v="2"/>
    <s v="Overhaul and Rewinding Motor 7.5 Kw_x000a_- For water pumps in production lines (Spare 1 Unit)"/>
    <n v="1"/>
    <s v="JOB."/>
    <n v="12000"/>
    <n v="12000"/>
    <m/>
    <s v="V1000790 - WEE SERVICE 2024 CO., LTD."/>
    <x v="0"/>
    <s v="GRN2526-0003248"/>
    <d v="2025-08-21T00:00:00"/>
    <m/>
    <n v="32"/>
    <s v="Ontime"/>
    <m/>
  </r>
  <r>
    <n v="1316"/>
    <s v="Expent  cost"/>
    <d v="2025-07-08T00:00:00"/>
    <m/>
    <m/>
    <d v="2025-07-08T00:00:00"/>
    <s v="PR2526-01313"/>
    <s v="PO2526-02045"/>
    <d v="2025-07-20T00:00:00"/>
    <m/>
    <n v="120"/>
    <s v="SFST81000009"/>
    <s v="Foam &amp; Cleaning solution pump system"/>
    <s v="Water pump for production line cleaning No.2"/>
    <n v="3"/>
    <s v="Overhaul Grundfos Pump (Type CR 10-8)"/>
    <n v="1"/>
    <s v="JOB."/>
    <n v="13000"/>
    <n v="13000"/>
    <m/>
    <s v="V1000790 - WEE SERVICE 2024 CO., LTD."/>
    <x v="0"/>
    <s v="GRN2526-0003249"/>
    <d v="2025-08-21T00:00:00"/>
    <m/>
    <n v="32"/>
    <s v="Ontime"/>
    <m/>
  </r>
  <r>
    <n v="1317"/>
    <s v="Expent  cost"/>
    <d v="2025-07-08T00:00:00"/>
    <m/>
    <m/>
    <d v="2025-07-08T00:00:00"/>
    <s v="PR2526-01313"/>
    <s v="PO2526-02045"/>
    <d v="2025-07-20T00:00:00"/>
    <m/>
    <n v="120"/>
    <s v="SFST81000009"/>
    <s v="Foam &amp; Cleaning solution pump system"/>
    <s v="Water pump for production line cleaning No.2"/>
    <n v="4"/>
    <s v="Overhaul Motor 3 Kw._x000a_- For Foam pumps in production lines (Spare 1 Unit)"/>
    <n v="1"/>
    <s v="JOB."/>
    <n v="7500"/>
    <n v="7500"/>
    <m/>
    <s v="V1000790 - WEE SERVICE 2024 CO., LTD."/>
    <x v="0"/>
    <s v="GRN2526-0003249"/>
    <d v="2025-08-21T00:00:00"/>
    <m/>
    <n v="32"/>
    <s v="Ontime"/>
    <m/>
  </r>
  <r>
    <n v="1318"/>
    <s v="Expent  cost"/>
    <d v="2025-07-08T00:00:00"/>
    <m/>
    <m/>
    <d v="2025-07-08T00:00:00"/>
    <s v="PR2526-01313"/>
    <s v="PO2526-02045"/>
    <d v="2025-07-20T00:00:00"/>
    <m/>
    <n v="120"/>
    <s v="SFST81000009"/>
    <s v="Foam &amp; Cleaning solution pump system"/>
    <s v="Water pump for production line cleaning No.2"/>
    <n v="5"/>
    <s v="Transportation"/>
    <n v="1"/>
    <s v="JOB."/>
    <n v="1500"/>
    <n v="1500"/>
    <m/>
    <s v="V1000790 - WEE SERVICE 2024 CO., LTD."/>
    <x v="0"/>
    <s v="GRN2526-0003249"/>
    <d v="2025-08-21T00:00:00"/>
    <m/>
    <n v="32"/>
    <s v="Ontime"/>
    <m/>
  </r>
  <r>
    <n v="1319"/>
    <s v="Expent  cost"/>
    <d v="2025-07-08T00:00:00"/>
    <m/>
    <m/>
    <d v="2025-07-08T00:00:00"/>
    <s v="PR2526-01313"/>
    <s v="PO2526-02045"/>
    <d v="2025-07-20T00:00:00"/>
    <m/>
    <n v="120"/>
    <s v="SFST81000009"/>
    <s v="Foam &amp; Cleaning solution pump system"/>
    <s v="Water pump for production line cleaning No.2"/>
    <n v="6"/>
    <s v="Transportation"/>
    <n v="1"/>
    <s v="JOB."/>
    <n v="1500"/>
    <n v="1500"/>
    <m/>
    <s v="V1000790 - WEE SERVICE 2024 CO., LTD."/>
    <x v="0"/>
    <s v="GRN2526-0003248"/>
    <d v="2025-08-21T00:00:00"/>
    <m/>
    <n v="32"/>
    <s v="Ontime"/>
    <m/>
  </r>
  <r>
    <n v="1320"/>
    <s v="Expent  cost"/>
    <d v="2025-07-08T00:00:00"/>
    <m/>
    <m/>
    <d v="2025-07-08T00:00:00"/>
    <s v="PR2526-01314"/>
    <s v="PR2526-01314"/>
    <d v="2025-07-20T00:00:00"/>
    <m/>
    <n v="30"/>
    <s v="SFST81000009"/>
    <s v="Tool and Equipment PD M/C"/>
    <s v="Eletrical part"/>
    <n v="1"/>
    <s v="3-pin double socket WEG15929"/>
    <n v="20"/>
    <s v="PCS."/>
    <n v="110"/>
    <n v="2200"/>
    <m/>
    <s v="V1000276 - SN. ELECTRIC AND SUPPLY CO., LTD."/>
    <x v="0"/>
    <s v="GRN2526-0002656"/>
    <d v="2025-07-25T00:00:00"/>
    <m/>
    <n v="5"/>
    <s v="Ontime"/>
    <m/>
  </r>
  <r>
    <n v="1321"/>
    <s v="Expent  cost"/>
    <d v="2025-07-08T00:00:00"/>
    <m/>
    <m/>
    <d v="2025-07-08T00:00:00"/>
    <s v="PR2526-01314"/>
    <s v="PR2526-01314"/>
    <d v="2025-07-20T00:00:00"/>
    <m/>
    <n v="30"/>
    <s v="SFST81000009"/>
    <s v="Tool and Equipment PD M/C"/>
    <s v="Eletrical part"/>
    <n v="2"/>
    <s v="Waterproof cover, surface mounted, PVC front,_x000a_WEG8973LH"/>
    <n v="20"/>
    <s v="PCS."/>
    <n v="410"/>
    <n v="8200"/>
    <m/>
    <s v="V1000276 - SN. ELECTRIC AND SUPPLY CO., LTD."/>
    <x v="0"/>
    <s v="GRN2526-0002656"/>
    <d v="2025-07-25T00:00:00"/>
    <m/>
    <n v="5"/>
    <s v="Ontime"/>
    <m/>
  </r>
  <r>
    <n v="1322"/>
    <s v="Expent  cost"/>
    <d v="2025-07-09T00:00:00"/>
    <m/>
    <m/>
    <d v="2025-07-09T00:00:00"/>
    <s v="PR2526-01338"/>
    <s v="PO2526-02048 "/>
    <d v="2025-07-20T00:00:00"/>
    <m/>
    <n v="80"/>
    <s v="SFST81000078"/>
    <s v="Civill jobs (Floor-Wall-Celling-roof)"/>
    <s v="Cevil jobs"/>
    <n v="1"/>
    <s v="Genaral maintenance in Sunday: Only labor_x000a_- Panting_x000a_- Cleaning_x000a_- Electricity system_x000a_- Pipe repair_x000a_- Silicone wall_x000a_- PU - Epoxcy_x000a_- Working 8 Hr / Day_x000a_- Manpower 10 Person / Job_x000a_- Report Before - After according to work order"/>
    <n v="5"/>
    <s v="TIME."/>
    <n v="3100"/>
    <n v="15500"/>
    <m/>
    <s v="V1000117 - NPN ENGINEERING SOLUTION SUPPLY CO., LTD."/>
    <x v="0"/>
    <s v="GRN2526-0002620.GRN2526-0002913"/>
    <d v="2025-08-05T00:00:00"/>
    <m/>
    <n v="16"/>
    <s v="Ontime"/>
    <m/>
  </r>
  <r>
    <n v="1323"/>
    <s v="Expent  cost"/>
    <d v="2025-07-09T00:00:00"/>
    <m/>
    <m/>
    <d v="2025-07-09T00:00:00"/>
    <s v="PR2526-01344"/>
    <s v="PO2526-02047"/>
    <d v="2025-07-20T00:00:00"/>
    <m/>
    <n v="30"/>
    <s v="SFST81000078"/>
    <s v="Civill jobs (Floor-Wall-Celling-roof)"/>
    <s v="Cevil jobs"/>
    <n v="1"/>
    <s v="งานรื้อพื้นเดิม + ปรับระดับพื้น + เคลือบ Poly Urethane Screed หนา 10 mm._x000a_- รวมค่าดำเนินการช่วงวันหยุดแล้ว เข้างานวันที่ 10-13/07/68_x000a__x000a_ ** Warranty 1  Year **"/>
    <n v="1"/>
    <s v="JOB."/>
    <n v="80000"/>
    <n v="80000"/>
    <m/>
    <s v="V1000179 - K.T.FLOORING &amp; SERVICE CO.,LTD"/>
    <x v="0"/>
    <s v="GRN2526-0002617"/>
    <d v="2025-07-23T00:00:00"/>
    <m/>
    <n v="3"/>
    <s v="Ontime"/>
    <m/>
  </r>
  <r>
    <n v="1324"/>
    <s v="Expent  cost"/>
    <d v="2025-07-14T00:00:00"/>
    <m/>
    <m/>
    <d v="2025-07-14T00:00:00"/>
    <s v="PR2526-01384"/>
    <s v="PO2526-02158"/>
    <d v="2025-07-28T00:00:00"/>
    <m/>
    <n v="60"/>
    <s v="SFST81000048"/>
    <s v="Utility Jobs  (Boiler-Air compress-Transformer-LPG)"/>
    <s v="Cooling system jobs"/>
    <n v="1"/>
    <s v="รายการตรวจเช็คเครื่องปรับอากาศ TRANE หมายเลขเครื่อง ACDU-M-01-2"/>
    <n v="1"/>
    <s v="JOB."/>
    <n v="1500"/>
    <n v="1500"/>
    <m/>
    <s v="V1000864 - RATCHANEE ENGINEERING CO., LTD."/>
    <x v="0"/>
    <s v="GRN2526-0002940"/>
    <d v="2025-08-07T00:00:00"/>
    <m/>
    <n v="10"/>
    <s v="Ontime"/>
    <m/>
  </r>
  <r>
    <n v="1325"/>
    <s v="Expent  cost"/>
    <d v="2025-07-17T00:00:00"/>
    <m/>
    <m/>
    <d v="2025-07-17T00:00:00"/>
    <s v="PR2526-01459"/>
    <s v="PO2526-02163"/>
    <d v="2025-07-28T00:00:00"/>
    <m/>
    <n v="180"/>
    <s v="SFST34000136"/>
    <s v="Consumable part for MN"/>
    <s v="Cevil quipment  &amp; Part"/>
    <n v="1"/>
    <s v=" argon gas 1.5 Q"/>
    <n v="6"/>
    <s v="DRUM."/>
    <n v="350"/>
    <n v="2100"/>
    <m/>
    <s v="V1000475 - คล่องการค้า"/>
    <x v="0"/>
    <s v="GRN2526-0002796,GRN2526-0003247"/>
    <d v="2025-08-01T00:00:00"/>
    <m/>
    <n v="4"/>
    <s v="Ontime"/>
    <s v="เหลืออีก 1 ถัง"/>
  </r>
  <r>
    <n v="1326"/>
    <s v="Expent  cost"/>
    <d v="2025-07-18T00:00:00"/>
    <m/>
    <m/>
    <d v="2025-07-18T00:00:00"/>
    <s v="PR2526-01468"/>
    <s v="PO2526-02164"/>
    <d v="2025-07-29T00:00:00"/>
    <m/>
    <n v="45"/>
    <s v="SFST81000005"/>
    <s v="Tool and Equipment PD M/C"/>
    <s v="Eletrical part"/>
    <n v="1"/>
    <s v="คาปาซวิสเตอรร์ 450 VAC 50/60 Hz 4 uF-5/+10%"/>
    <n v="10"/>
    <s v="PCS."/>
    <n v="60"/>
    <n v="600"/>
    <m/>
    <s v="V1000271 - 395 Shop Limited Partnership"/>
    <x v="0"/>
    <s v="GRN2526-0002968"/>
    <d v="2025-08-07T00:00:00"/>
    <m/>
    <n v="9"/>
    <s v="Ontime"/>
    <m/>
  </r>
  <r>
    <n v="1327"/>
    <s v="Expent  cost"/>
    <d v="2025-07-18T00:00:00"/>
    <m/>
    <m/>
    <d v="2025-07-18T00:00:00"/>
    <s v="PR2526-01470"/>
    <s v="PO2526-02165"/>
    <d v="2025-07-28T00:00:00"/>
    <m/>
    <n v="60"/>
    <s v="SFST81000009"/>
    <s v="Foam &amp; Cleaning solution pump system"/>
    <s v="Water pump for production line cleaning No.2"/>
    <n v="1"/>
    <s v="Repair and replacement of gasket, flange face, and flexible joint."/>
    <n v="1"/>
    <s v="JOB."/>
    <n v="12000"/>
    <n v="12000"/>
    <m/>
    <s v="V1000790 - WEE SERVICE 2024 CO., LTD."/>
    <x v="0"/>
    <s v="GRN2526-0003164"/>
    <d v="2025-08-18T00:00:00"/>
    <m/>
    <n v="21"/>
    <s v="Ontime"/>
    <m/>
  </r>
  <r>
    <n v="1328"/>
    <s v="Expent  cost"/>
    <d v="2025-07-18T00:00:00"/>
    <m/>
    <m/>
    <d v="2025-07-18T00:00:00"/>
    <s v="PR2526-01470"/>
    <s v="PO2526-02165"/>
    <d v="2025-07-28T00:00:00"/>
    <m/>
    <n v="60"/>
    <s v="SFST81000009"/>
    <s v="Foam &amp; Cleaning solution pump system"/>
    <s v="Water pump for production line cleaning No.2"/>
    <n v="2"/>
    <s v="Service : Site mobilization and transportation"/>
    <n v="1"/>
    <s v="JOB."/>
    <n v="3000"/>
    <n v="3000"/>
    <m/>
    <s v="V1000790 - WEE SERVICE 2024 CO., LTD."/>
    <x v="0"/>
    <s v="GRN2526-0003164"/>
    <d v="2025-08-18T00:00:00"/>
    <m/>
    <n v="21"/>
    <s v="Ontime"/>
    <m/>
  </r>
  <r>
    <n v="1329"/>
    <s v="CAPEX  (Budget)"/>
    <d v="2025-07-18T00:00:00"/>
    <m/>
    <m/>
    <d v="2025-07-18T00:00:00"/>
    <s v="PR2526-01471"/>
    <s v="PO2526-02272"/>
    <d v="2025-07-31T00:00:00"/>
    <m/>
    <n v="60"/>
    <s v="SFST82000004"/>
    <s v="Civill jobs (Floor-Wall-Celling-roof)"/>
    <s v="Cevil jobs"/>
    <n v="1"/>
    <s v="งานถอดเปลี่ยนสุขภัณฑ์ห้องน้ำกระเบื้องพื้น ฝ้าเพดาน ประตูวงกบ_x000a_- สวิตช์ไฟ โคมไฟ ห้องนํ้าชาย-หญิง ฝ่ายวิศวกรรม_x000a_- ชักโครก KOHLER K-22378X-C-O3/4.8L สีขาว จํานวน 2 ตัว_x000a_- โถปัสสาวะชาย COTTO C31217 สีขาว จํานวน 1ตัว_x000a_-อ่างล่างหน้า TOTO L710CDX2 สีขาว จํานวน 3ตัว_x000a_- กระเบื้องห้องน้ำขนาด 16x16 นิ้ว COTTO วิลล์ ไอวอรี่ PM_x000a_- ฝ้ายิปซั่ม บอร์ดหนา 9mm. ทาสีขาว_x000a_- วงกบ-ประตูห้องน้ำ PVC 70×200 สีเทา จํานวน 3 บาน_x000a_- กล่องใส่กระดาษทิชชู 2กล่อง, สวิตช์ไฟปิด-เปิดกันน้ำ_x000a_-โคมไฟเพดาน จํานวน 3 ชุด_x000a_- ฝาปิดท่อน้ำทิ้ง จํานวน 2 ชุด_x000a_- กระจกติดผนัง จํานวน 2 บาน_x000a_- เจาะผนังเดินท่อติดตั้งฝักบัวอาบน้ำห้องน้ำชาย 1 จุด"/>
    <n v="1"/>
    <s v="JOB."/>
    <n v="164000"/>
    <n v="164000"/>
    <m/>
    <s v="V1000865 - TAWANPHOEMPHOON ENGINEERING CO.,LTD."/>
    <x v="0"/>
    <s v="GRN2526-0003280"/>
    <d v="2025-08-22T00:00:00"/>
    <m/>
    <n v="22"/>
    <s v="Ontime"/>
    <m/>
  </r>
  <r>
    <n v="1330"/>
    <s v="CAPEX  (Budget)"/>
    <d v="2025-07-18T00:00:00"/>
    <m/>
    <m/>
    <d v="2025-07-18T00:00:00"/>
    <s v="PR2526-01471"/>
    <s v="PO2526-02272"/>
    <d v="2025-07-31T00:00:00"/>
    <m/>
    <n v="60"/>
    <s v="SFST82000004"/>
    <s v="Civill jobs (Floor-Wall-Celling-roof)"/>
    <s v="Cevil jobs"/>
    <n v="2"/>
    <s v="ค่าแรงการปฏิบัติงาน_x000a_- ระยะเวลาท่างาน 4 วัน / เข้าท่างาน วันเสาร์ - อาทิตย์"/>
    <n v="1"/>
    <s v="JOB."/>
    <n v="35000"/>
    <n v="35000"/>
    <m/>
    <s v="V1000865 - TAWANPHOEMPHOON ENGINEERING CO.,LTD."/>
    <x v="0"/>
    <s v="GRN2526-0003280"/>
    <d v="2025-08-22T00:00:00"/>
    <m/>
    <n v="22"/>
    <s v="Ontime"/>
    <m/>
  </r>
  <r>
    <n v="1331"/>
    <s v="CAPEX  (Budget)"/>
    <d v="2025-07-18T00:00:00"/>
    <m/>
    <m/>
    <d v="2025-07-18T00:00:00"/>
    <s v="PR2526-01472"/>
    <s v="PO2526-02273"/>
    <d v="2025-07-31T00:00:00"/>
    <m/>
    <n v="60"/>
    <s v="SFST82000007"/>
    <s v="Utility Jobs  (Boiler-Air compress-Transformer-LPG)"/>
    <s v="Cooling system jobs"/>
    <n v="1"/>
    <s v="Cooling unit for control cabinets_x000a_- BAND: Master Model Mas24-03_x000a_- 220 VAC/1PH/50 Hz 960 Watt 3,290 BTU_x000a_- Diamension (mm.): WxHxD 313 mm.x648 mm.x246 mm."/>
    <n v="1"/>
    <s v="EA."/>
    <n v="7500"/>
    <n v="7500"/>
    <m/>
    <s v="V1000743 - Waratep Nongpue"/>
    <x v="0"/>
    <s v="GRN2526-0003152"/>
    <d v="2025-08-18T00:00:00"/>
    <m/>
    <n v="18"/>
    <s v="Ontime"/>
    <m/>
  </r>
  <r>
    <n v="1332"/>
    <s v="CAPEX  (Budget)"/>
    <d v="2025-07-18T00:00:00"/>
    <m/>
    <m/>
    <d v="2025-07-18T00:00:00"/>
    <s v="PR2526-01472"/>
    <s v="PO2526-02273"/>
    <d v="2025-07-31T00:00:00"/>
    <m/>
    <n v="60"/>
    <s v="SFST82000007"/>
    <s v="Utility Jobs  (Boiler-Air compress-Transformer-LPG)"/>
    <s v="Cooling system jobs"/>
    <n v="2"/>
    <s v="Cooling unit for control cabinets"/>
    <n v="1"/>
    <s v="EA."/>
    <n v="7000"/>
    <n v="7000"/>
    <m/>
    <s v="V1000743 - Waratep Nongpue"/>
    <x v="0"/>
    <s v="GRN2526-0003152"/>
    <d v="2025-08-18T00:00:00"/>
    <m/>
    <n v="18"/>
    <s v="Ontime"/>
    <m/>
  </r>
  <r>
    <n v="1333"/>
    <s v="Expent  cost"/>
    <d v="2025-07-23T00:00:00"/>
    <m/>
    <m/>
    <d v="2025-07-23T00:00:00"/>
    <s v="PR2526-01536"/>
    <s v="PO2526-02304"/>
    <d v="2025-08-04T00:00:00"/>
    <m/>
    <n v="30"/>
    <s v="SFST81000050"/>
    <s v="Water plant"/>
    <s v="Tool and Equipment"/>
    <n v="1"/>
    <s v="DPD no.1 &quot;Lovibond&quot; 511052BT 500 Tablets (1Box/500 Pcs)"/>
    <n v="10"/>
    <s v="PCS."/>
    <n v="1230"/>
    <n v="12300"/>
    <m/>
    <s v="V1000210 - U.P. MARKETING GENERAL SUPPLY CO., LTD."/>
    <x v="0"/>
    <s v="GRN2526-0003008"/>
    <d v="2025-08-09T00:00:00"/>
    <m/>
    <n v="5"/>
    <s v="Ontime"/>
    <m/>
  </r>
  <r>
    <n v="1334"/>
    <s v="Expent  cost"/>
    <d v="2025-07-23T00:00:00"/>
    <m/>
    <m/>
    <d v="2025-07-23T00:00:00"/>
    <s v="PR2526-01537"/>
    <s v="PO2526-02310"/>
    <d v="2025-08-04T00:00:00"/>
    <m/>
    <n v="30"/>
    <s v="SFST81000048"/>
    <s v="Cooling machine for PD line"/>
    <s v="Condencer Unit No.9 (COLD5)"/>
    <n v="1"/>
    <s v="เปลี่ยนท่อน้ำทิ้ง Cold Room 5 Unit No.9.2"/>
    <n v="1"/>
    <s v="JOB."/>
    <n v="12000"/>
    <n v="12000"/>
    <m/>
    <s v="V1000554 - SHANTECH (THAILAND) CO.,LTD."/>
    <x v="0"/>
    <s v="GRN2526-0003100"/>
    <d v="2025-08-14T00:00:00"/>
    <m/>
    <n v="10"/>
    <s v="Ontime"/>
    <m/>
  </r>
  <r>
    <n v="1335"/>
    <s v="Expent  cost"/>
    <d v="2025-07-23T00:00:00"/>
    <m/>
    <m/>
    <d v="2025-07-23T00:00:00"/>
    <s v="PR2526-01538 "/>
    <s v="PO2526-02324"/>
    <d v="2025-08-04T00:00:00"/>
    <m/>
    <n v="30"/>
    <s v="SFST34000029"/>
    <s v="Consumable part for MN"/>
    <s v="Eletrical part"/>
    <n v="1"/>
    <s v="&quot;SIMENS&quot;,3TS33 00-0AN2, Magnatic contractor"/>
    <n v="4"/>
    <s v="PCS."/>
    <n v="1031.5"/>
    <n v="4126"/>
    <m/>
    <s v="V1000276 - SN. ELECTRIC AND SUPPLY CO., LTD."/>
    <x v="0"/>
    <s v="GRN2526-0003009"/>
    <d v="2025-08-09T00:00:00"/>
    <m/>
    <n v="5"/>
    <s v="Ontime"/>
    <m/>
  </r>
  <r>
    <n v="1336"/>
    <s v="Expent  cost"/>
    <d v="2025-07-23T00:00:00"/>
    <m/>
    <m/>
    <d v="2025-07-23T00:00:00"/>
    <s v="PR2526-01538 "/>
    <s v="PO2526-02325"/>
    <d v="2025-08-04T00:00:00"/>
    <m/>
    <n v="30"/>
    <s v="SFST34000030"/>
    <s v="Consumable part for MN"/>
    <s v="Eletrical part"/>
    <n v="1"/>
    <s v="&quot;SIMENS&quot;,3TS33 11-0AN2, Magnatic contractor"/>
    <n v="4"/>
    <s v="PCS."/>
    <n v="1144"/>
    <n v="4576"/>
    <m/>
    <s v="V1000481 - บริษัท เจดับบลิวเทค จำกัด"/>
    <x v="0"/>
    <s v="GRN2526-0002912"/>
    <d v="2025-08-05T00:00:00"/>
    <m/>
    <n v="1"/>
    <s v="Ontime"/>
    <m/>
  </r>
  <r>
    <n v="1337"/>
    <s v="Expent  cost"/>
    <d v="2025-07-23T00:00:00"/>
    <m/>
    <m/>
    <d v="2025-07-23T00:00:00"/>
    <s v="PR2526-01538 "/>
    <s v="PO2526-02324"/>
    <d v="2025-08-04T00:00:00"/>
    <m/>
    <n v="30"/>
    <s v="SFST34000035"/>
    <s v="Consumable part for MN"/>
    <s v="Eletrical part"/>
    <n v="2"/>
    <s v="&quot;SIMENS&quot;,3UA52 40-2C, โอเวอร์โหลด รีเลย์"/>
    <n v="2"/>
    <s v="PCS."/>
    <n v="610"/>
    <n v="1220"/>
    <m/>
    <s v="V1000276 - SN. ELECTRIC AND SUPPLY CO., LTD."/>
    <x v="0"/>
    <s v="GRN2526-0003009"/>
    <d v="2025-08-09T00:00:00"/>
    <m/>
    <n v="5"/>
    <s v="Ontime"/>
    <m/>
  </r>
  <r>
    <n v="1338"/>
    <s v="Expent  cost"/>
    <d v="2025-07-23T00:00:00"/>
    <m/>
    <m/>
    <d v="2025-07-23T00:00:00"/>
    <s v="PR2526-01538 "/>
    <s v="PO2526-02324"/>
    <d v="2025-08-04T00:00:00"/>
    <m/>
    <n v="30"/>
    <s v="SFST34000040"/>
    <s v="Consumable part for MN"/>
    <s v="Eletrical part"/>
    <n v="3"/>
    <s v="Cappacitor run, 45uF,450VAC"/>
    <n v="4"/>
    <s v="PCS."/>
    <n v="250"/>
    <n v="1000"/>
    <m/>
    <s v="V1000276 - SN. ELECTRIC AND SUPPLY CO., LTD."/>
    <x v="0"/>
    <s v="GRN2526-0003009"/>
    <d v="2025-08-09T00:00:00"/>
    <m/>
    <n v="5"/>
    <s v="Ontime"/>
    <m/>
  </r>
  <r>
    <n v="1339"/>
    <s v="Expent  cost"/>
    <d v="2025-07-28T00:00:00"/>
    <m/>
    <m/>
    <d v="2025-07-28T00:00:00"/>
    <s v="PR2526-01584 "/>
    <s v="PO2526-02359"/>
    <d v="2025-08-04T00:00:00"/>
    <m/>
    <n v="30"/>
    <s v="SFST81000048"/>
    <s v="Foam &amp; Cleaning solution pump system"/>
    <s v="Foam Pump No.1"/>
    <n v="1"/>
    <s v="Replace Mechanical seal"/>
    <n v="1"/>
    <s v="PCS."/>
    <n v="3000"/>
    <n v="3000"/>
    <m/>
    <s v="V1000790 - WEE SERVICE 2024 CO., LTD."/>
    <x v="0"/>
    <s v="GRN2526-0003013"/>
    <d v="2025-08-13T00:00:00"/>
    <m/>
    <n v="9"/>
    <s v="Ontime"/>
    <m/>
  </r>
  <r>
    <n v="1340"/>
    <s v="Expent  cost"/>
    <d v="2025-07-28T00:00:00"/>
    <m/>
    <m/>
    <d v="2025-07-28T00:00:00"/>
    <s v="PR2526-01584 "/>
    <s v="PO2526-02359"/>
    <d v="2025-08-04T00:00:00"/>
    <m/>
    <n v="30"/>
    <s v="SFST81000048"/>
    <s v="Foam &amp; Cleaning solution pump system"/>
    <s v="Foam Pump No.1"/>
    <n v="2"/>
    <s v="Supply Mechanical seal"/>
    <n v="1"/>
    <s v="PCS."/>
    <n v="5500"/>
    <n v="5500"/>
    <m/>
    <s v="V1000790 - WEE SERVICE 2024 CO., LTD."/>
    <x v="0"/>
    <s v="GRN2526-0003013"/>
    <d v="2025-08-13T00:00:00"/>
    <m/>
    <n v="9"/>
    <s v="Ontime"/>
    <m/>
  </r>
  <r>
    <n v="1341"/>
    <s v="Expent  cost"/>
    <d v="2025-07-28T00:00:00"/>
    <m/>
    <m/>
    <d v="2025-07-28T00:00:00"/>
    <s v="PR2526-01584 "/>
    <s v="PO2526-02359"/>
    <d v="2025-08-04T00:00:00"/>
    <m/>
    <n v="30"/>
    <s v="SFST81000048"/>
    <s v="Foam &amp; Cleaning solution pump system"/>
    <s v="Foam Pump No.1"/>
    <n v="3"/>
    <s v="Remove &amp; installation Motor &amp; Pump 3 Kw.."/>
    <n v="1"/>
    <s v="PCS."/>
    <n v="4000"/>
    <n v="4000"/>
    <m/>
    <s v="V1000790 - WEE SERVICE 2024 CO., LTD."/>
    <x v="0"/>
    <s v="GRN2526-0003013"/>
    <d v="2025-08-13T00:00:00"/>
    <m/>
    <n v="9"/>
    <s v="Ontime"/>
    <m/>
  </r>
  <r>
    <n v="1342"/>
    <s v="Expent  cost"/>
    <d v="2025-07-28T00:00:00"/>
    <m/>
    <m/>
    <d v="2025-07-28T00:00:00"/>
    <s v="PR2526-01584 "/>
    <s v="PO2526-02359"/>
    <d v="2025-08-04T00:00:00"/>
    <m/>
    <n v="30"/>
    <s v="SFST81000048"/>
    <s v="Foam &amp; Cleaning solution pump system"/>
    <s v="Foam Pump No.1"/>
    <n v="4"/>
    <s v="Service report and transportation"/>
    <n v="1"/>
    <s v="JOB."/>
    <n v="1500"/>
    <n v="1500"/>
    <m/>
    <s v="V1000790 - WEE SERVICE 2024 CO., LTD."/>
    <x v="0"/>
    <s v="GRN2526-0003013"/>
    <d v="2025-08-13T00:00:00"/>
    <m/>
    <n v="9"/>
    <s v="Ontime"/>
    <m/>
  </r>
  <r>
    <n v="1343"/>
    <s v="Expent  cost"/>
    <d v="2025-07-28T00:00:00"/>
    <m/>
    <m/>
    <d v="2025-07-28T00:00:00"/>
    <s v="PR2526-01585"/>
    <s v="PO2526-02302"/>
    <d v="2025-07-29T00:00:00"/>
    <m/>
    <n v="30"/>
    <s v="SFST34000054"/>
    <s v="Consumable part for MN"/>
    <s v="Refrigerant"/>
    <n v="1"/>
    <s v="R507 Refrigerant,(1 Tank 11.3 kg/Tank)"/>
    <n v="30"/>
    <s v="DRUM."/>
    <n v="2600"/>
    <n v="78000"/>
    <m/>
    <s v="V1000271 - 395 Shop Limited Partnership"/>
    <x v="0"/>
    <s v="GRN2526-0002967"/>
    <d v="2025-08-07T00:00:00"/>
    <m/>
    <n v="9"/>
    <s v="Ontime"/>
    <m/>
  </r>
  <r>
    <n v="1344"/>
    <s v="Expent  cost"/>
    <d v="2025-07-28T00:00:00"/>
    <m/>
    <m/>
    <d v="2025-07-28T00:00:00"/>
    <s v="PR2526-01589"/>
    <s v="PO252-02300"/>
    <d v="2025-08-04T00:00:00"/>
    <m/>
    <n v="30"/>
    <s v="SFST81000009"/>
    <s v="Electrical system in PD area"/>
    <s v="Eletrical part"/>
    <n v="1"/>
    <s v="IP 1 Way Switch Magic Advance M9001: Bticino 10 Pcs/Pack"/>
    <n v="3"/>
    <s v="Pack."/>
    <n v="350"/>
    <n v="1050"/>
    <m/>
    <s v="V1000276 - SN. ELECTRIC AND SUPPLY CO., LTD."/>
    <x v="0"/>
    <s v="GRN2526-0003053"/>
    <d v="2025-08-14T00:00:00"/>
    <m/>
    <n v="10"/>
    <s v="Ontime"/>
    <m/>
  </r>
  <r>
    <n v="1345"/>
    <s v="Expent  cost"/>
    <d v="2025-07-28T00:00:00"/>
    <m/>
    <m/>
    <d v="2025-07-28T00:00:00"/>
    <s v="PR2526-01590"/>
    <s v="PO2526-02322"/>
    <d v="2025-08-04T00:00:00"/>
    <m/>
    <n v="60"/>
    <s v="SFST81000048"/>
    <s v="Utility Jobs  (Boiler-Air compress-Transformer-LPG)"/>
    <s v="Air Compressor No.1"/>
    <n v="1"/>
    <s v="Spare Part Compressor for MOBO SA 8 (10 HP)_x000a_สายพาน AIR COMPRESSOR FOR MOBO MODEL: SA 8 (10 HP)"/>
    <n v="2"/>
    <s v="PCS."/>
    <n v="850"/>
    <n v="1700"/>
    <m/>
    <s v="V1000477 - บริษัท วาตะ แอร์ คอมเพรสเซอร์ จำกัด"/>
    <x v="0"/>
    <s v="GRN2526-0003678"/>
    <d v="2025-09-08T00:00:00"/>
    <m/>
    <n v="35"/>
    <s v="Ontime"/>
    <m/>
  </r>
  <r>
    <n v="1346"/>
    <s v="Expent  cost"/>
    <d v="2025-07-28T00:00:00"/>
    <m/>
    <m/>
    <d v="2025-07-28T00:00:00"/>
    <s v="PR2526-01591"/>
    <s v="PO2526-02323"/>
    <d v="2025-08-04T00:00:00"/>
    <m/>
    <n v="60"/>
    <s v="SFST81000048"/>
    <s v="Utility Jobs  (Boiler-Air compress-Transformer-LPG)"/>
    <s v="Air Compressor No.1"/>
    <n v="2"/>
    <s v="Spare Part Compresser For MOBO: EA37 (50 HP)_x000a_Pressure Gauge Model: H-2.5AT63 (Range 0-15Bar) ออกล่าง"/>
    <n v="1"/>
    <s v="PCS."/>
    <n v="1850"/>
    <n v="1850"/>
    <m/>
    <s v="V1000477 - บริษัท วาตะ แอร์ คอมเพรสเซอร์ จำกัด"/>
    <x v="0"/>
    <s v="GRN2526-0003677"/>
    <d v="2025-09-08T00:00:00"/>
    <m/>
    <n v="35"/>
    <s v="Ontime"/>
    <m/>
  </r>
  <r>
    <n v="1347"/>
    <s v="Expent  cost"/>
    <d v="2025-07-28T00:00:00"/>
    <m/>
    <m/>
    <d v="2025-07-28T00:00:00"/>
    <s v="PR2526-01591"/>
    <s v="PO2526-02323"/>
    <d v="2025-08-04T00:00:00"/>
    <m/>
    <n v="60"/>
    <s v="SFST81000048"/>
    <s v="Utility Jobs  (Boiler-Air compress-Transformer-LPG)"/>
    <s v="Air Compressor No.1"/>
    <n v="3"/>
    <s v="แผงอัพเดอร์คูลเลอร์ (แผงระบายความร้อน) (เป็นมือ 2)"/>
    <n v="1"/>
    <s v="PCS."/>
    <n v="13500"/>
    <n v="13500"/>
    <m/>
    <s v="V1000477 - บริษัท วาตะ แอร์ คอมเพรสเซอร์ จำกัด"/>
    <x v="0"/>
    <s v="GRN2526-0003677"/>
    <d v="2025-09-08T00:00:00"/>
    <m/>
    <n v="35"/>
    <s v="Ontime"/>
    <m/>
  </r>
  <r>
    <n v="1348"/>
    <s v="Expent  cost"/>
    <d v="2025-07-28T00:00:00"/>
    <m/>
    <m/>
    <d v="2025-07-28T00:00:00"/>
    <s v="PR2526-01592"/>
    <s v="PO2526-02298"/>
    <d v="2025-08-04T00:00:00"/>
    <m/>
    <n v="60"/>
    <s v="SFST81000048"/>
    <s v="Electrical system out  PD area"/>
    <s v="Electrical part"/>
    <n v="1"/>
    <s v="&quot;UNI-D&quot; Solenoid Valve US-25 SIZE1&quot; AC220V"/>
    <n v="2"/>
    <s v="PCS."/>
    <n v="2250"/>
    <n v="4500"/>
    <m/>
    <s v="V1000292 - Nopachart Intertrade Co., Ltd"/>
    <x v="0"/>
    <s v="GRN2526-0003307"/>
    <d v="2025-08-22T00:00:00"/>
    <m/>
    <n v="18"/>
    <s v="Ontime"/>
    <m/>
  </r>
  <r>
    <n v="1349"/>
    <s v="Expent  cost"/>
    <d v="2025-07-28T00:00:00"/>
    <m/>
    <m/>
    <d v="2025-07-28T00:00:00"/>
    <s v="PR2526-01593"/>
    <s v="PO2526-02299"/>
    <d v="2025-08-04T00:00:00"/>
    <m/>
    <n v="60"/>
    <s v="SFST81000050"/>
    <s v="Utility Jobs  (Boiler-Air compress-Transformer-LPG)"/>
    <s v="Staem pipe and Equipme "/>
    <n v="1"/>
    <s v="แปรงแถบสีแดง_x000a_Model: 115-3_x000a_Size: W50xTHK80(Slope)xTL250mm._x000a_Fills: PP 0.8mm Red Color_x000a_Body: Plastic Engineering."/>
    <n v="16"/>
    <s v="PCS."/>
    <n v="1309.5"/>
    <n v="20952"/>
    <m/>
    <s v="V1000100 - VIRIYA TECHNOLOGY CO., LTD."/>
    <x v="0"/>
    <s v="GRN2526-0003672"/>
    <d v="2025-09-06T00:00:00"/>
    <m/>
    <n v="33"/>
    <s v="Ontime"/>
    <m/>
  </r>
  <r>
    <n v="1350"/>
    <s v="Expent  cost"/>
    <d v="2025-07-28T00:00:00"/>
    <m/>
    <m/>
    <d v="2025-07-28T00:00:00"/>
    <s v="PR2526-01593"/>
    <s v="PO2526-02299"/>
    <d v="2025-08-04T00:00:00"/>
    <m/>
    <n v="60"/>
    <s v="SFST81000050"/>
    <s v="Consumable part for MN"/>
    <s v="Consumable part"/>
    <n v="2"/>
    <s v="แปรงแถบสีเขียว_x000a_Model: 115-3_x000a_Size: W50xTHK80(Slope)xTL250mm._x000a_Fills: PP 0.8mm Green Color_x000a_Body: Plastic Engineering."/>
    <n v="16"/>
    <s v="PCS."/>
    <n v="1309.5"/>
    <n v="20952"/>
    <m/>
    <s v="V1000100 - VIRIYA TECHNOLOGY CO., LTD."/>
    <x v="0"/>
    <s v="GRN2526-0003672"/>
    <d v="2025-09-06T00:00:00"/>
    <m/>
    <n v="33"/>
    <s v="Ontime"/>
    <m/>
  </r>
  <r>
    <n v="1351"/>
    <s v="Expent  cost"/>
    <d v="2025-07-28T00:00:00"/>
    <m/>
    <m/>
    <d v="2025-07-28T00:00:00"/>
    <s v="PR2526-01594"/>
    <s v="PO2526-02305"/>
    <d v="2025-08-04T00:00:00"/>
    <m/>
    <n v="30"/>
    <s v="SFST81000050"/>
    <s v="Electrical system out  PD area"/>
    <s v="Eletrical part"/>
    <n v="1"/>
    <s v="สวิทซ์ลูกลอย FLOAT SWITCH &quot;SANCO&quot; FA-10302-6_x000a_6 เมตร 3A 250VAC (NO)"/>
    <n v="6"/>
    <s v="PCS."/>
    <n v="1650"/>
    <n v="9900"/>
    <m/>
    <s v="V1000840 - S.Q. &amp; CO CO., LTD"/>
    <x v="0"/>
    <s v="GRN2526-0002966"/>
    <d v="2025-08-07T00:00:00"/>
    <m/>
    <n v="3"/>
    <s v="Ontime"/>
    <m/>
  </r>
  <r>
    <n v="1352"/>
    <s v="Expent  cost"/>
    <d v="2025-07-28T00:00:00"/>
    <m/>
    <m/>
    <d v="2025-07-28T00:00:00"/>
    <s v="PR2526-01595 "/>
    <s v="PO2526-02321"/>
    <d v="2025-08-04T00:00:00"/>
    <m/>
    <n v="60"/>
    <s v="SFST81000064"/>
    <s v="Annual cost"/>
    <s v="Waste water system Jobs"/>
    <n v="1"/>
    <s v="ค่าวิเคราะห์ตรวจวัดน้ำเสีย_x000a_- เดือนสิงหาคม ตรวจวัด 3เดือน/ครั้ง_x000a_- จุดน้ำเข้า_x000a_- จุดนํ้าออก_x000a_- จุดปล่อยน้ำหน้าโรงงาน"/>
    <n v="1"/>
    <s v="JOB."/>
    <n v="5250"/>
    <n v="5250"/>
    <m/>
    <s v="V1000124 - S.P.J. SCIENTIFIC CO., LTD."/>
    <x v="0"/>
    <s v="GRN2526-0003675"/>
    <d v="2025-09-06T00:00:00"/>
    <m/>
    <n v="33"/>
    <s v="Ontime"/>
    <m/>
  </r>
  <r>
    <n v="1353"/>
    <s v="Expent  cost"/>
    <d v="2025-07-28T00:00:00"/>
    <m/>
    <m/>
    <d v="2025-07-28T00:00:00"/>
    <s v="PR2526-01596"/>
    <s v="PO2526-02311"/>
    <d v="2025-08-06T00:00:00"/>
    <m/>
    <n v="120"/>
    <s v="SFST81000064"/>
    <s v="Fire alarm &amp; Fire Pump system"/>
    <s v="Fire alarm jobs"/>
    <n v="1"/>
    <s v="PM Program (Function Test)"/>
    <n v="1"/>
    <s v="JOB."/>
    <n v="6500"/>
    <n v="6500"/>
    <m/>
    <s v="V1000728 - SAITHONG ENGINEERING COMPANY LIMITED"/>
    <x v="0"/>
    <s v="GRN2526-0009254"/>
    <d v="2026-03-20T00:00:00"/>
    <m/>
    <n v="226"/>
    <s v="over deliverry"/>
    <m/>
  </r>
  <r>
    <n v="1354"/>
    <s v="Expent  cost"/>
    <d v="2025-07-28T00:00:00"/>
    <m/>
    <m/>
    <d v="2025-07-28T00:00:00"/>
    <s v="PR2526-01596"/>
    <s v="PO2526-02311"/>
    <d v="2025-08-06T00:00:00"/>
    <m/>
    <n v="120"/>
    <s v="SFST81000064"/>
    <s v="Fire alarm &amp; Fire Pump system"/>
    <s v="Fire alarm jobs"/>
    <n v="2"/>
    <s v="KML-360 Type ML Link 360°F (182°C)"/>
    <n v="8"/>
    <s v="JOB."/>
    <n v="650"/>
    <n v="5200"/>
    <m/>
    <s v="V1000728 - SAITHONG ENGINEERING COMPANY LIMITED"/>
    <x v="0"/>
    <s v="GRN2526-0009254"/>
    <d v="2026-03-20T00:00:00"/>
    <m/>
    <n v="226"/>
    <s v="over deliverry"/>
    <m/>
  </r>
  <r>
    <n v="1355"/>
    <s v="Expent  cost"/>
    <d v="2025-07-28T00:00:00"/>
    <m/>
    <m/>
    <d v="2025-07-28T00:00:00"/>
    <s v="PR2526-01596"/>
    <s v="PO2526-02311"/>
    <d v="2025-08-06T00:00:00"/>
    <m/>
    <n v="120"/>
    <s v="SFST81000064"/>
    <s v="Fire alarm &amp; Fire Pump system"/>
    <s v="Fire alarm jobs"/>
    <n v="3"/>
    <s v="PM Program (Operation Test)"/>
    <n v="1"/>
    <s v="JOB."/>
    <n v="9500"/>
    <n v="9500"/>
    <m/>
    <s v="V1000728 - SAITHONG ENGINEERING COMPANY LIMITED"/>
    <x v="0"/>
    <s v="GRN2526-0009254"/>
    <d v="2026-03-20T00:00:00"/>
    <m/>
    <n v="226"/>
    <s v="over deliverry"/>
    <m/>
  </r>
  <r>
    <n v="1356"/>
    <s v="Expent  cost"/>
    <d v="2025-07-28T00:00:00"/>
    <m/>
    <m/>
    <d v="2025-07-28T00:00:00"/>
    <s v="PR2526-01596"/>
    <s v="PO2526-02311"/>
    <d v="2025-08-06T00:00:00"/>
    <m/>
    <n v="120"/>
    <s v="SFST81000064"/>
    <s v="Fire alarm &amp; Fire Pump system"/>
    <s v="Fire alarm jobs"/>
    <n v="4"/>
    <s v="ตรวจสอบระบบ Gas Leck Detector"/>
    <n v="1"/>
    <s v="JOB."/>
    <n v="7500"/>
    <n v="7500"/>
    <m/>
    <s v="V1000728 - SAITHONG ENGINEERING COMPANY LIMITED"/>
    <x v="0"/>
    <s v="GRN2526-0009254"/>
    <d v="2026-03-20T00:00:00"/>
    <m/>
    <n v="226"/>
    <s v="over deliverry"/>
    <m/>
  </r>
  <r>
    <n v="1357"/>
    <s v="Expent  cost"/>
    <d v="2025-08-06T00:00:00"/>
    <m/>
    <m/>
    <d v="2025-08-06T00:00:00"/>
    <s v="PR2526-01703"/>
    <s v="PO2526-02533"/>
    <d v="2025-08-15T00:00:00"/>
    <m/>
    <n v="60"/>
    <s v="SFST11000256"/>
    <s v="Waste water "/>
    <s v="Consumable part"/>
    <n v="1"/>
    <s v="Bio Solution 1 lit"/>
    <n v="2"/>
    <s v="BOT."/>
    <n v="800"/>
    <n v="1600"/>
    <m/>
    <s v="V1000206 - TECHMAN (THAILAND) CO.,LTD."/>
    <x v="0"/>
    <s v="GRN2526-0003243"/>
    <d v="2025-08-20T00:00:00"/>
    <m/>
    <n v="5"/>
    <s v="Ontime"/>
    <m/>
  </r>
  <r>
    <n v="1358"/>
    <s v="Expent  cost"/>
    <d v="2025-08-07T00:00:00"/>
    <m/>
    <m/>
    <d v="2025-08-07T00:00:00"/>
    <s v="PR2526-01738"/>
    <s v="PO2526-02549 "/>
    <d v="2025-08-18T00:00:00"/>
    <m/>
    <n v="60"/>
    <s v="SFST81000048"/>
    <s v="PD Machine"/>
    <s v="Bowl Cutter (Chopper) No.1"/>
    <n v="1"/>
    <s v="DRAIN PLUG FOR BOWL INCL. O-RING"/>
    <n v="1"/>
    <s v="PCS."/>
    <n v="8181"/>
    <n v="8181"/>
    <m/>
    <s v="V1000189 - FPT FOOD PROCESS TECHNOLOGY CO., LTD."/>
    <x v="0"/>
    <s v="GRN2526-0003282"/>
    <d v="2025-08-22T00:00:00"/>
    <m/>
    <n v="4"/>
    <s v="Ontime"/>
    <m/>
  </r>
  <r>
    <n v="1359"/>
    <s v="Expent  cost"/>
    <d v="2025-08-07T00:00:00"/>
    <m/>
    <m/>
    <d v="2025-08-07T00:00:00"/>
    <s v="PR2526-01790"/>
    <s v="PO2526-02552"/>
    <d v="2025-08-18T00:00:00"/>
    <m/>
    <n v="60"/>
    <s v="SFST81000050"/>
    <s v="Tool and Equipment  Engineering"/>
    <s v="Tool and Equipment"/>
    <n v="1"/>
    <s v="STANEY&quot; Power lock 5m/16' steel Tape"/>
    <n v="5"/>
    <s v="PCS."/>
    <n v="250"/>
    <n v="1250"/>
    <m/>
    <s v="V1000259 - JJP SUPPLY CO., LTD"/>
    <x v="0"/>
    <s v="GRN2526-0004106"/>
    <d v="2025-09-23T00:00:00"/>
    <m/>
    <n v="36"/>
    <s v="Ontime"/>
    <m/>
  </r>
  <r>
    <n v="1360"/>
    <s v="Expent  cost"/>
    <d v="2025-08-13T00:00:00"/>
    <m/>
    <m/>
    <d v="2025-08-13T00:00:00"/>
    <s v="PR2526-01790"/>
    <s v="PO2526-02552"/>
    <d v="2025-08-18T00:00:00"/>
    <m/>
    <n v="60"/>
    <s v="SFST81000050"/>
    <s v="Tool and Equipment  Engineering"/>
    <s v="Tool and Equipment"/>
    <n v="1"/>
    <s v="กล่องใส่เครื่องมือสแตนเลส แบบ3ชั้น ขนาดใหญ่_x000a_- ขนาด กว้าง 20CM ยาว 46CM สูง 22CM"/>
    <n v="8"/>
    <s v="PCS."/>
    <n v="1250"/>
    <n v="10000"/>
    <m/>
    <s v="V1000259 - JJP SUPPLY CO., LTD"/>
    <x v="0"/>
    <s v="GRN2526-0004536"/>
    <d v="2025-10-11T00:00:00"/>
    <m/>
    <n v="54"/>
    <s v="Ontime"/>
    <m/>
  </r>
  <r>
    <n v="1361"/>
    <s v="Expent  cost"/>
    <d v="2025-08-13T00:00:00"/>
    <m/>
    <m/>
    <d v="2025-08-13T00:00:00"/>
    <s v="PR2526-01791"/>
    <s v="PO2526-02550"/>
    <d v="2025-08-18T00:00:00"/>
    <m/>
    <n v="60"/>
    <s v="SFST81000048"/>
    <s v="PD Machine"/>
    <s v="Mini flame Grill  Machine No.1"/>
    <n v="1"/>
    <s v="GAS SPRING ROD. 14MM., BORE.29 MM._x000a_STROKE (A): 200 MM, FORCE: 500 Newton_x000a_EXTENDED LENGTH (B): 558 MM ออกสุด_x000a_STAINLESS STEEL"/>
    <n v="2"/>
    <s v="PCS."/>
    <n v="38200"/>
    <n v="76400"/>
    <m/>
    <s v="V1000655 - SRM ENGINEERING 1991 CO., LTD."/>
    <x v="0"/>
    <s v="GRN2526-0003380"/>
    <d v="2025-08-26T00:00:00"/>
    <m/>
    <n v="8"/>
    <s v="Ontime"/>
    <m/>
  </r>
  <r>
    <n v="1362"/>
    <s v="Expent  cost"/>
    <d v="2025-08-13T00:00:00"/>
    <m/>
    <m/>
    <d v="2025-08-13T00:00:00"/>
    <s v="PR2526-01792"/>
    <s v="PO2526-02551"/>
    <d v="2025-08-18T00:00:00"/>
    <m/>
    <n v="60"/>
    <s v="SFST81000048"/>
    <s v="PD Machine"/>
    <s v="Condencer Unit No.29 (Air Blast Freezer2)"/>
    <n v="1"/>
    <s v="ค่าาแรง Repair Change compressor No.1 Air Blast No.2_x000a_- ถ่ายน้ำยาออกจากระบบ_x000a_- ถอดรื้อยก compressor เก่าออกจากแท่น_x000a_- งานยก compressor ใหม่ Spare ขึ้นติดตั้งบนแท่นเครื่อง_x000a_- งานเปลี่ยนถ่าย Oil Compressor_x000a_- Test leak and Vacuum_x000a_- เดิมน้ำยาเข้าระบบ Test Running"/>
    <n v="1"/>
    <s v="JOB."/>
    <n v="18000"/>
    <n v="18000"/>
    <m/>
    <s v="V1000790 - WEE SERVICE 2024 CO., LTD."/>
    <x v="0"/>
    <s v="GRN2526-0003381"/>
    <d v="2025-08-26T00:00:00"/>
    <m/>
    <n v="8"/>
    <s v="Ontime"/>
    <m/>
  </r>
  <r>
    <n v="1363"/>
    <s v="Expent  cost"/>
    <d v="2025-08-13T00:00:00"/>
    <m/>
    <m/>
    <d v="2025-08-13T00:00:00"/>
    <s v="PR2526-01792"/>
    <s v="PO2526-02551"/>
    <d v="2025-08-18T00:00:00"/>
    <m/>
    <n v="60"/>
    <s v="SFST81000048"/>
    <s v="PD Machine"/>
    <s v="Condencer Unit No.29 (Air Blast Freezer2)"/>
    <n v="2"/>
    <s v="รถ เฮียบ 5 ton"/>
    <n v="1"/>
    <s v="JOB."/>
    <n v="8500"/>
    <n v="8500"/>
    <m/>
    <s v="V1000790 - WEE SERVICE 2024 CO., LTD."/>
    <x v="0"/>
    <s v="GRN2526-0003381"/>
    <d v="2025-08-26T00:00:00"/>
    <m/>
    <n v="8"/>
    <s v="Ontime"/>
    <m/>
  </r>
  <r>
    <n v="1364"/>
    <s v="Expent  cost"/>
    <d v="2025-08-13T00:00:00"/>
    <m/>
    <m/>
    <d v="2025-08-13T00:00:00"/>
    <s v="PR2526-01792"/>
    <s v="PO2526-02551"/>
    <d v="2025-08-18T00:00:00"/>
    <m/>
    <n v="60"/>
    <s v="SFST81000048"/>
    <s v="PD Machine"/>
    <s v="Condencer Unit No.29 (Air Blast Freezer2)"/>
    <n v="3"/>
    <s v="Site mobilization and transportation"/>
    <n v="1"/>
    <s v="JOB."/>
    <n v="8900"/>
    <n v="8900"/>
    <m/>
    <s v="V1000790 - WEE SERVICE 2024 CO., LTD."/>
    <x v="0"/>
    <s v="GRN2526-0003381"/>
    <d v="2025-08-26T00:00:00"/>
    <m/>
    <n v="8"/>
    <s v="Ontime"/>
    <m/>
  </r>
  <r>
    <n v="1365"/>
    <s v="Expent  cost"/>
    <d v="2025-08-13T00:00:00"/>
    <m/>
    <m/>
    <d v="2025-08-13T00:00:00"/>
    <s v="PR2526-01793"/>
    <s v="PO2526-02548"/>
    <d v="2025-08-18T00:00:00"/>
    <m/>
    <n v="30"/>
    <s v="SFST81000009"/>
    <s v="Foam &amp; Cleaning solution pump system"/>
    <s v="Water pump for production line cleaning No.2"/>
    <n v="1"/>
    <s v="Supply cover fan CR10-22 Pump Grundfos 7.5 kw."/>
    <n v="1"/>
    <s v="PCS."/>
    <n v="5000"/>
    <n v="5000"/>
    <m/>
    <s v="V1000790 - WEE SERVICE 2024 CO., LTD."/>
    <x v="0"/>
    <s v="GRN2526-0003250"/>
    <d v="2025-08-21T00:00:00"/>
    <m/>
    <n v="3"/>
    <s v="Ontime"/>
    <m/>
  </r>
  <r>
    <n v="1366"/>
    <s v="Expent  cost"/>
    <d v="2025-08-13T00:00:00"/>
    <m/>
    <m/>
    <d v="2025-08-13T00:00:00"/>
    <s v="PR2526-01793"/>
    <s v="PO2526-02548"/>
    <d v="2025-08-18T00:00:00"/>
    <m/>
    <n v="30"/>
    <s v="SFST81000009"/>
    <s v="Foam &amp; Cleaning solution pump system"/>
    <s v="Cleaning solution pump No.1"/>
    <n v="2"/>
    <s v="Supply cover fan CR10-8 Pump Grundfos 3 kw."/>
    <n v="1"/>
    <s v="PCS."/>
    <n v="4000"/>
    <n v="4000"/>
    <m/>
    <s v="V1000790 - WEE SERVICE 2024 CO., LTD."/>
    <x v="0"/>
    <s v="GRN2526-0003250"/>
    <d v="2025-08-21T00:00:00"/>
    <m/>
    <n v="3"/>
    <s v="Ontime"/>
    <m/>
  </r>
  <r>
    <n v="1367"/>
    <s v="Expent  cost"/>
    <d v="2025-08-13T00:00:00"/>
    <m/>
    <m/>
    <d v="2025-08-13T00:00:00"/>
    <s v="PR2526-01794"/>
    <s v="PO2526-02553 "/>
    <d v="2025-08-18T00:00:00"/>
    <m/>
    <n v="60"/>
    <s v="SFST81000064"/>
    <s v="Annual cost"/>
    <s v="Enveronment inspect in factory"/>
    <n v="1"/>
    <s v="ค่าดรวจวัดสภาพแวดล้อมในการทํางาน ปี 2568_x000a_- ห้องเก็บสารเคมี chemical_x000a_- ระดับเสียงดังในพื้นที่การทํางาน - ระดับความร้อน_x000a_- ความเข้มของแสงสว่าง_x000a_- ปริมาณสารเจือปนในอากาศที่ระบายออกจากปล่อง_x000a_"/>
    <n v="1"/>
    <s v="JOB."/>
    <n v="26550"/>
    <n v="26550"/>
    <m/>
    <s v=" V1000172 - บจก. ซี.ที.เอ็นไวร์รอนเม้นท์ แอนด์"/>
    <x v="0"/>
    <s v="GRN2526-0004688"/>
    <d v="2025-10-20T00:00:00"/>
    <m/>
    <n v="63"/>
    <s v="over deliverry"/>
    <m/>
  </r>
  <r>
    <n v="1368"/>
    <s v="Expent  cost"/>
    <d v="2025-08-14T00:00:00"/>
    <m/>
    <m/>
    <d v="2025-08-14T00:00:00"/>
    <s v="PR2526-01807 "/>
    <s v="PO2526-02722"/>
    <d v="2025-08-21T00:00:00"/>
    <m/>
    <n v="30"/>
    <s v="SFST34000091"/>
    <s v="Consumable part for MN"/>
    <s v="Electrical jobs"/>
    <n v="1"/>
    <s v="3M เทปพันสายไฟ รุ่น Temflex Plus ขนาด 3/4นิ้ว - สีดำ"/>
    <n v="40"/>
    <s v="PCS."/>
    <n v="15"/>
    <n v="600"/>
    <m/>
    <s v="V1000259 - JJP SUPPLY CO., LTD"/>
    <x v="0"/>
    <m/>
    <m/>
    <m/>
    <n v="-45890"/>
    <s v="Ontime"/>
    <m/>
  </r>
  <r>
    <n v="1369"/>
    <s v="Expent  cost"/>
    <d v="2025-08-14T00:00:00"/>
    <m/>
    <m/>
    <d v="2025-08-14T00:00:00"/>
    <s v="PR2526-01807 "/>
    <s v="PO2526-02722"/>
    <d v="2025-08-21T00:00:00"/>
    <m/>
    <n v="30"/>
    <s v="SFST34000092"/>
    <s v="Consumable part for MN"/>
    <s v="Tool and Equipment"/>
    <n v="2"/>
    <s v="เทปพันเกลียวSCG 12mm.x0.1mm.x10m. ยี่ห้อ​SCGช้าง เทปพันท่อ"/>
    <n v="40"/>
    <s v="PCS."/>
    <n v="30"/>
    <n v="1200"/>
    <m/>
    <s v="V1000259 - JJP SUPPLY CO., LTD"/>
    <x v="0"/>
    <m/>
    <m/>
    <m/>
    <n v="-45890"/>
    <s v="Ontime"/>
    <m/>
  </r>
  <r>
    <n v="1370"/>
    <s v="Expent  cost"/>
    <d v="2025-08-14T00:00:00"/>
    <m/>
    <m/>
    <d v="2025-08-14T00:00:00"/>
    <s v="PR2526-01815"/>
    <s v="PO2526-02635"/>
    <d v="2025-08-21T00:00:00"/>
    <m/>
    <n v="15"/>
    <s v="SFST34000174"/>
    <s v="Consumable part for MN"/>
    <s v="Consumable part"/>
    <n v="1"/>
    <s v="PP melt blown cartridge Filter, 10&quot;, 5 Micron"/>
    <n v="40"/>
    <s v="PCS."/>
    <n v="0"/>
    <m/>
    <m/>
    <s v=" V1000878 - ROJANAPAT ENGINEERING CO., LTD"/>
    <x v="0"/>
    <s v="GRN2526-0003379"/>
    <d v="2025-08-26T00:00:00"/>
    <m/>
    <n v="5"/>
    <s v="Ontime"/>
    <m/>
  </r>
  <r>
    <n v="1371"/>
    <s v="Expent  cost"/>
    <d v="2025-08-14T00:00:00"/>
    <m/>
    <m/>
    <d v="2025-08-14T00:00:00"/>
    <s v="PR2526-01815"/>
    <s v="PO2526-02635"/>
    <d v="2025-08-21T00:00:00"/>
    <m/>
    <n v="15"/>
    <s v="SFST34000175"/>
    <s v="Consumable part for MN"/>
    <s v="Consumable part"/>
    <n v="2"/>
    <s v="PP melt blown cartridge Filter, 20&quot;, 5 Micron"/>
    <n v="10"/>
    <s v="PCS."/>
    <n v="0"/>
    <m/>
    <m/>
    <s v=" V1000878 - ROJANAPAT ENGINEERING CO., LTD"/>
    <x v="0"/>
    <s v="GRN2526-0003379"/>
    <d v="2025-08-26T00:00:00"/>
    <m/>
    <n v="5"/>
    <s v="Ontime"/>
    <m/>
  </r>
  <r>
    <n v="1372"/>
    <s v="Expent  cost"/>
    <d v="2025-08-15T00:00:00"/>
    <m/>
    <m/>
    <d v="2025-08-15T00:00:00"/>
    <s v="PR2526-01836"/>
    <s v="PO2526-02734"/>
    <d v="2025-08-25T00:00:00"/>
    <m/>
    <n v="30"/>
    <s v="SFST81000048"/>
    <s v="Consumable part for MN"/>
    <s v="Consumable part"/>
    <n v="1"/>
    <s v="DANFOSS VALVE BODY DF-067B4032 TE5 5/8x7/8&quot;"/>
    <n v="3"/>
    <s v="PCS."/>
    <n v="1200"/>
    <n v="3600"/>
    <m/>
    <s v="V1000762 - PORNNARIN P N SERVICE LIMITED PARTNERSHIP"/>
    <x v="0"/>
    <s v="GRN2526-0003520"/>
    <d v="2025-09-01T00:00:00"/>
    <m/>
    <n v="7"/>
    <s v="Ontime"/>
    <m/>
  </r>
  <r>
    <n v="1373"/>
    <s v="Expent  cost"/>
    <d v="2025-08-15T00:00:00"/>
    <m/>
    <m/>
    <d v="2025-08-15T00:00:00"/>
    <s v="PR2526-01836"/>
    <s v="PO2526-02734"/>
    <d v="2025-08-25T00:00:00"/>
    <m/>
    <n v="30"/>
    <s v="SFST81000048"/>
    <s v="Cooling machine for PD line"/>
    <s v="Condencer Unit No.29 (Air Blast Freezer2)"/>
    <n v="2"/>
    <s v="DANFOSS ORIFICE TE5 No.04"/>
    <n v="3"/>
    <s v="PCS."/>
    <n v="1600"/>
    <n v="4800"/>
    <m/>
    <s v="V1000762 - PORNNARIN P N SERVICE LIMITED PARTNERSHIP"/>
    <x v="0"/>
    <s v="GRN2526-0003520"/>
    <d v="2025-09-01T00:00:00"/>
    <m/>
    <n v="7"/>
    <s v="Ontime"/>
    <m/>
  </r>
  <r>
    <n v="1374"/>
    <s v="Expent  cost"/>
    <d v="2025-08-15T00:00:00"/>
    <m/>
    <m/>
    <d v="2025-08-15T00:00:00"/>
    <s v="PR2526-01836"/>
    <s v="PO2526-02734"/>
    <d v="2025-08-25T00:00:00"/>
    <m/>
    <n v="30"/>
    <s v="SFST81000048"/>
    <s v="Cooling machine for PD line"/>
    <s v="Condencer Unit No.29 (Air Blast Freezer2)"/>
    <n v="3"/>
    <s v="DANFOSS Expansion Valve TE5 R404A/R507"/>
    <n v="3"/>
    <s v="PCS."/>
    <n v="3100"/>
    <n v="9300"/>
    <m/>
    <s v="V1000762 - PORNNARIN P N SERVICE LIMITED PARTNERSHIP"/>
    <x v="0"/>
    <s v="GRN2526-0003520"/>
    <d v="2025-09-01T00:00:00"/>
    <m/>
    <n v="7"/>
    <s v="Ontime"/>
    <m/>
  </r>
  <r>
    <n v="1375"/>
    <s v="Expent  cost"/>
    <d v="2025-08-15T00:00:00"/>
    <m/>
    <m/>
    <d v="2025-08-15T00:00:00"/>
    <s v="PR2526-01836"/>
    <s v="PO2526-02734"/>
    <d v="2025-08-25T00:00:00"/>
    <m/>
    <n v="30"/>
    <s v="SFST81000048"/>
    <s v="Cooling machine for PD line"/>
    <s v="Condencer Unit No.29 (Air Blast Freezer2)"/>
    <n v="4"/>
    <s v="Copper tube Type L 5/8&quot;"/>
    <n v="1"/>
    <s v="PCS."/>
    <n v="2000"/>
    <n v="2000"/>
    <m/>
    <s v="V1000762 - PORNNARIN P N SERVICE LIMITED PARTNERSHIP"/>
    <x v="0"/>
    <s v="GRN2526-0003520"/>
    <d v="2025-09-01T00:00:00"/>
    <m/>
    <n v="7"/>
    <s v="Ontime"/>
    <m/>
  </r>
  <r>
    <n v="1376"/>
    <s v="Expent  cost"/>
    <d v="2025-08-15T00:00:00"/>
    <m/>
    <m/>
    <d v="2025-08-15T00:00:00"/>
    <s v="PR2526-01836"/>
    <s v="PO2526-02734"/>
    <d v="2025-08-25T00:00:00"/>
    <m/>
    <n v="30"/>
    <s v="SFST81000048"/>
    <s v="Cooling machine for PD line"/>
    <s v="Condencer Unit No.29 (Air Blast Freezer2)"/>
    <n v="5"/>
    <s v="Copper tube Type L 7/8&quot;"/>
    <n v="1"/>
    <s v="PCS."/>
    <n v="2500"/>
    <n v="2500"/>
    <m/>
    <s v="V1000762 - PORNNARIN P N SERVICE LIMITED PARTNERSHIP"/>
    <x v="0"/>
    <s v="GRN2526-0003520"/>
    <d v="2025-09-01T00:00:00"/>
    <m/>
    <n v="7"/>
    <s v="Ontime"/>
    <m/>
  </r>
  <r>
    <n v="1377"/>
    <s v="Expent  cost"/>
    <d v="2025-08-15T00:00:00"/>
    <m/>
    <m/>
    <d v="2025-08-15T00:00:00"/>
    <s v="PR2526-01836"/>
    <s v="PO2526-02734"/>
    <d v="2025-08-25T00:00:00"/>
    <m/>
    <n v="30"/>
    <s v="SFST81000048"/>
    <s v="Cooling machine for PD line"/>
    <s v="Condencer Unit No.29 (Air Blast Freezer2)"/>
    <n v="6"/>
    <s v="Labour cost"/>
    <n v="1"/>
    <s v="PCS."/>
    <n v="23250"/>
    <n v="23250"/>
    <m/>
    <s v="V1000762 - PORNNARIN P N SERVICE LIMITED PARTNERSHIP"/>
    <x v="0"/>
    <s v="GRN2526-0003521"/>
    <d v="2025-09-01T00:00:00"/>
    <m/>
    <n v="7"/>
    <s v="Ontime"/>
    <m/>
  </r>
  <r>
    <n v="1378"/>
    <s v="Expent  cost"/>
    <d v="2025-08-15T00:00:00"/>
    <m/>
    <m/>
    <d v="2025-08-15T00:00:00"/>
    <s v="PR2526-01837"/>
    <s v="PO2526-02735"/>
    <d v="2025-08-25T00:00:00"/>
    <m/>
    <n v="30"/>
    <s v="SFST34000046"/>
    <s v="Consumable part for MN"/>
    <s v="Electrical jobs"/>
    <n v="1"/>
    <s v="Philips, TCW099, 2x36w,โคมกันน้ำ กันฝุ่น กันฝน 36w"/>
    <n v="8"/>
    <s v="PCS."/>
    <n v="1310"/>
    <n v="10480"/>
    <m/>
    <m/>
    <x v="0"/>
    <s v="GRN2526-0003676"/>
    <d v="2025-09-06T00:00:00"/>
    <m/>
    <n v="12"/>
    <s v="Ontime"/>
    <m/>
  </r>
  <r>
    <n v="1379"/>
    <s v="Expent  cost"/>
    <d v="2025-08-15T00:00:00"/>
    <m/>
    <m/>
    <d v="2025-08-15T00:00:00"/>
    <s v="PR2526-01837"/>
    <s v="PO2526-02735"/>
    <d v="2025-08-25T00:00:00"/>
    <m/>
    <n v="30"/>
    <s v="SFST34000046"/>
    <s v="Consumable part for MN"/>
    <s v="Electrical jobs"/>
    <n v="2"/>
    <s v="Philips, TCW099, 2x36w,โคมกันน้ำ กันฝุ่น กันฝน 36w"/>
    <n v="42"/>
    <s v="PCS."/>
    <n v="1559.5238095238096"/>
    <n v="65500"/>
    <m/>
    <s v="V1000729 - BN SUPPLY 1991 CO., LTD."/>
    <x v="0"/>
    <s v="GRN2526-0003811"/>
    <d v="2025-09-11T00:00:00"/>
    <m/>
    <n v="17"/>
    <s v="Ontime"/>
    <m/>
  </r>
  <r>
    <n v="1380"/>
    <s v="Expent  cost"/>
    <d v="2025-08-15T00:00:00"/>
    <m/>
    <m/>
    <d v="2025-08-15T00:00:00"/>
    <s v="PR2526-01838"/>
    <s v="PO2526-02736"/>
    <d v="2025-08-25T00:00:00"/>
    <m/>
    <n v="30"/>
    <s v="SFST34000171"/>
    <s v="Consumable part for MN"/>
    <s v="Cevil quipment  &amp; Part"/>
    <n v="1"/>
    <s v="ข้อต่อตรง สเตนเลส ตัวผู้ 1/2 นิ้ว (150 มม.)"/>
    <n v="10"/>
    <s v="PCS."/>
    <n v="65"/>
    <n v="650"/>
    <m/>
    <s v="V1000840 - S.Q. &amp; CO CO., LTD"/>
    <x v="0"/>
    <s v="GRN2526-0003516"/>
    <d v="2025-09-01T00:00:00"/>
    <m/>
    <n v="7"/>
    <s v="Ontime"/>
    <m/>
  </r>
  <r>
    <n v="1381"/>
    <s v="Expent  cost"/>
    <d v="2025-08-15T00:00:00"/>
    <m/>
    <m/>
    <d v="2025-08-15T00:00:00"/>
    <s v="PR2526-01838"/>
    <s v="PO2526-02736"/>
    <d v="2025-08-25T00:00:00"/>
    <m/>
    <n v="30"/>
    <s v="SFST34000172"/>
    <s v="Consumable part for MN"/>
    <s v="Cevil quipment  &amp; Part"/>
    <n v="2"/>
    <s v="ข้อต่อตรง สเตนเลส ตัวผู้ 3/4 นิ้ว (150 มม.)"/>
    <n v="10"/>
    <s v="PCS."/>
    <n v="75"/>
    <n v="750"/>
    <m/>
    <s v="V1000840 - S.Q. &amp; CO CO., LTD"/>
    <x v="0"/>
    <s v="GRN2526-0003516"/>
    <d v="2025-09-01T00:00:00"/>
    <m/>
    <n v="7"/>
    <s v="Ontime"/>
    <m/>
  </r>
  <r>
    <n v="1382"/>
    <s v="Expent  cost"/>
    <d v="2025-08-15T00:00:00"/>
    <m/>
    <m/>
    <d v="2025-08-15T00:00:00"/>
    <s v="PR2526-01838"/>
    <s v="PO2526-02736"/>
    <d v="2025-08-25T00:00:00"/>
    <m/>
    <n v="30"/>
    <s v="SFST81000009"/>
    <s v="Office tool &amp; machine"/>
    <s v="Cevil quipment  &amp; Part"/>
    <n v="3"/>
    <s v="ยูเนียนเกลียวใน สแตนเลส 304 ขนาด 1 นิ้ว"/>
    <n v="20"/>
    <s v="PCS."/>
    <n v="120"/>
    <n v="2400"/>
    <m/>
    <s v="V1000840 - S.Q. &amp; CO CO., LTD"/>
    <x v="0"/>
    <s v="GRN2526-0003671"/>
    <d v="2025-09-06T00:00:00"/>
    <m/>
    <n v="12"/>
    <s v="Ontime"/>
    <m/>
  </r>
  <r>
    <n v="1383"/>
    <s v="Expent  cost"/>
    <d v="2025-08-15T00:00:00"/>
    <m/>
    <m/>
    <d v="2025-08-15T00:00:00"/>
    <s v="PR2526-01838"/>
    <s v="PO2526-02736"/>
    <d v="2025-08-25T00:00:00"/>
    <m/>
    <n v="30"/>
    <s v="SFST81000009"/>
    <s v="Office tool &amp; machine"/>
    <s v="Cevil quipment  &amp; Part"/>
    <n v="4"/>
    <s v="ยูเนียนเกลียวใน สแตนเลส 304 ขนาด 1 นิ้ว"/>
    <n v="20"/>
    <s v="PCS."/>
    <n v="650"/>
    <n v="13000"/>
    <m/>
    <s v="V1000840 - S.Q. &amp; CO CO., LTD"/>
    <x v="0"/>
    <s v="GRN2526-0003516"/>
    <d v="2025-09-01T00:00:00"/>
    <m/>
    <n v="7"/>
    <s v="Ontime"/>
    <m/>
  </r>
  <r>
    <n v="1384"/>
    <s v="Expent  cost"/>
    <d v="2025-08-15T00:00:00"/>
    <m/>
    <m/>
    <d v="2025-08-15T00:00:00"/>
    <s v="PR2526-01838"/>
    <s v="PO2526-02736"/>
    <d v="2025-08-25T00:00:00"/>
    <m/>
    <n v="30"/>
    <s v="SFST81000009"/>
    <s v="Office tool &amp; machine"/>
    <s v="Cevil quipment  &amp; Part"/>
    <n v="5"/>
    <s v="ยูเนียนเกลียวใน สแตนเลส 304 ขนาด 1/4 นิ้ว"/>
    <n v="10"/>
    <s v="PCS."/>
    <n v="38"/>
    <n v="380"/>
    <m/>
    <s v="V1000840 - S.Q. &amp; CO CO., LTD"/>
    <x v="0"/>
    <s v="GRN2526-0003516"/>
    <d v="2025-09-01T00:00:00"/>
    <m/>
    <n v="7"/>
    <s v="Ontime"/>
    <m/>
  </r>
  <r>
    <n v="1385"/>
    <s v="Expent  cost"/>
    <d v="2025-08-15T00:00:00"/>
    <m/>
    <m/>
    <d v="2025-08-15T00:00:00"/>
    <s v="PR2526-01838"/>
    <s v="PO2526-02736"/>
    <d v="2025-08-25T00:00:00"/>
    <m/>
    <n v="30"/>
    <s v="SFST81000009"/>
    <s v="Office tool &amp; machine"/>
    <s v="Cevil quipment  &amp; Part"/>
    <n v="6"/>
    <s v="ยูเนียนเกลียวใน สแตนเลส 304 ขนาด 3/4 นิ้ว"/>
    <n v="20"/>
    <s v="PCS."/>
    <n v="98"/>
    <n v="1960"/>
    <m/>
    <s v="V1000840 - S.Q. &amp; CO CO., LTD"/>
    <x v="0"/>
    <s v="GRN2526-0003516"/>
    <d v="2025-09-01T00:00:00"/>
    <m/>
    <n v="7"/>
    <s v="Ontime"/>
    <m/>
  </r>
  <r>
    <n v="1386"/>
    <s v="Expent  cost"/>
    <d v="2025-08-15T00:00:00"/>
    <m/>
    <m/>
    <d v="2025-08-15T00:00:00"/>
    <s v="PR2526-01838"/>
    <s v="PO2526-02736"/>
    <d v="2025-08-25T00:00:00"/>
    <m/>
    <n v="30"/>
    <s v="SFST81000009"/>
    <s v="Office tool &amp; machine"/>
    <s v="Cevil quipment  &amp; Part"/>
    <n v="7"/>
    <s v="ยูเนียนเกลียวใน สแตนเลส 304 ขนาด 3/8 นิ้ว"/>
    <n v="10"/>
    <s v="PCS."/>
    <n v="53"/>
    <n v="530"/>
    <m/>
    <s v="V1000840 - S.Q. &amp; CO CO., LTD"/>
    <x v="0"/>
    <s v="GRN2526-0003516"/>
    <d v="2025-09-01T00:00:00"/>
    <m/>
    <n v="7"/>
    <s v="Ontime"/>
    <m/>
  </r>
  <r>
    <n v="1387"/>
    <s v="Expent  cost"/>
    <d v="2025-08-15T00:00:00"/>
    <m/>
    <m/>
    <d v="2025-08-15T00:00:00"/>
    <s v="PR2526-01838"/>
    <s v="PO2526-02736"/>
    <d v="2025-08-25T00:00:00"/>
    <m/>
    <n v="30"/>
    <s v="SFST81000009"/>
    <s v="Office tool &amp; machine"/>
    <s v="Cevil quipment  &amp; Part"/>
    <n v="8"/>
    <s v="ยูเนียนเกลียวใน สแตนเลส 304 ขนาด 1.1/2 นิ้ว"/>
    <n v="10"/>
    <s v="PCS."/>
    <n v="228"/>
    <n v="2280"/>
    <m/>
    <s v="V1000840 - S.Q. &amp; CO CO., LTD"/>
    <x v="0"/>
    <s v="GRN2526-0003516"/>
    <d v="2025-09-01T00:00:00"/>
    <m/>
    <n v="7"/>
    <s v="Ontime"/>
    <m/>
  </r>
  <r>
    <n v="1388"/>
    <s v="Expent  cost"/>
    <d v="2025-08-15T00:00:00"/>
    <m/>
    <m/>
    <d v="2025-08-15T00:00:00"/>
    <s v="PR2526-01838"/>
    <s v="PO2526-02736"/>
    <d v="2025-08-25T00:00:00"/>
    <m/>
    <n v="30"/>
    <s v="SFST81000009"/>
    <s v="Office tool &amp; machine"/>
    <s v="Cevil quipment  &amp; Part"/>
    <n v="9"/>
    <s v="ยูเนียนเกลียวใน สแตนเลส 304 ขนาด 1.1/4 นิ้ว"/>
    <n v="10"/>
    <s v="PCS."/>
    <n v="180"/>
    <n v="1800"/>
    <m/>
    <s v="V1000840 - S.Q. &amp; CO CO., LTD"/>
    <x v="0"/>
    <s v="GRN2526-0003516"/>
    <d v="2025-09-01T00:00:00"/>
    <m/>
    <n v="7"/>
    <s v="Ontime"/>
    <m/>
  </r>
  <r>
    <n v="1389"/>
    <s v="Expent  cost"/>
    <d v="2025-08-15T00:00:00"/>
    <m/>
    <m/>
    <d v="2025-08-15T00:00:00"/>
    <s v="PR2526-01839"/>
    <s v="PO2526-02737"/>
    <d v="2025-08-25T00:00:00"/>
    <m/>
    <n v="30"/>
    <s v="SFST81000048"/>
    <s v="Cooling machine for PD line"/>
    <s v="Condencer Unit No.9 (COLD5)"/>
    <n v="1"/>
    <s v="สายฮีทเดอร์ห้องเย็นสําเร็จรูป 230V / 160W / ยาว 4เมตร *Silicone rubber insulation - 70°C to + 200°C"/>
    <n v="4"/>
    <s v="PCS."/>
    <n v="940"/>
    <n v="3760"/>
    <m/>
    <s v="V1000529 - 168 Supply"/>
    <x v="0"/>
    <s v="GRN2526-0003518"/>
    <d v="2025-09-01T00:00:00"/>
    <m/>
    <n v="7"/>
    <s v="Ontime"/>
    <m/>
  </r>
  <r>
    <n v="1390"/>
    <s v="Expent  cost"/>
    <d v="2025-08-15T00:00:00"/>
    <m/>
    <m/>
    <d v="2025-08-15T00:00:00"/>
    <s v="PR2526-01839"/>
    <s v="PO2526-02738"/>
    <d v="2025-08-25T00:00:00"/>
    <m/>
    <n v="30"/>
    <s v="SFST81000048"/>
    <s v="Cooling machine for PD line"/>
    <s v="Condencer Unit No.9 (COLD5)"/>
    <n v="2"/>
    <s v="ข้อลดเหลี่ยมสแตนเลส 1-1/4&quot; x 1&quot;"/>
    <n v="4"/>
    <s v="PCS."/>
    <n v="65"/>
    <n v="260"/>
    <m/>
    <s v="V1000840 - S.Q. &amp; CO CO., LTD"/>
    <x v="0"/>
    <s v="GRN2526-0003606"/>
    <d v="2025-09-03T00:00:00"/>
    <m/>
    <n v="9"/>
    <s v="Ontime"/>
    <m/>
  </r>
  <r>
    <n v="1391"/>
    <s v="Expent  cost"/>
    <d v="2025-08-15T00:00:00"/>
    <m/>
    <m/>
    <d v="2025-08-15T00:00:00"/>
    <s v="PR2526-01839"/>
    <s v="PO2526-02738"/>
    <d v="2025-08-25T00:00:00"/>
    <m/>
    <n v="30"/>
    <s v="SFST81000048"/>
    <s v="Cooling machine for PD line"/>
    <s v="Condencer Unit No.9 (COLD5)"/>
    <n v="3"/>
    <s v="ลดกลมสแตนเลส (SS304) เกลียวใน2ข้าง 1-1/4&quot; x 3/4&quot;"/>
    <n v="4"/>
    <s v="PCS."/>
    <n v="85"/>
    <n v="340"/>
    <m/>
    <s v="V1000840 - S.Q. &amp; CO CO., LTD"/>
    <x v="0"/>
    <s v="GRN2526-0003606"/>
    <d v="2025-09-03T00:00:00"/>
    <m/>
    <n v="9"/>
    <s v="Ontime"/>
    <m/>
  </r>
  <r>
    <n v="1392"/>
    <s v="Expent  cost"/>
    <d v="2025-08-15T00:00:00"/>
    <m/>
    <m/>
    <d v="2025-08-15T00:00:00"/>
    <s v="PR2526-01839"/>
    <s v="PO2526-02738"/>
    <d v="2025-08-25T00:00:00"/>
    <m/>
    <n v="30"/>
    <s v="SFST81000048"/>
    <s v="Cooling machine for PD line"/>
    <s v="Condencer Unit No.9 (COLD5)"/>
    <n v="4"/>
    <s v="สายอ่อนสแดนเลส ยาว30ซม. หัวยูเนี่ยน ขนาด 1-1/4&quot;"/>
    <n v="3"/>
    <s v="PCS."/>
    <n v="990"/>
    <n v="2970"/>
    <m/>
    <s v="V1000840 - S.Q. &amp; CO CO., LTD"/>
    <x v="0"/>
    <s v="GRN2526-0003606"/>
    <d v="2025-09-03T00:00:00"/>
    <m/>
    <n v="9"/>
    <s v="Ontime"/>
    <m/>
  </r>
  <r>
    <n v="1393"/>
    <s v="Expent  cost"/>
    <d v="2025-08-15T00:00:00"/>
    <m/>
    <m/>
    <d v="2025-08-15T00:00:00"/>
    <s v="PR2526-01840"/>
    <s v="PO2526-02739"/>
    <d v="2025-08-25T00:00:00"/>
    <m/>
    <n v="60"/>
    <s v="SFST81000048"/>
    <s v="Cooling machine for PD line"/>
    <s v="Cooling  part"/>
    <n v="1"/>
    <s v="Danfoss Pressure Switch KP5 / 060-117366/8-32bar_x000a_Manual Reset / Flare1/4 Contact SPDT"/>
    <n v="2"/>
    <s v="PCS."/>
    <n v="750"/>
    <n v="1500"/>
    <m/>
    <s v="V1000763 - North Power Co., Ltd."/>
    <x v="0"/>
    <s v="GRN2526-0003907"/>
    <d v="2025-09-16T00:00:00"/>
    <m/>
    <n v="22"/>
    <s v="Ontime"/>
    <m/>
  </r>
  <r>
    <n v="1394"/>
    <s v="Expent  cost"/>
    <d v="2025-08-15T00:00:00"/>
    <m/>
    <m/>
    <d v="2025-08-15T00:00:00"/>
    <s v="PR2526-01840"/>
    <s v="PO2526-02739"/>
    <d v="2025-08-25T00:00:00"/>
    <m/>
    <n v="60"/>
    <s v="SFST81000048"/>
    <s v="Cooling machine for PD line"/>
    <s v="Cooling  part"/>
    <n v="2"/>
    <s v="Danfoss Pressure Switch KP5 / 060-117366/8-32bar_x000a_Manual Reset / Flare1/4 Contact SPDT"/>
    <n v="2"/>
    <s v="PCS."/>
    <n v="750"/>
    <n v="1500"/>
    <m/>
    <s v="V1000763 - North Power Co., Ltd."/>
    <x v="0"/>
    <s v="GRN2526-0003907"/>
    <d v="2025-09-16T00:00:00"/>
    <m/>
    <n v="22"/>
    <s v="Ontime"/>
    <m/>
  </r>
  <r>
    <n v="1395"/>
    <s v="Expent  cost"/>
    <d v="2025-08-15T00:00:00"/>
    <m/>
    <m/>
    <d v="2025-08-15T00:00:00"/>
    <s v="PR2526-01847"/>
    <s v="PO2526-02740"/>
    <d v="2025-08-25T00:00:00"/>
    <m/>
    <n v="30"/>
    <s v="SFST34000167"/>
    <s v="Consumable part for MN"/>
    <s v="Cooling  part"/>
    <n v="1"/>
    <s v="ข้อต่อตรงทองแดง ขนาด 1.1/8&quot;"/>
    <n v="8"/>
    <s v="PCS."/>
    <n v="53"/>
    <n v="424"/>
    <m/>
    <s v="V1000259 - JJP SUPPLY CO., LTD"/>
    <x v="0"/>
    <s v="GRN2526-0003696"/>
    <d v="2025-09-08T00:00:00"/>
    <m/>
    <n v="14"/>
    <s v="Ontime"/>
    <m/>
  </r>
  <r>
    <n v="1396"/>
    <s v="Expent  cost"/>
    <d v="2025-08-15T00:00:00"/>
    <m/>
    <m/>
    <d v="2025-08-15T00:00:00"/>
    <s v="PR2526-01847"/>
    <s v="PO2526-02740"/>
    <d v="2025-08-25T00:00:00"/>
    <m/>
    <n v="30"/>
    <s v="SFST34000164"/>
    <s v="Consumable part for MN"/>
    <s v="Cooling  part"/>
    <n v="2"/>
    <s v="ข้องอทองแดง 90 องศา ขนาด 1.1/8&quot;"/>
    <n v="8"/>
    <s v="PCS."/>
    <n v="76"/>
    <n v="608"/>
    <m/>
    <s v="V1000259 - JJP SUPPLY CO., LTD"/>
    <x v="0"/>
    <s v="GRN2526-0003696"/>
    <d v="2025-09-08T00:00:00"/>
    <m/>
    <n v="14"/>
    <s v="Ontime"/>
    <m/>
  </r>
  <r>
    <n v="1397"/>
    <s v="Expent  cost"/>
    <d v="2025-08-15T00:00:00"/>
    <m/>
    <m/>
    <d v="2025-08-15T00:00:00"/>
    <s v="PR2526-01847"/>
    <s v="PO2526-02741"/>
    <d v="2025-08-25T00:00:00"/>
    <m/>
    <n v="30"/>
    <s v="SFST81000048"/>
    <s v="Tool and Equipment  Engineering"/>
    <s v="Machanical part"/>
    <n v="1"/>
    <s v="Harris 801N2 ชุดเกจน์ในโดรเจน สําหรับ Test leak"/>
    <n v="1"/>
    <s v="PCS."/>
    <n v="2890"/>
    <n v="2890"/>
    <m/>
    <s v="V1000840 - S.Q. &amp; CO CO., LTD"/>
    <x v="0"/>
    <s v="GRN2526-0003515"/>
    <d v="2025-09-01T00:00:00"/>
    <m/>
    <n v="7"/>
    <s v="Ontime"/>
    <m/>
  </r>
  <r>
    <n v="1398"/>
    <s v="Expent  cost"/>
    <d v="2025-08-15T00:00:00"/>
    <m/>
    <m/>
    <d v="2025-08-15T00:00:00"/>
    <s v="PR2526-01847"/>
    <s v="PO2526-02742"/>
    <d v="2025-08-25T00:00:00"/>
    <m/>
    <n v="30"/>
    <s v="SFST81000048"/>
    <s v="Cooling machine for PD line"/>
    <s v="Consumable part"/>
    <n v="1"/>
    <s v="ท่อทองแดง Type L ขนาด 1-1/8&quot; ยาว 6 เมตร"/>
    <n v="2"/>
    <s v="PCS."/>
    <n v="3282"/>
    <n v="6564"/>
    <m/>
    <s v="V1000271 - 395 Shop Limited Partnership"/>
    <x v="0"/>
    <s v="GRN2526-0003513"/>
    <d v="2025-09-01T00:00:00"/>
    <m/>
    <n v="7"/>
    <s v="Ontime"/>
    <m/>
  </r>
  <r>
    <n v="1399"/>
    <s v="Expent  cost"/>
    <d v="2025-08-15T00:00:00"/>
    <m/>
    <m/>
    <d v="2025-08-15T00:00:00"/>
    <s v="PR2526-01847"/>
    <s v="PO2526-02741"/>
    <d v="2025-08-25T00:00:00"/>
    <m/>
    <n v="30"/>
    <s v="SFST81000048"/>
    <s v="Machanical part"/>
    <s v="Consumable part"/>
    <n v="2"/>
    <s v="ข้ออ่อนทองแดง ขนาด 1-1/8&quot;"/>
    <n v="2"/>
    <s v="PCS."/>
    <n v="1300"/>
    <n v="2600"/>
    <m/>
    <s v="V1000840 - S.Q. &amp; CO CO., LTD"/>
    <x v="0"/>
    <s v="GRN2526-0003515"/>
    <d v="2025-09-01T00:00:00"/>
    <m/>
    <n v="7"/>
    <s v="Ontime"/>
    <m/>
  </r>
  <r>
    <n v="1400"/>
    <s v="Expent  cost"/>
    <d v="2025-08-15T00:00:00"/>
    <m/>
    <m/>
    <d v="2025-08-15T00:00:00"/>
    <s v="PR2526-01850"/>
    <s v="PO2526-02743"/>
    <d v="2025-08-25T00:00:00"/>
    <m/>
    <n v="30"/>
    <s v="SFST81000009"/>
    <s v="Water plant"/>
    <s v="Water system jobs"/>
    <n v="1"/>
    <s v="สายยางเคมี วัสดุท่อ PE ทนเคมี ขนาด 4x6 มม.ยาว 10 เมดร"/>
    <n v="1"/>
    <s v="PCS."/>
    <n v="2320"/>
    <n v="2320"/>
    <m/>
    <s v="V1000259 - JJP SUPPLY CO., LTD"/>
    <x v="0"/>
    <s v="GRN2526-0003697"/>
    <d v="2025-09-08T00:00:00"/>
    <m/>
    <n v="14"/>
    <s v="Ontime"/>
    <m/>
  </r>
  <r>
    <n v="1401"/>
    <s v="Expent  cost"/>
    <d v="2025-08-15T00:00:00"/>
    <m/>
    <m/>
    <d v="2025-08-15T00:00:00"/>
    <s v="PR2526-01850"/>
    <s v="PO2526-02744"/>
    <d v="2025-08-25T00:00:00"/>
    <m/>
    <n v="30"/>
    <s v="SFST81000009"/>
    <s v="Water plant"/>
    <s v="Water system jobs"/>
    <n v="2"/>
    <s v="ข้อต่อ อะไหล่ปั๊มจ่ายสารเคมี &quot;Prominent&quot; รุ่น Super Dose ขนาด 1/2&quot;"/>
    <n v="4"/>
    <s v="PCS."/>
    <n v="990"/>
    <n v="3960"/>
    <m/>
    <s v="V1000259 - JJP SUPPLY CO., LTD"/>
    <x v="0"/>
    <s v="GRN2526-0003519"/>
    <d v="2025-09-01T00:00:00"/>
    <m/>
    <n v="7"/>
    <s v="Ontime"/>
    <m/>
  </r>
  <r>
    <n v="1402"/>
    <s v="Expent  cost"/>
    <d v="2025-08-15T00:00:00"/>
    <m/>
    <m/>
    <d v="2025-08-15T00:00:00"/>
    <s v="PR2526-01851"/>
    <s v="PO2526-02745"/>
    <d v="2025-08-25T00:00:00"/>
    <m/>
    <n v="30"/>
    <s v="SFST81000048"/>
    <s v="Tool and Equipment PD M/C"/>
    <s v="Machine Spare part"/>
    <n v="1"/>
    <s v="สายอ่อนสแตนเลส หัวท้ายยูเนี่ยนสแตนเลส ขนาด 1&quot; ยาว 100 cm. ทนแรงดัน 10 Bar."/>
    <n v="4"/>
    <s v="PCS."/>
    <n v="980"/>
    <n v="3920"/>
    <m/>
    <s v="V1000840 - S.Q. &amp; CO CO., LTD"/>
    <x v="0"/>
    <s v="GRN2526-0003514"/>
    <d v="2025-09-01T00:00:00"/>
    <m/>
    <n v="7"/>
    <s v="Ontime"/>
    <m/>
  </r>
  <r>
    <n v="1403"/>
    <s v="Expent  cost"/>
    <d v="2025-08-15T00:00:00"/>
    <m/>
    <m/>
    <d v="2025-08-15T00:00:00"/>
    <s v="PR2526-01851"/>
    <s v="PO2526-02745"/>
    <d v="2025-08-25T00:00:00"/>
    <m/>
    <n v="30"/>
    <s v="SFST81000048"/>
    <s v="Tool and Equipment PD M/C"/>
    <s v="Machine Spare part"/>
    <n v="2"/>
    <s v="สายอ่อนสแดนเลส หัวท้ายยูเนี่ยนสแดนเลส ขนาด 3/4&quot; ยาว 100 cm. ทนแรงดัน 10 Bar."/>
    <n v="4"/>
    <s v="PCS."/>
    <n v="760"/>
    <n v="3040"/>
    <m/>
    <s v="V1000840 - S.Q. &amp; CO CO., LTD"/>
    <x v="0"/>
    <s v="GRN2526-0003514"/>
    <d v="2025-09-01T00:00:00"/>
    <m/>
    <n v="7"/>
    <s v="Ontime"/>
    <m/>
  </r>
  <r>
    <n v="1404"/>
    <s v="Expent  cost"/>
    <d v="2025-08-15T00:00:00"/>
    <m/>
    <m/>
    <d v="2025-08-15T00:00:00"/>
    <s v="PR2526-01851"/>
    <s v="PO2526-02745"/>
    <d v="2025-08-25T00:00:00"/>
    <m/>
    <n v="30"/>
    <s v="SFST81000048"/>
    <s v="Tool and Equipment PD M/C"/>
    <s v="Machine Spare part"/>
    <n v="3"/>
    <s v="สายอ่อนสแดนเลส หัวท้ายยูเนี่ยนสแตนเลส ขนาด 1/2&quot; ยาว 100 cm. ทนแรงดัน 10 Bar."/>
    <n v="4"/>
    <s v="PCS."/>
    <n v="540"/>
    <n v="2160"/>
    <m/>
    <s v="V1000840 - S.Q. &amp; CO CO., LTD"/>
    <x v="0"/>
    <s v="GRN2526-0003514"/>
    <d v="2025-09-01T00:00:00"/>
    <m/>
    <n v="7"/>
    <s v="Ontime"/>
    <m/>
  </r>
  <r>
    <n v="1405"/>
    <s v="Expent  cost"/>
    <d v="2025-08-15T00:00:00"/>
    <m/>
    <m/>
    <d v="2025-08-15T00:00:00"/>
    <s v="PR2526-01878"/>
    <s v="PO2526-02751"/>
    <d v="2025-08-25T00:00:00"/>
    <m/>
    <n v="160"/>
    <s v="SFST81000048"/>
    <s v="Civill jobs (Floor-Wall-Celling-roof)"/>
    <s v="Cevil jobs"/>
    <n v="1"/>
    <s v="Signing of Agreement: 20% _x000a_Fix pipe and support pipe undergroud building No. Project EN25-015 งวดที่ 1/4"/>
    <n v="1"/>
    <s v="JOB."/>
    <n v="244747.92"/>
    <n v="244747.92"/>
    <m/>
    <s v="V1000771 - Envire Operation Co., Ltd_x000a_"/>
    <x v="0"/>
    <s v="GRN2526-0003510"/>
    <d v="2025-09-08T00:00:00"/>
    <m/>
    <n v="14"/>
    <s v="Ontime"/>
    <m/>
  </r>
  <r>
    <n v="1406"/>
    <s v="Expent  cost"/>
    <d v="2025-08-15T00:00:00"/>
    <m/>
    <m/>
    <d v="2025-08-15T00:00:00"/>
    <s v="PR2526-01878"/>
    <s v="PO2526-02751"/>
    <d v="2025-08-25T00:00:00"/>
    <m/>
    <n v="160"/>
    <s v="SFST81000048"/>
    <s v="Civill jobs (Floor-Wall-Celling-roof)"/>
    <s v="Cevil jobs"/>
    <n v="2"/>
    <s v="Upon Equipment/RM: 30%_x000a__x000a_Fix pipe and support pipe_x000a__x000a_undergroud building No. Project EN25-015_x000a__x000a_งวดที่ 2/4"/>
    <n v="1"/>
    <s v="JOB."/>
    <n v="367121.88"/>
    <n v="367121.88"/>
    <m/>
    <s v="V1000771 - Envire Operation Co., Ltd_x000a_"/>
    <x v="0"/>
    <s v="GRN2526-0004089"/>
    <d v="2025-09-23T00:00:00"/>
    <m/>
    <n v="29"/>
    <s v="Ontime"/>
    <m/>
  </r>
  <r>
    <n v="1407"/>
    <s v="Expent  cost"/>
    <d v="2025-08-18T00:00:00"/>
    <m/>
    <m/>
    <d v="2025-08-18T00:00:00"/>
    <s v="PR2526-01878"/>
    <s v="PO2526-02751"/>
    <d v="2025-08-25T00:00:00"/>
    <m/>
    <n v="160"/>
    <s v="SFST81000048"/>
    <s v="Civill jobs (Floor-Wall-Celling-roof)"/>
    <s v="Cevil jobs"/>
    <n v="1"/>
    <s v="Fix pipe and support pipe underground building 80 %"/>
    <n v="1"/>
    <s v="JOB."/>
    <n v="611869.80000000005"/>
    <n v="611869.80000000005"/>
    <m/>
    <s v="V1000771 - Envire Operation Co., Ltd_x000a_"/>
    <x v="1"/>
    <m/>
    <m/>
    <m/>
    <n v="-45894"/>
    <s v="Ontime"/>
    <m/>
  </r>
  <r>
    <n v="1408"/>
    <s v="CAPEX  (Unbudget)"/>
    <d v="2025-08-18T00:00:00"/>
    <m/>
    <m/>
    <d v="2025-08-18T00:00:00"/>
    <s v="PR2526-01885"/>
    <s v="PO2526-02879"/>
    <d v="2025-09-01T00:00:00"/>
    <m/>
    <n v="30"/>
    <s v="SFST82000018"/>
    <s v="Software"/>
    <s v="Software"/>
    <n v="1"/>
    <s v="GstarCad 2026 Professional Stand Free Upgrade Next_x000a_Version_x000a_GstarCAD 's Privilege_x000a_- Free Upgrade v2027_x000a_- Free AppliCAD menu_x000a_- Hotline service call 02-744-9669_x000a_- Remote online service (TeamViewer or other)_x000a_- Free updates patch as the same as the GstarCAD version_x000a_- Free Online Training 2 times/license._x000a_- Free attendance of AppliCAD seminars/events."/>
    <n v="1"/>
    <s v="EA."/>
    <n v="26775"/>
    <n v="26775"/>
    <m/>
    <s v="V1000568 - APPLICAD PUBLIC COMPANY LIMITED"/>
    <x v="0"/>
    <s v="GRN2526-0003908"/>
    <d v="2025-09-16T00:00:00"/>
    <m/>
    <n v="15"/>
    <s v="Ontime"/>
    <m/>
  </r>
  <r>
    <n v="1409"/>
    <s v="Expent  cost"/>
    <d v="2025-08-18T00:00:00"/>
    <m/>
    <m/>
    <d v="2025-08-18T00:00:00"/>
    <s v="PR2526-01892"/>
    <s v="PO2526-02814 "/>
    <d v="2025-08-28T00:00:00"/>
    <m/>
    <n v="30"/>
    <s v="SFST34000043"/>
    <s v="Consumable part for MN"/>
    <s v="Electrical jobs"/>
    <n v="1"/>
    <s v="&quot;Philip&quot;, TLD36/865, 36W, หลอดไฟฟลูออเรสเซนต์"/>
    <n v="20"/>
    <s v="PCS."/>
    <n v="63"/>
    <n v="1260"/>
    <m/>
    <s v="V1000276 - SN. ELECTRIC AND SUPPLY CO., LTD."/>
    <x v="0"/>
    <s v="GRN2526-0003615"/>
    <d v="2025-09-04T00:00:00"/>
    <m/>
    <n v="7"/>
    <s v="Ontime"/>
    <m/>
  </r>
  <r>
    <n v="1410"/>
    <s v="Expent  cost"/>
    <d v="2025-08-18T00:00:00"/>
    <m/>
    <m/>
    <d v="2025-08-18T00:00:00"/>
    <s v="PR2526-01892"/>
    <s v="PO2526-02814 "/>
    <d v="2025-08-28T00:00:00"/>
    <m/>
    <n v="30"/>
    <s v="SFST34000044"/>
    <s v="Consumable part for MN"/>
    <s v="Electrical jobs"/>
    <n v="2"/>
    <s v="&quot;Philip&quot;,T8,20W, 2100lm, ECO SOFT HO LED"/>
    <n v="50"/>
    <s v="PCS."/>
    <n v="134"/>
    <n v="6700"/>
    <m/>
    <s v="V1000276 - SN. ELECTRIC AND SUPPLY CO., LTD."/>
    <x v="0"/>
    <s v="GRN2526-0003615"/>
    <d v="2025-09-04T00:00:00"/>
    <m/>
    <n v="7"/>
    <s v="Ontime"/>
    <m/>
  </r>
  <r>
    <n v="1411"/>
    <s v="Expent  cost"/>
    <d v="2025-08-18T00:00:00"/>
    <m/>
    <m/>
    <d v="2025-08-18T00:00:00"/>
    <s v="PR2526-01892"/>
    <s v="PO2526-02814 "/>
    <d v="2025-08-28T00:00:00"/>
    <m/>
    <n v="30"/>
    <s v="SFST34000187"/>
    <s v="Consumable part for MN"/>
    <s v="Electrical jobs"/>
    <n v="3"/>
    <s v="LED EVE T8 SIMPLE FIT DE 22 W. DAYLIGHT G13 (1Box/25PC.)"/>
    <n v="50"/>
    <s v="PCS."/>
    <n v="105"/>
    <n v="5250"/>
    <m/>
    <s v="V1000276 - SN. ELECTRIC AND SUPPLY CO., LTD."/>
    <x v="0"/>
    <s v="GRN2526-0003615"/>
    <d v="2025-09-04T00:00:00"/>
    <m/>
    <n v="7"/>
    <s v="Ontime"/>
    <m/>
  </r>
  <r>
    <n v="1412"/>
    <s v="Expent  cost"/>
    <d v="2025-08-18T00:00:00"/>
    <m/>
    <m/>
    <d v="2025-08-18T00:00:00"/>
    <s v="PR2526-01892"/>
    <s v="PO2526-02814 "/>
    <d v="2025-08-28T00:00:00"/>
    <m/>
    <n v="30"/>
    <s v="SFST34000188"/>
    <s v="Consumable part for MN"/>
    <s v="Electrical jobs"/>
    <n v="4"/>
    <s v="Philip LED Essential Bulb 9 W E27"/>
    <n v="2"/>
    <s v="BOX."/>
    <n v="600"/>
    <n v="1200"/>
    <m/>
    <s v="V1000276 - SN. ELECTRIC AND SUPPLY CO., LTD."/>
    <x v="0"/>
    <s v="GRN2526-0003615"/>
    <d v="2025-09-04T00:00:00"/>
    <m/>
    <n v="7"/>
    <s v="Ontime"/>
    <m/>
  </r>
  <r>
    <n v="1413"/>
    <s v="Expent  cost"/>
    <d v="2025-08-18T00:00:00"/>
    <m/>
    <m/>
    <d v="2025-08-18T00:00:00"/>
    <s v="PR2526-01905"/>
    <s v="PO2526-02852"/>
    <d v="2025-09-01T00:00:00"/>
    <m/>
    <n v="200"/>
    <s v="SFST34000136"/>
    <s v="Consumable part for MN"/>
    <s v="Cevil quipment  &amp; Part"/>
    <n v="1"/>
    <s v=" argon gas 1.5 Q"/>
    <n v="3"/>
    <s v="DRUM."/>
    <n v="350"/>
    <n v="1050"/>
    <m/>
    <s v="V1000475 - คล่องการค้า"/>
    <x v="0"/>
    <s v="GRN2526-0005307"/>
    <d v="2025-11-13T00:00:00"/>
    <m/>
    <n v="73"/>
    <s v="Ontime"/>
    <m/>
  </r>
  <r>
    <n v="1414"/>
    <s v="Expent  cost"/>
    <d v="2025-08-18T00:00:00"/>
    <m/>
    <m/>
    <d v="2025-08-18T00:00:00"/>
    <s v="PR2526-01905"/>
    <s v="PO2526-02852"/>
    <d v="2025-09-01T00:00:00"/>
    <m/>
    <n v="200"/>
    <s v="SFST34000136"/>
    <s v="Consumable part for MN"/>
    <s v="Cevil quipment  &amp; Part"/>
    <n v="1"/>
    <s v=" argon gas 1.5 Q"/>
    <n v="2"/>
    <s v="DRUM."/>
    <n v="350"/>
    <n v="700"/>
    <m/>
    <s v="V1000475 - คล่องการค้า"/>
    <x v="0"/>
    <s v="GRN2526-0004378"/>
    <d v="2025-10-06T00:00:00"/>
    <m/>
    <n v="35"/>
    <s v="Ontime"/>
    <m/>
  </r>
  <r>
    <n v="1415"/>
    <s v="Expent  cost"/>
    <d v="2025-08-18T00:00:00"/>
    <m/>
    <m/>
    <d v="2025-08-18T00:00:00"/>
    <s v="PR2526-01905"/>
    <s v="PO2526-02852"/>
    <d v="2025-09-01T00:00:00"/>
    <m/>
    <n v="200"/>
    <s v="SFST34000136"/>
    <s v="Consumable part for MN"/>
    <s v="Cevil quipment  &amp; Part"/>
    <n v="1"/>
    <s v=" argon gas 1.5 Q"/>
    <n v="1"/>
    <s v="DRUM."/>
    <n v="350"/>
    <n v="350"/>
    <m/>
    <s v="V1000475 - คล่องการค้า"/>
    <x v="0"/>
    <s v="GRN2526-0003839"/>
    <d v="2025-09-12T00:00:00"/>
    <m/>
    <n v="11"/>
    <s v="Ontime"/>
    <m/>
  </r>
  <r>
    <n v="1416"/>
    <s v="Expent  cost"/>
    <d v="2025-08-19T00:00:00"/>
    <m/>
    <m/>
    <d v="2025-08-19T00:00:00"/>
    <s v="PR2526-01933"/>
    <s v="PO2526-02867"/>
    <d v="2025-09-01T00:00:00"/>
    <m/>
    <n v="60"/>
    <s v="SFST81000048"/>
    <s v="PD Machine"/>
    <s v="Swing Vacuum No.1"/>
    <n v="1"/>
    <s v="Heater For Swing Vacuum 0.2x10 mm."/>
    <n v="10"/>
    <s v="EA."/>
    <n v="200"/>
    <n v="2000"/>
    <m/>
    <s v="V1000746 - AT PACKING COMPANY LIMITED"/>
    <x v="0"/>
    <s v="GRN2526-0004163"/>
    <d v="2025-09-25T00:00:00"/>
    <m/>
    <n v="24"/>
    <s v="Ontime"/>
    <m/>
  </r>
  <r>
    <n v="1417"/>
    <s v="Expent  cost"/>
    <d v="2025-08-19T00:00:00"/>
    <m/>
    <m/>
    <d v="2025-08-19T00:00:00"/>
    <s v="PR2526-01933"/>
    <s v="PO2526-02867"/>
    <d v="2025-09-01T00:00:00"/>
    <m/>
    <n v="60"/>
    <s v="SFST81000048"/>
    <s v="PD Machine"/>
    <s v="Swing Vacuum No.1"/>
    <n v="2"/>
    <s v="Transportation"/>
    <n v="1"/>
    <s v="EA."/>
    <n v="45"/>
    <n v="45"/>
    <m/>
    <s v="V1000746 - AT PACKING COMPANY LIMITED"/>
    <x v="0"/>
    <s v="GRN2526-0004163"/>
    <d v="2025-09-25T00:00:00"/>
    <m/>
    <n v="24"/>
    <s v="Ontime"/>
    <m/>
  </r>
  <r>
    <n v="1418"/>
    <s v="Expent  cost"/>
    <d v="2025-08-19T00:00:00"/>
    <m/>
    <m/>
    <d v="2025-08-19T00:00:00"/>
    <s v="PR2526-01934"/>
    <s v="PO2526-02868"/>
    <d v="2025-09-01T00:00:00"/>
    <m/>
    <n v="60"/>
    <s v="SFST81000048"/>
    <s v="PD Machine"/>
    <s v="Sterilizer oven 1"/>
    <n v="1"/>
    <s v="Replacement the Sterilizer: High Lisk_x000a_- ถาดสแตนเลส SUS 316_x000a_ขนาด 385 x 565 x 120 mm เพลา 5 mm เพลาเสริม 3 mm พร้อมเชื่อม"/>
    <n v="5"/>
    <s v="EA."/>
    <n v="900"/>
    <n v="4500"/>
    <m/>
    <s v="V1000798 - MGO SERVICE LIMITED PARTNERSHIP"/>
    <x v="0"/>
    <s v="GRN2526-0004746"/>
    <d v="2025-10-21T00:00:00"/>
    <m/>
    <n v="50"/>
    <s v="Ontime"/>
    <m/>
  </r>
  <r>
    <n v="1419"/>
    <s v="Expent  cost"/>
    <d v="2025-08-19T00:00:00"/>
    <m/>
    <m/>
    <d v="2025-08-19T00:00:00"/>
    <s v="PR2526-01934"/>
    <s v="PO2526-02868"/>
    <d v="2025-09-01T00:00:00"/>
    <m/>
    <n v="60"/>
    <s v="SFST81000048"/>
    <s v="PD Machine"/>
    <s v="Sterilizer oven 1"/>
    <n v="2"/>
    <s v="เปลี่ยนสกรูสแตนเลสยึดถาด ต๊าปเกลียวใหม่"/>
    <n v="1"/>
    <s v="EA."/>
    <n v="3000"/>
    <n v="3000"/>
    <m/>
    <s v="V1000798 - MGO SERVICE LIMITED PARTNERSHIP"/>
    <x v="0"/>
    <s v="GRN2526-0004746"/>
    <d v="2025-10-21T00:00:00"/>
    <m/>
    <n v="50"/>
    <s v="Ontime"/>
    <m/>
  </r>
  <r>
    <n v="1420"/>
    <s v="Expent  cost"/>
    <d v="2025-08-20T00:00:00"/>
    <m/>
    <m/>
    <d v="2025-08-20T00:00:00"/>
    <s v="PR2526-01934"/>
    <s v="PO2526-02811"/>
    <d v="2025-09-01T00:00:00"/>
    <m/>
    <n v="60"/>
    <s v="SFST81000048"/>
    <s v="PD Machine"/>
    <s v="Sterilizer oven 1"/>
    <n v="3"/>
    <s v="เปลี่ยนซีลซิลิโคน ทนความร้อน"/>
    <n v="1"/>
    <s v="EA."/>
    <n v="8500"/>
    <n v="8500"/>
    <m/>
    <s v="V1000798 - MGO SERVICE LIMITED PARTNERSHIP"/>
    <x v="0"/>
    <s v="GRN2526-0004746"/>
    <d v="2025-10-21T00:00:00"/>
    <m/>
    <n v="50"/>
    <s v="Ontime"/>
    <m/>
  </r>
  <r>
    <n v="1421"/>
    <s v="Expent  cost"/>
    <d v="2025-08-20T00:00:00"/>
    <m/>
    <m/>
    <d v="2025-08-20T00:00:00"/>
    <s v="PR2526-01961"/>
    <s v="PO2526-02811"/>
    <d v="2025-08-28T00:00:00"/>
    <m/>
    <n v="30"/>
    <s v="SFST34000182"/>
    <s v="Consumable part for MN"/>
    <s v="Machanical part"/>
    <n v="1"/>
    <s v="CRC #2019 ELECTRICAL PARTS CLEANER 400g_x000a_(1กล่อง/12กระป๋อง)"/>
    <n v="12"/>
    <s v="PCS."/>
    <n v="278.04000000000002"/>
    <n v="3336.48"/>
    <m/>
    <s v="V1000676 - AMS INTERNATIONAL CO.,LTD."/>
    <x v="0"/>
    <s v="GRN2526-0004099"/>
    <d v="2025-09-23T00:00:00"/>
    <m/>
    <n v="26"/>
    <s v="Ontime"/>
    <m/>
  </r>
  <r>
    <n v="1422"/>
    <s v="Expent  cost"/>
    <d v="2025-08-20T00:00:00"/>
    <m/>
    <m/>
    <d v="2025-08-20T00:00:00"/>
    <s v="PR2526-01962"/>
    <s v="PO2526-02812"/>
    <d v="2025-08-28T00:00:00"/>
    <m/>
    <n v="30"/>
    <s v="SFST81000085"/>
    <s v="Consumable part for MN"/>
    <s v="Machanical part"/>
    <n v="2"/>
    <s v="ค่าขนส่งทั่วไป"/>
    <n v="1"/>
    <s v="EA."/>
    <n v="99.94"/>
    <n v="99.94"/>
    <m/>
    <s v="V1000676 - AMS INTERNATIONAL CO.,LTD."/>
    <x v="1"/>
    <m/>
    <m/>
    <m/>
    <n v="-45897"/>
    <s v="Ontime"/>
    <m/>
  </r>
  <r>
    <n v="1423"/>
    <s v="Expent  cost"/>
    <d v="2025-08-22T00:00:00"/>
    <m/>
    <m/>
    <d v="2025-08-22T00:00:00"/>
    <s v="PR2526-01962"/>
    <s v="PO2526-02812"/>
    <d v="2025-08-29T00:00:00"/>
    <m/>
    <n v="60"/>
    <s v="SFST34000130"/>
    <s v="Consumable part for MN"/>
    <s v="Machanical part"/>
    <n v="1"/>
    <s v="ชุดสกรู น็อต หกเหลี่ยม สเตนเลส 304 M M6x25"/>
    <n v="40"/>
    <s v="PCS."/>
    <n v="8"/>
    <n v="320"/>
    <m/>
    <s v="V1000289 - Kitticharoen Supply Co., Ltd"/>
    <x v="0"/>
    <s v="GRN2526-0003993"/>
    <d v="2025-09-19T00:00:00"/>
    <m/>
    <n v="21"/>
    <s v="Ontime"/>
    <m/>
  </r>
  <r>
    <n v="1424"/>
    <s v="Expent  cost"/>
    <d v="2025-08-22T00:00:00"/>
    <m/>
    <m/>
    <d v="2025-08-22T00:00:00"/>
    <s v="PR2526-01962"/>
    <s v="PO2526-02812"/>
    <d v="2025-08-29T00:00:00"/>
    <m/>
    <n v="60"/>
    <s v="SFST34000131"/>
    <s v="Consumable part for MN"/>
    <s v="Machanical part"/>
    <n v="2"/>
    <s v="ชุดสกรู น็อต หกเหลี่ยม สเตนเลส 304 M M6x35"/>
    <n v="40"/>
    <s v="PCS."/>
    <n v="9"/>
    <n v="360"/>
    <m/>
    <s v="V1000289 - Kitticharoen Supply Co., Ltd"/>
    <x v="0"/>
    <s v="GRN2526-0003993"/>
    <d v="2025-09-19T00:00:00"/>
    <m/>
    <n v="21"/>
    <s v="Ontime"/>
    <m/>
  </r>
  <r>
    <n v="1425"/>
    <s v="Expent  cost"/>
    <d v="2025-08-22T00:00:00"/>
    <m/>
    <m/>
    <d v="2025-08-22T00:00:00"/>
    <s v="PR2526-01962"/>
    <s v="PO2526-02812"/>
    <d v="2025-08-29T00:00:00"/>
    <m/>
    <n v="60"/>
    <s v="SFST34000132"/>
    <s v="Consumable part for MN"/>
    <s v="Machanical part"/>
    <n v="3"/>
    <s v="ชุดสกรู น็อต หกเหลี่ยม สเตนเลส 304 M M8x25"/>
    <n v="40"/>
    <s v="PCS."/>
    <n v="11"/>
    <n v="440"/>
    <m/>
    <s v="V1000289 - Kitticharoen Supply Co., Ltd"/>
    <x v="0"/>
    <s v="GRN2526-0003993"/>
    <d v="2025-09-19T00:00:00"/>
    <m/>
    <n v="21"/>
    <s v="Ontime"/>
    <m/>
  </r>
  <r>
    <n v="1426"/>
    <s v="Expent  cost"/>
    <d v="2025-08-22T00:00:00"/>
    <m/>
    <m/>
    <d v="2025-08-22T00:00:00"/>
    <s v="PR2526-01962"/>
    <s v="PO2526-02812"/>
    <d v="2025-08-29T00:00:00"/>
    <m/>
    <n v="60"/>
    <s v="SFST34000133"/>
    <s v="Consumable part for MN"/>
    <s v="Machanical part"/>
    <n v="4"/>
    <s v="ชุดสกรู น็อต หกเหลี่ยม สเตนเลส 304 M M8x35"/>
    <n v="40"/>
    <s v="PCS."/>
    <n v="12"/>
    <n v="480"/>
    <m/>
    <s v="V1000289 - Kitticharoen Supply Co., Ltd"/>
    <x v="0"/>
    <s v="GRN2526-0003993"/>
    <d v="2025-09-19T00:00:00"/>
    <m/>
    <n v="21"/>
    <s v="Ontime"/>
    <m/>
  </r>
  <r>
    <n v="1427"/>
    <s v="Expent  cost"/>
    <d v="2025-08-22T00:00:00"/>
    <m/>
    <m/>
    <d v="2025-08-22T00:00:00"/>
    <s v="PR2526-01963"/>
    <s v="PO2526-02813"/>
    <d v="2025-09-01T00:00:00"/>
    <m/>
    <n v="60"/>
    <s v="SFST34000104"/>
    <s v="Consumable part for MN"/>
    <s v="Machanical part"/>
    <n v="5"/>
    <s v="ยูโบลท์สแตนเลส SUS304 (Steel U-BOLT) ขนาด 1/2&quot; (วงใน 22 mm.)"/>
    <n v="10"/>
    <s v="PCS."/>
    <n v="20"/>
    <n v="200"/>
    <m/>
    <s v="V1000306 - Inter Supply (1992) Co., Ltd."/>
    <x v="0"/>
    <s v="GRN2526-0003634"/>
    <d v="2025-09-04T00:00:00"/>
    <m/>
    <n v="3"/>
    <s v="Ontime"/>
    <m/>
  </r>
  <r>
    <n v="1428"/>
    <s v="Expent  cost"/>
    <d v="2025-08-22T00:00:00"/>
    <m/>
    <m/>
    <d v="2025-08-22T00:00:00"/>
    <s v="PR2526-01963"/>
    <s v="PO2526-02813"/>
    <d v="2025-09-01T00:00:00"/>
    <m/>
    <n v="60"/>
    <s v="SFST34000105"/>
    <s v="Consumable part for MN"/>
    <s v="Machanical part"/>
    <n v="6"/>
    <s v="ยูโบลท์สแตนเลส SUS304 (Steel U-BOLT) ขนาด 3/4&quot; (วงใน 28 mm.)"/>
    <n v="10"/>
    <s v="PCS."/>
    <n v="20"/>
    <n v="200"/>
    <m/>
    <s v="V1000306 - Inter Supply (1992) Co., Ltd."/>
    <x v="0"/>
    <s v="GRN2526-0003634"/>
    <d v="2025-09-04T00:00:00"/>
    <m/>
    <n v="3"/>
    <s v="Ontime"/>
    <m/>
  </r>
  <r>
    <n v="1429"/>
    <s v="Expent  cost"/>
    <d v="2025-08-22T00:00:00"/>
    <m/>
    <m/>
    <d v="2025-08-22T00:00:00"/>
    <s v="PR2526-01963"/>
    <s v="PO2526-02813"/>
    <d v="2025-09-01T00:00:00"/>
    <m/>
    <n v="60"/>
    <s v="SFST34000106"/>
    <s v="Consumable part for MN"/>
    <s v="Machanical part"/>
    <n v="7"/>
    <s v="ยูโบลท์สแตนเลส SUS304 (Steel U-BOLT) ขนาด 1&quot; (วงใน 34 mm.)"/>
    <n v="10"/>
    <s v="PCS."/>
    <n v="25"/>
    <n v="250"/>
    <m/>
    <s v="V1000306 - Inter Supply (1992) Co., Ltd."/>
    <x v="0"/>
    <s v="GRN2526-0003634"/>
    <d v="2025-09-04T00:00:00"/>
    <m/>
    <n v="3"/>
    <s v="Ontime"/>
    <m/>
  </r>
  <r>
    <n v="1430"/>
    <s v="Expent  cost"/>
    <d v="2025-08-22T00:00:00"/>
    <m/>
    <m/>
    <d v="2025-08-22T00:00:00"/>
    <s v="PR2526-01963"/>
    <s v="PO2526-02813"/>
    <d v="2025-09-01T00:00:00"/>
    <m/>
    <n v="60"/>
    <s v="SFST34000107"/>
    <s v="Consumable part for MN"/>
    <s v="Machanical part"/>
    <n v="8"/>
    <s v="ยูโบลท์สแตนเลส SUS304 (Steel U-BOLT) ขนาด 1.1/4&quot; (วงใน 43 mm"/>
    <n v="10"/>
    <s v="PCS."/>
    <n v="35"/>
    <n v="350"/>
    <m/>
    <s v="V1000306 - Inter Supply (1992) Co., Ltd."/>
    <x v="0"/>
    <s v="GRN2526-0003634"/>
    <d v="2025-09-04T00:00:00"/>
    <m/>
    <n v="3"/>
    <s v="Ontime"/>
    <m/>
  </r>
  <r>
    <n v="1431"/>
    <s v="Expent  cost"/>
    <d v="2025-08-22T00:00:00"/>
    <m/>
    <m/>
    <d v="2025-08-22T00:00:00"/>
    <s v="PR2526-01963"/>
    <s v="PO2526-02813"/>
    <d v="2025-09-01T00:00:00"/>
    <m/>
    <n v="60"/>
    <s v="SFST34000108"/>
    <s v="Consumable part for MN"/>
    <s v="Machanical part"/>
    <n v="9"/>
    <s v="ยูโบลท์สแตนเลส SUS304 (Steel U-BOLT) ขนาด 1.1/2&quot; (วงใน 52 mm"/>
    <n v="10"/>
    <s v="PCS."/>
    <n v="36"/>
    <n v="360"/>
    <m/>
    <s v="V1000306 - Inter Supply (1992) Co., Ltd."/>
    <x v="0"/>
    <s v="GRN2526-0003634"/>
    <d v="2025-09-04T00:00:00"/>
    <m/>
    <n v="3"/>
    <s v="Ontime"/>
    <m/>
  </r>
  <r>
    <n v="1432"/>
    <s v="Expent  cost"/>
    <d v="2025-08-22T00:00:00"/>
    <m/>
    <m/>
    <d v="2025-08-22T00:00:00"/>
    <s v="PR2526-01963"/>
    <s v="PO2526-02813"/>
    <d v="2025-09-01T00:00:00"/>
    <m/>
    <n v="60"/>
    <s v="SFST34000109"/>
    <s v="Consumable part for MN"/>
    <s v="Machanical part"/>
    <n v="10"/>
    <s v="ยูโบลท์สแตนเลส SUS304 (Steel U-BOLT) ขนาด 2&quot; (วงใน 62 mm.)"/>
    <n v="10"/>
    <s v="PCS."/>
    <n v="44"/>
    <n v="440"/>
    <m/>
    <s v="V1000306 - Inter Supply (1992) Co., Ltd."/>
    <x v="0"/>
    <s v="GRN2526-0003634"/>
    <d v="2025-09-04T00:00:00"/>
    <m/>
    <n v="3"/>
    <s v="Ontime"/>
    <m/>
  </r>
  <r>
    <n v="1433"/>
    <s v="Expent  cost"/>
    <d v="2025-08-22T00:00:00"/>
    <m/>
    <m/>
    <d v="2025-08-22T00:00:00"/>
    <s v="PR2526-01963"/>
    <s v="PO2526-02813"/>
    <d v="2025-09-01T00:00:00"/>
    <m/>
    <n v="60"/>
    <s v="SFST34000110"/>
    <s v="Consumable part for MN"/>
    <s v="Machanical part"/>
    <n v="11"/>
    <s v="ยูโบลท์สแตนเลส SUS304 (Steel U-BOLT) ขนาด 2.1/2&quot; (วงใน 80 mm"/>
    <n v="10"/>
    <s v="PCS."/>
    <n v="55"/>
    <n v="550"/>
    <m/>
    <s v="V1000306 - Inter Supply (1992) Co., Ltd."/>
    <x v="0"/>
    <s v="GRN2526-0003634"/>
    <d v="2025-09-04T00:00:00"/>
    <m/>
    <n v="3"/>
    <s v="Ontime"/>
    <m/>
  </r>
  <r>
    <n v="1434"/>
    <s v="Expent  cost"/>
    <d v="2025-08-26T00:00:00"/>
    <m/>
    <m/>
    <d v="2025-08-26T00:00:00"/>
    <s v="PR2526-02008"/>
    <s v="PO2526-02818"/>
    <d v="2025-09-01T00:00:00"/>
    <m/>
    <n v="30"/>
    <s v="SFST11000256"/>
    <s v="Waste water "/>
    <s v="Waste water system Jobs"/>
    <n v="1"/>
    <s v="Bio Solution 1 lit"/>
    <n v="4"/>
    <s v="BOT."/>
    <n v="800"/>
    <n v="3200"/>
    <m/>
    <s v="V1000206 - TECHMAN (THAILAND) CO.,LTD."/>
    <x v="0"/>
    <s v="GRN2526-0003670"/>
    <d v="2025-09-06T00:00:00"/>
    <m/>
    <n v="5"/>
    <s v="Ontime"/>
    <m/>
  </r>
  <r>
    <n v="1435"/>
    <s v="Expent  cost"/>
    <d v="2025-08-27T00:00:00"/>
    <m/>
    <m/>
    <d v="2025-08-27T00:00:00"/>
    <s v="PR2526-02028"/>
    <s v="PO2526-02815"/>
    <d v="2025-08-28T00:00:00"/>
    <m/>
    <n v="30"/>
    <s v="SFST81000048"/>
    <s v="Utility Jobs  (Boiler-Air compress-Transformer-LPG)"/>
    <s v="Exhaust No.3"/>
    <n v="1"/>
    <s v="INSTALLATION DUCT GALVANIZED STEEL SHEET _x000a_- FITTING &amp; ACCESSORIES_x000a_- HANGER &amp; SUPPORT_x000a_INSTALLATION DUCT INSULATION: ADHESIVE &amp; ACCESSORIES_x000a_INSTALLATION AIR GRILLE_x000a_- SUPPLY AIR GRILLE_x000a_- EXHAUST AIR GRILLE_x000a_INSTALLATION VOLUME DAMPER_x000a_SAFETY, PROTECTION WORK AND CLEANING_x000a_LABOUR COST AND CONSUMABLE MATERIAL_x000a_SITE EXPENSES &amp; TRANSPORTATION_x000a_OVERHEAD &amp; PROFIT_x000a__x000a_Working 31/8/25 - 3/9/2025"/>
    <n v="1"/>
    <s v="Job."/>
    <n v="320000"/>
    <n v="320000"/>
    <m/>
    <s v="V1000882 - DUCT ASIA ENGINEERING CO., LTD._x000a_"/>
    <x v="0"/>
    <s v="GRN2526-0003524"/>
    <d v="2025-09-02T00:00:00"/>
    <m/>
    <n v="5"/>
    <s v="Ontime"/>
    <m/>
  </r>
  <r>
    <n v="1436"/>
    <s v="Expent  cost"/>
    <d v="2025-08-27T00:00:00"/>
    <m/>
    <m/>
    <d v="2025-08-27T00:00:00"/>
    <s v="PR2526-02029"/>
    <s v="PO2526-03104"/>
    <d v="2025-09-10T00:00:00"/>
    <m/>
    <n v="60"/>
    <s v="SFST81000048"/>
    <s v="Cooling machine for PD line"/>
    <s v="Condencer Unit No.9 (COLD5)"/>
    <n v="1"/>
    <s v="Cold 5 Swing จุดที่ 3 : อุปกรณ์เปลี่ยนก้านโยกเปิดประตู #ปรับตั้งใหม่ (Accessories)"/>
    <n v="1"/>
    <s v="Set"/>
    <n v="31000"/>
    <n v="31000"/>
    <m/>
    <s v="V1000890 - MUNKONG STEEL PUBLIC COMPANY LIMITED"/>
    <x v="0"/>
    <s v="GRN2526-0005158"/>
    <d v="2025-11-07T00:00:00"/>
    <m/>
    <n v="58"/>
    <s v="Ontime"/>
    <m/>
  </r>
  <r>
    <n v="1437"/>
    <s v="Expent  cost"/>
    <d v="2025-08-27T00:00:00"/>
    <m/>
    <m/>
    <d v="2025-08-27T00:00:00"/>
    <s v="PR2526-02029"/>
    <s v="PO2526-03104"/>
    <d v="2025-09-10T00:00:00"/>
    <m/>
    <n v="60"/>
    <s v="SFST81000048"/>
    <s v="Cooling machine for PD line"/>
    <s v="Condencer Unit No.9 (COLD5)"/>
    <n v="2"/>
    <s v="Cold 7 จุดที่ 1 : อุปกรณ์เปลี่ยนสายฮีทเตอร์,ยางรอบบาน,ฉากรอบวงกบด้านหน้า #ปรับตั้งใหม่"/>
    <n v="1"/>
    <s v="Set"/>
    <n v="23500"/>
    <n v="23500"/>
    <m/>
    <s v="V1000890 - MUNKONG STEEL PUBLIC COMPANY LIMITED"/>
    <x v="0"/>
    <s v="GRN2526-0005158"/>
    <d v="2025-11-07T00:00:00"/>
    <m/>
    <n v="58"/>
    <s v="Ontime"/>
    <m/>
  </r>
  <r>
    <n v="1438"/>
    <s v="Expent  cost"/>
    <d v="2025-08-27T00:00:00"/>
    <m/>
    <m/>
    <d v="2025-08-27T00:00:00"/>
    <s v="PR2526-02030"/>
    <s v="PO2526-02829 "/>
    <d v="2025-08-28T00:00:00"/>
    <m/>
    <n v="30"/>
    <s v="SFST81000078"/>
    <s v="Civill jobs (Floor-Wall-Celling-roof)"/>
    <s v="Cooling system jobs"/>
    <n v="3"/>
    <s v="Ribbed PVC Strip 200 x 2 mm (1.50 x 2.09) พร้อมรางม่านสแตนเลสข้อสวิง 1 Unit _x000a__x000a_Ribbed PVC Strip 200 x 2 mm (1.53 x 2.09) พร้อมรางม่านสแตนเลสข้อสวิง 1 Unit _x000a__x000a_Ribbed PVC Strip 200 x 2 mm (1.64 x 2.08) พร้อมรางม่านสแตนเลสข้อสวิง 1 Unit _x000a__x000a_ติดตั้งฟรี"/>
    <n v="1"/>
    <s v="Job."/>
    <n v="20000"/>
    <n v="20000"/>
    <m/>
    <s v="V1000886 - KRUNGTHEP KUANGYEN SALES AND SERVICE COMPANY LIMITED"/>
    <x v="0"/>
    <m/>
    <m/>
    <m/>
    <n v="-45897"/>
    <s v="Ontime"/>
    <m/>
  </r>
  <r>
    <n v="1439"/>
    <s v="Expent  cost"/>
    <d v="2025-08-27T00:00:00"/>
    <m/>
    <m/>
    <d v="2025-08-27T00:00:00"/>
    <s v="PR2526-02031"/>
    <s v="PO2526-02869"/>
    <d v="2025-09-01T00:00:00"/>
    <m/>
    <n v="60"/>
    <s v="SFST81000048"/>
    <s v="Cooling machine for PD line"/>
    <s v="Cooling  part"/>
    <n v="1"/>
    <s v="REFCO Low Pressure Gauge 1/4 MR-205-DS-Multi-16bar"/>
    <n v="10"/>
    <s v="PCS."/>
    <n v="850"/>
    <n v="8500"/>
    <m/>
    <s v="V1000109 - Coolconnection Co., Ltd"/>
    <x v="0"/>
    <s v="GRN2526-0003674"/>
    <d v="2025-09-06T00:00:00"/>
    <m/>
    <n v="5"/>
    <s v="Ontime"/>
    <m/>
  </r>
  <r>
    <n v="1440"/>
    <s v="Expent  cost"/>
    <d v="2025-08-27T00:00:00"/>
    <m/>
    <m/>
    <d v="2025-08-27T00:00:00"/>
    <s v="PR2526-02031"/>
    <s v="PO2526-02869"/>
    <d v="2025-09-01T00:00:00"/>
    <m/>
    <n v="60"/>
    <s v="SFST81000048"/>
    <s v="Cooling machine for PD line"/>
    <s v="Cooling  part"/>
    <n v="2"/>
    <s v="&quot;REFCO&quot; High Pressure Gauge 1/4 MR-305-DS-Multi-35bar"/>
    <n v="20"/>
    <s v="PCS."/>
    <n v="850"/>
    <n v="17000"/>
    <m/>
    <s v="V1000109 - Coolconnection Co., Ltd"/>
    <x v="0"/>
    <s v="GRN2526-0003674"/>
    <d v="2025-09-06T00:00:00"/>
    <m/>
    <n v="5"/>
    <s v="Ontime"/>
    <m/>
  </r>
  <r>
    <n v="1441"/>
    <s v="Expent  cost"/>
    <d v="2025-08-27T00:00:00"/>
    <m/>
    <m/>
    <d v="2025-08-27T00:00:00"/>
    <s v="PR2526-02032"/>
    <s v="PO2526-02873"/>
    <d v="2025-09-01T00:00:00"/>
    <m/>
    <n v="30"/>
    <s v="SFST81000009"/>
    <s v="Cooling machine for PD line"/>
    <s v="Cooling  part"/>
    <n v="1"/>
    <s v="Spare fan blade: 18&quot; For Model W18-GW MITSUBISHI"/>
    <n v="2"/>
    <s v="PCS."/>
    <n v="289"/>
    <n v="578"/>
    <m/>
    <s v="V1000259 - JJP SUPPLY CO., LTD"/>
    <x v="0"/>
    <s v="GRN2526-0004107"/>
    <d v="2025-09-23T00:00:00"/>
    <m/>
    <n v="22"/>
    <s v="Ontime"/>
    <m/>
  </r>
  <r>
    <n v="1442"/>
    <s v="Expent  cost"/>
    <d v="2025-08-27T00:00:00"/>
    <m/>
    <m/>
    <d v="2025-08-27T00:00:00"/>
    <s v="PR2526-02033"/>
    <s v="PO2526-02872"/>
    <d v="2025-09-01T00:00:00"/>
    <m/>
    <n v="60"/>
    <s v="SFST81000048"/>
    <s v="Cooling machine for PD line"/>
    <s v="Cooling  part"/>
    <n v="2"/>
    <s v="Filter Insert with O-Ring HS74"/>
    <n v="2"/>
    <s v="PCS."/>
    <n v="3000"/>
    <n v="6000"/>
    <m/>
    <s v="V1000109 - Coolconnection Co., Ltd"/>
    <x v="0"/>
    <s v="GRN2526-0003673"/>
    <d v="2025-09-06T00:00:00"/>
    <m/>
    <n v="5"/>
    <s v="Ontime"/>
    <m/>
  </r>
  <r>
    <n v="1443"/>
    <s v="Expent  cost"/>
    <d v="2025-08-27T00:00:00"/>
    <m/>
    <m/>
    <d v="2025-08-27T00:00:00"/>
    <s v="PR2526-02034"/>
    <s v="PO2526-02874 "/>
    <d v="2025-09-01T00:00:00"/>
    <m/>
    <n v="30"/>
    <s v="SFST81000048"/>
    <s v="PD Machine"/>
    <s v="Steambox No.1"/>
    <n v="1"/>
    <s v="Proximity Sensor &quot;OMRON&quot; E2E-X5MB1D12"/>
    <n v="6"/>
    <s v="PCS."/>
    <n v="1100"/>
    <n v="6600"/>
    <m/>
    <s v=" V1000276 - SN. ELECTRIC AND SUPPLY CO., LTD."/>
    <x v="0"/>
    <s v="GRN2526-0003614"/>
    <d v="2025-09-03T00:00:00"/>
    <m/>
    <n v="2"/>
    <s v="Ontime"/>
    <m/>
  </r>
  <r>
    <n v="1444"/>
    <s v="Expent  cost"/>
    <d v="2025-08-27T00:00:00"/>
    <m/>
    <m/>
    <d v="2025-08-27T00:00:00"/>
    <s v="PR2526-02035"/>
    <s v="PO2526-02875"/>
    <d v="2025-09-01T00:00:00"/>
    <m/>
    <n v="120"/>
    <s v="SFST81000064"/>
    <s v="Utility Jobs  (Boiler-Air compress-Transformer-LPG)"/>
    <s v="LPG Tank No.1"/>
    <n v="1"/>
    <s v="ค่าบริการทดสอบต่ออายุประจำปี สถานที่ใช้ก๊าซ LPG_x000a_- ถังก๊าซปิโดเลียมเหลว ขนาด 4.3ตัน 3ถัง_x000a_- ทดสอบอุปกรณ์นิรภัยแบบระบาย และสายจ่ายก๊าซ"/>
    <n v="1"/>
    <s v="Job."/>
    <n v="10000"/>
    <n v="10000"/>
    <m/>
    <s v="V1000145 - บริษัท ราชพฤกษ์วิศวกรรม จำกัด"/>
    <x v="0"/>
    <s v="GRN2526-0006460"/>
    <d v="2025-12-23T00:00:00"/>
    <m/>
    <n v="113"/>
    <s v="Ontime"/>
    <m/>
  </r>
  <r>
    <n v="1445"/>
    <s v="Expent  cost"/>
    <d v="2025-08-27T00:00:00"/>
    <m/>
    <m/>
    <d v="2025-08-27T00:00:00"/>
    <s v="PR2526-02035"/>
    <s v="PO2526-02875"/>
    <d v="2025-09-01T00:00:00"/>
    <m/>
    <n v="60"/>
    <s v="SFST81000064"/>
    <s v="Annual cost"/>
    <s v="Inspect cost"/>
    <n v="2"/>
    <s v="ค่าดำเนินการประสานงานเจ้าหน้าที่พลังงานจังหวัด"/>
    <n v="1"/>
    <s v="Job."/>
    <n v="5000"/>
    <n v="5000"/>
    <m/>
    <s v="V1000145 - บริษัท ราชพฤกษ์วิศวกรรม จำกัด"/>
    <x v="0"/>
    <s v="GRN2526-0006460"/>
    <d v="2025-12-23T00:00:00"/>
    <m/>
    <n v="113"/>
    <s v="over deliverry"/>
    <m/>
  </r>
  <r>
    <n v="1446"/>
    <s v="Expent  cost"/>
    <d v="2025-08-27T00:00:00"/>
    <m/>
    <m/>
    <d v="2025-08-27T00:00:00"/>
    <s v="PR2526-02035"/>
    <s v="PO2526-02875"/>
    <d v="2025-09-01T00:00:00"/>
    <m/>
    <n v="60"/>
    <s v="SFST81000064"/>
    <s v="Annual cost"/>
    <s v="Inspect cost"/>
    <n v="3"/>
    <s v="ค่าดำเนินการประสานงานยื่นเรื่องพร้อมรับใบอนุญาต ณ สถานที่ใช้ก๊าช"/>
    <n v="1"/>
    <s v="Job."/>
    <n v="10000"/>
    <n v="10000"/>
    <m/>
    <s v="V1000145 - บริษัท ราชพฤกษ์วิศวกรรม จำกัด"/>
    <x v="0"/>
    <s v="GRN2526-0007265"/>
    <d v="2026-01-21T00:00:00"/>
    <m/>
    <n v="142"/>
    <s v="over deliverry"/>
    <m/>
  </r>
  <r>
    <n v="1447"/>
    <s v="Expent  cost"/>
    <d v="2025-08-27T00:00:00"/>
    <m/>
    <m/>
    <d v="2025-08-27T00:00:00"/>
    <s v="PR2526-02036"/>
    <s v="PO2526-02876"/>
    <d v="2025-09-01T00:00:00"/>
    <m/>
    <n v="60"/>
    <s v="SFST81000050"/>
    <s v="Safety equipment"/>
    <s v="Safety equipment"/>
    <n v="1"/>
    <s v="กรวยลมผ้าโพลีเอสเตอร์ ขนาด 50x180 cm. ติดแถบสะท้อนแสง 1 นิ้ว 2 แถบ"/>
    <n v="2"/>
    <s v="PCS."/>
    <n v="1200"/>
    <n v="2400"/>
    <m/>
    <s v="V1000556 - Team Safety Sales Co., Ltd."/>
    <x v="0"/>
    <s v="GRN2526-0004259"/>
    <d v="2025-10-02T00:00:00"/>
    <m/>
    <n v="31"/>
    <s v="Ontime"/>
    <m/>
  </r>
  <r>
    <n v="1448"/>
    <s v="Expent  cost"/>
    <d v="2025-08-27T00:00:00"/>
    <m/>
    <m/>
    <d v="2025-08-27T00:00:00"/>
    <s v="PR2526-02036"/>
    <s v="PO2526-02876"/>
    <d v="2025-09-01T00:00:00"/>
    <m/>
    <n v="60"/>
    <s v="SFST81000050"/>
    <s v="Safety equipment"/>
    <s v="Safety equipment"/>
    <n v="2"/>
    <s v="ค่าจัดส่งสินค้า"/>
    <n v="1"/>
    <s v="Job."/>
    <n v="200"/>
    <n v="200"/>
    <m/>
    <s v="V1000556 - Team Safety Sales Co., Ltd."/>
    <x v="0"/>
    <s v="GRN2526-0004259"/>
    <d v="2025-10-02T00:00:00"/>
    <m/>
    <n v="31"/>
    <s v="Ontime"/>
    <m/>
  </r>
  <r>
    <n v="1449"/>
    <s v="Expent  cost"/>
    <d v="2025-08-27T00:00:00"/>
    <m/>
    <m/>
    <d v="2025-08-27T00:00:00"/>
    <s v="PR2526-02037"/>
    <s v="PO2526-02877"/>
    <d v="2025-09-01T00:00:00"/>
    <m/>
    <n v="60"/>
    <s v="SFST81000050"/>
    <s v="Safety equipment"/>
    <s v="Safety equipment"/>
    <n v="1"/>
    <s v="ถุงมือ LANON Heat Resistant Silicone Gloves S600_x000a_- Size: M = 1คู่ / L = 1คู่"/>
    <n v="2"/>
    <s v="PCS."/>
    <n v="1350"/>
    <n v="2700"/>
    <m/>
    <s v="V1000069 - GLOVETEX CO.,LTD."/>
    <x v="0"/>
    <s v="GRN2526-0004091"/>
    <d v="2025-09-23T00:00:00"/>
    <m/>
    <n v="22"/>
    <s v="Ontime"/>
    <m/>
  </r>
  <r>
    <n v="1450"/>
    <s v="Expent  cost"/>
    <d v="2025-08-27T00:00:00"/>
    <m/>
    <m/>
    <d v="2025-08-27T00:00:00"/>
    <s v="PR2526-02038"/>
    <s v="PO2526-02878"/>
    <d v="2025-09-01T00:00:00"/>
    <m/>
    <n v="30"/>
    <s v="SFST81000048"/>
    <s v="Safety equipment"/>
    <s v="Consumable part"/>
    <n v="1"/>
    <s v="BATTERY GS รุ่น N100 (12V 100Ah)"/>
    <n v="2"/>
    <s v="PCS."/>
    <n v="3780"/>
    <n v="7560"/>
    <m/>
    <s v=" V1000259 - JJP SUPPLY CO., LTD"/>
    <x v="0"/>
    <s v="GRN2526-0004109"/>
    <d v="2025-09-23T00:00:00"/>
    <m/>
    <n v="22"/>
    <s v="Ontime"/>
    <m/>
  </r>
  <r>
    <n v="1451"/>
    <s v="CAPEX  (Budget)"/>
    <d v="2025-09-04T00:00:00"/>
    <m/>
    <m/>
    <d v="2025-09-04T00:00:00"/>
    <s v="PR2526-02171"/>
    <s v="PO2526-03209"/>
    <d v="2025-09-16T00:00:00"/>
    <m/>
    <n v="60"/>
    <s v="SFST82000007"/>
    <s v="Safety equipment"/>
    <s v="Fire alarm jobs"/>
    <n v="1"/>
    <s v="Alarm control unit CAREL Coldwatch 220vac 50 Hz CCW SCHGR"/>
    <n v="1"/>
    <s v="PCS."/>
    <n v="18500"/>
    <n v="18500"/>
    <m/>
    <s v=" V1000743 - Waratep Nongpue"/>
    <x v="0"/>
    <s v="GRN2526-0004826"/>
    <d v="2025-10-24T00:00:00"/>
    <m/>
    <n v="38"/>
    <s v="Ontime"/>
    <m/>
  </r>
  <r>
    <n v="1452"/>
    <s v="CAPEX  (Budget)"/>
    <d v="2025-09-04T00:00:00"/>
    <m/>
    <m/>
    <d v="2025-09-04T00:00:00"/>
    <s v="PR2526-02171"/>
    <s v="PO2526-03209"/>
    <d v="2025-09-16T00:00:00"/>
    <m/>
    <n v="60"/>
    <s v="SFST82000007"/>
    <s v="Safety equipment"/>
    <s v="Fire alarm jobs"/>
    <n v="2"/>
    <s v="Alarm control unit CAREL Coldwatch 220vac 50 Hz CCW SCHGR"/>
    <n v="1"/>
    <s v="PCS."/>
    <n v="18500"/>
    <n v="18500"/>
    <m/>
    <s v=" V1000743 - Waratep Nongpue"/>
    <x v="0"/>
    <s v="GRN2526-0004826"/>
    <d v="2025-10-24T00:00:00"/>
    <m/>
    <n v="38"/>
    <s v="Ontime"/>
    <m/>
  </r>
  <r>
    <n v="1453"/>
    <s v="CAPEX  (Budget)"/>
    <d v="2025-09-04T00:00:00"/>
    <m/>
    <m/>
    <d v="2025-09-04T00:00:00"/>
    <s v="PR2526-02171"/>
    <s v="PO2526-03209"/>
    <d v="2025-09-16T00:00:00"/>
    <m/>
    <n v="60"/>
    <s v="SFST82000007"/>
    <s v="Safety equipment"/>
    <s v="Fire alarm jobs"/>
    <n v="3"/>
    <s v="Alarm control unit CAREL Coldwatch 220vac 50 Hz CCW SCHGR"/>
    <n v="1"/>
    <s v="PCS."/>
    <n v="18500"/>
    <n v="18500"/>
    <m/>
    <s v=" V1000743 - Waratep Nongpue"/>
    <x v="0"/>
    <s v="GRN2526-0004826"/>
    <d v="2025-10-24T00:00:00"/>
    <m/>
    <n v="38"/>
    <s v="Ontime"/>
    <m/>
  </r>
  <r>
    <n v="1454"/>
    <s v="CAPEX  (Budget)"/>
    <d v="2025-09-04T00:00:00"/>
    <m/>
    <m/>
    <d v="2025-09-04T00:00:00"/>
    <s v="PR2526-02171"/>
    <s v="PO2526-03209"/>
    <d v="2025-09-16T00:00:00"/>
    <m/>
    <n v="60"/>
    <s v="SFST82000007"/>
    <s v="Safety equipment"/>
    <s v="Fire alarm jobs"/>
    <n v="4"/>
    <s v="Alarm control unit CAREL Coldwatch 220vac 50 Hz CCW SCHGR"/>
    <n v="1"/>
    <s v="PCS."/>
    <n v="18500"/>
    <n v="18500"/>
    <m/>
    <s v=" V1000743 - Waratep Nongpue"/>
    <x v="0"/>
    <s v="GRN2526-0004826"/>
    <d v="2025-10-24T00:00:00"/>
    <m/>
    <n v="38"/>
    <s v="Ontime"/>
    <m/>
  </r>
  <r>
    <n v="1455"/>
    <s v="CAPEX  (Budget)"/>
    <d v="2025-09-04T00:00:00"/>
    <m/>
    <m/>
    <d v="2025-09-04T00:00:00"/>
    <s v="PR2526-02171"/>
    <s v="PO2526-03209"/>
    <d v="2025-09-16T00:00:00"/>
    <m/>
    <n v="60"/>
    <s v="SFST82000007"/>
    <s v="Safety equipment"/>
    <s v="Fire alarm jobs"/>
    <n v="5"/>
    <s v="Switch Pucher button Cold BBTCHR Contac NO"/>
    <n v="1"/>
    <s v="PCS."/>
    <n v="3100"/>
    <n v="3100"/>
    <m/>
    <s v=" V1000743 - Waratep Nongpue"/>
    <x v="0"/>
    <s v="GRN2526-0004826"/>
    <d v="2025-10-24T00:00:00"/>
    <m/>
    <n v="38"/>
    <s v="Ontime"/>
    <m/>
  </r>
  <r>
    <n v="1456"/>
    <s v="CAPEX  (Budget)"/>
    <d v="2025-09-04T00:00:00"/>
    <m/>
    <m/>
    <d v="2025-09-04T00:00:00"/>
    <s v="PR2526-02171"/>
    <s v="PO2526-03209"/>
    <d v="2025-09-16T00:00:00"/>
    <m/>
    <n v="60"/>
    <s v="SFST82000007"/>
    <s v="Safety equipment"/>
    <s v="Fire alarm jobs"/>
    <n v="6"/>
    <s v="Switch Pucher button Cold BBTCHR Contac NO"/>
    <n v="1"/>
    <s v="PCS."/>
    <n v="3100"/>
    <n v="3100"/>
    <m/>
    <s v=" V1000743 - Waratep Nongpue"/>
    <x v="0"/>
    <s v="GRN2526-0004826"/>
    <d v="2025-10-24T00:00:00"/>
    <m/>
    <n v="38"/>
    <s v="Ontime"/>
    <m/>
  </r>
  <r>
    <n v="1457"/>
    <s v="CAPEX  (Budget)"/>
    <d v="2025-09-04T00:00:00"/>
    <m/>
    <m/>
    <d v="2025-09-04T00:00:00"/>
    <s v="PR2526-02171"/>
    <s v="PO2526-03209"/>
    <d v="2025-09-16T00:00:00"/>
    <m/>
    <n v="60"/>
    <s v="SFST82000007"/>
    <s v="Safety equipment"/>
    <s v="Fire alarm jobs"/>
    <n v="8"/>
    <s v="Switch Pucher button Cold BBTCHR Contac NO"/>
    <n v="1"/>
    <s v="PCS."/>
    <n v="3100"/>
    <n v="3100"/>
    <m/>
    <s v=" V1000743 - Waratep Nongpue"/>
    <x v="0"/>
    <s v="GRN2526-0004826"/>
    <d v="2025-10-24T00:00:00"/>
    <m/>
    <n v="38"/>
    <s v="Ontime"/>
    <m/>
  </r>
  <r>
    <n v="1458"/>
    <s v="CAPEX  (Budget)"/>
    <d v="2025-09-04T00:00:00"/>
    <m/>
    <m/>
    <d v="2025-09-04T00:00:00"/>
    <s v="PR2526-02171"/>
    <s v="PO2526-03209"/>
    <d v="2025-09-16T00:00:00"/>
    <m/>
    <n v="60"/>
    <s v="SFST82000007"/>
    <s v="Safety equipment"/>
    <s v="Fire alarm jobs"/>
    <n v="9"/>
    <s v="Switch Pucher button Cold BBTCHR Contac NO"/>
    <n v="1"/>
    <s v="PCS."/>
    <n v="3100"/>
    <n v="3100"/>
    <m/>
    <s v=" V1000743 - Waratep Nongpue"/>
    <x v="0"/>
    <s v="GRN2526-0004826"/>
    <d v="2025-10-24T00:00:00"/>
    <m/>
    <n v="38"/>
    <s v="Ontime"/>
    <m/>
  </r>
  <r>
    <n v="1459"/>
    <s v="CAPEX  (Budget)"/>
    <d v="2025-09-04T00:00:00"/>
    <m/>
    <m/>
    <d v="2025-09-04T00:00:00"/>
    <s v="PR2526-02171"/>
    <s v="PO2526-03209"/>
    <d v="2025-09-16T00:00:00"/>
    <m/>
    <n v="60"/>
    <s v="SFST82000007"/>
    <s v="Safety equipment"/>
    <s v="Fire alarm jobs"/>
    <n v="10"/>
    <s v="Switch Pucher button Cold BBTCHR Contac NO"/>
    <n v="1"/>
    <s v="PCS."/>
    <n v="3100"/>
    <n v="3100"/>
    <m/>
    <s v=" V1000743 - Waratep Nongpue"/>
    <x v="0"/>
    <s v="GRN2526-0004826"/>
    <d v="2025-10-24T00:00:00"/>
    <m/>
    <n v="38"/>
    <s v="Ontime"/>
    <m/>
  </r>
  <r>
    <n v="1460"/>
    <s v="CAPEX  (Budget)"/>
    <d v="2025-09-04T00:00:00"/>
    <m/>
    <m/>
    <d v="2025-09-04T00:00:00"/>
    <s v="PR2526-02171"/>
    <s v="PO2526-03209"/>
    <d v="2025-09-16T00:00:00"/>
    <m/>
    <n v="60"/>
    <s v="SFST82000007"/>
    <s v="Safety equipment"/>
    <s v="Fire alarm jobs"/>
    <n v="11"/>
    <s v="Switch Pucher button Cold BBTCHR Contac NO"/>
    <n v="1"/>
    <s v="PCS."/>
    <n v="3100"/>
    <n v="3100"/>
    <m/>
    <s v=" V1000743 - Waratep Nongpue"/>
    <x v="0"/>
    <s v="GRN2526-0004826"/>
    <d v="2025-10-24T00:00:00"/>
    <m/>
    <n v="38"/>
    <s v="Ontime"/>
    <m/>
  </r>
  <r>
    <n v="1461"/>
    <s v="CAPEX  (Budget)"/>
    <d v="2025-09-04T00:00:00"/>
    <m/>
    <m/>
    <d v="2025-09-04T00:00:00"/>
    <s v="PR2526-02171"/>
    <s v="PO2526-03209"/>
    <d v="2025-09-16T00:00:00"/>
    <m/>
    <n v="60"/>
    <s v="SFST82000007"/>
    <s v="Safety equipment"/>
    <s v="Fire alarm jobs"/>
    <n v="12"/>
    <s v="Switch Pucher button Cold BBTCHR Contac NO"/>
    <n v="1"/>
    <s v="PCS."/>
    <n v="3100"/>
    <n v="3100"/>
    <m/>
    <s v=" V1000743 - Waratep Nongpue"/>
    <x v="0"/>
    <s v="GRN2526-0004826"/>
    <d v="2025-10-24T00:00:00"/>
    <m/>
    <n v="38"/>
    <s v="Ontime"/>
    <m/>
  </r>
  <r>
    <n v="1462"/>
    <s v="Expent  cost"/>
    <d v="2025-09-04T00:00:00"/>
    <m/>
    <m/>
    <d v="2025-09-04T00:00:00"/>
    <s v="PR2526-02172"/>
    <s v="PO2526-03090 "/>
    <d v="2025-09-09T00:00:00"/>
    <m/>
    <n v="60"/>
    <s v="SFST81000087"/>
    <s v="Trainning"/>
    <s v="Trainning"/>
    <n v="1"/>
    <s v="ค่าวิทยากรอบรมดับเพลิงขั้นต้นพร้อมใบประกาศ (1วัน)_x000a_- ค่าอุปกรณ์ฝึกดับเพลิงขั้นต้น"/>
    <n v="1"/>
    <s v="Job."/>
    <n v="8000"/>
    <n v="8000"/>
    <m/>
    <s v="V1000689 - KHLONGSA FIRE CO., LTD."/>
    <x v="0"/>
    <s v="GRN2526-0005611"/>
    <d v="2025-11-25T00:00:00"/>
    <m/>
    <n v="77"/>
    <s v="over deliverry"/>
    <m/>
  </r>
  <r>
    <n v="1463"/>
    <s v="Expent  cost"/>
    <d v="2025-09-04T00:00:00"/>
    <m/>
    <m/>
    <d v="2025-09-04T00:00:00"/>
    <s v="PR2526-02172"/>
    <s v="PO2526-03090 "/>
    <d v="2025-09-09T00:00:00"/>
    <m/>
    <n v="60"/>
    <s v="SFST81000087"/>
    <s v="Trainning"/>
    <s v="Trainning"/>
    <n v="2"/>
    <s v="ค่าวิทยากรฝึกซ้อมอพยพหนีไฟ (กะเช้า, กะดึก)"/>
    <n v="2"/>
    <s v="Job."/>
    <n v="1500"/>
    <n v="3000"/>
    <m/>
    <s v="V1000689 - KHLONGSA FIRE CO., LTD."/>
    <x v="0"/>
    <s v="GRN2526-0005611"/>
    <d v="2025-11-25T00:00:00"/>
    <m/>
    <n v="77"/>
    <s v="over deliverry"/>
    <m/>
  </r>
  <r>
    <n v="1464"/>
    <s v="Expent  cost"/>
    <d v="2025-09-04T00:00:00"/>
    <m/>
    <m/>
    <d v="2025-09-04T00:00:00"/>
    <s v="PR2526-02172"/>
    <s v="PO2526-03090 "/>
    <d v="2025-09-09T00:00:00"/>
    <m/>
    <n v="60"/>
    <s v="SFST81000087"/>
    <s v="Trainning"/>
    <s v="Trainning"/>
    <n v="3"/>
    <s v="รถดับเพลิง"/>
    <n v="1"/>
    <s v="Job."/>
    <n v="4000"/>
    <n v="4000"/>
    <m/>
    <s v="V1000689 - KHLONGSA FIRE CO., LTD."/>
    <x v="0"/>
    <s v="GRN2526-0005611"/>
    <d v="2025-11-25T00:00:00"/>
    <m/>
    <n v="77"/>
    <s v="over deliverry"/>
    <m/>
  </r>
  <r>
    <n v="1465"/>
    <s v="Expent  cost"/>
    <d v="2025-09-04T00:00:00"/>
    <m/>
    <m/>
    <d v="2025-09-04T00:00:00"/>
    <s v="PR2526-02172"/>
    <s v="PO2526-03090 "/>
    <d v="2025-09-09T00:00:00"/>
    <m/>
    <n v="60"/>
    <s v="SFST81000087"/>
    <s v="Trainning"/>
    <s v="Trainning"/>
    <n v="4"/>
    <s v="รถกู้ชีพ"/>
    <n v="1"/>
    <s v="Job."/>
    <n v="4000"/>
    <n v="4000"/>
    <m/>
    <s v="V1000689 - KHLONGSA FIRE CO., LTD."/>
    <x v="0"/>
    <s v="GRN2526-0005611"/>
    <d v="2025-11-25T00:00:00"/>
    <m/>
    <n v="77"/>
    <s v="over deliverry"/>
    <m/>
  </r>
  <r>
    <n v="1466"/>
    <s v="Expent  cost"/>
    <d v="2025-09-04T00:00:00"/>
    <m/>
    <m/>
    <d v="2025-09-04T00:00:00"/>
    <s v="PR2526-02173"/>
    <s v="PO2526-03082"/>
    <d v="2025-09-09T00:00:00"/>
    <m/>
    <n v="30"/>
    <s v="SFST34000044"/>
    <s v="Consumable part for MN"/>
    <s v="Electrical jobs"/>
    <n v="1"/>
    <s v="&quot;Philip&quot;,T8,20W, 2100lm, ECO SOFT HO LED"/>
    <n v="50"/>
    <s v="PCS."/>
    <n v="134"/>
    <n v="6700"/>
    <m/>
    <s v="V1000276 - SN. ELECTRIC AND SUPPLY CO., LTD."/>
    <x v="0"/>
    <s v="GRN2526-0004090"/>
    <d v="2025-09-23T00:00:00"/>
    <m/>
    <n v="14"/>
    <s v="Ontime"/>
    <m/>
  </r>
  <r>
    <n v="1467"/>
    <s v="Expent  cost"/>
    <d v="2025-09-04T00:00:00"/>
    <m/>
    <m/>
    <d v="2025-09-04T00:00:00"/>
    <s v="PR2526-02174"/>
    <s v="PO2526-03082"/>
    <d v="2025-09-09T00:00:00"/>
    <m/>
    <n v="30"/>
    <s v="SFST34000034"/>
    <s v="Consumable part for MN"/>
    <s v="Electrical jobs"/>
    <n v="2"/>
    <s v="&quot;SIMEMENS&quot;,3UA50 40-1A,Overload Relays"/>
    <n v="2"/>
    <s v="PCS."/>
    <n v="510"/>
    <n v="1020"/>
    <m/>
    <s v="V1000276 - SN. ELECTRIC AND SUPPLY CO., LTD."/>
    <x v="0"/>
    <s v="GRN2526-0004090"/>
    <d v="2025-09-23T00:00:00"/>
    <m/>
    <n v="14"/>
    <s v="Ontime"/>
    <m/>
  </r>
  <r>
    <n v="1468"/>
    <s v="Expent  cost"/>
    <d v="2025-09-04T00:00:00"/>
    <m/>
    <m/>
    <d v="2025-09-04T00:00:00"/>
    <s v="PR2526-02174"/>
    <s v="PO2526-03082"/>
    <d v="2025-09-09T00:00:00"/>
    <m/>
    <n v="30"/>
    <s v="SFST34000035"/>
    <s v="Consumable part for MN"/>
    <s v="Electrical jobs"/>
    <n v="3"/>
    <s v="SIMENS,3UA52 40-2C, โอเวอร์โหลด รีเลย์"/>
    <n v="6"/>
    <s v="PCS."/>
    <n v="610"/>
    <n v="3660"/>
    <m/>
    <s v="V1000276 - SN. ELECTRIC AND SUPPLY CO., LTD."/>
    <x v="0"/>
    <s v="GRN2526-0004090"/>
    <d v="2025-09-23T00:00:00"/>
    <m/>
    <n v="14"/>
    <s v="Ontime"/>
    <m/>
  </r>
  <r>
    <n v="1469"/>
    <s v="Expent  cost"/>
    <d v="2025-09-06T00:00:00"/>
    <m/>
    <m/>
    <d v="2025-09-06T00:00:00"/>
    <s v="PR2526-02203"/>
    <s v="PO2526-03103"/>
    <d v="2025-09-09T00:00:00"/>
    <m/>
    <n v="30"/>
    <s v="SFST81000048"/>
    <s v="Utility Jobs  (Boiler-Air compress-Transformer-LPG)"/>
    <s v="Air Compressor No.2"/>
    <n v="1"/>
    <s v="ค่าบริการเข้าเปลี่ยน Spare Part _x000a_- เปลี่ยนPressure Gauge (ออกล่าง)_x000a_- เปลี่ยนแผงอัพเตอร์คลูเลอร์(มือ2)_x000a_ - เปลี่ยนสายพาน"/>
    <n v="1"/>
    <s v="Job."/>
    <n v="2500"/>
    <n v="2500"/>
    <m/>
    <s v="V1000477 - บริษัท วาตะ แอร์ คอมเพรสเซอร์ จำกัด"/>
    <x v="0"/>
    <s v="GRN2526-0003810"/>
    <d v="2025-09-11T00:00:00"/>
    <m/>
    <n v="2"/>
    <s v="Ontime"/>
    <m/>
  </r>
  <r>
    <n v="1470"/>
    <s v="Expent  cost"/>
    <d v="2025-09-08T00:00:00"/>
    <m/>
    <m/>
    <d v="2025-09-08T00:00:00"/>
    <s v="PR2526-02219"/>
    <s v="PO2526-03237"/>
    <d v="2025-09-20T00:00:00"/>
    <m/>
    <n v="60"/>
    <s v="SFST81000048"/>
    <s v="Cooling machine for PD line"/>
    <s v="Intake No.1"/>
    <n v="1"/>
    <s v="รายการตรวจเช็คเครื่องปรับอากาศ TRANE Odyssey"/>
    <n v="1"/>
    <s v="Job."/>
    <n v="3000"/>
    <n v="3000"/>
    <m/>
    <s v="V1000864 - RATCHANEE ENGINEERING CO., LTD."/>
    <x v="0"/>
    <s v="GRN2526-0005162"/>
    <d v="2025-11-07T00:00:00"/>
    <m/>
    <n v="48"/>
    <s v="Ontime"/>
    <m/>
  </r>
  <r>
    <n v="1471"/>
    <s v="Expent  cost"/>
    <d v="2025-09-08T00:00:00"/>
    <m/>
    <m/>
    <d v="2025-09-08T00:00:00"/>
    <s v="PR2526-02223"/>
    <s v="PO2526-03236"/>
    <d v="2025-09-20T00:00:00"/>
    <m/>
    <n v="60"/>
    <s v="SFST81000048"/>
    <s v="PD Machine"/>
    <s v="Vegetable Dicing Machine  Robot coupe CL-50 No.1"/>
    <n v="1"/>
    <s v="&quot;ROBOT COUPE&quot; MOTOR H50 (CL50) PART NO 3114S"/>
    <n v="1"/>
    <s v="EA."/>
    <n v="12500"/>
    <n v="12500"/>
    <m/>
    <s v="V1000285 - BANGKOK SEVENFIVE CO., LTD"/>
    <x v="0"/>
    <s v="GRN2526-0004594"/>
    <d v="2025-10-15T00:00:00"/>
    <m/>
    <n v="25"/>
    <s v="Ontime"/>
    <m/>
  </r>
  <r>
    <n v="1472"/>
    <s v="Expent  cost"/>
    <d v="2025-09-08T00:00:00"/>
    <m/>
    <m/>
    <d v="2025-09-08T00:00:00"/>
    <s v="PR2526-02223"/>
    <s v="PO2526-03236"/>
    <d v="2025-09-20T00:00:00"/>
    <m/>
    <n v="60"/>
    <s v="SFST81000048"/>
    <s v="PD Machine"/>
    <s v="Vegetable Dicing Machine  Robot coupe CL-50 No.1"/>
    <n v="2"/>
    <s v="ค่าขนส่ง"/>
    <n v="1"/>
    <s v="JOB."/>
    <n v="200"/>
    <n v="200"/>
    <m/>
    <s v="V1000285 - BANGKOK SEVENFIVE CO., LTD"/>
    <x v="0"/>
    <s v="GRN2526-0004594"/>
    <d v="2025-10-15T00:00:00"/>
    <m/>
    <n v="25"/>
    <s v="Ontime"/>
    <m/>
  </r>
  <r>
    <n v="1473"/>
    <s v="Expent  cost"/>
    <d v="2025-09-09T00:00:00"/>
    <m/>
    <m/>
    <d v="2025-09-09T00:00:00"/>
    <s v="PR2526-02226"/>
    <s v="PO2526-03202"/>
    <d v="2025-09-15T00:00:00"/>
    <m/>
    <n v="30"/>
    <s v="SFST34000120"/>
    <s v="Consumable part for MN"/>
    <s v="Consumable part"/>
    <n v="1"/>
    <s v="แปรงลูกกลิ้งทาสี  ขนาด 4 นิ้ว แกนยาว"/>
    <n v="40"/>
    <s v="PCS."/>
    <n v="0"/>
    <m/>
    <m/>
    <s v=" V1000306 - Inter Supply (1992) Co., Ltd."/>
    <x v="0"/>
    <s v="GRN2526-0003936"/>
    <d v="2025-09-17T00:00:00"/>
    <m/>
    <n v="2"/>
    <s v="Ontime"/>
    <m/>
  </r>
  <r>
    <n v="1474"/>
    <s v="Expent  cost"/>
    <d v="2025-09-09T00:00:00"/>
    <m/>
    <m/>
    <d v="2025-09-09T00:00:00"/>
    <s v="PR2526-02226"/>
    <s v="PO2526-03202"/>
    <d v="2025-09-15T00:00:00"/>
    <m/>
    <n v="30"/>
    <s v="SFST34000118"/>
    <s v="Consumable part for MN"/>
    <s v="Consumable part"/>
    <n v="2"/>
    <s v="แปรงทาสีขนาด 2 นิ้ว"/>
    <n v="12"/>
    <s v="PCS."/>
    <n v="0"/>
    <m/>
    <m/>
    <s v=" V1000306 - Inter Supply (1992) Co., Ltd."/>
    <x v="0"/>
    <s v="GRN2526-0003936"/>
    <d v="2025-09-17T00:00:00"/>
    <m/>
    <n v="2"/>
    <s v="Ontime"/>
    <m/>
  </r>
  <r>
    <n v="1475"/>
    <s v="Expent  cost"/>
    <d v="2025-09-09T00:00:00"/>
    <m/>
    <m/>
    <d v="2025-09-09T00:00:00"/>
    <s v="PR2526-02226"/>
    <s v="PO2526-03202"/>
    <d v="2025-09-15T00:00:00"/>
    <m/>
    <n v="30"/>
    <s v="SFST34000119"/>
    <s v="Consumable part for MN"/>
    <s v="Consumable part"/>
    <n v="3"/>
    <s v="แปรงทาสีขนาด 1 นิ้ว"/>
    <n v="12"/>
    <s v="PCS."/>
    <n v="0"/>
    <m/>
    <m/>
    <s v=" V1000306 - Inter Supply (1992) Co., Ltd."/>
    <x v="0"/>
    <s v="GRN2526-0003936"/>
    <d v="2025-09-17T00:00:00"/>
    <m/>
    <n v="2"/>
    <s v="Ontime"/>
    <m/>
  </r>
  <r>
    <n v="1476"/>
    <s v="Expent  cost"/>
    <d v="2025-09-09T00:00:00"/>
    <m/>
    <m/>
    <d v="2025-09-09T00:00:00"/>
    <s v="PR2526-02227"/>
    <s v="PO2526-03234 "/>
    <d v="2025-09-20T00:00:00"/>
    <m/>
    <n v="100"/>
    <s v="SFST81000048"/>
    <s v="Foam &amp; Cleaning solution pump system"/>
    <s v="Foam Pump No.1"/>
    <n v="1"/>
    <s v="งานแก้ไขระบบส่งน้ำยาล้างเครื่องจักรในไลน์ผลิด Control unit 1_x000a_- ตรวจเช็คแก้ไขระบบไฟฟ้า"/>
    <n v="1"/>
    <s v="PCS."/>
    <n v="7000"/>
    <n v="7000"/>
    <m/>
    <s v="V1000743 - Waratep Nongpue"/>
    <x v="0"/>
    <s v="GRN2526-0004264,GRN2526-0004838"/>
    <d v="2025-10-24T00:00:00"/>
    <m/>
    <n v="34"/>
    <s v="Ontime"/>
    <m/>
  </r>
  <r>
    <n v="1477"/>
    <s v="Expent  cost"/>
    <d v="2025-09-09T00:00:00"/>
    <m/>
    <m/>
    <d v="2025-09-09T00:00:00"/>
    <s v="PR2526-02227"/>
    <s v="PO2526-03234 "/>
    <d v="2025-09-20T00:00:00"/>
    <m/>
    <n v="100"/>
    <s v="SFST81000048"/>
    <s v="Foam &amp; Cleaning solution pump system"/>
    <s v="Foam Pump No.1"/>
    <n v="2"/>
    <s v="วาล์วสแดนเลส 304 1&quot; นิ้ว"/>
    <n v="2"/>
    <s v="PCS."/>
    <n v="850"/>
    <n v="1700"/>
    <m/>
    <s v="V1000743 - Waratep Nongpue"/>
    <x v="0"/>
    <s v="GRN2526-0004264,GRN2526-0004838"/>
    <d v="2025-10-24T00:00:00"/>
    <m/>
    <n v="34"/>
    <s v="Ontime"/>
    <m/>
  </r>
  <r>
    <n v="1478"/>
    <s v="Expent  cost"/>
    <d v="2025-09-09T00:00:00"/>
    <m/>
    <m/>
    <d v="2025-09-09T00:00:00"/>
    <s v="PR2526-02227"/>
    <s v="PO2526-03234 "/>
    <d v="2025-09-20T00:00:00"/>
    <m/>
    <n v="100"/>
    <s v="SFST81000048"/>
    <s v="Foam &amp; Cleaning solution pump system"/>
    <s v="Foam Pump No.1"/>
    <n v="3"/>
    <s v="Fitting ข้อต่อลม ขนาด 8 มิล"/>
    <n v="1"/>
    <s v="PCS."/>
    <n v="1500"/>
    <n v="1500"/>
    <m/>
    <s v="V1000743 - Waratep Nongpue"/>
    <x v="0"/>
    <s v="GRN2526-0004264,GRN2526-0004838"/>
    <d v="2025-10-24T00:00:00"/>
    <m/>
    <n v="34"/>
    <s v="Ontime"/>
    <m/>
  </r>
  <r>
    <n v="1479"/>
    <s v="Expent  cost"/>
    <d v="2025-09-09T00:00:00"/>
    <m/>
    <m/>
    <d v="2025-09-09T00:00:00"/>
    <s v="PR2526-02227"/>
    <s v="PO2526-03234 "/>
    <d v="2025-09-20T00:00:00"/>
    <m/>
    <n v="100"/>
    <s v="SFST81000048"/>
    <s v="Foam &amp; Cleaning solution pump system"/>
    <s v="Foam Pump No.1"/>
    <n v="4"/>
    <s v="Solenoid valve วาล์วทองเหลือง 1&quot; นิ้ว"/>
    <n v="1"/>
    <s v="PCS."/>
    <n v="1490"/>
    <n v="1490"/>
    <m/>
    <s v="V1000743 - Waratep Nongpue"/>
    <x v="0"/>
    <s v="GRN2526-0004264,GRN2526-0004838"/>
    <d v="2025-10-24T00:00:00"/>
    <m/>
    <n v="34"/>
    <s v="Ontime"/>
    <m/>
  </r>
  <r>
    <n v="1480"/>
    <s v="Expent  cost"/>
    <d v="2025-09-09T00:00:00"/>
    <m/>
    <m/>
    <d v="2025-09-09T00:00:00"/>
    <s v="PR2526-02227"/>
    <s v="PO2526-03234 "/>
    <d v="2025-09-20T00:00:00"/>
    <m/>
    <n v="100"/>
    <s v="SFST81000048"/>
    <s v="Foam &amp; Cleaning solution pump system"/>
    <s v="Foam Pump No.1"/>
    <n v="5"/>
    <s v="Air solenoid โซลินอยด์ลม 1/4"/>
    <n v="1"/>
    <s v="PCS."/>
    <n v="1650"/>
    <n v="1650"/>
    <m/>
    <s v="V1000743 - Waratep Nongpue"/>
    <x v="0"/>
    <s v="GRN2526-0004264,GRN2526-0004838"/>
    <d v="2025-10-24T00:00:00"/>
    <m/>
    <n v="34"/>
    <s v="Ontime"/>
    <m/>
  </r>
  <r>
    <n v="1481"/>
    <s v="Expent  cost"/>
    <d v="2025-09-09T00:00:00"/>
    <m/>
    <m/>
    <d v="2025-09-09T00:00:00"/>
    <s v="PR2526-02227"/>
    <s v="PO2526-03234 "/>
    <d v="2025-09-20T00:00:00"/>
    <m/>
    <n v="100"/>
    <s v="SFST81000048"/>
    <s v="Foam &amp; Cleaning solution pump system"/>
    <s v="Foam Pump No.1"/>
    <n v="6"/>
    <s v="Tank PE 500 Ltr. K=395 mm. ถังน้ำยาสีขาว"/>
    <n v="1"/>
    <s v="PCS."/>
    <n v="16500"/>
    <n v="16500"/>
    <m/>
    <s v="V1000743 - Waratep Nongpue"/>
    <x v="0"/>
    <s v="GRN2526-0004264,GRN2526-0004838"/>
    <d v="2025-10-24T00:00:00"/>
    <m/>
    <n v="34"/>
    <s v="Ontime"/>
    <m/>
  </r>
  <r>
    <n v="1482"/>
    <s v="Expent  cost"/>
    <d v="2025-09-09T00:00:00"/>
    <m/>
    <m/>
    <d v="2025-09-09T00:00:00"/>
    <s v="PR2526-02227"/>
    <s v="PO2526-03234 "/>
    <d v="2025-09-20T00:00:00"/>
    <m/>
    <n v="100"/>
    <s v="SFST81000048"/>
    <s v="Foam &amp; Cleaning solution pump system"/>
    <s v="Foam Pump No.1"/>
    <n v="7"/>
    <s v="Air Regulator วาล์ปรับลมและดักน้ำพร้อมตัวเดน"/>
    <n v="1"/>
    <s v="PCS."/>
    <n v="6800"/>
    <n v="6800"/>
    <m/>
    <s v="V1000743 - Waratep Nongpue"/>
    <x v="0"/>
    <s v="GRN2526-0004264,GRN2526-0004838"/>
    <d v="2025-10-24T00:00:00"/>
    <m/>
    <n v="34"/>
    <s v="Ontime"/>
    <m/>
  </r>
  <r>
    <n v="1483"/>
    <s v="Expent  cost"/>
    <d v="2025-09-09T00:00:00"/>
    <m/>
    <m/>
    <d v="2025-09-09T00:00:00"/>
    <s v="PR2526-02227"/>
    <s v="PO2526-03234 "/>
    <d v="2025-09-20T00:00:00"/>
    <m/>
    <n v="100"/>
    <s v="SFST81000048"/>
    <s v="Foam &amp; Cleaning solution pump system"/>
    <s v="Foam Pump No.1"/>
    <n v="8"/>
    <s v="ท่อน้ำยาต่อเข้า Tank"/>
    <n v="1"/>
    <s v="PCS."/>
    <n v="1450"/>
    <n v="1450"/>
    <m/>
    <s v="V1000743 - Waratep Nongpue"/>
    <x v="0"/>
    <s v="GRN2526-0004264,GRN2526-0004838"/>
    <d v="2025-10-24T00:00:00"/>
    <m/>
    <n v="34"/>
    <s v="Ontime"/>
    <m/>
  </r>
  <r>
    <n v="1484"/>
    <s v="Expent  cost"/>
    <d v="2025-09-09T00:00:00"/>
    <m/>
    <m/>
    <d v="2025-09-09T00:00:00"/>
    <s v="PR2526-02227"/>
    <s v="PO2526-03234 "/>
    <d v="2025-09-20T00:00:00"/>
    <m/>
    <n v="100"/>
    <s v="SFST81000048"/>
    <s v="Foam &amp; Cleaning solution pump system"/>
    <s v="Foam Pump No.1"/>
    <n v="9"/>
    <s v="Sensor วัดระบบน้ำยา Low"/>
    <n v="1"/>
    <s v="PCS."/>
    <n v="2450"/>
    <n v="2450"/>
    <m/>
    <s v="V1000743 - Waratep Nongpue"/>
    <x v="0"/>
    <s v="GRN2526-0004264,GRN2526-0004838"/>
    <d v="2025-10-24T00:00:00"/>
    <m/>
    <n v="34"/>
    <s v="Ontime"/>
    <m/>
  </r>
  <r>
    <n v="1485"/>
    <s v="Expent  cost"/>
    <d v="2025-09-09T00:00:00"/>
    <m/>
    <m/>
    <d v="2025-09-09T00:00:00"/>
    <s v="PR2526-02227"/>
    <s v="PO2526-03234 "/>
    <d v="2025-09-20T00:00:00"/>
    <m/>
    <n v="100"/>
    <s v="SFST81000048"/>
    <s v="Foam &amp; Cleaning solution pump system"/>
    <s v="Foam Pump No.1"/>
    <n v="10"/>
    <s v="Sensor วัดระบบน้ำยา Hight"/>
    <n v="1"/>
    <s v="PCS."/>
    <n v="2450"/>
    <n v="2450"/>
    <m/>
    <s v="V1000743 - Waratep Nongpue"/>
    <x v="0"/>
    <s v="GRN2526-0004264,GRN2526-0004838"/>
    <d v="2025-10-24T00:00:00"/>
    <m/>
    <n v="34"/>
    <s v="Ontime"/>
    <m/>
  </r>
  <r>
    <n v="1486"/>
    <s v="Expent  cost"/>
    <d v="2025-09-09T00:00:00"/>
    <m/>
    <m/>
    <d v="2025-09-09T00:00:00"/>
    <s v="PR2526-02227"/>
    <s v="PO2526-03234 "/>
    <d v="2025-09-20T00:00:00"/>
    <m/>
    <n v="100"/>
    <s v="SFST81000048"/>
    <s v="Foam &amp; Cleaning solution pump system"/>
    <s v="Foam Pump No.1"/>
    <n v="11"/>
    <s v="รางไฟ 4x4 &quot; นิ้ว"/>
    <n v="6"/>
    <s v="PCS."/>
    <n v="890"/>
    <n v="5340"/>
    <m/>
    <s v="V1000743 - Waratep Nongpue"/>
    <x v="0"/>
    <s v="GRN2526-0004264,GRN2526-0004838"/>
    <d v="2025-10-24T00:00:00"/>
    <m/>
    <n v="34"/>
    <s v="Ontime"/>
    <m/>
  </r>
  <r>
    <n v="1487"/>
    <s v="Expent  cost"/>
    <d v="2025-09-09T00:00:00"/>
    <m/>
    <m/>
    <d v="2025-09-09T00:00:00"/>
    <s v="PR2526-02227"/>
    <s v="PO2526-03234 "/>
    <d v="2025-09-20T00:00:00"/>
    <m/>
    <n v="100"/>
    <s v="SFST81000048"/>
    <s v="Foam &amp; Cleaning solution pump system"/>
    <s v="Foam Pump No.1"/>
    <n v="12"/>
    <s v="คอยด์คอนโทรลวาล์ว 24vdc"/>
    <n v="2"/>
    <s v="PCS."/>
    <n v="1600"/>
    <n v="3200"/>
    <m/>
    <s v="V1000743 - Waratep Nongpue"/>
    <x v="0"/>
    <s v="GRN2526-0004264,GRN2526-0004838"/>
    <d v="2025-10-24T00:00:00"/>
    <m/>
    <n v="34"/>
    <s v="Ontime"/>
    <m/>
  </r>
  <r>
    <n v="1488"/>
    <s v="Expent  cost"/>
    <d v="2025-09-09T00:00:00"/>
    <m/>
    <m/>
    <d v="2025-09-09T00:00:00"/>
    <s v="PR2526-02227"/>
    <s v="PO2526-03234 "/>
    <d v="2025-09-20T00:00:00"/>
    <m/>
    <n v="100"/>
    <s v="SFST81000048"/>
    <s v="Foam &amp; Cleaning solution pump system"/>
    <s v="Foam Pump No.1"/>
    <n v="13"/>
    <s v="Pressuer gauge Sumo"/>
    <n v="2"/>
    <s v="PCS."/>
    <n v="3200"/>
    <n v="6400"/>
    <m/>
    <s v="V1000743 - Waratep Nongpue"/>
    <x v="0"/>
    <s v="GRN2526-0004264,GRN2526-0004838"/>
    <d v="2025-10-24T00:00:00"/>
    <m/>
    <n v="34"/>
    <s v="Ontime"/>
    <m/>
  </r>
  <r>
    <n v="1489"/>
    <s v="Expent  cost"/>
    <d v="2025-09-09T00:00:00"/>
    <m/>
    <m/>
    <d v="2025-09-09T00:00:00"/>
    <s v="PR2526-02227"/>
    <s v="PO2526-03234 "/>
    <d v="2025-09-20T00:00:00"/>
    <m/>
    <n v="100"/>
    <s v="SFST81000048"/>
    <s v="Foam &amp; Cleaning solution pump system"/>
    <s v="Foam Pump No.1"/>
    <n v="14"/>
    <s v="วาล์วสแตนเลส 304 1&quot; นิ้ว kit pipe"/>
    <n v="1"/>
    <s v="PCS."/>
    <n v="4000"/>
    <n v="4000"/>
    <m/>
    <s v="V1000743 - Waratep Nongpue"/>
    <x v="0"/>
    <s v="GRN2526-0004264,GRN2526-0004838"/>
    <d v="2025-10-24T00:00:00"/>
    <m/>
    <n v="34"/>
    <s v="Ontime"/>
    <m/>
  </r>
  <r>
    <n v="1490"/>
    <s v="Expent  cost"/>
    <d v="2025-09-09T00:00:00"/>
    <m/>
    <m/>
    <d v="2025-09-09T00:00:00"/>
    <s v="PR2526-02227"/>
    <s v="PO2526-03234 "/>
    <d v="2025-09-20T00:00:00"/>
    <m/>
    <n v="100"/>
    <s v="SFST81000048"/>
    <s v="Foam &amp; Cleaning solution pump system"/>
    <s v="Foam Pump No.1"/>
    <n v="15"/>
    <s v="Alarm System Low chemical."/>
    <n v="1"/>
    <s v="PCS."/>
    <n v="12000"/>
    <n v="12000"/>
    <m/>
    <s v="V1000743 - Waratep Nongpue"/>
    <x v="0"/>
    <s v="GRN2526-0004264,GRN2526-0004838"/>
    <d v="2025-10-24T00:00:00"/>
    <m/>
    <n v="34"/>
    <s v="Ontime"/>
    <m/>
  </r>
  <r>
    <n v="1491"/>
    <s v="Expent  cost"/>
    <d v="2025-09-09T00:00:00"/>
    <m/>
    <m/>
    <d v="2025-09-09T00:00:00"/>
    <s v="PR2526-02227"/>
    <s v="PO2526-03234 "/>
    <d v="2025-09-20T00:00:00"/>
    <m/>
    <n v="100"/>
    <s v="SFST81000048"/>
    <s v="Foam &amp; Cleaning solution pump system"/>
    <s v="Cleaning solution pump No.1"/>
    <n v="16"/>
    <s v="งานแก้ไขระบบส่งน้ำยาฆ่าเชื้อในไลน์ผลิด Control unit 2 _x000a_ครวจเช็คแก้ไขระบบไฟฟ้า"/>
    <n v="1"/>
    <s v="PCS."/>
    <n v="7000"/>
    <n v="7000"/>
    <m/>
    <s v="V1000743 - Waratep Nongpue"/>
    <x v="0"/>
    <s v="GRN2526-0004264,GRN2526-0004838"/>
    <d v="2025-10-24T00:00:00"/>
    <m/>
    <n v="34"/>
    <s v="Ontime"/>
    <m/>
  </r>
  <r>
    <n v="1492"/>
    <s v="Expent  cost"/>
    <d v="2025-09-09T00:00:00"/>
    <m/>
    <m/>
    <d v="2025-09-09T00:00:00"/>
    <s v="PR2526-02227"/>
    <s v="PO2526-03234 "/>
    <d v="2025-09-20T00:00:00"/>
    <m/>
    <n v="100"/>
    <s v="SFST81000048"/>
    <s v="Foam &amp; Cleaning solution pump system"/>
    <s v="Cleaning solution pump No.1"/>
    <n v="17"/>
    <s v="วาล์วสแดนเลส 304 1&quot; นิ้ว"/>
    <n v="2"/>
    <s v="PCS."/>
    <n v="850"/>
    <n v="1700"/>
    <m/>
    <s v="V1000743 - Waratep Nongpue"/>
    <x v="0"/>
    <s v="GRN2526-0004264,GRN2526-0004838"/>
    <d v="2025-10-24T00:00:00"/>
    <m/>
    <n v="34"/>
    <s v="Ontime"/>
    <m/>
  </r>
  <r>
    <n v="1493"/>
    <s v="Expent  cost"/>
    <d v="2025-09-09T00:00:00"/>
    <m/>
    <m/>
    <d v="2025-09-09T00:00:00"/>
    <s v="PR2526-02227"/>
    <s v="PO2526-03234 "/>
    <d v="2025-09-20T00:00:00"/>
    <m/>
    <n v="100"/>
    <s v="SFST81000048"/>
    <s v="Foam &amp; Cleaning solution pump system"/>
    <s v="Cleaning solution pump No.1"/>
    <n v="18"/>
    <s v="Fitting ข้อต่อลม ขนาด 8 มิล"/>
    <n v="1"/>
    <s v="PCS."/>
    <n v="1500"/>
    <n v="1500"/>
    <m/>
    <s v="V1000743 - Waratep Nongpue"/>
    <x v="0"/>
    <s v="GRN2526-0004264,GRN2526-0004838"/>
    <d v="2025-10-24T00:00:00"/>
    <m/>
    <n v="34"/>
    <s v="Ontime"/>
    <m/>
  </r>
  <r>
    <n v="1494"/>
    <s v="Expent  cost"/>
    <d v="2025-09-09T00:00:00"/>
    <m/>
    <m/>
    <d v="2025-09-09T00:00:00"/>
    <s v="PR2526-02227"/>
    <s v="PO2526-03234 "/>
    <d v="2025-09-20T00:00:00"/>
    <m/>
    <n v="100"/>
    <s v="SFST81000048"/>
    <s v="Foam &amp; Cleaning solution pump system"/>
    <s v="Cleaning solution pump No.1"/>
    <n v="19"/>
    <s v="Solenoid valve วาล์วทองเหลือง 1&quot; นิ้ว"/>
    <n v="1"/>
    <s v="PCS."/>
    <n v="1490"/>
    <n v="1490"/>
    <m/>
    <s v="V1000743 - Waratep Nongpue"/>
    <x v="0"/>
    <s v="GRN2526-0004264,GRN2526-0004838"/>
    <d v="2025-10-24T00:00:00"/>
    <m/>
    <n v="34"/>
    <s v="Ontime"/>
    <m/>
  </r>
  <r>
    <n v="1495"/>
    <s v="Expent  cost"/>
    <d v="2025-09-09T00:00:00"/>
    <m/>
    <m/>
    <d v="2025-09-09T00:00:00"/>
    <s v="PR2526-02227"/>
    <s v="PO2526-03234 "/>
    <d v="2025-09-20T00:00:00"/>
    <m/>
    <n v="100"/>
    <s v="SFST81000048"/>
    <s v="Foam &amp; Cleaning solution pump system"/>
    <s v="Cleaning solution pump No.1"/>
    <n v="20"/>
    <s v=" Air solenoid โซลินอยด์ลม 1/4"/>
    <n v="1"/>
    <s v="PCS."/>
    <n v="1650"/>
    <n v="1650"/>
    <m/>
    <s v="V1000743 - Waratep Nongpue"/>
    <x v="0"/>
    <s v="GRN2526-0004264,GRN2526-0004838"/>
    <d v="2025-10-24T00:00:00"/>
    <m/>
    <n v="34"/>
    <s v="Ontime"/>
    <m/>
  </r>
  <r>
    <n v="1496"/>
    <s v="Expent  cost"/>
    <d v="2025-09-09T00:00:00"/>
    <m/>
    <m/>
    <d v="2025-09-09T00:00:00"/>
    <s v="PR2526-02227"/>
    <s v="PO2526-03234 "/>
    <d v="2025-09-20T00:00:00"/>
    <m/>
    <n v="100"/>
    <s v="SFST81000048"/>
    <s v="Foam &amp; Cleaning solution pump system"/>
    <s v="Cleaning solution pump No.1"/>
    <n v="21"/>
    <s v="Tank PE 500 Ltr. K=395 mm. ถังน้ำยาสีขาว"/>
    <n v="1"/>
    <s v="PCS."/>
    <n v="16500"/>
    <n v="16500"/>
    <m/>
    <s v="V1000743 - Waratep Nongpue"/>
    <x v="0"/>
    <s v="GRN2526-0004264,GRN2526-0004838"/>
    <d v="2025-10-24T00:00:00"/>
    <m/>
    <n v="34"/>
    <s v="Ontime"/>
    <m/>
  </r>
  <r>
    <n v="1497"/>
    <s v="Expent  cost"/>
    <d v="2025-09-09T00:00:00"/>
    <m/>
    <m/>
    <d v="2025-09-09T00:00:00"/>
    <s v="PR2526-02227"/>
    <s v="PO2526-03234 "/>
    <d v="2025-09-20T00:00:00"/>
    <m/>
    <n v="100"/>
    <s v="SFST81000048"/>
    <s v="Foam &amp; Cleaning solution pump system"/>
    <s v="Cleaning solution pump No.1"/>
    <n v="22"/>
    <s v="Air Regulator วาล์ปรับลมและดักน้ำพร้อมตัวเดน"/>
    <n v="1"/>
    <s v="PCS."/>
    <n v="6800"/>
    <n v="6800"/>
    <m/>
    <s v="V1000743 - Waratep Nongpue"/>
    <x v="0"/>
    <s v="GRN2526-0004264,GRN2526-0004838"/>
    <d v="2025-10-24T00:00:00"/>
    <m/>
    <n v="34"/>
    <s v="Ontime"/>
    <m/>
  </r>
  <r>
    <n v="1498"/>
    <s v="Expent  cost"/>
    <d v="2025-09-09T00:00:00"/>
    <m/>
    <m/>
    <d v="2025-09-09T00:00:00"/>
    <s v="PR2526-02227"/>
    <s v="PO2526-03234 "/>
    <d v="2025-09-20T00:00:00"/>
    <m/>
    <n v="100"/>
    <s v="SFST81000048"/>
    <s v="Foam &amp; Cleaning solution pump system"/>
    <s v="Cleaning solution pump No.1"/>
    <n v="23"/>
    <s v="ท่อน้ำยาต่อเข้า Tank"/>
    <n v="1"/>
    <s v="PCS."/>
    <n v="1450"/>
    <n v="1450"/>
    <m/>
    <s v="V1000743 - Waratep Nongpue"/>
    <x v="0"/>
    <s v="GRN2526-0004264,GRN2526-0004838"/>
    <d v="2025-10-24T00:00:00"/>
    <m/>
    <n v="34"/>
    <s v="Ontime"/>
    <m/>
  </r>
  <r>
    <n v="1499"/>
    <s v="Expent  cost"/>
    <d v="2025-09-09T00:00:00"/>
    <m/>
    <m/>
    <d v="2025-09-09T00:00:00"/>
    <s v="PR2526-02227"/>
    <s v="PO2526-03234 "/>
    <d v="2025-09-20T00:00:00"/>
    <m/>
    <n v="100"/>
    <s v="SFST81000048"/>
    <s v="Foam &amp; Cleaning solution pump system"/>
    <s v="Cleaning solution pump No.1"/>
    <n v="24"/>
    <s v="Sensor วัดระบบน้ำยา Low"/>
    <n v="1"/>
    <s v="PCS."/>
    <n v="2450"/>
    <n v="2450"/>
    <m/>
    <s v="V1000743 - Waratep Nongpue"/>
    <x v="0"/>
    <s v="GRN2526-0004264,GRN2526-0004838"/>
    <d v="2025-10-24T00:00:00"/>
    <m/>
    <n v="34"/>
    <s v="Ontime"/>
    <m/>
  </r>
  <r>
    <n v="1500"/>
    <s v="Expent  cost"/>
    <d v="2025-09-09T00:00:00"/>
    <m/>
    <m/>
    <d v="2025-09-09T00:00:00"/>
    <s v="PR2526-02227"/>
    <s v="PO2526-03234 "/>
    <d v="2025-09-20T00:00:00"/>
    <m/>
    <n v="100"/>
    <s v="SFST81000048"/>
    <s v="Foam &amp; Cleaning solution pump system"/>
    <s v="Cleaning solution pump No.1"/>
    <n v="25"/>
    <s v="Sensor วัดระบบน้ำยา Hight"/>
    <n v="1"/>
    <s v="PCS."/>
    <n v="2450"/>
    <n v="2450"/>
    <m/>
    <s v="V1000743 - Waratep Nongpue"/>
    <x v="0"/>
    <s v="GRN2526-0004264,GRN2526-0004838"/>
    <d v="2025-10-24T00:00:00"/>
    <m/>
    <n v="34"/>
    <s v="Ontime"/>
    <m/>
  </r>
  <r>
    <n v="1501"/>
    <s v="Expent  cost"/>
    <d v="2025-09-09T00:00:00"/>
    <m/>
    <m/>
    <d v="2025-09-09T00:00:00"/>
    <s v="PR2526-02227"/>
    <s v="PO2526-03234 "/>
    <d v="2025-09-20T00:00:00"/>
    <m/>
    <n v="100"/>
    <s v="SFST81000048"/>
    <s v="Foam &amp; Cleaning solution pump system"/>
    <s v="Cleaning solution pump No.1"/>
    <n v="26"/>
    <s v="คอยด์คอนโทรลวาล์ว 24vdc"/>
    <n v="2"/>
    <s v="PCS."/>
    <n v="1600"/>
    <n v="3200"/>
    <m/>
    <s v="V1000743 - Waratep Nongpue"/>
    <x v="0"/>
    <s v="GRN2526-0004264,GRN2526-0004838"/>
    <d v="2025-10-24T00:00:00"/>
    <m/>
    <n v="34"/>
    <s v="Ontime"/>
    <m/>
  </r>
  <r>
    <n v="1502"/>
    <s v="Expent  cost"/>
    <d v="2025-09-09T00:00:00"/>
    <m/>
    <m/>
    <d v="2025-09-09T00:00:00"/>
    <s v="PR2526-02227"/>
    <s v="PO2526-03234 "/>
    <d v="2025-09-20T00:00:00"/>
    <m/>
    <n v="100"/>
    <s v="SFST81000048"/>
    <s v="Foam &amp; Cleaning solution pump system"/>
    <s v="Cleaning solution pump No.1"/>
    <n v="27"/>
    <s v="Pressuer gauge Sumo"/>
    <n v="2"/>
    <s v="PCS."/>
    <n v="3200"/>
    <n v="6400"/>
    <m/>
    <s v="V1000743 - Waratep Nongpue"/>
    <x v="0"/>
    <s v="GRN2526-0004264,GRN2526-0004838"/>
    <d v="2025-10-24T00:00:00"/>
    <m/>
    <n v="34"/>
    <s v="Ontime"/>
    <m/>
  </r>
  <r>
    <n v="1503"/>
    <s v="Expent  cost"/>
    <d v="2025-09-09T00:00:00"/>
    <m/>
    <m/>
    <d v="2025-09-09T00:00:00"/>
    <s v="PR2526-02227"/>
    <s v="PO2526-03234 "/>
    <d v="2025-09-20T00:00:00"/>
    <m/>
    <n v="100"/>
    <s v="SFST81000048"/>
    <s v="Foam &amp; Cleaning solution pump system"/>
    <s v="Cleaning solution pump No.1"/>
    <n v="28"/>
    <s v="วาล์วสแตนเลส 304 1&quot; นิ้ว kit pipe"/>
    <n v="1"/>
    <s v="PCS."/>
    <n v="4000"/>
    <n v="4000"/>
    <m/>
    <s v="V1000743 - Waratep Nongpue"/>
    <x v="0"/>
    <s v="GRN2526-0004264,GRN2526-0004838"/>
    <d v="2025-10-24T00:00:00"/>
    <m/>
    <n v="34"/>
    <s v="Ontime"/>
    <m/>
  </r>
  <r>
    <n v="1504"/>
    <s v="Expent  cost"/>
    <d v="2025-09-09T00:00:00"/>
    <m/>
    <m/>
    <d v="2025-09-09T00:00:00"/>
    <s v="PR2526-02227"/>
    <s v="PO2526-03234 "/>
    <d v="2025-09-20T00:00:00"/>
    <m/>
    <n v="100"/>
    <s v="SFST81000048"/>
    <s v="Foam &amp; Cleaning solution pump system"/>
    <s v="Cleaning solution pump No.1"/>
    <n v="29"/>
    <s v="สายลม 8 mm."/>
    <n v="1"/>
    <s v="PCS."/>
    <n v="2500"/>
    <n v="2500"/>
    <m/>
    <s v="V1000743 - Waratep Nongpue"/>
    <x v="0"/>
    <s v="GRN2526-0004264,GRN2526-0004838"/>
    <d v="2025-10-24T00:00:00"/>
    <m/>
    <n v="34"/>
    <s v="Ontime"/>
    <m/>
  </r>
  <r>
    <n v="1505"/>
    <s v="Expent  cost"/>
    <d v="2025-09-09T00:00:00"/>
    <m/>
    <m/>
    <d v="2025-09-09T00:00:00"/>
    <s v="PR2526-02229"/>
    <s v="PO2526-03203"/>
    <d v="2025-09-16T00:00:00"/>
    <m/>
    <n v="30"/>
    <s v="SFST34000093"/>
    <s v="Consumable part for MN"/>
    <s v="Cevil quipment  &amp; Part"/>
    <n v="1"/>
    <s v="ลวดเชื่อมทังสเตน ขนาด 2.4 mm. (สีฟ้า)"/>
    <n v="4"/>
    <s v="PCS."/>
    <n v="0"/>
    <m/>
    <m/>
    <s v="V1000259 - JJP SUPPLY CO., LTD"/>
    <x v="0"/>
    <s v="GRN2526-0004108"/>
    <d v="2025-09-23T00:00:00"/>
    <m/>
    <n v="7"/>
    <s v="Ontime"/>
    <m/>
  </r>
  <r>
    <n v="1506"/>
    <s v="Expent  cost"/>
    <d v="2025-09-09T00:00:00"/>
    <m/>
    <m/>
    <d v="2025-09-09T00:00:00"/>
    <s v="PR2526-02263"/>
    <s v="PO2526-03206"/>
    <d v="2025-09-15T00:00:00"/>
    <m/>
    <n v="30"/>
    <s v="SFST34000053"/>
    <s v="Refrigerant-oil for cooling M/C"/>
    <s v="Refrigerant"/>
    <n v="1"/>
    <s v="R410A Refrigerant,(1 Tank 11.3 kg/Tank)"/>
    <n v="4"/>
    <s v="DRUM."/>
    <n v="2700"/>
    <n v="10800"/>
    <m/>
    <s v="V1000109 - Coolconnection Co., Ltd"/>
    <x v="0"/>
    <s v="GRN2526-0003909"/>
    <d v="2025-09-16T00:00:00"/>
    <m/>
    <n v="1"/>
    <s v="Ontime"/>
    <m/>
  </r>
  <r>
    <n v="1507"/>
    <s v="Expent  cost"/>
    <d v="2025-09-10T00:00:00"/>
    <m/>
    <m/>
    <d v="2025-09-10T00:00:00"/>
    <s v="PR2526-02264"/>
    <s v="PO2526-03205"/>
    <d v="2025-09-15T00:00:00"/>
    <m/>
    <n v="30"/>
    <s v="SFST34000054"/>
    <s v="Refrigerant-oil for cooling M/C"/>
    <s v="Refrigerant"/>
    <n v="2"/>
    <s v="R507 Refrigerant,(1 Tank 11.3 kg/Tank)"/>
    <n v="20"/>
    <s v="DRUM."/>
    <n v="2450"/>
    <n v="49000"/>
    <m/>
    <s v="V1000109 - Coolconnection Co., Ltd"/>
    <x v="0"/>
    <s v="GRN2526-0003910"/>
    <d v="2025-09-16T00:00:00"/>
    <m/>
    <n v="1"/>
    <s v="Ontime"/>
    <m/>
  </r>
  <r>
    <n v="1508"/>
    <s v="Expent  cost"/>
    <d v="2025-09-10T00:00:00"/>
    <m/>
    <m/>
    <d v="2025-09-10T00:00:00"/>
    <s v="PR2526-02265"/>
    <s v="PO2526-03672"/>
    <d v="2025-10-07T00:00:00"/>
    <m/>
    <n v="60"/>
    <s v="SFST81000048"/>
    <s v="PD Machine"/>
    <s v="Transport Conveyor1"/>
    <n v="1"/>
    <s v="งาน Modify Transfer_x000a_- พร้อมติดตั้งหน้างาน"/>
    <n v="2"/>
    <s v="Job."/>
    <n v="20000"/>
    <n v="40000"/>
    <m/>
    <s v="V1000904 - M-PLUS TECH CO.,LTD."/>
    <x v="0"/>
    <s v="GRN2526-0006254"/>
    <d v="2025-12-18T00:00:00"/>
    <m/>
    <n v="72"/>
    <s v="over deliverry"/>
    <m/>
  </r>
  <r>
    <n v="1509"/>
    <s v="Expent  cost"/>
    <d v="2025-09-10T00:00:00"/>
    <m/>
    <m/>
    <d v="2025-09-10T00:00:00"/>
    <s v="PR2526-02266"/>
    <s v="PO2526-03204"/>
    <d v="2025-09-15T00:00:00"/>
    <m/>
    <n v="30"/>
    <s v="SFST34000064"/>
    <s v="Consumable part for MN"/>
    <s v="Consumable part"/>
    <n v="1"/>
    <s v="Ruamthong, RT490-61-24, 380V, 3PH , 1HP, Motor fan"/>
    <n v="4"/>
    <s v="PCS."/>
    <n v="4399.07"/>
    <n v="17596.28"/>
    <m/>
    <s v="V1000308 - PLUG'N GO (THAILAND) CO., LTD."/>
    <x v="0"/>
    <s v="GRN2526-0003992"/>
    <d v="2025-09-19T00:00:00"/>
    <m/>
    <n v="4"/>
    <s v="Ontime"/>
    <m/>
  </r>
  <r>
    <n v="1510"/>
    <s v="Expent  cost"/>
    <d v="2025-09-10T00:00:00"/>
    <m/>
    <m/>
    <d v="2025-09-10T00:00:00"/>
    <s v="PR2526-02266"/>
    <s v="PO2526-03204"/>
    <d v="2025-09-15T00:00:00"/>
    <m/>
    <n v="30"/>
    <s v="SFST34000063"/>
    <s v="Consumable part for MN"/>
    <s v="Consumable part"/>
    <n v="2"/>
    <s v="Ruamthong, RT465-3/4HP,380V ,50Hz, 3PH , Motor fan"/>
    <n v="4"/>
    <s v="PCS."/>
    <n v="4959.8100000000004"/>
    <n v="19839.240000000002"/>
    <m/>
    <s v="V1000308 - PLUG'N GO (THAILAND) CO., LTD."/>
    <x v="0"/>
    <s v="GRN2526-0003992"/>
    <d v="2025-09-19T00:00:00"/>
    <m/>
    <n v="4"/>
    <s v="Ontime"/>
    <m/>
  </r>
  <r>
    <n v="1511"/>
    <s v="CAPEX  (Budget)"/>
    <d v="2025-09-10T00:00:00"/>
    <m/>
    <m/>
    <d v="2025-09-10T00:00:00"/>
    <s v="PR2526-02267"/>
    <s v="PO2526-03792 "/>
    <d v="2025-10-18T00:00:00"/>
    <m/>
    <n v="30"/>
    <s v="SFST82000007"/>
    <s v="Tool and Equipment  Engineering"/>
    <s v="Tool and Equipment"/>
    <n v="1"/>
    <s v="ครื่องต๊าปเกลียว NEWTON NT4-A 1/2&quot; - 4&quot;_x000a_- ฟันต๊าปท่อประปา HSS (PT) -A 1&quot; - 2&quot;_x000a_- ฟันต๊าปท่อประปา HSS (NPT) -A 1&quot; - 2&quot;_x000a_- ฟันต๊าปท่อประปา HSS (NPT) -A 1/2&quot; - 3/4&quot;"/>
    <n v="1"/>
    <s v="EA."/>
    <n v="35514.019999999997"/>
    <n v="35514.019999999997"/>
    <m/>
    <s v="V1000908 - CORING PRO COMPANY LIMITED"/>
    <x v="0"/>
    <s v="GRN2526-0005215"/>
    <d v="2025-11-11T00:00:00"/>
    <m/>
    <n v="24"/>
    <s v="Ontime"/>
    <m/>
  </r>
  <r>
    <n v="1512"/>
    <s v="CAPEX  (Budget)"/>
    <d v="2025-09-10T00:00:00"/>
    <m/>
    <m/>
    <d v="2025-09-10T00:00:00"/>
    <s v="PR2526-02268"/>
    <s v="PO2526-03538 "/>
    <d v="2025-10-02T00:00:00"/>
    <m/>
    <n v="60"/>
    <s v="SFST82000007"/>
    <s v="Tool and Equipment  Engineering"/>
    <s v="Tool and Equipment"/>
    <n v="1"/>
    <s v="&quot;Falcon&quot;, MAX CUT 60P, DC Inverter Plastma cutting machine"/>
    <n v="1"/>
    <s v="EA."/>
    <n v="24030"/>
    <n v="24030"/>
    <m/>
    <s v="V1000729 - BN SUPPLY 1991 CO., LTD."/>
    <x v="0"/>
    <s v="GRN2526-0004672"/>
    <d v="2025-10-17T00:00:00"/>
    <m/>
    <n v="15"/>
    <s v="Ontime"/>
    <m/>
  </r>
  <r>
    <n v="1513"/>
    <s v="CAPEX  (Budget)"/>
    <d v="2025-09-10T00:00:00"/>
    <m/>
    <m/>
    <d v="2025-09-10T00:00:00"/>
    <s v="PR2526-02268"/>
    <s v="PO2526-03537"/>
    <d v="2025-10-02T00:00:00"/>
    <m/>
    <n v="60"/>
    <s v="SFST82000007"/>
    <s v="Tool and Equipment  Engineering"/>
    <s v="Tool and Equipment"/>
    <n v="1"/>
    <s v="&quot;Tiger&quot;, TGA22-100, 3HP,220V, ปั๊มลมสายพาน"/>
    <n v="1"/>
    <s v="EA."/>
    <n v="15000"/>
    <n v="15000"/>
    <m/>
    <s v="V1000259 - JJP SUPPLY CO., LTD"/>
    <x v="0"/>
    <s v="GRN2526-0004535"/>
    <d v="2025-10-11T00:00:00"/>
    <m/>
    <n v="9"/>
    <s v="Ontime"/>
    <m/>
  </r>
  <r>
    <n v="1514"/>
    <s v="CAPEX  (Budget)"/>
    <d v="2025-09-10T00:00:00"/>
    <m/>
    <m/>
    <d v="2025-09-10T00:00:00"/>
    <s v="PR2526-02268"/>
    <s v="PO2526-03538 "/>
    <d v="2025-10-02T00:00:00"/>
    <m/>
    <n v="60"/>
    <s v="SFST82000007"/>
    <s v="Tool and Equipment  Engineering"/>
    <s v="Tool and Equipment"/>
    <n v="1"/>
    <s v="Facon, Advance AC/DC TIG 200P, Tig Welding machine"/>
    <n v="1"/>
    <s v="EA."/>
    <n v="35000"/>
    <n v="35000"/>
    <m/>
    <s v="V1000729 - BN SUPPLY 1991 CO., LTD."/>
    <x v="0"/>
    <s v="GRN2526-0004672"/>
    <d v="2025-10-17T00:00:00"/>
    <m/>
    <n v="15"/>
    <s v="Ontime"/>
    <m/>
  </r>
  <r>
    <n v="1515"/>
    <s v="Expent  cost"/>
    <d v="2025-09-16T00:00:00"/>
    <m/>
    <m/>
    <d v="2025-09-16T00:00:00"/>
    <s v="PR2526-02341"/>
    <s v="PO2526-03498"/>
    <d v="2025-10-02T00:00:00"/>
    <m/>
    <n v="120"/>
    <s v="SFST34000137"/>
    <s v="Tool and Equipment  Engineering"/>
    <s v="Tool and Equipment"/>
    <n v="1"/>
    <s v="argon gas 6 Q"/>
    <n v="1"/>
    <s v="DRUM."/>
    <n v="900"/>
    <n v="900"/>
    <m/>
    <s v="V1000475 - คล่องการค้า"/>
    <x v="0"/>
    <s v="GRN2526-0004255"/>
    <d v="2025-10-02T00:00:00"/>
    <m/>
    <n v="0"/>
    <s v="Ontime"/>
    <m/>
  </r>
  <r>
    <n v="1516"/>
    <s v="Expent  cost"/>
    <d v="2025-09-16T00:00:00"/>
    <m/>
    <m/>
    <d v="2025-09-16T00:00:00"/>
    <s v="PR2526-02341"/>
    <s v="PO2526-03498"/>
    <d v="2025-10-02T00:00:00"/>
    <m/>
    <n v="120"/>
    <s v="SFST34000137"/>
    <s v="Tool and Equipment  Engineering"/>
    <s v="Tool and Equipment"/>
    <n v="1"/>
    <s v="argon gas 6 Q"/>
    <n v="1"/>
    <s v="DRUM."/>
    <n v="900"/>
    <n v="900"/>
    <m/>
    <s v="V1000475 - คล่องการค้า"/>
    <x v="0"/>
    <s v="GRN2526-0005306"/>
    <d v="2025-11-13T00:00:00"/>
    <m/>
    <n v="42"/>
    <s v="Ontime"/>
    <m/>
  </r>
  <r>
    <n v="1517"/>
    <s v="Expent  cost"/>
    <d v="2025-09-16T00:00:00"/>
    <m/>
    <m/>
    <d v="2025-09-16T00:00:00"/>
    <s v="PR2526-02341"/>
    <s v="PO2526-03498"/>
    <d v="2025-10-02T00:00:00"/>
    <m/>
    <n v="120"/>
    <s v="SFST34000137"/>
    <s v="Tool and Equipment  Engineering"/>
    <s v="Tool and Equipment"/>
    <n v="2"/>
    <s v="argon gas 6 Q"/>
    <n v="1"/>
    <s v="DRUM."/>
    <n v="900"/>
    <n v="900"/>
    <m/>
    <s v="V1000475 - คล่องการค้า"/>
    <x v="0"/>
    <s v="GRN2526-0007956"/>
    <d v="2026-02-11T00:00:00"/>
    <m/>
    <n v="132"/>
    <s v="over deliverry"/>
    <m/>
  </r>
  <r>
    <n v="1518"/>
    <s v="Expent  cost"/>
    <d v="2025-09-16T00:00:00"/>
    <m/>
    <m/>
    <d v="2025-09-16T00:00:00"/>
    <s v="PR2526-02341"/>
    <s v="PO2526-03498"/>
    <d v="2025-10-02T00:00:00"/>
    <m/>
    <n v="120"/>
    <s v="SFST34000137"/>
    <s v="Tool and Equipment  Engineering"/>
    <s v="Consumable part"/>
    <n v="3"/>
    <s v="argon gas 6 Q"/>
    <n v="1"/>
    <s v="DRUM."/>
    <n v="900"/>
    <n v="900"/>
    <m/>
    <s v="V1000475 - คล่องการค้า"/>
    <x v="1"/>
    <m/>
    <m/>
    <m/>
    <n v="-45932"/>
    <s v="Ontime"/>
    <m/>
  </r>
  <r>
    <n v="1519"/>
    <s v="Expent  cost"/>
    <d v="2025-09-17T00:00:00"/>
    <m/>
    <m/>
    <d v="2025-09-17T00:00:00"/>
    <s v="PR2526-02349"/>
    <s v="PO2526-03480"/>
    <d v="2025-09-30T00:00:00"/>
    <m/>
    <n v="120"/>
    <s v="SFST81000009"/>
    <s v="Water plant"/>
    <s v="RO Unit"/>
    <n v="1"/>
    <s v="Injection valve PVT 6x4"/>
    <n v="1"/>
    <s v="PCS."/>
    <n v="2673"/>
    <n v="2673"/>
    <m/>
    <s v="V1000102 - PROMINENT FLUID CONTROLS (THAILAND) CO., LTD."/>
    <x v="0"/>
    <s v="GRN2526-0006459"/>
    <d v="2025-12-23T00:00:00"/>
    <m/>
    <n v="84"/>
    <s v="Ontime"/>
    <m/>
  </r>
  <r>
    <n v="1520"/>
    <s v="Expent  cost"/>
    <d v="2025-09-17T00:00:00"/>
    <m/>
    <m/>
    <d v="2025-09-17T00:00:00"/>
    <s v="PR2526-02349"/>
    <s v="PO2526-03480"/>
    <d v="2025-09-30T00:00:00"/>
    <m/>
    <n v="120"/>
    <s v="SFST81000009"/>
    <s v="Water plant"/>
    <s v="RO Unit"/>
    <n v="2"/>
    <s v="Tube supply. PTEF 6x4mm"/>
    <n v="10"/>
    <s v="M."/>
    <n v="392.4"/>
    <n v="3924"/>
    <m/>
    <s v="V1000102 - PROMINENT FLUID CONTROLS (THAILAND) CO., LTD."/>
    <x v="0"/>
    <s v="GRN2526-0006459"/>
    <d v="2025-12-23T00:00:00"/>
    <m/>
    <n v="84"/>
    <s v="Ontime"/>
    <m/>
  </r>
  <r>
    <n v="1521"/>
    <s v="Expent  cost"/>
    <d v="2025-09-17T00:00:00"/>
    <m/>
    <m/>
    <d v="2025-09-17T00:00:00"/>
    <s v="PR2526-02350"/>
    <s v="PO2526-03483"/>
    <d v="2025-09-30T00:00:00"/>
    <m/>
    <n v="30"/>
    <s v="SFST81000048"/>
    <s v="Tool and Equipment PD M/C"/>
    <s v="Tool and Equipment"/>
    <n v="1"/>
    <s v="Milling Part ตามตัวอย่าง พร้อมทำสลัก_x000a_-Mat.: Stainless Steel"/>
    <n v="2"/>
    <s v="PCS."/>
    <n v="500"/>
    <n v="1000"/>
    <m/>
    <s v="V1000536 - Wongchan Engineering CO., LTD."/>
    <x v="0"/>
    <s v="GRN2526-0004373"/>
    <d v="2025-10-06T00:00:00"/>
    <m/>
    <n v="6"/>
    <s v="Ontime"/>
    <m/>
  </r>
  <r>
    <n v="1522"/>
    <s v="Expent  cost"/>
    <d v="2025-09-17T00:00:00"/>
    <m/>
    <m/>
    <d v="2025-09-17T00:00:00"/>
    <s v="PR2526-02350"/>
    <s v="PO2526-03483"/>
    <d v="2025-09-30T00:00:00"/>
    <m/>
    <n v="30"/>
    <s v="SFST81000048"/>
    <s v="Tool and Equipment PD M/C"/>
    <s v="Tool and Equipment"/>
    <n v="1"/>
    <s v="Mat.: Clear Acrylic"/>
    <n v="2"/>
    <s v="PCS."/>
    <n v="400"/>
    <n v="800"/>
    <m/>
    <s v="V1000536 - Wongchan Engineering CO., LTD."/>
    <x v="0"/>
    <s v="GRN2526-0004837"/>
    <d v="2025-10-24T00:00:00"/>
    <m/>
    <n v="24"/>
    <s v="Ontime"/>
    <m/>
  </r>
  <r>
    <n v="1523"/>
    <s v="Expent  cost"/>
    <d v="2025-09-17T00:00:00"/>
    <m/>
    <m/>
    <d v="2025-09-17T00:00:00"/>
    <s v="PR2526-02351"/>
    <s v="PO2526-03478"/>
    <d v="2025-09-30T00:00:00"/>
    <m/>
    <n v="60"/>
    <s v="SFST81000050"/>
    <s v="Tool and Equipment PD M/C"/>
    <s v="Tool and Equipment"/>
    <n v="2"/>
    <s v="Material tube bergin, blue (เส้นละ 25 M.) (จำนวน 4 เส้น)"/>
    <n v="100"/>
    <s v="PCS."/>
    <n v="600"/>
    <n v="60000"/>
    <m/>
    <s v="V1000021 - CALVATIS-ASIA PACIFIC CO.,LTD."/>
    <x v="0"/>
    <s v="GRN2526-0004538"/>
    <d v="2025-10-11T00:00:00"/>
    <m/>
    <n v="11"/>
    <s v="Ontime"/>
    <m/>
  </r>
  <r>
    <n v="1524"/>
    <s v="Expent  cost"/>
    <d v="2025-09-17T00:00:00"/>
    <m/>
    <m/>
    <d v="2025-09-17T00:00:00"/>
    <s v="PR2526-02351"/>
    <s v="PO2526-03478"/>
    <d v="2025-09-30T00:00:00"/>
    <m/>
    <n v="60"/>
    <s v="SFST81000050"/>
    <s v="Tool and Equipment PD M/C"/>
    <s v="Tool and Equipment"/>
    <n v="1"/>
    <s v="ปลอกย้ำ HYDROLIC"/>
    <n v="8"/>
    <s v="PCS."/>
    <n v="400"/>
    <n v="3200"/>
    <m/>
    <s v="V1000021 - CALVATIS-ASIA PACIFIC CO.,LTD."/>
    <x v="0"/>
    <s v="GRN2526-0004538"/>
    <d v="2025-10-11T00:00:00"/>
    <m/>
    <n v="11"/>
    <s v="Ontime"/>
    <m/>
  </r>
  <r>
    <n v="1525"/>
    <s v="Expent  cost"/>
    <d v="2025-09-17T00:00:00"/>
    <m/>
    <m/>
    <d v="2025-09-17T00:00:00"/>
    <s v="PR2526-02351"/>
    <s v="PO2526-03478"/>
    <d v="2025-09-30T00:00:00"/>
    <m/>
    <n v="60"/>
    <s v="SFST81000050"/>
    <s v="Tool and Equipment PD M/C"/>
    <s v="Tool and Equipment"/>
    <n v="2"/>
    <s v="GBMT0808 (ปลอกย่า) หางหนู 4หุน เกลียวนอก 4หุน"/>
    <n v="4"/>
    <s v="PCS."/>
    <n v="400"/>
    <n v="1600"/>
    <m/>
    <s v="V1000021 - CALVATIS-ASIA PACIFIC CO.,LTD."/>
    <x v="0"/>
    <s v="GRN2526-0004538"/>
    <d v="2025-10-11T00:00:00"/>
    <m/>
    <n v="11"/>
    <s v="Ontime"/>
    <m/>
  </r>
  <r>
    <n v="1526"/>
    <s v="Expent  cost"/>
    <d v="2025-09-17T00:00:00"/>
    <m/>
    <m/>
    <d v="2025-09-17T00:00:00"/>
    <s v="PR2526-02351"/>
    <s v="PO2526-03478"/>
    <d v="2025-09-30T00:00:00"/>
    <m/>
    <n v="60"/>
    <s v="SFST81000050"/>
    <s v="Tool and Equipment PD M/C"/>
    <s v="Tool and Equipment"/>
    <n v="3"/>
    <s v="GBMT0806 (ปลอกย่า) หางหนู 4หุน เกลียวนอก 3หุน"/>
    <n v="4"/>
    <s v="PCS."/>
    <n v="400"/>
    <n v="1600"/>
    <m/>
    <s v="V1000021 - CALVATIS-ASIA PACIFIC CO.,LTD."/>
    <x v="0"/>
    <s v="GRN2526-0004538"/>
    <d v="2025-10-11T00:00:00"/>
    <m/>
    <n v="11"/>
    <s v="Ontime"/>
    <m/>
  </r>
  <r>
    <n v="1527"/>
    <s v="Expent  cost"/>
    <d v="2025-09-17T00:00:00"/>
    <m/>
    <m/>
    <d v="2025-09-17T00:00:00"/>
    <s v="PR2526-02351"/>
    <s v="PO2526-03478"/>
    <d v="2025-09-30T00:00:00"/>
    <m/>
    <n v="60"/>
    <s v="SFST81000050"/>
    <s v="Tool and Equipment PD M/C"/>
    <s v="Tool and Equipment"/>
    <n v="4"/>
    <s v="Hose 25 M. (ตู้เก่า)"/>
    <n v="2"/>
    <s v="PCS."/>
    <n v="15500"/>
    <n v="31000"/>
    <m/>
    <s v="V1000021 - CALVATIS-ASIA PACIFIC CO.,LTD."/>
    <x v="0"/>
    <s v="GRN2526-0004538"/>
    <d v="2025-10-11T00:00:00"/>
    <m/>
    <n v="11"/>
    <s v="Ontime"/>
    <m/>
  </r>
  <r>
    <n v="1528"/>
    <s v="Expent  cost"/>
    <d v="2025-09-17T00:00:00"/>
    <m/>
    <m/>
    <d v="2025-09-17T00:00:00"/>
    <s v="PR2526-02351"/>
    <s v="PO2526-03478"/>
    <d v="2025-09-30T00:00:00"/>
    <m/>
    <n v="60"/>
    <s v="SFST81000050"/>
    <s v="Tool and Equipment PD M/C"/>
    <s v="Tool and Equipment"/>
    <n v="5"/>
    <s v=" Male Coupling 1/2 Internal"/>
    <n v="2"/>
    <s v="PCS."/>
    <n v="1800"/>
    <n v="3600"/>
    <m/>
    <s v="V1000021 - CALVATIS-ASIA PACIFIC CO.,LTD."/>
    <x v="0"/>
    <s v="GRN2526-0004538"/>
    <d v="2025-10-11T00:00:00"/>
    <m/>
    <n v="11"/>
    <s v="Ontime"/>
    <m/>
  </r>
  <r>
    <n v="1529"/>
    <s v="Expent  cost"/>
    <d v="2025-09-18T00:00:00"/>
    <m/>
    <m/>
    <d v="2025-09-18T00:00:00"/>
    <s v="PR2526-02384"/>
    <s v="PO2526-03455"/>
    <d v="2025-09-29T00:00:00"/>
    <m/>
    <n v="30"/>
    <s v="SFST81000048"/>
    <s v="Cooling machine for PD line"/>
    <s v="Cooling  part"/>
    <n v="1"/>
    <s v="Danfoss Filter drier DML 164"/>
    <n v="4"/>
    <s v="PCS."/>
    <n v="345"/>
    <n v="1380"/>
    <m/>
    <s v="V1000481 - บริษัท เจดับบลิวเทค จำกัด"/>
    <x v="0"/>
    <s v="GRN2526-0004376"/>
    <d v="2025-10-06T00:00:00"/>
    <m/>
    <n v="7"/>
    <s v="Ontime"/>
    <m/>
  </r>
  <r>
    <n v="1530"/>
    <s v="Expent  cost"/>
    <d v="2025-09-18T00:00:00"/>
    <m/>
    <m/>
    <d v="2025-09-18T00:00:00"/>
    <s v="PR2526-02385"/>
    <s v="PO2526-03441"/>
    <d v="2025-09-29T00:00:00"/>
    <m/>
    <n v="30"/>
    <s v="SFST81000048"/>
    <s v="Tool and Equipment PD M/C"/>
    <s v="Tool and Equipment"/>
    <n v="1"/>
    <s v="ARI BELLOW SEAL GLOBE VALVE FIG.23.046 PN25 DN25_x000a_- BODY: GGG 40.3(EN-JS1049)_x000a_- CONNECTION: FLANGE DIN_x000a_- MAX.TEMP: 350°C"/>
    <n v="2"/>
    <s v="PCS."/>
    <n v="7320"/>
    <n v="14640"/>
    <m/>
    <s v="V1000552 - Alpha group co.,Ltd"/>
    <x v="0"/>
    <s v="GRN2627-0000039"/>
    <d v="2026-04-02T00:00:00"/>
    <m/>
    <n v="185"/>
    <s v="over deliverry"/>
    <m/>
  </r>
  <r>
    <n v="1531"/>
    <s v="Expent  cost"/>
    <d v="2025-09-18T00:00:00"/>
    <m/>
    <m/>
    <d v="2025-09-18T00:00:00"/>
    <s v="PR2526-02387"/>
    <s v="PO2526-03472"/>
    <d v="2025-09-29T00:00:00"/>
    <m/>
    <n v="60"/>
    <s v="SFST81000009"/>
    <s v="Consumable part for MN"/>
    <s v="Consumable part"/>
    <n v="1"/>
    <s v="Rust Oleum (A+B) (3.785L.) สีขาว รหัส 9391+9305 Epoxy"/>
    <n v="6"/>
    <s v="PCS."/>
    <n v="1840"/>
    <n v="11040"/>
    <m/>
    <s v="V1000657 - SANGSIAM HARDWARE LTD., PART"/>
    <x v="0"/>
    <s v="GRN2526-0004592"/>
    <d v="2025-10-15T00:00:00"/>
    <m/>
    <n v="16"/>
    <s v="Ontime"/>
    <m/>
  </r>
  <r>
    <n v="1532"/>
    <s v="Expent  cost"/>
    <d v="2025-09-18T00:00:00"/>
    <m/>
    <m/>
    <d v="2025-09-18T00:00:00"/>
    <s v="PR2526-02387"/>
    <s v="PO2526-03473"/>
    <d v="2025-09-29T00:00:00"/>
    <m/>
    <n v="60"/>
    <s v="SFST81000009"/>
    <s v="Consumable part for MN"/>
    <s v="Consumable part"/>
    <n v="1"/>
    <s v="Rust Oleum Thinner No.160 (3.785L.)"/>
    <n v="6"/>
    <s v="PCS."/>
    <n v="720"/>
    <n v="4320"/>
    <m/>
    <s v="V1000657 - SANGSIAM HARDWARE LTD., PART"/>
    <x v="0"/>
    <s v="GRN2526-0004591"/>
    <d v="2025-10-15T00:00:00"/>
    <m/>
    <n v="16"/>
    <s v="Ontime"/>
    <m/>
  </r>
  <r>
    <n v="1533"/>
    <s v="Expent  cost"/>
    <d v="2025-09-18T00:00:00"/>
    <m/>
    <m/>
    <d v="2025-09-18T00:00:00"/>
    <s v="PR2526-02387"/>
    <s v="PO2526-03473"/>
    <d v="2025-09-29T00:00:00"/>
    <m/>
    <n v="60"/>
    <s v="SFST81000009"/>
    <s v="Consumable part for MN"/>
    <s v="Consumable part"/>
    <n v="2"/>
    <s v="TOA BARCO ทินเนอร์ รุ่น AAA ขนาด 11 กก. (ปิ๊บ)"/>
    <n v="2"/>
    <s v="PCS."/>
    <n v="940"/>
    <n v="1880"/>
    <m/>
    <s v="V1000657 - SANGSIAM HARDWARE LTD., PART"/>
    <x v="0"/>
    <s v="GRN2526-0004591"/>
    <d v="2025-10-15T00:00:00"/>
    <m/>
    <n v="16"/>
    <s v="Ontime"/>
    <m/>
  </r>
  <r>
    <n v="1534"/>
    <s v="Expent  cost"/>
    <d v="2025-09-18T00:00:00"/>
    <m/>
    <m/>
    <d v="2025-09-18T00:00:00"/>
    <s v="PR2526-02388"/>
    <s v="PO2526-03471"/>
    <d v="2025-09-29T00:00:00"/>
    <m/>
    <n v="120"/>
    <s v="SFST81000048"/>
    <s v="Waste water "/>
    <s v="Water pump for production line cleaning No.2"/>
    <n v="1"/>
    <s v="Remove &amp; Installation Motor Pump 7.5 kW"/>
    <n v="1"/>
    <s v="Job."/>
    <n v="5000"/>
    <n v="5000"/>
    <m/>
    <s v="V1000790 - WEE SERVICE 2024 CO., LTD."/>
    <x v="0"/>
    <s v="GRN2526-0006769"/>
    <d v="2026-01-08T00:00:00"/>
    <m/>
    <n v="101"/>
    <s v="Ontime"/>
    <m/>
  </r>
  <r>
    <n v="1535"/>
    <s v="Expent  cost"/>
    <d v="2025-09-18T00:00:00"/>
    <m/>
    <m/>
    <d v="2025-09-18T00:00:00"/>
    <s v="PR2526-02388"/>
    <s v="PO2526-03471"/>
    <d v="2025-09-29T00:00:00"/>
    <m/>
    <n v="120"/>
    <s v="SFST81000048"/>
    <s v="Foam &amp; Cleaning solution pump system"/>
    <s v="Water pump for production line cleaning No.2"/>
    <n v="2"/>
    <s v="Overhaul Motor_x000a_- Inspection EE &amp; MC_x000a_- Replace bearing DE 7308 &amp; NDE 6206-2RS 2 Ea_x000a_- Replace oil seal 2 Ea._x000a_- Balance Rotor 1 Job._x000a_- Test Run 1 Job."/>
    <n v="1"/>
    <s v="Job."/>
    <n v="12000"/>
    <n v="12000"/>
    <m/>
    <s v="V1000790 - WEE SERVICE 2024 CO., LTD."/>
    <x v="0"/>
    <s v="GRN2526-0006769"/>
    <d v="2026-01-08T00:00:00"/>
    <m/>
    <n v="101"/>
    <s v="Ontime"/>
    <m/>
  </r>
  <r>
    <n v="1536"/>
    <s v="Expent  cost"/>
    <d v="2025-09-18T00:00:00"/>
    <m/>
    <m/>
    <d v="2025-09-18T00:00:00"/>
    <s v="PR2526-02388"/>
    <s v="PO2526-03471"/>
    <d v="2025-09-29T00:00:00"/>
    <m/>
    <n v="120"/>
    <s v="SFST81000048"/>
    <s v="Foam &amp; Cleaning solution pump system"/>
    <s v="Water pump for production line cleaning No.2"/>
    <n v="3"/>
    <s v="Overhaul Pump_x000a_- Inspection MC _x000a_- Replace mechanical seal 1 Ea GRUNDFOS_x000a_- Replace O-ring 1 Set"/>
    <n v="1"/>
    <s v="Job."/>
    <n v="15000"/>
    <n v="15000"/>
    <m/>
    <s v="V1000790 - WEE SERVICE 2024 CO., LTD."/>
    <x v="0"/>
    <s v="GRN2526-0006769"/>
    <d v="2026-01-08T00:00:00"/>
    <m/>
    <n v="101"/>
    <s v="Ontime"/>
    <m/>
  </r>
  <r>
    <n v="1537"/>
    <s v="Expent  cost"/>
    <d v="2025-09-18T00:00:00"/>
    <m/>
    <m/>
    <d v="2025-09-18T00:00:00"/>
    <s v="PR2526-02388"/>
    <s v="PO2526-03471"/>
    <d v="2025-09-29T00:00:00"/>
    <m/>
    <n v="120"/>
    <s v="SFST81000048"/>
    <s v="Foam &amp; Cleaning solution pump system"/>
    <s v="Water pump for production line cleaning No.2"/>
    <n v="1"/>
    <s v="Transportation"/>
    <n v="1"/>
    <s v="Job."/>
    <n v="1500"/>
    <n v="1500"/>
    <m/>
    <s v="V1000790 - WEE SERVICE 2024 CO., LTD."/>
    <x v="0"/>
    <s v="GRN2526-0006769"/>
    <d v="2026-01-08T00:00:00"/>
    <m/>
    <n v="101"/>
    <s v="Ontime"/>
    <m/>
  </r>
  <r>
    <n v="1538"/>
    <s v="Expent  cost"/>
    <d v="2025-09-19T00:00:00"/>
    <m/>
    <m/>
    <d v="2025-09-19T00:00:00"/>
    <s v="PR2526-02398"/>
    <s v="PO2526-03474"/>
    <d v="2025-09-30T00:00:00"/>
    <m/>
    <n v="30"/>
    <s v="SFST81000048"/>
    <s v="Refrigerant-oil for cooling M/C"/>
    <s v="Cooling  part"/>
    <n v="1"/>
    <s v="Danfoss Expansion Valve TE 2/R404A-R507/068Z3403"/>
    <n v="3"/>
    <s v="PCS."/>
    <n v="1298"/>
    <n v="3894"/>
    <m/>
    <s v="V1000310 - BOONBAWORN ENGINEERING CO., LTD"/>
    <x v="0"/>
    <s v="GRN2526-0004741"/>
    <d v="2025-10-21T00:00:00"/>
    <m/>
    <n v="21"/>
    <s v="Ontime"/>
    <m/>
  </r>
  <r>
    <n v="1539"/>
    <s v="Expent  cost"/>
    <d v="2025-09-19T00:00:00"/>
    <m/>
    <m/>
    <d v="2025-09-19T00:00:00"/>
    <s v="PR2526-02398"/>
    <s v="PO2526-03474"/>
    <d v="2025-09-30T00:00:00"/>
    <m/>
    <n v="30"/>
    <s v="SFST81000048"/>
    <s v="Refrigerant-oil for cooling M/C"/>
    <s v="Cooling  part"/>
    <n v="2"/>
    <s v="Danfoss Expansion Valve TES 2/R404A-R507/068Z3403"/>
    <n v="3"/>
    <s v="PCS."/>
    <n v="1298"/>
    <n v="3894"/>
    <m/>
    <s v="V1000310 - BOONBAWORN ENGINEERING CO., LTD"/>
    <x v="0"/>
    <s v="GRN2526-0004741"/>
    <d v="2025-10-21T00:00:00"/>
    <m/>
    <n v="21"/>
    <s v="Ontime"/>
    <m/>
  </r>
  <r>
    <n v="1540"/>
    <s v="Expent  cost"/>
    <d v="2025-09-19T00:00:00"/>
    <m/>
    <m/>
    <d v="2025-09-19T00:00:00"/>
    <s v="PR2526-02398"/>
    <s v="PO2526-03474"/>
    <d v="2025-09-30T00:00:00"/>
    <m/>
    <n v="30"/>
    <s v="SFST81000048"/>
    <s v="Refrigerant-oil for cooling M/C"/>
    <s v="Cooling  part"/>
    <n v="3"/>
    <s v="Danfoss Expansion Valve TE 5/R404A-R507/06783342"/>
    <n v="2"/>
    <s v="PCS."/>
    <n v="1614"/>
    <n v="3228"/>
    <m/>
    <s v="V1000310 - BOONBAWORN ENGINEERING CO., LTD"/>
    <x v="0"/>
    <s v="GRN2526-0004741"/>
    <d v="2025-10-21T00:00:00"/>
    <m/>
    <n v="21"/>
    <s v="Ontime"/>
    <m/>
  </r>
  <r>
    <n v="1541"/>
    <s v="Expent  cost"/>
    <d v="2025-09-19T00:00:00"/>
    <m/>
    <m/>
    <d v="2025-09-19T00:00:00"/>
    <s v="PR2526-02398"/>
    <s v="PO2526-03474"/>
    <d v="2025-09-30T00:00:00"/>
    <m/>
    <n v="30"/>
    <s v="SFST81000048"/>
    <s v="Refrigerant-oil for cooling M/C"/>
    <s v="Cooling  part"/>
    <n v="4"/>
    <s v="Danfoss Expansion Valve TES 5/R404A-R507/06783342"/>
    <n v="2"/>
    <s v="PCS."/>
    <n v="1614"/>
    <n v="3228"/>
    <m/>
    <s v="V1000310 - BOONBAWORN ENGINEERING CO., LTD"/>
    <x v="0"/>
    <s v="GRN2526-0004741"/>
    <d v="2025-10-21T00:00:00"/>
    <m/>
    <n v="21"/>
    <s v="Ontime"/>
    <m/>
  </r>
  <r>
    <n v="1542"/>
    <s v="Expent  cost"/>
    <d v="2025-09-19T00:00:00"/>
    <m/>
    <m/>
    <d v="2025-09-19T00:00:00"/>
    <s v="PR2526-02398"/>
    <s v="PO2526-03474"/>
    <d v="2025-09-30T00:00:00"/>
    <m/>
    <n v="30"/>
    <s v="SFST81000048"/>
    <s v="Refrigerant-oil for cooling M/C"/>
    <s v="Cooling  part"/>
    <n v="5"/>
    <s v="Danfoss Expansion Valve TES 2/R404A-R507/068Z3403 Inclued Orafic"/>
    <n v="1"/>
    <s v="PCS."/>
    <n v="1662"/>
    <n v="1662"/>
    <m/>
    <s v="V1000310 - BOONBAWORN ENGINEERING CO., LTD"/>
    <x v="0"/>
    <s v="GRN2526-0004593"/>
    <d v="2025-10-15T00:00:00"/>
    <m/>
    <n v="15"/>
    <s v="Ontime"/>
    <m/>
  </r>
  <r>
    <n v="1543"/>
    <s v="Expent  cost"/>
    <d v="2025-09-19T00:00:00"/>
    <m/>
    <m/>
    <d v="2025-09-19T00:00:00"/>
    <s v="PR2526-02399"/>
    <s v="PO2526-03475"/>
    <d v="2025-09-29T00:00:00"/>
    <m/>
    <n v="30"/>
    <s v="SFST81000048"/>
    <s v="Refrigerant-oil for cooling M/C"/>
    <s v="Cooling  part"/>
    <n v="1"/>
    <s v="Danfoss EVR 10 Valve ODF-ODF 1/2in Multi 9"/>
    <n v="5"/>
    <s v="PCS."/>
    <n v="1652"/>
    <n v="8260"/>
    <m/>
    <s v="V1000310 - BOONBAWORN ENGINEERING CO., LTD"/>
    <x v="0"/>
    <s v="GRN2526-0004438"/>
    <d v="2025-10-08T00:00:00"/>
    <m/>
    <n v="9"/>
    <s v="Ontime"/>
    <m/>
  </r>
  <r>
    <n v="1544"/>
    <s v="Expent  cost"/>
    <d v="2025-09-19T00:00:00"/>
    <m/>
    <m/>
    <d v="2025-09-19T00:00:00"/>
    <s v="PR2526-02399"/>
    <s v="PO2526-03475"/>
    <d v="2025-09-29T00:00:00"/>
    <m/>
    <n v="30"/>
    <s v="SFST81000048"/>
    <s v="Refrigerant-oil for cooling M/C"/>
    <s v="Cooling  part"/>
    <n v="2"/>
    <s v=" Danfoss Coil BE230AS 220-230V 50Hz Box 018F6701"/>
    <n v="3"/>
    <s v="PCS."/>
    <n v="871"/>
    <n v="2613"/>
    <m/>
    <s v="V1000310 - BOONBAWORN ENGINEERING CO., LTD"/>
    <x v="0"/>
    <s v="GRN2526-0004438"/>
    <d v="2025-10-08T00:00:00"/>
    <m/>
    <n v="9"/>
    <s v="Ontime"/>
    <m/>
  </r>
  <r>
    <n v="1545"/>
    <s v="Expent  cost"/>
    <d v="2025-09-19T00:00:00"/>
    <m/>
    <m/>
    <d v="2025-09-19T00:00:00"/>
    <s v="PR2526-02402"/>
    <s v="PO2526-03476"/>
    <d v="2025-09-29T00:00:00"/>
    <m/>
    <n v="30"/>
    <s v="SFST81000048"/>
    <s v="Refrigerant-oil for cooling M/C"/>
    <s v="Cooling  part"/>
    <n v="1"/>
    <s v="Danfoss DCR Filter Cartridge 48-F 48F 023U1921"/>
    <n v="6"/>
    <s v="PCS."/>
    <n v="450"/>
    <n v="2700"/>
    <m/>
    <s v="V1000109 - Coolconnection Co., Ltd"/>
    <x v="0"/>
    <s v="GRN2526-0004332"/>
    <d v="2025-10-03T00:00:00"/>
    <m/>
    <n v="4"/>
    <s v="Ontime"/>
    <m/>
  </r>
  <r>
    <n v="1546"/>
    <s v="Expent  cost"/>
    <d v="2025-09-19T00:00:00"/>
    <m/>
    <m/>
    <d v="2025-09-19T00:00:00"/>
    <s v="PR2526-02402"/>
    <s v="PO2526-03477"/>
    <d v="2025-09-29T00:00:00"/>
    <m/>
    <n v="60"/>
    <s v="SFST81000048"/>
    <s v="Refrigerant-oil for cooling M/C"/>
    <s v="Cooling  part"/>
    <n v="1"/>
    <s v="Filter Insert with O-Ring HS74"/>
    <n v="2"/>
    <s v="PCS."/>
    <n v="4800"/>
    <n v="9600"/>
    <m/>
    <s v="V1000310 - BOONBAWORN ENGINEERING CO., LTD"/>
    <x v="0"/>
    <s v="GRN2526-0004437"/>
    <d v="2025-10-08T00:00:00"/>
    <m/>
    <n v="9"/>
    <s v="Ontime"/>
    <m/>
  </r>
  <r>
    <n v="1547"/>
    <s v="Expent  cost"/>
    <d v="2025-09-19T00:00:00"/>
    <m/>
    <m/>
    <d v="2025-09-19T00:00:00"/>
    <s v="PR2526-02403"/>
    <s v="PO2526-03457"/>
    <d v="2025-09-29T00:00:00"/>
    <m/>
    <n v="30"/>
    <s v="SFST81000009"/>
    <s v="Refrigerant-oil for cooling M/C"/>
    <s v="Cooling  part"/>
    <n v="1"/>
    <s v=" Axial Fan 400 mm 1 P 220 V 4 Pole Sucking"/>
    <n v="2"/>
    <s v="EA."/>
    <n v="5400"/>
    <n v="10800"/>
    <m/>
    <s v="V1000109 - Coolconnection Co., Ltd"/>
    <x v="0"/>
    <s v="GRN2526-0004331"/>
    <d v="2025-10-03T00:00:00"/>
    <m/>
    <n v="4"/>
    <s v="Ontime"/>
    <m/>
  </r>
  <r>
    <n v="1548"/>
    <s v="Expent  cost"/>
    <d v="2025-09-19T00:00:00"/>
    <m/>
    <m/>
    <d v="2025-09-19T00:00:00"/>
    <s v="PR2526-02405"/>
    <s v="PO2526-03458"/>
    <d v="2025-09-29T00:00:00"/>
    <m/>
    <n v="30"/>
    <s v="SFST81000048"/>
    <s v="Refrigerant-oil for cooling M/C"/>
    <s v="Cooling  part"/>
    <n v="1"/>
    <s v="ข้ออ่อนทองแดง 7/8 นิ้ว"/>
    <n v="2"/>
    <s v="PCS."/>
    <n v="940"/>
    <n v="1880"/>
    <m/>
    <s v="V1000259 - JJP SUPPLY CO., LTD"/>
    <x v="0"/>
    <s v="GRN2526-0004539"/>
    <d v="2025-10-11T00:00:00"/>
    <m/>
    <n v="12"/>
    <s v="Ontime"/>
    <m/>
  </r>
  <r>
    <n v="1549"/>
    <s v="Expent  cost"/>
    <d v="2025-09-19T00:00:00"/>
    <m/>
    <m/>
    <d v="2025-09-19T00:00:00"/>
    <s v="PR2526-02407"/>
    <s v="PO2526-03481"/>
    <d v="2025-09-30T00:00:00"/>
    <m/>
    <n v="30"/>
    <s v="SFST81000048"/>
    <s v="PD Machine"/>
    <s v="Bowl Cutter (Chopper) No.1"/>
    <n v="1"/>
    <s v="Service charge_x000a_Error: V1.3 Can-NodeNr:01 500kBaud 5Keyboards The screen does not boot into the K+G program"/>
    <n v="1"/>
    <s v="Job."/>
    <n v="6900"/>
    <n v="6900"/>
    <m/>
    <s v="V1000189 - FPT FOOD PROCESS TECHNOLOGY CO., LTD."/>
    <x v="0"/>
    <s v="GRN2526-0004346"/>
    <d v="2025-10-04T00:00:00"/>
    <m/>
    <n v="4"/>
    <s v="Ontime"/>
    <m/>
  </r>
  <r>
    <n v="1550"/>
    <s v="Expent  cost"/>
    <d v="2025-09-24T00:00:00"/>
    <m/>
    <m/>
    <d v="2025-09-24T00:00:00"/>
    <s v="PR2526-02492"/>
    <s v="PO2526-03484"/>
    <d v="2025-10-02T00:00:00"/>
    <m/>
    <n v="30"/>
    <s v="SFST81000048"/>
    <s v="PD Machine"/>
    <s v="Condencer Unit No.33 (Ice Maker)"/>
    <n v="1"/>
    <s v="ค่าดำเนินการตรวจเช็คเครื่องทำน้ำแข็งเกล็ดรวมค่าเดินทางไปกลับ"/>
    <n v="1"/>
    <s v="Job."/>
    <n v="6500"/>
    <n v="6500"/>
    <m/>
    <s v="V1000654 - A AND B REFRIGERATION CO., LTD."/>
    <x v="0"/>
    <s v="GRN2526-0004537"/>
    <d v="2025-10-11T00:00:00"/>
    <m/>
    <n v="9"/>
    <s v="Ontime"/>
    <m/>
  </r>
  <r>
    <n v="1551"/>
    <s v="Expent  cost"/>
    <d v="2025-09-24T00:00:00"/>
    <m/>
    <m/>
    <d v="2025-09-24T00:00:00"/>
    <s v="PR2526-02493"/>
    <s v="PO2526-03482"/>
    <d v="2025-09-30T00:00:00"/>
    <m/>
    <n v="60"/>
    <s v="SFST81000048"/>
    <s v="Cooling machine for PD line"/>
    <s v="Condencer Unit No.1"/>
    <n v="1"/>
    <s v="nitrogen สำหรับทดสอบรั่ว"/>
    <n v="1"/>
    <s v="Job."/>
    <n v="3000"/>
    <n v="3000"/>
    <m/>
    <s v="V1000554 - SHANTECH (THAILAND) CO.,LTD."/>
    <x v="0"/>
    <s v="GRN2526-0004742"/>
    <d v="2025-10-21T00:00:00"/>
    <m/>
    <n v="21"/>
    <s v="Ontime"/>
    <m/>
  </r>
  <r>
    <n v="1552"/>
    <s v="Expent  cost"/>
    <d v="2025-09-24T00:00:00"/>
    <m/>
    <m/>
    <d v="2025-09-24T00:00:00"/>
    <s v="PR2526-02493"/>
    <s v="PO2526-03482"/>
    <d v="2025-09-30T00:00:00"/>
    <m/>
    <n v="60"/>
    <s v="SFST81000048"/>
    <s v="Cooling machine for PD line"/>
    <s v="Condencer Unit No.1"/>
    <n v="2"/>
    <s v="ค่าดำเนินการ + ค่าเดินทาง"/>
    <n v="1"/>
    <s v="Job."/>
    <n v="15000"/>
    <n v="15000"/>
    <m/>
    <s v="V1000554 - SHANTECH (THAILAND) CO.,LTD."/>
    <x v="0"/>
    <s v="GRN2526-0004742"/>
    <d v="2025-10-21T00:00:00"/>
    <m/>
    <n v="21"/>
    <s v="Ontime"/>
    <m/>
  </r>
  <r>
    <n v="1553"/>
    <s v="Expent  cost"/>
    <d v="2025-09-24T00:00:00"/>
    <m/>
    <m/>
    <d v="2025-09-24T00:00:00"/>
    <s v="PR2526-02494"/>
    <s v="PO2526-03499"/>
    <d v="2025-10-02T00:00:00"/>
    <m/>
    <n v="30"/>
    <s v="SFST34000053"/>
    <s v="Refrigerant-oil for cooling M/C"/>
    <s v="Refrigerant"/>
    <n v="1"/>
    <s v="R410A Refrigerant,(1 Tank 11.3 kg/Tank)"/>
    <n v="4"/>
    <s v="DRUM."/>
    <n v="700"/>
    <n v="2800"/>
    <m/>
    <s v="V1000312 - Colder Solution Co., Ltd."/>
    <x v="0"/>
    <s v="GRN2526-0004374"/>
    <d v="2025-10-06T00:00:00"/>
    <m/>
    <n v="4"/>
    <s v="Ontime"/>
    <m/>
  </r>
  <r>
    <n v="1554"/>
    <s v="Expent  cost"/>
    <d v="2025-09-24T00:00:00"/>
    <m/>
    <m/>
    <d v="2025-09-24T00:00:00"/>
    <s v="PR2526-02495"/>
    <s v="PO2526-03479"/>
    <d v="2025-10-02T00:00:00"/>
    <m/>
    <n v="30"/>
    <s v="SFST81000048"/>
    <s v="Tool and Equipment PD M/C"/>
    <s v="Tool and Equipment"/>
    <n v="1"/>
    <s v="Glove valve for bartt pan 2"/>
    <n v="1"/>
    <s v="PCS."/>
    <n v="4400"/>
    <n v="4400"/>
    <m/>
    <s v="V1000655 - SRM ENGINEERING 1991 CO., LTD."/>
    <x v="0"/>
    <s v="GRN2526-0004379"/>
    <d v="2025-10-06T00:00:00"/>
    <m/>
    <n v="4"/>
    <s v="Ontime"/>
    <m/>
  </r>
  <r>
    <n v="1555"/>
    <s v="Expent  cost"/>
    <d v="2025-09-24T00:00:00"/>
    <m/>
    <m/>
    <d v="2025-09-24T00:00:00"/>
    <s v="PR2526-02496"/>
    <s v="PO2526-03440"/>
    <d v="2025-09-24T00:00:00"/>
    <m/>
    <n v="30"/>
    <s v="SFST34000001"/>
    <s v="Consumable part for MN"/>
    <s v="Consumable part"/>
    <n v="1"/>
    <s v="ข้อต่อเกลียวนอก(ทองเหลือง), 1/2&quot;"/>
    <n v="10"/>
    <s v="PCS."/>
    <n v="0"/>
    <m/>
    <m/>
    <s v="V1000306 - Inter Supply (1992) Co., Ltd."/>
    <x v="0"/>
    <s v="GRN2526-0004330"/>
    <d v="2025-10-03T00:00:00"/>
    <m/>
    <n v="9"/>
    <s v="Ontime"/>
    <m/>
  </r>
  <r>
    <n v="1556"/>
    <s v="Expent  cost"/>
    <d v="2025-09-24T00:00:00"/>
    <m/>
    <m/>
    <d v="2025-09-24T00:00:00"/>
    <s v="PR2526-02496"/>
    <s v="PO2526-03440"/>
    <d v="2025-09-24T00:00:00"/>
    <m/>
    <n v="30"/>
    <s v="SFST34000007"/>
    <s v="Consumable part for MN"/>
    <s v="Consumable part"/>
    <n v="2"/>
    <s v="ข้อต่อPVC ตรงเกลียวใน PVC, 1/2&quot;"/>
    <n v="10"/>
    <s v="PCS."/>
    <n v="0"/>
    <m/>
    <m/>
    <s v="V1000306 - Inter Supply (1992) Co., Ltd."/>
    <x v="0"/>
    <s v="GRN2526-0004330"/>
    <d v="2025-10-03T00:00:00"/>
    <m/>
    <n v="9"/>
    <s v="Ontime"/>
    <m/>
  </r>
  <r>
    <n v="1557"/>
    <s v="Expent  cost"/>
    <d v="2025-09-24T00:00:00"/>
    <m/>
    <m/>
    <d v="2025-09-24T00:00:00"/>
    <s v="PR2526-02496"/>
    <s v="PO2526-03440"/>
    <d v="2025-09-24T00:00:00"/>
    <m/>
    <n v="30"/>
    <s v="SFST34000010"/>
    <s v="Consumable part for MN"/>
    <s v="Consumable part"/>
    <n v="3"/>
    <s v="ข้อต่อตรงPVC เกลียวในทองเหลือง, 1/2&quot;"/>
    <n v="10"/>
    <s v="PCS."/>
    <n v="0"/>
    <m/>
    <m/>
    <s v="V1000306 - Inter Supply (1992) Co., Ltd."/>
    <x v="0"/>
    <s v="GRN2526-0004330"/>
    <d v="2025-10-03T00:00:00"/>
    <m/>
    <n v="9"/>
    <s v="Ontime"/>
    <m/>
  </r>
  <r>
    <n v="1558"/>
    <s v="Expent  cost"/>
    <d v="2025-09-24T00:00:00"/>
    <m/>
    <m/>
    <d v="2025-09-24T00:00:00"/>
    <s v="PR2526-02496"/>
    <s v="PO2526-03440"/>
    <d v="2025-09-24T00:00:00"/>
    <m/>
    <n v="30"/>
    <s v="SFST34000013"/>
    <s v="Consumable part for MN"/>
    <s v="Consumable part"/>
    <n v="4"/>
    <s v="ปลั๊กอุดเกลียวนอกPVC, 1/2&quot;"/>
    <n v="10"/>
    <s v="PCS."/>
    <n v="0"/>
    <m/>
    <m/>
    <s v="V1000306 - Inter Supply (1992) Co., Ltd."/>
    <x v="0"/>
    <s v="GRN2526-0004330"/>
    <d v="2025-10-03T00:00:00"/>
    <m/>
    <n v="9"/>
    <s v="Ontime"/>
    <m/>
  </r>
  <r>
    <n v="1559"/>
    <s v="Expent  cost"/>
    <d v="2025-09-24T00:00:00"/>
    <m/>
    <m/>
    <d v="2025-09-24T00:00:00"/>
    <s v="PR2526-02496"/>
    <s v="PO2526-03440"/>
    <d v="2025-09-24T00:00:00"/>
    <m/>
    <n v="30"/>
    <s v="SFST34000016"/>
    <s v="Consumable part for MN"/>
    <s v="Consumable part"/>
    <n v="5"/>
    <s v="ข้อต่อตรงPVC, 1/2&quot;"/>
    <n v="10"/>
    <s v="PCS."/>
    <n v="0"/>
    <m/>
    <m/>
    <s v="V1000306 - Inter Supply (1992) Co., Ltd."/>
    <x v="0"/>
    <s v="GRN2526-0004330"/>
    <d v="2025-10-03T00:00:00"/>
    <m/>
    <n v="9"/>
    <s v="Ontime"/>
    <m/>
  </r>
  <r>
    <n v="1560"/>
    <s v="Expent  cost"/>
    <d v="2025-09-24T00:00:00"/>
    <m/>
    <m/>
    <d v="2025-09-24T00:00:00"/>
    <s v="PR2526-02496"/>
    <s v="PO2526-03440"/>
    <d v="2025-09-24T00:00:00"/>
    <m/>
    <n v="30"/>
    <s v="SFST34000019"/>
    <s v="Consumable part for MN"/>
    <s v="Consumable part"/>
    <n v="6"/>
    <s v="ข้องอ 90 PVC,1/2 &quot;"/>
    <n v="10"/>
    <s v="PCS."/>
    <n v="0"/>
    <m/>
    <m/>
    <s v="V1000306 - Inter Supply (1992) Co., Ltd."/>
    <x v="0"/>
    <s v="GRN2526-0004330"/>
    <d v="2025-10-03T00:00:00"/>
    <m/>
    <n v="9"/>
    <s v="Ontime"/>
    <m/>
  </r>
  <r>
    <n v="1561"/>
    <s v="Expent  cost"/>
    <d v="2025-09-24T00:00:00"/>
    <m/>
    <m/>
    <d v="2025-09-24T00:00:00"/>
    <s v="PR2526-02496"/>
    <s v="PO2526-03440"/>
    <d v="2025-09-24T00:00:00"/>
    <m/>
    <n v="30"/>
    <s v="SFST34000021"/>
    <s v="Consumable part for MN"/>
    <s v="Consumable part"/>
    <n v="7"/>
    <s v="ข้องอ 90 PVC,1 &quot;"/>
    <n v="10"/>
    <s v="PCS."/>
    <n v="0"/>
    <m/>
    <m/>
    <s v="V1000306 - Inter Supply (1992) Co., Ltd."/>
    <x v="0"/>
    <s v="GRN2526-0004330"/>
    <d v="2025-10-03T00:00:00"/>
    <m/>
    <n v="9"/>
    <s v="Ontime"/>
    <m/>
  </r>
  <r>
    <n v="1562"/>
    <s v="Expent  cost"/>
    <d v="2025-09-24T00:00:00"/>
    <m/>
    <m/>
    <d v="2025-09-24T00:00:00"/>
    <s v="PR2526-02496"/>
    <s v="PO2526-03440"/>
    <d v="2025-09-24T00:00:00"/>
    <m/>
    <n v="30"/>
    <s v="SFST34000022"/>
    <s v="Consumable part for MN"/>
    <s v="Consumable part"/>
    <n v="8"/>
    <s v="ข้อต่อ3 ทางPVC, 1/2&quot;"/>
    <n v="10"/>
    <s v="PCS."/>
    <n v="0"/>
    <m/>
    <m/>
    <s v="V1000306 - Inter Supply (1992) Co., Ltd."/>
    <x v="0"/>
    <s v="GRN2526-0004330"/>
    <d v="2025-10-03T00:00:00"/>
    <m/>
    <n v="9"/>
    <s v="Ontime"/>
    <m/>
  </r>
  <r>
    <n v="1563"/>
    <s v="Expent  cost"/>
    <d v="2025-09-24T00:00:00"/>
    <m/>
    <m/>
    <d v="2025-09-24T00:00:00"/>
    <s v="PR2526-02496"/>
    <s v="PO2526-03439"/>
    <d v="2025-09-29T00:00:00"/>
    <m/>
    <n v="30"/>
    <s v="SFST34000025"/>
    <s v="Consumable part for MN"/>
    <s v="Consumable part"/>
    <n v="1"/>
    <s v="บอลวาล์ว สแตนเลส 304 ขนาด 1/2’’ นิ้ว (Ball Valve Stainless)"/>
    <n v="10"/>
    <s v="PCS."/>
    <n v="0"/>
    <m/>
    <m/>
    <s v="V1000259 - JJP SUPPLY CO., LTD"/>
    <x v="0"/>
    <s v="GRN2526-0004534"/>
    <d v="2025-10-11T00:00:00"/>
    <m/>
    <n v="12"/>
    <s v="Ontime"/>
    <m/>
  </r>
  <r>
    <n v="1564"/>
    <s v="Expent  cost"/>
    <d v="2025-09-25T00:00:00"/>
    <m/>
    <m/>
    <d v="2025-09-25T00:00:00"/>
    <s v="PR2526-02520"/>
    <s v="PO2526-03536"/>
    <d v="2025-10-02T00:00:00"/>
    <m/>
    <n v="30"/>
    <s v="SFST34000044"/>
    <s v="Consumable part for MN"/>
    <s v="Consumable part"/>
    <n v="1"/>
    <s v="&quot;Philip&quot;,T8,20W, 2100lm, ECO SOFT HO LED"/>
    <n v="50"/>
    <s v="PCS."/>
    <n v="134"/>
    <n v="6700"/>
    <m/>
    <s v="V1000276 - SN. ELECTRIC AND SUPPLY CO., LTD."/>
    <x v="0"/>
    <s v="GRN2526-0004402"/>
    <d v="2025-10-07T00:00:00"/>
    <m/>
    <n v="5"/>
    <s v="Ontime"/>
    <m/>
  </r>
  <r>
    <n v="1565"/>
    <s v="Expent  cost"/>
    <d v="2025-09-25T00:00:00"/>
    <m/>
    <m/>
    <d v="2025-09-25T00:00:00"/>
    <s v="PR2526-02521"/>
    <s v="PO2526-03456"/>
    <d v="2025-09-29T00:00:00"/>
    <m/>
    <n v="30"/>
    <s v="SFST11000256"/>
    <s v="Waste water "/>
    <s v="Waste water system Jobs"/>
    <n v="1"/>
    <s v="Bio Solution 1 lit"/>
    <n v="2"/>
    <s v="PCS."/>
    <n v="800"/>
    <n v="1600"/>
    <m/>
    <s v="V1000206 - TECHMAN (THAILAND) CO.,LTD."/>
    <x v="0"/>
    <s v="GRN2526-0004258"/>
    <d v="2025-10-02T00:00:00"/>
    <m/>
    <n v="3"/>
    <s v="Ontime"/>
    <m/>
  </r>
  <r>
    <n v="1566"/>
    <s v="CAPEX  (Unbudget)"/>
    <d v="2025-09-29T00:00:00"/>
    <m/>
    <m/>
    <d v="2025-09-29T00:00:00"/>
    <s v="PR2526-02554"/>
    <s v="PO2526-03609 "/>
    <d v="2025-10-03T00:00:00"/>
    <m/>
    <n v="60"/>
    <s v="SFST82000007"/>
    <s v="Safety equipment"/>
    <s v="Safety equipment"/>
    <n v="1"/>
    <s v="แผงกั้นขนาด 1200 x 1000 MM."/>
    <n v="1"/>
    <s v="PCS."/>
    <n v="6164.29"/>
    <n v="6164.29"/>
    <m/>
    <s v="V1000655 - SRM ENGINEERING 1991 CO., LTD."/>
    <x v="0"/>
    <s v="GRN2526-0004584"/>
    <d v="2025-10-15T00:00:00"/>
    <m/>
    <n v="12"/>
    <s v="Ontime"/>
    <m/>
  </r>
  <r>
    <n v="1567"/>
    <s v="CAPEX  (Unbudget)"/>
    <d v="2025-09-29T00:00:00"/>
    <m/>
    <m/>
    <d v="2025-09-29T00:00:00"/>
    <s v="PR2526-02554"/>
    <s v="PO2526-03609 "/>
    <d v="2025-10-03T00:00:00"/>
    <m/>
    <n v="60"/>
    <s v="SFST82000007"/>
    <s v="Safety equipment"/>
    <s v="Safety equipment"/>
    <n v="2"/>
    <s v="แผงกั้นขนาด 1200 x 1000 MM."/>
    <n v="1"/>
    <s v="PCS."/>
    <n v="6164.29"/>
    <n v="6164.29"/>
    <m/>
    <s v="V1000655 - SRM ENGINEERING 1991 CO., LTD."/>
    <x v="0"/>
    <s v="GRN2526-0004584"/>
    <d v="2025-10-15T00:00:00"/>
    <m/>
    <n v="12"/>
    <s v="Ontime"/>
    <m/>
  </r>
  <r>
    <n v="1568"/>
    <s v="CAPEX  (Unbudget)"/>
    <d v="2025-09-29T00:00:00"/>
    <m/>
    <m/>
    <d v="2025-09-29T00:00:00"/>
    <s v="PR2526-02554"/>
    <s v="PO2526-03609 "/>
    <d v="2025-10-03T00:00:00"/>
    <m/>
    <n v="60"/>
    <s v="SFST82000007"/>
    <s v="Safety equipment"/>
    <s v="Safety equipment"/>
    <n v="3"/>
    <s v="แผงกั้นขนาด 1400 x 1000 MM"/>
    <n v="1"/>
    <s v="PCS."/>
    <n v="6164.29"/>
    <n v="6164.29"/>
    <m/>
    <s v="V1000655 - SRM ENGINEERING 1991 CO., LTD."/>
    <x v="0"/>
    <s v="GRN2526-0004584"/>
    <d v="2025-10-15T00:00:00"/>
    <m/>
    <n v="12"/>
    <s v="Ontime"/>
    <m/>
  </r>
  <r>
    <n v="1569"/>
    <s v="CAPEX  (Unbudget)"/>
    <d v="2025-09-29T00:00:00"/>
    <m/>
    <m/>
    <d v="2025-09-29T00:00:00"/>
    <s v="PR2526-02554"/>
    <s v="PO2526-03609 "/>
    <d v="2025-10-03T00:00:00"/>
    <m/>
    <n v="60"/>
    <s v="SFST82000007"/>
    <s v="Safety equipment"/>
    <s v="Safety equipment"/>
    <n v="4"/>
    <s v="แผงกั้นขนาด 600 x 1000 MM"/>
    <n v="1"/>
    <s v="PCS."/>
    <n v="6164.29"/>
    <n v="6164.29"/>
    <m/>
    <s v="V1000655 - SRM ENGINEERING 1991 CO., LTD."/>
    <x v="0"/>
    <s v="GRN2526-0004584"/>
    <d v="2025-10-15T00:00:00"/>
    <m/>
    <n v="12"/>
    <s v="Ontime"/>
    <m/>
  </r>
  <r>
    <n v="1570"/>
    <s v="CAPEX  (Unbudget)"/>
    <d v="2025-09-29T00:00:00"/>
    <m/>
    <m/>
    <d v="2025-09-29T00:00:00"/>
    <s v="PR2526-02554"/>
    <s v="PO2526-03609 "/>
    <d v="2025-10-03T00:00:00"/>
    <m/>
    <n v="60"/>
    <s v="SFST82000007"/>
    <s v="Safety equipment"/>
    <s v="Safety equipment"/>
    <n v="5"/>
    <s v="ราวจับยูขนาด 300 x 100 MM"/>
    <n v="1"/>
    <s v="PCS."/>
    <n v="4314.29"/>
    <n v="4314.29"/>
    <m/>
    <s v="V1000655 - SRM ENGINEERING 1991 CO., LTD."/>
    <x v="0"/>
    <s v="GRN2526-0004584"/>
    <d v="2025-10-15T00:00:00"/>
    <m/>
    <n v="12"/>
    <s v="Ontime"/>
    <m/>
  </r>
  <r>
    <n v="1571"/>
    <s v="CAPEX  (Unbudget)"/>
    <d v="2025-09-29T00:00:00"/>
    <m/>
    <m/>
    <d v="2025-09-29T00:00:00"/>
    <s v="PR2526-02554"/>
    <s v="PO2526-03609 "/>
    <d v="2025-10-03T00:00:00"/>
    <m/>
    <n v="60"/>
    <s v="SFST82000007"/>
    <s v="Safety equipment"/>
    <s v="Safety equipment"/>
    <n v="6"/>
    <s v="ราวจับยูขนาด 300 x 100 MM"/>
    <n v="1"/>
    <s v="PCS."/>
    <n v="4314.29"/>
    <n v="4314.29"/>
    <m/>
    <s v="V1000655 - SRM ENGINEERING 1991 CO., LTD."/>
    <x v="0"/>
    <s v="GRN2526-0004584"/>
    <d v="2025-10-15T00:00:00"/>
    <m/>
    <n v="12"/>
    <s v="Ontime"/>
    <m/>
  </r>
  <r>
    <n v="1572"/>
    <s v="CAPEX  (Unbudget)"/>
    <d v="2025-09-29T00:00:00"/>
    <m/>
    <m/>
    <d v="2025-09-29T00:00:00"/>
    <s v="PR2526-02554"/>
    <s v="PO2526-03609 "/>
    <d v="2025-10-03T00:00:00"/>
    <m/>
    <n v="60"/>
    <s v="SFST82000007"/>
    <s v="Safety equipment"/>
    <s v="Safety equipment"/>
    <n v="7"/>
    <s v="ราวจับยูขนาด 300 x 100 MM_x000a_Material : SUS  TK 1.2 MM_x000a_ราคารวมค่าแรงในการติดตั้งแล้ว"/>
    <n v="1"/>
    <s v="PCS."/>
    <n v="4314.29"/>
    <n v="4314.29"/>
    <m/>
    <s v="V1000655 - SRM ENGINEERING 1991 CO., LTD."/>
    <x v="0"/>
    <s v="GRN2526-0004584"/>
    <d v="2025-10-15T00:00:00"/>
    <m/>
    <n v="12"/>
    <s v="Ontime"/>
    <m/>
  </r>
  <r>
    <n v="1573"/>
    <s v="Expent  cost"/>
    <d v="2025-09-29T00:00:00"/>
    <m/>
    <m/>
    <d v="2025-09-29T00:00:00"/>
    <s v="PR2526-02555"/>
    <s v="PO2526-03671"/>
    <d v="2025-10-09T00:00:00"/>
    <m/>
    <n v="60"/>
    <s v="SFST81000048"/>
    <s v="Cooling machine for PD line"/>
    <s v="Cooling system jobs"/>
    <n v="1"/>
    <s v="&quot;ALCO&quot; บอลล์วาล์ว 1-3/8&quot; BVE138"/>
    <n v="2"/>
    <s v="PCS."/>
    <n v="4300"/>
    <n v="8600"/>
    <m/>
    <s v="V1000554 - SHANTECH (THAILAND) CO.,LTD."/>
    <x v="0"/>
    <s v="GRN2526-0004842"/>
    <d v="2025-10-24T00:00:00"/>
    <m/>
    <n v="15"/>
    <s v="Ontime"/>
    <m/>
  </r>
  <r>
    <n v="1574"/>
    <s v="Expent  cost"/>
    <d v="2025-09-29T00:00:00"/>
    <m/>
    <m/>
    <d v="2025-09-29T00:00:00"/>
    <s v="PR2526-02555"/>
    <s v="PO2526-03671"/>
    <d v="2025-10-09T00:00:00"/>
    <m/>
    <n v="60"/>
    <s v="SFST81000048"/>
    <s v="Cooling machine for PD line"/>
    <s v="Cooling system jobs"/>
    <n v="2"/>
    <s v="nitrogen_x000a_สำหรับทดสอบรั่ว"/>
    <n v="1"/>
    <s v="Job."/>
    <n v="2500"/>
    <n v="2500"/>
    <m/>
    <s v="V1000554 - SHANTECH (THAILAND) CO.,LTD."/>
    <x v="0"/>
    <s v="GRN2526-0004842"/>
    <d v="2025-10-24T00:00:00"/>
    <m/>
    <n v="15"/>
    <s v="Ontime"/>
    <m/>
  </r>
  <r>
    <n v="1575"/>
    <s v="Expent  cost"/>
    <d v="2025-09-29T00:00:00"/>
    <m/>
    <m/>
    <d v="2025-09-29T00:00:00"/>
    <s v="PR2526-02555"/>
    <s v="PO2526-03671"/>
    <d v="2025-10-09T00:00:00"/>
    <m/>
    <n v="60"/>
    <s v="SFST81000048"/>
    <s v="Cooling machine for PD line"/>
    <s v="Cooling system jobs"/>
    <n v="3"/>
    <s v="คำอุปกรณ์เบ็ดเตล็ด"/>
    <n v="1"/>
    <s v="Job."/>
    <n v="500"/>
    <n v="500"/>
    <m/>
    <s v="V1000554 - SHANTECH (THAILAND) CO.,LTD."/>
    <x v="0"/>
    <s v="GRN2526-0004842"/>
    <d v="2025-10-24T00:00:00"/>
    <m/>
    <n v="15"/>
    <s v="Ontime"/>
    <m/>
  </r>
  <r>
    <n v="1576"/>
    <s v="Expent  cost"/>
    <d v="2025-09-29T00:00:00"/>
    <m/>
    <m/>
    <d v="2025-09-29T00:00:00"/>
    <s v="PR2526-02555"/>
    <s v="PO2526-03671"/>
    <d v="2025-10-09T00:00:00"/>
    <m/>
    <n v="60"/>
    <s v="SFST81000048"/>
    <s v="Cooling machine for PD line"/>
    <s v="Cooling system jobs"/>
    <n v="4"/>
    <s v="ค่าดำเนินการ + ค่าเดินทาง"/>
    <n v="1"/>
    <s v="Job."/>
    <n v="15000"/>
    <n v="15000"/>
    <m/>
    <s v="V1000554 - SHANTECH (THAILAND) CO.,LTD."/>
    <x v="0"/>
    <s v="GRN2526-0004842"/>
    <d v="2025-10-24T00:00:00"/>
    <m/>
    <n v="15"/>
    <s v="Ontime"/>
    <m/>
  </r>
  <r>
    <n v="1577"/>
    <s v="Expent  cost"/>
    <d v="2025-10-01T00:00:00"/>
    <m/>
    <m/>
    <d v="2025-10-01T00:00:00"/>
    <s v="PR2526-02595"/>
    <s v="PO2526-03698"/>
    <d v="2025-10-08T00:00:00"/>
    <m/>
    <n v="30"/>
    <s v="SFST81000009"/>
    <s v="Consumable part for MN"/>
    <s v="Consumable part"/>
    <n v="1"/>
    <s v="สายฉีดชำระครบชุด ELEGANCE EG-4228 สีขาว"/>
    <n v="20"/>
    <s v="PCS."/>
    <n v="125"/>
    <n v="2500"/>
    <m/>
    <s v="V1000603 - TM SUKSAP TRADING LIMITED PARTNERSHIP"/>
    <x v="0"/>
    <s v="GRN2526-0004674"/>
    <d v="2025-10-17T00:00:00"/>
    <m/>
    <n v="9"/>
    <s v="Ontime"/>
    <m/>
  </r>
  <r>
    <n v="1578"/>
    <s v="Expent  cost"/>
    <d v="2025-10-01T00:00:00"/>
    <m/>
    <m/>
    <d v="2025-10-01T00:00:00"/>
    <s v="PR2526-02596"/>
    <s v="PO2526-03694"/>
    <d v="2025-10-08T00:00:00"/>
    <m/>
    <n v="30"/>
    <s v="SFST81000048"/>
    <s v="Cooling machine for PD line"/>
    <s v="Cooling system jobs"/>
    <n v="1"/>
    <s v="งานทำความสะอาดห้อง พื้น ผนัง เพดาน_x000a_- Air blast freezer room No.30."/>
    <n v="1"/>
    <s v="Job."/>
    <n v="9000"/>
    <n v="9000"/>
    <m/>
    <s v="V1000799 - LALIN CLEAN TECH CO., LTD."/>
    <x v="0"/>
    <s v="GRN2526-0004533"/>
    <d v="2025-10-11T00:00:00"/>
    <m/>
    <n v="3"/>
    <s v="Ontime"/>
    <m/>
  </r>
  <r>
    <n v="1579"/>
    <s v="Expent  cost"/>
    <d v="2025-10-01T00:00:00"/>
    <m/>
    <m/>
    <d v="2025-10-01T00:00:00"/>
    <s v="PR2526-02596"/>
    <s v="PO2526-03694"/>
    <d v="2025-10-08T00:00:00"/>
    <m/>
    <n v="30"/>
    <s v="SFST81000048"/>
    <s v="Cooling machine for PD line"/>
    <s v="Cooling system jobs"/>
    <n v="2"/>
    <s v="Ante Hight3"/>
    <n v="1"/>
    <s v="Job."/>
    <n v="10000"/>
    <n v="10000"/>
    <m/>
    <s v="V1000799 - LALIN CLEAN TECH CO., LTD."/>
    <x v="0"/>
    <s v="GRN2526-0004533"/>
    <d v="2025-10-11T00:00:00"/>
    <m/>
    <n v="3"/>
    <s v="Ontime"/>
    <m/>
  </r>
  <r>
    <n v="1580"/>
    <s v="Expent  cost"/>
    <d v="2025-10-01T00:00:00"/>
    <m/>
    <m/>
    <d v="2025-10-01T00:00:00"/>
    <s v="PR2526-02596"/>
    <s v="PO2526-03694"/>
    <d v="2025-10-08T00:00:00"/>
    <m/>
    <n v="30"/>
    <s v="SFST81000048"/>
    <s v="Cooling machine for PD line"/>
    <s v="Cooling system jobs"/>
    <n v="3"/>
    <s v="Ante Medium"/>
    <n v="1"/>
    <s v="Job."/>
    <n v="9000"/>
    <n v="9000"/>
    <m/>
    <s v="V1000799 - LALIN CLEAN TECH CO., LTD."/>
    <x v="0"/>
    <s v="GRN2526-0004533"/>
    <d v="2025-10-11T00:00:00"/>
    <m/>
    <n v="3"/>
    <s v="Ontime"/>
    <m/>
  </r>
  <r>
    <n v="1581"/>
    <s v="Expent  cost"/>
    <d v="2025-10-01T00:00:00"/>
    <m/>
    <m/>
    <d v="2025-10-01T00:00:00"/>
    <s v="PR2526-02597"/>
    <s v="PO2425-02597"/>
    <d v="2025-10-09T00:00:00"/>
    <m/>
    <n v="30"/>
    <s v="SFST81000048"/>
    <s v="PD Machine"/>
    <s v="Tool and Equipment"/>
    <n v="1"/>
    <s v="&quot;TAIYI&quot; DD16-2130*168-F CONVEYOR BELT OF UNDER BASI"/>
    <n v="2"/>
    <s v="PCS."/>
    <n v="4656"/>
    <n v="9312"/>
    <m/>
    <s v="V1000452 - SRIPIPAT ENGINEERING CO.,LTD."/>
    <x v="0"/>
    <s v="GRN2526-0004578"/>
    <d v="2025-10-15T00:00:00"/>
    <m/>
    <n v="6"/>
    <s v="Ontime"/>
    <m/>
  </r>
  <r>
    <n v="1582"/>
    <s v="Expent  cost"/>
    <d v="2025-10-01T00:00:00"/>
    <m/>
    <m/>
    <d v="2025-10-01T00:00:00"/>
    <s v="PR2526-02597"/>
    <s v="PO2425-02597"/>
    <d v="2025-10-09T00:00:00"/>
    <m/>
    <n v="30"/>
    <s v="SFST81000048"/>
    <s v="PD Machine"/>
    <s v="Tool and Equipment"/>
    <n v="2"/>
    <s v="&quot;TAIYI&quot; DD16-930*164-F CONVEYOR BELT OF UPPER BASE"/>
    <n v="2"/>
    <s v="PCS."/>
    <n v="3395"/>
    <n v="6790"/>
    <m/>
    <s v="V1000452 - SRIPIPAT ENGINEERING CO.,LTD."/>
    <x v="0"/>
    <s v="GRN2526-0004578"/>
    <d v="2025-10-15T00:00:00"/>
    <m/>
    <n v="6"/>
    <s v="Ontime"/>
    <m/>
  </r>
  <r>
    <n v="1583"/>
    <s v="Expent  cost"/>
    <d v="2025-10-01T00:00:00"/>
    <m/>
    <m/>
    <d v="2025-10-01T00:00:00"/>
    <s v="PR2526-02598"/>
    <s v="PO2529-03699"/>
    <d v="2025-10-08T00:00:00"/>
    <m/>
    <n v="30"/>
    <s v="SFST81000009"/>
    <s v="Consumable part for MN"/>
    <s v="Consumable part"/>
    <n v="1"/>
    <s v="โช็คอัพประตู SOLEX รุ่น 86 ขนาด 60 กก. สีเทา"/>
    <n v="10"/>
    <s v="PCS."/>
    <n v="580"/>
    <n v="5800"/>
    <m/>
    <s v="V1000840 - S.Q. &amp; CO CO., LTD"/>
    <x v="0"/>
    <s v="GRN2526-0004579"/>
    <d v="2025-10-15T00:00:00"/>
    <m/>
    <n v="7"/>
    <s v="Ontime"/>
    <m/>
  </r>
  <r>
    <n v="1584"/>
    <s v="Expent  cost"/>
    <d v="2025-10-01T00:00:00"/>
    <m/>
    <m/>
    <d v="2025-10-01T00:00:00"/>
    <s v="PR2526-02599"/>
    <s v="PO2526-03700"/>
    <d v="2025-10-08T00:00:00"/>
    <m/>
    <n v="30"/>
    <s v="SFST81000009"/>
    <s v="Consumable part for MN"/>
    <s v="Consumable part"/>
    <n v="1"/>
    <s v="Cable Gland PG13.5 Black"/>
    <n v="50"/>
    <s v="PCS."/>
    <n v="6.21"/>
    <n v="310.5"/>
    <m/>
    <s v="V1000481 - บริษัท เจดับบลิวเทค จำกัด"/>
    <x v="0"/>
    <s v="GRN2526-0004744"/>
    <d v="2025-10-21T00:00:00"/>
    <m/>
    <n v="13"/>
    <s v="Ontime"/>
    <m/>
  </r>
  <r>
    <n v="1585"/>
    <s v="Expent  cost"/>
    <d v="2025-10-01T00:00:00"/>
    <m/>
    <m/>
    <d v="2025-10-01T00:00:00"/>
    <s v="PR2526-02607"/>
    <s v="PO2526-03701"/>
    <d v="2025-10-08T00:00:00"/>
    <m/>
    <n v="30"/>
    <s v="SFST81000048"/>
    <s v="PD Machine"/>
    <s v="Tool and Equipment"/>
    <n v="1"/>
    <s v="ท่ออ่อนสแตนเลส SUS304 หน้าแปลน 1/2 นิ้ว ยาว 100 CM._x000a_PN40 RF หน้าแปลนสแตนเลส PN16"/>
    <n v="4"/>
    <s v="PCS."/>
    <n v="1350"/>
    <n v="5400"/>
    <m/>
    <s v="V1000840 - S.Q. &amp; CO CO., LTD"/>
    <x v="0"/>
    <s v="GRN2526-0004582"/>
    <d v="2025-10-15T00:00:00"/>
    <m/>
    <n v="7"/>
    <s v="Ontime"/>
    <m/>
  </r>
  <r>
    <n v="1586"/>
    <s v="Expent  cost"/>
    <d v="2025-10-01T00:00:00"/>
    <m/>
    <m/>
    <d v="2025-10-01T00:00:00"/>
    <s v="PR2526-02608"/>
    <s v="PO2526-03695"/>
    <d v="2025-10-08T00:00:00"/>
    <m/>
    <n v="30"/>
    <s v="SFST81000050"/>
    <s v="Safety equipment"/>
    <s v="Safety equipment"/>
    <n v="1"/>
    <s v="Battery NV (MP18.0A-12V) 12V-18Ah_x000a_- ขนาดแบตเตอรี่ กว้าง 76 mm x ยาว 186 mm x สูง 167 mm"/>
    <n v="4"/>
    <s v="PCS."/>
    <n v="1420"/>
    <n v="5680"/>
    <m/>
    <s v="V1000603 - TM SUKSAP TRADING LIMITED PARTNERSHIP"/>
    <x v="0"/>
    <s v="GRN2526-0004673"/>
    <d v="2025-10-17T00:00:00"/>
    <m/>
    <n v="9"/>
    <s v="Ontime"/>
    <m/>
  </r>
  <r>
    <n v="1587"/>
    <s v="Expent  cost"/>
    <d v="2025-10-02T00:00:00"/>
    <m/>
    <m/>
    <d v="2025-10-02T00:00:00"/>
    <s v="PR2526-02618"/>
    <s v="PO2526-03697"/>
    <d v="2025-10-08T00:00:00"/>
    <m/>
    <n v="60"/>
    <s v="SFST81000048"/>
    <s v="PD Machine"/>
    <s v="Condencer Unit No.33 (Ice Maker)"/>
    <n v="1"/>
    <s v="PART SI 2500 GEAR 11&quot;"/>
    <n v="1"/>
    <s v="PCS."/>
    <n v="17500"/>
    <n v="17500"/>
    <m/>
    <s v="V1000654 - A AND B REFRIGERATION CO., LTD."/>
    <x v="0"/>
    <s v="GRN2526-0004840"/>
    <d v="2025-10-24T00:00:00"/>
    <m/>
    <n v="16"/>
    <s v="Ontime"/>
    <m/>
  </r>
  <r>
    <n v="1588"/>
    <s v="Expent  cost"/>
    <d v="2025-10-02T00:00:00"/>
    <m/>
    <m/>
    <d v="2025-10-02T00:00:00"/>
    <s v="PR2526-02618"/>
    <s v="PO2526-03697"/>
    <d v="2025-10-08T00:00:00"/>
    <m/>
    <n v="60"/>
    <s v="SFST81000048"/>
    <s v="PD Machine"/>
    <s v="Condencer Unit No.33 (Ice Maker)"/>
    <n v="2"/>
    <s v="PART SI 2500 GEAR 3&quot;"/>
    <n v="1"/>
    <s v="PCS."/>
    <n v="4500"/>
    <n v="4500"/>
    <m/>
    <s v="V1000654 - A AND B REFRIGERATION CO., LTD."/>
    <x v="0"/>
    <s v="GRN2526-0004840"/>
    <d v="2025-10-24T00:00:00"/>
    <m/>
    <n v="16"/>
    <s v="Ontime"/>
    <m/>
  </r>
  <r>
    <n v="1589"/>
    <s v="Expent  cost"/>
    <d v="2025-10-02T00:00:00"/>
    <m/>
    <m/>
    <d v="2025-10-02T00:00:00"/>
    <s v="PR2526-02618"/>
    <s v="PO2526-03697"/>
    <d v="2025-10-08T00:00:00"/>
    <m/>
    <n v="60"/>
    <s v="SFST81000048"/>
    <s v="PD Machine"/>
    <s v="Condencer Unit No.33 (Ice Maker)"/>
    <n v="3"/>
    <s v="OIL BELL AUTOMATIC LUBRICATION (ถ้วยแก้วน้ำมัน) 2IN.X 1/4IN"/>
    <n v="3"/>
    <s v="PCS."/>
    <n v="1450"/>
    <n v="4350"/>
    <m/>
    <s v="V1000654 - A AND B REFRIGERATION CO., LTD."/>
    <x v="0"/>
    <s v="GRN2526-0004840"/>
    <d v="2025-10-24T00:00:00"/>
    <m/>
    <n v="16"/>
    <s v="Ontime"/>
    <m/>
  </r>
  <r>
    <n v="1590"/>
    <s v="Expent  cost"/>
    <d v="2025-10-02T00:00:00"/>
    <m/>
    <m/>
    <d v="2025-10-02T00:00:00"/>
    <s v="PR2526-02618"/>
    <s v="PO2526-03697"/>
    <d v="2025-10-08T00:00:00"/>
    <m/>
    <n v="60"/>
    <s v="SFST81000048"/>
    <s v="PD Machine"/>
    <s v="Condencer Unit No.33 (Ice Maker)"/>
    <n v="4"/>
    <s v="OMRON LIMIT SWITCH #ZC-W155"/>
    <n v="1"/>
    <s v="PCS."/>
    <n v="2500"/>
    <n v="2500"/>
    <m/>
    <s v="V1000654 - A AND B REFRIGERATION CO., LTD."/>
    <x v="0"/>
    <s v="GRN2526-0004840"/>
    <d v="2025-10-24T00:00:00"/>
    <m/>
    <n v="16"/>
    <s v="Ontime"/>
    <m/>
  </r>
  <r>
    <n v="1591"/>
    <s v="Expent  cost"/>
    <d v="2025-10-02T00:00:00"/>
    <m/>
    <m/>
    <d v="2025-10-02T00:00:00"/>
    <s v="PR2526-02618"/>
    <s v="PO2526-03697"/>
    <d v="2025-10-08T00:00:00"/>
    <m/>
    <n v="60"/>
    <s v="SFST81000048"/>
    <s v="PD Machine"/>
    <s v="Condencer Unit No.33 (Ice Maker)"/>
    <n v="5"/>
    <s v="SKF SPHERICAL ROLLER BEARING DOUBLE ROW PART"/>
    <n v="2"/>
    <s v="PCS."/>
    <n v="4500"/>
    <n v="9000"/>
    <m/>
    <s v="V1000654 - A AND B REFRIGERATION CO., LTD."/>
    <x v="0"/>
    <s v="GRN2526-0004840"/>
    <d v="2025-10-24T00:00:00"/>
    <m/>
    <n v="16"/>
    <s v="Ontime"/>
    <m/>
  </r>
  <r>
    <n v="1592"/>
    <s v="Expent  cost"/>
    <d v="2025-10-02T00:00:00"/>
    <m/>
    <m/>
    <d v="2025-10-02T00:00:00"/>
    <s v="PR2526-02618"/>
    <s v="PO2526-03697"/>
    <d v="2025-10-08T00:00:00"/>
    <m/>
    <n v="60"/>
    <s v="SFST81000048"/>
    <s v="PD Machine"/>
    <s v="Condencer Unit No.33 (Ice Maker)"/>
    <n v="6"/>
    <s v="U-CUP 75 X 90 X 7.5"/>
    <n v="2"/>
    <s v="PCS."/>
    <n v="950"/>
    <n v="1900"/>
    <m/>
    <s v="V1000654 - A AND B REFRIGERATION CO., LTD."/>
    <x v="0"/>
    <s v="GRN2526-0004840"/>
    <d v="2025-10-24T00:00:00"/>
    <m/>
    <n v="16"/>
    <s v="Ontime"/>
    <m/>
  </r>
  <r>
    <n v="1593"/>
    <s v="Expent  cost"/>
    <d v="2025-10-02T00:00:00"/>
    <m/>
    <m/>
    <d v="2025-10-02T00:00:00"/>
    <s v="PR2526-02618"/>
    <s v="PO2526-03697"/>
    <d v="2025-10-08T00:00:00"/>
    <m/>
    <n v="60"/>
    <s v="SFST81000048"/>
    <s v="PD Machine"/>
    <s v="Condencer Unit No.33 (Ice Maker)"/>
    <n v="7"/>
    <s v="U-CUP 65 X 85 X 10"/>
    <n v="1"/>
    <s v="PCS."/>
    <n v="950"/>
    <n v="950"/>
    <m/>
    <s v="V1000654 - A AND B REFRIGERATION CO., LTD."/>
    <x v="0"/>
    <s v="GRN2526-0004840"/>
    <d v="2025-10-24T00:00:00"/>
    <m/>
    <n v="16"/>
    <s v="Ontime"/>
    <m/>
  </r>
  <r>
    <n v="1594"/>
    <s v="Expent  cost"/>
    <d v="2025-10-02T00:00:00"/>
    <m/>
    <m/>
    <d v="2025-10-02T00:00:00"/>
    <s v="PR2526-02618"/>
    <s v="PO2526-03697"/>
    <d v="2025-10-08T00:00:00"/>
    <m/>
    <n v="60"/>
    <s v="SFST81000048"/>
    <s v="PD Machine"/>
    <s v="Condencer Unit No.33 (Ice Maker)"/>
    <n v="8"/>
    <s v="U-CUP 65 X 75 X 12"/>
    <n v="1"/>
    <s v="PCS."/>
    <n v="950"/>
    <n v="950"/>
    <m/>
    <s v="V1000654 - A AND B REFRIGERATION CO., LTD."/>
    <x v="0"/>
    <s v="GRN2526-0004840"/>
    <d v="2025-10-24T00:00:00"/>
    <m/>
    <n v="16"/>
    <s v="Ontime"/>
    <m/>
  </r>
  <r>
    <n v="1595"/>
    <s v="Expent  cost"/>
    <d v="2025-10-02T00:00:00"/>
    <m/>
    <m/>
    <d v="2025-10-02T00:00:00"/>
    <s v="PR2526-02618"/>
    <s v="PO2526-03697"/>
    <d v="2025-10-08T00:00:00"/>
    <m/>
    <n v="60"/>
    <s v="SFST81000048"/>
    <s v="PD Machine"/>
    <s v="Condencer Unit No.33 (Ice Maker)"/>
    <n v="9"/>
    <s v="อุปกรณ์ประกอบ น็อตสแตนเลส ซิลิโคน อื่นๆ"/>
    <n v="1"/>
    <s v="PCS."/>
    <n v="1000"/>
    <n v="1000"/>
    <m/>
    <s v="V1000654 - A AND B REFRIGERATION CO., LTD."/>
    <x v="0"/>
    <s v="GRN2526-0004840"/>
    <d v="2025-10-24T00:00:00"/>
    <m/>
    <n v="16"/>
    <s v="Ontime"/>
    <m/>
  </r>
  <r>
    <n v="1596"/>
    <s v="Expent  cost"/>
    <d v="2025-10-02T00:00:00"/>
    <m/>
    <m/>
    <d v="2025-10-02T00:00:00"/>
    <s v="PR2526-02618"/>
    <s v="PO2526-03697"/>
    <d v="2025-10-08T00:00:00"/>
    <m/>
    <n v="60"/>
    <s v="SFST81000048"/>
    <s v="PD Machine"/>
    <s v="Condencer Unit No.33 (Ice Maker)"/>
    <n v="10"/>
    <s v="ค่าดำเนินการตรวจเช็คเครื่องทำน้ำแข็งเกล็ดพร้อมแก้ไขรวมค่าเดินทางไปกลับ"/>
    <n v="1"/>
    <s v="PCS."/>
    <n v="10000"/>
    <n v="10000"/>
    <m/>
    <s v="V1000654 - A AND B REFRIGERATION CO., LTD."/>
    <x v="0"/>
    <s v="GRN2526-0004840"/>
    <d v="2025-10-24T00:00:00"/>
    <m/>
    <n v="16"/>
    <s v="Ontime"/>
    <m/>
  </r>
  <r>
    <n v="1597"/>
    <s v="Expent  cost"/>
    <d v="2025-10-04T00:00:00"/>
    <m/>
    <m/>
    <d v="2025-10-04T00:00:00"/>
    <s v="PR2526-02647"/>
    <s v="PO2526-03892"/>
    <d v="2025-10-18T00:00:00"/>
    <m/>
    <n v="30"/>
    <s v="SFST81000048"/>
    <s v="Refrigerant-oil for cooling M/C"/>
    <s v="Cooling  part"/>
    <n v="1"/>
    <s v="Shell Filter Drier 2-1/8 IN 1 Core"/>
    <n v="1"/>
    <s v="PCS."/>
    <n v="4000"/>
    <n v="4000"/>
    <m/>
    <s v="V1000109 - Coolconnection Co., Ltd"/>
    <x v="0"/>
    <s v="GRN2526-0004698"/>
    <d v="2025-10-20T00:00:00"/>
    <m/>
    <n v="2"/>
    <s v="Ontime"/>
    <m/>
  </r>
  <r>
    <n v="1598"/>
    <s v="Expent  cost"/>
    <d v="2025-10-04T00:00:00"/>
    <m/>
    <m/>
    <d v="2025-10-04T00:00:00"/>
    <s v="PR2526-02647"/>
    <s v="PO2526-03892"/>
    <d v="2025-10-18T00:00:00"/>
    <m/>
    <n v="30"/>
    <s v="SFST81000048"/>
    <s v="Refrigerant-oil for cooling M/C"/>
    <s v="Cooling  part"/>
    <n v="2"/>
    <s v="Suction Filter Drier Core"/>
    <n v="1"/>
    <s v="PCS."/>
    <n v="650"/>
    <n v="650"/>
    <m/>
    <s v="V1000109 - Coolconnection Co., Ltd"/>
    <x v="0"/>
    <s v="GRN2526-0004698"/>
    <d v="2025-10-20T00:00:00"/>
    <m/>
    <n v="2"/>
    <s v="Ontime"/>
    <m/>
  </r>
  <r>
    <n v="1599"/>
    <s v="Expent  cost"/>
    <d v="2025-10-08T00:00:00"/>
    <m/>
    <m/>
    <d v="2025-10-08T00:00:00"/>
    <s v="PR2526-02676"/>
    <s v="PO2526-03894"/>
    <d v="2025-10-20T00:00:00"/>
    <m/>
    <n v="60"/>
    <s v="SFST81000048"/>
    <s v="PD Machine"/>
    <s v="Inkjet Stamp  No.1"/>
    <n v="1"/>
    <s v="FILTER SET UX_x000a_- Filter Capsule Parts 1 PCS._x000a_- PTFE Filter 1 PCS._x000a_- Nozzle Flat Filter 1 PCS._x000a_- Air Filter AF3 Parts 1 PCS._x000a_- Mini Filter Parts 1 PCS._x000a_- R-Air Filter Parts 1 PCS."/>
    <n v="2"/>
    <s v="EA."/>
    <n v="9500"/>
    <n v="19000"/>
    <m/>
    <s v="V1000051 - THAI POLYMER SUPPLY CO., LTD"/>
    <x v="0"/>
    <s v="GRN2526-0004850"/>
    <d v="2025-10-27T00:00:00"/>
    <m/>
    <n v="7"/>
    <s v="Ontime"/>
    <m/>
  </r>
  <r>
    <n v="1600"/>
    <s v="Expent  cost"/>
    <d v="2025-10-08T00:00:00"/>
    <m/>
    <m/>
    <d v="2025-10-08T00:00:00"/>
    <s v="PR2526-02676"/>
    <s v="PO2526-03894"/>
    <d v="2025-10-20T00:00:00"/>
    <m/>
    <n v="60"/>
    <s v="SFST81000048"/>
    <s v="PD Machine"/>
    <s v="Inkjet Stamp  No.1"/>
    <n v="2"/>
    <s v="Ink 1087K (0.5L)"/>
    <n v="2"/>
    <s v="EA."/>
    <n v="475"/>
    <n v="950"/>
    <m/>
    <s v="V1000051 - THAI POLYMER SUPPLY CO., LTD"/>
    <x v="0"/>
    <s v="GRN2526-0004850"/>
    <d v="2025-10-27T00:00:00"/>
    <m/>
    <n v="7"/>
    <s v="Ontime"/>
    <m/>
  </r>
  <r>
    <n v="1601"/>
    <s v="Expent  cost"/>
    <d v="2025-10-08T00:00:00"/>
    <m/>
    <m/>
    <d v="2025-10-08T00:00:00"/>
    <s v="PR2526-02676"/>
    <s v="PO2526-03894"/>
    <d v="2025-10-20T00:00:00"/>
    <m/>
    <n v="60"/>
    <s v="SFST81000048"/>
    <s v="PD Machine"/>
    <s v="Inkjet Stamp  No.1"/>
    <n v="3"/>
    <s v="Makeup Ink S1018 (0.8L)"/>
    <n v="2"/>
    <s v="EA."/>
    <n v="2000"/>
    <n v="4000"/>
    <m/>
    <s v="V1000051 - THAI POLYMER SUPPLY CO., LTD"/>
    <x v="0"/>
    <s v="GRN2526-0004850"/>
    <d v="2025-10-27T00:00:00"/>
    <m/>
    <n v="7"/>
    <s v="Ontime"/>
    <m/>
  </r>
  <r>
    <n v="1602"/>
    <s v="Expent  cost"/>
    <d v="2025-10-08T00:00:00"/>
    <m/>
    <m/>
    <d v="2025-10-08T00:00:00"/>
    <s v="PR2526-02676"/>
    <s v="PO2526-03894"/>
    <d v="2025-10-20T00:00:00"/>
    <m/>
    <n v="60"/>
    <s v="SFST81000048"/>
    <s v="PD Machine"/>
    <s v="Inkjet Stamp  No.1"/>
    <n v="4"/>
    <s v="Service Charge"/>
    <n v="1"/>
    <s v="job."/>
    <n v="2400"/>
    <n v="2400"/>
    <m/>
    <s v="V1000051 - THAI POLYMER SUPPLY CO., LTD"/>
    <x v="0"/>
    <s v="GRN2526-0004851"/>
    <d v="2025-10-27T00:00:00"/>
    <m/>
    <n v="7"/>
    <s v="Ontime"/>
    <m/>
  </r>
  <r>
    <n v="1603"/>
    <s v="Expent  cost"/>
    <d v="2025-10-08T00:00:00"/>
    <m/>
    <m/>
    <d v="2025-10-08T00:00:00"/>
    <s v="PR2526-02679"/>
    <s v="PO2526-03897"/>
    <d v="2025-10-20T00:00:00"/>
    <m/>
    <n v="60"/>
    <s v="SFST81000050"/>
    <s v="Safety equipment"/>
    <s v="Safety equipment"/>
    <n v="1"/>
    <s v="รองเท้าเซฟตี้ Pangolin รุ่น ELITE พื้น PU_x000a_- เสริมแผ่นโลหะกันแทงทะลุ_x000a_- Size: 7UK = 1 คู่, 8UK = 1 คู่, 9UK = 2 คู่, 11UK = 1คู่"/>
    <n v="5"/>
    <s v="pcs."/>
    <n v="1160.75"/>
    <n v="5803.75"/>
    <m/>
    <s v="V1000852 - CPL Group Public Company Limited"/>
    <x v="0"/>
    <s v="GRN2526-0005352"/>
    <d v="2025-11-15T00:00:00"/>
    <m/>
    <n v="26"/>
    <s v="Ontime"/>
    <m/>
  </r>
  <r>
    <n v="1604"/>
    <s v="Expent  cost"/>
    <d v="2025-10-08T00:00:00"/>
    <m/>
    <m/>
    <d v="2025-10-08T00:00:00"/>
    <s v="PR2526-02709"/>
    <s v="PO2526-03898"/>
    <d v="2025-10-20T00:00:00"/>
    <m/>
    <n v="100"/>
    <s v="SFST81000064"/>
    <s v="Annual cost"/>
    <s v="Safety  annual jobs"/>
    <n v="1"/>
    <s v="GM1030 DIGITAL LUX METER RANGE:0-200000LUX_x000a_- Brand: Benetech"/>
    <n v="1"/>
    <s v="EA."/>
    <n v="2950"/>
    <n v="2950"/>
    <m/>
    <s v="V1000219 - Protronics Co., Ltd."/>
    <x v="0"/>
    <s v="GRN2526-0006082"/>
    <d v="2025-12-16T00:00:00"/>
    <m/>
    <n v="57"/>
    <s v="Ontime"/>
    <m/>
  </r>
  <r>
    <n v="1605"/>
    <s v="Expent  cost"/>
    <d v="2025-10-08T00:00:00"/>
    <m/>
    <m/>
    <d v="2025-10-08T00:00:00"/>
    <s v="PR2526-02709"/>
    <s v="PO2526-03898"/>
    <d v="2025-10-20T00:00:00"/>
    <m/>
    <n v="100"/>
    <s v="SFST81000064"/>
    <s v="Annual cost"/>
    <s v="Safety  annual jobs"/>
    <n v="2"/>
    <s v="CER ค่าบริการสอบเทียบ_x000a_- Accredited ISO/IEC 17025_x000a_- สอบเทียบตามมาตรฐานของ Lab_x000a_- ระยะเวลาในการสอบเทียบ 14-20 วันทำการ_x000a_- ค่า Error ที่ยอมรับจะไม่รวมค่า Uncertainty ของ Lab"/>
    <n v="1"/>
    <s v="EA."/>
    <n v="4900"/>
    <n v="4900"/>
    <m/>
    <s v="V1000219 - Protronics Co., Ltd."/>
    <x v="0"/>
    <s v="GRN2526-0006108"/>
    <d v="2025-12-16T00:00:00"/>
    <m/>
    <n v="57"/>
    <s v="Ontime"/>
    <m/>
  </r>
  <r>
    <n v="1606"/>
    <s v="Expent  cost"/>
    <d v="2025-10-08T00:00:00"/>
    <m/>
    <m/>
    <d v="2025-10-08T00:00:00"/>
    <s v="PR2526-02710"/>
    <s v="PO2526-03899"/>
    <d v="2025-10-20T00:00:00"/>
    <m/>
    <n v="60"/>
    <s v="SFST81000064"/>
    <s v="Annual cost"/>
    <s v="Safety  annual jobs"/>
    <n v="1"/>
    <s v="ค่าบริการทดสอบและรับรองระบบดับเพลิง (Fire Pump)_x000a_- ประจําปี 2568_x000a_- พร้อมท่า Performance Test_x000a_- เครื่องยนต์ขนาด 94 HP ความเร็วรอบ 2,200 RPM_x000a_- เครื่องยนต์ดีเซล ยี่ห้อ Cummins"/>
    <n v="1"/>
    <s v="job."/>
    <n v="18000"/>
    <n v="18000"/>
    <m/>
    <s v="V1000653 - Inspector Consultant Plus Co., Ltd."/>
    <x v="0"/>
    <s v="GRN2526-0006258"/>
    <d v="2025-12-18T00:00:00"/>
    <m/>
    <n v="59"/>
    <s v="Ontime"/>
    <m/>
  </r>
  <r>
    <n v="1607"/>
    <s v="Expent  cost"/>
    <d v="2025-10-08T00:00:00"/>
    <m/>
    <m/>
    <d v="2025-10-08T00:00:00"/>
    <s v="PR2526-02711"/>
    <s v="PO2526-03900"/>
    <d v="2025-10-20T00:00:00"/>
    <m/>
    <n v="60"/>
    <s v="SFST81000009"/>
    <s v="Safety equipment"/>
    <s v="Safety equipment"/>
    <n v="1"/>
    <s v="Heat Detector &quot;Systemsensor&quot; รุ่น 5151"/>
    <n v="10"/>
    <s v="PCS."/>
    <n v="900"/>
    <n v="9000"/>
    <m/>
    <s v="V1000741 - Louis T. Leonowens (Thailand) .,Ltd."/>
    <x v="0"/>
    <s v="GRN2526-0005122"/>
    <d v="2025-11-06T00:00:00"/>
    <m/>
    <n v="17"/>
    <s v="Ontime"/>
    <m/>
  </r>
  <r>
    <n v="1608"/>
    <s v="Expent  cost"/>
    <d v="2025-10-08T00:00:00"/>
    <m/>
    <m/>
    <d v="2025-10-08T00:00:00"/>
    <s v="PR2526-02712"/>
    <s v="PO2526-03883"/>
    <d v="2025-10-18T00:00:00"/>
    <m/>
    <n v="30"/>
    <s v="SFST81000009"/>
    <s v="Safety equipment"/>
    <s v="Safety equipment"/>
    <n v="1"/>
    <s v="ท่อ UPVC (HACO) สีขาว ขนาด 20 mm"/>
    <n v="25"/>
    <s v="PCS."/>
    <n v="48"/>
    <n v="1200"/>
    <m/>
    <s v="V1000481 - บริษัท เจดับบลิวเทค จำกัด"/>
    <x v="0"/>
    <s v="GRN2526-0004839"/>
    <d v="2025-10-24T00:00:00"/>
    <m/>
    <n v="6"/>
    <s v="Ontime"/>
    <m/>
  </r>
  <r>
    <n v="1609"/>
    <s v="Expent  cost"/>
    <d v="2025-10-08T00:00:00"/>
    <m/>
    <m/>
    <d v="2025-10-08T00:00:00"/>
    <s v="PR2526-02712"/>
    <s v="PO2526-03883"/>
    <d v="2025-10-18T00:00:00"/>
    <m/>
    <n v="30"/>
    <s v="SFST81000009"/>
    <s v="Safety equipment"/>
    <s v="Safety equipment"/>
    <n v="2"/>
    <s v="ท่อ UPVC (HACO)สีขาว ขนาด 25 mm"/>
    <n v="25"/>
    <s v="PCS."/>
    <n v="70"/>
    <n v="1750"/>
    <m/>
    <s v="V1000481 - บริษัท เจดับบลิวเทค จำกัด"/>
    <x v="0"/>
    <s v="GRN2526-0004839"/>
    <d v="2025-10-24T00:00:00"/>
    <m/>
    <n v="6"/>
    <s v="Ontime"/>
    <m/>
  </r>
  <r>
    <n v="1610"/>
    <s v="Expent  cost"/>
    <d v="2025-10-08T00:00:00"/>
    <m/>
    <m/>
    <d v="2025-10-08T00:00:00"/>
    <s v="PR2526-02712"/>
    <s v="PO2526-03883"/>
    <d v="2025-10-18T00:00:00"/>
    <m/>
    <n v="30"/>
    <s v="SFST81000009"/>
    <s v="Safety equipment"/>
    <s v="Safety equipment"/>
    <n v="3"/>
    <s v="Limit Switch TEND รุ่น TZ-8108"/>
    <n v="6"/>
    <s v="PCS."/>
    <n v="595"/>
    <n v="3570"/>
    <m/>
    <s v="V1000481 - บริษัท เจดับบลิวเทค จำกัด"/>
    <x v="0"/>
    <s v="GRN2526-0004745"/>
    <d v="2025-10-21T00:00:00"/>
    <m/>
    <n v="3"/>
    <s v="Ontime"/>
    <m/>
  </r>
  <r>
    <n v="1611"/>
    <s v="Expent  cost"/>
    <d v="2025-10-08T00:00:00"/>
    <m/>
    <m/>
    <d v="2025-10-08T00:00:00"/>
    <s v="PR2526-02714"/>
    <s v="PO2526-03901"/>
    <d v="2025-10-18T00:00:00"/>
    <m/>
    <n v="60"/>
    <s v="SFST81000064"/>
    <s v="Annual cost"/>
    <s v="Safety  annual jobs"/>
    <n v="1"/>
    <s v="PM Fire Alarm System_x000a_- ตรวจเช็คฟังก็ชั่นการทำงานของตู้คอนโทรล_x000a_- ตรวจเช็ค Smoke Detector 37 ตัว_x000a_- ตรวจเช็ค Heat Detector 137 ตัว_x000a_- ตรวจเช็คอุปกรณ์แจ้งเหตุด้วยบุคคล Manual Pull Station 14 ตัว_x000a_- ตรวจเช็คอุปกรณ์ตรวจจับควันด้วยลำแสง Beam Detector 3 ตัว_x000a_- ตรวจเช็คอุปกรณ์ตรวจจับควัน Air Sampling Detector 6 ตัว"/>
    <n v="1"/>
    <s v="Job."/>
    <n v="55000"/>
    <n v="55000"/>
    <m/>
    <s v="V1000741 - Louis T. Leonowens (Thailand) .,Ltd."/>
    <x v="0"/>
    <s v="GRN2526-0005916"/>
    <d v="2025-12-12T00:00:00"/>
    <m/>
    <n v="55"/>
    <s v="Ontime"/>
    <m/>
  </r>
  <r>
    <n v="1612"/>
    <s v="Expent  cost"/>
    <d v="2025-10-08T00:00:00"/>
    <m/>
    <m/>
    <d v="2025-10-08T00:00:00"/>
    <s v="PR2526-02714"/>
    <s v="PO2526-03901"/>
    <d v="2025-10-18T00:00:00"/>
    <m/>
    <n v="60"/>
    <s v="SFST81000064"/>
    <s v="Annual cost"/>
    <s v="Safety  annual jobs"/>
    <n v="2"/>
    <s v="เปลี่ยน Heat Detector_x000a_Rate-Anticipation Heat Detector 135°F_x000a_เปลี่ยน Heat รุ่น 302-AW-135 7 จุด"/>
    <n v="7"/>
    <s v="Job."/>
    <n v="2142.8571428571427"/>
    <n v="15000"/>
    <m/>
    <s v="V1000741 - Louis T. Leonowens (Thailand) .,Ltd."/>
    <x v="0"/>
    <s v="GRN2526-0005916"/>
    <d v="2025-12-12T00:00:00"/>
    <m/>
    <n v="55"/>
    <s v="Ontime"/>
    <m/>
  </r>
  <r>
    <n v="1613"/>
    <s v="Expent  cost"/>
    <d v="2025-10-08T00:00:00"/>
    <m/>
    <m/>
    <d v="2025-10-08T00:00:00"/>
    <s v="PR2526-02715"/>
    <s v="PO2526-03895"/>
    <d v="2025-10-20T00:00:00"/>
    <m/>
    <n v="60"/>
    <s v="SFST81000064"/>
    <s v="Cooling machine for PD line"/>
    <s v="Condencer Unit No.24 (COLD6)"/>
    <n v="1"/>
    <s v="HEATER TYPE (U) 220 V/1750 W., DIA. 8 MM, LENGTH 2200 MM. สายยาว 1 M. - TUBE SUS 304 / แบบต่ออนุกรม"/>
    <n v="5"/>
    <s v="PCS."/>
    <n v="4000"/>
    <n v="20000"/>
    <m/>
    <s v="V1000654 - A AND B REFRIGERATION CO., LTD."/>
    <x v="0"/>
    <s v="GRN2526-0005392"/>
    <d v="2025-11-17T00:00:00"/>
    <m/>
    <n v="28"/>
    <s v="Ontime"/>
    <m/>
  </r>
  <r>
    <n v="1614"/>
    <s v="Expent  cost"/>
    <d v="2025-10-08T00:00:00"/>
    <m/>
    <m/>
    <d v="2025-10-08T00:00:00"/>
    <s v="PR2526-02715"/>
    <s v="PO2526-03895"/>
    <d v="2025-10-20T00:00:00"/>
    <m/>
    <n v="60"/>
    <s v="SFST81000064"/>
    <s v="Cooling machine for PD line"/>
    <s v="Condencer Unit No.24 (COLD6)"/>
    <n v="2"/>
    <s v="Operation cost"/>
    <n v="1"/>
    <s v="Job."/>
    <n v="6500"/>
    <n v="6500"/>
    <m/>
    <s v="V1000654 - A AND B REFRIGERATION CO., LTD."/>
    <x v="0"/>
    <s v="GRN2526-0005392"/>
    <d v="2025-11-17T00:00:00"/>
    <m/>
    <n v="28"/>
    <s v="Ontime"/>
    <m/>
  </r>
  <r>
    <n v="1615"/>
    <s v="Expent  cost"/>
    <d v="2025-10-08T00:00:00"/>
    <m/>
    <m/>
    <d v="2025-10-08T00:00:00"/>
    <s v="PR2526-02716"/>
    <s v="PO2526-03890 "/>
    <d v="2025-10-18T00:00:00"/>
    <m/>
    <n v="30"/>
    <s v="SFST34000054"/>
    <s v="Refrigerant-oil for cooling M/C"/>
    <s v="Cooling  part"/>
    <n v="1"/>
    <s v="R507 Refrigerant,(1 Tank 11.3 kg/Tank)"/>
    <n v="25"/>
    <s v="DRUM."/>
    <n v="2700"/>
    <n v="67500"/>
    <m/>
    <s v="V1000271 - 395 Shop Limited Partnership"/>
    <x v="0"/>
    <s v="GRN2526-0004747"/>
    <d v="2025-10-21T00:00:00"/>
    <m/>
    <n v="3"/>
    <s v="Ontime"/>
    <m/>
  </r>
  <r>
    <n v="1616"/>
    <s v="Expent  cost"/>
    <d v="2025-10-08T00:00:00"/>
    <m/>
    <m/>
    <d v="2025-10-08T00:00:00"/>
    <s v="PR2526-02717"/>
    <s v="PO2526-03886"/>
    <d v="2025-10-18T00:00:00"/>
    <m/>
    <n v="60"/>
    <s v="SFST81000048"/>
    <s v="Cooling machine for PD line"/>
    <s v="Condencer Unit No.21 (COLD3)"/>
    <n v="1"/>
    <s v="Repair CU21_x000a_Accumulator 1-5/8"/>
    <n v="1"/>
    <s v="Job."/>
    <n v="5000"/>
    <n v="5000"/>
    <m/>
    <s v="V1000554 - SHANTECH (THAILAND) CO.,LTD."/>
    <x v="0"/>
    <s v="GRN2526-0005005"/>
    <d v="2025-11-03T00:00:00"/>
    <m/>
    <n v="16"/>
    <s v="Ontime"/>
    <m/>
  </r>
  <r>
    <n v="1617"/>
    <s v="Expent  cost"/>
    <d v="2025-10-08T00:00:00"/>
    <m/>
    <m/>
    <d v="2025-10-08T00:00:00"/>
    <s v="PR2526-02717"/>
    <s v="PO2526-03886"/>
    <d v="2025-10-18T00:00:00"/>
    <m/>
    <n v="60"/>
    <s v="SFST81000048"/>
    <s v="Cooling machine for PD line"/>
    <s v="Condencer Unit No.21 (COLD3)"/>
    <n v="2"/>
    <s v="nitrogen สำหรับทดสอบรั่ว"/>
    <n v="1"/>
    <s v="Job."/>
    <n v="3500"/>
    <n v="3500"/>
    <m/>
    <s v="V1000554 - SHANTECH (THAILAND) CO.,LTD."/>
    <x v="0"/>
    <s v="GRN2526-0005005"/>
    <d v="2025-11-03T00:00:00"/>
    <m/>
    <n v="16"/>
    <s v="Ontime"/>
    <m/>
  </r>
  <r>
    <n v="1618"/>
    <s v="Expent  cost"/>
    <d v="2025-10-08T00:00:00"/>
    <m/>
    <m/>
    <d v="2025-10-08T00:00:00"/>
    <s v="PR2526-02717"/>
    <s v="PO2526-03886"/>
    <d v="2025-10-18T00:00:00"/>
    <m/>
    <n v="60"/>
    <s v="SFST81000048"/>
    <s v="Cooling machine for PD line"/>
    <s v="Condencer Unit No.21 (COLD3)"/>
    <n v="3"/>
    <s v="ค่าอุปกรณ์เบ็ดเตล็ด"/>
    <n v="1"/>
    <s v="Job."/>
    <n v="2500"/>
    <n v="2500"/>
    <m/>
    <s v="V1000554 - SHANTECH (THAILAND) CO.,LTD."/>
    <x v="0"/>
    <s v="GRN2526-0005005"/>
    <d v="2025-11-03T00:00:00"/>
    <m/>
    <n v="16"/>
    <s v="Ontime"/>
    <m/>
  </r>
  <r>
    <n v="1619"/>
    <s v="Expent  cost"/>
    <d v="2025-10-08T00:00:00"/>
    <m/>
    <m/>
    <d v="2025-10-08T00:00:00"/>
    <s v="PR2526-02717"/>
    <s v="PO2526-03886"/>
    <d v="2025-10-18T00:00:00"/>
    <m/>
    <n v="60"/>
    <s v="SFST81000048"/>
    <s v="Cooling machine for PD line"/>
    <s v="Condencer Unit No.21 (COLD3)"/>
    <n v="4"/>
    <s v="Operation cost"/>
    <n v="1"/>
    <s v="Job."/>
    <n v="8500"/>
    <n v="8500"/>
    <m/>
    <s v="V1000554 - SHANTECH (THAILAND) CO.,LTD."/>
    <x v="0"/>
    <s v="GRN2526-0005005"/>
    <d v="2025-11-03T00:00:00"/>
    <m/>
    <n v="16"/>
    <s v="Ontime"/>
    <m/>
  </r>
  <r>
    <n v="1620"/>
    <s v="Expent  cost"/>
    <d v="2025-10-08T00:00:00"/>
    <m/>
    <m/>
    <d v="2025-10-08T00:00:00"/>
    <s v="PR2526-02719"/>
    <s v="PO2526-03887"/>
    <d v="2025-10-18T00:00:00"/>
    <m/>
    <n v="12"/>
    <s v="SFST81000048"/>
    <s v="Cooling machine for PD line"/>
    <s v="Condencer Unit No.29 (Air Blast Freezer2)"/>
    <n v="1"/>
    <s v="Repair Leak and Replacement of Filter Drier for Air_x000a_Filter Drier 1/2&quot; F DML 164"/>
    <n v="1"/>
    <s v="PCS."/>
    <n v="450"/>
    <n v="450"/>
    <m/>
    <s v="V1000762 - PORNNARIN P N SERVICE LIMITED PARTNERSHIP"/>
    <x v="0"/>
    <s v="GRN2526-0006619"/>
    <d v="2026-01-05T00:00:00"/>
    <m/>
    <n v="79"/>
    <s v="over deliverry"/>
    <m/>
  </r>
  <r>
    <n v="1621"/>
    <s v="Expent  cost"/>
    <d v="2025-10-08T00:00:00"/>
    <m/>
    <m/>
    <d v="2025-10-08T00:00:00"/>
    <s v="PR2526-02719"/>
    <s v="PO2526-03887"/>
    <d v="2025-10-18T00:00:00"/>
    <m/>
    <n v="120"/>
    <s v="SFST81000048"/>
    <s v="Cooling machine for PD line"/>
    <s v="Condencer Unit No.29 (Air Blast Freezer2)"/>
    <n v="2"/>
    <s v="Labour Cost for Repair"/>
    <n v="1"/>
    <s v="PCS."/>
    <n v="9500"/>
    <n v="9500"/>
    <m/>
    <s v="V1000762 - PORNNARIN P N SERVICE LIMITED PARTNERSHIP"/>
    <x v="0"/>
    <s v="GRN2526-0006619"/>
    <d v="2026-01-05T00:00:00"/>
    <m/>
    <n v="79"/>
    <s v="Ontime"/>
    <m/>
  </r>
  <r>
    <n v="1622"/>
    <s v="Expent  cost"/>
    <d v="2025-10-08T00:00:00"/>
    <m/>
    <m/>
    <d v="2025-10-08T00:00:00"/>
    <s v="PR2526-02720"/>
    <s v="PO2526-03888"/>
    <d v="2025-10-18T00:00:00"/>
    <m/>
    <n v="30"/>
    <s v="SFST81000048"/>
    <s v="Cooling machine for PD line"/>
    <s v="Condencer Unit No.1"/>
    <n v="1"/>
    <s v="ติดตั้ง Filter drier shellพร้อมเปลี่ยน CU1_x000a_Ball valve 1 5/8&quot;"/>
    <n v="1"/>
    <s v="PCS."/>
    <n v="4500"/>
    <n v="4500"/>
    <m/>
    <s v=" V1000554 - SHANTECH (THAILAND) CO.,LTD."/>
    <x v="0"/>
    <s v="GRN2526-0005003"/>
    <d v="2025-11-03T00:00:00"/>
    <m/>
    <n v="16"/>
    <s v="Ontime"/>
    <m/>
  </r>
  <r>
    <n v="1623"/>
    <s v="Expent  cost"/>
    <d v="2025-10-08T00:00:00"/>
    <m/>
    <m/>
    <d v="2025-10-08T00:00:00"/>
    <s v="PR2526-02720"/>
    <s v="PO2526-03888"/>
    <d v="2025-10-18T00:00:00"/>
    <m/>
    <n v="30"/>
    <s v="SFST81000048"/>
    <s v="Cooling machine for PD line"/>
    <s v="Condencer Unit No.1"/>
    <n v="2"/>
    <s v="nitrogen สำหรับทดสอบรั่ว"/>
    <n v="1"/>
    <s v="PCS."/>
    <n v="3000"/>
    <n v="3000"/>
    <m/>
    <s v=" V1000554 - SHANTECH (THAILAND) CO.,LTD."/>
    <x v="0"/>
    <s v="GRN2526-0005003"/>
    <d v="2025-11-03T00:00:00"/>
    <m/>
    <n v="16"/>
    <s v="Ontime"/>
    <m/>
  </r>
  <r>
    <n v="1624"/>
    <s v="Expent  cost"/>
    <d v="2025-10-08T00:00:00"/>
    <m/>
    <m/>
    <d v="2025-10-08T00:00:00"/>
    <s v="PR2526-02720"/>
    <s v="PO2526-03888"/>
    <d v="2025-10-18T00:00:00"/>
    <m/>
    <n v="30"/>
    <s v="SFST81000048"/>
    <s v="Cooling machine for PD line"/>
    <s v="Condencer Unit No.1"/>
    <n v="3"/>
    <s v="ค่าอุปกรณ์เบ็ดเตล็ด"/>
    <n v="1"/>
    <s v="PCS."/>
    <n v="2500"/>
    <n v="2500"/>
    <m/>
    <s v=" V1000554 - SHANTECH (THAILAND) CO.,LTD."/>
    <x v="0"/>
    <s v="GRN2526-0005003"/>
    <d v="2025-11-03T00:00:00"/>
    <m/>
    <n v="16"/>
    <s v="Ontime"/>
    <m/>
  </r>
  <r>
    <n v="1625"/>
    <s v="Expent  cost"/>
    <d v="2025-10-08T00:00:00"/>
    <m/>
    <m/>
    <d v="2025-10-08T00:00:00"/>
    <s v="PR2526-02720"/>
    <s v="PO2526-03888"/>
    <d v="2025-10-18T00:00:00"/>
    <m/>
    <n v="30"/>
    <s v="SFST81000048"/>
    <s v="Cooling machine for PD line"/>
    <s v="Condencer Unit No.1"/>
    <n v="4"/>
    <s v="Operation cost"/>
    <n v="1"/>
    <s v="Job."/>
    <n v="8500"/>
    <n v="8500"/>
    <m/>
    <s v=" V1000554 - SHANTECH (THAILAND) CO.,LTD."/>
    <x v="0"/>
    <s v="GRN2526-0005003"/>
    <d v="2025-11-03T00:00:00"/>
    <m/>
    <n v="16"/>
    <s v="Ontime"/>
    <m/>
  </r>
  <r>
    <n v="1626"/>
    <s v="Expent  cost"/>
    <d v="2025-10-08T00:00:00"/>
    <m/>
    <m/>
    <d v="2025-10-08T00:00:00"/>
    <s v="PR2526-02736"/>
    <s v="PO2526-03889 "/>
    <d v="2025-10-18T00:00:00"/>
    <m/>
    <n v="45"/>
    <s v="SFST81000048"/>
    <s v="Cooling machine for PD line"/>
    <s v="Condencer Unit No.21 (COLD3)"/>
    <n v="1"/>
    <s v="Oil Seperator 1-1/8"/>
    <n v="1"/>
    <s v="PCS."/>
    <n v="4300"/>
    <n v="4300"/>
    <m/>
    <s v="V1000554 - SHANTECH (THAILAND) CO.,LTD."/>
    <x v="0"/>
    <s v="GRN2526-0005004"/>
    <d v="2025-11-03T00:00:00"/>
    <m/>
    <n v="16"/>
    <s v="Ontime"/>
    <m/>
  </r>
  <r>
    <n v="1627"/>
    <s v="Expent  cost"/>
    <d v="2025-10-08T00:00:00"/>
    <m/>
    <m/>
    <d v="2025-10-08T00:00:00"/>
    <s v="PR2526-02736"/>
    <s v="PO2526-03889 "/>
    <d v="2025-10-18T00:00:00"/>
    <m/>
    <n v="45"/>
    <s v="SFST81000048"/>
    <s v="Cooling machine for PD line"/>
    <s v="Condencer Unit No.21 (COLD3)"/>
    <n v="2"/>
    <s v="Suction shutt Valve 1-5/8"/>
    <n v="1"/>
    <s v="PCS."/>
    <n v="7500"/>
    <n v="7500"/>
    <m/>
    <s v="V1000554 - SHANTECH (THAILAND) CO.,LTD."/>
    <x v="0"/>
    <s v="GRN2526-0005004"/>
    <d v="2025-11-03T00:00:00"/>
    <m/>
    <n v="16"/>
    <s v="Ontime"/>
    <m/>
  </r>
  <r>
    <n v="1628"/>
    <s v="Expent  cost"/>
    <d v="2025-10-08T00:00:00"/>
    <m/>
    <m/>
    <d v="2025-10-08T00:00:00"/>
    <s v="PR2526-02736"/>
    <s v="PO2526-03889 "/>
    <d v="2025-10-18T00:00:00"/>
    <m/>
    <n v="45"/>
    <s v="SFST81000048"/>
    <s v="Cooling machine for PD line"/>
    <s v="Condencer Unit No.21 (COLD3)"/>
    <n v="3"/>
    <s v="Drier Shell ขนาดท่อเข้า-ออก 7/8 1 core"/>
    <n v="1"/>
    <s v="PCS."/>
    <n v="5000"/>
    <n v="5000"/>
    <m/>
    <s v="V1000554 - SHANTECH (THAILAND) CO.,LTD."/>
    <x v="0"/>
    <s v="GRN2526-0005004"/>
    <d v="2025-11-03T00:00:00"/>
    <m/>
    <n v="16"/>
    <s v="Ontime"/>
    <m/>
  </r>
  <r>
    <n v="1629"/>
    <s v="Expent  cost"/>
    <d v="2025-10-11T00:00:00"/>
    <m/>
    <m/>
    <d v="2025-10-11T00:00:00"/>
    <s v="PR2526-02753"/>
    <s v="PO2526-03885"/>
    <d v="2025-10-18T00:00:00"/>
    <m/>
    <n v="45"/>
    <s v="SFST81000048"/>
    <s v="Foam &amp; Cleaning solution pump system"/>
    <s v="Water pump for production line cleaning No.1"/>
    <n v="1"/>
    <s v="Rewinding Motor (Spar Mixer (Model:SPA80HI-E)_x000a_Parts Table G for Motor Unit_x000a_- Remove Spar Mixer to srp workshop_x000a_- Disassembly and Inspection_x000a_- Replace bearing DE (G-8012) = 1 EA_x000a_- Replace bearing NDE (G-8017) = 1 EA_x000a_- Replace O-ring (G-8005) = 1 EA_x000a_- Dynamic balance rotor_x000a_- Rewinding Motor Coil :3HP (G-8015)_x000a_- Assembly painting and no load test"/>
    <n v="1"/>
    <s v="Job."/>
    <n v="12000"/>
    <n v="12000"/>
    <m/>
    <s v="V1000659 - SRP Maintenance and Service Co.,Ltd."/>
    <x v="0"/>
    <s v="GRN2526-0004947"/>
    <d v="2025-11-01T00:00:00"/>
    <m/>
    <n v="14"/>
    <s v="Ontime"/>
    <m/>
  </r>
  <r>
    <n v="1630"/>
    <s v="Expent  cost"/>
    <d v="2025-10-11T00:00:00"/>
    <m/>
    <m/>
    <d v="2025-10-11T00:00:00"/>
    <s v="PR2526-02753"/>
    <s v="PO2526-03885"/>
    <d v="2025-10-18T00:00:00"/>
    <m/>
    <n v="45"/>
    <s v="SFST81000048"/>
    <s v="Foam &amp; Cleaning solution pump system"/>
    <s v="Water pump for production line cleaning No.1"/>
    <n v="2"/>
    <s v="Service Installation Motor (Spar Mixer (Model:SP-A80HI-E)_x000a_- Installation and Alignment and test run"/>
    <n v="1"/>
    <s v="Job."/>
    <n v="3500"/>
    <n v="3500"/>
    <m/>
    <s v="V1000659 - SRP Maintenance and Service Co.,Ltd."/>
    <x v="0"/>
    <s v="GRN2526-0004947"/>
    <d v="2025-11-01T00:00:00"/>
    <m/>
    <n v="14"/>
    <s v="Ontime"/>
    <m/>
  </r>
  <r>
    <n v="1631"/>
    <s v="Expent  cost"/>
    <d v="2025-10-11T00:00:00"/>
    <m/>
    <m/>
    <d v="2025-10-11T00:00:00"/>
    <s v="PR2526-02754"/>
    <s v="PO2526-03896"/>
    <d v="2025-10-20T00:00:00"/>
    <m/>
    <n v="45"/>
    <s v="SFST81000005"/>
    <s v="Office Air condition"/>
    <s v="Cooling system jobs"/>
    <n v="1"/>
    <s v="Cleaning Air conditioner Wall type"/>
    <n v="34"/>
    <s v="Job."/>
    <n v="600"/>
    <n v="20400"/>
    <m/>
    <s v="V1000543 - T.W.A.N. Engineering Co.,Ltd"/>
    <x v="0"/>
    <s v="GRN2526-0005553"/>
    <d v="2025-11-21T00:00:00"/>
    <m/>
    <n v="32"/>
    <s v="Ontime"/>
    <m/>
  </r>
  <r>
    <n v="1632"/>
    <s v="Expent  cost"/>
    <d v="2025-10-11T00:00:00"/>
    <m/>
    <m/>
    <d v="2025-10-11T00:00:00"/>
    <s v="PR2526-02754"/>
    <s v="PO2526-03896"/>
    <d v="2025-10-20T00:00:00"/>
    <m/>
    <n v="45"/>
    <s v="SFST81000005"/>
    <s v="Office Air condition"/>
    <s v="Cooling system jobs"/>
    <n v="2"/>
    <s v="Cleaning Air conditioner Ceiling Type"/>
    <n v="12"/>
    <s v="Job."/>
    <n v="1000"/>
    <n v="12000"/>
    <m/>
    <s v="V1000543 - T.W.A.N. Engineering Co.,Ltd"/>
    <x v="0"/>
    <s v="GRN2526-0005553"/>
    <d v="2025-11-21T00:00:00"/>
    <m/>
    <n v="32"/>
    <s v="Ontime"/>
    <m/>
  </r>
  <r>
    <n v="1633"/>
    <s v="Expent  cost"/>
    <d v="2025-10-11T00:00:00"/>
    <m/>
    <m/>
    <d v="2025-10-11T00:00:00"/>
    <s v="PR2526-02754"/>
    <s v="PO2526-03896"/>
    <d v="2025-10-20T00:00:00"/>
    <m/>
    <n v="45"/>
    <s v="SFST81000005"/>
    <s v="Office Air condition"/>
    <s v="Cooling system jobs"/>
    <n v="3"/>
    <s v="Cleaning Air conditioner R&amp;D kitchen (Ceiling Concealed)"/>
    <n v="2"/>
    <s v="Job."/>
    <n v="1300"/>
    <n v="2600"/>
    <m/>
    <s v="V1000543 - T.W.A.N. Engineering Co.,Ltd"/>
    <x v="0"/>
    <s v="GRN2526-0005553"/>
    <d v="2025-11-21T00:00:00"/>
    <m/>
    <n v="32"/>
    <s v="Ontime"/>
    <m/>
  </r>
  <r>
    <n v="1634"/>
    <s v="Expent  cost"/>
    <d v="2025-10-11T00:00:00"/>
    <m/>
    <m/>
    <d v="2025-10-11T00:00:00"/>
    <s v="PR2526-02754"/>
    <s v="PO2526-03896"/>
    <d v="2025-10-20T00:00:00"/>
    <m/>
    <n v="45"/>
    <s v="SFST81000005"/>
    <s v="Office Air condition"/>
    <s v="Cooling system jobs"/>
    <n v="4"/>
    <s v="Cleaning Air conditioner SATS Meeting (4 CH)"/>
    <n v="6"/>
    <s v="Job."/>
    <n v="250"/>
    <n v="1500"/>
    <m/>
    <s v="V1000543 - T.W.A.N. Engineering Co.,Ltd"/>
    <x v="0"/>
    <s v="GRN2526-0005553"/>
    <d v="2025-11-21T00:00:00"/>
    <m/>
    <n v="32"/>
    <s v="Ontime"/>
    <m/>
  </r>
  <r>
    <n v="1635"/>
    <s v="Expent  cost"/>
    <d v="2025-10-11T00:00:00"/>
    <m/>
    <m/>
    <d v="2025-10-11T00:00:00"/>
    <s v="PR2526-02755"/>
    <s v="PO2526-03903"/>
    <d v="2025-10-18T00:00:00"/>
    <m/>
    <n v="45"/>
    <s v="SFST81000048"/>
    <s v="Office Air condition"/>
    <s v="Cooling  part"/>
    <n v="1"/>
    <s v="FOK - 04 เกลียว 1/2&quot; Oil Filter"/>
    <n v="6"/>
    <s v="PCS."/>
    <n v="950"/>
    <n v="5700"/>
    <m/>
    <s v="V1000310 - BOONBAWORN ENGINEERING CO., LTD"/>
    <x v="0"/>
    <s v="GRN2526-0005305"/>
    <d v="2025-11-13T00:00:00"/>
    <m/>
    <n v="26"/>
    <s v="Ontime"/>
    <m/>
  </r>
  <r>
    <n v="1636"/>
    <s v="Expent  cost"/>
    <d v="2025-10-11T00:00:00"/>
    <m/>
    <m/>
    <d v="2025-10-11T00:00:00"/>
    <s v="PR2526-02756"/>
    <s v="PO2526-03905"/>
    <d v="2025-10-18T00:00:00"/>
    <m/>
    <n v="45"/>
    <s v="SFST81000009"/>
    <s v="Electrical system in PD area"/>
    <s v="Electrical part"/>
    <n v="1"/>
    <s v="HACO สวิตช์ 1 ทาง 1 ช่อง รุ่น AP-S111"/>
    <n v="20"/>
    <s v="PCS."/>
    <n v="22"/>
    <n v="440"/>
    <m/>
    <s v="V1000481 - บริษัท เจดับบลิวเทค จำกัด"/>
    <x v="0"/>
    <s v="GRN2526-0004949"/>
    <d v="2025-11-01T00:00:00"/>
    <m/>
    <n v="14"/>
    <s v="Ontime"/>
    <m/>
  </r>
  <r>
    <n v="1637"/>
    <s v="Expent  cost"/>
    <d v="2025-10-11T00:00:00"/>
    <m/>
    <m/>
    <d v="2025-10-11T00:00:00"/>
    <s v="PR2526-02756"/>
    <s v="PO2526-03905"/>
    <d v="2025-10-18T00:00:00"/>
    <m/>
    <n v="45"/>
    <s v="SFST81000009"/>
    <s v="Electrical system in PD area"/>
    <s v="Electrical part"/>
    <n v="2"/>
    <s v="Haco 6750532 เต้ารับทรงเฉียงแบบฝัง ชนิดกันน้ำ (ไม่รวมกล่อง) Flanged Socket Sloping 15° 6h with Gasket to IEC 309 Watertight. 32A 5Pin (3P+N+E) 400V IP67"/>
    <n v="4"/>
    <s v="PCS."/>
    <n v="427.5"/>
    <n v="1710"/>
    <m/>
    <s v="V1000481 - บริษัท เจดับบลิวเทค จำกัด"/>
    <x v="0"/>
    <s v="GRN2526-0004949"/>
    <d v="2025-11-01T00:00:00"/>
    <m/>
    <n v="14"/>
    <s v="Ontime"/>
    <m/>
  </r>
  <r>
    <n v="1638"/>
    <s v="Expent  cost"/>
    <d v="2025-10-11T00:00:00"/>
    <m/>
    <m/>
    <d v="2025-10-11T00:00:00"/>
    <s v="PR2526-02757"/>
    <s v="PO2526-04152"/>
    <d v="2025-11-04T00:00:00"/>
    <m/>
    <n v="60"/>
    <s v="SFST81000009"/>
    <s v="PD Machine"/>
    <s v="Consumable part"/>
    <n v="1"/>
    <s v="ล้อไนล่อน 4 นิ้ว แป้นสแตนเลส 304_x000a_ขนาดลูกล้อ 100 mm. หน้าสัมผัส 32 mm. ความสูง 130 mm."/>
    <n v="12"/>
    <s v="pcs."/>
    <n v="650"/>
    <n v="7800"/>
    <m/>
    <s v="V1000928 - CLEAN WORLD PRODUCTS AND SUPPLY CO.,LTD."/>
    <x v="0"/>
    <s v="GRN2526-0006101"/>
    <d v="2025-12-15T00:00:00"/>
    <m/>
    <n v="41"/>
    <s v="Ontime"/>
    <m/>
  </r>
  <r>
    <n v="1639"/>
    <s v="Expent  cost"/>
    <d v="2025-10-11T00:00:00"/>
    <m/>
    <m/>
    <d v="2025-10-11T00:00:00"/>
    <s v="PR2526-02757"/>
    <s v="PO2526-03974"/>
    <d v="2025-10-23T00:00:00"/>
    <m/>
    <n v="30"/>
    <s v="SFST81000009"/>
    <s v="PD Machine"/>
    <s v="Consumable part"/>
    <n v="2"/>
    <s v="ขนาดแป้นหมุนมีเบรคขขนาด 92*64 mm."/>
    <n v="12"/>
    <s v="pcs."/>
    <n v="85"/>
    <n v="1020"/>
    <m/>
    <s v=" V1000840 - S.Q. &amp; CO CO., LTD"/>
    <x v="0"/>
    <s v="GRN2526-0004950"/>
    <d v="2025-11-01T00:00:00"/>
    <m/>
    <n v="9"/>
    <s v="Ontime"/>
    <m/>
  </r>
  <r>
    <n v="1640"/>
    <s v="Expent  cost"/>
    <d v="2025-10-11T00:00:00"/>
    <m/>
    <m/>
    <d v="2025-10-11T00:00:00"/>
    <s v="PR2526-02757"/>
    <s v="PO2526-04152"/>
    <d v="2025-11-04T00:00:00"/>
    <m/>
    <n v="60"/>
    <s v="SFST81000009"/>
    <s v="PD Machine"/>
    <s v="Consumable part"/>
    <n v="3"/>
    <s v="ค่าจัดส่ง"/>
    <n v="1"/>
    <s v="Job."/>
    <n v="200"/>
    <n v="200"/>
    <m/>
    <s v="V1000928 - CLEAN WORLD PRODUCTS AND SUPPLY CO.,LTD."/>
    <x v="0"/>
    <s v="GRN2526-0006101"/>
    <d v="2025-12-15T00:00:00"/>
    <m/>
    <n v="41"/>
    <s v="Ontime"/>
    <m/>
  </r>
  <r>
    <n v="1641"/>
    <s v="Expent  cost"/>
    <d v="2025-10-11T00:00:00"/>
    <m/>
    <m/>
    <d v="2025-10-11T00:00:00"/>
    <s v="PR2526-02758"/>
    <s v="PO2526-03916"/>
    <d v="2025-10-20T00:00:00"/>
    <m/>
    <n v="45"/>
    <s v="SFST81000009"/>
    <s v="PD Machine"/>
    <s v="Consumable part"/>
    <n v="1"/>
    <s v="เต้ารับพร้อมสวิทช์ล็อค HTPZ 325 (3P+N+E) 32A IP44 DAKO"/>
    <n v="5"/>
    <s v="pcs."/>
    <n v="212"/>
    <n v="1060"/>
    <m/>
    <s v="V1000276 - SN. ELECTRIC AND SUPPLY CO., LTD."/>
    <x v="0"/>
    <s v="GRN2526-0004853"/>
    <d v="2025-10-27T00:00:00"/>
    <m/>
    <n v="7"/>
    <s v="Ontime"/>
    <m/>
  </r>
  <r>
    <n v="1642"/>
    <s v="Expent  cost"/>
    <d v="2025-10-11T00:00:00"/>
    <m/>
    <m/>
    <d v="2025-10-11T00:00:00"/>
    <s v="PR2526-02758"/>
    <s v="PO2526-03916"/>
    <d v="2025-10-20T00:00:00"/>
    <m/>
    <n v="45"/>
    <s v="SFST81000009"/>
    <s v="PD Machine"/>
    <s v="Consumable part"/>
    <n v="2"/>
    <s v="ปลั๊กยางตัวผู้มีแคล้มรัด P1709 5 - 15P 2P 3W (สีดำ)"/>
    <n v="12"/>
    <s v="pcs."/>
    <n v="67"/>
    <n v="804"/>
    <m/>
    <s v="V1000276 - SN. ELECTRIC AND SUPPLY CO., LTD."/>
    <x v="0"/>
    <s v="GRN2526-0004853"/>
    <d v="2025-10-27T00:00:00"/>
    <m/>
    <n v="7"/>
    <s v="Ontime"/>
    <m/>
  </r>
  <r>
    <n v="1643"/>
    <s v="Expent  cost"/>
    <d v="2025-10-11T00:00:00"/>
    <m/>
    <m/>
    <d v="2025-10-11T00:00:00"/>
    <s v="PR2526-02758"/>
    <s v="PO2526-03917"/>
    <d v="2025-10-20T00:00:00"/>
    <m/>
    <n v="45"/>
    <s v="SFST81000009"/>
    <s v="PD Machine"/>
    <s v="Consumable part"/>
    <n v="3"/>
    <s v="สายลม ใยถัก PU ขนาด 5 x 8 มิล สีฟ้า (ยกม้วน) 100 เมตร"/>
    <n v="1"/>
    <s v="Roll"/>
    <n v="920"/>
    <n v="920"/>
    <m/>
    <s v="V1000259 - JJP SUPPLY CO., LTD"/>
    <x v="0"/>
    <s v="GRN2526-0005157"/>
    <d v="2025-11-07T00:00:00"/>
    <m/>
    <n v="18"/>
    <s v="Ontime"/>
    <m/>
  </r>
  <r>
    <n v="1644"/>
    <s v="Expent  cost"/>
    <d v="2025-10-11T00:00:00"/>
    <m/>
    <m/>
    <d v="2025-10-11T00:00:00"/>
    <s v="PR2526-02758"/>
    <s v="PO2526-03917"/>
    <d v="2025-10-20T00:00:00"/>
    <m/>
    <n v="45"/>
    <s v="SFST81000009"/>
    <s v="PD Machine"/>
    <s v="Consumable part"/>
    <n v="4"/>
    <s v="สายลม ใยถัก PU ขนาด 4 x 6 มิล สีฟ้า (ยกม้วน) 100 เมตร"/>
    <n v="1"/>
    <s v="Roll"/>
    <n v="1450"/>
    <n v="1450"/>
    <m/>
    <s v="V1000259 - JJP SUPPLY CO., LTD"/>
    <x v="0"/>
    <s v="GRN2526-0005157"/>
    <d v="2025-11-07T00:00:00"/>
    <m/>
    <n v="18"/>
    <s v="Ontime"/>
    <m/>
  </r>
  <r>
    <n v="1645"/>
    <s v="Expent  cost"/>
    <d v="2025-10-15T00:00:00"/>
    <m/>
    <m/>
    <d v="2025-10-15T00:00:00"/>
    <s v="PR2526-02796"/>
    <s v="PO2526-03884"/>
    <d v="2025-10-18T00:00:00"/>
    <m/>
    <n v="30"/>
    <s v="SFST81000048"/>
    <s v="PD Machine"/>
    <s v="Consumable part"/>
    <n v="1"/>
    <s v="KNS-500 HD ISO VG 220 น้ำมันเกียร์"/>
    <n v="1"/>
    <s v="DRUM."/>
    <n v="1800"/>
    <n v="1800"/>
    <m/>
    <s v=" V1000576 - Darmex Petroleum (Thailand) Corp., Ltd."/>
    <x v="0"/>
    <s v="GRN2526-0004700"/>
    <d v="2025-10-20T00:00:00"/>
    <m/>
    <n v="2"/>
    <s v="Ontime"/>
    <m/>
  </r>
  <r>
    <n v="1646"/>
    <s v="Expent  cost"/>
    <d v="2025-10-15T00:00:00"/>
    <m/>
    <m/>
    <d v="2025-10-15T00:00:00"/>
    <s v="PR2526-02802"/>
    <s v="PO2526-03907"/>
    <d v="2025-10-20T00:00:00"/>
    <m/>
    <n v="45"/>
    <s v="SFST34000025"/>
    <s v="Consumable part for MN"/>
    <s v="Consumable part"/>
    <n v="1"/>
    <s v="บอลวาล์ว สแตนเลส 304 ขนาด 1/2’’ นิ้ว (Ball Valve Stainless)"/>
    <n v="20"/>
    <s v="pcs."/>
    <n v="180"/>
    <n v="3600"/>
    <m/>
    <s v="V1000259 - JJP SUPPLY CO., LTD"/>
    <x v="0"/>
    <s v="GRN2526-0005156"/>
    <d v="2025-11-07T00:00:00"/>
    <m/>
    <n v="18"/>
    <s v="Ontime"/>
    <m/>
  </r>
  <r>
    <n v="1647"/>
    <s v="Expent  cost"/>
    <d v="2025-10-15T00:00:00"/>
    <m/>
    <m/>
    <d v="2025-10-15T00:00:00"/>
    <s v="PR2526-02802"/>
    <s v="PO2526-03907"/>
    <d v="2025-10-20T00:00:00"/>
    <m/>
    <n v="45"/>
    <s v="SFST34000026"/>
    <s v="Consumable part for MN"/>
    <s v="Consumable part"/>
    <n v="2"/>
    <s v="บอลวาล์ว สแตนเลส 304 ขนาด 3/4’’ นิ้ว (Ball Valve Stainless)"/>
    <n v="10"/>
    <s v="pcs."/>
    <n v="255"/>
    <n v="2550"/>
    <m/>
    <s v="V1000259 - JJP SUPPLY CO., LTD"/>
    <x v="0"/>
    <s v="GRN2526-0005156"/>
    <d v="2025-11-07T00:00:00"/>
    <m/>
    <n v="18"/>
    <s v="Ontime"/>
    <m/>
  </r>
  <r>
    <n v="1648"/>
    <s v="Expent  cost"/>
    <d v="2025-10-15T00:00:00"/>
    <m/>
    <m/>
    <d v="2025-10-15T00:00:00"/>
    <s v="PR2526-02803"/>
    <s v="PO2526-03906"/>
    <d v="2025-10-20T00:00:00"/>
    <m/>
    <n v="45"/>
    <s v="SFST34000188"/>
    <s v="Consumable part for MN"/>
    <s v="Consumable part"/>
    <n v="1"/>
    <s v="Philip LED Essential Bulb 9 W E27"/>
    <n v="4"/>
    <s v="BOX."/>
    <n v="600"/>
    <n v="2400"/>
    <m/>
    <s v="V1000276 - SN. ELECTRIC AND SUPPLY CO., LTD."/>
    <x v="0"/>
    <s v="GRN2526-0004854"/>
    <d v="2025-10-27T00:00:00"/>
    <m/>
    <n v="7"/>
    <s v="Ontime"/>
    <m/>
  </r>
  <r>
    <n v="1649"/>
    <s v="Expent  cost"/>
    <m/>
    <m/>
    <m/>
    <d v="2025-10-16T00:00:00"/>
    <s v="PR2526-02815"/>
    <s v="PO2526-04134 "/>
    <d v="2025-11-04T00:00:00"/>
    <m/>
    <n v="60"/>
    <s v="SFST34000197"/>
    <s v="Consumable part for MN"/>
    <s v="Consumable part"/>
    <n v="1"/>
    <s v="Slicing Knife Model: TR-500 TR-500-001 (Long)"/>
    <n v="10"/>
    <s v="PCS."/>
    <n v="900"/>
    <n v="9000"/>
    <m/>
    <s v=" V1000452 - SRIPIPAT ENGINEERING CO.,LTD."/>
    <x v="0"/>
    <s v="GRN2526-0005164"/>
    <d v="2025-11-07T00:00:00"/>
    <m/>
    <n v="3"/>
    <s v="Ontime"/>
    <m/>
  </r>
  <r>
    <n v="1650"/>
    <s v="Expent  cost"/>
    <m/>
    <m/>
    <m/>
    <d v="2025-10-16T00:00:00"/>
    <s v="PR2526-02815"/>
    <s v="PO2526-04134 "/>
    <d v="2025-11-04T00:00:00"/>
    <m/>
    <n v="30"/>
    <s v="SFST34000198"/>
    <s v="Consumable part for MN"/>
    <s v="Consumable part"/>
    <n v="2"/>
    <s v="Slicing Knife Model: TR-500 TR-500-002 (Short)"/>
    <n v="10"/>
    <s v="PCS."/>
    <n v="700"/>
    <n v="7000"/>
    <m/>
    <s v=" V1000452 - SRIPIPAT ENGINEERING CO.,LTD."/>
    <x v="0"/>
    <s v="GRN2526-0005164"/>
    <d v="2025-11-07T00:00:00"/>
    <m/>
    <n v="3"/>
    <s v="Ontime"/>
    <m/>
  </r>
  <r>
    <n v="1651"/>
    <s v="Expent  cost"/>
    <m/>
    <m/>
    <m/>
    <d v="2025-10-21T00:00:00"/>
    <s v="PR2526-02862"/>
    <s v="PO2526-04133"/>
    <d v="2025-11-04T00:00:00"/>
    <m/>
    <n v="30"/>
    <s v="SFST81000078"/>
    <s v="Civill jobs (Floor-Wall-Celling-roof)"/>
    <s v="Cevil jobs"/>
    <n v="1"/>
    <s v="Repair the wall cracks by plastering around the production building._x000a_- Fill the cracks with cement_x000a_- Paint the wall"/>
    <n v="1"/>
    <s v="PCS."/>
    <n v="40000"/>
    <n v="40000"/>
    <m/>
    <s v="V1000865 - TAWANPHOEMPHOON ENGINEERING CO.,LTD."/>
    <x v="0"/>
    <s v="GRN2526-0005455"/>
    <d v="2025-11-19T00:00:00"/>
    <m/>
    <n v="15"/>
    <s v="Ontime"/>
    <m/>
  </r>
  <r>
    <n v="1652"/>
    <s v="Expent  cost"/>
    <m/>
    <m/>
    <m/>
    <d v="2025-10-21T00:00:00"/>
    <s v="PR2526-02862"/>
    <s v="PO2526-04133"/>
    <d v="2025-11-04T00:00:00"/>
    <m/>
    <n v="60"/>
    <s v="SFST81000078"/>
    <s v="Civill jobs (Floor-Wall-Celling-roof)"/>
    <s v="Cevil jobs"/>
    <n v="2"/>
    <s v="Repair labor cost"/>
    <n v="1"/>
    <s v="PCS."/>
    <n v="10000"/>
    <n v="10000"/>
    <m/>
    <s v="V1000865 - TAWANPHOEMPHOON ENGINEERING CO.,LTD."/>
    <x v="0"/>
    <s v="GRN2526-0005455"/>
    <d v="2025-11-19T00:00:00"/>
    <m/>
    <n v="15"/>
    <s v="Ontime"/>
    <m/>
  </r>
  <r>
    <n v="1653"/>
    <s v="Expent  cost"/>
    <m/>
    <m/>
    <m/>
    <d v="2025-10-21T00:00:00"/>
    <s v="PR2526-02863"/>
    <s v="PO2526-04161"/>
    <d v="2025-11-05T00:00:00"/>
    <m/>
    <n v="120"/>
    <s v="SFST81000050"/>
    <s v="Safety equipment"/>
    <s v="Safety equipment"/>
    <n v="1"/>
    <s v="อะไหล่หัวฉีดแบบฟองอากาศ Speakman SE-580/SE-582"/>
    <n v="8"/>
    <s v="PCS."/>
    <n v="760"/>
    <n v="6080"/>
    <m/>
    <s v="V1000224 - PHOL DHANYA PUBLIC CO.,LTD."/>
    <x v="0"/>
    <s v="GRN2526-0005725"/>
    <d v="2025-12-01T00:00:00"/>
    <m/>
    <n v="26"/>
    <s v="Ontime"/>
    <m/>
  </r>
  <r>
    <n v="1654"/>
    <s v="Expent  cost"/>
    <m/>
    <m/>
    <m/>
    <d v="2025-10-28T00:00:00"/>
    <s v="PR2526-02951"/>
    <s v="PO2526-04291"/>
    <d v="2025-11-09T00:00:00"/>
    <m/>
    <n v="60"/>
    <s v="SFST81000010"/>
    <s v="Consumable part for MN"/>
    <s v="Consumable part"/>
    <n v="1"/>
    <s v="&quot;MSJ&quot;, 24.5&quot;, PRO MP251 E2, จอมอนิเตอร์"/>
    <n v="1"/>
    <s v="EA."/>
    <n v="2794.39"/>
    <n v="2794.39"/>
    <m/>
    <s v="V1000702 - MINIATURE AND BEYOND CO., LTD."/>
    <x v="0"/>
    <s v="GRN2526-0005793"/>
    <d v="2025-12-03T00:00:00"/>
    <m/>
    <n v="24"/>
    <s v="Ontime"/>
    <m/>
  </r>
  <r>
    <n v="1655"/>
    <s v="Expent  cost"/>
    <m/>
    <m/>
    <m/>
    <d v="2025-10-28T00:00:00"/>
    <s v="PR2526-02951"/>
    <s v="PO2526-04291"/>
    <d v="2025-11-09T00:00:00"/>
    <m/>
    <n v="60"/>
    <s v="SFST81000010"/>
    <s v="Consumable part for MN"/>
    <s v="Consumable part"/>
    <n v="2"/>
    <s v="UGREEN HDMI to HDMI Cable 2M V2.1 Support 8K/60Hz"/>
    <n v="1"/>
    <s v="EA."/>
    <n v="364.49"/>
    <n v="364.49"/>
    <m/>
    <s v="V1000702 - MINIATURE AND BEYOND CO., LTD."/>
    <x v="0"/>
    <s v="GRN2526-0005793"/>
    <d v="2025-12-03T00:00:00"/>
    <m/>
    <n v="24"/>
    <s v="Ontime"/>
    <m/>
  </r>
  <r>
    <n v="1656"/>
    <s v="Expent  cost"/>
    <m/>
    <m/>
    <m/>
    <d v="2025-10-28T00:00:00"/>
    <s v="PR2526-02951"/>
    <s v="PO2526-04291"/>
    <d v="2025-11-09T00:00:00"/>
    <m/>
    <n v="60"/>
    <s v="SFST81000010"/>
    <s v="Consumable part for MN"/>
    <s v="Consumable part"/>
    <n v="3"/>
    <s v="UGREEN USB-C to HDMI Thanderbolt 3 Connecter 4K Gray"/>
    <n v="1"/>
    <s v="EA."/>
    <n v="738.32"/>
    <n v="738.32"/>
    <m/>
    <s v="V1000702 - MINIATURE AND BEYOND CO., LTD."/>
    <x v="0"/>
    <s v="GRN2526-0005793"/>
    <d v="2025-12-03T00:00:00"/>
    <m/>
    <n v="24"/>
    <s v="Ontime"/>
    <m/>
  </r>
  <r>
    <n v="1657"/>
    <s v="Expent  cost"/>
    <m/>
    <m/>
    <m/>
    <d v="2025-11-04T00:00:00"/>
    <s v="PR2526-03082"/>
    <s v="PO2526-04298"/>
    <d v="2025-11-18T00:00:00"/>
    <m/>
    <n v="60"/>
    <s v="SFST81000048"/>
    <s v="PD Machine"/>
    <s v="Bowl Cutter (Chopper) No.1"/>
    <n v="1"/>
    <s v="Service charge_x000a_Error: V1.3 CAN-NodeNr:01 500kBaud 5Keyboards_x000a_The screen is not showing the operation functions"/>
    <n v="1"/>
    <s v="JOB."/>
    <n v="6900"/>
    <n v="6900"/>
    <m/>
    <s v="V1000189 - FPT FOOD PROCESS TECHNOLOGY CO., LTD."/>
    <x v="1"/>
    <m/>
    <m/>
    <m/>
    <n v="-45979"/>
    <m/>
    <m/>
  </r>
  <r>
    <n v="1658"/>
    <s v="Expent  cost"/>
    <m/>
    <m/>
    <m/>
    <d v="2025-11-05T00:00:00"/>
    <s v="PR2526-03116 "/>
    <s v="PO2526-04371"/>
    <d v="2025-11-15T00:00:00"/>
    <m/>
    <n v="60"/>
    <s v="SFST81000009"/>
    <s v="Civill jobs (Floor-Wall-Celling-roof)"/>
    <s v="Cevil jobs"/>
    <n v="1"/>
    <s v="Engineering Department Door Glass Replacement Work,_x000a_size 90x200 cm.:Clear"/>
    <n v="1"/>
    <s v="JOB."/>
    <n v="3500"/>
    <n v="3500"/>
    <m/>
    <s v="V1000719 - PHUTAWAN ENGINEERING SERVICE CO., LTD."/>
    <x v="1"/>
    <m/>
    <m/>
    <m/>
    <n v="-45976"/>
    <m/>
    <m/>
  </r>
  <r>
    <n v="1659"/>
    <s v="Expent  cost"/>
    <m/>
    <m/>
    <m/>
    <d v="2025-11-05T00:00:00"/>
    <s v="PR2526-03116 "/>
    <s v="PO2526-04371"/>
    <d v="2025-11-15T00:00:00"/>
    <m/>
    <n v="60"/>
    <s v="SFST81000009"/>
    <s v="Civill jobs (Floor-Wall-Celling-roof)"/>
    <s v="Cevil jobs"/>
    <n v="2"/>
    <s v="HR Department Door Glass Replacement Work,_x000a_size 90×200 cm.: with tinted film."/>
    <n v="1"/>
    <s v="JOB."/>
    <n v="5500"/>
    <n v="5500"/>
    <m/>
    <s v="V1000719 - PHUTAWAN ENGINEERING SERVICE CO., LTD."/>
    <x v="1"/>
    <m/>
    <m/>
    <m/>
    <n v="-45976"/>
    <s v="Ontime"/>
    <m/>
  </r>
  <r>
    <n v="1660"/>
    <s v="Expent  cost"/>
    <m/>
    <m/>
    <m/>
    <d v="2025-11-05T00:00:00"/>
    <s v="PR2526-03116 "/>
    <s v="PO2526-04371"/>
    <d v="2025-11-15T00:00:00"/>
    <m/>
    <n v="60"/>
    <s v="SFST81000009"/>
    <s v="Civill jobs (Floor-Wall-Celling-roof)"/>
    <s v="Cevil jobs"/>
    <n v="3"/>
    <s v="Opering cost"/>
    <n v="1"/>
    <s v="JOB."/>
    <n v="2000"/>
    <n v="2000"/>
    <m/>
    <s v="V1000719 - PHUTAWAN ENGINEERING SERVICE CO., LTD."/>
    <x v="1"/>
    <m/>
    <m/>
    <m/>
    <n v="-45976"/>
    <s v="Ontime"/>
    <m/>
  </r>
  <r>
    <n v="1661"/>
    <s v="Expent  cost"/>
    <m/>
    <m/>
    <m/>
    <d v="2025-11-05T00:00:00"/>
    <s v="PR2526-03117"/>
    <s v="PO2526-04370"/>
    <d v="2025-11-18T00:00:00"/>
    <m/>
    <n v="120"/>
    <s v="SFST81000085"/>
    <s v="PD Machine"/>
    <s v="Other machine"/>
    <n v="1"/>
    <s v="Machine transportation by truck June 18th and 27th"/>
    <n v="1"/>
    <s v="JOB."/>
    <n v="12000"/>
    <n v="12000"/>
    <m/>
    <s v="V1000782 - Forefront Foodtech Co.,Ltd."/>
    <x v="0"/>
    <s v="GRN2526-0006458"/>
    <d v="2025-12-23T00:00:00"/>
    <m/>
    <n v="35"/>
    <s v="Ontime"/>
    <m/>
  </r>
  <r>
    <n v="1662"/>
    <s v="Expent  cost"/>
    <m/>
    <m/>
    <m/>
    <d v="2025-11-05T00:00:00"/>
    <s v="PR2526-03117"/>
    <s v="PO2526-04370"/>
    <d v="2025-11-18T00:00:00"/>
    <m/>
    <n v="120"/>
    <s v="SFST81000086"/>
    <s v="PD Machine"/>
    <s v="Other machine"/>
    <n v="2"/>
    <s v="Second product test including raw material and transportation"/>
    <n v="1"/>
    <s v="JOB."/>
    <n v="10000"/>
    <n v="10000"/>
    <m/>
    <s v="V1000782 - Forefront Foodtech Co.,Ltd."/>
    <x v="0"/>
    <s v="GRN2526-0006458"/>
    <d v="2025-12-23T00:00:00"/>
    <m/>
    <n v="35"/>
    <s v="Ontime"/>
    <m/>
  </r>
  <r>
    <n v="1663"/>
    <s v="Expent  cost"/>
    <m/>
    <m/>
    <m/>
    <d v="2025-11-05T00:00:00"/>
    <s v="PR2526-03118"/>
    <s v="PO2526-04295"/>
    <d v="2025-11-09T00:00:00"/>
    <m/>
    <n v="60"/>
    <s v="SFST81000048"/>
    <s v="PD Machine"/>
    <s v="Other machine"/>
    <n v="1"/>
    <s v="Digital Temperature Controller PID &quot;PRIMUS&quot; TMP-96-R-R-AB_x000a_- Size 96x96 mm./Output1: Relay Contact/Output2: Relay_x000a_Contact/Supply: 100-250 VAC"/>
    <n v="4"/>
    <s v="PCS."/>
    <n v="4216"/>
    <n v="16864"/>
    <m/>
    <s v="V1000668 - Primus Co.,Ltd"/>
    <x v="0"/>
    <s v="GRN2526-0009375"/>
    <d v="2026-03-25T00:00:00"/>
    <m/>
    <n v="136"/>
    <s v="over deliverry"/>
    <m/>
  </r>
  <r>
    <n v="1664"/>
    <s v="Expent  cost"/>
    <m/>
    <m/>
    <m/>
    <d v="2025-11-05T00:00:00"/>
    <s v="PR2526-03119 "/>
    <s v="PO2526-04346"/>
    <d v="2025-11-12T00:00:00"/>
    <m/>
    <n v="60"/>
    <s v="SFST81000048"/>
    <s v="PD Machine"/>
    <s v="Steam Bratt pan No.1"/>
    <n v="1"/>
    <s v="งานเปลี่ยนใบปาดเครื่อง Steam Bratt Pan No.1"/>
    <n v="1"/>
    <s v="PCS."/>
    <n v="19800"/>
    <n v="19800"/>
    <m/>
    <s v="V1000922 - WORMMEC COMPANY LIMITED"/>
    <x v="0"/>
    <s v="GRN2526-0005945"/>
    <d v="2025-12-12T00:00:00"/>
    <m/>
    <n v="30"/>
    <s v="Ontime"/>
    <m/>
  </r>
  <r>
    <n v="1665"/>
    <s v="Expent  cost"/>
    <m/>
    <m/>
    <m/>
    <d v="2025-11-05T00:00:00"/>
    <s v="PR2526-03119 "/>
    <s v="PO2526-04346"/>
    <d v="2025-11-12T00:00:00"/>
    <m/>
    <n v="60"/>
    <s v="SFST81000048"/>
    <s v="PD Machine"/>
    <s v="Steam Bratt pan No.1"/>
    <n v="2"/>
    <s v="On site Service, Transport, Hand Tools_x000a_Heavy Tools, and Overhead Profit"/>
    <n v="1"/>
    <s v="PCS."/>
    <n v="7500"/>
    <n v="7500"/>
    <m/>
    <s v="V1000922 - WORMMEC COMPANY LIMITED"/>
    <x v="0"/>
    <s v="GRN2526-0005945"/>
    <d v="2025-12-12T00:00:00"/>
    <m/>
    <n v="30"/>
    <s v="Ontime"/>
    <m/>
  </r>
  <r>
    <n v="1666"/>
    <s v="Expent  cost"/>
    <m/>
    <m/>
    <m/>
    <d v="2025-11-05T00:00:00"/>
    <s v="PR2526-03120"/>
    <s v="PO2526-04296 "/>
    <d v="2025-11-09T00:00:00"/>
    <m/>
    <n v="60"/>
    <s v="SFST81000048"/>
    <s v="Cooling machine for PD line"/>
    <s v="Cooling  part"/>
    <n v="1"/>
    <s v="Motor Protection Module SE-B1_x000a_KRIWAN (Germany)_x000a_Bitzer Part No. 34701901_x000a_Supply AC 50/60Hz 230/240 3VA_x000a_Relay AC240V, max.2.5A, C300"/>
    <n v="5"/>
    <s v="PCS."/>
    <n v="4850"/>
    <n v="24250"/>
    <m/>
    <s v="V1000292 - Nopachart Intertrade Co., Ltd"/>
    <x v="0"/>
    <s v="GRN2526-0005726"/>
    <d v="2025-12-01T00:00:00"/>
    <m/>
    <n v="22"/>
    <s v="Ontime"/>
    <m/>
  </r>
  <r>
    <n v="1667"/>
    <s v="Expent  cost"/>
    <m/>
    <m/>
    <m/>
    <d v="2025-11-05T00:00:00"/>
    <s v="PR2526-03120"/>
    <s v="PO2526-04296 "/>
    <d v="2025-11-09T00:00:00"/>
    <m/>
    <n v="60"/>
    <s v="SFST81000048"/>
    <s v="Cooling machine for PD line"/>
    <s v="Cooling  part"/>
    <n v="2"/>
    <s v="Motor Protection Module SE-B1_x000a_Lodam (Germany)_x000a_Bitzer Part No. 34701901_x000a_Supply AC 50/60Hz 230/240 2VA_x000a_Relay AC240V, max.2.5A, C300"/>
    <n v="5"/>
    <s v="PCS."/>
    <n v="4850"/>
    <n v="24250"/>
    <m/>
    <s v="V1000292 - Nopachart Intertrade Co., Ltd"/>
    <x v="0"/>
    <s v="GRN2526-0005726"/>
    <d v="2025-12-01T00:00:00"/>
    <m/>
    <n v="22"/>
    <s v="Ontime"/>
    <m/>
  </r>
  <r>
    <n v="1668"/>
    <s v="Expent  cost"/>
    <m/>
    <m/>
    <m/>
    <d v="2025-11-05T00:00:00"/>
    <s v="PR2526-03121"/>
    <s v="PO2526-04301"/>
    <d v="2025-11-11T00:00:00"/>
    <m/>
    <n v="45"/>
    <s v="SFST81000048"/>
    <s v="Water plant"/>
    <s v="Water pump for production line cleaning No.2"/>
    <n v="1"/>
    <s v="Part_x000a_- O- Ring nbr 2EA_x000a_- Shaft 16mm 1EA_x000a_- Bush TC 1EA"/>
    <n v="1"/>
    <s v="Job."/>
    <n v="20000"/>
    <n v="20000"/>
    <m/>
    <s v="V1000790 - WEE SERVICE 2024 CO., LTD."/>
    <x v="0"/>
    <s v="GRN2526-0005413"/>
    <d v="2025-11-17T00:00:00"/>
    <m/>
    <n v="6"/>
    <s v="Ontime"/>
    <m/>
  </r>
  <r>
    <n v="1669"/>
    <s v="Expent  cost"/>
    <m/>
    <m/>
    <m/>
    <d v="2025-11-05T00:00:00"/>
    <s v="PR2526-03121"/>
    <s v="PO2526-04301"/>
    <d v="2025-11-11T00:00:00"/>
    <m/>
    <n v="45"/>
    <s v="SFST81000048"/>
    <s v="Water plant"/>
    <s v="Water pump for production line cleaning No.2"/>
    <n v="2"/>
    <s v="ค่าดำเนินการ_x000a_- ถอด ติดตั้ง Motor Pump_x000a_- Overhaul Pump_x000a_- ถอด ประกอบ Pump"/>
    <n v="1"/>
    <s v="Job."/>
    <n v="3000"/>
    <n v="3000"/>
    <m/>
    <s v="V1000790 - WEE SERVICE 2024 CO., LTD."/>
    <x v="0"/>
    <s v="GRN2526-0005413"/>
    <d v="2025-11-17T00:00:00"/>
    <m/>
    <n v="6"/>
    <s v="Ontime"/>
    <m/>
  </r>
  <r>
    <n v="1670"/>
    <s v="Expent  cost"/>
    <m/>
    <m/>
    <m/>
    <d v="2025-11-05T00:00:00"/>
    <s v="PR2526-03122"/>
    <s v="PO2526-04294"/>
    <d v="2025-11-09T00:00:00"/>
    <m/>
    <n v="45"/>
    <s v="SFST34000161"/>
    <s v="Consumable part for MN"/>
    <s v="Consumable part"/>
    <n v="1"/>
    <s v="BTICINO&quot; 25501,สีเทา,ขนาด 1 ช่อง,กล่องกันน้ำ IP55"/>
    <n v="10"/>
    <s v="PCS."/>
    <n v="320"/>
    <n v="3200"/>
    <m/>
    <s v="V1000276 - SN. ELECTRIC AND SUPPLY CO., LTD."/>
    <x v="0"/>
    <s v="GRN2526-0005353"/>
    <d v="2025-11-15T00:00:00"/>
    <m/>
    <n v="6"/>
    <s v="Ontime"/>
    <m/>
  </r>
  <r>
    <n v="1671"/>
    <s v="Expent  cost"/>
    <m/>
    <m/>
    <m/>
    <d v="2025-11-05T00:00:00"/>
    <s v="PR2526-03122"/>
    <s v="PO2526-04294"/>
    <d v="2025-11-09T00:00:00"/>
    <m/>
    <n v="45"/>
    <s v="SFST34000162"/>
    <s v="Consumable part for MN"/>
    <s v="Consumable part"/>
    <n v="2"/>
    <s v="BTICINO&quot; 25502 ,สีเทา,ขนาด 2 ช่อง,กล่องกันน้ำ IP55"/>
    <n v="10"/>
    <s v="PCS."/>
    <n v="390"/>
    <n v="3900"/>
    <m/>
    <s v="V1000276 - SN. ELECTRIC AND SUPPLY CO., LTD."/>
    <x v="0"/>
    <s v="GRN2526-0005353"/>
    <d v="2025-11-15T00:00:00"/>
    <m/>
    <n v="6"/>
    <s v="Ontime"/>
    <m/>
  </r>
  <r>
    <n v="1672"/>
    <s v="Expent  cost"/>
    <m/>
    <m/>
    <m/>
    <d v="2025-11-05T00:00:00"/>
    <s v="PR2526-03122"/>
    <s v="PO2526-04294"/>
    <d v="2025-11-09T00:00:00"/>
    <m/>
    <n v="45"/>
    <s v="SFST34000186"/>
    <s v="Consumable part for MN"/>
    <s v="Consumable part"/>
    <n v="3"/>
    <s v="BTICINO 25503 สีเทา ขนาด 3 ช่อง กันน้ำ IP55"/>
    <n v="10"/>
    <s v="PCS."/>
    <n v="390"/>
    <n v="3900"/>
    <m/>
    <s v="V1000276 - SN. ELECTRIC AND SUPPLY CO., LTD."/>
    <x v="0"/>
    <s v="GRN2526-0005353"/>
    <d v="2025-11-15T00:00:00"/>
    <m/>
    <n v="6"/>
    <s v="Ontime"/>
    <m/>
  </r>
  <r>
    <n v="1673"/>
    <s v="Expent  cost"/>
    <m/>
    <m/>
    <m/>
    <d v="2025-11-05T00:00:00"/>
    <s v="PR2526-03123"/>
    <s v="PO2526-04292"/>
    <d v="2025-11-09T00:00:00"/>
    <m/>
    <n v="45"/>
    <s v="SFST34000094"/>
    <s v="Consumable part for MN"/>
    <s v="Consumable part"/>
    <n v="1"/>
    <s v="ลวดป้อนอาร์กอนสแตนเลส ขนาด 1.6 mm."/>
    <n v="2"/>
    <s v="KG."/>
    <n v="450"/>
    <n v="900"/>
    <m/>
    <s v="V1000840 - S.Q. &amp; CO CO., LTD"/>
    <x v="0"/>
    <s v="GRN2526-0005464"/>
    <d v="2025-11-19T00:00:00"/>
    <m/>
    <n v="10"/>
    <s v="Ontime"/>
    <m/>
  </r>
  <r>
    <n v="1674"/>
    <s v="Expent  cost"/>
    <m/>
    <m/>
    <m/>
    <d v="2025-11-05T00:00:00"/>
    <s v="PR2526-03123"/>
    <s v="PO2526-04292"/>
    <d v="2025-11-09T00:00:00"/>
    <m/>
    <n v="45"/>
    <s v="SFST34000095"/>
    <s v="Consumable part for MN"/>
    <s v="Consumable part"/>
    <n v="2"/>
    <s v="ลวดป้อนอาร์กอนสแตนเลส ขนาด 2.0 mm."/>
    <n v="2"/>
    <s v="KG."/>
    <n v="450"/>
    <n v="900"/>
    <m/>
    <s v="V1000840 - S.Q. &amp; CO CO., LTD"/>
    <x v="0"/>
    <s v="GRN2526-0005464"/>
    <d v="2025-11-19T00:00:00"/>
    <m/>
    <n v="10"/>
    <s v="Ontime"/>
    <m/>
  </r>
  <r>
    <n v="1675"/>
    <s v="Expent  cost"/>
    <m/>
    <m/>
    <m/>
    <d v="2025-11-05T00:00:00"/>
    <s v="PR2526-03123"/>
    <s v="PO2526-04292"/>
    <d v="2025-11-09T00:00:00"/>
    <m/>
    <n v="45"/>
    <s v="SFST34000096"/>
    <s v="Consumable part for MN"/>
    <s v="Consumable part"/>
    <n v="3"/>
    <s v="ลวดป้อนอาร์กอนสแตนเลส ขนาด 2.4 mm."/>
    <n v="2"/>
    <s v="KG."/>
    <n v="450"/>
    <n v="900"/>
    <m/>
    <s v="V1000840 - S.Q. &amp; CO CO., LTD"/>
    <x v="0"/>
    <s v="GRN2526-0005464"/>
    <d v="2025-11-19T00:00:00"/>
    <m/>
    <n v="10"/>
    <s v="Ontime"/>
    <m/>
  </r>
  <r>
    <n v="1676"/>
    <s v="Expent  cost"/>
    <m/>
    <m/>
    <m/>
    <d v="2025-11-05T00:00:00"/>
    <s v="PR2526-03123"/>
    <s v="PO2526-04292"/>
    <d v="2025-11-09T00:00:00"/>
    <m/>
    <n v="45"/>
    <s v="SFST34000097"/>
    <s v="Consumable part for MN"/>
    <s v="Consumable part"/>
    <n v="4"/>
    <s v="ลวดป้อนอาร์กอนสแตนเลส ขนาด 3.2 mm."/>
    <n v="2"/>
    <s v="KG."/>
    <n v="450"/>
    <n v="900"/>
    <m/>
    <s v="V1000840 - S.Q. &amp; CO CO., LTD"/>
    <x v="0"/>
    <s v="GRN2526-0005464"/>
    <d v="2025-11-19T00:00:00"/>
    <m/>
    <n v="10"/>
    <s v="Ontime"/>
    <m/>
  </r>
  <r>
    <n v="1677"/>
    <s v="Expent  cost"/>
    <m/>
    <m/>
    <m/>
    <d v="2025-11-06T00:00:00"/>
    <s v="PR2526-03139"/>
    <s v="PO2526-04771"/>
    <d v="2025-12-01T00:00:00"/>
    <m/>
    <n v="30"/>
    <s v="SFST81000050"/>
    <s v="Consumable part for MN"/>
    <s v="Consumable part"/>
    <n v="1"/>
    <s v="PAC B-50 10000 KG."/>
    <n v="10000"/>
    <s v="KG."/>
    <n v="7"/>
    <n v="70000"/>
    <m/>
    <s v="V1000953 - GK FINECHEM CO., LTD."/>
    <x v="0"/>
    <s v="GRN2526-0005870"/>
    <d v="2025-12-05T00:00:00"/>
    <m/>
    <n v="4"/>
    <s v="Ontime"/>
    <m/>
  </r>
  <r>
    <n v="1678"/>
    <s v="Expent  cost"/>
    <m/>
    <m/>
    <m/>
    <d v="2025-11-06T00:00:00"/>
    <s v="PR2526-03150"/>
    <s v="PO2526-04297"/>
    <d v="2025-11-12T00:00:00"/>
    <m/>
    <n v="30"/>
    <s v="SFST11000256"/>
    <s v="Consumable part for MN"/>
    <s v="Consumable part"/>
    <n v="1"/>
    <s v="Bio Solution 1 lit"/>
    <n v="2"/>
    <s v="BOT."/>
    <n v="800"/>
    <n v="1600"/>
    <m/>
    <s v="V1000206 - TECHMAN (THAILAND) CO.,LTD."/>
    <x v="0"/>
    <s v="GRN2526-0005263"/>
    <d v="2025-11-12T00:00:00"/>
    <m/>
    <n v="0"/>
    <s v="Ontime"/>
    <m/>
  </r>
  <r>
    <n v="1679"/>
    <s v="Expent  cost"/>
    <m/>
    <m/>
    <m/>
    <d v="2025-11-07T00:00:00"/>
    <s v="PR2526-03154"/>
    <s v="PO2526-04293"/>
    <d v="2025-11-09T00:00:00"/>
    <m/>
    <n v="30"/>
    <s v="SFST34000174"/>
    <s v="Consumable part for MN"/>
    <s v="Consumable part"/>
    <n v="1"/>
    <s v="PP melt blown cartridge Filter, 10&quot;, 5 Micron"/>
    <n v="100"/>
    <s v="PCS."/>
    <n v="55"/>
    <n v="5500"/>
    <m/>
    <s v="V1000878 - ROJANAPAT ENGINEERING CO., LTD"/>
    <x v="0"/>
    <s v="GRN2526-0005216"/>
    <d v="2025-11-11T00:00:00"/>
    <m/>
    <n v="2"/>
    <s v="Ontime"/>
    <m/>
  </r>
  <r>
    <n v="1680"/>
    <s v="Expent  cost"/>
    <m/>
    <m/>
    <m/>
    <d v="2025-11-07T00:00:00"/>
    <s v="PR2526-03154"/>
    <s v="PO2526-04293"/>
    <d v="2025-11-09T00:00:00"/>
    <m/>
    <n v="30"/>
    <s v="SFST34000175"/>
    <s v="Consumable part for MN"/>
    <s v="Consumable part"/>
    <n v="2"/>
    <s v="PP melt blown cartridge Filter, 20&quot;, 5 Micron"/>
    <n v="25"/>
    <s v="PCS."/>
    <n v="120"/>
    <n v="3000"/>
    <m/>
    <s v="V1000878 - ROJANAPAT ENGINEERING CO., LTD"/>
    <x v="0"/>
    <s v="GRN2526-0005216"/>
    <d v="2025-11-11T00:00:00"/>
    <m/>
    <n v="2"/>
    <s v="Ontime"/>
    <m/>
  </r>
  <r>
    <n v="1681"/>
    <s v="Expent  cost"/>
    <m/>
    <m/>
    <m/>
    <d v="2025-11-07T00:00:00"/>
    <s v="PR2526-03162"/>
    <s v="PO2526-04299"/>
    <d v="2025-11-09T00:00:00"/>
    <m/>
    <n v="30"/>
    <s v="SFST81000074"/>
    <s v="Water plant"/>
    <s v="Water system jobs"/>
    <n v="1"/>
    <s v="Transportation cost of water from Stage 2 to Stage 1 for production use. totaling 20-22 trips.on November 7, 2025."/>
    <n v="20"/>
    <s v="PCS."/>
    <n v="1800"/>
    <n v="36000"/>
    <m/>
    <s v="V1000930 - JS999 CO., LTD."/>
    <x v="1"/>
    <m/>
    <m/>
    <m/>
    <n v="-45970"/>
    <s v="Ontime"/>
    <m/>
  </r>
  <r>
    <n v="1682"/>
    <s v="Expent  cost"/>
    <m/>
    <m/>
    <m/>
    <d v="2025-11-13T00:00:00"/>
    <s v="PR2526-03245"/>
    <s v="PO2526-04574"/>
    <d v="2025-11-11T00:00:00"/>
    <m/>
    <n v="120"/>
    <s v="SFST34000136"/>
    <s v="Consumable part for MN"/>
    <s v="Consumable part"/>
    <n v="1"/>
    <s v=" argon gas 1.5 Q"/>
    <n v="1"/>
    <s v="DRUM."/>
    <n v="350"/>
    <n v="350"/>
    <m/>
    <s v="V1000475 - คล่องการค้า"/>
    <x v="0"/>
    <s v="GRN2526-0007958"/>
    <d v="2026-02-11T00:00:00"/>
    <m/>
    <n v="92"/>
    <s v="Ontime"/>
    <m/>
  </r>
  <r>
    <n v="1683"/>
    <s v="Expent  cost"/>
    <m/>
    <m/>
    <m/>
    <d v="2025-11-13T00:00:00"/>
    <s v="PR2526-03245"/>
    <s v="PO2526-04574"/>
    <d v="2025-11-11T00:00:00"/>
    <m/>
    <n v="120"/>
    <s v="SFST34000136"/>
    <s v="Consumable part for MN"/>
    <s v="Consumable part"/>
    <n v="2"/>
    <s v=" argon gas 1.5 Q"/>
    <n v="1"/>
    <s v="DRUM."/>
    <n v="350"/>
    <n v="350"/>
    <m/>
    <s v="V1000475 - คล่องการค้า"/>
    <x v="0"/>
    <s v="GRN2526-0007958"/>
    <d v="2026-02-11T00:00:00"/>
    <m/>
    <n v="92"/>
    <s v="Ontime"/>
    <m/>
  </r>
  <r>
    <n v="1684"/>
    <s v="Expent  cost"/>
    <m/>
    <m/>
    <m/>
    <d v="2025-11-13T00:00:00"/>
    <s v="PR2526-03245"/>
    <s v="PO2526-04574"/>
    <d v="2025-11-11T00:00:00"/>
    <m/>
    <n v="120"/>
    <s v="SFST34000136"/>
    <s v="Consumable part for MN"/>
    <s v="Consumable part"/>
    <n v="3"/>
    <s v=" argon gas 1.5 Q"/>
    <n v="1"/>
    <s v="DRUM."/>
    <n v="350"/>
    <n v="350"/>
    <m/>
    <s v="V1000475 - คล่องการค้า"/>
    <x v="0"/>
    <s v="GRN2526-0007958"/>
    <d v="2026-02-11T00:00:00"/>
    <m/>
    <n v="92"/>
    <s v="Ontime"/>
    <m/>
  </r>
  <r>
    <n v="1685"/>
    <s v="Expent  cost"/>
    <m/>
    <m/>
    <m/>
    <d v="2025-11-13T00:00:00"/>
    <s v="PR2526-03245"/>
    <s v="PO2526-04574"/>
    <d v="2025-11-11T00:00:00"/>
    <m/>
    <n v="300"/>
    <s v="SFST34000136"/>
    <s v="Consumable part for MN"/>
    <s v="Consumable part"/>
    <n v="4"/>
    <s v=" argon gas 1.5 Q"/>
    <n v="1"/>
    <s v="DRUM."/>
    <n v="350"/>
    <n v="350"/>
    <m/>
    <s v="V1000475 - คล่องการค้า"/>
    <x v="0"/>
    <s v="GRN2526-0009014"/>
    <d v="2026-03-13T00:00:00"/>
    <m/>
    <n v="122"/>
    <s v="Ontime"/>
    <m/>
  </r>
  <r>
    <n v="1686"/>
    <s v="Expent  cost"/>
    <m/>
    <m/>
    <m/>
    <d v="2025-11-13T00:00:00"/>
    <s v="PR2526-03245"/>
    <s v="PO2526-04574"/>
    <d v="2025-11-11T00:00:00"/>
    <m/>
    <n v="300"/>
    <s v="SFST34000136"/>
    <s v="Consumable part for MN"/>
    <s v="Consumable part"/>
    <n v="5"/>
    <s v=" argon gas 1.5 Q"/>
    <n v="1"/>
    <s v="DRUM."/>
    <n v="350"/>
    <n v="350"/>
    <m/>
    <s v="V1000475 - คล่องการค้า"/>
    <x v="0"/>
    <s v="GRN2526-0009014"/>
    <d v="2026-03-13T00:00:00"/>
    <m/>
    <n v="122"/>
    <s v="Ontime"/>
    <m/>
  </r>
  <r>
    <n v="1687"/>
    <s v="Expent  cost"/>
    <m/>
    <m/>
    <m/>
    <d v="2025-11-13T00:00:00"/>
    <s v="PR2526-03245"/>
    <s v="PO2526-04574"/>
    <d v="2025-11-11T00:00:00"/>
    <m/>
    <n v="300"/>
    <s v="SFST34000136"/>
    <s v="Consumable part for MN"/>
    <s v="Consumable part"/>
    <n v="6"/>
    <s v=" argon gas 1.5 Q"/>
    <n v="1"/>
    <s v="DRUM."/>
    <n v="350"/>
    <n v="350"/>
    <m/>
    <s v="V1000475 - คล่องการค้า"/>
    <x v="0"/>
    <s v="GRN2526-0009014"/>
    <d v="2026-03-13T00:00:00"/>
    <m/>
    <n v="122"/>
    <s v="Ontime"/>
    <m/>
  </r>
  <r>
    <n v="1688"/>
    <s v="Expent  cost"/>
    <m/>
    <m/>
    <m/>
    <d v="2025-11-13T00:00:00"/>
    <s v="PR2526-03245"/>
    <s v="PO2526-04574"/>
    <d v="2025-11-11T00:00:00"/>
    <m/>
    <n v="300"/>
    <s v="SFST34000136"/>
    <s v="Consumable part for MN"/>
    <s v="Consumable part"/>
    <n v="7"/>
    <s v=" argon gas 1.5 Q"/>
    <n v="1"/>
    <s v="DRUM."/>
    <n v="350"/>
    <n v="350"/>
    <m/>
    <s v="V1000475 - คล่องการค้า"/>
    <x v="0"/>
    <s v="GRN2627-0000377"/>
    <d v="2026-04-11T00:00:00"/>
    <m/>
    <n v="151"/>
    <s v="Ontime"/>
    <m/>
  </r>
  <r>
    <n v="1689"/>
    <s v="Expent  cost"/>
    <m/>
    <m/>
    <m/>
    <d v="2025-11-13T00:00:00"/>
    <s v="PR2526-03245"/>
    <s v="PO2526-04574"/>
    <d v="2025-11-11T00:00:00"/>
    <m/>
    <n v="300"/>
    <s v="SFST34000136"/>
    <s v="Consumable part for MN"/>
    <s v="Consumable part"/>
    <n v="8"/>
    <s v=" argon gas 1.5 Q"/>
    <n v="1"/>
    <s v="DRUM."/>
    <n v="350"/>
    <n v="350"/>
    <m/>
    <s v="V1000475 - คล่องการค้า"/>
    <x v="0"/>
    <s v="GRN2627-0000377"/>
    <d v="2026-04-11T00:00:00"/>
    <m/>
    <n v="151"/>
    <s v="Ontime"/>
    <m/>
  </r>
  <r>
    <n v="1690"/>
    <s v="Expent  cost"/>
    <m/>
    <m/>
    <m/>
    <d v="2025-11-13T00:00:00"/>
    <s v="PR2526-03245"/>
    <s v="PO2526-04574"/>
    <d v="2025-11-11T00:00:00"/>
    <m/>
    <n v="300"/>
    <s v="SFST34000136"/>
    <s v="Consumable part for MN"/>
    <s v="Consumable part"/>
    <n v="9"/>
    <s v=" argon gas 1.5 Q"/>
    <n v="1"/>
    <s v="DRUM."/>
    <n v="350"/>
    <n v="350"/>
    <m/>
    <s v="V1000475 - คล่องการค้า"/>
    <x v="1"/>
    <m/>
    <m/>
    <m/>
    <n v="-45972"/>
    <s v="Ontime"/>
    <m/>
  </r>
  <r>
    <n v="1691"/>
    <s v="Expent  cost"/>
    <m/>
    <m/>
    <m/>
    <d v="2025-11-13T00:00:00"/>
    <s v="PR2526-03245"/>
    <s v="PO2526-04574"/>
    <d v="2025-11-11T00:00:00"/>
    <m/>
    <n v="300"/>
    <s v="SFST34000136"/>
    <s v="Consumable part for MN"/>
    <s v="Consumable part"/>
    <n v="10"/>
    <s v=" argon gas 1.5 Q"/>
    <n v="1"/>
    <s v="DRUM."/>
    <n v="350"/>
    <n v="350"/>
    <m/>
    <s v="V1000475 - คล่องการค้า"/>
    <x v="1"/>
    <m/>
    <m/>
    <m/>
    <n v="-45972"/>
    <s v="Ontime"/>
    <m/>
  </r>
  <r>
    <n v="1692"/>
    <s v="CAPEX  (Unbudget)"/>
    <m/>
    <m/>
    <m/>
    <d v="2025-11-17T00:00:00"/>
    <s v="PR2526-03300"/>
    <s v="PO2526-04698"/>
    <d v="2025-11-27T00:00:00"/>
    <m/>
    <n v="120"/>
    <s v="SFST82000005"/>
    <s v="PD Machine"/>
    <s v="Bowl Cutter (Chopper) No.1"/>
    <n v="1"/>
    <s v="MACHINE: K+G WETTER CM120 STL_x000a_Model: 420/1217_x000a_PLC-Unit Pre-programmed"/>
    <n v="1"/>
    <s v="PCS."/>
    <n v="39988"/>
    <n v="39988"/>
    <m/>
    <s v="V1000189 - FPT FOOD PROCESS TECHNOLOGY CO., LTD."/>
    <x v="0"/>
    <s v="GRN2526-0006623"/>
    <d v="2026-01-05T00:00:00"/>
    <m/>
    <n v="39"/>
    <s v="Ontime"/>
    <m/>
  </r>
  <r>
    <n v="1693"/>
    <s v="Expent  cost"/>
    <m/>
    <m/>
    <m/>
    <d v="2025-11-17T00:00:00"/>
    <s v="PR2526-03301"/>
    <s v="PO2526-04722"/>
    <d v="2025-12-01T00:00:00"/>
    <m/>
    <n v="60"/>
    <s v="SFST81000064"/>
    <s v="Annual cost"/>
    <s v="Safety  annual jobs"/>
    <n v="1"/>
    <s v="ค่าวิเคราะห์ตรวจวัดน้ำเสีย_x000a_- เดือนสิงหาคม ตรวจวัด 3เดือน/ครั้ง_x000a_- จุดน้ำเข้า_x000a_- จุดน้ำออก_x000a_- จุดปล่อยน้ำหน้าโรงงาน"/>
    <n v="1"/>
    <s v="job."/>
    <n v="5250"/>
    <n v="5250"/>
    <m/>
    <s v="V1000124 - S.P.J. SCIENTIFIC CO., LTD."/>
    <x v="0"/>
    <s v="GRN2526-0006808"/>
    <d v="2026-01-09T00:00:00"/>
    <m/>
    <n v="39"/>
    <s v="Ontime"/>
    <m/>
  </r>
  <r>
    <n v="1694"/>
    <s v="Expent  cost"/>
    <m/>
    <m/>
    <m/>
    <d v="2025-11-17T00:00:00"/>
    <s v="PR2526-03302"/>
    <s v="PO2526-04668"/>
    <d v="2025-11-24T00:00:00"/>
    <m/>
    <n v="30"/>
    <s v="SFST81000048"/>
    <s v="Cooling machine for PD line"/>
    <s v="Cooling  part"/>
    <n v="1"/>
    <s v="ไส้ดรายเออร์ อีเมอร์สัน อัลโก (Filter drier cores and filters) รุ่น UR-48"/>
    <n v="8"/>
    <s v="PCS."/>
    <n v="398"/>
    <n v="3184"/>
    <m/>
    <s v="V1000310 - BOONBAWORN ENGINEERING CO., LTD"/>
    <x v="0"/>
    <s v="GRN2526-0006014"/>
    <d v="2025-12-12T00:00:00"/>
    <m/>
    <n v="18"/>
    <s v="Ontime"/>
    <m/>
  </r>
  <r>
    <n v="1695"/>
    <s v="Expent  cost"/>
    <m/>
    <m/>
    <m/>
    <d v="2025-11-17T00:00:00"/>
    <s v="PR2526-03303"/>
    <s v="PO2526-04675"/>
    <d v="2025-11-24T00:00:00"/>
    <m/>
    <n v="30"/>
    <s v="SFST81000048"/>
    <s v="Cooling machine for PD line"/>
    <s v="Cooling  part"/>
    <n v="1"/>
    <s v="&quot;Emerson&quot;, Connection 2-1/8&quot; for Suction line drier core 48-F, Refrigerant R507, Filter Drier shell"/>
    <n v="2"/>
    <s v="PCS."/>
    <n v="5049"/>
    <n v="10098"/>
    <m/>
    <s v="V1000310 - BOONBAWORN ENGINEERING CO., LTD"/>
    <x v="0"/>
    <s v="GRN2526-0006056"/>
    <d v="2025-12-13T00:00:00"/>
    <m/>
    <n v="19"/>
    <s v="Ontime"/>
    <m/>
  </r>
  <r>
    <n v="1696"/>
    <s v="Expent  cost"/>
    <m/>
    <m/>
    <m/>
    <d v="2025-11-17T00:00:00"/>
    <s v="PR2526-03303"/>
    <s v="PO2526-04675"/>
    <d v="2025-11-24T00:00:00"/>
    <m/>
    <n v="30"/>
    <s v="SFST81000048"/>
    <s v="Cooling machine for PD line"/>
    <s v="Cooling  part"/>
    <n v="2"/>
    <s v="Drier core 48-F"/>
    <n v="2"/>
    <s v="PCS."/>
    <n v="1005"/>
    <n v="2010"/>
    <m/>
    <s v="V1000310 - BOONBAWORN ENGINEERING CO., LTD"/>
    <x v="0"/>
    <s v="GRN2526-0006056"/>
    <d v="2025-12-13T00:00:00"/>
    <m/>
    <n v="19"/>
    <s v="Ontime"/>
    <m/>
  </r>
  <r>
    <n v="1697"/>
    <s v="Expent  cost"/>
    <m/>
    <m/>
    <m/>
    <d v="2025-11-17T00:00:00"/>
    <s v="PR2526-03303"/>
    <s v="PO2526-04675"/>
    <d v="2025-11-24T00:00:00"/>
    <m/>
    <n v="30"/>
    <s v="SFST81000048"/>
    <s v="Cooling machine for PD line"/>
    <s v="Cooling  part"/>
    <n v="3"/>
    <s v="&quot;Emerson&quot;, Connection 7/8&quot; for Liquid line, drier core W-48_x000a_Refrigerant R507, Filter Drier shell"/>
    <n v="2"/>
    <s v="PCS."/>
    <n v="4590"/>
    <n v="9180"/>
    <m/>
    <s v="V1000310 - BOONBAWORN ENGINEERING CO., LTD"/>
    <x v="0"/>
    <s v="GRN2526-0006056"/>
    <d v="2025-12-13T00:00:00"/>
    <m/>
    <n v="19"/>
    <s v="Ontime"/>
    <m/>
  </r>
  <r>
    <n v="1698"/>
    <s v="Expent  cost"/>
    <m/>
    <m/>
    <m/>
    <d v="2025-11-17T00:00:00"/>
    <s v="PR2526-03303"/>
    <s v="PO2526-04674"/>
    <d v="2025-11-24T00:00:00"/>
    <m/>
    <n v="30"/>
    <s v="SFST81000048"/>
    <s v="Cooling machine for PD line"/>
    <s v="Cooling  part"/>
    <n v="4"/>
    <s v="Drier core W-48"/>
    <n v="2"/>
    <s v="PCS."/>
    <n v="850"/>
    <n v="1700"/>
    <m/>
    <s v="V1000109 - Coolconnection Co., Ltd"/>
    <x v="0"/>
    <s v="GRN2526-0005724"/>
    <d v="2025-12-01T00:00:00"/>
    <m/>
    <n v="7"/>
    <s v="Ontime"/>
    <m/>
  </r>
  <r>
    <n v="1699"/>
    <s v="Expent  cost"/>
    <m/>
    <m/>
    <m/>
    <d v="2025-11-17T00:00:00"/>
    <s v="PR2526-03303"/>
    <s v="PO2526-04675"/>
    <d v="2025-11-24T00:00:00"/>
    <m/>
    <n v="30"/>
    <s v="SFST81000048"/>
    <s v="Cooling machine for PD line"/>
    <s v="Cooling  part"/>
    <n v="5"/>
    <s v="Reduce coupling copper 7/8&quot;x5/8&quot;"/>
    <n v="4"/>
    <s v="PCS."/>
    <n v="36"/>
    <n v="144"/>
    <m/>
    <s v="V1000310 - BOONBAWORN ENGINEERING CO., LTD"/>
    <x v="0"/>
    <s v="GRN2526-0006056"/>
    <d v="2025-12-13T00:00:00"/>
    <m/>
    <n v="19"/>
    <s v="Ontime"/>
    <m/>
  </r>
  <r>
    <n v="1700"/>
    <s v="Expent  cost"/>
    <m/>
    <m/>
    <m/>
    <d v="2025-11-17T00:00:00"/>
    <s v="PR2526-03303"/>
    <s v="PO2526-04675"/>
    <d v="2025-11-24T00:00:00"/>
    <m/>
    <n v="30"/>
    <s v="SFST81000048"/>
    <s v="Cooling machine for PD line"/>
    <s v="Cooling  part"/>
    <n v="6"/>
    <s v="&quot;Harris&quot;, ธูปเชื่อมเงิน 45%"/>
    <n v="2"/>
    <s v="PCS."/>
    <n v="2220"/>
    <n v="4440"/>
    <m/>
    <s v="V1000310 - BOONBAWORN ENGINEERING CO., LTD"/>
    <x v="0"/>
    <s v="GRN2526-0006056"/>
    <d v="2025-12-13T00:00:00"/>
    <m/>
    <n v="19"/>
    <s v="Ontime"/>
    <m/>
  </r>
  <r>
    <n v="1701"/>
    <s v="Expent  cost"/>
    <m/>
    <m/>
    <m/>
    <d v="2025-11-17T00:00:00"/>
    <s v="PR2526-03303"/>
    <s v="PO2526-04674"/>
    <d v="2025-11-24T00:00:00"/>
    <m/>
    <n v="30"/>
    <s v="SFST81000048"/>
    <s v="Cooling machine for PD line"/>
    <s v="Cooling  part"/>
    <n v="7"/>
    <s v="&quot;Harris&quot;, ลวดเชื่อมเงิน 35%"/>
    <n v="2"/>
    <s v="PCS."/>
    <n v="9500"/>
    <n v="19000"/>
    <m/>
    <s v="V1000109 - Coolconnection Co., Ltd"/>
    <x v="0"/>
    <s v="GRN2526-0005724"/>
    <d v="2025-12-01T00:00:00"/>
    <m/>
    <n v="7"/>
    <s v="Ontime"/>
    <m/>
  </r>
  <r>
    <n v="1702"/>
    <s v="Expent  cost"/>
    <m/>
    <m/>
    <m/>
    <d v="2025-11-17T00:00:00"/>
    <s v="PR2526-03303"/>
    <s v="PO2526-04675"/>
    <d v="2025-11-24T00:00:00"/>
    <m/>
    <n v="30"/>
    <s v="SFST81000048"/>
    <s v="Cooling machine for PD line"/>
    <s v="Cooling  part"/>
    <n v="8"/>
    <s v="Harris ลวดเชื่อมเงิน 5%"/>
    <n v="2"/>
    <s v="PCS."/>
    <n v="1998"/>
    <n v="3996"/>
    <m/>
    <s v="V1000310 - BOONBAWORN ENGINEERING CO., LTD"/>
    <x v="0"/>
    <s v="GRN2526-0006056"/>
    <d v="2025-12-13T00:00:00"/>
    <m/>
    <n v="19"/>
    <s v="Ontime"/>
    <m/>
  </r>
  <r>
    <n v="1703"/>
    <s v="Expent  cost"/>
    <m/>
    <m/>
    <m/>
    <d v="2025-11-18T00:00:00"/>
    <s v="PR2526-03303"/>
    <s v="PO2526-04675"/>
    <d v="2025-11-24T00:00:00"/>
    <m/>
    <n v="30"/>
    <s v="SFST81000048"/>
    <s v="Cooling machine for PD line"/>
    <s v="Cooling  part"/>
    <n v="9"/>
    <s v="&quot;Harris&quot;, ฟลักซ์เชื่อมเงิน"/>
    <n v="1"/>
    <s v="PCS."/>
    <n v="450"/>
    <n v="450"/>
    <m/>
    <s v="V1000310 - BOONBAWORN ENGINEERING CO., LTD"/>
    <x v="0"/>
    <s v="GRN2526-0006056"/>
    <d v="2025-12-13T00:00:00"/>
    <m/>
    <n v="19"/>
    <s v="Ontime"/>
    <m/>
  </r>
  <r>
    <n v="1704"/>
    <s v="Expent  cost"/>
    <m/>
    <m/>
    <m/>
    <d v="2025-11-18T00:00:00"/>
    <s v="PR2526-03303"/>
    <s v="PO2526-04675"/>
    <d v="2025-11-24T00:00:00"/>
    <m/>
    <n v="30"/>
    <s v="SFST81000048"/>
    <s v="Cooling machine for PD line"/>
    <s v="Cooling  part"/>
    <n v="10"/>
    <s v="Reduce coupling copper 1-5/8&quot; x 1-3/8&quot;"/>
    <n v="3"/>
    <s v="PCS."/>
    <n v="113"/>
    <n v="339"/>
    <m/>
    <s v="V1000310 - BOONBAWORN ENGINEERING CO., LTD"/>
    <x v="0"/>
    <s v="GRN2526-0006056"/>
    <d v="2025-12-13T00:00:00"/>
    <m/>
    <n v="19"/>
    <s v="Ontime"/>
    <m/>
  </r>
  <r>
    <n v="1705"/>
    <s v="Expent  cost"/>
    <m/>
    <m/>
    <m/>
    <d v="2025-11-18T00:00:00"/>
    <s v="PR2526-03304"/>
    <s v="PO2526-04682"/>
    <d v="2025-11-24T00:00:00"/>
    <m/>
    <n v="60"/>
    <s v="SFST81000048"/>
    <s v="Tool and Equipment PD M/C"/>
    <s v="Machine Spare part"/>
    <n v="1"/>
    <s v="Nuova Fima, Pressure Gauge เกจวัดความดัน_x000a_เกลียวทองเหลืองลงล่างX 1/4&quot;_x000a_NPT แบบแห้งขนาด 2.5&quot;, PG60-6BAR MODEL SOL1-PG60-16 bar"/>
    <n v="6"/>
    <s v="PCS."/>
    <n v="571"/>
    <n v="3426"/>
    <m/>
    <s v="V1000481 - บริษัท เจดับบลิวเทค จำกัด"/>
    <x v="0"/>
    <s v="GRN2526-0005918"/>
    <d v="2025-12-12T00:00:00"/>
    <m/>
    <n v="18"/>
    <s v="Ontime"/>
    <m/>
  </r>
  <r>
    <n v="1706"/>
    <s v="Expent  cost"/>
    <m/>
    <m/>
    <m/>
    <d v="2025-11-18T00:00:00"/>
    <s v="PR2526-03305"/>
    <s v="PO2526-04683"/>
    <d v="2025-11-24T00:00:00"/>
    <m/>
    <n v="120"/>
    <s v="SFST81000048"/>
    <s v="PD Machine"/>
    <s v="Vegetable Dicing Machine  Robot coupe CL-50 No.1"/>
    <n v="1"/>
    <s v="ROBOT COUPE&quot; MOTOR H50 (CL50) PART NO 31148"/>
    <n v="2"/>
    <s v="PCS."/>
    <n v="14500"/>
    <n v="29000"/>
    <m/>
    <s v="V1000105 - บริษัท เซเว่นไฟว์ ดิสทริบิวเตอร์ จำกัด"/>
    <x v="0"/>
    <s v="GRN2526-0006765"/>
    <d v="2026-01-08T00:00:00"/>
    <m/>
    <n v="45"/>
    <s v="Ontime"/>
    <m/>
  </r>
  <r>
    <n v="1707"/>
    <s v="Expent  cost"/>
    <m/>
    <m/>
    <m/>
    <d v="2025-11-18T00:00:00"/>
    <s v="PR2526-03306"/>
    <s v="PO2526-04721"/>
    <d v="2025-12-01T00:00:00"/>
    <m/>
    <n v="60"/>
    <s v="SFST81000050"/>
    <s v="Consumable part for MN"/>
    <s v="Consumable part"/>
    <n v="1"/>
    <s v="เม็ดยา DPD no.1 &quot;Lovibond&quot;"/>
    <n v="10"/>
    <s v="BOX."/>
    <n v="1230"/>
    <n v="12300"/>
    <m/>
    <s v="V1000210 - U.P. MARKETING GENERAL SUPPLY CO., LTD."/>
    <x v="0"/>
    <s v="GRN2526-0006207"/>
    <d v="2025-12-18T00:00:00"/>
    <m/>
    <n v="17"/>
    <s v="Ontime"/>
    <m/>
  </r>
  <r>
    <n v="1708"/>
    <s v="Expent  cost"/>
    <m/>
    <m/>
    <m/>
    <d v="2025-11-18T00:00:00"/>
    <s v="PR2526-03307"/>
    <s v="PO2526-04699"/>
    <d v="2025-11-26T00:00:00"/>
    <m/>
    <n v="30"/>
    <s v="SFST34000121"/>
    <s v="Consumable part for MN"/>
    <s v="Consumable part"/>
    <n v="1"/>
    <s v="เคเบิ้ลไทร์สีดำ 6 นิ้ว 100 เส้น (Cable Tie black 6&quot; 100 stra"/>
    <n v="4"/>
    <s v="PCS."/>
    <n v="40"/>
    <n v="160"/>
    <m/>
    <s v="V1000306 - Inter Supply (1992) Co., Ltd."/>
    <x v="0"/>
    <s v="GRN2526-0005795"/>
    <d v="2025-12-03T00:00:00"/>
    <m/>
    <n v="7"/>
    <s v="Ontime"/>
    <m/>
  </r>
  <r>
    <n v="1709"/>
    <s v="Expent  cost"/>
    <m/>
    <m/>
    <m/>
    <d v="2025-11-18T00:00:00"/>
    <s v="PR2526-03307"/>
    <s v="PO2526-04699"/>
    <d v="2025-11-26T00:00:00"/>
    <m/>
    <n v="30"/>
    <s v="SFST34000122"/>
    <s v="Consumable part for MN"/>
    <s v="Consumable part"/>
    <n v="2"/>
    <s v="เคเบิ้ลไทร์สีดำ 8 นิ้ว 100 เส้น (Cable Tie black 8&quot; 100 stra"/>
    <n v="4"/>
    <s v="PCS."/>
    <n v="50"/>
    <n v="200"/>
    <m/>
    <s v="V1000306 - Inter Supply (1992) Co., Ltd."/>
    <x v="0"/>
    <s v="GRN2526-0005795"/>
    <d v="2025-12-03T00:00:00"/>
    <m/>
    <n v="7"/>
    <s v="Ontime"/>
    <m/>
  </r>
  <r>
    <n v="1710"/>
    <s v="Expent  cost"/>
    <m/>
    <m/>
    <m/>
    <d v="2025-11-18T00:00:00"/>
    <s v="PR2526-03307"/>
    <s v="PO2526-04699"/>
    <d v="2025-11-26T00:00:00"/>
    <m/>
    <n v="30"/>
    <s v="SFST34000123"/>
    <s v="Consumable part for MN"/>
    <s v="Consumable part"/>
    <n v="3"/>
    <s v="เคเบิ้ลไทร์สีดำ 10 นิ้ว 100 เส้น (Cable Tie black 10&quot; 100 st"/>
    <n v="4"/>
    <s v="PCS."/>
    <n v="85"/>
    <n v="340"/>
    <m/>
    <s v="V1000306 - Inter Supply (1992) Co., Ltd."/>
    <x v="0"/>
    <s v="GRN2526-0005795"/>
    <d v="2025-12-03T00:00:00"/>
    <m/>
    <n v="7"/>
    <s v="Ontime"/>
    <m/>
  </r>
  <r>
    <n v="1711"/>
    <s v="Expent  cost"/>
    <m/>
    <m/>
    <m/>
    <d v="2025-11-18T00:00:00"/>
    <s v="PR2526-03307"/>
    <s v="PO2526-04699"/>
    <d v="2025-11-26T00:00:00"/>
    <m/>
    <n v="30"/>
    <s v="SFST34000124"/>
    <s v="Consumable part for MN"/>
    <s v="Consumable part"/>
    <n v="4"/>
    <s v="เคเบิ้ลไทร์สีดำ 12 นิ้ว 100 เส้น (Cable Tie black 12&quot; 100 st"/>
    <n v="4"/>
    <s v="PCS."/>
    <n v="90"/>
    <n v="360"/>
    <m/>
    <s v="V1000306 - Inter Supply (1992) Co., Ltd."/>
    <x v="0"/>
    <s v="GRN2526-0005795"/>
    <d v="2025-12-03T00:00:00"/>
    <m/>
    <n v="7"/>
    <s v="Ontime"/>
    <m/>
  </r>
  <r>
    <n v="1712"/>
    <s v="Expent  cost"/>
    <m/>
    <m/>
    <m/>
    <d v="2025-11-21T00:00:00"/>
    <s v="PR2526-03367"/>
    <s v="PO2526-04724"/>
    <d v="2025-12-01T00:00:00"/>
    <m/>
    <n v="30"/>
    <s v="SFST81000048"/>
    <s v="PD Machine"/>
    <s v="Combi oven No.3"/>
    <n v="1"/>
    <s v="42.00.273P Pump PCB"/>
    <n v="1"/>
    <s v="PCS."/>
    <n v="3000"/>
    <n v="3000"/>
    <m/>
    <s v="V1000460 - FIX EVOLUTION CO., LTD."/>
    <x v="0"/>
    <s v="GRN2526-0005796"/>
    <d v="2025-12-03T00:00:00"/>
    <m/>
    <n v="2"/>
    <s v="Ontime"/>
    <m/>
  </r>
  <r>
    <n v="1713"/>
    <s v="Expent  cost"/>
    <m/>
    <m/>
    <m/>
    <d v="2025-11-21T00:00:00"/>
    <s v="PR2526-03367"/>
    <s v="PO2526-04724"/>
    <d v="2025-12-01T00:00:00"/>
    <m/>
    <n v="30"/>
    <s v="SFST81000048"/>
    <s v="PD Machine"/>
    <s v="Combi oven No.3"/>
    <n v="2"/>
    <s v="Service Charge"/>
    <n v="1"/>
    <s v="PCS."/>
    <n v="2000"/>
    <n v="2000"/>
    <m/>
    <s v="V1000460 - FIX EVOLUTION CO., LTD."/>
    <x v="0"/>
    <s v="GRN2526-0005796"/>
    <d v="2025-12-03T00:00:00"/>
    <m/>
    <n v="2"/>
    <s v="Ontime"/>
    <m/>
  </r>
  <r>
    <n v="1714"/>
    <s v="Expent  cost"/>
    <m/>
    <m/>
    <m/>
    <d v="2025-11-21T00:00:00"/>
    <s v="PR2526-03367"/>
    <s v="PO2526-04724"/>
    <d v="2025-12-01T00:00:00"/>
    <m/>
    <n v="30"/>
    <s v="SFST81000048"/>
    <s v="PD Machine"/>
    <s v="Combi oven No.3"/>
    <n v="3"/>
    <s v="ค่าบริการนอกเมืองเวลาทำการ (OTพนักงาน)"/>
    <n v="1"/>
    <s v="PCS."/>
    <n v="16800"/>
    <n v="16800"/>
    <m/>
    <s v="V1000460 - FIX EVOLUTION CO., LTD."/>
    <x v="0"/>
    <s v="GRN2526-0005796"/>
    <d v="2025-12-03T00:00:00"/>
    <m/>
    <n v="2"/>
    <s v="Ontime"/>
    <m/>
  </r>
  <r>
    <n v="1715"/>
    <s v="CAPEX  (Budget)"/>
    <m/>
    <m/>
    <m/>
    <d v="2025-11-21T00:00:00"/>
    <s v="PR2526-03416"/>
    <s v="PO2526-04710 "/>
    <d v="2025-12-01T00:00:00"/>
    <m/>
    <n v="60"/>
    <s v="SFST82000007"/>
    <s v="Safety equipment"/>
    <s v="Safety equipment"/>
    <n v="1"/>
    <s v="ตู้เก็บชุดดับเพลิง (ก 120 x ย 50 x ส150 cm.)"/>
    <n v="1"/>
    <s v="PCS."/>
    <n v="13700"/>
    <n v="13700"/>
    <m/>
    <s v="V1000556 - Team Safety Sales Co., Ltd."/>
    <x v="0"/>
    <s v="GRN2526-0006102"/>
    <m/>
    <m/>
    <n v="-45992"/>
    <s v="Ontime"/>
    <m/>
  </r>
  <r>
    <n v="1716"/>
    <s v="CAPEX  (Budget)"/>
    <m/>
    <m/>
    <m/>
    <d v="2025-11-21T00:00:00"/>
    <s v="PR2526-03416"/>
    <s v="PO2526-04710 "/>
    <d v="2025-12-01T00:00:00"/>
    <m/>
    <n v="60"/>
    <s v="SFST82000007"/>
    <s v="Safety equipment"/>
    <s v="Safety equipment"/>
    <n v="2"/>
    <s v="ชุดดับเพลิง มาตรฐานนอก (สีกรม) ชุด + ฮู้ด + ถุงมือ + หมวก + รองเท้าบู๊ท"/>
    <n v="1"/>
    <s v="PCS."/>
    <n v="18000"/>
    <n v="18000"/>
    <m/>
    <s v="V1000556 - Team Safety Sales Co., Ltd."/>
    <x v="0"/>
    <s v="GRN2526-0006102"/>
    <m/>
    <m/>
    <n v="-45992"/>
    <s v="Ontime"/>
    <m/>
  </r>
  <r>
    <n v="1717"/>
    <s v="CAPEX  (Budget)"/>
    <m/>
    <m/>
    <m/>
    <d v="2025-11-21T00:00:00"/>
    <s v="PR2526-03416"/>
    <s v="PO2526-04710 "/>
    <d v="2025-12-01T00:00:00"/>
    <m/>
    <n v="60"/>
    <s v="SFST82000007"/>
    <s v="Safety equipment"/>
    <s v="Safety equipment"/>
    <n v="3"/>
    <s v="หัวฉีดน้ำดับเพลิง แบบด้ามปืน"/>
    <n v="1"/>
    <s v="PCS."/>
    <n v="7500"/>
    <n v="7500"/>
    <m/>
    <s v="V1000556 - Team Safety Sales Co., Ltd."/>
    <x v="0"/>
    <s v="GRN2526-0006102"/>
    <m/>
    <m/>
    <n v="-45992"/>
    <s v="Ontime"/>
    <m/>
  </r>
  <r>
    <n v="1718"/>
    <s v="CAPEX  (Budget)"/>
    <m/>
    <m/>
    <m/>
    <d v="2025-11-21T00:00:00"/>
    <s v="PR2526-03416"/>
    <s v="PO2526-04710 "/>
    <d v="2025-12-01T00:00:00"/>
    <m/>
    <n v="60"/>
    <s v="SFST82000007"/>
    <s v="Safety equipment"/>
    <s v="Safety equipment"/>
    <n v="4"/>
    <s v="ไฟฉายกันระเบิด รุ่น BW7300A"/>
    <n v="1"/>
    <s v="PCS."/>
    <n v="2500"/>
    <n v="2500"/>
    <m/>
    <s v="V1000556 - Team Safety Sales Co., Ltd."/>
    <x v="0"/>
    <s v="GRN2526-0006102"/>
    <m/>
    <m/>
    <n v="-45992"/>
    <s v="Ontime"/>
    <m/>
  </r>
  <r>
    <n v="1719"/>
    <s v="CAPEX  (Budget)"/>
    <m/>
    <m/>
    <m/>
    <d v="2025-11-21T00:00:00"/>
    <s v="PR2526-03416"/>
    <s v="PO2526-04710 "/>
    <d v="2025-12-01T00:00:00"/>
    <m/>
    <n v="60"/>
    <s v="SFST82000007"/>
    <s v="Safety equipment"/>
    <s v="Safety equipment"/>
    <n v="5"/>
    <s v="ชุดดับเพลิง มาตรฐานนอก (สีกรม) ชุด + ฮู้ด + ถุงมือ + หมวก + รองเท้าบู๊ท"/>
    <n v="1"/>
    <s v="PCS."/>
    <n v="18000"/>
    <n v="18000"/>
    <m/>
    <s v="V1000556 - Team Safety Sales Co., Ltd."/>
    <x v="0"/>
    <s v="GRN2526-0006102"/>
    <m/>
    <m/>
    <n v="-45992"/>
    <s v="Ontime"/>
    <m/>
  </r>
  <r>
    <n v="1720"/>
    <s v="CAPEX  (Budget)"/>
    <m/>
    <m/>
    <m/>
    <d v="2025-11-21T00:00:00"/>
    <s v="PR2526-03416"/>
    <s v="PO2526-04710 "/>
    <d v="2025-12-01T00:00:00"/>
    <m/>
    <n v="60"/>
    <s v="SFST82000007"/>
    <s v="Safety equipment"/>
    <s v="Safety equipment"/>
    <n v="6"/>
    <s v="ชุดดับเพลิง มาตรฐานนอก (สีกรม) ชุด + ฮู้ด + ถุงมือ + หมวก + รองเท้าบู๊ท"/>
    <n v="1"/>
    <s v="PCS."/>
    <n v="18000"/>
    <n v="18000"/>
    <m/>
    <s v="V1000556 - Team Safety Sales Co., Ltd."/>
    <x v="0"/>
    <s v="GRN2526-0006102"/>
    <m/>
    <m/>
    <n v="-45992"/>
    <s v="Ontime"/>
    <m/>
  </r>
  <r>
    <n v="1721"/>
    <s v="CAPEX  (Budget)"/>
    <m/>
    <m/>
    <m/>
    <d v="2025-11-21T00:00:00"/>
    <s v="PR2526-03416"/>
    <s v="PO2526-04710 "/>
    <d v="2025-12-01T00:00:00"/>
    <m/>
    <n v="60"/>
    <s v="SFST82000007"/>
    <s v="Safety equipment"/>
    <s v="Safety equipment"/>
    <n v="7"/>
    <s v="ชุดดับเพลิง มาตรฐานนอก (สีกรม) ชุด + ฮู้ด + ถุงมือ + หมวก + รองเท้าบู๊ท"/>
    <n v="1"/>
    <s v="PCS."/>
    <n v="18000"/>
    <n v="18000"/>
    <m/>
    <s v="V1000556 - Team Safety Sales Co., Ltd."/>
    <x v="0"/>
    <s v="GRN2526-0006102"/>
    <m/>
    <m/>
    <n v="-45992"/>
    <s v="Ontime"/>
    <m/>
  </r>
  <r>
    <n v="1722"/>
    <s v="CAPEX  (Budget)"/>
    <m/>
    <m/>
    <m/>
    <d v="2025-11-21T00:00:00"/>
    <s v="PR2526-03416"/>
    <s v="PO2526-04710 "/>
    <d v="2025-12-01T00:00:00"/>
    <m/>
    <n v="60"/>
    <s v="SFST82000007"/>
    <s v="Safety equipment"/>
    <s v="Safety equipment"/>
    <n v="8"/>
    <s v="ชุดดับเพลิง มาตรฐานนอก (สีกรม) ชุด + ฮู้ด + ถุงมือ + หมวก + รองเท้าบู๊ท"/>
    <n v="1"/>
    <s v="PCS."/>
    <n v="18000"/>
    <n v="18000"/>
    <m/>
    <s v="V1000556 - Team Safety Sales Co., Ltd."/>
    <x v="0"/>
    <s v="GRN2526-0006102"/>
    <m/>
    <m/>
    <n v="-45992"/>
    <s v="Ontime"/>
    <m/>
  </r>
  <r>
    <n v="1723"/>
    <s v="CAPEX  (Budget)"/>
    <m/>
    <m/>
    <m/>
    <d v="2025-11-21T00:00:00"/>
    <s v="PR2526-03416"/>
    <s v="PO2526-04710 "/>
    <d v="2025-12-01T00:00:00"/>
    <m/>
    <n v="60"/>
    <s v="SFST82000007"/>
    <s v="Safety equipment"/>
    <s v="Safety equipment"/>
    <n v="9"/>
    <s v="ไฟฉายกันระเบิด รุ่น BW7300A"/>
    <n v="1"/>
    <s v="PCS."/>
    <n v="2500"/>
    <n v="2500"/>
    <m/>
    <s v="V1000556 - Team Safety Sales Co., Ltd."/>
    <x v="0"/>
    <s v="GRN2526-0006102"/>
    <m/>
    <m/>
    <n v="-45992"/>
    <s v="Ontime"/>
    <m/>
  </r>
  <r>
    <n v="1724"/>
    <s v="Expent  cost"/>
    <m/>
    <m/>
    <m/>
    <d v="2025-11-25T00:00:00"/>
    <s v="PR2526-03420"/>
    <s v="PO2526-04701"/>
    <d v="2025-11-26T00:00:00"/>
    <m/>
    <n v="60"/>
    <s v="SFST81000048"/>
    <s v="PD Machine"/>
    <s v="Machine Spare part"/>
    <n v="1"/>
    <s v="&quot;TAIYI&quot; Belt Cutting Machine Model: TS-168 S/N: 10-049PP_x000a_&quot;TAIYI&quot; TS-170-2WSET Two Wing Blade Set For TS-168"/>
    <n v="1"/>
    <s v="SET"/>
    <n v="20000"/>
    <n v="20000"/>
    <m/>
    <s v="V1000452 - SRIPIPAT ENGINEERING CO.,LTD."/>
    <x v="0"/>
    <s v="GRN2526-0006428"/>
    <d v="2025-12-22T00:00:00"/>
    <m/>
    <n v="26"/>
    <s v="Ontime"/>
    <m/>
  </r>
  <r>
    <n v="1725"/>
    <s v="Expent  cost"/>
    <m/>
    <m/>
    <m/>
    <d v="2025-11-25T00:00:00"/>
    <s v="PR2526-03421"/>
    <s v="PO2526-04711"/>
    <d v="2025-11-27T00:00:00"/>
    <m/>
    <n v="60"/>
    <s v="SFST81000048"/>
    <s v="PD Machine"/>
    <s v="Machine Spare part"/>
    <n v="1"/>
    <s v="ABB TF-42-10 Thermal Overload Relay 1NO+1NC, 3P, (7.60-10.00A)"/>
    <n v="2"/>
    <s v="PCS."/>
    <n v="509"/>
    <n v="1018"/>
    <m/>
    <s v="V1000481 - บริษัท เจดับบลิวเทค จำกัด"/>
    <x v="0"/>
    <s v="GRN2526-0005917"/>
    <d v="2025-12-12T00:00:00"/>
    <m/>
    <n v="15"/>
    <s v="Ontime"/>
    <m/>
  </r>
  <r>
    <n v="1726"/>
    <s v="Expent  cost"/>
    <m/>
    <m/>
    <m/>
    <d v="2025-11-25T00:00:00"/>
    <s v="PR2526-03421"/>
    <s v="PO2526-04711"/>
    <d v="2025-11-27T00:00:00"/>
    <m/>
    <n v="60"/>
    <s v="SFST81000048"/>
    <s v="PD Machine"/>
    <s v="Machine Spare part"/>
    <n v="2"/>
    <s v="ABB TF-42-0.55 Thermal Overload Relay 3P, (0.41 -0.55A)"/>
    <n v="2"/>
    <s v="PCS."/>
    <n v="585"/>
    <n v="1170"/>
    <m/>
    <s v="V1000481 - บริษัท เจดับบลิวเทค จำกัด"/>
    <x v="0"/>
    <s v="GRN2526-0005917"/>
    <d v="2025-12-12T00:00:00"/>
    <m/>
    <n v="15"/>
    <s v="Ontime"/>
    <m/>
  </r>
  <r>
    <n v="1727"/>
    <s v="Expent  cost"/>
    <m/>
    <m/>
    <m/>
    <d v="2025-11-25T00:00:00"/>
    <s v="PR2526-03421"/>
    <s v="PO2526-04712"/>
    <d v="2025-11-27T00:00:00"/>
    <m/>
    <n v="60"/>
    <s v="SFST81000048"/>
    <s v="PD Machine"/>
    <s v="Machine Spare part"/>
    <n v="3"/>
    <s v="Abb Contactor AX18-30-10, Coil 24Vac."/>
    <n v="4"/>
    <s v="PCS."/>
    <n v="1480"/>
    <n v="5920"/>
    <m/>
    <s v="V1000840 - S.Q. &amp; CO CO., LTD"/>
    <x v="0"/>
    <s v="GRN2526-0005915"/>
    <d v="2025-12-12T00:00:00"/>
    <m/>
    <n v="15"/>
    <s v="Ontime"/>
    <m/>
  </r>
  <r>
    <n v="1728"/>
    <s v="Expent  cost"/>
    <m/>
    <m/>
    <m/>
    <d v="2025-11-27T00:00:00"/>
    <s v="PR2526-03470"/>
    <s v="PO2526-04950"/>
    <d v="2025-12-06T00:00:00"/>
    <m/>
    <n v="30"/>
    <s v="SFST81000048"/>
    <s v="PD Machine"/>
    <s v="X-Ray machine No.1"/>
    <n v="1"/>
    <s v="Service charge for checking X-Ray error"/>
    <n v="1"/>
    <s v="JOB."/>
    <n v="6500"/>
    <n v="6500"/>
    <m/>
    <s v="V1000097 - ISHIDA (THAILAND) CO.,LTD."/>
    <x v="0"/>
    <s v="GRN2526-0006624"/>
    <d v="2026-01-05T00:00:00"/>
    <m/>
    <n v="30"/>
    <s v="Ontime"/>
    <m/>
  </r>
  <r>
    <n v="1729"/>
    <s v="Expent  cost"/>
    <m/>
    <m/>
    <m/>
    <d v="2025-12-03T00:00:00"/>
    <s v="PR2526-03553"/>
    <s v="PO2526-05003 "/>
    <d v="2025-12-17T00:00:00"/>
    <m/>
    <n v="30"/>
    <s v="SFST81000009"/>
    <s v="Consumable part for MN"/>
    <s v="Consumable part"/>
    <n v="1"/>
    <s v="ข้องอ 90 องศา ขนาด 2 นิ้ว"/>
    <n v="6"/>
    <s v="PCS."/>
    <n v="3"/>
    <n v="18"/>
    <m/>
    <s v="V1000840 - S.Q. &amp; CO CO., LTD"/>
    <x v="0"/>
    <s v="GRN2526-0006400"/>
    <d v="2025-12-22T00:00:00"/>
    <m/>
    <n v="5"/>
    <s v="Ontime"/>
    <m/>
  </r>
  <r>
    <n v="1730"/>
    <s v="Expent  cost"/>
    <m/>
    <m/>
    <m/>
    <d v="2025-12-03T00:00:00"/>
    <s v="PR2526-03553"/>
    <s v="PO2526-05003 "/>
    <d v="2025-12-17T00:00:00"/>
    <m/>
    <n v="30"/>
    <s v="SFST81000009"/>
    <s v="Consumable part for MN"/>
    <s v="Consumable part"/>
    <n v="2"/>
    <s v="ข้องอ 90 เกลียวในขนาด 1/2 นิ้ว"/>
    <n v="10"/>
    <s v="PCS."/>
    <n v="6"/>
    <n v="60"/>
    <m/>
    <s v="V1000840 - S.Q. &amp; CO CO., LTD"/>
    <x v="0"/>
    <s v="GRN2526-0006400"/>
    <d v="2025-12-22T00:00:00"/>
    <m/>
    <n v="5"/>
    <s v="Ontime"/>
    <m/>
  </r>
  <r>
    <n v="1731"/>
    <s v="Expent  cost"/>
    <m/>
    <m/>
    <m/>
    <d v="2025-12-03T00:00:00"/>
    <s v="PR2526-03553"/>
    <s v="PO2526-05003 "/>
    <d v="2025-12-17T00:00:00"/>
    <m/>
    <n v="30"/>
    <s v="SFST81000009"/>
    <s v="Consumable part for MN"/>
    <s v="Consumable part"/>
    <n v="3"/>
    <s v="ก๊อกบอลสนามล็อคกุญแจ 1/2 นิ้ว (4 หุน)"/>
    <n v="6"/>
    <s v="PCS."/>
    <n v="215"/>
    <n v="1290"/>
    <m/>
    <s v="V1000840 - S.Q. &amp; CO CO., LTD"/>
    <x v="0"/>
    <s v="GRN2526-0006400"/>
    <d v="2025-12-22T00:00:00"/>
    <m/>
    <n v="5"/>
    <s v="Ontime"/>
    <m/>
  </r>
  <r>
    <n v="1732"/>
    <s v="Expent  cost"/>
    <m/>
    <m/>
    <m/>
    <d v="2025-12-03T00:00:00"/>
    <s v="PR2526-03553"/>
    <s v="PO2526-05003 "/>
    <d v="2025-12-17T00:00:00"/>
    <m/>
    <n v="30"/>
    <s v="SFST81000009"/>
    <s v="Consumable part for MN"/>
    <s v="Consumable part"/>
    <n v="4"/>
    <s v="ข้อต่อตรงเกลียวใน PVC ขนาด 1 นิ้ว"/>
    <n v="6"/>
    <s v="PCS."/>
    <n v="8"/>
    <n v="48"/>
    <m/>
    <s v="V1000840 - S.Q. &amp; CO CO., LTD"/>
    <x v="0"/>
    <s v="GRN2526-0006400"/>
    <d v="2025-12-22T00:00:00"/>
    <m/>
    <n v="5"/>
    <s v="Ontime"/>
    <m/>
  </r>
  <r>
    <n v="1733"/>
    <s v="Expent  cost"/>
    <m/>
    <m/>
    <m/>
    <d v="2025-12-03T00:00:00"/>
    <s v="PR2526-03553"/>
    <s v="PO2526-05003 "/>
    <d v="2025-12-17T00:00:00"/>
    <m/>
    <n v="30"/>
    <s v="SFST81000009"/>
    <s v="Consumable part for MN"/>
    <s v="Consumable part"/>
    <n v="5"/>
    <s v="ข้อต่อตรงเกลียวใน PVC ขนาด 1.1/2 นิ้ว"/>
    <n v="6"/>
    <s v="PCS."/>
    <n v="18"/>
    <n v="108"/>
    <m/>
    <s v="V1000840 - S.Q. &amp; CO CO., LTD"/>
    <x v="0"/>
    <s v="GRN2526-0006400"/>
    <d v="2025-12-22T00:00:00"/>
    <m/>
    <n v="5"/>
    <s v="Ontime"/>
    <m/>
  </r>
  <r>
    <n v="1734"/>
    <s v="Expent  cost"/>
    <m/>
    <m/>
    <m/>
    <d v="2025-12-03T00:00:00"/>
    <s v="PR2526-03553"/>
    <s v="PO2526-05003 "/>
    <d v="2025-12-17T00:00:00"/>
    <m/>
    <n v="30"/>
    <s v="SFST81000009"/>
    <s v="Consumable part for MN"/>
    <s v="Consumable part"/>
    <n v="6"/>
    <s v="ข้อต่อตรง ขนาด 3 นิ้ว"/>
    <n v="4"/>
    <s v="PCS."/>
    <n v="51"/>
    <n v="204"/>
    <m/>
    <s v="V1000840 - S.Q. &amp; CO CO., LTD"/>
    <x v="0"/>
    <s v="GRN2526-0006400"/>
    <d v="2025-12-22T00:00:00"/>
    <m/>
    <n v="5"/>
    <s v="Ontime"/>
    <m/>
  </r>
  <r>
    <n v="1735"/>
    <s v="Expent  cost"/>
    <m/>
    <m/>
    <m/>
    <d v="2025-12-03T00:00:00"/>
    <s v="PR2526-03553"/>
    <s v="PO2526-05003 "/>
    <d v="2025-12-17T00:00:00"/>
    <m/>
    <n v="30"/>
    <s v="SFST81000009"/>
    <s v="Consumable part for MN"/>
    <s v="Consumable part"/>
    <n v="7"/>
    <s v="ข้อต่อตรง ขนาด 2 นิ้ว"/>
    <n v="6"/>
    <s v="PCS."/>
    <n v="19"/>
    <n v="114"/>
    <m/>
    <s v="V1000840 - S.Q. &amp; CO CO., LTD"/>
    <x v="0"/>
    <s v="GRN2526-0006400"/>
    <d v="2025-12-22T00:00:00"/>
    <m/>
    <n v="5"/>
    <s v="Ontime"/>
    <m/>
  </r>
  <r>
    <n v="1736"/>
    <s v="Expent  cost"/>
    <m/>
    <m/>
    <m/>
    <d v="2025-12-03T00:00:00"/>
    <s v="PR2526-03553"/>
    <s v="PO2526-05003 "/>
    <d v="2025-12-17T00:00:00"/>
    <m/>
    <n v="30"/>
    <s v="SFST81000009"/>
    <s v="Consumable part for MN"/>
    <s v="Consumable part"/>
    <n v="8"/>
    <s v="ข้อลด 1 นิ้ว ลด 1/2 นิ้ว"/>
    <n v="4"/>
    <s v="PCS."/>
    <n v="7"/>
    <n v="28"/>
    <m/>
    <s v="V1000840 - S.Q. &amp; CO CO., LTD"/>
    <x v="0"/>
    <s v="GRN2526-0006400"/>
    <d v="2025-12-22T00:00:00"/>
    <m/>
    <n v="5"/>
    <s v="Ontime"/>
    <m/>
  </r>
  <r>
    <n v="1737"/>
    <s v="Expent  cost"/>
    <m/>
    <m/>
    <m/>
    <d v="2025-12-03T00:00:00"/>
    <s v="PR2526-03553"/>
    <s v="PO2526-05003 "/>
    <d v="2025-12-17T00:00:00"/>
    <m/>
    <n v="30"/>
    <s v="SFST81000009"/>
    <s v="Consumable part for MN"/>
    <s v="Consumable part"/>
    <n v="9"/>
    <s v="ข้อลด 3 นิ้ว ลด 2.1/2 นิ้ว"/>
    <n v="4"/>
    <s v="PCS."/>
    <n v="68"/>
    <n v="272"/>
    <m/>
    <s v="V1000840 - S.Q. &amp; CO CO., LTD"/>
    <x v="0"/>
    <s v="GRN2526-0006400"/>
    <d v="2025-12-22T00:00:00"/>
    <m/>
    <n v="5"/>
    <s v="Ontime"/>
    <m/>
  </r>
  <r>
    <n v="1738"/>
    <s v="Expent  cost"/>
    <m/>
    <m/>
    <m/>
    <d v="2025-12-03T00:00:00"/>
    <s v="PR2526-03553"/>
    <s v="PO2526-05003 "/>
    <d v="2025-12-17T00:00:00"/>
    <m/>
    <n v="30"/>
    <s v="SFST81000009"/>
    <s v="Consumable part for MN"/>
    <s v="Consumable part"/>
    <n v="10"/>
    <s v="บอลล์วาล์ว PVC ขนาด 1 นิ้ว"/>
    <n v="4"/>
    <s v="PCS."/>
    <n v="59"/>
    <n v="236"/>
    <m/>
    <s v="V1000840 - S.Q. &amp; CO CO., LTD"/>
    <x v="0"/>
    <s v="GRN2526-0006400"/>
    <d v="2025-12-22T00:00:00"/>
    <m/>
    <n v="5"/>
    <s v="Ontime"/>
    <m/>
  </r>
  <r>
    <n v="1739"/>
    <s v="Expent  cost"/>
    <m/>
    <m/>
    <m/>
    <d v="2025-12-03T00:00:00"/>
    <s v="PR2526-03553"/>
    <s v="PO2526-05003 "/>
    <d v="2025-12-17T00:00:00"/>
    <m/>
    <n v="30"/>
    <s v="SFST81000009"/>
    <s v="Consumable part for MN"/>
    <s v="Consumable part"/>
    <n v="11"/>
    <s v="บอลล์วาล์ว PVC ขนาด 1.1/2 นิ้ว"/>
    <n v="4"/>
    <s v="PCS."/>
    <n v="135"/>
    <n v="540"/>
    <m/>
    <s v="V1000840 - S.Q. &amp; CO CO., LTD"/>
    <x v="0"/>
    <s v="GRN2526-0006400"/>
    <d v="2025-12-22T00:00:00"/>
    <m/>
    <n v="5"/>
    <s v="Ontime"/>
    <m/>
  </r>
  <r>
    <n v="1740"/>
    <s v="Expent  cost"/>
    <m/>
    <m/>
    <m/>
    <d v="2025-12-03T00:00:00"/>
    <s v="PR2526-03553"/>
    <s v="PO2526-05003 "/>
    <d v="2025-12-17T00:00:00"/>
    <m/>
    <n v="30"/>
    <s v="SFST81000009"/>
    <s v="Consumable part for MN"/>
    <s v="Consumable part"/>
    <n v="12"/>
    <s v="บอลล์วาล์ว PVC ขนาด 2 นิ้ว"/>
    <n v="4"/>
    <s v="PCS."/>
    <n v="175"/>
    <n v="700"/>
    <m/>
    <s v="V1000840 - S.Q. &amp; CO CO., LTD"/>
    <x v="0"/>
    <s v="GRN2526-0006400"/>
    <d v="2025-12-22T00:00:00"/>
    <m/>
    <n v="5"/>
    <s v="Ontime"/>
    <m/>
  </r>
  <r>
    <n v="1741"/>
    <s v="Expent  cost"/>
    <m/>
    <m/>
    <m/>
    <d v="2025-12-03T00:00:00"/>
    <s v="PR2526-03553"/>
    <s v="PO2526-05003 "/>
    <d v="2025-12-17T00:00:00"/>
    <m/>
    <n v="30"/>
    <s v="SFST81000009"/>
    <s v="Consumable part for MN"/>
    <s v="Consumable part"/>
    <n v="13"/>
    <s v="ท่อ PVC ขนาด 3 นิ้ว ยาว 4 เมตร."/>
    <n v="2"/>
    <s v="PCS."/>
    <n v="610"/>
    <n v="1220"/>
    <m/>
    <s v="V1000840 - S.Q. &amp; CO CO., LTD"/>
    <x v="0"/>
    <s v="GRN2526-0006400"/>
    <d v="2025-12-22T00:00:00"/>
    <m/>
    <n v="5"/>
    <s v="Ontime"/>
    <m/>
  </r>
  <r>
    <n v="1742"/>
    <s v="Expent  cost"/>
    <m/>
    <m/>
    <m/>
    <d v="2025-12-03T00:00:00"/>
    <s v="PR2526-03553"/>
    <s v="PO2526-05003 "/>
    <d v="2025-12-17T00:00:00"/>
    <m/>
    <n v="30"/>
    <s v="SFST81000009"/>
    <s v="Consumable part for MN"/>
    <s v="Consumable part"/>
    <n v="14"/>
    <s v="ท่อ PVC ขนาด 2 นิ้ว ยาว 4 เมตร."/>
    <n v="2"/>
    <s v="PCS."/>
    <n v="270"/>
    <n v="540"/>
    <m/>
    <s v="V1000840 - S.Q. &amp; CO CO., LTD"/>
    <x v="0"/>
    <s v="GRN2526-0006400"/>
    <d v="2025-12-22T00:00:00"/>
    <m/>
    <n v="5"/>
    <s v="Ontime"/>
    <m/>
  </r>
  <r>
    <n v="1743"/>
    <s v="Expent  cost"/>
    <m/>
    <m/>
    <m/>
    <d v="2025-12-03T00:00:00"/>
    <s v="PR2526-03553"/>
    <s v="PO2526-05003 "/>
    <d v="2025-12-17T00:00:00"/>
    <m/>
    <n v="30"/>
    <s v="SFST81000009"/>
    <s v="Consumable part for MN"/>
    <s v="Consumable part"/>
    <n v="15"/>
    <s v="ท่อ PVC ขนาด 2.1/2 นิ้ว ยาว 4 เมตร."/>
    <n v="2"/>
    <s v="PCS."/>
    <n v="435"/>
    <n v="870"/>
    <m/>
    <s v="V1000840 - S.Q. &amp; CO CO., LTD"/>
    <x v="0"/>
    <s v="GRN2526-0006400"/>
    <d v="2025-12-22T00:00:00"/>
    <m/>
    <n v="5"/>
    <s v="Ontime"/>
    <m/>
  </r>
  <r>
    <n v="1744"/>
    <s v="Expent  cost"/>
    <m/>
    <m/>
    <m/>
    <d v="2025-12-03T00:00:00"/>
    <s v="PR2526-03553"/>
    <s v="PO2526-05003 "/>
    <d v="2025-12-17T00:00:00"/>
    <m/>
    <n v="30"/>
    <s v="SFST81000009"/>
    <s v="Consumable part for MN"/>
    <s v="Consumable part"/>
    <n v="16"/>
    <s v="ท่อ PVC ขนาด 1.1/2 นิ้ว ยาว 4 เมตร."/>
    <n v="4"/>
    <s v="PCS."/>
    <n v="180"/>
    <n v="720"/>
    <m/>
    <s v="V1000840 - S.Q. &amp; CO CO., LTD"/>
    <x v="0"/>
    <s v="GRN2526-0006400"/>
    <d v="2025-12-22T00:00:00"/>
    <m/>
    <n v="5"/>
    <s v="Ontime"/>
    <m/>
  </r>
  <r>
    <n v="1745"/>
    <s v="Expent  cost"/>
    <m/>
    <m/>
    <m/>
    <d v="2025-12-03T00:00:00"/>
    <s v="PR2526-03553"/>
    <s v="PO2526-05003 "/>
    <d v="2025-12-17T00:00:00"/>
    <m/>
    <n v="30"/>
    <s v="SFST81000009"/>
    <s v="Consumable part for MN"/>
    <s v="Consumable part"/>
    <n v="17"/>
    <s v="ท่อ PVC ขนาด 1/2 นิ้ว ยาว 4 เมตร."/>
    <n v="10"/>
    <s v="PCS."/>
    <n v="57"/>
    <n v="570"/>
    <m/>
    <s v="V1000840 - S.Q. &amp; CO CO., LTD"/>
    <x v="0"/>
    <s v="GRN2526-0006400"/>
    <d v="2025-12-22T00:00:00"/>
    <m/>
    <n v="5"/>
    <s v="Ontime"/>
    <m/>
  </r>
  <r>
    <n v="1746"/>
    <s v="Expent  cost"/>
    <m/>
    <m/>
    <m/>
    <d v="2025-12-03T00:00:00"/>
    <s v="PR2526-03554"/>
    <s v="PO2526-05004"/>
    <d v="2025-12-17T00:00:00"/>
    <m/>
    <n v="30"/>
    <s v="SFST81000009"/>
    <s v="Consumable part for MN"/>
    <s v="Consumable part"/>
    <n v="1"/>
    <s v="สกรูปลายสว่านหัว WAFER ชุบขาว เบอร์8-18x1&quot; (1กล่อง/1000ตัว)"/>
    <n v="2"/>
    <s v="BOX."/>
    <n v="630"/>
    <n v="1260"/>
    <m/>
    <s v="V1000840 - S.Q. &amp; CO CO., LTD"/>
    <x v="0"/>
    <s v="GRN2526-0006401"/>
    <d v="2025-12-22T00:00:00"/>
    <m/>
    <n v="5"/>
    <s v="Ontime"/>
    <m/>
  </r>
  <r>
    <n v="1747"/>
    <s v="Expent  cost"/>
    <m/>
    <m/>
    <m/>
    <d v="2025-12-03T00:00:00"/>
    <s v="PR2526-03554"/>
    <s v="PO2526-05004"/>
    <d v="2025-12-17T00:00:00"/>
    <m/>
    <n v="30"/>
    <s v="SFST81000009"/>
    <s v="Consumable part for MN"/>
    <s v="Consumable part"/>
    <n v="2"/>
    <s v="น็อต สกรู หัว หกเหลี่ยม พร้อม แหวน+สปริง+ตัวเมีย สเตนเลส 304 เกลียวมิล M3*25"/>
    <n v="40"/>
    <s v="PCS."/>
    <n v="15"/>
    <n v="600"/>
    <m/>
    <s v="V1000840 - S.Q. &amp; CO CO., LTD"/>
    <x v="0"/>
    <s v="GRN2526-0006401"/>
    <d v="2025-12-22T00:00:00"/>
    <m/>
    <n v="5"/>
    <s v="Ontime"/>
    <m/>
  </r>
  <r>
    <n v="1748"/>
    <s v="Expent  cost"/>
    <m/>
    <m/>
    <m/>
    <d v="2025-12-03T00:00:00"/>
    <s v="PR2526-03554"/>
    <s v="PO2526-05004"/>
    <d v="2025-12-17T00:00:00"/>
    <m/>
    <n v="30"/>
    <s v="SFST81000009"/>
    <s v="Consumable part for MN"/>
    <s v="Consumable part"/>
    <n v="3"/>
    <s v="น็อต สกรู หัว หกเหลี่ยม พร้อม แหวน+สปริง+ตัวเมีย สเตนเลส 304 เกลียวมิล M3*35"/>
    <n v="40"/>
    <s v="PCS."/>
    <n v="18"/>
    <n v="720"/>
    <m/>
    <s v="V1000840 - S.Q. &amp; CO CO., LTD"/>
    <x v="0"/>
    <s v="GRN2526-0006401"/>
    <d v="2025-12-22T00:00:00"/>
    <m/>
    <n v="5"/>
    <s v="Ontime"/>
    <m/>
  </r>
  <r>
    <n v="1749"/>
    <s v="Expent  cost"/>
    <m/>
    <m/>
    <m/>
    <d v="2025-12-03T00:00:00"/>
    <s v="PR2526-03554"/>
    <s v="PO2526-05004"/>
    <d v="2025-12-17T00:00:00"/>
    <m/>
    <n v="30"/>
    <s v="SFST81000009"/>
    <s v="Consumable part for MN"/>
    <s v="Consumable part"/>
    <n v="4"/>
    <s v="น็อต สกรู หัว หกเหลี่ยม พร้อม แหวน+สปริง+ตัวเมีย สเตนเลส 304 เกลียวมิล M4*25"/>
    <n v="40"/>
    <s v="PCS."/>
    <n v="5"/>
    <n v="200"/>
    <m/>
    <s v="V1000840 - S.Q. &amp; CO CO., LTD"/>
    <x v="0"/>
    <s v="GRN2526-0006401"/>
    <d v="2025-12-22T00:00:00"/>
    <m/>
    <n v="5"/>
    <s v="Ontime"/>
    <m/>
  </r>
  <r>
    <n v="1750"/>
    <s v="Expent  cost"/>
    <m/>
    <m/>
    <m/>
    <d v="2025-12-03T00:00:00"/>
    <s v="PR2526-03554"/>
    <s v="PO2526-05004"/>
    <d v="2025-12-17T00:00:00"/>
    <m/>
    <n v="30"/>
    <s v="SFST81000009"/>
    <s v="Consumable part for MN"/>
    <s v="Consumable part"/>
    <n v="5"/>
    <s v="น็อต สกรู หัว หกเหลี่ยม พร้อม แหวน+สปริง+ตัวเมีย สเตนเลส 304 เกลียวมิล M4*35"/>
    <n v="40"/>
    <s v="PCS."/>
    <n v="6"/>
    <n v="240"/>
    <m/>
    <s v="V1000840 - S.Q. &amp; CO CO., LTD"/>
    <x v="0"/>
    <s v="GRN2526-0006401"/>
    <d v="2025-12-22T00:00:00"/>
    <m/>
    <n v="5"/>
    <s v="Ontime"/>
    <m/>
  </r>
  <r>
    <n v="1751"/>
    <s v="Expent  cost"/>
    <m/>
    <m/>
    <m/>
    <d v="2025-12-03T00:00:00"/>
    <s v="PR2526-03554"/>
    <s v="PO2526-05004"/>
    <d v="2025-12-17T00:00:00"/>
    <m/>
    <n v="30"/>
    <s v="SFST81000009"/>
    <s v="Consumable part for MN"/>
    <s v="Consumable part"/>
    <n v="6"/>
    <s v="น็อต สกรู หัว หกเหลี่ยม พร้อม แหวน+สปริง+ตัวเมีย สเตนเลส 304 เกลียวมิล M5*25"/>
    <n v="40"/>
    <s v="PCS."/>
    <n v="6"/>
    <n v="240"/>
    <m/>
    <s v="V1000840 - S.Q. &amp; CO CO., LTD"/>
    <x v="0"/>
    <s v="GRN2526-0006401"/>
    <d v="2025-12-22T00:00:00"/>
    <m/>
    <n v="5"/>
    <s v="Ontime"/>
    <m/>
  </r>
  <r>
    <n v="1752"/>
    <s v="Expent  cost"/>
    <m/>
    <m/>
    <m/>
    <d v="2025-12-03T00:00:00"/>
    <s v="PR2526-03554"/>
    <s v="PO2526-05004"/>
    <d v="2025-12-17T00:00:00"/>
    <m/>
    <n v="30"/>
    <s v="SFST81000009"/>
    <s v="Consumable part for MN"/>
    <s v="Consumable part"/>
    <n v="7"/>
    <s v="น็อต สกรู หัว หกเหลี่ยม พร้อม แหวน+สปริง+ตัวเมีย สเตนเลส 304 เกลียวมิล M5*35"/>
    <n v="40"/>
    <s v="PCS."/>
    <n v="7"/>
    <n v="280"/>
    <m/>
    <s v="V1000840 - S.Q. &amp; CO CO., LTD"/>
    <x v="0"/>
    <s v="GRN2526-0006401"/>
    <d v="2025-12-22T00:00:00"/>
    <m/>
    <n v="5"/>
    <s v="Ontime"/>
    <m/>
  </r>
  <r>
    <n v="1753"/>
    <s v="Expent  cost"/>
    <m/>
    <m/>
    <m/>
    <d v="2025-12-03T00:00:00"/>
    <s v="PR2526-03554"/>
    <s v="PO2526-05004"/>
    <d v="2025-12-17T00:00:00"/>
    <m/>
    <n v="30"/>
    <s v="SFST81000009"/>
    <s v="Consumable part for MN"/>
    <s v="Consumable part"/>
    <n v="8"/>
    <s v="น็อต สกรู หัว หกเหลี่ยม พร้อม แหวน+สปริง+ตัวเมีย สเตนเลส 304 เกลียวมิล M10*40"/>
    <n v="40"/>
    <s v="PCS."/>
    <n v="18"/>
    <n v="720"/>
    <m/>
    <s v="V1000840 - S.Q. &amp; CO CO., LTD"/>
    <x v="0"/>
    <s v="GRN2526-0006401"/>
    <d v="2025-12-22T00:00:00"/>
    <m/>
    <n v="5"/>
    <s v="Ontime"/>
    <m/>
  </r>
  <r>
    <n v="1754"/>
    <s v="Expent  cost"/>
    <m/>
    <m/>
    <m/>
    <d v="2025-12-03T00:00:00"/>
    <s v="PR2526-03554"/>
    <s v="PO2526-05004"/>
    <d v="2025-12-17T00:00:00"/>
    <m/>
    <n v="30"/>
    <s v="SFST81000009"/>
    <s v="Consumable part for MN"/>
    <s v="Consumable part"/>
    <n v="9"/>
    <s v="น็อต สกรู หัว หกเหลี่ยม พร้อม แหวน+สปริง+ตัวเมีย สเตนเลส 304 เกลียวมิล M10*65"/>
    <n v="40"/>
    <s v="PCS."/>
    <n v="21"/>
    <n v="840"/>
    <m/>
    <s v="V1000840 - S.Q. &amp; CO CO., LTD"/>
    <x v="0"/>
    <s v="GRN2526-0006401"/>
    <d v="2025-12-22T00:00:00"/>
    <m/>
    <n v="5"/>
    <s v="Ontime"/>
    <m/>
  </r>
  <r>
    <n v="1755"/>
    <s v="Expent  cost"/>
    <m/>
    <m/>
    <m/>
    <d v="2025-12-03T00:00:00"/>
    <s v="PR2526-03554"/>
    <s v="PO2526-05004"/>
    <d v="2025-12-17T00:00:00"/>
    <m/>
    <n v="30"/>
    <s v="SFST81000009"/>
    <s v="Consumable part for MN"/>
    <s v="Consumable part"/>
    <n v="10"/>
    <s v="น็อต สกรู หัว หกเหลี่ยม พร้อม แหวน+สปริง+ตัวเมีย สเตนเลส 304 เกลียวมิล M12*40"/>
    <n v="40"/>
    <s v="PCS."/>
    <n v="27"/>
    <n v="1080"/>
    <m/>
    <s v="V1000840 - S.Q. &amp; CO CO., LTD"/>
    <x v="0"/>
    <s v="GRN2526-0006401"/>
    <d v="2025-12-22T00:00:00"/>
    <m/>
    <n v="5"/>
    <s v="Ontime"/>
    <m/>
  </r>
  <r>
    <n v="1756"/>
    <s v="Expent  cost"/>
    <m/>
    <m/>
    <m/>
    <d v="2025-12-03T00:00:00"/>
    <s v="PR2526-03554"/>
    <s v="PO2526-05004"/>
    <d v="2025-12-17T00:00:00"/>
    <m/>
    <n v="30"/>
    <s v="SFST81000009"/>
    <s v="Consumable part for MN"/>
    <s v="Consumable part"/>
    <n v="11"/>
    <s v="น็อต สกรู หัว หกเหลี่ยม พร้อม แหวน+สปริง+ตัวเมีย สเตนเลส 304 เกลียวมิล M12*60"/>
    <n v="40"/>
    <s v="PCS."/>
    <n v="27"/>
    <n v="1080"/>
    <m/>
    <s v="V1000840 - S.Q. &amp; CO CO., LTD"/>
    <x v="0"/>
    <s v="GRN2526-0006401"/>
    <d v="2025-12-22T00:00:00"/>
    <m/>
    <n v="5"/>
    <s v="Ontime"/>
    <m/>
  </r>
  <r>
    <n v="1757"/>
    <s v="Expent  cost"/>
    <m/>
    <m/>
    <m/>
    <d v="2025-12-03T00:00:00"/>
    <s v="PR2526-03555"/>
    <s v="PO2526-05005"/>
    <d v="2025-12-17T00:00:00"/>
    <m/>
    <n v="60"/>
    <s v="SFST81000048"/>
    <s v="PD Machine"/>
    <s v="Tool and Equipment"/>
    <n v="1"/>
    <s v="22008 Timer Assembly (S4)"/>
    <n v="1"/>
    <s v="PCS."/>
    <n v="1900"/>
    <n v="1900"/>
    <m/>
    <s v="V1000452 - SRIPIPAT ENGINEERING CO.,LTD."/>
    <x v="0"/>
    <s v="GRN2526-0007606"/>
    <d v="2026-02-02T00:00:00"/>
    <m/>
    <n v="47"/>
    <s v="Ontime"/>
    <m/>
  </r>
  <r>
    <n v="1758"/>
    <s v="Expent  cost"/>
    <m/>
    <m/>
    <m/>
    <d v="2025-12-03T00:00:00"/>
    <s v="PR2526-03556"/>
    <s v="PO2526-05015"/>
    <d v="2025-12-16T00:00:00"/>
    <m/>
    <n v="60"/>
    <s v="SFST81000048"/>
    <s v="PD Machine"/>
    <s v="Hood No.1"/>
    <n v="1"/>
    <s v="Steam Bratt Pan No.1: Sep25/Jan 26"/>
    <n v="2"/>
    <s v="job."/>
    <n v="9000"/>
    <n v="18000"/>
    <m/>
    <s v="V1000799 - LALIN CLEAN TECH CO., LTD."/>
    <x v="1"/>
    <m/>
    <m/>
    <m/>
    <n v="-46007"/>
    <s v="Ontime"/>
    <m/>
  </r>
  <r>
    <n v="1759"/>
    <s v="Expent  cost"/>
    <m/>
    <m/>
    <m/>
    <d v="2025-12-03T00:00:00"/>
    <s v="PR2526-03556"/>
    <s v="PO2526-05015"/>
    <d v="2025-12-16T00:00:00"/>
    <m/>
    <n v="60"/>
    <s v="SFST81000048"/>
    <s v="PD Machine"/>
    <s v="Hood No.2"/>
    <n v="2"/>
    <s v="Deep Pan fryer No.1: Jan26"/>
    <n v="1"/>
    <s v="job."/>
    <n v="9000"/>
    <n v="9000"/>
    <m/>
    <s v="V1000799 - LALIN CLEAN TECH CO., LTD."/>
    <x v="1"/>
    <m/>
    <m/>
    <m/>
    <n v="-46007"/>
    <s v="Ontime"/>
    <m/>
  </r>
  <r>
    <n v="1760"/>
    <s v="Expent  cost"/>
    <m/>
    <m/>
    <m/>
    <d v="2025-12-03T00:00:00"/>
    <s v="PR2526-03556"/>
    <s v="PO2526-05015"/>
    <d v="2025-12-16T00:00:00"/>
    <m/>
    <n v="60"/>
    <s v="SFST81000048"/>
    <s v="PD Machine"/>
    <s v="Hood No.3"/>
    <n v="3"/>
    <s v="Round Bratt pan No.1: Nov25"/>
    <n v="1"/>
    <s v="job."/>
    <n v="9000"/>
    <n v="9000"/>
    <m/>
    <s v="V1000799 - LALIN CLEAN TECH CO., LTD."/>
    <x v="1"/>
    <m/>
    <m/>
    <m/>
    <n v="-46007"/>
    <s v="Ontime"/>
    <m/>
  </r>
  <r>
    <n v="1761"/>
    <s v="Expent  cost"/>
    <m/>
    <m/>
    <m/>
    <d v="2025-12-03T00:00:00"/>
    <s v="PR2526-03556"/>
    <s v="PO2526-05015"/>
    <d v="2025-12-16T00:00:00"/>
    <m/>
    <n v="60"/>
    <s v="SFST81000048"/>
    <s v="PD Machine"/>
    <s v="Hood No.4"/>
    <n v="4"/>
    <s v="Stam Bratt Pan No.3: Sep25/Jan 26"/>
    <n v="2"/>
    <s v="job."/>
    <n v="9000"/>
    <n v="18000"/>
    <m/>
    <s v="V1000799 - LALIN CLEAN TECH CO., LTD."/>
    <x v="1"/>
    <m/>
    <m/>
    <m/>
    <n v="-46007"/>
    <s v="Ontime"/>
    <m/>
  </r>
  <r>
    <n v="1762"/>
    <s v="Expent  cost"/>
    <m/>
    <m/>
    <m/>
    <d v="2025-12-03T00:00:00"/>
    <s v="PR2526-03556"/>
    <s v="PO2526-05015"/>
    <d v="2025-12-16T00:00:00"/>
    <m/>
    <n v="60"/>
    <s v="SFST81000048"/>
    <s v="PD Machine"/>
    <s v="Hood No.5"/>
    <n v="5"/>
    <s v="Cast Iron Bratt Pan: Nov25"/>
    <n v="1"/>
    <s v="job."/>
    <n v="9000"/>
    <n v="9000"/>
    <m/>
    <s v="V1000799 - LALIN CLEAN TECH CO., LTD."/>
    <x v="1"/>
    <m/>
    <m/>
    <m/>
    <n v="-46007"/>
    <s v="Ontime"/>
    <m/>
  </r>
  <r>
    <n v="1763"/>
    <s v="Expent  cost"/>
    <m/>
    <m/>
    <m/>
    <d v="2025-12-03T00:00:00"/>
    <s v="PR2526-03556"/>
    <s v="PO2526-05015"/>
    <d v="2025-12-16T00:00:00"/>
    <m/>
    <n v="60"/>
    <s v="SFST81000048"/>
    <s v="PD Machine"/>
    <s v="Hood No.6"/>
    <n v="6"/>
    <s v="Steam Bratt Pan No.2: Sep25/Jan 26"/>
    <n v="2"/>
    <s v="job."/>
    <n v="9000"/>
    <n v="18000"/>
    <m/>
    <s v="V1000799 - LALIN CLEAN TECH CO., LTD."/>
    <x v="1"/>
    <m/>
    <m/>
    <m/>
    <n v="-46007"/>
    <s v="Ontime"/>
    <m/>
  </r>
  <r>
    <n v="1764"/>
    <s v="Expent  cost"/>
    <m/>
    <m/>
    <m/>
    <d v="2025-12-03T00:00:00"/>
    <s v="PR2526-03556"/>
    <s v="PO2526-05015"/>
    <d v="2025-12-16T00:00:00"/>
    <m/>
    <n v="60"/>
    <s v="SFST81000048"/>
    <s v="PD Machine"/>
    <s v="Hood No.7"/>
    <n v="7"/>
    <s v="Combi Oven No.2-3: Dec25"/>
    <n v="1"/>
    <s v="job."/>
    <n v="9000"/>
    <n v="9000"/>
    <m/>
    <s v="V1000799 - LALIN CLEAN TECH CO., LTD."/>
    <x v="1"/>
    <m/>
    <m/>
    <m/>
    <n v="-46007"/>
    <s v="Ontime"/>
    <m/>
  </r>
  <r>
    <n v="1765"/>
    <s v="Expent  cost"/>
    <m/>
    <m/>
    <m/>
    <d v="2025-12-03T00:00:00"/>
    <s v="PR2526-03556"/>
    <s v="PO2526-05015"/>
    <d v="2025-12-16T00:00:00"/>
    <m/>
    <n v="60"/>
    <s v="SFST81000048"/>
    <s v="PD Machine"/>
    <s v="Hood No.8"/>
    <n v="8"/>
    <s v="Combi Oven No.1: Dec25"/>
    <n v="1"/>
    <s v="job."/>
    <n v="9000"/>
    <n v="9000"/>
    <m/>
    <s v="V1000799 - LALIN CLEAN TECH CO., LTD."/>
    <x v="1"/>
    <m/>
    <m/>
    <m/>
    <n v="-46007"/>
    <s v="Ontime"/>
    <m/>
  </r>
  <r>
    <n v="1766"/>
    <s v="Expent  cost"/>
    <m/>
    <m/>
    <m/>
    <d v="2025-12-03T00:00:00"/>
    <s v="PR2526-03556"/>
    <s v="PO2526-05015"/>
    <d v="2025-12-16T00:00:00"/>
    <m/>
    <n v="60"/>
    <s v="SFST81000048"/>
    <s v="PD Machine"/>
    <s v="Hood No.1"/>
    <n v="9"/>
    <s v="Combi Oven No.4: Dec25"/>
    <n v="1"/>
    <s v="job."/>
    <n v="9000"/>
    <n v="9000"/>
    <m/>
    <s v="V1000799 - LALIN CLEAN TECH CO., LTD."/>
    <x v="1"/>
    <m/>
    <m/>
    <m/>
    <n v="-46007"/>
    <s v="Ontime"/>
    <m/>
  </r>
  <r>
    <n v="1767"/>
    <s v="Expent  cost"/>
    <m/>
    <m/>
    <m/>
    <d v="2025-12-03T00:00:00"/>
    <s v="PR2526-03556"/>
    <s v="PO2526-05015"/>
    <d v="2025-12-16T00:00:00"/>
    <m/>
    <n v="60"/>
    <s v="SFST81000048"/>
    <s v="PD Machine"/>
    <s v="Hood No.2"/>
    <n v="10"/>
    <s v="Fryer No.2-3: Sep25/Dec25/Mar26"/>
    <n v="3"/>
    <s v="job."/>
    <n v="9000"/>
    <n v="27000"/>
    <m/>
    <s v="V1000799 - LALIN CLEAN TECH CO., LTD."/>
    <x v="1"/>
    <m/>
    <m/>
    <m/>
    <n v="-46007"/>
    <s v="Ontime"/>
    <m/>
  </r>
  <r>
    <n v="1768"/>
    <s v="Expent  cost"/>
    <m/>
    <m/>
    <m/>
    <d v="2025-12-03T00:00:00"/>
    <s v="PR2526-03556"/>
    <s v="PO2526-05015"/>
    <d v="2025-12-16T00:00:00"/>
    <m/>
    <n v="60"/>
    <s v="SFST81000048"/>
    <s v="PD Machine"/>
    <s v="Hood No.3"/>
    <n v="11"/>
    <s v="Frame grill: Nov25"/>
    <n v="1"/>
    <s v="job."/>
    <n v="9000"/>
    <n v="9000"/>
    <m/>
    <s v="V1000799 - LALIN CLEAN TECH CO., LTD."/>
    <x v="1"/>
    <m/>
    <m/>
    <m/>
    <n v="-46007"/>
    <s v="Ontime"/>
    <m/>
  </r>
  <r>
    <n v="1769"/>
    <s v="Expent  cost"/>
    <m/>
    <m/>
    <m/>
    <d v="2025-12-03T00:00:00"/>
    <s v="PR2526-03556"/>
    <s v="PO2526-05015"/>
    <d v="2025-12-16T00:00:00"/>
    <m/>
    <n v="60"/>
    <s v="SFST81000048"/>
    <s v="PD Machine"/>
    <s v="Hood No.4"/>
    <n v="12"/>
    <s v="Front steam Box No 1&amp;2 (Hight risk): Nov25"/>
    <n v="1"/>
    <s v="job."/>
    <n v="9000"/>
    <n v="9000"/>
    <m/>
    <s v="V1000799 - LALIN CLEAN TECH CO., LTD."/>
    <x v="1"/>
    <m/>
    <m/>
    <m/>
    <n v="-46007"/>
    <s v="Ontime"/>
    <m/>
  </r>
  <r>
    <n v="1770"/>
    <s v="Expent  cost"/>
    <m/>
    <m/>
    <m/>
    <d v="2025-12-03T00:00:00"/>
    <s v="PR2526-03563"/>
    <s v="PO2526-05006 "/>
    <d v="2025-12-17T00:00:00"/>
    <m/>
    <n v="60"/>
    <s v="SFST81000048"/>
    <s v="Tool and Equipment  Engineering"/>
    <s v="Water system jobs"/>
    <n v="1"/>
    <s v="Replace Shaft Pump_x000a_CR 10-22"/>
    <n v="1"/>
    <s v="PCS."/>
    <n v="8075"/>
    <n v="8075"/>
    <m/>
    <s v="V1000790 - WEE SERVICE 2024 CO., LTD."/>
    <x v="0"/>
    <s v="GRN2526-0006767"/>
    <d v="2026-01-08T00:00:00"/>
    <m/>
    <n v="22"/>
    <s v="Ontime"/>
    <m/>
  </r>
  <r>
    <n v="1771"/>
    <s v="Expent  cost"/>
    <m/>
    <m/>
    <m/>
    <d v="2025-12-03T00:00:00"/>
    <s v="PR2526-03563"/>
    <s v="PO2526-05006 "/>
    <d v="2025-12-17T00:00:00"/>
    <m/>
    <n v="60"/>
    <s v="SFST81000048"/>
    <s v="Tool and Equipment  Engineering"/>
    <s v="Water system jobs"/>
    <n v="2"/>
    <s v="Replace Impeller _x000a_- 1 ใบ"/>
    <n v="1"/>
    <s v="PCS."/>
    <n v="3325"/>
    <n v="3325"/>
    <m/>
    <s v="V1000790 - WEE SERVICE 2024 CO., LTD."/>
    <x v="0"/>
    <s v="GRN2526-0006767"/>
    <d v="2026-01-08T00:00:00"/>
    <m/>
    <n v="22"/>
    <s v="Ontime"/>
    <m/>
  </r>
  <r>
    <n v="1772"/>
    <s v="Expent  cost"/>
    <m/>
    <m/>
    <m/>
    <d v="2025-12-03T00:00:00"/>
    <s v="PR2526-03564"/>
    <s v="PO2526-05009"/>
    <d v="2025-12-17T00:00:00"/>
    <m/>
    <n v="60"/>
    <s v="SFST81000048"/>
    <s v="PD Machine"/>
    <s v="Combi oven No.2"/>
    <n v="1"/>
    <s v="Rational Door Gasket SCC202_x000a_20.00.399P"/>
    <n v="2"/>
    <s v="PCS."/>
    <n v="6750"/>
    <n v="13500"/>
    <m/>
    <s v="V1000460 - FIX EVOLUTION CO., LTD."/>
    <x v="0"/>
    <s v="GRN2526-0006766"/>
    <d v="2026-01-08T00:00:00"/>
    <m/>
    <n v="22"/>
    <s v="Ontime"/>
    <m/>
  </r>
  <r>
    <n v="1773"/>
    <s v="Expent  cost"/>
    <m/>
    <m/>
    <m/>
    <d v="2025-12-03T00:00:00"/>
    <s v="PR2526-03564"/>
    <s v="PO2526-05009"/>
    <d v="2025-12-17T00:00:00"/>
    <m/>
    <n v="60"/>
    <s v="SFST81000048"/>
    <s v="PD Machine"/>
    <s v="Combi oven No.2"/>
    <n v="2"/>
    <s v="Rational Gasket - Mobile Oven Rack 202_x000a_87.01.545S"/>
    <n v="2"/>
    <s v="PCS."/>
    <n v="2970"/>
    <n v="5940"/>
    <m/>
    <s v="V1000460 - FIX EVOLUTION CO., LTD."/>
    <x v="0"/>
    <s v="GRN2526-0006766,GRN2526-0008175"/>
    <d v="2026-01-08T00:00:00"/>
    <m/>
    <n v="22"/>
    <s v="Ontime"/>
    <m/>
  </r>
  <r>
    <n v="1774"/>
    <s v="Expent  cost"/>
    <m/>
    <m/>
    <m/>
    <d v="2025-12-03T00:00:00"/>
    <s v="PR2526-03465"/>
    <s v="PO2526-05024 "/>
    <d v="2025-11-12T00:00:00"/>
    <m/>
    <n v="60"/>
    <s v="SFST34000190"/>
    <s v="Consumable part for MN"/>
    <s v="Consumable part"/>
    <n v="1"/>
    <s v="ครบชุดไม่รวมใส้กรอง"/>
    <n v="5"/>
    <s v="PCS."/>
    <n v="800"/>
    <n v="4000"/>
    <m/>
    <s v="V1000878 - ROJANAPAT ENGINEERING CO., LTD"/>
    <x v="0"/>
    <s v="GRN2526-0006461"/>
    <d v="2025-12-23T00:00:00"/>
    <m/>
    <n v="41"/>
    <s v="Ontime"/>
    <m/>
  </r>
  <r>
    <n v="1775"/>
    <s v="Expent  cost"/>
    <m/>
    <m/>
    <m/>
    <d v="2025-12-03T00:00:00"/>
    <s v="PR2526-03465"/>
    <s v="PO2526-05024 "/>
    <d v="2025-11-12T00:00:00"/>
    <m/>
    <n v="60"/>
    <s v="SFST34000192"/>
    <s v="Consumable part for MN"/>
    <s v="Consumable part"/>
    <n v="2"/>
    <s v="Housing น้ำเงิน-ทึบ 10&quot; Brass 4 หุน ครบชุดไม่รวมไส้  Fast Flow"/>
    <n v="5"/>
    <s v="PCS."/>
    <n v="650"/>
    <n v="3250"/>
    <m/>
    <s v="V1000878 - ROJANAPAT ENGINEERING CO., LTD"/>
    <x v="0"/>
    <s v="GRN2526-0006461"/>
    <d v="2025-12-23T00:00:00"/>
    <m/>
    <n v="41"/>
    <s v="Ontime"/>
    <m/>
  </r>
  <r>
    <n v="1776"/>
    <s v="Expent  cost"/>
    <m/>
    <m/>
    <m/>
    <d v="2025-12-03T00:00:00"/>
    <s v="PR2526-03465"/>
    <s v="PO2526-05024 "/>
    <d v="2025-11-12T00:00:00"/>
    <m/>
    <n v="120"/>
    <s v="SFST34000193"/>
    <s v="Consumable part for MN"/>
    <s v="Consumable part"/>
    <n v="3"/>
    <s v="Housing น้ำเงินทึบ 20&quot; Brass3/4' ครบชุดไม่รวมไส้กรอง Fast Flow"/>
    <n v="5"/>
    <s v="PCS."/>
    <n v="550"/>
    <n v="2750"/>
    <m/>
    <s v="V1000878 - ROJANAPAT ENGINEERING CO., LTD"/>
    <x v="0"/>
    <s v="GRN2526-0009207"/>
    <d v="2026-03-19T00:00:00"/>
    <m/>
    <n v="127"/>
    <s v="over deliverry"/>
    <m/>
  </r>
  <r>
    <n v="1777"/>
    <s v="Expent  cost"/>
    <m/>
    <m/>
    <m/>
    <d v="2025-12-03T00:00:00"/>
    <s v="PR2526-03465"/>
    <s v="PO2526-05024 "/>
    <d v="2025-11-12T00:00:00"/>
    <m/>
    <n v="60"/>
    <s v="SFST34000194"/>
    <s v="Consumable part for MN"/>
    <s v="Consumable part"/>
    <n v="4"/>
    <s v="Housing น้ำเงินทึบ 20&quot; Brass 4 หุน"/>
    <n v="5"/>
    <s v="PCS."/>
    <n v="540"/>
    <n v="2700"/>
    <m/>
    <s v="V1000878 - ROJANAPAT ENGINEERING CO., LTD"/>
    <x v="0"/>
    <s v="GRN2526-0006461"/>
    <d v="2025-12-23T00:00:00"/>
    <m/>
    <n v="41"/>
    <s v="Ontime"/>
    <m/>
  </r>
  <r>
    <n v="1778"/>
    <s v="Expent  cost"/>
    <m/>
    <m/>
    <m/>
    <d v="2025-12-03T00:00:00"/>
    <s v="PR2526-03569"/>
    <s v="PO2526-05008"/>
    <d v="2025-12-17T00:00:00"/>
    <m/>
    <n v="30"/>
    <s v="SFST81000048"/>
    <s v="PD Machine"/>
    <s v="X-Ray No.2"/>
    <n v="1"/>
    <s v="UNIBAND BRAND&quot; CONVEYOR BELT TYPE: UP6/W ENDLESS_x000a_SIZE: 280 MM. x 1630 MM. x 0.8 MM._x000a_เครื่องตรวจวัด No-2"/>
    <n v="1"/>
    <s v="PCS."/>
    <n v="1500"/>
    <n v="1500"/>
    <m/>
    <s v="V1000256 - ADVANTAGE INTER BELT CO.,LTD."/>
    <x v="0"/>
    <s v="GRN2526-0006407"/>
    <d v="2025-12-22T00:00:00"/>
    <m/>
    <n v="5"/>
    <s v="Ontime"/>
    <m/>
  </r>
  <r>
    <n v="1779"/>
    <s v="Expent  cost"/>
    <m/>
    <m/>
    <m/>
    <d v="2025-12-03T00:00:00"/>
    <s v="PR2526-03569"/>
    <s v="PO2526-05008"/>
    <d v="2025-12-17T00:00:00"/>
    <m/>
    <n v="30"/>
    <s v="SFST81000048"/>
    <s v="PD Machine"/>
    <s v="X-Ray No.2"/>
    <n v="2"/>
    <s v="UNIBAND BRAND&quot; CONVEYOR BELT TYPE: UP7/W ENDLESS_x000a_SIZE: 230 MM. x 725 MM. x 0.8 MM._x000a_เครื่องรีเจ็ค No-2"/>
    <n v="1"/>
    <s v="PCS."/>
    <n v="600"/>
    <n v="600"/>
    <m/>
    <s v="V1000256 - ADVANTAGE INTER BELT CO.,LTD."/>
    <x v="0"/>
    <s v="GRN2526-0006407"/>
    <d v="2025-12-22T00:00:00"/>
    <m/>
    <n v="5"/>
    <s v="Ontime"/>
    <m/>
  </r>
  <r>
    <n v="1780"/>
    <s v="Expent  cost"/>
    <m/>
    <m/>
    <m/>
    <d v="2025-12-04T00:00:00"/>
    <s v="PR2526-03599"/>
    <s v="PO2526-05074"/>
    <d v="2025-12-16T00:00:00"/>
    <m/>
    <n v="30"/>
    <s v="SFST11000256"/>
    <s v="Consumable part for MN"/>
    <s v="Consumable part"/>
    <n v="1"/>
    <s v="Bio Solution 1 lit"/>
    <n v="4"/>
    <s v="BOT."/>
    <n v="650"/>
    <n v="2600"/>
    <m/>
    <s v="V1000206 - TECHMAN (THAILAND) CO.,LTD."/>
    <x v="0"/>
    <s v="GRN2526-0006429"/>
    <d v="2025-12-22T00:00:00"/>
    <m/>
    <n v="6"/>
    <s v="Ontime"/>
    <m/>
  </r>
  <r>
    <n v="1781"/>
    <s v="Expent  cost"/>
    <m/>
    <m/>
    <m/>
    <d v="2025-12-04T00:00:00"/>
    <s v="PR2526-03610"/>
    <s v="PO2526-05010"/>
    <d v="2025-12-17T00:00:00"/>
    <m/>
    <n v="30"/>
    <s v="SFST81000009"/>
    <s v="Consumable part for MN"/>
    <s v="Consumable part"/>
    <n v="1"/>
    <s v="Diamond โช้คฝังบน 2 วาล์ว แบบตั้งค้าง โช้คอัพประตูบานสวิง 2 จังหวะ"/>
    <n v="4"/>
    <s v="PCS."/>
    <n v="1430"/>
    <n v="5720"/>
    <m/>
    <s v="V1000306 - Inter Supply (1992) Co., Ltd."/>
    <x v="0"/>
    <s v="GRN2526-0006620"/>
    <d v="2026-01-05T00:00:00"/>
    <m/>
    <n v="19"/>
    <s v="Ontime"/>
    <m/>
  </r>
  <r>
    <n v="1782"/>
    <s v="Expent  cost"/>
    <m/>
    <m/>
    <m/>
    <d v="2025-12-04T00:00:00"/>
    <s v="PR2526-03610"/>
    <s v="PO2526-05010"/>
    <d v="2025-12-17T00:00:00"/>
    <m/>
    <n v="30"/>
    <s v="SFST81000009"/>
    <s v="Consumable part for MN"/>
    <s v="Consumable part"/>
    <n v="2"/>
    <s v="Diamond โช้คฝังบน 2 วาล์ว แบบไม่ตั้งค้าง โช้คอัพประตูบานสวิง 2 จังหวะ"/>
    <n v="4"/>
    <s v="PCS."/>
    <n v="1550"/>
    <n v="6200"/>
    <m/>
    <s v="V1000306 - Inter Supply (1992) Co., Ltd."/>
    <x v="0"/>
    <s v="GRN2526-0006620"/>
    <d v="2026-01-05T00:00:00"/>
    <m/>
    <n v="19"/>
    <s v="Ontime"/>
    <m/>
  </r>
  <r>
    <n v="1783"/>
    <s v="Expent  cost"/>
    <m/>
    <m/>
    <m/>
    <d v="2025-12-04T00:00:00"/>
    <s v="PR2526-03611"/>
    <s v="PO2526-05011"/>
    <d v="2025-12-17T00:00:00"/>
    <m/>
    <n v="30"/>
    <s v="SFST81000009"/>
    <s v="Consumable part for MN"/>
    <s v="Consumable part"/>
    <n v="1"/>
    <s v="ท่อกลม1/2นิ้ว สแตนเลส304 SCH10 ยาว6ม. Steam Pipe"/>
    <n v="4"/>
    <s v="PCS."/>
    <n v="715"/>
    <n v="2860"/>
    <m/>
    <s v="V1000307 - M.C.K.STEEL CENTER CO., LTD."/>
    <x v="0"/>
    <s v="GRN2526-0006622"/>
    <d v="2026-01-05T00:00:00"/>
    <m/>
    <n v="19"/>
    <s v="Ontime"/>
    <m/>
  </r>
  <r>
    <n v="1784"/>
    <s v="Expent  cost"/>
    <m/>
    <m/>
    <m/>
    <d v="2025-12-04T00:00:00"/>
    <s v="PR2526-03611"/>
    <s v="PO2526-05011"/>
    <d v="2025-12-17T00:00:00"/>
    <m/>
    <n v="30"/>
    <s v="SFST81000009"/>
    <s v="Consumable part for MN"/>
    <s v="Consumable part"/>
    <n v="2"/>
    <s v="ท่อกลม1-1/4นิ้ว สแตนเลส304 SCH10 ยาว6ม. Steam Pipe"/>
    <n v="2"/>
    <s v="PCS."/>
    <n v="1455"/>
    <n v="2910"/>
    <m/>
    <s v="V1000307 - M.C.K.STEEL CENTER CO., LTD."/>
    <x v="0"/>
    <s v="GRN2526-0006622"/>
    <d v="2026-01-05T00:00:00"/>
    <m/>
    <n v="19"/>
    <s v="Ontime"/>
    <m/>
  </r>
  <r>
    <n v="1785"/>
    <s v="Expent  cost"/>
    <m/>
    <m/>
    <m/>
    <d v="2025-12-04T00:00:00"/>
    <s v="PR2526-03611"/>
    <s v="PO2526-05011"/>
    <d v="2025-12-17T00:00:00"/>
    <m/>
    <n v="30"/>
    <s v="SFST81000009"/>
    <s v="Consumable part for MN"/>
    <s v="Consumable part"/>
    <n v="3"/>
    <s v="ท่อกลม1-1/2นิ้ว สแตนเลส304 SCH10 ยาว6ม. Steam Pipe"/>
    <n v="2"/>
    <s v="PCS."/>
    <n v="1710"/>
    <n v="3420"/>
    <m/>
    <s v="V1000307 - M.C.K.STEEL CENTER CO., LTD."/>
    <x v="0"/>
    <s v="GRN2526-0006622"/>
    <d v="2026-01-05T00:00:00"/>
    <m/>
    <n v="19"/>
    <s v="Ontime"/>
    <m/>
  </r>
  <r>
    <n v="1786"/>
    <s v="Expent  cost"/>
    <m/>
    <m/>
    <m/>
    <d v="2025-12-04T00:00:00"/>
    <s v="PR2526-03611"/>
    <s v="PO2526-05011"/>
    <d v="2025-12-17T00:00:00"/>
    <m/>
    <n v="30"/>
    <s v="SFST81000009"/>
    <s v="Consumable part for MN"/>
    <s v="Consumable part"/>
    <n v="4"/>
    <s v="สแตนเลสกล่อง, SS304, 1/2X1/2&quot; หนา 1มม."/>
    <n v="5"/>
    <s v="PCS."/>
    <n v="290"/>
    <n v="1450"/>
    <m/>
    <s v="V1000307 - M.C.K.STEEL CENTER CO., LTD."/>
    <x v="0"/>
    <s v="GRN2526-0006622"/>
    <d v="2026-01-05T00:00:00"/>
    <m/>
    <n v="19"/>
    <s v="Ontime"/>
    <m/>
  </r>
  <r>
    <n v="1787"/>
    <s v="Expent  cost"/>
    <m/>
    <m/>
    <m/>
    <d v="2025-12-04T00:00:00"/>
    <s v="PR2526-03611"/>
    <s v="PO2526-05011"/>
    <d v="2025-12-17T00:00:00"/>
    <m/>
    <n v="30"/>
    <s v="SFST81000009"/>
    <s v="Consumable part for MN"/>
    <s v="Consumable part"/>
    <n v="5"/>
    <s v="สแตนเลสกล่อง SS304, 1/2X1/2&quot; หนา 1.5 มม."/>
    <n v="5"/>
    <s v="PCS."/>
    <n v="620"/>
    <n v="3100"/>
    <m/>
    <s v="V1000307 - M.C.K.STEEL CENTER CO., LTD."/>
    <x v="0"/>
    <s v="GRN2526-0006622"/>
    <d v="2026-01-05T00:00:00"/>
    <m/>
    <n v="19"/>
    <s v="Ontime"/>
    <m/>
  </r>
  <r>
    <n v="1788"/>
    <s v="Expent  cost"/>
    <m/>
    <m/>
    <m/>
    <d v="2025-12-04T00:00:00"/>
    <s v="PR2526-03611"/>
    <s v="PO2526-05011"/>
    <d v="2025-12-17T00:00:00"/>
    <m/>
    <n v="30"/>
    <s v="SFST81000009"/>
    <s v="Consumable part for MN"/>
    <s v="Consumable part"/>
    <n v="6"/>
    <s v="สแตนเลสกล่อง SS304, 1 X1 &quot; หนา 2 มม."/>
    <n v="5"/>
    <s v="PCS."/>
    <n v="800"/>
    <n v="4000"/>
    <m/>
    <s v="V1000307 - M.C.K.STEEL CENTER CO., LTD."/>
    <x v="0"/>
    <s v="GRN2526-0006622"/>
    <d v="2026-01-05T00:00:00"/>
    <m/>
    <n v="19"/>
    <s v="Ontime"/>
    <m/>
  </r>
  <r>
    <n v="1789"/>
    <s v="Expent  cost"/>
    <m/>
    <m/>
    <m/>
    <d v="2025-12-04T00:00:00"/>
    <s v="PR2526-03612"/>
    <s v="PO2526-05012"/>
    <d v="2025-12-17T00:00:00"/>
    <m/>
    <n v="30"/>
    <s v="SFST81000009"/>
    <s v="Consumable part for MN"/>
    <s v="Consumable part"/>
    <n v="1"/>
    <s v="ก๊อกบอลสนาม ด้ามสเตนเลส DUSS รุ่น L6 ขนาดเกลียว 1/2 นิ้ว สีเงิน"/>
    <n v="10"/>
    <s v="PCS."/>
    <n v="175"/>
    <n v="1750"/>
    <m/>
    <s v="V1000306 - Inter Supply (1992) Co., Ltd."/>
    <x v="0"/>
    <s v="GRN2526-0006403,GRN2526-0006621"/>
    <d v="2025-12-22T00:00:00"/>
    <m/>
    <n v="5"/>
    <s v="Ontime"/>
    <m/>
  </r>
  <r>
    <n v="1790"/>
    <s v="Expent  cost"/>
    <m/>
    <m/>
    <m/>
    <d v="2025-12-04T00:00:00"/>
    <s v="PR2526-03613 "/>
    <s v="PO2526-05013"/>
    <d v="2025-12-17T00:00:00"/>
    <m/>
    <n v="60"/>
    <s v="SFST81000048"/>
    <s v="PD Machine"/>
    <s v="Can Opener No.1"/>
    <n v="1"/>
    <s v="Traveling Charge"/>
    <n v="1"/>
    <s v="JOB."/>
    <n v="1000"/>
    <n v="1000"/>
    <m/>
    <s v="V1000313 - Somerville (Siam) Co., Ltd."/>
    <x v="0"/>
    <s v="GRN2526-0007101"/>
    <d v="2026-01-17T00:00:00"/>
    <m/>
    <n v="31"/>
    <s v="Ontime"/>
    <m/>
  </r>
  <r>
    <n v="1791"/>
    <s v="Expent  cost"/>
    <m/>
    <m/>
    <m/>
    <d v="2025-12-04T00:00:00"/>
    <s v="PR2526-03613 "/>
    <s v="PO2526-05013"/>
    <d v="2025-12-17T00:00:00"/>
    <m/>
    <n v="60"/>
    <s v="SFST81000048"/>
    <s v="PD Machine"/>
    <s v="Can Opener No.1"/>
    <n v="2"/>
    <s v="Labor / Service Charge"/>
    <n v="1"/>
    <s v="JOB."/>
    <n v="2000"/>
    <n v="2000"/>
    <m/>
    <s v="V1000313 - Somerville (Siam) Co., Ltd."/>
    <x v="0"/>
    <s v="GRN2526-0007101"/>
    <d v="2026-01-17T00:00:00"/>
    <m/>
    <n v="31"/>
    <s v="Ontime"/>
    <m/>
  </r>
  <r>
    <n v="1792"/>
    <s v="Expent  cost"/>
    <m/>
    <m/>
    <m/>
    <d v="2025-12-04T00:00:00"/>
    <s v="PR2526-03614"/>
    <s v="PO2526-05016"/>
    <d v="2025-12-17T00:00:00"/>
    <m/>
    <n v="30"/>
    <s v="SFST81000048"/>
    <s v="PD Machine"/>
    <s v="Vegetable Dicing Machine  Robot coupe CL-50 No.1"/>
    <n v="1"/>
    <s v="สายพาน &quot;OPTIBELT&quot; 5M-450-15MM."/>
    <n v="6"/>
    <s v="PCS."/>
    <n v="275"/>
    <n v="1650"/>
    <m/>
    <s v="V1000306 - Inter Supply (1992) Co., Ltd."/>
    <x v="0"/>
    <s v="GRN2526-0006405"/>
    <d v="2025-12-22T00:00:00"/>
    <m/>
    <n v="5"/>
    <s v="Ontime"/>
    <m/>
  </r>
  <r>
    <n v="1793"/>
    <s v="Expent  cost"/>
    <m/>
    <m/>
    <m/>
    <d v="2025-12-04T00:00:00"/>
    <s v="PR2526-03615"/>
    <s v="PO2526-05017"/>
    <d v="2025-12-17T00:00:00"/>
    <m/>
    <n v="60"/>
    <s v="SFST81000048"/>
    <s v="PD Machine"/>
    <s v="Round bratt pan No.1"/>
    <n v="1"/>
    <s v="Bush Micro Switch Lever Cock"/>
    <n v="1"/>
    <s v="PCS."/>
    <n v="3880"/>
    <n v="3880"/>
    <m/>
    <s v="V1000189 - FPT FOOD PROCESS TECHNOLOGY CO., LTD."/>
    <x v="0"/>
    <s v="GRN2526-0007924"/>
    <d v="2026-02-10T00:00:00"/>
    <m/>
    <n v="55"/>
    <s v="Ontime"/>
    <m/>
  </r>
  <r>
    <n v="1794"/>
    <s v="Expent  cost"/>
    <m/>
    <m/>
    <m/>
    <d v="2025-12-04T00:00:00"/>
    <s v="PR2526-03615"/>
    <s v="PO2526-05017"/>
    <d v="2025-12-17T00:00:00"/>
    <m/>
    <n v="60"/>
    <s v="SFST81000048"/>
    <s v="PD Machine"/>
    <s v="Round bratt pan No.1"/>
    <n v="2"/>
    <s v="Lock Tap Bush"/>
    <n v="1"/>
    <s v="PCS."/>
    <n v="3970"/>
    <n v="3970"/>
    <m/>
    <s v="V1000189 - FPT FOOD PROCESS TECHNOLOGY CO., LTD."/>
    <x v="0"/>
    <s v="GRN2526-0007924"/>
    <d v="2026-02-10T00:00:00"/>
    <m/>
    <n v="55"/>
    <s v="Ontime"/>
    <m/>
  </r>
  <r>
    <n v="1795"/>
    <s v="Expent  cost"/>
    <m/>
    <m/>
    <m/>
    <d v="2025-12-04T00:00:00"/>
    <s v="PR2526-03615"/>
    <s v="PO2526-05017"/>
    <d v="2025-12-17T00:00:00"/>
    <m/>
    <n v="60"/>
    <s v="SFST81000048"/>
    <s v="PD Machine"/>
    <s v="Round bratt pan No.1"/>
    <n v="3"/>
    <s v="Round Limit Switch Omron V-153-1A6"/>
    <n v="2"/>
    <s v="PCS."/>
    <n v="1540"/>
    <n v="3080"/>
    <m/>
    <s v="V1000189 - FPT FOOD PROCESS TECHNOLOGY CO., LTD."/>
    <x v="0"/>
    <s v="GRN2526-0007924"/>
    <d v="2026-02-10T00:00:00"/>
    <m/>
    <n v="55"/>
    <s v="Ontime"/>
    <m/>
  </r>
  <r>
    <n v="1796"/>
    <s v="Expent  cost"/>
    <m/>
    <m/>
    <m/>
    <d v="2025-12-04T00:00:00"/>
    <s v="PR2526-03616"/>
    <s v="PO2526-05020"/>
    <d v="2025-12-17T00:00:00"/>
    <m/>
    <n v="60"/>
    <s v="SFST81000048"/>
    <s v="Cooling machine for PD line"/>
    <s v="Condencer Unit No.12"/>
    <n v="1"/>
    <s v="Suction shutt Valve 1-3/8&quot;"/>
    <n v="1"/>
    <s v="EA."/>
    <n v="4500"/>
    <n v="4500"/>
    <m/>
    <s v="V1000554 - SHANTECH (THAILAND) CO.,LTD."/>
    <x v="0"/>
    <s v="GRN2526-05020"/>
    <d v="2026-01-22T00:00:00"/>
    <m/>
    <n v="36"/>
    <s v="Ontime"/>
    <m/>
  </r>
  <r>
    <n v="1797"/>
    <s v="Expent  cost"/>
    <m/>
    <m/>
    <m/>
    <d v="2025-12-04T00:00:00"/>
    <s v="PR2526-03616"/>
    <s v="PO2526-05020"/>
    <d v="2025-12-17T00:00:00"/>
    <m/>
    <n v="60"/>
    <s v="SFST81000048"/>
    <s v="Cooling machine for PD line"/>
    <s v="Condencer Unit No.12"/>
    <n v="2"/>
    <s v="ค่าอุปกรณ์เบ็ดเตล็ด"/>
    <n v="1"/>
    <s v="LOT"/>
    <n v="2000"/>
    <n v="2000"/>
    <m/>
    <s v="V1000554 - SHANTECH (THAILAND) CO.,LTD."/>
    <x v="0"/>
    <s v="GRN2526-05020"/>
    <d v="2026-01-22T00:00:00"/>
    <m/>
    <n v="36"/>
    <s v="Ontime"/>
    <m/>
  </r>
  <r>
    <n v="1798"/>
    <s v="Expent  cost"/>
    <m/>
    <m/>
    <m/>
    <d v="2025-12-04T00:00:00"/>
    <s v="PR2526-03616"/>
    <s v="PO2526-05020"/>
    <d v="2025-12-17T00:00:00"/>
    <m/>
    <n v="60"/>
    <s v="SFST81000048"/>
    <s v="Cooling machine for PD line"/>
    <s v="Condencer Unit No.12"/>
    <n v="3"/>
    <s v="ค่าดำเนินการ + ค่าแรง"/>
    <n v="1"/>
    <s v="job."/>
    <n v="8500"/>
    <n v="8500"/>
    <m/>
    <s v="V1000554 - SHANTECH (THAILAND) CO.,LTD."/>
    <x v="0"/>
    <s v="GRN2526-05020"/>
    <d v="2026-01-22T00:00:00"/>
    <m/>
    <n v="36"/>
    <s v="Ontime"/>
    <m/>
  </r>
  <r>
    <n v="1799"/>
    <s v="Expent  cost"/>
    <m/>
    <m/>
    <m/>
    <d v="2025-12-05T00:00:00"/>
    <s v="PR2526-03623"/>
    <s v="PO2526-05022"/>
    <d v="2025-12-18T00:00:00"/>
    <m/>
    <n v="60"/>
    <s v="SFST81000048"/>
    <s v="Cooling machine for PD line"/>
    <s v="Condencer Unit No.5"/>
    <n v="1"/>
    <s v="Rotalock Valve 1-1/8 X1-3/4"/>
    <n v="4"/>
    <s v="EA."/>
    <n v="2950"/>
    <n v="11800"/>
    <m/>
    <s v="V1000654 - A AND B REFRIGERATION CO., LTD."/>
    <x v="1"/>
    <m/>
    <m/>
    <m/>
    <n v="-46009"/>
    <s v="Ontime"/>
    <m/>
  </r>
  <r>
    <n v="1800"/>
    <s v="Expent  cost"/>
    <m/>
    <m/>
    <m/>
    <d v="2025-12-05T00:00:00"/>
    <s v="PR2526-03623"/>
    <s v="PO2526-05022"/>
    <d v="2025-12-18T00:00:00"/>
    <m/>
    <n v="60"/>
    <s v="SFST81000048"/>
    <s v="Cooling machine for PD line"/>
    <s v="Condencer Unit No.6"/>
    <n v="2"/>
    <s v="Brazelec Silver Brazing Rods Flux Coated #4003U 1.5X500MMZ"/>
    <n v="4"/>
    <s v="EA."/>
    <n v="900"/>
    <n v="3600"/>
    <m/>
    <s v="V1000654 - A AND B REFRIGERATION CO., LTD."/>
    <x v="1"/>
    <m/>
    <m/>
    <m/>
    <n v="-46009"/>
    <s v="Ontime"/>
    <m/>
  </r>
  <r>
    <n v="1801"/>
    <s v="Expent  cost"/>
    <m/>
    <m/>
    <m/>
    <d v="2025-12-05T00:00:00"/>
    <s v="PR2526-03623"/>
    <s v="PO2526-05022"/>
    <d v="2025-12-18T00:00:00"/>
    <m/>
    <n v="60"/>
    <s v="SFST81000048"/>
    <s v="Cooling machine for PD line"/>
    <s v="Condencer Unit No.5"/>
    <n v="3"/>
    <s v="อุปกรณ์ประกอบ ลม แก๊ส ลวดเชื่อม ข้องอข้อต่อทองแดง อื่น ๆ"/>
    <n v="1"/>
    <s v="LOT"/>
    <n v="1000"/>
    <n v="1000"/>
    <m/>
    <s v="V1000654 - A AND B REFRIGERATION CO., LTD."/>
    <x v="1"/>
    <m/>
    <m/>
    <m/>
    <n v="-46009"/>
    <s v="Ontime"/>
    <m/>
  </r>
  <r>
    <n v="1802"/>
    <s v="Expent  cost"/>
    <m/>
    <m/>
    <m/>
    <d v="2025-12-05T00:00:00"/>
    <s v="PR2526-03623"/>
    <s v="PO2526-05022"/>
    <d v="2025-12-18T00:00:00"/>
    <m/>
    <n v="60"/>
    <s v="SFST81000048"/>
    <s v="Cooling machine for PD line"/>
    <s v="Condencer Unit No.6"/>
    <n v="4"/>
    <s v="ค่าดำเนินการตรวจเช็คพร้อมแก้ไขรวมค่าเดินทางไปกลับ"/>
    <n v="1"/>
    <s v="JOB."/>
    <n v="8000"/>
    <n v="8000"/>
    <m/>
    <s v="V1000654 - A AND B REFRIGERATION CO., LTD."/>
    <x v="1"/>
    <m/>
    <m/>
    <m/>
    <n v="-46009"/>
    <s v="Ontime"/>
    <m/>
  </r>
  <r>
    <n v="1803"/>
    <s v="Expent  cost"/>
    <m/>
    <m/>
    <m/>
    <d v="2025-12-05T00:00:00"/>
    <s v="PR2526-03624"/>
    <s v="PO2526-05019"/>
    <d v="2025-12-16T00:00:00"/>
    <m/>
    <n v="60"/>
    <s v="SFST81000078"/>
    <s v="Civill jobs (Floor-Wall-Celling-roof)"/>
    <s v="Cevil jobs"/>
    <n v="1"/>
    <s v="งานติดตั้งตาข่ายกันนกและทำความสะอาดขึ้นกบริเวณท่อ Steam ในอาคารบอยเลอร์"/>
    <n v="1"/>
    <s v="JOB."/>
    <n v="25000"/>
    <n v="25000"/>
    <m/>
    <s v="V1000865 - TAWANPHOEMPHOON ENGINEERING CO.,LTD."/>
    <x v="0"/>
    <s v="GRN2526-0008042"/>
    <d v="2026-02-13T00:00:00"/>
    <m/>
    <n v="59"/>
    <s v="Ontime"/>
    <m/>
  </r>
  <r>
    <n v="1804"/>
    <s v="Expent  cost"/>
    <m/>
    <m/>
    <m/>
    <d v="2025-12-05T00:00:00"/>
    <s v="PR2526-03624"/>
    <s v="PO2526-05019"/>
    <d v="2025-12-16T00:00:00"/>
    <m/>
    <n v="60"/>
    <s v="SFST81000078"/>
    <s v="Civill jobs (Floor-Wall-Celling-roof)"/>
    <s v="Cevil jobs"/>
    <n v="2"/>
    <s v="ค่าแรงติดตั้ง_x000a_รายละเอียด_x000a_- พื้นที่ทั้งหมด 112 ตารางเมตร_x000a_- วัสดุที่ใช้ ตาข่ายกันนก Polypropylere เกรด A สีดำ_x000a_- เนื้อตาข่ายผสมสาร UV Stabilizer ขนาดตาข่าย 3/4 นิ้ว_x000a_- เข้าทำงาน 2 วัน วันเสาร์ - วันอาทิตย์"/>
    <n v="1"/>
    <s v="JOB."/>
    <n v="10000"/>
    <n v="10000"/>
    <m/>
    <s v="V1000865 - TAWANPHOEMPHOON ENGINEERING CO.,LTD."/>
    <x v="0"/>
    <s v="GRN2526-0008042"/>
    <d v="2026-02-13T00:00:00"/>
    <m/>
    <n v="59"/>
    <s v="Ontime"/>
    <m/>
  </r>
  <r>
    <n v="1805"/>
    <s v="Expent  cost"/>
    <m/>
    <m/>
    <m/>
    <d v="2025-12-05T00:00:00"/>
    <s v="PR2526-03629"/>
    <s v="PO2526-06703 "/>
    <d v="2026-02-16T00:00:00"/>
    <m/>
    <n v="60"/>
    <s v="SFST81000013"/>
    <s v="Annual cost"/>
    <s v="Inspect cost"/>
    <m/>
    <s v="Rental Car 5/12/2025_x000a_Rent a truck to transport goods from Stage 1 to"/>
    <n v="1"/>
    <s v="JOB."/>
    <n v="2500"/>
    <n v="2500"/>
    <m/>
    <s v="V1001023 - LEGA CORPORATION CO.,LTD."/>
    <x v="1"/>
    <m/>
    <m/>
    <m/>
    <n v="-46069"/>
    <s v="Ontime"/>
    <m/>
  </r>
  <r>
    <n v="1806"/>
    <s v="Expent  cost"/>
    <m/>
    <m/>
    <m/>
    <d v="2025-12-05T00:00:00"/>
    <s v="PR2526-03633"/>
    <s v="PO2526-05270"/>
    <d v="2025-12-18T00:00:00"/>
    <m/>
    <n v="60"/>
    <s v="SFST81000078"/>
    <s v="PD Machine"/>
    <s v="Bowl Cutter (Chopper) No.1"/>
    <n v="1"/>
    <s v="Service Charge_x000a_ค่าบริการเข้าตรวจเช็ค ซ่อม Unloader มอเตอร์เกียร์น้ำมันรั่ว"/>
    <n v="1"/>
    <s v="JOB."/>
    <n v="5900"/>
    <n v="5900"/>
    <m/>
    <s v="V1000189 - FPT FOOD PROCESS TECHNOLOGY CO., LTD"/>
    <x v="1"/>
    <m/>
    <m/>
    <m/>
    <n v="-46009"/>
    <s v="Ontime"/>
    <m/>
  </r>
  <r>
    <n v="1807"/>
    <s v="Expent  cost"/>
    <m/>
    <m/>
    <m/>
    <d v="2025-12-11T00:00:00"/>
    <s v="PR2526-03676"/>
    <s v="PO2526-05044"/>
    <d v="2025-12-17T00:00:00"/>
    <m/>
    <n v="60"/>
    <s v="SFST81000048"/>
    <s v="PD Machine"/>
    <s v="Steam Bratt pan No.1"/>
    <n v="1"/>
    <s v="งานรื้อถอน-ย้าย-ติดตั้ง Steam Round Bratt Pan No.1"/>
    <n v="1"/>
    <s v="JOB."/>
    <n v="95000"/>
    <n v="95000"/>
    <m/>
    <s v="V1000922 - WORMMEC COMPANY LIMITED"/>
    <x v="0"/>
    <s v="GRN2526-0007788"/>
    <d v="2026-02-05T00:00:00"/>
    <m/>
    <n v="50"/>
    <s v="Ontime"/>
    <m/>
  </r>
  <r>
    <n v="1808"/>
    <s v="Expent  cost"/>
    <m/>
    <m/>
    <m/>
    <d v="2025-12-11T00:00:00"/>
    <s v="PR2526-03676"/>
    <s v="PO2526-05044"/>
    <d v="2025-12-17T00:00:00"/>
    <m/>
    <n v="60"/>
    <s v="SFST81000048"/>
    <s v="PD Machine"/>
    <s v="Steam Bratt pan No.1"/>
    <n v="2"/>
    <s v="งานรื้อถอน-ย้าย-ติดตั้ง Steam Round Bratt Pan No.2"/>
    <n v="1"/>
    <s v="JOB."/>
    <n v="32000"/>
    <n v="32000"/>
    <m/>
    <s v="V1000922 - WORMMEC COMPANY LIMITED"/>
    <x v="0"/>
    <s v="GRN2526-0007788"/>
    <d v="2026-02-05T00:00:00"/>
    <m/>
    <n v="50"/>
    <s v="Ontime"/>
    <m/>
  </r>
  <r>
    <n v="1809"/>
    <s v="Expent  cost"/>
    <m/>
    <m/>
    <m/>
    <d v="2025-12-11T00:00:00"/>
    <s v="PR2526-03676"/>
    <s v="PO2526-05044"/>
    <d v="2025-12-17T00:00:00"/>
    <m/>
    <n v="60"/>
    <s v="SFST81000048"/>
    <s v="PD Machine"/>
    <s v="Steam Bratt pan No.1"/>
    <n v="3"/>
    <s v="On site Service, Transport, Hand Tools, Haevy Tools, and Overhead Profit"/>
    <n v="1"/>
    <s v="JOB."/>
    <n v="7500"/>
    <n v="7500"/>
    <m/>
    <s v="V1000922 - WORMMEC COMPANY LIMITED"/>
    <x v="0"/>
    <s v="GRN2526-0007788"/>
    <d v="2026-02-05T00:00:00"/>
    <m/>
    <n v="50"/>
    <s v="Ontime"/>
    <m/>
  </r>
  <r>
    <n v="1810"/>
    <s v="Expent  cost"/>
    <m/>
    <m/>
    <m/>
    <d v="2025-12-11T00:00:00"/>
    <s v="PR2526-03677"/>
    <s v="PO2526-04999"/>
    <d v="2025-12-16T00:00:00"/>
    <m/>
    <n v="30"/>
    <s v="SFST81000078"/>
    <s v="Civill jobs (Floor-Wall-Celling-roof)"/>
    <s v="Cevil jobs"/>
    <n v="1"/>
    <s v="น้ำยา PU HF (Part A: 3 KG, Part B: 3 KG)"/>
    <n v="8"/>
    <s v="PCS."/>
    <n v="1450"/>
    <n v="11600"/>
    <m/>
    <s v="V1000198 - APEX ASIA CONSTRUCTION CO.,LTD."/>
    <x v="0"/>
    <s v="GRN2526-0006321"/>
    <d v="2025-12-19T00:00:00"/>
    <m/>
    <n v="3"/>
    <s v="Ontime"/>
    <m/>
  </r>
  <r>
    <n v="1811"/>
    <s v="Expent  cost"/>
    <m/>
    <m/>
    <m/>
    <d v="2025-12-11T00:00:00"/>
    <s v="PR2526-03677"/>
    <s v="PO2526-04999"/>
    <d v="2025-12-16T00:00:00"/>
    <m/>
    <n v="30"/>
    <s v="SFST81000078"/>
    <s v="Civill jobs (Floor-Wall-Celling-roof)"/>
    <s v="Cevil jobs"/>
    <n v="2"/>
    <s v="น้ำยา PU HF (เฉพาะ Part C 11.30 kg.)"/>
    <n v="20"/>
    <s v="PCS."/>
    <n v="450"/>
    <n v="9000"/>
    <m/>
    <s v="V1000198 - APEX ASIA CONSTRUCTION CO.,LTD."/>
    <x v="0"/>
    <s v="GRN2526-0006321"/>
    <d v="2025-12-19T00:00:00"/>
    <m/>
    <n v="3"/>
    <s v="Ontime"/>
    <m/>
  </r>
  <r>
    <n v="1812"/>
    <s v="Expent  cost"/>
    <m/>
    <m/>
    <m/>
    <d v="2025-12-11T00:00:00"/>
    <s v="PR2526-03678"/>
    <s v="PO2526-05049"/>
    <d v="2025-12-17T00:00:00"/>
    <m/>
    <n v="30"/>
    <s v="SFST81000009"/>
    <s v="Civill jobs (Floor-Wall-Celling-roof)"/>
    <s v="Cevil quipment  &amp; Part"/>
    <n v="1"/>
    <s v="ท่อ HDPE (PN10) ขนาด 2&quot;"/>
    <n v="100"/>
    <s v="PCS."/>
    <n v="790"/>
    <n v="79000"/>
    <m/>
    <s v="V1000840 - S.Q. &amp; CO CO., LTD"/>
    <x v="0"/>
    <s v="GRN2526-0006439"/>
    <d v="2025-12-23T00:00:00"/>
    <m/>
    <n v="6"/>
    <s v="Ontime"/>
    <m/>
  </r>
  <r>
    <n v="1813"/>
    <s v="Expent  cost"/>
    <m/>
    <m/>
    <m/>
    <d v="2025-12-11T00:00:00"/>
    <s v="PR2526-03678"/>
    <s v="PO2526-05049"/>
    <d v="2025-12-17T00:00:00"/>
    <m/>
    <n v="30"/>
    <s v="SFST81000009"/>
    <s v="Civill jobs (Floor-Wall-Celling-roof)"/>
    <s v="Cevil quipment  &amp; Part"/>
    <n v="2"/>
    <s v="ข้องอ 90 องศา HDPE (PN10) ขนาด 2&quot;"/>
    <n v="10"/>
    <s v="PCS."/>
    <n v="95"/>
    <n v="950"/>
    <m/>
    <s v="V1000840 - S.Q. &amp; CO CO., LTD"/>
    <x v="0"/>
    <s v="GRN2526-0006439"/>
    <d v="2025-12-23T00:00:00"/>
    <m/>
    <n v="6"/>
    <s v="Ontime"/>
    <m/>
  </r>
  <r>
    <n v="1814"/>
    <s v="Expent  cost"/>
    <m/>
    <m/>
    <m/>
    <d v="2025-12-11T00:00:00"/>
    <s v="PR2526-03678"/>
    <s v="PO2526-05049"/>
    <d v="2025-12-17T00:00:00"/>
    <m/>
    <n v="30"/>
    <s v="SFST81000009"/>
    <s v="Civill jobs (Floor-Wall-Celling-roof)"/>
    <s v="Cevil quipment  &amp; Part"/>
    <n v="3"/>
    <s v="ข้องอ 45 องศา HDPE (PN10) ขนาด 2&quot;"/>
    <n v="10"/>
    <s v="PCS."/>
    <n v="90"/>
    <n v="900"/>
    <m/>
    <s v="V1000840 - S.Q. &amp; CO CO., LTD"/>
    <x v="0"/>
    <s v="GRN2526-0006439"/>
    <d v="2025-12-23T00:00:00"/>
    <m/>
    <n v="6"/>
    <s v="Ontime"/>
    <m/>
  </r>
  <r>
    <n v="1815"/>
    <s v="Expent  cost"/>
    <m/>
    <m/>
    <m/>
    <d v="2025-12-11T00:00:00"/>
    <s v="PR2526-03678"/>
    <s v="PO2526-05049"/>
    <d v="2025-12-17T00:00:00"/>
    <m/>
    <n v="30"/>
    <s v="SFST81000009"/>
    <s v="Civill jobs (Floor-Wall-Celling-roof)"/>
    <s v="Cevil quipment  &amp; Part"/>
    <n v="4"/>
    <s v="ยูโบทล์สแตนเลส ขนาด 2&quot;"/>
    <n v="75"/>
    <s v="PCS."/>
    <n v="45"/>
    <n v="3375"/>
    <m/>
    <s v="V1000840 - S.Q. &amp; CO CO., LTD"/>
    <x v="0"/>
    <s v="GRN2526-0006439"/>
    <d v="2025-12-23T00:00:00"/>
    <m/>
    <n v="6"/>
    <s v="Ontime"/>
    <m/>
  </r>
  <r>
    <n v="1816"/>
    <s v="Expent  cost"/>
    <m/>
    <m/>
    <m/>
    <d v="2025-12-11T00:00:00"/>
    <s v="PR2526-03678"/>
    <s v="PO2526-05049"/>
    <d v="2025-12-17T00:00:00"/>
    <m/>
    <n v="30"/>
    <s v="SFST81000009"/>
    <s v="Civill jobs (Floor-Wall-Celling-roof)"/>
    <s v="Cevil quipment  &amp; Part"/>
    <n v="5"/>
    <s v="พุกสแตนเลส ขนาด 3/8&quot;"/>
    <n v="75"/>
    <s v="PCS."/>
    <n v="30"/>
    <n v="2250"/>
    <m/>
    <s v="V1000840 - S.Q. &amp; CO CO., LTD"/>
    <x v="0"/>
    <s v="GRN2526-0006439"/>
    <d v="2025-12-23T00:00:00"/>
    <m/>
    <n v="6"/>
    <s v="Ontime"/>
    <m/>
  </r>
  <r>
    <n v="1817"/>
    <s v="Expent  cost"/>
    <m/>
    <m/>
    <m/>
    <d v="2025-12-11T00:00:00"/>
    <s v="PR2526-03679"/>
    <s v="PO2526-05153"/>
    <d v="2025-12-16T00:00:00"/>
    <m/>
    <n v="60"/>
    <s v="SFST34000197"/>
    <s v="PD Machine"/>
    <s v="Tool and Equipment"/>
    <n v="1"/>
    <s v="Slicing Knife Model: TR-500 TR-500-001 (Long)"/>
    <n v="10"/>
    <s v="PCS."/>
    <n v="1150"/>
    <n v="11500"/>
    <m/>
    <s v="V1000970 - NS PARTS &amp; SUPPLY CO., LTD."/>
    <x v="0"/>
    <s v="GRN2526-0007590"/>
    <d v="2026-02-02T00:00:00"/>
    <m/>
    <n v="48"/>
    <s v="Ontime"/>
    <m/>
  </r>
  <r>
    <n v="1818"/>
    <s v="Expent  cost"/>
    <m/>
    <m/>
    <m/>
    <d v="2025-12-11T00:00:00"/>
    <s v="PR2526-03679"/>
    <s v="PO2526-05153"/>
    <d v="2025-12-16T00:00:00"/>
    <m/>
    <n v="60"/>
    <s v="SFST34000198"/>
    <s v="PD Machine"/>
    <s v="Tool and Equipment"/>
    <n v="2"/>
    <s v="Slicing Knife Model: TR-500 TR-500-002 (Short)"/>
    <n v="10"/>
    <s v="PCS."/>
    <n v="1850"/>
    <n v="18500"/>
    <m/>
    <s v="V1000970 - NS PARTS &amp; SUPPLY CO., LTD."/>
    <x v="0"/>
    <s v="GRN2526-0007590"/>
    <d v="2026-02-02T00:00:00"/>
    <m/>
    <n v="48"/>
    <s v="Ontime"/>
    <m/>
  </r>
  <r>
    <n v="1819"/>
    <s v="CAPEX  (Budget)"/>
    <m/>
    <m/>
    <m/>
    <d v="2025-12-11T00:00:00"/>
    <s v="PR2526-03680"/>
    <s v="PO2526-05001"/>
    <d v="2025-12-16T00:00:00"/>
    <m/>
    <n v="30"/>
    <s v="SFST82000007"/>
    <s v="Safety equipment"/>
    <s v="Safety equipment"/>
    <n v="1"/>
    <s v="Gas Leak Detector &quot;EWOO&quot;_x000a_Model: EW-401_x000a_Measurement Range: 0 100%LEL (LPG)_x000a_Output: Alarm Relay Contacts_x000a_Power Supply: AC 220 V, 50Hz_x000a_Sensor Gas Detector Haed 1 Unit_x000a_Description: L114 x W260 x H80 mm._x000a_Explosion-proof: d2G4"/>
    <n v="1"/>
    <s v="Job."/>
    <n v="8925"/>
    <n v="8925"/>
    <m/>
    <s v="V1000742 - SAENCHOTE ELECTRIC INSTRUMENT COMPANY LIMITED"/>
    <x v="0"/>
    <s v="GRN2526-0006399"/>
    <d v="2025-12-22T00:00:00"/>
    <m/>
    <n v="6"/>
    <s v="Ontime"/>
    <m/>
  </r>
  <r>
    <n v="1820"/>
    <s v="CAPEX  (Budget)"/>
    <m/>
    <m/>
    <m/>
    <d v="2025-12-11T00:00:00"/>
    <s v="PR2526-03680"/>
    <s v="PO2526-05001"/>
    <d v="2025-12-16T00:00:00"/>
    <m/>
    <n v="30"/>
    <s v="SFST82000007"/>
    <s v="Safety equipment"/>
    <s v="Safety equipment"/>
    <n v="2"/>
    <s v="ติดตั้งระบบ Gas Leak Detector / Insallation &amp; Commissioning_x000a_- Support steel Fitting Weding Job &amp; Accessories_x000a_- Test Calibration Report_x000a_- Onsite Transportation_x000a_- On site วัน อาทิตย์"/>
    <n v="1"/>
    <s v="Job."/>
    <n v="6675"/>
    <n v="6675"/>
    <m/>
    <s v="V1000742 - SAENCHOTE ELECTRIC INSTRUMENT COMPANY LIMITED"/>
    <x v="0"/>
    <s v="GRN2526-0006402"/>
    <d v="2025-12-22T00:00:00"/>
    <m/>
    <n v="6"/>
    <s v="Ontime"/>
    <m/>
  </r>
  <r>
    <n v="1821"/>
    <s v="Expent  cost"/>
    <m/>
    <m/>
    <m/>
    <d v="2025-12-11T00:00:00"/>
    <s v="PR2526-03683"/>
    <s v="PO2526-05295"/>
    <d v="2025-12-22T00:00:00"/>
    <m/>
    <n v="30"/>
    <s v="SFST81000048"/>
    <s v="PD Machine"/>
    <s v="X-Ray No.3"/>
    <n v="1"/>
    <s v="PC UNIT::_x000a_From 100-007-3437-03_x000a_WITH ACCESSORY:PC UNIT: 100007617503"/>
    <n v="1"/>
    <s v="JOB."/>
    <n v="244530"/>
    <n v="244530"/>
    <m/>
    <s v="V1000097 - ISHIDA (THAILAND) CO.,LTD."/>
    <x v="0"/>
    <s v="GRN2526-0006625"/>
    <d v="2026-01-05T00:00:00"/>
    <m/>
    <n v="14"/>
    <s v="Ontime"/>
    <m/>
  </r>
  <r>
    <n v="1822"/>
    <s v="Expent  cost"/>
    <m/>
    <m/>
    <m/>
    <d v="2025-12-11T00:00:00"/>
    <s v="PR2526-03683"/>
    <s v="PO2526-05295"/>
    <d v="2025-12-22T00:00:00"/>
    <m/>
    <n v="30"/>
    <s v="SFST81000048"/>
    <s v="PD Machine"/>
    <s v="X-Ray No.3"/>
    <n v="2"/>
    <s v="SERVICE CHARGE FOR REPLACE PART"/>
    <n v="1"/>
    <s v="JOB."/>
    <n v="6500"/>
    <n v="6500"/>
    <m/>
    <s v="V1000097 - ISHIDA (THAILAND) CO.,LTD."/>
    <x v="0"/>
    <s v="GRN2526-0006625"/>
    <d v="2026-01-05T00:00:00"/>
    <m/>
    <n v="14"/>
    <s v="Ontime"/>
    <m/>
  </r>
  <r>
    <n v="1823"/>
    <s v="Expent  cost"/>
    <m/>
    <m/>
    <m/>
    <d v="2025-12-15T00:00:00"/>
    <s v="PR2526-03732"/>
    <s v="PO2526-05611 "/>
    <d v="2026-01-08T00:00:00"/>
    <m/>
    <n v="120"/>
    <s v="SFST82000007"/>
    <s v="Civill jobs (Floor-Wall-Celling-roof)"/>
    <s v="Cevil quipment  &amp; Part"/>
    <n v="1"/>
    <s v="Cable Box Type 3 (Box กลาง)"/>
    <n v="1"/>
    <s v="JOB."/>
    <n v="45000"/>
    <n v="45000"/>
    <m/>
    <s v="V1000983 - EKARAT ENGINEERING PUBLIC COMPANY LIMITED"/>
    <x v="1"/>
    <m/>
    <m/>
    <m/>
    <n v="-46030"/>
    <s v="Ontime"/>
    <m/>
  </r>
  <r>
    <n v="1824"/>
    <s v="Expent  cost"/>
    <m/>
    <m/>
    <m/>
    <d v="2025-12-15T00:00:00"/>
    <s v="PR2526-03732"/>
    <s v="PO2526-05611 "/>
    <d v="2026-01-08T00:00:00"/>
    <m/>
    <n v="120"/>
    <s v="SFST82000007"/>
    <s v="Civill jobs (Floor-Wall-Celling-roof)"/>
    <s v="Cevil quipment  &amp; Part"/>
    <n v="2"/>
    <s v="สายแรงสูง 12 เมตร"/>
    <n v="1"/>
    <s v="JOB."/>
    <n v="6000"/>
    <n v="6000"/>
    <m/>
    <s v="V1000983 - EKARAT ENGINEERING PUBLIC COMPANY LIMITED"/>
    <x v="1"/>
    <m/>
    <m/>
    <m/>
    <n v="-46030"/>
    <s v="Ontime"/>
    <m/>
  </r>
  <r>
    <n v="1825"/>
    <s v="Expent  cost"/>
    <m/>
    <m/>
    <m/>
    <d v="2025-12-15T00:00:00"/>
    <s v="PR2526-03732"/>
    <s v="PO2526-05611 "/>
    <d v="2026-01-08T00:00:00"/>
    <m/>
    <n v="120"/>
    <s v="SFST82000007"/>
    <s v="Civill jobs (Floor-Wall-Celling-roof)"/>
    <s v="Cevil quipment  &amp; Part"/>
    <n v="3"/>
    <s v="ค่าดำเนินการขนส่ง(รถเฮียบ 5 ตัน) และติดตั้ง_x000a_- เสนอราคางานติดตั้ง Cable Box สำหรับ Tr.2 ขนาด 1250kVA S/N.59134739EE"/>
    <n v="1"/>
    <s v="JOB."/>
    <n v="26000"/>
    <n v="26000"/>
    <m/>
    <s v="V1000983 - EKARAT ENGINEERING PUBLIC COMPANY LIMITED"/>
    <x v="1"/>
    <m/>
    <m/>
    <m/>
    <n v="-46030"/>
    <s v="Ontime"/>
    <m/>
  </r>
  <r>
    <n v="1826"/>
    <s v="Expent  cost"/>
    <m/>
    <m/>
    <m/>
    <d v="2025-12-15T00:00:00"/>
    <s v="PR2526-03732"/>
    <s v="PO2526-05611 "/>
    <d v="2026-01-08T00:00:00"/>
    <m/>
    <n v="120"/>
    <s v="SFST82000007"/>
    <s v="Civill jobs (Floor-Wall-Celling-roof)"/>
    <s v="Cevil quipment  &amp; Part"/>
    <n v="4"/>
    <s v="Cable Box Type 3 (Box กลาง)"/>
    <n v="1"/>
    <s v="JOB."/>
    <n v="45000"/>
    <n v="45000"/>
    <m/>
    <s v="V1000983 - EKARAT ENGINEERING PUBLIC COMPANY LIMITED"/>
    <x v="1"/>
    <m/>
    <m/>
    <m/>
    <n v="-46030"/>
    <s v="Ontime"/>
    <m/>
  </r>
  <r>
    <n v="1827"/>
    <s v="Expent  cost"/>
    <m/>
    <m/>
    <m/>
    <d v="2025-12-15T00:00:00"/>
    <s v="PR2526-03732"/>
    <s v="PO2526-05611 "/>
    <d v="2026-01-08T00:00:00"/>
    <m/>
    <n v="120"/>
    <s v="SFST82000007"/>
    <s v="Civill jobs (Floor-Wall-Celling-roof)"/>
    <s v="Cevil quipment  &amp; Part"/>
    <n v="5"/>
    <s v="สายแรงสูง 12 เมตร"/>
    <n v="1"/>
    <s v="JOB."/>
    <n v="6000"/>
    <n v="6000"/>
    <m/>
    <s v="V1000983 - EKARAT ENGINEERING PUBLIC COMPANY LIMITED"/>
    <x v="1"/>
    <m/>
    <m/>
    <m/>
    <n v="-46030"/>
    <s v="Ontime"/>
    <m/>
  </r>
  <r>
    <n v="1828"/>
    <s v="Expent  cost"/>
    <m/>
    <m/>
    <m/>
    <d v="2025-12-15T00:00:00"/>
    <s v="PR2526-03732"/>
    <s v="PO2526-05611 "/>
    <d v="2026-01-08T00:00:00"/>
    <m/>
    <n v="120"/>
    <s v="SFST82000007"/>
    <s v="Civill jobs (Floor-Wall-Celling-roof)"/>
    <s v="Cevil quipment  &amp; Part"/>
    <n v="6"/>
    <s v="ค่าดำเนินการขนส่ง(รถเฮียบ 5 ต้น) และติดตั้ง_x000a_- เสนอราคางานติดตั้ง Cable Box สำหรับ Tr.3 ขนาด 630kVA S/N.55112499EE"/>
    <n v="1"/>
    <s v="JOB."/>
    <n v="26000"/>
    <n v="26000"/>
    <m/>
    <s v="V1000983 - EKARAT ENGINEERING PUBLIC COMPANY LIMITED"/>
    <x v="1"/>
    <m/>
    <m/>
    <m/>
    <n v="-46030"/>
    <s v="Ontime"/>
    <m/>
  </r>
  <r>
    <n v="1829"/>
    <s v="Expent  cost"/>
    <m/>
    <m/>
    <m/>
    <d v="2025-12-15T00:00:00"/>
    <s v="PR2526-03732"/>
    <s v="PO2526-05611 "/>
    <d v="2026-01-08T00:00:00"/>
    <m/>
    <n v="120"/>
    <s v="SFST82000007"/>
    <s v="Civill jobs (Floor-Wall-Celling-roof)"/>
    <s v="Cevil quipment  &amp; Part"/>
    <n v="7"/>
    <s v="Cable Box Type 3 (Box กลาง)"/>
    <n v="1"/>
    <s v="JOB."/>
    <n v="40000"/>
    <n v="40000"/>
    <m/>
    <s v="V1000983 - EKARAT ENGINEERING PUBLIC COMPANY LIMITED"/>
    <x v="1"/>
    <m/>
    <m/>
    <m/>
    <n v="-46030"/>
    <s v="Ontime"/>
    <m/>
  </r>
  <r>
    <n v="1830"/>
    <s v="Expent  cost"/>
    <m/>
    <m/>
    <m/>
    <d v="2025-12-15T00:00:00"/>
    <s v="PR2526-03732"/>
    <s v="PO2526-05611 "/>
    <d v="2026-01-08T00:00:00"/>
    <m/>
    <n v="120"/>
    <s v="SFST82000007"/>
    <s v="Civill jobs (Floor-Wall-Celling-roof)"/>
    <s v="Cevil quipment  &amp; Part"/>
    <n v="8"/>
    <s v="สายแรงสูง 12 เมตร"/>
    <n v="1"/>
    <s v="JOB."/>
    <n v="6000"/>
    <n v="6000"/>
    <m/>
    <s v="V1000983 - EKARAT ENGINEERING PUBLIC COMPANY LIMITED"/>
    <x v="1"/>
    <m/>
    <m/>
    <m/>
    <n v="-46030"/>
    <s v="Ontime"/>
    <m/>
  </r>
  <r>
    <n v="1831"/>
    <s v="Expent  cost"/>
    <m/>
    <m/>
    <m/>
    <d v="2025-12-15T00:00:00"/>
    <s v="PR2526-03732"/>
    <s v="PO2526-05611 "/>
    <d v="2026-01-08T00:00:00"/>
    <m/>
    <n v="120"/>
    <s v="SFST82000007"/>
    <s v="Civill jobs (Floor-Wall-Celling-roof)"/>
    <s v="Cevil quipment  &amp; Part"/>
    <n v="9"/>
    <s v="ค่าดำเนินการขนส่ง(รถเฮียบ 5 ตัน) และติดตั้ง_x000a_- เสนอราคางานติดตั้ง Cable Box สำหรับ Tr.5 ขนาด 1250kVA S/N.55111612EE"/>
    <n v="1"/>
    <s v="JOB."/>
    <n v="20000"/>
    <n v="20000"/>
    <m/>
    <s v="V1000983 - EKARAT ENGINEERING PUBLIC COMPANY LIMITED"/>
    <x v="1"/>
    <m/>
    <m/>
    <m/>
    <n v="-46030"/>
    <s v="Ontime"/>
    <m/>
  </r>
  <r>
    <n v="1832"/>
    <s v="Expent  cost"/>
    <m/>
    <m/>
    <m/>
    <d v="2025-12-15T00:00:00"/>
    <s v="PR2526-03732"/>
    <s v="PO2526-05611 "/>
    <d v="2026-01-08T00:00:00"/>
    <m/>
    <n v="120"/>
    <s v="SFST82000007"/>
    <s v="Civill jobs (Floor-Wall-Celling-roof)"/>
    <s v="Cevil quipment  &amp; Part"/>
    <n v="10"/>
    <s v="Cable Box Type 3 (Box กลาง)"/>
    <n v="1"/>
    <s v="JOB."/>
    <n v="45000"/>
    <n v="45000"/>
    <m/>
    <s v="V1000983 - EKARAT ENGINEERING PUBLIC COMPANY LIMITED"/>
    <x v="1"/>
    <m/>
    <m/>
    <m/>
    <n v="-46030"/>
    <s v="Ontime"/>
    <m/>
  </r>
  <r>
    <n v="1833"/>
    <s v="Expent  cost"/>
    <m/>
    <m/>
    <m/>
    <d v="2025-12-15T00:00:00"/>
    <s v="PR2526-03732"/>
    <s v="PO2526-05611 "/>
    <d v="2026-01-08T00:00:00"/>
    <m/>
    <n v="120"/>
    <s v="SFST82000007"/>
    <s v="Civill jobs (Floor-Wall-Celling-roof)"/>
    <s v="Cevil quipment  &amp; Part"/>
    <n v="11"/>
    <s v="สายแรงสูง 12 เมตร"/>
    <n v="1"/>
    <s v="JOB."/>
    <n v="6000"/>
    <n v="6000"/>
    <m/>
    <s v="V1000983 - EKARAT ENGINEERING PUBLIC COMPANY LIMITED"/>
    <x v="1"/>
    <m/>
    <m/>
    <m/>
    <n v="-46030"/>
    <s v="Ontime"/>
    <m/>
  </r>
  <r>
    <n v="1834"/>
    <s v="Expent  cost"/>
    <m/>
    <m/>
    <m/>
    <d v="2025-12-15T00:00:00"/>
    <s v="PR2526-03732"/>
    <s v="PO2526-05611 "/>
    <d v="2026-01-08T00:00:00"/>
    <m/>
    <n v="120"/>
    <s v="SFST82000007"/>
    <s v="Civill jobs (Floor-Wall-Celling-roof)"/>
    <s v="Cevil quipment  &amp; Part"/>
    <n v="12"/>
    <s v="ค่าดำเนินการขนส่ง(รถเฮียบ 5 ต้น) และติดตั้ง"/>
    <n v="1"/>
    <s v="JOB."/>
    <n v="26000"/>
    <n v="26000"/>
    <m/>
    <s v="V1000983 - EKARAT ENGINEERING PUBLIC COMPANY LIMITED"/>
    <x v="1"/>
    <m/>
    <m/>
    <m/>
    <n v="-46030"/>
    <s v="Ontime"/>
    <m/>
  </r>
  <r>
    <n v="1835"/>
    <s v="Expent  cost"/>
    <m/>
    <m/>
    <m/>
    <d v="2025-12-16T00:00:00"/>
    <s v="PR2526-03764"/>
    <s v="PO2526-05360"/>
    <d v="2025-12-24T00:00:00"/>
    <m/>
    <n v="60"/>
    <s v="SFST81000048"/>
    <s v="PD Machine"/>
    <s v="Bowl Cutter (Chopper) No.1"/>
    <n v="1"/>
    <s v="Part no._x000a_Spare parts for repairing the unloader motor Reparing the motor drive shaft, Bearing, Sealing"/>
    <n v="1"/>
    <s v="JOB."/>
    <n v="6000"/>
    <n v="6000"/>
    <m/>
    <s v="V1000189 - FPT FOOD PROCESS TECHNOLOGY CO., LTD."/>
    <x v="0"/>
    <s v="GRN2526-0006763"/>
    <d v="2026-01-08T00:00:00"/>
    <m/>
    <n v="15"/>
    <s v="Ontime"/>
    <m/>
  </r>
  <r>
    <n v="1836"/>
    <s v="Expent  cost"/>
    <m/>
    <m/>
    <m/>
    <d v="2025-12-16T00:00:00"/>
    <s v="PR2526-03764"/>
    <s v="PO2526-05360"/>
    <d v="2025-12-24T00:00:00"/>
    <m/>
    <n v="60"/>
    <s v="SFST81000048"/>
    <s v="PD Machine"/>
    <s v="Bowl Cutter (Chopper) No.1"/>
    <n v="2"/>
    <s v="Service charge"/>
    <n v="2"/>
    <s v="JOB."/>
    <n v="2950"/>
    <n v="5900"/>
    <m/>
    <s v="V1000189 - FPT FOOD PROCESS TECHNOLOGY CO., LTD."/>
    <x v="0"/>
    <s v="GRN2526-0006764"/>
    <d v="2026-01-08T00:00:00"/>
    <m/>
    <n v="15"/>
    <s v="Ontime"/>
    <m/>
  </r>
  <r>
    <n v="1837"/>
    <s v="Expent  cost"/>
    <m/>
    <m/>
    <m/>
    <d v="2025-12-18T00:00:00"/>
    <s v="PR2526-03833"/>
    <s v="PO2526-05363"/>
    <d v="2025-12-24T00:00:00"/>
    <m/>
    <n v="60"/>
    <s v="SFST81000078"/>
    <s v="Civill jobs (Floor-Wall-Celling-roof)"/>
    <s v="Cevil quipment  &amp; Part"/>
    <n v="1"/>
    <s v="Clean the softener tank with a volume of 75 m³"/>
    <n v="1"/>
    <s v="JOB."/>
    <n v="10000"/>
    <n v="10000"/>
    <m/>
    <s v="V1000799 - LALIN CLEAN TECH CO., LTD."/>
    <x v="0"/>
    <s v="GRN2526-0007356"/>
    <d v="2026-01-23T00:00:00"/>
    <m/>
    <n v="30"/>
    <s v="Ontime"/>
    <m/>
  </r>
  <r>
    <n v="1838"/>
    <s v="Expent  cost"/>
    <m/>
    <m/>
    <m/>
    <d v="2025-12-18T00:00:00"/>
    <s v="PR2526-03833"/>
    <s v="PO2526-05363"/>
    <d v="2025-12-24T00:00:00"/>
    <m/>
    <n v="60"/>
    <s v="SFST81000078"/>
    <s v="Civill jobs (Floor-Wall-Celling-roof)"/>
    <s v="Cevil quipment  &amp; Part"/>
    <n v="2"/>
    <s v="Clean the softener tank with a volume of 300 m³"/>
    <n v="1"/>
    <s v="JOB."/>
    <n v="15000"/>
    <n v="15000"/>
    <m/>
    <s v="V1000799 - LALIN CLEAN TECH CO., LTD."/>
    <x v="0"/>
    <s v="GRN2526-0007356"/>
    <d v="2026-01-23T00:00:00"/>
    <m/>
    <n v="30"/>
    <s v="Ontime"/>
    <m/>
  </r>
  <r>
    <n v="1839"/>
    <s v="Expent  cost"/>
    <m/>
    <m/>
    <m/>
    <d v="2025-12-18T00:00:00"/>
    <s v="PR2526-03833"/>
    <s v="PO2526-05363"/>
    <d v="2025-12-24T00:00:00"/>
    <m/>
    <n v="60"/>
    <s v="SFST81000078"/>
    <s v="Civill jobs (Floor-Wall-Celling-roof)"/>
    <s v="Cevil quipment  &amp; Part"/>
    <n v="3"/>
    <s v="Clean the softener tank with a volume of 50 m³ (Champagne tank)"/>
    <n v="1"/>
    <s v="JOB."/>
    <n v="15000"/>
    <n v="15000"/>
    <m/>
    <s v="V1000799 - LALIN CLEAN TECH CO., LTD."/>
    <x v="0"/>
    <s v="GRN2526-0007356"/>
    <d v="2026-01-23T00:00:00"/>
    <m/>
    <n v="30"/>
    <s v="Ontime"/>
    <m/>
  </r>
  <r>
    <n v="1840"/>
    <s v="Expent  cost"/>
    <m/>
    <m/>
    <m/>
    <d v="2025-12-18T00:00:00"/>
    <s v="PR2526-03833"/>
    <s v="PO2526-05363"/>
    <d v="2025-12-24T00:00:00"/>
    <m/>
    <n v="60"/>
    <s v="SFST81000078"/>
    <s v="Civill jobs (Floor-Wall-Celling-roof)"/>
    <s v="Cevil quipment  &amp; Part"/>
    <n v="4"/>
    <s v="Repair and replace the damaged existing water pipe."/>
    <n v="1"/>
    <s v="JOB."/>
    <n v="7000"/>
    <n v="7000"/>
    <m/>
    <s v="V1000799 - LALIN CLEAN TECH CO., LTD."/>
    <x v="0"/>
    <s v="GRN2526-0007356"/>
    <d v="2026-01-23T00:00:00"/>
    <m/>
    <n v="30"/>
    <s v="Ontime"/>
    <m/>
  </r>
  <r>
    <n v="1841"/>
    <s v="Expent  cost"/>
    <m/>
    <m/>
    <m/>
    <d v="2025-12-18T00:00:00"/>
    <s v="PR2526-03835"/>
    <s v="PO2526-05573"/>
    <d v="2026-01-06T00:00:00"/>
    <m/>
    <n v="120"/>
    <s v="SFST81000050"/>
    <s v="Tool and Equipment  Engineering"/>
    <s v="Tool and Equipment"/>
    <n v="1"/>
    <s v="ชั้นแขวนโชว์สินค้า ชั้นแพ็คบอร์ดแขวนสินค้า (แบบบอร์ดแขวน)_x000a_93x35x200 Cm. สีด่า"/>
    <n v="4"/>
    <s v="Unit"/>
    <n v="2523.3649999999998"/>
    <n v="10093.459999999999"/>
    <m/>
    <s v="V1000982 - JSB TRADING COMPANY LIMITED"/>
    <x v="0"/>
    <s v="GRN2526-0007699"/>
    <d v="2026-02-03T00:00:00"/>
    <m/>
    <n v="28"/>
    <s v="Ontime"/>
    <m/>
  </r>
  <r>
    <n v="1842"/>
    <s v="Expent  cost"/>
    <m/>
    <m/>
    <m/>
    <d v="2025-12-18T00:00:00"/>
    <s v="PR2526-03835"/>
    <s v="PO2526-05573"/>
    <d v="2026-01-06T00:00:00"/>
    <m/>
    <n v="120"/>
    <s v="SFST81000050"/>
    <s v="Tool and Equipment  Engineering"/>
    <s v="Tool and Equipment"/>
    <n v="2"/>
    <s v="แผ่นชั้นแพ็คบอร์ด+แขนรับ ใช้สำหรับ บอร์ดมีรู (เพิ่มแผ่นชั้นเท่านั้น) สีดำ"/>
    <n v="8"/>
    <s v="PCS."/>
    <n v="373.83125000000001"/>
    <n v="2990.65"/>
    <m/>
    <s v="V1000982 - JSB TRADING COMPANY LIMITED"/>
    <x v="0"/>
    <s v="GRN2526-0007699"/>
    <d v="2026-02-03T00:00:00"/>
    <m/>
    <n v="28"/>
    <s v="Ontime"/>
    <m/>
  </r>
  <r>
    <n v="1843"/>
    <s v="Expent  cost"/>
    <m/>
    <m/>
    <m/>
    <d v="2025-12-18T00:00:00"/>
    <s v="PR2526-03837"/>
    <s v="PO2526-05361"/>
    <d v="2026-01-05T00:00:00"/>
    <m/>
    <n v="30"/>
    <s v="SFST34000063"/>
    <s v="Consumable part for MN"/>
    <s v="Consumable part"/>
    <n v="1"/>
    <s v="&quot;Ruamthong&quot;, RT465-3/4HP,380V ,50Hz, 3PH , Motor fan"/>
    <n v="2"/>
    <s v="Unit"/>
    <n v="4205.6099999999997"/>
    <n v="8411.2199999999993"/>
    <m/>
    <s v="V1000308 - PLUG'N GO (THAILAND) CO., LTD."/>
    <x v="0"/>
    <s v="GRN2526-0006917"/>
    <d v="2026-01-13T00:00:00"/>
    <m/>
    <n v="8"/>
    <s v="Ontime"/>
    <m/>
  </r>
  <r>
    <n v="1844"/>
    <s v="Expent  cost"/>
    <m/>
    <m/>
    <m/>
    <d v="2025-12-18T00:00:00"/>
    <s v="PR2526-03837"/>
    <s v="PO2526-05361"/>
    <d v="2026-01-05T00:00:00"/>
    <m/>
    <n v="30"/>
    <s v="SFST34000064"/>
    <s v="Consumable part for MN"/>
    <s v="Consumable part"/>
    <n v="2"/>
    <s v="&quot;Ruamthong&quot;, RT490-61-24, 380V, 3PH , 1HP, Motor fan"/>
    <n v="4"/>
    <s v="Unit"/>
    <n v="4766.3549999999996"/>
    <n v="19065.419999999998"/>
    <m/>
    <s v="V1000308 - PLUG'N GO (THAILAND) CO., LTD."/>
    <x v="0"/>
    <s v="GRN2526-0006917"/>
    <d v="2026-01-13T00:00:00"/>
    <m/>
    <n v="8"/>
    <s v="Ontime"/>
    <m/>
  </r>
  <r>
    <n v="1845"/>
    <s v="Expent  cost"/>
    <m/>
    <m/>
    <m/>
    <d v="2025-12-18T00:00:00"/>
    <s v="PR2526-03838"/>
    <s v="PO2526-05362"/>
    <d v="2025-12-25T00:00:00"/>
    <m/>
    <n v="120"/>
    <s v="SFST81000048"/>
    <s v="PD Machine"/>
    <s v="X-Ray No.2"/>
    <n v="1"/>
    <s v="Flat Belt: Finger Joint: 430: 1127"/>
    <n v="1"/>
    <s v="PCS."/>
    <n v="19400"/>
    <n v="19400"/>
    <m/>
    <s v="V1000097 - ISHIDA (THAILAND) CO.,LTD."/>
    <x v="0"/>
    <s v="GRN2526-0009253"/>
    <d v="2026-03-20T00:00:00"/>
    <m/>
    <n v="85"/>
    <s v="Ontime"/>
    <m/>
  </r>
  <r>
    <n v="1846"/>
    <s v="Expent  cost"/>
    <m/>
    <m/>
    <m/>
    <d v="2025-12-18T00:00:00"/>
    <s v="PR2526-03838"/>
    <s v="PO2526-05362"/>
    <d v="2025-12-25T00:00:00"/>
    <m/>
    <n v="120"/>
    <s v="SFST81000048"/>
    <s v="PD Machine"/>
    <s v="X-Ray No.2"/>
    <n v="2"/>
    <s v="REJECT: RE-XH-050-A@/CR-A J/N.2052426_x000a_Flat Belt: Seamless (W370: L1727"/>
    <n v="1"/>
    <s v="PCS."/>
    <n v="60300"/>
    <n v="60300"/>
    <m/>
    <s v="V1000097 - ISHIDA (THAILAND) CO.,LTD."/>
    <x v="0"/>
    <s v="GRN2526-0009253"/>
    <d v="2026-03-20T00:00:00"/>
    <m/>
    <n v="85"/>
    <s v="Ontime"/>
    <m/>
  </r>
  <r>
    <n v="1847"/>
    <s v="Expent  cost"/>
    <m/>
    <m/>
    <m/>
    <d v="2025-12-18T00:00:00"/>
    <s v="PR2526-03838"/>
    <s v="PO2526-05362"/>
    <d v="2025-12-25T00:00:00"/>
    <m/>
    <n v="120"/>
    <s v="SFST81000048"/>
    <s v="PD Machine"/>
    <s v="X-Ray No.2"/>
    <n v="3"/>
    <s v="Flat Belt: Seamless (430: 1678)"/>
    <n v="1"/>
    <s v="PCS."/>
    <n v="47430"/>
    <n v="47430"/>
    <m/>
    <s v="V1000097 - ISHIDA (THAILAND) CO.,LTD."/>
    <x v="0"/>
    <s v="GRN2526-0009253"/>
    <d v="2026-03-20T00:00:00"/>
    <m/>
    <n v="85"/>
    <s v="Ontime"/>
    <m/>
  </r>
  <r>
    <n v="1848"/>
    <s v="Expent  cost"/>
    <m/>
    <m/>
    <m/>
    <d v="2025-12-25T00:00:00"/>
    <s v="PR2526-03990 "/>
    <s v="PO2526-05581"/>
    <d v="2026-01-06T00:00:00"/>
    <m/>
    <n v="60"/>
    <s v="SFST81000013"/>
    <s v="Civill jobs (Floor-Wall-Celling-roof)"/>
    <s v="Cevil quipment  &amp; Part"/>
    <n v="1"/>
    <s v="บริการสำรองน้ำใช้งานในโรงงาน_x000a_อาคารฝ่ายวิศวกรรม แทงค์ 1000 ลิตร + ปั๊มน้ำ"/>
    <n v="1"/>
    <s v="JOB."/>
    <n v="3000"/>
    <n v="3000"/>
    <m/>
    <s v=" V1000799 - LALIN CLEAN TECH CO., LTD."/>
    <x v="0"/>
    <s v="GRN2526-0007355"/>
    <d v="2026-01-23T00:00:00"/>
    <m/>
    <n v="17"/>
    <s v="Ontime"/>
    <m/>
  </r>
  <r>
    <n v="1849"/>
    <s v="Expent  cost"/>
    <m/>
    <m/>
    <m/>
    <d v="2025-12-25T00:00:00"/>
    <s v="PR2526-03990 "/>
    <s v="PO2526-05581"/>
    <d v="2026-01-06T00:00:00"/>
    <m/>
    <n v="60"/>
    <s v="SFST81000013"/>
    <s v="Civill jobs (Floor-Wall-Celling-roof)"/>
    <s v="Cevil quipment  &amp; Part"/>
    <n v="2"/>
    <s v="บริการสำรองน้ำใช้งานในโรงงาน_x000a_ป้อม รกป.โรงงาน แทงค์ 1000 ลิตร + ปั๊มน้ำ"/>
    <n v="1"/>
    <s v="JOB."/>
    <n v="3000"/>
    <n v="3000"/>
    <m/>
    <s v=" V1000799 - LALIN CLEAN TECH CO., LTD."/>
    <x v="0"/>
    <s v="GRN2526-0007355"/>
    <d v="2026-01-23T00:00:00"/>
    <m/>
    <n v="17"/>
    <s v="Ontime"/>
    <m/>
  </r>
  <r>
    <n v="1850"/>
    <s v="Expent  cost"/>
    <m/>
    <m/>
    <m/>
    <d v="2026-01-05T00:00:00"/>
    <s v="PR2526-04051"/>
    <s v="PO2526-05616"/>
    <d v="2026-01-08T00:00:00"/>
    <m/>
    <n v="60"/>
    <s v="SFST81000048"/>
    <s v="PD Machine"/>
    <s v="Combi oven No.1"/>
    <n v="1"/>
    <s v="ค่าบริการ Calibrate เครื่อง RATIONAL SCC WE SN: E22SI19032739795 NO.1"/>
    <n v="1"/>
    <s v="JOB."/>
    <n v="4500"/>
    <n v="4500"/>
    <m/>
    <s v="V1000303 - Saha Stainlesssteel Co.,Ltd"/>
    <x v="0"/>
    <s v="GRN2526-0007374"/>
    <d v="2026-01-26T00:00:00"/>
    <m/>
    <n v="18"/>
    <s v="Ontime"/>
    <m/>
  </r>
  <r>
    <n v="1851"/>
    <s v="Expent  cost"/>
    <m/>
    <m/>
    <m/>
    <d v="2026-01-05T00:00:00"/>
    <s v="PR2526-04051"/>
    <s v="PO2526-05616"/>
    <d v="2026-01-08T00:00:00"/>
    <m/>
    <n v="60"/>
    <s v="SFST81000048"/>
    <s v="PD Machine"/>
    <s v="Combi oven No.3"/>
    <n v="2"/>
    <s v="ค่าบริการ Calibrate เครื่อง RATIONAL SCC WE SN: E22SI19032734036 NO.3"/>
    <n v="1"/>
    <s v="JOB."/>
    <n v="4500"/>
    <n v="4500"/>
    <m/>
    <s v="V1000303 - Saha Stainlesssteel Co.,Ltd"/>
    <x v="0"/>
    <s v="GRN2526-0007374"/>
    <d v="2026-01-26T00:00:00"/>
    <m/>
    <n v="18"/>
    <s v="Ontime"/>
    <m/>
  </r>
  <r>
    <n v="1852"/>
    <s v="Expent  cost"/>
    <m/>
    <m/>
    <m/>
    <d v="2026-01-14T00:00:00"/>
    <s v="PR2526-04217"/>
    <s v="PO2526-06292"/>
    <d v="2026-01-29T00:00:00"/>
    <m/>
    <n v="60"/>
    <s v="SFST34000044"/>
    <s v="Consumable part for MN"/>
    <s v="Consumable part"/>
    <n v="1"/>
    <s v="&quot;Philip&quot;,T8,20W, 2100lm, ECO SOFT HO LED"/>
    <n v="60"/>
    <s v="PCS."/>
    <n v="116.4"/>
    <n v="6984"/>
    <m/>
    <s v=" V1000729 - BN SUPPLY 1991 CO., LTD."/>
    <x v="0"/>
    <s v="GRN2526-0007833"/>
    <d v="2026-02-06T00:00:00"/>
    <m/>
    <n v="8"/>
    <s v="Ontime"/>
    <m/>
  </r>
  <r>
    <n v="1853"/>
    <s v="Expent  cost"/>
    <m/>
    <m/>
    <m/>
    <d v="2026-01-14T00:00:00"/>
    <s v="PR2526-04217"/>
    <s v="PO2526-06293"/>
    <d v="2026-01-29T00:00:00"/>
    <m/>
    <n v="30"/>
    <s v="SFST34000043"/>
    <s v="Consumable part for MN"/>
    <s v="Consumable part"/>
    <n v="2"/>
    <s v="Philip, TLD36/865, 36W, หลอดไฟฟลูออเรสเซนต์"/>
    <n v="40"/>
    <s v="PCS."/>
    <n v="63"/>
    <n v="2520"/>
    <m/>
    <s v="V1000276 - SN. ELECTRIC AND SUPPLY CO., LTD."/>
    <x v="0"/>
    <s v="GRN2526-0007606"/>
    <d v="2026-02-02T00:00:00"/>
    <m/>
    <n v="4"/>
    <s v="Ontime"/>
    <m/>
  </r>
  <r>
    <n v="1854"/>
    <s v="Expent  cost"/>
    <m/>
    <m/>
    <m/>
    <d v="2026-01-14T00:00:00"/>
    <s v="PR2526-04267"/>
    <s v="PO2526-05964"/>
    <d v="2026-01-20T00:00:00"/>
    <m/>
    <n v="30"/>
    <s v="SFST34000054"/>
    <s v="Consumable part for MN"/>
    <s v="Refrigerant"/>
    <n v="1"/>
    <s v="R507 Refrigerant,(1 Tank 11.3 kg/Tank)"/>
    <n v="25"/>
    <s v="DRUM."/>
    <n v="2590"/>
    <n v="64750"/>
    <m/>
    <s v="V1000312 - Colder Solution Co., Ltd."/>
    <x v="0"/>
    <s v="GRN2526-0007285"/>
    <d v="2026-01-22T00:00:00"/>
    <m/>
    <n v="2"/>
    <s v="Ontime"/>
    <m/>
  </r>
  <r>
    <n v="1855"/>
    <s v="Expent  cost"/>
    <m/>
    <m/>
    <m/>
    <d v="2026-01-14T00:00:00"/>
    <s v="PR2526-04268"/>
    <s v="PO2526-05965"/>
    <d v="2026-01-20T00:00:00"/>
    <m/>
    <n v="30"/>
    <s v="SFST81000048"/>
    <s v="PD Machine"/>
    <s v="Machine Spare part"/>
    <n v="1"/>
    <s v="FIDA GLOBE VALVE PN16 - 40 SIZE 1&quot;"/>
    <n v="2"/>
    <s v="PCS."/>
    <n v="4400"/>
    <n v="8800"/>
    <m/>
    <s v="V1000655 - SRM ENGINEERING 1991 CO., LTD."/>
    <x v="0"/>
    <s v="GRN2526-0007252"/>
    <d v="2026-01-21T00:00:00"/>
    <m/>
    <n v="1"/>
    <s v="Ontime"/>
    <m/>
  </r>
  <r>
    <n v="1856"/>
    <s v="Expent  cost"/>
    <m/>
    <m/>
    <m/>
    <d v="2026-01-14T00:00:00"/>
    <s v="PR2526-04270"/>
    <s v="PO2526-06164"/>
    <d v="2026-01-26T00:00:00"/>
    <m/>
    <n v="120"/>
    <s v="SFST81000064"/>
    <s v="Annual cost"/>
    <s v="Safety  annual jobs"/>
    <n v="1"/>
    <s v="ตรวจสอบและ PM หม้อแปลง ประจําปี 2569_x000a_- หม้อแปลง 150 kVa จํานวน 1 ลูก_x000a_- หม้อแปลง 150 kVa จํานวน 1 ลูก_x000a_- หม้อแปลง 1250 kVa จํานวน 3 ลูก_x000a_- จัดทำรายงานพร้อมวิศวกรเซ็นรับรอง"/>
    <n v="1"/>
    <s v="JOB."/>
    <n v="45000"/>
    <n v="45000"/>
    <m/>
    <s v="V1000653 - Inspector Consultant Plus Co., Ltd."/>
    <x v="0"/>
    <s v="GRN2627-0001011"/>
    <d v="2026-05-04T00:00:00"/>
    <m/>
    <n v="98"/>
    <s v="Ontime"/>
    <m/>
  </r>
  <r>
    <n v="1857"/>
    <s v="Expent  cost"/>
    <m/>
    <m/>
    <m/>
    <d v="2026-01-15T00:00:00"/>
    <s v="PR2526-04275"/>
    <s v="PO2526-05966 "/>
    <d v="2026-01-20T00:00:00"/>
    <m/>
    <n v="120"/>
    <s v="SFST81000048"/>
    <s v="Cooling machine for PD line"/>
    <s v="Condencer Unit No.29 (Air Blast Freezer2)"/>
    <n v="1"/>
    <s v="COMPRESSOR FOR AIR BLAST 2_x000a_Labour cost_x000a_- Check for abnormalities"/>
    <n v="1"/>
    <s v="JOB."/>
    <n v="12000"/>
    <n v="12000"/>
    <m/>
    <s v="V1000055 - I.T.C.(1993) CO.,LTD."/>
    <x v="0"/>
    <s v="GRN2526-0007831"/>
    <d v="2026-02-06T00:00:00"/>
    <m/>
    <n v="17"/>
    <s v="Ontime"/>
    <m/>
  </r>
  <r>
    <n v="1858"/>
    <s v="Expent  cost"/>
    <m/>
    <m/>
    <m/>
    <d v="2026-01-15T00:00:00"/>
    <s v="PR2526-04276"/>
    <s v="PO2526-05967"/>
    <d v="2026-01-20T00:00:00"/>
    <m/>
    <n v="30"/>
    <s v="SFST81000048"/>
    <s v="Cooling machine for PD line"/>
    <s v="Cooling  part"/>
    <n v="1"/>
    <s v="Axial Fan 400 mm 1 P 220 V 4 Pole Sucking"/>
    <n v="3"/>
    <s v="PCS."/>
    <n v="11600"/>
    <n v="34800"/>
    <m/>
    <s v="V1000109 - Coolconnection Co., Ltd"/>
    <x v="0"/>
    <s v="GRN2526-0007283"/>
    <d v="2026-01-22T00:00:00"/>
    <m/>
    <n v="2"/>
    <s v="Ontime"/>
    <m/>
  </r>
  <r>
    <n v="1859"/>
    <s v="Expent  cost"/>
    <m/>
    <m/>
    <m/>
    <d v="2026-01-15T00:00:00"/>
    <s v="PR2526-04276"/>
    <s v="PO2526-05967"/>
    <d v="2026-01-20T00:00:00"/>
    <m/>
    <n v="30"/>
    <s v="SFST81000048"/>
    <s v="Cooling machine for PD line"/>
    <s v="Cooling  part"/>
    <n v="2"/>
    <s v="Axial Fan 400 mm 1 P 220 V 4 Pole Sucking SS"/>
    <n v="3"/>
    <s v="PCS."/>
    <n v="6875"/>
    <n v="20625"/>
    <m/>
    <s v="V1000109 - Coolconnection Co., Ltd"/>
    <x v="0"/>
    <s v="GRN2526-0007283"/>
    <d v="2026-01-22T00:00:00"/>
    <m/>
    <n v="2"/>
    <s v="Ontime"/>
    <m/>
  </r>
  <r>
    <n v="1860"/>
    <s v="Expent  cost"/>
    <m/>
    <m/>
    <m/>
    <d v="2026-01-15T00:00:00"/>
    <s v="PR2526-04277"/>
    <s v="PO2526-05968"/>
    <d v="2026-01-20T00:00:00"/>
    <m/>
    <n v="60"/>
    <s v="SFST81000048"/>
    <s v="PD Machine"/>
    <s v="Bowl Cutter (Chopper) No.1"/>
    <n v="1"/>
    <s v="Sharpening Knife for K + G Wetter for 1 Set (6 Pcs / Set)_x000a_ค่าบริการลับคมใบมีด K + G Wetter 6 ใบ / งาน"/>
    <n v="1"/>
    <s v="JOB."/>
    <n v="6000"/>
    <n v="6000"/>
    <m/>
    <s v="V1000189 - FPT FOOD PROCESS TECHNOLOGY CO., LTD."/>
    <x v="0"/>
    <s v="GRN2526-0007700"/>
    <d v="2026-02-03T00:00:00"/>
    <m/>
    <n v="14"/>
    <s v="Ontime"/>
    <m/>
  </r>
  <r>
    <n v="1861"/>
    <s v="Expent  cost"/>
    <m/>
    <m/>
    <m/>
    <d v="2026-01-15T00:00:00"/>
    <s v="PR2526-04280"/>
    <s v="PO2526-05969 "/>
    <d v="2026-01-20T00:00:00"/>
    <m/>
    <n v="120"/>
    <s v="SFST81000009"/>
    <s v="Civill jobs (Floor-Wall-Celling-roof)"/>
    <s v="Cevil jobs"/>
    <n v="1"/>
    <s v="งานทำแท่นวางมอเตอร์ ตามแบบ_x000a_- Mat'l: SUS 304_x000a_- เชื่อมประกอบสำเร็จรูป_x000a_- รื้อชุดเก่าออกและติดตั้งชุดใหม่_x000a_- ทำงานวันหยุด (เสาร์-อาทิตย์-วันหยุดนักขัตฤกษ์)_x000a_- พร้อมวัสดุสิ้นเปลือง 1 Job"/>
    <n v="1"/>
    <s v="JOB."/>
    <n v="15500"/>
    <n v="15500"/>
    <m/>
    <s v="V1000991 - S.G.A. SUPPLY CO.,LTD"/>
    <x v="0"/>
    <s v="GRN2526-0007700"/>
    <d v="2026-02-03T00:00:00"/>
    <m/>
    <n v="14"/>
    <s v="Ontime"/>
    <m/>
  </r>
  <r>
    <n v="1862"/>
    <m/>
    <m/>
    <m/>
    <m/>
    <d v="2026-01-15T00:00:00"/>
    <s v="PR2526-04288"/>
    <s v="PO2526-05970"/>
    <d v="2026-01-20T00:00:00"/>
    <m/>
    <n v="120"/>
    <s v="SFST81000048"/>
    <s v="PD Machine"/>
    <s v="Condencer Unit No.33 (Ice Maker)"/>
    <n v="1"/>
    <s v="ฐานรองใบมีด (SI 2500 KG)"/>
    <n v="1"/>
    <s v="JOB."/>
    <n v="18967.5"/>
    <n v="18967.5"/>
    <m/>
    <s v="V1000654 - A AND B REFRIGERATION CO., LTD."/>
    <x v="0"/>
    <s v="GRN2627-0000717"/>
    <d v="2026-04-23T00:00:00"/>
    <m/>
    <n v="93"/>
    <s v="Ontime"/>
    <m/>
  </r>
  <r>
    <n v="1863"/>
    <s v="Expent  cost"/>
    <m/>
    <m/>
    <m/>
    <d v="2026-01-15T00:00:00"/>
    <s v="PR2526-04288"/>
    <s v="PO2526-05970"/>
    <d v="2026-01-20T00:00:00"/>
    <m/>
    <n v="120"/>
    <s v="SFST81000048"/>
    <s v="PD Machine"/>
    <s v="Condencer Unit No.33 (Ice Maker)"/>
    <n v="2"/>
    <s v="PART SI 2500 KG CUTTER"/>
    <n v="1"/>
    <s v="JOB."/>
    <n v="29500"/>
    <n v="29500"/>
    <m/>
    <s v="V1000654 - A AND B REFRIGERATION CO., LTD."/>
    <x v="0"/>
    <s v="GRN2627-0000717"/>
    <d v="2026-04-23T00:00:00"/>
    <m/>
    <n v="93"/>
    <s v="Ontime"/>
    <m/>
  </r>
  <r>
    <n v="1864"/>
    <s v="Expent  cost"/>
    <m/>
    <m/>
    <m/>
    <d v="2026-01-15T00:00:00"/>
    <s v="PR2526-04288"/>
    <s v="PO2526-05970"/>
    <d v="2026-01-20T00:00:00"/>
    <m/>
    <n v="120"/>
    <s v="SFST81000048"/>
    <s v="PD Machine"/>
    <s v="Condencer Unit No.33 (Ice Maker)"/>
    <n v="3"/>
    <s v="DENKI LEVEL CONTROL ANALOG NONE WATER AUTO#DF-SP11"/>
    <n v="1"/>
    <s v="JOB."/>
    <n v="1750"/>
    <n v="1750"/>
    <m/>
    <s v="V1000654 - A AND B REFRIGERATION CO., LTD."/>
    <x v="0"/>
    <s v="GRN2627-0000717"/>
    <d v="2026-04-23T00:00:00"/>
    <m/>
    <n v="93"/>
    <s v="Ontime"/>
    <m/>
  </r>
  <r>
    <n v="1865"/>
    <s v="Expent  cost"/>
    <m/>
    <m/>
    <m/>
    <d v="2026-01-15T00:00:00"/>
    <s v="PR2526-04288"/>
    <s v="PO2526-05970"/>
    <d v="2026-01-20T00:00:00"/>
    <m/>
    <n v="120"/>
    <s v="SFST81000048"/>
    <s v="PD Machine"/>
    <s v="Condencer Unit No.33 (Ice Maker)"/>
    <n v="4"/>
    <s v="DIXELL SENSOR TEMP 2 WIRING NTC (-40~105) DEGREE#NE900015"/>
    <n v="1"/>
    <s v="JOB."/>
    <n v="900"/>
    <n v="900"/>
    <m/>
    <s v="V1000654 - A AND B REFRIGERATION CO., LTD."/>
    <x v="0"/>
    <s v="GRN2627-0000717"/>
    <d v="2026-04-23T00:00:00"/>
    <m/>
    <n v="93"/>
    <s v="Ontime"/>
    <m/>
  </r>
  <r>
    <n v="1866"/>
    <s v="Expent  cost"/>
    <m/>
    <m/>
    <m/>
    <d v="2026-01-15T00:00:00"/>
    <s v="PR2526-04288"/>
    <s v="PO2526-05970"/>
    <d v="2026-01-20T00:00:00"/>
    <m/>
    <n v="120"/>
    <s v="SFST81000048"/>
    <s v="PD Machine"/>
    <s v="Condencer Unit No.33 (Ice Maker)"/>
    <n v="5"/>
    <s v="ค่าดำเนินการตรวจเช็คเครื่องทำน้ำแข็งเกล็ดพร้อมแก้ไขรวมค่าเดินทางไปกลับ"/>
    <n v="1"/>
    <s v="JOB."/>
    <n v="6500"/>
    <n v="6500"/>
    <m/>
    <s v="V1000654 - A AND B REFRIGERATION CO., LTD."/>
    <x v="0"/>
    <s v="GRN2627-0000717"/>
    <d v="2026-04-23T00:00:00"/>
    <m/>
    <n v="93"/>
    <s v="Ontime"/>
    <m/>
  </r>
  <r>
    <n v="1867"/>
    <s v="Expent  cost"/>
    <m/>
    <m/>
    <m/>
    <d v="2026-01-15T00:00:00"/>
    <s v="PR2526-04289"/>
    <s v="PO2526-05971"/>
    <d v="2026-01-20T00:00:00"/>
    <m/>
    <n v="30"/>
    <s v="SFST81000048"/>
    <s v="PD Machine"/>
    <s v="Machine Spare part"/>
    <n v="1"/>
    <s v="6SL3210-1KE12-3AF2 INV G120C(Filter); ProfiNet, 0.75KW, 3P,380VAC"/>
    <n v="2"/>
    <s v="PCS."/>
    <n v="12070"/>
    <n v="24140"/>
    <m/>
    <s v="V1000481 - บริษัท เจดับบลิวเทค จำกัด"/>
    <x v="0"/>
    <s v="GRN2526-0007284"/>
    <d v="2026-01-22T00:00:00"/>
    <m/>
    <n v="2"/>
    <s v="Ontime"/>
    <m/>
  </r>
  <r>
    <n v="1868"/>
    <s v="Expent  cost"/>
    <m/>
    <m/>
    <m/>
    <d v="2026-01-15T00:00:00"/>
    <s v="PR2526-04289"/>
    <s v="PO2526-05971"/>
    <d v="2026-01-20T00:00:00"/>
    <m/>
    <n v="30"/>
    <s v="SFST81000048"/>
    <s v="PD Machine"/>
    <s v="Machine Spare part"/>
    <n v="2"/>
    <s v="6SL3255-0AA00-4CA1 INVERTER G120 Operator Panel (BOP-2)"/>
    <n v="1"/>
    <s v="PCS."/>
    <n v="1190"/>
    <n v="1190"/>
    <m/>
    <s v="V1000481 - บริษัท เจดับบลิวเทค จำกัด"/>
    <x v="0"/>
    <s v="GRN2526-0007284"/>
    <d v="2026-01-22T00:00:00"/>
    <m/>
    <n v="2"/>
    <s v="Ontime"/>
    <m/>
  </r>
  <r>
    <n v="1869"/>
    <s v="Expent  cost"/>
    <m/>
    <m/>
    <m/>
    <d v="2026-01-15T00:00:00"/>
    <s v="PR2526-04290"/>
    <s v="PO2526-05972 "/>
    <d v="2026-01-22T00:00:00"/>
    <m/>
    <n v="60"/>
    <s v="SFST81000048"/>
    <s v="Cooling machine for PD line"/>
    <s v="Condencer Unit No.23 (Air Blast Freezer1)"/>
    <n v="1"/>
    <s v="Danfoss Ball Valve Solder GBC 42s # 009L7028 (1 5/8in)"/>
    <n v="2"/>
    <s v="PCS."/>
    <n v="5100"/>
    <n v="10200"/>
    <m/>
    <s v="V1000654 - A AND B REFRIGERATION CO., LTD."/>
    <x v="0"/>
    <s v="GRN2526-0008480"/>
    <d v="2026-03-02T00:00:00"/>
    <m/>
    <n v="39"/>
    <s v="Ontime"/>
    <m/>
  </r>
  <r>
    <n v="1870"/>
    <s v="Expent  cost"/>
    <m/>
    <m/>
    <m/>
    <d v="2026-01-15T00:00:00"/>
    <s v="PR2526-04290"/>
    <s v="PO2526-05972 "/>
    <d v="2026-01-22T00:00:00"/>
    <m/>
    <n v="60"/>
    <s v="SFST81000048"/>
    <s v="Cooling machine for PD line"/>
    <s v="Condencer Unit No.23 (Air Blast Freezer1)"/>
    <n v="2"/>
    <s v="อุปกรณ์ประกอบ ลม แก๊ส ลวดเชื่อม ข้องอข้อต่อทองแดง อื่น ๆ"/>
    <n v="1"/>
    <s v="JOB."/>
    <n v="1000"/>
    <n v="1000"/>
    <m/>
    <s v="V1000654 - A AND B REFRIGERATION CO., LTD."/>
    <x v="0"/>
    <s v="GRN2526-0008480"/>
    <d v="2026-03-02T00:00:00"/>
    <m/>
    <n v="39"/>
    <s v="Ontime"/>
    <m/>
  </r>
  <r>
    <n v="1871"/>
    <s v="Expent  cost"/>
    <m/>
    <m/>
    <m/>
    <d v="2026-01-15T00:00:00"/>
    <s v="PR2526-04290"/>
    <s v="PO2526-05972 "/>
    <d v="2026-01-22T00:00:00"/>
    <m/>
    <n v="60"/>
    <s v="SFST81000048"/>
    <s v="Cooling machine for PD line"/>
    <s v="Condencer Unit No.23 (Air Blast Freezer1)"/>
    <n v="3"/>
    <s v="ค่าดำเนินการตรวจเช็คพร้อมแก้ไขรวมค่าเดินทางไปกลับ"/>
    <n v="1"/>
    <s v="JOB."/>
    <n v="6090"/>
    <n v="6090"/>
    <m/>
    <s v="V1000654 - A AND B REFRIGERATION CO., LTD."/>
    <x v="0"/>
    <s v="GRN2526-0008480"/>
    <d v="2026-03-02T00:00:00"/>
    <m/>
    <n v="39"/>
    <s v="Ontime"/>
    <m/>
  </r>
  <r>
    <n v="1872"/>
    <s v="Expent  cost"/>
    <m/>
    <m/>
    <m/>
    <d v="2026-01-15T00:00:00"/>
    <s v="PR2526-04294"/>
    <s v="PO2526-05973 "/>
    <d v="2026-01-22T00:00:00"/>
    <m/>
    <n v="120"/>
    <s v="SFST81000048"/>
    <s v="PD Machine"/>
    <s v="Steam Bratt pan No.1"/>
    <n v="1"/>
    <s v="งานย้ายเครื่อง Steam Bratt Pan No.1 &amp; Round Bratt Pan No.2 (งานเพิ่ม)_x000a_งานเพิ่มงานรื้อถอน-ย้าย-ติดตั้ง Steam Round Bratt Pan No.1_x000a_งานเพิ่มท่อ Main Steam Supply-Condensate รวมถึง Jacket + Main Valve"/>
    <n v="1"/>
    <s v="JOB."/>
    <n v="5000"/>
    <n v="5000"/>
    <m/>
    <s v="V1000922 - WORMMEC COMPANY LIMITED"/>
    <x v="0"/>
    <s v="GRN2526-0007788"/>
    <d v="2026-02-05T00:00:00"/>
    <m/>
    <n v="14"/>
    <s v="Ontime"/>
    <m/>
  </r>
  <r>
    <n v="1873"/>
    <s v="Expent  cost"/>
    <m/>
    <m/>
    <m/>
    <d v="2026-01-15T00:00:00"/>
    <s v="PR2526-04294"/>
    <s v="PO2526-05973 "/>
    <d v="2026-01-22T00:00:00"/>
    <m/>
    <n v="120"/>
    <s v="SFST81000048"/>
    <s v="PD Machine"/>
    <s v="Steam Bratt pan No.1"/>
    <n v="2"/>
    <s v="Pipe Size 3/4&quot;"/>
    <n v="24"/>
    <s v="JOB."/>
    <n v="1083.3333333333333"/>
    <n v="26000"/>
    <m/>
    <s v="V1000922 - WORMMEC COMPANY LIMITED"/>
    <x v="0"/>
    <s v="GRN2526-0007788"/>
    <d v="2026-02-05T00:00:00"/>
    <m/>
    <n v="14"/>
    <s v="Ontime"/>
    <m/>
  </r>
  <r>
    <n v="1874"/>
    <s v="Expent  cost"/>
    <m/>
    <m/>
    <m/>
    <d v="2026-01-15T00:00:00"/>
    <s v="PR2526-04294"/>
    <s v="PO2526-05973 "/>
    <d v="2026-01-22T00:00:00"/>
    <m/>
    <n v="120"/>
    <s v="SFST81000048"/>
    <s v="PD Machine"/>
    <s v="Steam Bratt pan No.1"/>
    <n v="3"/>
    <s v="Pipe Fitting"/>
    <n v="1"/>
    <s v="JOB."/>
    <n v="1850"/>
    <n v="1850"/>
    <m/>
    <s v="V1000922 - WORMMEC COMPANY LIMITED"/>
    <x v="0"/>
    <s v="GRN2526-0007788"/>
    <d v="2026-02-05T00:00:00"/>
    <m/>
    <n v="14"/>
    <s v="Ontime"/>
    <m/>
  </r>
  <r>
    <n v="1875"/>
    <s v="Expent  cost"/>
    <m/>
    <m/>
    <m/>
    <d v="2026-01-15T00:00:00"/>
    <s v="PR2526-04294"/>
    <s v="PO2526-05973 "/>
    <d v="2026-01-22T00:00:00"/>
    <m/>
    <n v="120"/>
    <s v="SFST81000048"/>
    <s v="PD Machine"/>
    <s v="Steam Bratt pan No.2"/>
    <n v="4"/>
    <s v="Jacket Aluminium Insulation"/>
    <n v="24"/>
    <s v="JOB."/>
    <n v="1300"/>
    <n v="31200"/>
    <m/>
    <s v="V1000922 - WORMMEC COMPANY LIMITED"/>
    <x v="0"/>
    <s v="GRN2526-0007788"/>
    <d v="2026-02-05T00:00:00"/>
    <m/>
    <n v="14"/>
    <s v="Ontime"/>
    <m/>
  </r>
  <r>
    <n v="1876"/>
    <s v="Expent  cost"/>
    <m/>
    <m/>
    <m/>
    <d v="2026-01-15T00:00:00"/>
    <s v="PR2526-04294"/>
    <s v="PO2526-05973 "/>
    <d v="2026-01-22T00:00:00"/>
    <m/>
    <n v="120"/>
    <s v="SFST81000048"/>
    <s v="PD Machine"/>
    <s v="Steam Bratt pan No.2"/>
    <n v="5"/>
    <s v="Pipe Support"/>
    <n v="1"/>
    <s v="JOB."/>
    <n v="1850"/>
    <n v="1850"/>
    <m/>
    <s v="V1000922 - WORMMEC COMPANY LIMITED"/>
    <x v="0"/>
    <s v="GRN2526-0007788"/>
    <d v="2026-02-05T00:00:00"/>
    <m/>
    <n v="14"/>
    <s v="Ontime"/>
    <m/>
  </r>
  <r>
    <n v="1877"/>
    <s v="Expent  cost"/>
    <m/>
    <m/>
    <m/>
    <d v="2026-01-15T00:00:00"/>
    <s v="PR2526-04294"/>
    <s v="PO2526-05973 "/>
    <d v="2026-01-22T00:00:00"/>
    <m/>
    <n v="120"/>
    <s v="SFST81000048"/>
    <s v="PD Machine"/>
    <s v="Steam Bratt pan No.2"/>
    <n v="6"/>
    <s v="Main valve_x000a_Overhead &amp; Profit"/>
    <n v="4"/>
    <s v="JOB."/>
    <n v="4750"/>
    <n v="19000"/>
    <m/>
    <s v="V1000922 - WORMMEC COMPANY LIMITED"/>
    <x v="0"/>
    <s v="GRN2526-0007788"/>
    <d v="2026-02-05T00:00:00"/>
    <m/>
    <n v="14"/>
    <s v="Ontime"/>
    <m/>
  </r>
  <r>
    <n v="1878"/>
    <s v="Expent  cost"/>
    <m/>
    <m/>
    <m/>
    <d v="2026-01-15T00:00:00"/>
    <s v="PR2526-04294"/>
    <s v="PO2526-05973 "/>
    <d v="2026-01-22T00:00:00"/>
    <m/>
    <n v="120"/>
    <s v="SFST81000048"/>
    <s v="PD Machine"/>
    <s v="Steam Bratt pan No.2"/>
    <n v="7"/>
    <s v="On site service, Transport, Hand Tools Haevy Tools, and Overhead Profit"/>
    <n v="1"/>
    <s v="JOB."/>
    <n v="7500"/>
    <n v="7500"/>
    <m/>
    <s v="V1000922 - WORMMEC COMPANY LIMITED"/>
    <x v="0"/>
    <s v="GRN2526-0007788"/>
    <d v="2026-02-05T00:00:00"/>
    <m/>
    <n v="14"/>
    <s v="Ontime"/>
    <m/>
  </r>
  <r>
    <n v="1879"/>
    <s v="Expent  cost"/>
    <m/>
    <m/>
    <m/>
    <d v="2026-01-19T00:00:00"/>
    <s v="PR2526-04359"/>
    <s v="PO2526-05974"/>
    <d v="2026-01-22T00:00:00"/>
    <m/>
    <n v="60"/>
    <s v="SFST81000048"/>
    <s v="PD Machine"/>
    <s v="Combi oven No.2"/>
    <n v="1"/>
    <s v="Service Charge_x000a_- ค่าบริการตรวจเช็ค/เปลี่ยนอะไหล่ - กรุงเทพมหานคร_x000a_- เวลาเข้าตรวจเช็ควันจันทร์ ถึง วันศุกร์ 09:00 - 18:00 น._x000a_- ไม่รวมโอทีสําหรับเข้างานวันเสาร์และอาทิตย์ (นอกเวลาทําการ)"/>
    <n v="1"/>
    <s v="JOB."/>
    <n v="3000"/>
    <n v="3000"/>
    <m/>
    <s v="V1000460 - FIX EVOLUTION CO., LTD."/>
    <x v="0"/>
    <s v="GRN2526-0008173"/>
    <d v="2026-02-17T00:00:00"/>
    <m/>
    <n v="26"/>
    <s v="Ontime"/>
    <m/>
  </r>
  <r>
    <n v="1880"/>
    <s v="Expent  cost"/>
    <m/>
    <m/>
    <m/>
    <d v="2026-01-19T00:00:00"/>
    <s v="PR2526-04359"/>
    <s v="PO2526-05974"/>
    <d v="2026-01-22T00:00:00"/>
    <m/>
    <n v="60"/>
    <s v="SFST81000048"/>
    <s v="PD Machine"/>
    <s v="Combi oven No.2"/>
    <n v="2"/>
    <s v="ค่าบริการนอกเนื่องเวลาทําการ (OTพนักงาน)_x000a_- วันรรรมดา เข้างานหลัง 17.00 หรือ วันอาทิตย์_x000a_- **กรณี เข้าวันหยุด หลังเวลาทำการ หรือ วันเสาร์อาทิตย์"/>
    <n v="1"/>
    <s v="JOB."/>
    <n v="2000"/>
    <n v="2000"/>
    <m/>
    <s v="V1000460 - FIX EVOLUTION CO., LTD."/>
    <x v="0"/>
    <s v="GRN2526-0008173"/>
    <d v="2026-02-17T00:00:00"/>
    <m/>
    <n v="26"/>
    <s v="Ontime"/>
    <m/>
  </r>
  <r>
    <n v="1881"/>
    <s v="Expent  cost"/>
    <m/>
    <m/>
    <m/>
    <d v="2026-01-19T00:00:00"/>
    <s v="PR2526-04359"/>
    <s v="PO2526-05974"/>
    <d v="2026-01-22T00:00:00"/>
    <m/>
    <n v="60"/>
    <s v="SFST81000048"/>
    <s v="PD Machine"/>
    <s v="Combi oven No.2"/>
    <n v="3"/>
    <s v="56.01.500P Emergency overflow-tube LM1 LM2; G"/>
    <n v="1"/>
    <s v="PCS."/>
    <n v="1500"/>
    <n v="1500"/>
    <m/>
    <s v="V1000460 - FIX EVOLUTION CO., LTD."/>
    <x v="0"/>
    <s v="GRN2526-0008173"/>
    <d v="2026-02-17T00:00:00"/>
    <m/>
    <n v="26"/>
    <s v="Ontime"/>
    <m/>
  </r>
  <r>
    <n v="1882"/>
    <s v="Expent  cost"/>
    <m/>
    <m/>
    <m/>
    <d v="2026-01-19T00:00:00"/>
    <s v="PR2526-04377"/>
    <s v="PO2526-06280 "/>
    <d v="2026-01-28T00:00:00"/>
    <m/>
    <n v="30"/>
    <s v="SFST11000256"/>
    <s v="Consumable part for MN"/>
    <s v="Consumable part"/>
    <n v="1"/>
    <s v="Bio Solution 1 lit"/>
    <n v="4"/>
    <s v="BOT."/>
    <n v="800"/>
    <n v="3200"/>
    <m/>
    <s v="V1000206 - TECHMAN (THAILAND) CO.,LTD."/>
    <x v="0"/>
    <s v="GRN2526-0007795"/>
    <d v="2026-02-05T00:00:00"/>
    <m/>
    <n v="8"/>
    <s v="Ontime"/>
    <m/>
  </r>
  <r>
    <n v="1883"/>
    <s v="Expent  cost"/>
    <m/>
    <m/>
    <m/>
    <d v="2026-01-21T00:00:00"/>
    <s v="PR2526-04395"/>
    <s v="PO2526-06288 "/>
    <d v="2026-01-29T00:00:00"/>
    <m/>
    <n v="60"/>
    <s v="SFST81000048"/>
    <s v="PD Machine"/>
    <s v="Combi oven No.2"/>
    <n v="1"/>
    <s v="56.01.020P Recirculation pump"/>
    <n v="1"/>
    <s v="PCS."/>
    <n v="3150"/>
    <n v="3150"/>
    <m/>
    <s v="V1000460 - FIX EVOLUTION CO., LTD."/>
    <x v="0"/>
    <s v="GRN2526-0008174"/>
    <d v="2026-02-17T00:00:00"/>
    <m/>
    <n v="19"/>
    <s v="Ontime"/>
    <m/>
  </r>
  <r>
    <n v="1884"/>
    <s v="Expent  cost"/>
    <m/>
    <m/>
    <m/>
    <d v="2026-01-21T00:00:00"/>
    <s v="PR2526-04396"/>
    <s v="PO2526-06289"/>
    <d v="2026-01-29T00:00:00"/>
    <m/>
    <n v="120"/>
    <s v="SFST81000009"/>
    <s v="Consumable part for MN"/>
    <s v="Consumable part"/>
    <n v="1"/>
    <s v="ข้อต่อตรงทองเหลือง M22x1.5 (5/8&quot;) เกลียวนอก x 1/2&quot; เกลียวใน"/>
    <n v="12"/>
    <s v="PCS."/>
    <n v="165"/>
    <n v="1980"/>
    <m/>
    <s v="V1000840 - S.Q. &amp; CO CO., LTD"/>
    <x v="0"/>
    <s v="GRN2526-0008476"/>
    <d v="2026-03-02T00:00:00"/>
    <m/>
    <n v="32"/>
    <s v="Ontime"/>
    <m/>
  </r>
  <r>
    <n v="1885"/>
    <s v="Expent  cost"/>
    <m/>
    <m/>
    <m/>
    <d v="2026-01-21T00:00:00"/>
    <s v="PR2526-04396"/>
    <s v="PO2526-06290"/>
    <d v="2026-01-29T00:00:00"/>
    <m/>
    <n v="30"/>
    <s v="SFST81000009"/>
    <s v="Consumable part for MN"/>
    <s v="Consumable part"/>
    <n v="2"/>
    <s v="แฟร์นัททองเหลืองแบบหนา 1/4&quot;"/>
    <n v="10"/>
    <s v="PCS."/>
    <n v="40"/>
    <n v="400"/>
    <m/>
    <s v=" V1000259 - JJP SUPPLY CO., LTD"/>
    <x v="0"/>
    <s v="GRN2526-0008212"/>
    <d v="2026-02-18T00:00:00"/>
    <m/>
    <n v="20"/>
    <s v="Ontime"/>
    <m/>
  </r>
  <r>
    <n v="1886"/>
    <s v="Expent  cost"/>
    <m/>
    <m/>
    <m/>
    <d v="2026-01-21T00:00:00"/>
    <s v="PR2526-04396"/>
    <s v="PO2526-06290"/>
    <d v="2026-01-29T00:00:00"/>
    <m/>
    <n v="30"/>
    <s v="SFST81000009"/>
    <s v="Consumable part for MN"/>
    <s v="Consumable part"/>
    <n v="3"/>
    <s v="แฟร์นัททองเหลืองแบบหนา 3/8&quot;"/>
    <n v="10"/>
    <s v="PCS."/>
    <n v="38"/>
    <n v="380"/>
    <m/>
    <s v=" V1000259 - JJP SUPPLY CO., LTD"/>
    <x v="0"/>
    <s v="GRN2526-0008212"/>
    <d v="2026-02-18T00:00:00"/>
    <m/>
    <n v="20"/>
    <s v="Ontime"/>
    <m/>
  </r>
  <r>
    <n v="1887"/>
    <s v="Expent  cost"/>
    <m/>
    <m/>
    <m/>
    <d v="2026-01-21T00:00:00"/>
    <s v="PR2526-04396"/>
    <s v="PO2526-06290"/>
    <d v="2026-01-29T00:00:00"/>
    <m/>
    <n v="30"/>
    <s v="SFST81000009"/>
    <s v="Consumable part for MN"/>
    <s v="Consumable part"/>
    <n v="4"/>
    <s v="แฟร์นัททองเหลืองแบบหนา 5/8&quot;"/>
    <n v="10"/>
    <s v="PCS."/>
    <n v="53"/>
    <n v="530"/>
    <m/>
    <s v=" V1000259 - JJP SUPPLY CO., LTD"/>
    <x v="0"/>
    <s v="GRN2526-0008212"/>
    <d v="2026-02-18T00:00:00"/>
    <m/>
    <n v="20"/>
    <s v="Ontime"/>
    <m/>
  </r>
  <r>
    <n v="1888"/>
    <s v="Expent  cost"/>
    <m/>
    <m/>
    <m/>
    <d v="2026-01-21T00:00:00"/>
    <s v="PR2526-04396"/>
    <s v="PO2526-06290"/>
    <d v="2026-01-29T00:00:00"/>
    <m/>
    <n v="30"/>
    <s v="SFST81000009"/>
    <s v="Consumable part for MN"/>
    <s v="Consumable part"/>
    <n v="5"/>
    <s v="แฟร์นัททองเหลืองแบบหนา 1/2&quot;"/>
    <n v="10"/>
    <s v="PCS."/>
    <n v="45"/>
    <n v="450"/>
    <m/>
    <s v=" V1000259 - JJP SUPPLY CO., LTD"/>
    <x v="0"/>
    <s v="GRN2526-0008212"/>
    <d v="2026-02-18T00:00:00"/>
    <m/>
    <n v="20"/>
    <s v="Ontime"/>
    <m/>
  </r>
  <r>
    <n v="1889"/>
    <s v="Expent  cost"/>
    <m/>
    <m/>
    <m/>
    <d v="2026-01-21T00:00:00"/>
    <s v="PR2526-04396"/>
    <s v="PO2526-06290"/>
    <d v="2026-01-29T00:00:00"/>
    <m/>
    <n v="30"/>
    <s v="SFST81000009"/>
    <s v="Consumable part for MN"/>
    <s v="Consumable part"/>
    <n v="6"/>
    <s v="แฟร์นัททองเหลืองแบบหนา 3/4&quot;"/>
    <n v="10"/>
    <s v="PCS."/>
    <n v="88"/>
    <n v="880"/>
    <m/>
    <s v=" V1000259 - JJP SUPPLY CO., LTD"/>
    <x v="0"/>
    <s v="GRN2526-0008212"/>
    <d v="2026-02-18T00:00:00"/>
    <m/>
    <n v="20"/>
    <s v="Ontime"/>
    <m/>
  </r>
  <r>
    <n v="1890"/>
    <s v="Expent  cost"/>
    <m/>
    <m/>
    <m/>
    <d v="2026-01-21T00:00:00"/>
    <s v="PR2526-04396"/>
    <s v="PO2526-06290"/>
    <d v="2026-01-29T00:00:00"/>
    <m/>
    <n v="30"/>
    <s v="SFST81000009"/>
    <s v="Consumable part for MN"/>
    <s v="Consumable part"/>
    <n v="7"/>
    <s v="ยูเนี่ยนทองเหลือง 1/4&quot;"/>
    <n v="5"/>
    <s v="PCS."/>
    <n v="47"/>
    <n v="235"/>
    <m/>
    <s v=" V1000259 - JJP SUPPLY CO., LTD"/>
    <x v="0"/>
    <s v="GRN2526-0008212"/>
    <d v="2026-02-18T00:00:00"/>
    <m/>
    <n v="20"/>
    <s v="Ontime"/>
    <m/>
  </r>
  <r>
    <n v="1891"/>
    <s v="Expent  cost"/>
    <m/>
    <m/>
    <m/>
    <d v="2026-01-21T00:00:00"/>
    <s v="PR2526-04396"/>
    <s v="PO2526-06290"/>
    <d v="2026-01-29T00:00:00"/>
    <m/>
    <n v="30"/>
    <s v="SFST81000009"/>
    <s v="Consumable part for MN"/>
    <s v="Consumable part"/>
    <n v="8"/>
    <s v="ยูเนี่ยนทองเหลือง 3/8&quot;"/>
    <n v="5"/>
    <s v="PCS."/>
    <n v="55"/>
    <n v="275"/>
    <m/>
    <s v=" V1000259 - JJP SUPPLY CO., LTD"/>
    <x v="0"/>
    <s v="GRN2526-0008212"/>
    <d v="2026-02-18T00:00:00"/>
    <m/>
    <n v="20"/>
    <s v="Ontime"/>
    <m/>
  </r>
  <r>
    <n v="1892"/>
    <s v="Expent  cost"/>
    <m/>
    <m/>
    <m/>
    <d v="2026-01-21T00:00:00"/>
    <s v="PR2526-04396"/>
    <s v="PO2526-06290"/>
    <d v="2026-01-29T00:00:00"/>
    <m/>
    <n v="30"/>
    <s v="SFST81000009"/>
    <s v="Consumable part for MN"/>
    <s v="Consumable part"/>
    <n v="9"/>
    <s v="ยูเนี่ยนทองเหลือง 1/2&quot;"/>
    <n v="5"/>
    <s v="PCS."/>
    <n v="70"/>
    <n v="350"/>
    <m/>
    <s v=" V1000259 - JJP SUPPLY CO., LTD"/>
    <x v="0"/>
    <s v="GRN2526-0008212"/>
    <d v="2026-02-18T00:00:00"/>
    <m/>
    <n v="20"/>
    <s v="Ontime"/>
    <m/>
  </r>
  <r>
    <n v="1893"/>
    <s v="Expent  cost"/>
    <m/>
    <m/>
    <m/>
    <d v="2026-01-21T00:00:00"/>
    <s v="PR2526-04396"/>
    <s v="PO2526-06290"/>
    <d v="2026-01-29T00:00:00"/>
    <m/>
    <n v="30"/>
    <s v="SFST81000009"/>
    <s v="Consumable part for MN"/>
    <s v="Consumable part"/>
    <n v="10"/>
    <s v="ยูเนี่ยนทองเหลือง 5/8&quot;"/>
    <n v="5"/>
    <s v="PCS."/>
    <n v="100"/>
    <n v="500"/>
    <m/>
    <s v=" V1000259 - JJP SUPPLY CO., LTD"/>
    <x v="0"/>
    <s v="GRN2526-0008212"/>
    <d v="2026-02-18T00:00:00"/>
    <m/>
    <n v="20"/>
    <s v="Ontime"/>
    <m/>
  </r>
  <r>
    <n v="1894"/>
    <s v="Expent  cost"/>
    <m/>
    <m/>
    <m/>
    <d v="2026-01-21T00:00:00"/>
    <s v="PR2526-04396"/>
    <s v="PO2526-06290"/>
    <d v="2026-01-29T00:00:00"/>
    <m/>
    <n v="120"/>
    <s v="SFST81000009"/>
    <s v="Consumable part for MN"/>
    <s v="Consumable part"/>
    <n v="11"/>
    <s v="ยูเนี่ยนทองเหลือง 3 ด้าน 3/16&quot;"/>
    <n v="3"/>
    <s v="PCS."/>
    <n v="95"/>
    <n v="285"/>
    <m/>
    <s v=" V1000259 - JJP SUPPLY CO., LTD"/>
    <x v="0"/>
    <s v="GRN2526-0008643"/>
    <d v="2026-03-04T00:00:00"/>
    <m/>
    <n v="34"/>
    <s v="Ontime"/>
    <m/>
  </r>
  <r>
    <n v="1895"/>
    <s v="Expent  cost"/>
    <m/>
    <m/>
    <m/>
    <d v="2026-01-21T00:00:00"/>
    <s v="PR2526-04396"/>
    <s v="PO2526-06290"/>
    <d v="2026-01-29T00:00:00"/>
    <m/>
    <n v="30"/>
    <s v="SFST81000009"/>
    <s v="Consumable part for MN"/>
    <s v="Consumable part"/>
    <n v="12"/>
    <s v="ยูเนี่ยนทองเหลือง 3 ด้าน เกลี่ยว UNF 5/16&quot;"/>
    <n v="3"/>
    <s v="PCS."/>
    <n v="120"/>
    <n v="360"/>
    <m/>
    <s v=" V1000259 - JJP SUPPLY CO., LTD"/>
    <x v="0"/>
    <s v="GRN2526-0008212"/>
    <d v="2026-02-18T00:00:00"/>
    <m/>
    <n v="20"/>
    <s v="Ontime"/>
    <m/>
  </r>
  <r>
    <n v="1896"/>
    <s v="Expent  cost"/>
    <m/>
    <m/>
    <m/>
    <d v="2026-01-21T00:00:00"/>
    <s v="PR2526-04396"/>
    <s v="PO2526-06290"/>
    <d v="2026-01-29T00:00:00"/>
    <m/>
    <n v="30"/>
    <s v="SFST81000009"/>
    <s v="Consumable part for MN"/>
    <s v="Consumable part"/>
    <n v="13"/>
    <s v="ยูเนี่ยนทองเหลือง 3 ด้าน เกลียว UNF 3/8&quot;"/>
    <n v="3"/>
    <s v="PCS."/>
    <n v="130"/>
    <n v="390"/>
    <m/>
    <s v=" V1000259 - JJP SUPPLY CO., LTD"/>
    <x v="0"/>
    <s v="GRN2526-0008212"/>
    <d v="2026-02-18T00:00:00"/>
    <m/>
    <n v="20"/>
    <s v="Ontime"/>
    <m/>
  </r>
  <r>
    <n v="1897"/>
    <s v="Expent  cost"/>
    <m/>
    <m/>
    <m/>
    <d v="2026-01-21T00:00:00"/>
    <s v="PR2526-04396"/>
    <s v="PO2526-06290"/>
    <d v="2026-01-29T00:00:00"/>
    <m/>
    <n v="30"/>
    <s v="SFST81000009"/>
    <s v="Consumable part for MN"/>
    <s v="Consumable part"/>
    <n v="14"/>
    <s v="ยูเนี่ยนทองเหลือง 3 ด้าน เกลียว UNF 1/4&quot;"/>
    <n v="3"/>
    <s v="PCS."/>
    <n v="95"/>
    <n v="285"/>
    <m/>
    <s v=" V1000259 - JJP SUPPLY CO., LTD"/>
    <x v="0"/>
    <s v="GRN2526-0008212"/>
    <d v="2026-02-18T00:00:00"/>
    <m/>
    <n v="20"/>
    <s v="Ontime"/>
    <m/>
  </r>
  <r>
    <n v="1898"/>
    <s v="Expent  cost"/>
    <m/>
    <m/>
    <m/>
    <d v="2026-01-21T00:00:00"/>
    <s v="PR2526-04398"/>
    <s v="PO2526-06483"/>
    <d v="2026-02-10T00:00:00"/>
    <m/>
    <n v="60"/>
    <s v="SFST81000009"/>
    <s v="Civill jobs (Floor-Wall-Celling-roof)"/>
    <s v="Cevil quipment  &amp; Part"/>
    <n v="1"/>
    <s v="KOYO bearing #6201"/>
    <n v="64"/>
    <s v="PCS."/>
    <n v="90"/>
    <n v="5760"/>
    <m/>
    <s v="V1001012 - FOLDING GATE COMPANY LIMITED"/>
    <x v="0"/>
    <s v="GRN2526-0008313"/>
    <d v="2026-02-20T00:00:00"/>
    <m/>
    <n v="10"/>
    <s v="Ontime"/>
    <m/>
  </r>
  <r>
    <n v="1899"/>
    <s v="Expent  cost"/>
    <m/>
    <m/>
    <m/>
    <d v="2026-01-21T00:00:00"/>
    <s v="PR2526-04398"/>
    <s v="PO2526-06483"/>
    <d v="2026-02-10T00:00:00"/>
    <m/>
    <n v="60"/>
    <s v="SFST81000009"/>
    <s v="Civill jobs (Floor-Wall-Celling-roof)"/>
    <s v="Cevil quipment  &amp; Part"/>
    <n v="2"/>
    <s v="Chain #530"/>
    <n v="2"/>
    <s v="PCS."/>
    <n v="1350"/>
    <n v="2700"/>
    <m/>
    <s v="V1001012 - FOLDING GATE COMPANY LIMITED"/>
    <x v="0"/>
    <s v="GRN2526-0008313"/>
    <d v="2026-02-20T00:00:00"/>
    <m/>
    <n v="10"/>
    <s v="Ontime"/>
    <m/>
  </r>
  <r>
    <n v="1900"/>
    <s v="Expent  cost"/>
    <m/>
    <m/>
    <m/>
    <d v="2026-01-21T00:00:00"/>
    <s v="PR2526-04398"/>
    <s v="PO2526-06483"/>
    <d v="2026-02-10T00:00:00"/>
    <m/>
    <n v="60"/>
    <s v="SFST81000009"/>
    <s v="Civill jobs (Floor-Wall-Celling-roof)"/>
    <s v="Cevil quipment  &amp; Part"/>
    <n v="3"/>
    <s v="Infrared motion sensor"/>
    <n v="2"/>
    <s v="PCS."/>
    <n v="500"/>
    <n v="1000"/>
    <m/>
    <s v="V1001012 - FOLDING GATE COMPANY LIMITED"/>
    <x v="0"/>
    <s v="GRN2526-0008313"/>
    <d v="2026-02-20T00:00:00"/>
    <m/>
    <n v="10"/>
    <s v="Ontime"/>
    <m/>
  </r>
  <r>
    <n v="1901"/>
    <s v="Expent  cost"/>
    <m/>
    <m/>
    <m/>
    <d v="2026-01-21T00:00:00"/>
    <s v="PR2526-04398"/>
    <s v="PO2526-06483"/>
    <d v="2026-02-10T00:00:00"/>
    <m/>
    <n v="60"/>
    <s v="SFST81000009"/>
    <s v="Civill jobs (Floor-Wall-Celling-roof)"/>
    <s v="Cevil quipment  &amp; Part"/>
    <n v="4"/>
    <s v="Remote control"/>
    <n v="2"/>
    <s v="PCS."/>
    <n v="990"/>
    <n v="1980"/>
    <m/>
    <s v="V1001012 - FOLDING GATE COMPANY LIMITED"/>
    <x v="0"/>
    <s v="GRN2526-0008313"/>
    <d v="2026-02-20T00:00:00"/>
    <m/>
    <n v="10"/>
    <s v="Ontime"/>
    <m/>
  </r>
  <r>
    <n v="1902"/>
    <s v="Expent  cost"/>
    <m/>
    <m/>
    <m/>
    <d v="2026-01-21T00:00:00"/>
    <s v="PR2526-04398"/>
    <s v="PO2526-06483"/>
    <d v="2026-02-10T00:00:00"/>
    <m/>
    <n v="60"/>
    <s v="SFST81000009"/>
    <s v="Civill jobs (Floor-Wall-Celling-roof)"/>
    <s v="Cevil quipment  &amp; Part"/>
    <n v="5"/>
    <s v="Plug-in control box with push buttons"/>
    <n v="2"/>
    <s v="PCS."/>
    <n v="1500"/>
    <n v="3000"/>
    <m/>
    <s v="V1001012 - FOLDING GATE COMPANY LIMITED"/>
    <x v="0"/>
    <s v="GRN2526-0008313"/>
    <d v="2026-02-20T00:00:00"/>
    <m/>
    <n v="10"/>
    <s v="Ontime"/>
    <m/>
  </r>
  <r>
    <n v="1903"/>
    <s v="Expent  cost"/>
    <m/>
    <m/>
    <m/>
    <d v="2026-01-21T00:00:00"/>
    <s v="PR2526-04398"/>
    <s v="PO2526-06483"/>
    <d v="2026-02-10T00:00:00"/>
    <m/>
    <n v="60"/>
    <s v="SFST81000009"/>
    <s v="Civill jobs (Floor-Wall-Celling-roof)"/>
    <s v="Cevil quipment  &amp; Part"/>
    <n v="6"/>
    <s v="Onsite Service"/>
    <n v="1"/>
    <s v="JOB."/>
    <n v="5000"/>
    <n v="5000"/>
    <m/>
    <s v="V1001012 - FOLDING GATE COMPANY LIMITED"/>
    <x v="0"/>
    <s v="GRN2526-0008313"/>
    <d v="2026-02-20T00:00:00"/>
    <m/>
    <n v="10"/>
    <s v="Ontime"/>
    <m/>
  </r>
  <r>
    <n v="1904"/>
    <s v="Expent  cost"/>
    <m/>
    <m/>
    <m/>
    <d v="2026-01-21T00:00:00"/>
    <s v="PR2526-04399"/>
    <s v="PO2526-06469"/>
    <d v="2026-02-10T00:00:00"/>
    <m/>
    <n v="60"/>
    <s v="SFST81000064"/>
    <s v="Annual cost"/>
    <s v="Inspect cost"/>
    <n v="1"/>
    <s v="ค่าบริการ งานที่ปรึกษาระบบการจัดการพลังงาน ประจำปี 2568"/>
    <n v="1"/>
    <s v="JOB."/>
    <n v="25000"/>
    <n v="25000"/>
    <m/>
    <s v="V1000694 - JIRAKIN ENGINEERING SERVICE CO., LTD."/>
    <x v="0"/>
    <s v="GRN2627-0000302"/>
    <d v="2026-04-09T00:00:00"/>
    <m/>
    <n v="58"/>
    <s v="Ontime"/>
    <m/>
  </r>
  <r>
    <n v="1905"/>
    <s v="Expent  cost"/>
    <m/>
    <m/>
    <m/>
    <d v="2026-01-21T00:00:00"/>
    <s v="PR2526-04433"/>
    <s v="PO2526-06299"/>
    <d v="2026-01-29T00:00:00"/>
    <m/>
    <n v="30"/>
    <s v="SFST11000004"/>
    <s v="Consumable part for MN"/>
    <s v="Consumable part"/>
    <n v="1"/>
    <s v="เกลือล้างเรซิน"/>
    <n v="3000"/>
    <s v="KG"/>
    <n v="3.7"/>
    <n v="11100"/>
    <m/>
    <s v="V1000001 - THAI REFINED SALT CO., LTD."/>
    <x v="0"/>
    <s v="GRN2526-0007599"/>
    <d v="2026-02-02T00:00:00"/>
    <m/>
    <n v="4"/>
    <s v="Ontime"/>
    <m/>
  </r>
  <r>
    <n v="1906"/>
    <s v="Expent  cost"/>
    <m/>
    <m/>
    <m/>
    <d v="2026-01-21T00:00:00"/>
    <s v="PR2526-04440"/>
    <s v="PO2526-06294"/>
    <d v="2026-01-29T00:00:00"/>
    <m/>
    <n v="60"/>
    <s v="SFST34000004"/>
    <s v="Consumable part for MN"/>
    <s v="Consumable part"/>
    <n v="1"/>
    <s v="ข้อต่อเกลียวนอก(PVC), 1/2&quot;"/>
    <n v="20"/>
    <s v="PCS."/>
    <n v="3"/>
    <n v="60"/>
    <m/>
    <s v="V1000306 - Inter Supply (1992) Co., Ltd."/>
    <x v="0"/>
    <s v="GRN2526-0007808"/>
    <d v="2026-02-05T00:00:00"/>
    <m/>
    <n v="7"/>
    <s v="Ontime"/>
    <m/>
  </r>
  <r>
    <n v="1907"/>
    <s v="Expent  cost"/>
    <m/>
    <m/>
    <m/>
    <d v="2026-01-21T00:00:00"/>
    <s v="PR2526-04440"/>
    <s v="PO2526-06294"/>
    <d v="2026-01-29T00:00:00"/>
    <m/>
    <n v="60"/>
    <s v="SFST34000005"/>
    <s v="Consumable part for MN"/>
    <s v="Consumable part"/>
    <n v="2"/>
    <s v="ข้อต่อเกลียวนอก(PVC), 3/4&quot;"/>
    <n v="20"/>
    <s v="PCS."/>
    <n v="5"/>
    <n v="100"/>
    <m/>
    <s v="V1000306 - Inter Supply (1992) Co., Ltd."/>
    <x v="0"/>
    <s v="GRN2526-0007808"/>
    <d v="2026-02-05T00:00:00"/>
    <m/>
    <n v="7"/>
    <s v="Ontime"/>
    <m/>
  </r>
  <r>
    <n v="1908"/>
    <s v="Expent  cost"/>
    <m/>
    <m/>
    <m/>
    <d v="2026-01-21T00:00:00"/>
    <s v="PR2526-04440"/>
    <s v="PO2526-06294"/>
    <d v="2026-01-29T00:00:00"/>
    <m/>
    <n v="60"/>
    <s v="SFST34000006"/>
    <s v="Consumable part for MN"/>
    <s v="Consumable part"/>
    <n v="3"/>
    <s v="ข้อต่อเกลียวนอก(PVC), 1&quot;"/>
    <n v="20"/>
    <s v="PCS."/>
    <n v="6"/>
    <n v="120"/>
    <m/>
    <s v="V1000306 - Inter Supply (1992) Co., Ltd."/>
    <x v="0"/>
    <s v="GRN2526-0007808"/>
    <d v="2026-02-05T00:00:00"/>
    <m/>
    <n v="7"/>
    <s v="Ontime"/>
    <m/>
  </r>
  <r>
    <n v="1909"/>
    <s v="Expent  cost"/>
    <m/>
    <m/>
    <m/>
    <d v="2026-01-21T00:00:00"/>
    <s v="PR2526-04440"/>
    <s v="PO2526-06294"/>
    <d v="2026-01-29T00:00:00"/>
    <m/>
    <n v="60"/>
    <s v="SFST34000007"/>
    <s v="Consumable part for MN"/>
    <s v="Consumable part"/>
    <n v="4"/>
    <s v="ข้อต่อPVC ตรงเกลียวใน PVC, 1/2&quot;"/>
    <n v="20"/>
    <s v="PCS."/>
    <n v="3.5"/>
    <n v="70"/>
    <m/>
    <s v="V1000306 - Inter Supply (1992) Co., Ltd."/>
    <x v="0"/>
    <s v="GRN2526-0007808"/>
    <d v="2026-02-05T00:00:00"/>
    <m/>
    <n v="7"/>
    <s v="Ontime"/>
    <m/>
  </r>
  <r>
    <n v="1910"/>
    <s v="Expent  cost"/>
    <m/>
    <m/>
    <m/>
    <d v="2026-01-21T00:00:00"/>
    <s v="PR2526-04440"/>
    <s v="PO2526-06294"/>
    <d v="2026-01-29T00:00:00"/>
    <m/>
    <n v="60"/>
    <s v="SFST34000008"/>
    <s v="Consumable part for MN"/>
    <s v="Consumable part"/>
    <n v="5"/>
    <s v="ข้อต่อPVC ตรงเกลียวใน PVC, 3/4&quot;"/>
    <n v="10"/>
    <s v="PCS."/>
    <n v="5"/>
    <n v="50"/>
    <m/>
    <s v="V1000306 - Inter Supply (1992) Co., Ltd."/>
    <x v="0"/>
    <s v="GRN2526-0007808"/>
    <d v="2026-02-05T00:00:00"/>
    <m/>
    <n v="7"/>
    <s v="Ontime"/>
    <m/>
  </r>
  <r>
    <n v="1911"/>
    <s v="Expent  cost"/>
    <m/>
    <m/>
    <m/>
    <d v="2026-01-21T00:00:00"/>
    <s v="PR2526-04440"/>
    <s v="PO2526-06294"/>
    <d v="2026-01-29T00:00:00"/>
    <m/>
    <n v="60"/>
    <s v="SFST34000009"/>
    <s v="Consumable part for MN"/>
    <s v="Consumable part"/>
    <n v="6"/>
    <s v="ข้อต่อPVC ตรงเกลียวใน PVC, 1&quot;"/>
    <n v="10"/>
    <s v="PCS."/>
    <n v="8"/>
    <n v="80"/>
    <m/>
    <s v="V1000306 - Inter Supply (1992) Co., Ltd."/>
    <x v="0"/>
    <s v="GRN2526-0007808"/>
    <d v="2026-02-05T00:00:00"/>
    <m/>
    <n v="7"/>
    <s v="Ontime"/>
    <m/>
  </r>
  <r>
    <n v="1912"/>
    <s v="Expent  cost"/>
    <m/>
    <m/>
    <m/>
    <d v="2026-01-21T00:00:00"/>
    <s v="PR2526-04440"/>
    <s v="PO2526-06294"/>
    <d v="2026-01-29T00:00:00"/>
    <m/>
    <n v="60"/>
    <s v="SFST34000016"/>
    <s v="Consumable part for MN"/>
    <s v="Consumable part"/>
    <n v="7"/>
    <s v="ข้อต่อตรงPVC, 1/2&quot;"/>
    <n v="20"/>
    <s v="PCS."/>
    <n v="3"/>
    <n v="60"/>
    <m/>
    <s v="V1000306 - Inter Supply (1992) Co., Ltd."/>
    <x v="0"/>
    <s v="GRN2526-0007808"/>
    <d v="2026-02-05T00:00:00"/>
    <m/>
    <n v="7"/>
    <s v="Ontime"/>
    <m/>
  </r>
  <r>
    <n v="1913"/>
    <s v="Expent  cost"/>
    <m/>
    <m/>
    <m/>
    <d v="2026-01-21T00:00:00"/>
    <s v="PR2526-04440"/>
    <s v="PO2526-06294"/>
    <d v="2026-01-29T00:00:00"/>
    <m/>
    <n v="60"/>
    <s v="SFST34000017"/>
    <s v="Consumable part for MN"/>
    <s v="Consumable part"/>
    <n v="8"/>
    <s v="ข้อต่อตรงPVC, 3/4&quot;"/>
    <n v="20"/>
    <s v="PCS."/>
    <n v="3.8"/>
    <n v="76"/>
    <m/>
    <s v="V1000306 - Inter Supply (1992) Co., Ltd."/>
    <x v="0"/>
    <s v="GRN2526-0007808"/>
    <d v="2026-02-05T00:00:00"/>
    <m/>
    <n v="7"/>
    <s v="Ontime"/>
    <m/>
  </r>
  <r>
    <n v="1914"/>
    <s v="Expent  cost"/>
    <m/>
    <m/>
    <m/>
    <d v="2026-01-21T00:00:00"/>
    <s v="PR2526-04440"/>
    <s v="PO2526-06294"/>
    <d v="2026-01-29T00:00:00"/>
    <m/>
    <n v="60"/>
    <s v="SFST34000018"/>
    <s v="Consumable part for MN"/>
    <s v="Consumable part"/>
    <n v="9"/>
    <s v="ข้อต่อตรงPVC, 1&quot;"/>
    <n v="10"/>
    <s v="PCS."/>
    <n v="6.5"/>
    <n v="65"/>
    <m/>
    <s v="V1000306 - Inter Supply (1992) Co., Ltd."/>
    <x v="0"/>
    <s v="GRN2526-0007808"/>
    <d v="2026-02-05T00:00:00"/>
    <m/>
    <n v="7"/>
    <s v="Ontime"/>
    <m/>
  </r>
  <r>
    <n v="1915"/>
    <s v="Expent  cost"/>
    <m/>
    <m/>
    <m/>
    <d v="2026-01-21T00:00:00"/>
    <s v="PR2526-04440"/>
    <s v="PO2526-06294"/>
    <d v="2026-01-29T00:00:00"/>
    <m/>
    <n v="60"/>
    <s v="SFST34000019"/>
    <s v="Consumable part for MN"/>
    <s v="Consumable part"/>
    <n v="10"/>
    <s v="ข้องอ 90 PVC,1/2 &quot;"/>
    <n v="30"/>
    <s v="PCS."/>
    <n v="10"/>
    <n v="300"/>
    <m/>
    <s v="V1000306 - Inter Supply (1992) Co., Ltd."/>
    <x v="0"/>
    <s v="GRN2526-0007808"/>
    <d v="2026-02-05T00:00:00"/>
    <m/>
    <n v="7"/>
    <s v="Ontime"/>
    <m/>
  </r>
  <r>
    <n v="1916"/>
    <s v="Expent  cost"/>
    <m/>
    <m/>
    <m/>
    <d v="2026-01-21T00:00:00"/>
    <s v="PR2526-04440"/>
    <s v="PO2526-06294"/>
    <d v="2026-01-29T00:00:00"/>
    <m/>
    <n v="60"/>
    <s v="SFST34000020"/>
    <s v="Consumable part for MN"/>
    <s v="Consumable part"/>
    <n v="11"/>
    <s v="ข้องอ 90 PVC,3/4 &quot;"/>
    <n v="10"/>
    <s v="PCS."/>
    <n v="15"/>
    <n v="150"/>
    <m/>
    <s v="V1000306 - Inter Supply (1992) Co., Ltd."/>
    <x v="0"/>
    <s v="GRN2526-0007808"/>
    <d v="2026-02-05T00:00:00"/>
    <m/>
    <n v="7"/>
    <s v="Ontime"/>
    <m/>
  </r>
  <r>
    <n v="1917"/>
    <s v="Expent  cost"/>
    <m/>
    <m/>
    <m/>
    <d v="2026-01-21T00:00:00"/>
    <s v="PR2526-04440"/>
    <s v="PO2526-06294"/>
    <d v="2026-01-29T00:00:00"/>
    <m/>
    <n v="60"/>
    <s v="SFST34000021"/>
    <s v="Consumable part for MN"/>
    <s v="Consumable part"/>
    <n v="12"/>
    <s v="ข้องอ 90 PVC,1 &quot;"/>
    <n v="10"/>
    <s v="PCS."/>
    <n v="9"/>
    <n v="90"/>
    <m/>
    <s v="V1000306 - Inter Supply (1992) Co., Ltd."/>
    <x v="0"/>
    <s v="GRN2526-0007808"/>
    <d v="2026-02-05T00:00:00"/>
    <m/>
    <n v="7"/>
    <s v="Ontime"/>
    <m/>
  </r>
  <r>
    <n v="1918"/>
    <s v="Expent  cost"/>
    <m/>
    <m/>
    <m/>
    <d v="2026-01-21T00:00:00"/>
    <s v="PR2526-04441"/>
    <s v="PO2526-06641"/>
    <d v="2026-02-12T00:00:00"/>
    <m/>
    <n v="30"/>
    <s v="SFST34000159"/>
    <s v="Consumable part for MN"/>
    <s v="Consumable part"/>
    <n v="1"/>
    <s v="น้ำยาอเนกประสงค์ 500 ml. SONAX"/>
    <n v="12"/>
    <s v="PCS."/>
    <n v="0"/>
    <m/>
    <m/>
    <s v="V1000306 - Inter Supply (1992) Co., Ltd."/>
    <x v="0"/>
    <s v="GRN2526-0008172"/>
    <d v="2026-02-17T00:00:00"/>
    <m/>
    <n v="5"/>
    <s v="Ontime"/>
    <m/>
  </r>
  <r>
    <n v="1919"/>
    <s v="Expent  cost"/>
    <m/>
    <m/>
    <m/>
    <d v="2026-01-28T00:00:00"/>
    <s v="PR2526-04524"/>
    <s v="PO2526-06281"/>
    <d v="2026-01-29T00:00:00"/>
    <m/>
    <n v="60"/>
    <s v="SFST81000048"/>
    <s v="PD Machine"/>
    <s v="Steam Bratt pan No.2"/>
    <n v="1"/>
    <s v="งานติดตั้ง Box Power Plug 380V_x000a_- Power Plug Box_x000a_RBC-01 ตู้สเตนเลส 304 กันน้ำฝา 1 ชั้น_x000a_- Power Plug 3P+N+E 32A Weather Proof"/>
    <n v="1"/>
    <s v="JOB."/>
    <n v="13200"/>
    <n v="13200"/>
    <m/>
    <s v="V1000922 - WORMMEC COMPANY LIMITED_x000a_"/>
    <x v="0"/>
    <s v="GRN2526-0007782"/>
    <d v="2026-02-04T00:00:00"/>
    <m/>
    <n v="6"/>
    <s v="Ontime"/>
    <m/>
  </r>
  <r>
    <n v="1920"/>
    <s v="Expent  cost"/>
    <m/>
    <m/>
    <m/>
    <d v="2026-01-28T00:00:00"/>
    <s v="PR2526-04524"/>
    <s v="PO2526-06281"/>
    <d v="2026-01-29T00:00:00"/>
    <m/>
    <n v="60"/>
    <s v="SFST81000048"/>
    <s v="PD Machine"/>
    <s v="Steam Bratt pan No.2"/>
    <n v="2"/>
    <s v="งานเดินสาย_x000a_- IEC01 6 sq.mm._x000a_- งานเข้าสาย Power Plug 380 Vac_x000a_- งานเข้าสาย Main CB"/>
    <n v="1"/>
    <s v="JOB."/>
    <n v="1050"/>
    <n v="1050"/>
    <m/>
    <s v="V1000922 - WORMMEC COMPANY LIMITED_x000a_"/>
    <x v="0"/>
    <s v="GRN2526-0007782"/>
    <d v="2026-02-04T00:00:00"/>
    <m/>
    <n v="6"/>
    <s v="Ontime"/>
    <m/>
  </r>
  <r>
    <n v="1921"/>
    <s v="Expent  cost"/>
    <m/>
    <m/>
    <m/>
    <d v="2026-01-28T00:00:00"/>
    <s v="PR2526-04524"/>
    <s v="PO2526-06281"/>
    <d v="2026-01-29T00:00:00"/>
    <m/>
    <n v="60"/>
    <s v="SFST81000048"/>
    <s v="PD Machine"/>
    <s v="Steam Bratt pan No.2"/>
    <n v="3"/>
    <s v="งาน Flexible กันน้ำ_x000a_- Flex 1&quot;_x000a_- Accessory"/>
    <n v="1"/>
    <s v="JOB."/>
    <n v="1250"/>
    <n v="1250"/>
    <m/>
    <s v="V1000922 - WORMMEC COMPANY LIMITED_x000a_"/>
    <x v="0"/>
    <s v="GRN2526-0007782"/>
    <d v="2026-02-04T00:00:00"/>
    <m/>
    <n v="6"/>
    <s v="Ontime"/>
    <m/>
  </r>
  <r>
    <n v="1922"/>
    <s v="Expent  cost"/>
    <m/>
    <m/>
    <m/>
    <d v="2026-01-28T00:00:00"/>
    <s v="PR2526-04524"/>
    <s v="PO2526-06281"/>
    <d v="2026-01-29T00:00:00"/>
    <m/>
    <n v="60"/>
    <s v="SFST81000048"/>
    <s v="PD Machine"/>
    <s v="Steam Bratt pan No.2"/>
    <n v="4"/>
    <s v="Overhead and Profit"/>
    <n v="1"/>
    <s v="JOB."/>
    <n v="7500"/>
    <n v="7500"/>
    <m/>
    <s v="V1000922 - WORMMEC COMPANY LIMITED_x000a_"/>
    <x v="0"/>
    <s v="GRN2526-0007782"/>
    <d v="2026-02-04T00:00:00"/>
    <m/>
    <n v="6"/>
    <s v="Ontime"/>
    <m/>
  </r>
  <r>
    <n v="1923"/>
    <s v="Expent  cost"/>
    <m/>
    <m/>
    <m/>
    <d v="2026-01-28T00:00:00"/>
    <s v="PR2526-04529"/>
    <s v="PO2526-06301"/>
    <d v="2026-02-02T00:00:00"/>
    <m/>
    <n v="60"/>
    <s v="SFST81000074"/>
    <s v="PD Machine"/>
    <s v="Electrical jobs"/>
    <n v="1"/>
    <s v="Transport water from Stage 2 to Stage 1"/>
    <n v="20"/>
    <s v="Time"/>
    <n v="1700"/>
    <n v="34000"/>
    <m/>
    <s v="V1000930 - JS999 CO., LTD."/>
    <x v="0"/>
    <s v="GRN2526-0009513"/>
    <d v="2026-03-31T00:00:00"/>
    <m/>
    <n v="57"/>
    <s v="Ontime"/>
    <m/>
  </r>
  <r>
    <n v="1924"/>
    <s v="Expent  cost"/>
    <m/>
    <m/>
    <m/>
    <d v="2026-01-28T00:00:00"/>
    <s v="PR2526-04544"/>
    <s v="PO2526-06303"/>
    <d v="2026-01-29T00:00:00"/>
    <m/>
    <n v="60"/>
    <s v="SFST81000048"/>
    <s v="PD Machine"/>
    <s v="Electrical jobs"/>
    <n v="1"/>
    <s v="UPVC White Pipe 25 mm. dia."/>
    <n v="60"/>
    <s v="JOB."/>
    <n v="65"/>
    <n v="3900"/>
    <m/>
    <s v="V1000922 - WORMMEC COMPANY LIMITED"/>
    <x v="1"/>
    <m/>
    <m/>
    <m/>
    <n v="-46051"/>
    <s v="Ontime"/>
    <m/>
  </r>
  <r>
    <n v="1925"/>
    <s v="Expent  cost"/>
    <m/>
    <m/>
    <m/>
    <d v="2026-01-28T00:00:00"/>
    <s v="PR2526-04544"/>
    <s v="PO2526-06303"/>
    <d v="2026-01-29T00:00:00"/>
    <m/>
    <n v="60"/>
    <s v="SFST81000048"/>
    <s v="PD Machine"/>
    <s v="Electrical jobs"/>
    <n v="2"/>
    <s v="EC01 2.5 sq.mm. &quot;Phelp Dodge&quot;"/>
    <n v="380"/>
    <s v="JOB."/>
    <n v="35"/>
    <n v="13300"/>
    <m/>
    <s v="V1000922 - WORMMEC COMPANY LIMITED"/>
    <x v="1"/>
    <m/>
    <m/>
    <m/>
    <n v="-46051"/>
    <s v="Ontime"/>
    <m/>
  </r>
  <r>
    <n v="1926"/>
    <s v="Expent  cost"/>
    <m/>
    <m/>
    <m/>
    <d v="2026-01-28T00:00:00"/>
    <s v="PR2526-04544"/>
    <s v="PO2526-06303"/>
    <d v="2026-01-29T00:00:00"/>
    <m/>
    <n v="60"/>
    <s v="SFST81000048"/>
    <s v="PD Machine"/>
    <s v="Electrical jobs"/>
    <n v="3"/>
    <s v="Power Plug 3P+N+E 32A Weather Proof &quot;Bals&quot;"/>
    <n v="2"/>
    <s v="JOB."/>
    <n v="950"/>
    <n v="1900"/>
    <m/>
    <s v="V1000922 - WORMMEC COMPANY LIMITED"/>
    <x v="1"/>
    <m/>
    <m/>
    <m/>
    <n v="-46051"/>
    <s v="Ontime"/>
    <m/>
  </r>
  <r>
    <n v="1927"/>
    <s v="Expent  cost"/>
    <m/>
    <m/>
    <m/>
    <d v="2026-01-28T00:00:00"/>
    <s v="PR2526-04544"/>
    <s v="PO2526-06303"/>
    <d v="2026-01-29T00:00:00"/>
    <m/>
    <n v="60"/>
    <s v="SFST81000048"/>
    <s v="PD Machine"/>
    <s v="Electrical jobs"/>
    <n v="4"/>
    <s v="PVC Box 6&quot;x6&quot;"/>
    <n v="2"/>
    <s v="JOB."/>
    <n v="200"/>
    <n v="400"/>
    <m/>
    <s v="V1000922 - WORMMEC COMPANY LIMITED"/>
    <x v="1"/>
    <m/>
    <m/>
    <m/>
    <n v="-46051"/>
    <s v="Ontime"/>
    <m/>
  </r>
  <r>
    <n v="1928"/>
    <s v="Expent  cost"/>
    <m/>
    <m/>
    <m/>
    <d v="2026-01-28T00:00:00"/>
    <s v="PR2526-04544"/>
    <s v="PO2526-06303"/>
    <d v="2026-01-29T00:00:00"/>
    <m/>
    <n v="60"/>
    <s v="SFST81000048"/>
    <s v="PD Machine"/>
    <s v="Electrical jobs"/>
    <n v="5"/>
    <s v="Pipe Fitting &amp; Accessories"/>
    <n v="1"/>
    <s v="JOB."/>
    <n v="3000"/>
    <n v="3000"/>
    <m/>
    <s v="V1000922 - WORMMEC COMPANY LIMITED"/>
    <x v="1"/>
    <m/>
    <m/>
    <m/>
    <n v="-46051"/>
    <s v="Ontime"/>
    <m/>
  </r>
  <r>
    <n v="1929"/>
    <s v="Expent  cost"/>
    <m/>
    <m/>
    <m/>
    <d v="2026-01-28T00:00:00"/>
    <s v="PR2526-04544"/>
    <s v="PO2526-06303"/>
    <d v="2026-01-29T00:00:00"/>
    <m/>
    <n v="60"/>
    <s v="SFST81000048"/>
    <s v="PD Machine"/>
    <s v="Electrical jobs"/>
    <n v="6"/>
    <s v="Overhead and Profit"/>
    <n v="1"/>
    <s v="JOB."/>
    <n v="1500"/>
    <n v="1500"/>
    <m/>
    <s v="V1000922 - WORMMEC COMPANY LIMITED"/>
    <x v="1"/>
    <m/>
    <m/>
    <m/>
    <n v="-46051"/>
    <s v="Ontime"/>
    <m/>
  </r>
  <r>
    <n v="1930"/>
    <s v="Expent  cost"/>
    <m/>
    <m/>
    <m/>
    <d v="2026-01-28T00:00:00"/>
    <s v="PR2526-04573"/>
    <s v="PO2526-06403"/>
    <d v="2026-02-02T00:00:00"/>
    <m/>
    <n v="30"/>
    <s v="SFST81000009"/>
    <s v="Consumable part for MN"/>
    <s v="Consumable part"/>
    <n v="1"/>
    <s v="ท่อ PVC 1/2&quot; ชั้น 13.5"/>
    <n v="20"/>
    <s v="PCS."/>
    <n v="54"/>
    <n v="1080"/>
    <m/>
    <s v="V1000306 - Inter Supply (1992) Co., Ltd."/>
    <x v="0"/>
    <s v="GRN2526-0007809"/>
    <d v="2026-02-05T00:00:00"/>
    <m/>
    <n v="3"/>
    <s v="Ontime"/>
    <m/>
  </r>
  <r>
    <n v="1931"/>
    <s v="Expent  cost"/>
    <m/>
    <m/>
    <m/>
    <d v="2026-01-28T00:00:00"/>
    <s v="PR2526-04573"/>
    <s v="PO2526-06403"/>
    <d v="2026-02-02T00:00:00"/>
    <m/>
    <n v="30"/>
    <s v="SFST81000009"/>
    <s v="Consumable part for MN"/>
    <s v="Consumable part"/>
    <n v="2"/>
    <s v="ท่อ PVC 3/4&quot; ชั้น 13.5"/>
    <n v="10"/>
    <s v="PCS."/>
    <n v="65"/>
    <n v="650"/>
    <m/>
    <s v="V1000306 - Inter Supply (1992) Co., Ltd."/>
    <x v="0"/>
    <s v="GRN2526-0007809"/>
    <d v="2026-02-05T00:00:00"/>
    <m/>
    <n v="3"/>
    <s v="Ontime"/>
    <m/>
  </r>
  <r>
    <n v="1932"/>
    <s v="Expent  cost"/>
    <m/>
    <m/>
    <m/>
    <d v="2026-01-28T00:00:00"/>
    <s v="PR2526-04573"/>
    <s v="PO2526-06403"/>
    <d v="2026-02-02T00:00:00"/>
    <m/>
    <n v="30"/>
    <s v="SFST81000009"/>
    <s v="Consumable part for MN"/>
    <s v="Consumable part"/>
    <n v="3"/>
    <s v="ท่อ PVC 1&quot; ชั้น 13.5"/>
    <n v="10"/>
    <s v="PCS."/>
    <n v="103"/>
    <n v="1030"/>
    <m/>
    <s v="V1000306 - Inter Supply (1992) Co., Ltd."/>
    <x v="0"/>
    <s v="GRN2526-0007809"/>
    <d v="2026-02-05T00:00:00"/>
    <m/>
    <n v="3"/>
    <s v="Ontime"/>
    <m/>
  </r>
  <r>
    <n v="1933"/>
    <s v="Expent  cost"/>
    <m/>
    <m/>
    <m/>
    <d v="2026-01-28T00:00:00"/>
    <s v="PR2526-04575"/>
    <s v="PR2526-04575"/>
    <d v="2026-02-02T00:00:00"/>
    <m/>
    <n v="30"/>
    <s v="SFST81000048"/>
    <s v="PD Machine"/>
    <s v="Machanical jobs"/>
    <n v="1"/>
    <s v="Blade sharpening for a vegetable slicer (2 PC/ Set)"/>
    <n v="1"/>
    <s v="JOB."/>
    <n v="1800"/>
    <n v="1800"/>
    <m/>
    <s v="V1000452 - SRIPIPAT ENGINEERING CO.,LTD."/>
    <x v="1"/>
    <m/>
    <m/>
    <m/>
    <n v="-46055"/>
    <s v="Ontime"/>
    <m/>
  </r>
  <r>
    <n v="1934"/>
    <s v="Expent  cost"/>
    <m/>
    <m/>
    <m/>
    <d v="2026-01-28T00:00:00"/>
    <s v="PR2526-04575"/>
    <s v="PR2526-04575"/>
    <d v="2026-02-02T00:00:00"/>
    <m/>
    <n v="30"/>
    <s v="SFST81000048"/>
    <s v="PD Machine"/>
    <s v="Machanical jobs"/>
    <n v="2"/>
    <s v="Screw for a vegetable slicer"/>
    <n v="1"/>
    <s v="JOB."/>
    <n v="200"/>
    <n v="200"/>
    <m/>
    <s v="V1000452 - SRIPIPAT ENGINEERING CO.,LTD."/>
    <x v="0"/>
    <s v="GRN2526-0007698"/>
    <d v="2026-02-03T00:00:00"/>
    <m/>
    <n v="1"/>
    <s v="Ontime"/>
    <m/>
  </r>
  <r>
    <n v="1935"/>
    <s v="Expent  cost"/>
    <m/>
    <m/>
    <m/>
    <d v="2026-01-30T00:00:00"/>
    <s v="PR2526-04576"/>
    <s v="PO2526-06484"/>
    <d v="2026-02-06T00:00:00"/>
    <m/>
    <n v="30"/>
    <s v="SFST81000009"/>
    <s v="Machanical part"/>
    <s v="Machine Spare part"/>
    <n v="1"/>
    <s v="Keypad และ Battery_x000a_- อะไหล่เครื่องวัดคลอลีน &quot;Lovibond&quot;_x000a_Model. MD200 SN. 24/105019"/>
    <n v="1"/>
    <s v="JOB."/>
    <n v="3800"/>
    <n v="3800"/>
    <m/>
    <s v="V1001011 - U.P.V. Service Co., Ltd."/>
    <x v="0"/>
    <s v="GRN2526-0007863"/>
    <d v="2026-02-07T00:00:00"/>
    <m/>
    <n v="1"/>
    <s v="Ontime"/>
    <m/>
  </r>
  <r>
    <n v="1936"/>
    <s v="Expent  cost"/>
    <m/>
    <m/>
    <m/>
    <d v="2026-01-30T00:00:00"/>
    <s v="PR2526-04576"/>
    <s v="PO2526-06484"/>
    <d v="2026-02-06T00:00:00"/>
    <m/>
    <n v="30"/>
    <s v="SFST81000009"/>
    <s v="Machanical part"/>
    <s v="Machine Spare part"/>
    <n v="2"/>
    <s v="ค่าบริการ"/>
    <n v="1"/>
    <s v="JOB."/>
    <n v="1500"/>
    <n v="1500"/>
    <m/>
    <s v="V1001011 - U.P.V. Service Co., Ltd."/>
    <x v="0"/>
    <s v="GRN2526-0007864"/>
    <d v="2026-02-07T00:00:00"/>
    <m/>
    <n v="1"/>
    <s v="Ontime"/>
    <m/>
  </r>
  <r>
    <n v="1937"/>
    <s v="Expent  cost"/>
    <m/>
    <m/>
    <m/>
    <d v="2026-01-30T00:00:00"/>
    <s v="PR2526-04579"/>
    <s v="PO2526-06405"/>
    <d v="2026-02-03T00:00:00"/>
    <m/>
    <n v="60"/>
    <s v="SFST81000048"/>
    <s v="PD Machine"/>
    <s v="Pan Fryer machine No.1"/>
    <n v="1"/>
    <s v="งานเปลี่ยนล้อรถ_x000a_งานรื้อประกอบกลับล้อรถเข็น"/>
    <n v="12"/>
    <s v="JOB."/>
    <n v="250"/>
    <n v="3000"/>
    <m/>
    <s v="V1000922 - WORMMEC COMPANY LIMITED"/>
    <x v="0"/>
    <s v="GRN2526-0008217,GRN2526-0008218"/>
    <d v="2026-02-18T00:00:00"/>
    <m/>
    <n v="15"/>
    <s v="Ontime"/>
    <m/>
  </r>
  <r>
    <n v="1938"/>
    <s v="Expent  cost"/>
    <m/>
    <m/>
    <m/>
    <d v="2026-01-30T00:00:00"/>
    <s v="PR2526-04579"/>
    <s v="PO2526-06405"/>
    <d v="2026-02-03T00:00:00"/>
    <m/>
    <n v="60"/>
    <s v="SFST81000048"/>
    <s v="PD Machine"/>
    <s v="Pan Fryer machine No.1"/>
    <n v="2"/>
    <s v="ค่าแรงงานเชื่อมเจาะรู"/>
    <n v="12"/>
    <s v="JOB."/>
    <n v="250"/>
    <n v="3000"/>
    <m/>
    <s v="V1000922 - WORMMEC COMPANY LIMITED"/>
    <x v="0"/>
    <s v="GRN2526-0008217,GRN2526-0008218"/>
    <d v="2026-02-18T00:00:00"/>
    <m/>
    <n v="15"/>
    <s v="Ontime"/>
    <m/>
  </r>
  <r>
    <n v="1939"/>
    <s v="Expent  cost"/>
    <m/>
    <m/>
    <m/>
    <d v="2026-01-30T00:00:00"/>
    <s v="PR2526-04579"/>
    <s v="PO2526-06405"/>
    <d v="2026-02-03T00:00:00"/>
    <m/>
    <n v="60"/>
    <s v="SFST81000048"/>
    <s v="PD Machine"/>
    <s v="Pan Fryer machine No.1"/>
    <n v="3"/>
    <s v="On site service, Transport, Hand Tools, Heavy Tools, and Overhead Profit"/>
    <n v="1"/>
    <s v="JOB."/>
    <n v="7500"/>
    <n v="7500"/>
    <m/>
    <s v="V1000922 - WORMMEC COMPANY LIMITED"/>
    <x v="0"/>
    <s v="GRN2526-0008217,GRN2526-0008218"/>
    <d v="2026-02-18T00:00:00"/>
    <m/>
    <n v="15"/>
    <s v="Ontime"/>
    <m/>
  </r>
  <r>
    <n v="1940"/>
    <s v="Expent  cost"/>
    <m/>
    <m/>
    <m/>
    <d v="2026-01-30T00:00:00"/>
    <s v="PR2526-04610"/>
    <s v="PO2526-06516"/>
    <d v="2026-02-08T00:00:00"/>
    <m/>
    <n v="30"/>
    <s v="SFST34000174"/>
    <s v="Consumable part for MN"/>
    <s v="Consumable part"/>
    <n v="1"/>
    <s v="PP melt blown cartridge Filter, 10&quot;, 5 Micron"/>
    <n v="100"/>
    <s v="PCS."/>
    <n v="55"/>
    <n v="5500"/>
    <m/>
    <s v="V1000878 - ROJANAPAT ENGINEERING CO., LTD"/>
    <x v="0"/>
    <s v="GRN2526-0007923"/>
    <d v="2026-02-10T00:00:00"/>
    <m/>
    <n v="2"/>
    <s v="Ontime"/>
    <m/>
  </r>
  <r>
    <n v="1941"/>
    <s v="Expent  cost"/>
    <m/>
    <m/>
    <m/>
    <d v="2026-01-30T00:00:00"/>
    <s v="PR2526-04610"/>
    <s v="PO2526-06516"/>
    <d v="2026-02-08T00:00:00"/>
    <m/>
    <n v="30"/>
    <s v="SFST34000175"/>
    <s v="Consumable part for MN"/>
    <s v="Consumable part"/>
    <n v="2"/>
    <s v="PP melt blown cartridge Filter, 20&quot;, 5 Micron"/>
    <n v="80"/>
    <s v="PCS."/>
    <n v="120"/>
    <n v="9600"/>
    <m/>
    <s v="V1000878 - ROJANAPAT ENGINEERING CO., LTD"/>
    <x v="0"/>
    <s v="GRN2526-0007923"/>
    <d v="2026-02-10T00:00:00"/>
    <m/>
    <n v="2"/>
    <s v="Ontime"/>
    <m/>
  </r>
  <r>
    <n v="1942"/>
    <s v="Expent  cost"/>
    <m/>
    <m/>
    <m/>
    <d v="2026-02-04T00:00:00"/>
    <s v="PR2526-04619"/>
    <s v="PO2526-06486"/>
    <d v="2026-02-10T00:00:00"/>
    <m/>
    <n v="120"/>
    <s v="SFST81000048"/>
    <s v="Utility Jobs  (Boiler-Air compress-Transformer-LPG)"/>
    <s v="Steam Boiler  No.2"/>
    <n v="1"/>
    <s v="ค่าบริการซ่อมบอยเลอร์ 1_x000a_รายละเอียดงาน_x000a_- ตรวจเช็คพร้อมแก้ไขระบบไฟฟ้าคอลโทรล_x000a_- ตรวจเช็คพร้อมแก้ไขการท างานของหัวพ่นไฟ_x000a_- ตรวจเช็คพร้อมแก้ไขระบบแก๊สเชื้อเพลิงป้อนเข้าหัวพ่นไฟ_x000a_- ปรับแต่งการเผาไหม้ของชุดหัวพ่น"/>
    <n v="1"/>
    <s v="JOB."/>
    <n v="12000"/>
    <n v="12000"/>
    <m/>
    <s v="V1000524 - C.MAX STEAM AND SUPPLY LIMITED PARTNERSHIP"/>
    <x v="0"/>
    <s v="GRN2627-0001006"/>
    <d v="2026-05-04T00:00:00"/>
    <m/>
    <n v="83"/>
    <s v="Ontime"/>
    <m/>
  </r>
  <r>
    <n v="1943"/>
    <s v="Expent  cost"/>
    <m/>
    <m/>
    <m/>
    <d v="2026-02-04T00:00:00"/>
    <s v="PR2526-04651"/>
    <s v="PO2526-06519 "/>
    <d v="2026-02-06T00:00:00"/>
    <m/>
    <n v="60"/>
    <s v="SFST81000050"/>
    <s v="Safety equipment"/>
    <s v="Safety equipment"/>
    <n v="1"/>
    <s v="ปลอกแขนกันความร้อน"/>
    <n v="30"/>
    <s v="PCS."/>
    <n v="60"/>
    <n v="1800"/>
    <m/>
    <s v="V1000259 - JJP SUPPLY CO., LTD"/>
    <x v="0"/>
    <s v="GRN2526-0008644"/>
    <d v="2026-03-04T00:00:00"/>
    <m/>
    <n v="26"/>
    <s v="Ontime"/>
    <m/>
  </r>
  <r>
    <n v="1944"/>
    <s v="Expent  cost"/>
    <m/>
    <m/>
    <m/>
    <d v="2026-02-04T00:00:00"/>
    <s v="PR2526-04652"/>
    <s v="PO2526-06515 "/>
    <d v="2026-02-06T00:00:00"/>
    <m/>
    <n v="60"/>
    <s v="SFST81000048"/>
    <s v="PD Machine"/>
    <s v="Can Opener No.1"/>
    <n v="1"/>
    <s v="400510 Cyl Standard C/opener"/>
    <n v="1"/>
    <s v="JOB."/>
    <n v="28900"/>
    <n v="28900"/>
    <m/>
    <s v="V1000313 - Somerville (Siam) Co., Ltd."/>
    <x v="0"/>
    <s v="GRN2526-0009208"/>
    <d v="2026-03-19T00:00:00"/>
    <m/>
    <n v="41"/>
    <s v="Ontime"/>
    <m/>
  </r>
  <r>
    <n v="1945"/>
    <s v="Expent  cost"/>
    <m/>
    <m/>
    <m/>
    <d v="2026-02-04T00:00:00"/>
    <s v="PR2526-04653"/>
    <s v="PO2526-06520"/>
    <d v="2026-02-06T00:00:00"/>
    <m/>
    <n v="30"/>
    <s v="SFST81000048"/>
    <s v="PD Machine"/>
    <s v="Vacuum Tumbler  ใหญ่ No.3"/>
    <n v="1"/>
    <s v="Gasket *440 Blue_x000a_Vacuum Tumbler Nowicki ma-500ps"/>
    <n v="1"/>
    <s v="PCS."/>
    <n v="20960"/>
    <n v="20960"/>
    <m/>
    <s v="V1000666 - HITEC FOOD EQUIPMENT CO.,LTD."/>
    <x v="0"/>
    <s v="GRN2526-0008243"/>
    <d v="2026-02-19T00:00:00"/>
    <m/>
    <n v="13"/>
    <s v="Ontime"/>
    <m/>
  </r>
  <r>
    <n v="1946"/>
    <s v="Expent  cost"/>
    <m/>
    <m/>
    <m/>
    <d v="2026-02-04T00:00:00"/>
    <s v="PR2526-04654"/>
    <s v="PO2526-06507"/>
    <d v="2026-02-06T00:00:00"/>
    <m/>
    <n v="60"/>
    <s v="SFST81000009"/>
    <s v="Consumable part for MN"/>
    <s v="Consumable part"/>
    <n v="1"/>
    <s v="รัสโอเลี่ยม - สีรองพื้น อีพ๊อกซี่ # 9391 + 9305"/>
    <n v="6"/>
    <s v="PCS."/>
    <n v="1532.72"/>
    <n v="9196.32"/>
    <m/>
    <s v="V1000657 - SANGSIAM HARDWARE LTD., PART"/>
    <x v="0"/>
    <s v="GRN2526-0008482"/>
    <d v="2026-03-02T00:00:00"/>
    <m/>
    <n v="24"/>
    <s v="Ontime"/>
    <m/>
  </r>
  <r>
    <n v="1947"/>
    <s v="Expent  cost"/>
    <m/>
    <m/>
    <m/>
    <d v="2026-02-04T00:00:00"/>
    <s v="PR2526-04654"/>
    <s v="PO2526-06507"/>
    <d v="2026-02-06T00:00:00"/>
    <m/>
    <n v="60"/>
    <s v="SFST81000009"/>
    <s v="Consumable part for MN"/>
    <s v="Consumable part"/>
    <n v="2"/>
    <s v="รัสโอเลี่ยม - ทินเนอร์ # 160"/>
    <n v="8"/>
    <s v="PCS."/>
    <n v="579.44000000000005"/>
    <n v="4635.5200000000004"/>
    <m/>
    <s v="V1000657 - SANGSIAM HARDWARE LTD., PART"/>
    <x v="0"/>
    <s v="GRN2526-0008482"/>
    <d v="2026-03-02T00:00:00"/>
    <m/>
    <n v="24"/>
    <s v="Ontime"/>
    <m/>
  </r>
  <r>
    <n v="1948"/>
    <s v="Expent  cost"/>
    <m/>
    <m/>
    <m/>
    <d v="2026-02-04T00:00:00"/>
    <s v="PR2526-04654"/>
    <s v="PO2526-06508"/>
    <d v="2026-02-06T00:00:00"/>
    <m/>
    <n v="30"/>
    <s v="SFST81000009"/>
    <s v="Consumable part for MN"/>
    <s v="Consumable part"/>
    <n v="1"/>
    <s v="สีสเปรย์ &quot;Red Fox&quot; No.36 (300) Silver"/>
    <n v="2"/>
    <s v="BOX."/>
    <n v="480"/>
    <n v="960"/>
    <m/>
    <s v="V1000306 - Inter Supply (1992) Co., Ltd."/>
    <x v="0"/>
    <s v="GRN2526-0008171"/>
    <d v="2026-02-17T00:00:00"/>
    <m/>
    <n v="11"/>
    <s v="Ontime"/>
    <m/>
  </r>
  <r>
    <n v="1949"/>
    <s v="Expent  cost"/>
    <m/>
    <m/>
    <m/>
    <d v="2026-02-04T00:00:00"/>
    <s v="PR2526-04654"/>
    <s v="PO2526-06508"/>
    <d v="2026-02-06T00:00:00"/>
    <m/>
    <n v="30"/>
    <s v="SFST81000009"/>
    <s v="Consumable part for MN"/>
    <s v="Consumable part"/>
    <n v="2"/>
    <s v="สีสเปรย์ &quot;Red Fox&quot; No.40 (200) White"/>
    <n v="2"/>
    <s v="BOX."/>
    <n v="480"/>
    <n v="960"/>
    <m/>
    <s v="V1000306 - Inter Supply (1992) Co., Ltd."/>
    <x v="0"/>
    <s v="GRN2526-0008171"/>
    <d v="2026-02-17T00:00:00"/>
    <m/>
    <n v="11"/>
    <s v="Ontime"/>
    <m/>
  </r>
  <r>
    <n v="1950"/>
    <s v="Expent  cost"/>
    <m/>
    <m/>
    <m/>
    <d v="2026-02-06T00:00:00"/>
    <s v="PR2526-04707"/>
    <s v="PO2526-06610 "/>
    <d v="2026-02-12T00:00:00"/>
    <m/>
    <n v="60"/>
    <s v="SFST81000009"/>
    <s v="Annual cost"/>
    <s v="Safety  annual jobs"/>
    <n v="1"/>
    <s v="ค่าวิเคราะห์ตรวจวัดน้ำเสีย_x000a_- Influent_x000a_- Effluent_x000a_- จุดปล่อยน้ำหน้าโรงงาน_x000a_- PH, BOD, COD, DO, TSS, TDS, O&amp;G, TKN, Cond, Sal"/>
    <n v="1"/>
    <s v="JOB."/>
    <n v="5250"/>
    <n v="5250"/>
    <m/>
    <s v="V1000124 - S.P.J. SCIENTIFIC CO., LTD."/>
    <x v="0"/>
    <s v="GRN2526-0009015"/>
    <d v="2026-03-13T00:00:00"/>
    <m/>
    <n v="29"/>
    <s v="Ontime"/>
    <m/>
  </r>
  <r>
    <n v="1951"/>
    <s v="Expent  cost"/>
    <m/>
    <m/>
    <m/>
    <d v="2026-02-06T00:00:00"/>
    <s v="PR2526-04708"/>
    <s v="PO2526-06599"/>
    <d v="2026-02-16T00:00:00"/>
    <m/>
    <n v="60"/>
    <s v="SFST81000074"/>
    <s v="Utility Jobs  (Boiler-Air compress-Transformer-LPG)"/>
    <s v="Utility jobs"/>
    <n v="1"/>
    <s v="ค่าขนส่งน้ำ 9000 ลิตร"/>
    <n v="20"/>
    <s v="Time"/>
    <n v="1700"/>
    <n v="34000"/>
    <m/>
    <s v="V1000930 - JS999 CO., LTD."/>
    <x v="0"/>
    <s v="GRN2526-0009512"/>
    <d v="2026-03-31T00:00:00"/>
    <m/>
    <n v="43"/>
    <s v="Ontime"/>
    <m/>
  </r>
  <r>
    <n v="1952"/>
    <s v="CAPEX  (Budget)"/>
    <m/>
    <m/>
    <m/>
    <d v="2026-02-06T00:00:00"/>
    <s v="PR2526-04730"/>
    <s v="PO2526-06703 "/>
    <d v="2026-02-16T00:00:00"/>
    <m/>
    <n v="60"/>
    <s v="SFST82000007"/>
    <s v="Machanical part"/>
    <s v="Machanical part"/>
    <n v="1"/>
    <s v="FLIR E6 Pro_x000a_IR Resolution: 240 x 180 Pixels_x000a_Temperature range: -20°C to 550°C_x000a__x000a_Warranty 1 Year"/>
    <n v="1"/>
    <s v="EA."/>
    <n v="76000"/>
    <n v="76000"/>
    <m/>
    <s v="V1001023 - LEGA CORPORATION CO.,LTD."/>
    <x v="0"/>
    <s v="GRN2526-0008677"/>
    <d v="2026-03-05T00:00:00"/>
    <m/>
    <n v="17"/>
    <s v="Ontime"/>
    <m/>
  </r>
  <r>
    <n v="1953"/>
    <s v="CAPEX  (Budget)"/>
    <m/>
    <m/>
    <m/>
    <d v="2026-02-06T00:00:00"/>
    <s v="PR2526-04731"/>
    <s v="PO2526-06654"/>
    <d v="2026-02-12T00:00:00"/>
    <m/>
    <n v="60"/>
    <s v="SFST82000007"/>
    <s v="Machanical part"/>
    <s v="Machanical part"/>
    <n v="1"/>
    <s v="Falcon Max Mig 225 เครื่องเชื่อม Co2 ระบบ DC Inverter (P00017)_x000a_Falcon Max Mig 225 เครื่องเชื่อม Co2 S:UU DC Inverter :_x000a__x000a_1.1 ชุดสายเชื่อม Co2 ยาว 5 เมตร จํานวน 1 ชุด_x000a__x000a_1.2 ชุดสายเชื่อมไฟฟ้า ยาว 5 เมตร จํานวน 1 ชุด_x000a__x000a_1.3 ชุดสายกราวด์ ยาว 4 เมตรจํานวน 1 ชุด_x000a__x000a_1.4 ถุงมือหนังจํานวน 1 คู่_x000a__x000a_1.5 หน้ากากปรับแสงอัตโนมัติจํานวน 1 ใบ_x000a__x000a_1.6 ลวดเชื่อม FCW JF-201 # 1.0 mm (5kg)จํานวน 1 กล่อง_x000a__x000a_1.7 Nozzle Dip Gel 400gจํานวน 1 กระปุก_x000a__x000a_1.8 เกจ์ซีโอทู 220Vจํานวน 1 ตัว_x000a__x000a_2. ชุดสายเชื่อม spool gun อลูมิเนียม (P00076) ชุดสายเชื่อม spool gun อลูมิเนียม"/>
    <n v="1"/>
    <s v="SET"/>
    <n v="27800"/>
    <n v="27800"/>
    <m/>
    <s v="V1001019 - PRO WELDING &amp; TOOLS COMPANY LIMITED"/>
    <x v="1"/>
    <m/>
    <m/>
    <m/>
    <n v="-46065"/>
    <s v="Ontime"/>
    <m/>
  </r>
  <r>
    <n v="1954"/>
    <s v="CAPEX  (Budget)"/>
    <m/>
    <m/>
    <m/>
    <d v="2026-02-06T00:00:00"/>
    <s v="PR2526-04731"/>
    <s v="PO2526-06639 "/>
    <d v="2026-02-12T00:00:00"/>
    <m/>
    <n v="30"/>
    <s v="SFST82000007"/>
    <s v="Machanical part"/>
    <s v="Machanical part"/>
    <n v="2"/>
    <s v="ถังแก๊สออกซิเย่น ขนาด 1.5 คิว / พร้อมเนื้อแก๊ส_x000a_รถเข็น_x000a_เกย์อ๊อกซิเย่น_x000a_สายลมคู่ ดำ-แดง"/>
    <n v="2"/>
    <s v="SET"/>
    <n v="3760"/>
    <n v="7520"/>
    <m/>
    <s v="V1000475 - คล่องการค้า"/>
    <x v="0"/>
    <s v="GRN2526-0008100"/>
    <d v="2026-02-16T00:00:00"/>
    <m/>
    <n v="4"/>
    <s v="Ontime"/>
    <m/>
  </r>
  <r>
    <n v="1955"/>
    <s v="Expent  cost"/>
    <m/>
    <m/>
    <m/>
    <d v="2026-02-07T00:00:00"/>
    <s v="PR2526-04740"/>
    <s v="PO2526-06602"/>
    <d v="2026-02-11T00:00:00"/>
    <m/>
    <n v="30"/>
    <s v="SFST81000048"/>
    <s v="Cooling machine for PD line"/>
    <s v="Condencer Unit No.9 (COLD5)"/>
    <n v="1"/>
    <s v="nitrogen_x000a_2,500 X 1.00 lot"/>
    <n v="1"/>
    <s v="JOB."/>
    <n v="2500"/>
    <n v="2500"/>
    <m/>
    <s v="V1000554 - SHANTECH (THAILAND) CO.,LTD."/>
    <x v="0"/>
    <s v="GRN2526-0008858"/>
    <d v="2026-03-10T00:00:00"/>
    <m/>
    <n v="27"/>
    <s v="Ontime"/>
    <m/>
  </r>
  <r>
    <n v="1956"/>
    <s v="Expent  cost"/>
    <m/>
    <m/>
    <m/>
    <d v="2026-02-07T00:00:00"/>
    <s v="PR2526-04740"/>
    <s v="PO2526-06602"/>
    <d v="2026-02-11T00:00:00"/>
    <m/>
    <n v="30"/>
    <s v="SFST81000048"/>
    <s v="Cooling machine for PD line"/>
    <s v="Condencer Unit No.9 (COLD5)"/>
    <n v="2"/>
    <s v="ค่าดำเนินการ + ค่าเดินทาง"/>
    <n v="1"/>
    <s v="JOB."/>
    <n v="14000"/>
    <n v="14000"/>
    <m/>
    <s v="V1000554 - SHANTECH (THAILAND) CO.,LTD."/>
    <x v="0"/>
    <s v="GRN2526-0008858"/>
    <d v="2026-03-10T00:00:00"/>
    <m/>
    <n v="27"/>
    <s v="Ontime"/>
    <m/>
  </r>
  <r>
    <n v="1957"/>
    <s v="Expent  cost"/>
    <m/>
    <m/>
    <m/>
    <d v="2026-02-09T00:00:00"/>
    <s v="PR2526-04755"/>
    <s v="PO2526-06598"/>
    <d v="2026-02-11T00:00:00"/>
    <m/>
    <n v="30"/>
    <s v="SFST81000009"/>
    <s v="Consumable part for MN"/>
    <s v="Consumable part"/>
    <n v="1"/>
    <s v="Rag for wiping and cleaning machinery: Size A4 white 25 kg/Bag"/>
    <n v="2"/>
    <s v="Bag."/>
    <n v="1225"/>
    <n v="2450"/>
    <m/>
    <s v="V1000603 - TM SUKSAP TRADING LIMITED PARTNERSHIP"/>
    <x v="0"/>
    <s v="GRN2526-0008211"/>
    <d v="2026-02-18T00:00:00"/>
    <m/>
    <n v="7"/>
    <s v="Ontime"/>
    <m/>
  </r>
  <r>
    <n v="1958"/>
    <s v="Expent  cost"/>
    <m/>
    <m/>
    <m/>
    <d v="2026-02-10T00:00:00"/>
    <s v="PR2526-04772"/>
    <s v="PO2526-06706 "/>
    <m/>
    <m/>
    <m/>
    <s v="SFST81000064"/>
    <s v="Annual cost"/>
    <s v="Safety  annual jobs"/>
    <n v="1"/>
    <s v="ค่าบริการตรวจวัดระดับรังสี เครื่อง X-Ray"/>
    <n v="1"/>
    <s v="JOB."/>
    <n v="0"/>
    <m/>
    <m/>
    <s v="V1000833 - กรมวิทยาศาสตร์การแพทย์ สำนักรังสีและเครื่องมือแพทย์"/>
    <x v="1"/>
    <m/>
    <m/>
    <m/>
    <s v=""/>
    <s v="Ontime"/>
    <m/>
  </r>
  <r>
    <n v="1959"/>
    <s v="Expent  cost"/>
    <m/>
    <m/>
    <m/>
    <d v="2026-02-11T00:00:00"/>
    <s v="PR2526-04805"/>
    <s v="PO2526-06742"/>
    <d v="2026-02-18T00:00:00"/>
    <m/>
    <n v="30"/>
    <s v="SFST81000048"/>
    <s v="PD Machine"/>
    <s v="Vegetable Dicing Machine  Robot coupe CL-50 No.1"/>
    <n v="1"/>
    <s v=" &quot;Robot Coupe&quot; Motor H50 (CL50) Part No 3114s"/>
    <n v="3"/>
    <s v="PCS."/>
    <n v="14500"/>
    <n v="43500"/>
    <m/>
    <s v="V1000285 - BANGKOK SEVENFIVE CO., LTD"/>
    <x v="0"/>
    <s v="GRN2526-0008477"/>
    <d v="2026-03-02T00:00:00"/>
    <m/>
    <n v="12"/>
    <s v="Ontime"/>
    <m/>
  </r>
  <r>
    <n v="1960"/>
    <s v="Expent  cost"/>
    <m/>
    <m/>
    <m/>
    <d v="2026-02-11T00:00:00"/>
    <s v="PR2526-04806"/>
    <s v="PO2526-06743"/>
    <d v="2026-02-18T00:00:00"/>
    <m/>
    <n v="60"/>
    <s v="SFST81000048"/>
    <s v="Utility Jobs  (Boiler-Air compress-Transformer-LPG)"/>
    <s v="Utility jobs"/>
    <n v="1"/>
    <s v="ถาดรองน้ำ สแตนเลส_x000a_- วัสดุ สแตนเลส sus 304 หนา 1.5 มม._x000a_- ขนาด 1200×1200×150 ซม._x000a_รายละเอียด_x000a_- พับขึ้นรูปตามแบบ เสริมกล่องสแตนเลส 1&quot;x1&quot;หนา 1.5 มม.รอบตัว_x000a_- กล่องสแตนเลส 1&quot;x2&quot;หนา 1.5 มม.คาดกลาง_x000a_- ท่อ Drain 1&quot; ยาว 150 มม._x000a_- เสริมแป้น เส้นผ่าศูนย์กลาง 60 มม.หนา 2.0 มม._x000a_-เชื่อมประกอบตามแบบ"/>
    <n v="4"/>
    <s v="Set"/>
    <n v="8500"/>
    <n v="34000"/>
    <m/>
    <s v="V1000798 - MGO SERVICE LIMITED PARTNERSHIP"/>
    <x v="0"/>
    <s v="GRN2526-0008859"/>
    <d v="2026-03-10T00:00:00"/>
    <m/>
    <n v="20"/>
    <s v="Ontime"/>
    <m/>
  </r>
  <r>
    <n v="1961"/>
    <s v="Expent  cost"/>
    <m/>
    <m/>
    <m/>
    <d v="2026-02-11T00:00:00"/>
    <s v="PR2526-04806"/>
    <s v="PO2526-06743"/>
    <d v="2026-02-18T00:00:00"/>
    <m/>
    <n v="60"/>
    <s v="SFST81000048"/>
    <s v="Utility Jobs  (Boiler-Air compress-Transformer-LPG)"/>
    <s v="Utility jobs"/>
    <n v="2"/>
    <s v="ค่าแรงติดตั้งถาดรองน้ำ สแตนเลส_x000a_- เดินท่อน้ำทิ้ง"/>
    <n v="4"/>
    <s v="JOB."/>
    <n v="4500"/>
    <n v="18000"/>
    <m/>
    <s v="V1000798 - MGO SERVICE LIMITED PARTNERSHIP"/>
    <x v="0"/>
    <s v="GRN2526-0008859"/>
    <d v="2026-03-10T00:00:00"/>
    <m/>
    <n v="20"/>
    <s v="Ontime"/>
    <m/>
  </r>
  <r>
    <n v="1962"/>
    <s v="Expent  cost"/>
    <m/>
    <m/>
    <m/>
    <d v="2026-02-11T00:00:00"/>
    <s v="PR2526-04808 "/>
    <s v="PO2526-06705"/>
    <d v="2026-02-16T00:00:00"/>
    <m/>
    <n v="30"/>
    <s v="SFST81000048"/>
    <s v="PD Machine"/>
    <s v="X-Ray machine No.1"/>
    <n v="1"/>
    <s v="สายพาน PU หนา 1.5 mm. สีขาว_x000a_Size: W=382 mm. x L. 1255 mm. ต่อกลม คิดไกล์ K6"/>
    <n v="1"/>
    <s v="PCS."/>
    <n v="3200"/>
    <n v="3200"/>
    <m/>
    <s v="V1000585 - MARUAY BELT COMPANY LIMITED"/>
    <x v="0"/>
    <s v="GRN2526-0008179"/>
    <d v="2026-02-17T00:00:00"/>
    <m/>
    <n v="1"/>
    <s v="Ontime"/>
    <m/>
  </r>
  <r>
    <n v="1963"/>
    <s v="Expent  cost"/>
    <m/>
    <m/>
    <m/>
    <d v="2026-02-12T00:00:00"/>
    <s v="PR2526-04813"/>
    <s v="PO2526-06744"/>
    <d v="2026-02-18T00:00:00"/>
    <m/>
    <n v="30"/>
    <s v="SFST81000009"/>
    <s v="Consumable part for MN"/>
    <s v="Consumable part"/>
    <n v="1"/>
    <s v="กล่องกันน้ำ บล็อกกันน้ำ กล่องพักสาย สีขาว PVC ขนาด 4x4 นิ้ว"/>
    <n v="20"/>
    <s v="PCS."/>
    <n v="37"/>
    <n v="740"/>
    <m/>
    <s v="V1000276 - SN. ELECTRIC AND SUPPLY CO., LTD."/>
    <x v="0"/>
    <s v="GRN2526-0008302"/>
    <d v="2026-02-20T00:00:00"/>
    <m/>
    <n v="2"/>
    <s v="Ontime"/>
    <m/>
  </r>
  <r>
    <n v="1964"/>
    <s v="Expent  cost"/>
    <m/>
    <m/>
    <m/>
    <d v="2026-02-12T00:00:00"/>
    <s v="PR2526-04813"/>
    <s v="PO2526-06744"/>
    <d v="2026-02-18T00:00:00"/>
    <m/>
    <n v="30"/>
    <s v="SFST81000009"/>
    <s v="Consumable part for MN"/>
    <s v="Consumable part"/>
    <n v="2"/>
    <s v="กล่องกันน้ำ บล็อกกันน้ำ กล่องพักสาย สีขาว PVC ขนาด 2x4 นิ้ว"/>
    <n v="20"/>
    <s v="PCS."/>
    <n v="20"/>
    <n v="400"/>
    <m/>
    <s v="V1000276 - SN. ELECTRIC AND SUPPLY CO., LTD."/>
    <x v="0"/>
    <s v="GRN2526-0008302"/>
    <d v="2026-02-20T00:00:00"/>
    <m/>
    <n v="2"/>
    <s v="Ontime"/>
    <m/>
  </r>
  <r>
    <n v="1965"/>
    <s v="Expent  cost"/>
    <m/>
    <m/>
    <m/>
    <d v="2026-02-12T00:00:00"/>
    <s v="PR2526-04813"/>
    <s v="PO2526-06744"/>
    <d v="2026-02-18T00:00:00"/>
    <m/>
    <n v="30"/>
    <s v="SFST81000009"/>
    <s v="Consumable part for MN"/>
    <s v="Consumable part"/>
    <n v="3"/>
    <s v="สตาร์ทเตอร์ S10-P ฟิลิปส์ ใส (1 กล่อง 25 ตัว)"/>
    <n v="50"/>
    <s v="PCS."/>
    <n v="19"/>
    <n v="950"/>
    <m/>
    <s v="V1000276 - SN. ELECTRIC AND SUPPLY CO., LTD."/>
    <x v="0"/>
    <s v="GRN2526-0008302"/>
    <d v="2026-02-20T00:00:00"/>
    <m/>
    <n v="2"/>
    <s v="Ontime"/>
    <m/>
  </r>
  <r>
    <n v="1966"/>
    <s v="Expent  cost"/>
    <m/>
    <m/>
    <m/>
    <d v="2026-02-12T00:00:00"/>
    <s v="PR2526-04813"/>
    <s v="PO2526-06744"/>
    <d v="2026-02-18T00:00:00"/>
    <m/>
    <n v="30"/>
    <s v="SFST81000009"/>
    <s v="Consumable part for MN"/>
    <s v="Consumable part"/>
    <n v="4"/>
    <s v="Thai Yazaki สายไฟ VCT 3x2.5 ความยาว 100 เมตร"/>
    <n v="100"/>
    <s v="PCS."/>
    <n v="72.25"/>
    <n v="7225"/>
    <m/>
    <s v="V1000276 - SN. ELECTRIC AND SUPPLY CO., LTD."/>
    <x v="0"/>
    <s v="GRN2526-0008302"/>
    <d v="2026-02-20T00:00:00"/>
    <m/>
    <n v="2"/>
    <s v="Ontime"/>
    <m/>
  </r>
  <r>
    <n v="1967"/>
    <s v="Expent  cost"/>
    <m/>
    <m/>
    <m/>
    <d v="2026-02-12T00:00:00"/>
    <s v="PR2526-04814"/>
    <s v="PO2526-06745"/>
    <d v="2026-02-18T00:00:00"/>
    <m/>
    <n v="60"/>
    <s v="SFST81000050"/>
    <s v="Cooling machine for PD line"/>
    <s v="Cooling  part"/>
    <n v="1"/>
    <s v="DANFOSS Shut-off ball valve Model: GBC 6s 1/4&quot; code 009L7020"/>
    <n v="2"/>
    <s v="PCS."/>
    <n v="526"/>
    <n v="1052"/>
    <m/>
    <s v="V1000310 - BOONBAWORN ENGINEERING CO., LTD"/>
    <x v="0"/>
    <s v="GRN2526-0008475"/>
    <d v="2026-03-02T00:00:00"/>
    <m/>
    <n v="12"/>
    <s v="Ontime"/>
    <m/>
  </r>
  <r>
    <n v="1968"/>
    <s v="Expent  cost"/>
    <m/>
    <m/>
    <m/>
    <d v="2026-02-12T00:00:00"/>
    <s v="PR2526-04814"/>
    <s v="PO2526-06745"/>
    <d v="2026-02-18T00:00:00"/>
    <m/>
    <n v="60"/>
    <s v="SFST81000050"/>
    <s v="Cooling machine for PD line"/>
    <s v="Cooling  part"/>
    <n v="2"/>
    <s v="DANFOSS Shut-off ball valve Model: GBC 10S 3/8&quot; code 009L7021"/>
    <n v="2"/>
    <s v="PCS."/>
    <n v="531"/>
    <n v="1062"/>
    <m/>
    <s v="V1000310 - BOONBAWORN ENGINEERING CO., LTD"/>
    <x v="0"/>
    <s v="GRN2526-0008475"/>
    <d v="2026-03-02T00:00:00"/>
    <m/>
    <n v="12"/>
    <s v="Ontime"/>
    <m/>
  </r>
  <r>
    <n v="1969"/>
    <s v="Expent  cost"/>
    <m/>
    <m/>
    <m/>
    <d v="2026-02-12T00:00:00"/>
    <s v="PR2526-04814"/>
    <s v="PO2526-06745"/>
    <d v="2026-02-18T00:00:00"/>
    <m/>
    <n v="60"/>
    <s v="SFST81000050"/>
    <s v="Cooling machine for PD line"/>
    <s v="Cooling  part"/>
    <n v="3"/>
    <s v="DANFOSS Shut-off ball valve Model: GBC 12s size 1/2&quot; code 009L7022"/>
    <n v="2"/>
    <s v="PCS."/>
    <n v="563"/>
    <n v="1126"/>
    <m/>
    <s v="V1000310 - BOONBAWORN ENGINEERING CO., LTD"/>
    <x v="0"/>
    <s v="GRN2526-0008475"/>
    <d v="2026-03-02T00:00:00"/>
    <m/>
    <n v="12"/>
    <s v="Ontime"/>
    <m/>
  </r>
  <r>
    <n v="1970"/>
    <s v="Expent  cost"/>
    <m/>
    <m/>
    <m/>
    <d v="2026-02-12T00:00:00"/>
    <s v="PR2526-04814"/>
    <s v="PO2526-06745"/>
    <d v="2026-02-18T00:00:00"/>
    <m/>
    <n v="60"/>
    <s v="SFST81000050"/>
    <s v="Cooling machine for PD line"/>
    <s v="Cooling  part"/>
    <n v="4"/>
    <s v="DANFOSS Shut-off ball valve Model: GBC 16s size 5/8&quot; code 009L7023"/>
    <n v="2"/>
    <s v="PCS."/>
    <n v="563"/>
    <n v="1126"/>
    <m/>
    <s v="V1000310 - BOONBAWORN ENGINEERING CO., LTD"/>
    <x v="0"/>
    <s v="GRN2526-0008475"/>
    <d v="2026-03-02T00:00:00"/>
    <m/>
    <n v="12"/>
    <s v="Ontime"/>
    <m/>
  </r>
  <r>
    <n v="1971"/>
    <s v="Expent  cost"/>
    <m/>
    <m/>
    <m/>
    <d v="2026-02-12T00:00:00"/>
    <s v="PR2526-04814"/>
    <s v="PO2526-06745"/>
    <d v="2026-02-18T00:00:00"/>
    <m/>
    <n v="60"/>
    <s v="SFST81000050"/>
    <s v="Cooling machine for PD line"/>
    <s v="Cooling  part"/>
    <n v="5"/>
    <s v="DANFOSS Shut-off ball valve Model: GBC 18s size 3/4&quot; code 009L7024"/>
    <n v="2"/>
    <s v="PCS."/>
    <n v="876"/>
    <n v="1752"/>
    <m/>
    <s v="V1000310 - BOONBAWORN ENGINEERING CO., LTD"/>
    <x v="0"/>
    <s v="GRN2526-0008475"/>
    <d v="2026-03-02T00:00:00"/>
    <m/>
    <n v="12"/>
    <s v="Ontime"/>
    <m/>
  </r>
  <r>
    <n v="1972"/>
    <s v="Expent  cost"/>
    <m/>
    <m/>
    <m/>
    <d v="2026-02-12T00:00:00"/>
    <s v="PR2526-04814"/>
    <s v="PO2526-06745"/>
    <d v="2026-02-18T00:00:00"/>
    <m/>
    <n v="60"/>
    <s v="SFST81000050"/>
    <s v="Cooling machine for PD line"/>
    <s v="Cooling  part"/>
    <n v="6"/>
    <s v="DANFOSS Shut-off ball valve Model: GBC 22s 7/8&quot; code 009L7025"/>
    <n v="2"/>
    <s v="PCS."/>
    <n v="935"/>
    <n v="1870"/>
    <m/>
    <s v="V1000310 - BOONBAWORN ENGINEERING CO., LTD"/>
    <x v="0"/>
    <s v="GRN2526-0008475"/>
    <d v="2026-03-02T00:00:00"/>
    <m/>
    <n v="12"/>
    <s v="Ontime"/>
    <m/>
  </r>
  <r>
    <n v="1973"/>
    <s v="Expent  cost"/>
    <m/>
    <m/>
    <m/>
    <d v="2026-02-12T00:00:00"/>
    <s v="PR2526-04814"/>
    <s v="PO2526-06745"/>
    <d v="2026-02-18T00:00:00"/>
    <m/>
    <n v="60"/>
    <s v="SFST81000050"/>
    <s v="Cooling machine for PD line"/>
    <s v="Cooling  part"/>
    <n v="7"/>
    <s v="DANFOSS Shut-off ball valve Model: GBC 28s 1-1/8&quot; code 009L7026"/>
    <n v="2"/>
    <s v="PCS."/>
    <n v="1540"/>
    <n v="3080"/>
    <m/>
    <s v="V1000310 - BOONBAWORN ENGINEERING CO., LTD"/>
    <x v="0"/>
    <s v="GRN2526-0008475"/>
    <d v="2026-03-02T00:00:00"/>
    <m/>
    <n v="12"/>
    <s v="Ontime"/>
    <m/>
  </r>
  <r>
    <n v="1974"/>
    <s v="Expent  cost"/>
    <m/>
    <m/>
    <m/>
    <d v="2026-02-12T00:00:00"/>
    <s v="PR2526-04814"/>
    <s v="PO2526-06745"/>
    <d v="2026-02-18T00:00:00"/>
    <m/>
    <n v="60"/>
    <s v="SFST81000050"/>
    <s v="Cooling machine for PD line"/>
    <s v="Cooling  part"/>
    <n v="8"/>
    <s v="DANFOSS Shut-off ball valve Model: GBC 35s 1-3/8&quot; code 009L7027"/>
    <n v="2"/>
    <s v="PCS."/>
    <n v="2665"/>
    <n v="5330"/>
    <m/>
    <s v="V1000310 - BOONBAWORN ENGINEERING CO., LTD"/>
    <x v="0"/>
    <s v="GRN2526-0008475"/>
    <d v="2026-03-02T00:00:00"/>
    <m/>
    <n v="12"/>
    <s v="Ontime"/>
    <m/>
  </r>
  <r>
    <n v="1975"/>
    <s v="Expent  cost"/>
    <m/>
    <m/>
    <m/>
    <d v="2026-02-12T00:00:00"/>
    <s v="PR2526-04814"/>
    <s v="PO2526-06745"/>
    <d v="2026-02-18T00:00:00"/>
    <m/>
    <n v="60"/>
    <s v="SFST81000050"/>
    <s v="Cooling machine for PD line"/>
    <s v="Cooling  part"/>
    <n v="9"/>
    <s v="DANFOSS Shut-off ball valve Model: GBC 42s 1-5/8&quot; code 009L7028"/>
    <n v="2"/>
    <s v="PCS."/>
    <n v="2967"/>
    <n v="5934"/>
    <m/>
    <s v="V1000310 - BOONBAWORN ENGINEERING CO., LTD"/>
    <x v="0"/>
    <s v="GRN2526-0008475"/>
    <d v="2026-03-02T00:00:00"/>
    <m/>
    <n v="12"/>
    <s v="Ontime"/>
    <m/>
  </r>
  <r>
    <n v="1976"/>
    <s v="Expent  cost"/>
    <m/>
    <m/>
    <m/>
    <d v="2026-02-17T00:00:00"/>
    <s v="PR2526-04848"/>
    <s v="PO2526-06949"/>
    <d v="2026-02-27T00:00:00"/>
    <m/>
    <n v="60"/>
    <s v="SFST81000050"/>
    <s v="Cooling machine for PD line"/>
    <s v="Cooling  part"/>
    <n v="1"/>
    <s v="EWPA050,4-20mA, 0-50 Bar, 1/4&quot;Male"/>
    <n v="3"/>
    <s v="PCS."/>
    <n v="6970"/>
    <n v="20910"/>
    <m/>
    <s v="V1001028 - Supreme Lines CO., LTD."/>
    <x v="0"/>
    <s v="GRN2526-0009206"/>
    <d v="2026-03-19T00:00:00"/>
    <m/>
    <n v="20"/>
    <s v="Ontime"/>
    <m/>
  </r>
  <r>
    <n v="1977"/>
    <s v="Expent  cost"/>
    <m/>
    <m/>
    <m/>
    <d v="2026-02-19T00:00:00"/>
    <s v="PR2526-04927"/>
    <s v="PO2526-06950 "/>
    <d v="2026-02-27T00:00:00"/>
    <m/>
    <n v="30"/>
    <s v="SFST81000048"/>
    <s v="PD Machine"/>
    <s v="Vacuum Tumbler  ใหญ่ No.3"/>
    <n v="1"/>
    <s v="ค่าบริการเข้าตรวจเช็กเครื่อง Tumbler MA-500PS อาการ ระบบแวคคั่มไม่ทํางาน (วันธรรมดา)"/>
    <n v="1"/>
    <s v="JOB."/>
    <n v="4400"/>
    <n v="4400"/>
    <m/>
    <s v="V1000666 - HITEC FOOD EQUIPMENT CO.,LTD."/>
    <x v="0"/>
    <s v="GRN2526-0008857"/>
    <d v="2026-03-10T00:00:00"/>
    <m/>
    <n v="11"/>
    <s v="Ontime"/>
    <m/>
  </r>
  <r>
    <n v="1978"/>
    <s v="Expent  cost"/>
    <m/>
    <m/>
    <m/>
    <d v="2026-02-23T00:00:00"/>
    <s v="PR2526-04960"/>
    <s v="PO2526-06952"/>
    <d v="2026-02-27T00:00:00"/>
    <m/>
    <n v="30"/>
    <s v="SFST34000054"/>
    <s v="Refrigerant-oil for cooling M/C"/>
    <s v="Refrigerant"/>
    <n v="1"/>
    <s v="R507 Refrigerant,(1 Tank 11.3 kg/Tank)"/>
    <n v="25"/>
    <s v="DRUM."/>
    <n v="2930"/>
    <n v="73250"/>
    <m/>
    <s v="V1000271 - 395 Shop Limited Partnership"/>
    <x v="0"/>
    <s v="GRN2526-0008645"/>
    <d v="2026-03-04T00:00:00"/>
    <m/>
    <n v="5"/>
    <s v="Ontime"/>
    <m/>
  </r>
  <r>
    <n v="1979"/>
    <s v="Expent  cost"/>
    <m/>
    <m/>
    <m/>
    <d v="2026-02-23T00:00:00"/>
    <s v="PR2526-04961"/>
    <s v="PO2526-06953"/>
    <d v="2026-02-27T00:00:00"/>
    <m/>
    <n v="60"/>
    <s v="SFST81000050"/>
    <s v="Machanical part"/>
    <s v="Machine Spare part"/>
    <n v="1"/>
    <s v="ชุดใบมีด Sharp รุ่น EMC-15 6 ใบมีด เฟือง 12 ฟัน"/>
    <n v="6"/>
    <s v="PCS."/>
    <n v="445"/>
    <n v="2670"/>
    <m/>
    <s v="V1000259 - JJP SUPPLY CO., LTD"/>
    <x v="0"/>
    <s v="GRN2526-0008714"/>
    <d v="2026-03-06T00:00:00"/>
    <m/>
    <n v="7"/>
    <s v="Ontime"/>
    <m/>
  </r>
  <r>
    <n v="1980"/>
    <s v="Expent  cost"/>
    <m/>
    <m/>
    <m/>
    <d v="2026-02-23T00:00:00"/>
    <s v="PR2526-04961"/>
    <s v="PO2526-06953"/>
    <d v="2026-02-27T00:00:00"/>
    <m/>
    <n v="60"/>
    <s v="SFST81000050"/>
    <s v="Machanical part"/>
    <s v="Machine Spare part"/>
    <n v="2"/>
    <s v="เฟืองรองโถเครื่องบิน Sharp รุ่น EMC-15"/>
    <n v="6"/>
    <s v="PCS."/>
    <n v="150"/>
    <n v="900"/>
    <m/>
    <s v="V1000259 - JJP SUPPLY CO., LTD"/>
    <x v="0"/>
    <s v="GRN2526-0008714"/>
    <d v="2026-03-06T00:00:00"/>
    <m/>
    <n v="7"/>
    <s v="Ontime"/>
    <m/>
  </r>
  <r>
    <n v="1981"/>
    <s v="Expent  cost"/>
    <m/>
    <m/>
    <m/>
    <d v="2026-02-23T00:00:00"/>
    <s v="PR2526-04961"/>
    <s v="PO2526-06953"/>
    <d v="2026-02-27T00:00:00"/>
    <m/>
    <n v="60"/>
    <s v="SFST81000050"/>
    <s v="Machanical part"/>
    <s v="Machine Spare part"/>
    <n v="3"/>
    <s v="ไมโครสวิทซ์เครื่องปั่น Sharp รุ่น EMC-15"/>
    <n v="6"/>
    <s v="PCS."/>
    <n v="125"/>
    <n v="750"/>
    <m/>
    <s v="V1000259 - JJP SUPPLY CO., LTD"/>
    <x v="0"/>
    <s v="GRN2526-0008714"/>
    <d v="2026-03-06T00:00:00"/>
    <m/>
    <n v="7"/>
    <s v="Ontime"/>
    <m/>
  </r>
  <r>
    <n v="1982"/>
    <s v="Expent  cost"/>
    <m/>
    <m/>
    <m/>
    <d v="2026-02-23T00:00:00"/>
    <s v="PR2526-04967"/>
    <s v="PO2526-06979"/>
    <d v="2026-03-02T00:00:00"/>
    <m/>
    <n v="60"/>
    <s v="SFST81000050"/>
    <s v="Machanical part"/>
    <s v="Machine Spare part"/>
    <n v="1"/>
    <s v="Mini Steel Hook 9912"/>
    <n v="8"/>
    <s v="PCS."/>
    <n v="80"/>
    <n v="640"/>
    <m/>
    <s v="V1001029 - CWT SMART DISPLAY CO.,LTD."/>
    <x v="0"/>
    <s v="GRN2526-0009205"/>
    <d v="2026-03-19T00:00:00"/>
    <m/>
    <n v="17"/>
    <s v="Ontime"/>
    <m/>
  </r>
  <r>
    <n v="1983"/>
    <s v="Expent  cost"/>
    <m/>
    <m/>
    <m/>
    <d v="2026-02-23T00:00:00"/>
    <s v="PR2526-04967"/>
    <s v="PO2526-06979"/>
    <d v="2026-03-02T00:00:00"/>
    <m/>
    <n v="60"/>
    <s v="SFST81000050"/>
    <s v="Machanical part"/>
    <s v="Machine Spare part"/>
    <n v="2"/>
    <s v="Mini Steel Hook 9913"/>
    <n v="80"/>
    <s v="PCS."/>
    <n v="15"/>
    <n v="1200"/>
    <m/>
    <s v="V1001029 - CWT SMART DISPLAY CO.,LTD."/>
    <x v="0"/>
    <s v="GRN2526-0009205"/>
    <d v="2026-03-19T00:00:00"/>
    <m/>
    <n v="17"/>
    <s v="Ontime"/>
    <m/>
  </r>
  <r>
    <n v="1984"/>
    <s v="Expent  cost"/>
    <m/>
    <m/>
    <m/>
    <d v="2026-02-23T00:00:00"/>
    <s v="PR2526-04967"/>
    <s v="PO2526-06979"/>
    <d v="2026-03-02T00:00:00"/>
    <m/>
    <n v="60"/>
    <s v="SFST81000050"/>
    <s v="Machanical part"/>
    <s v="Machine Spare part"/>
    <n v="3"/>
    <s v="Mini Steel Hook 9917"/>
    <n v="80"/>
    <s v="PCS."/>
    <n v="11"/>
    <n v="880"/>
    <m/>
    <s v="V1001029 - CWT SMART DISPLAY CO.,LTD."/>
    <x v="0"/>
    <s v="GRN2526-0009205"/>
    <d v="2026-03-19T00:00:00"/>
    <m/>
    <n v="17"/>
    <s v="Ontime"/>
    <m/>
  </r>
  <r>
    <n v="1985"/>
    <s v="Expent  cost"/>
    <m/>
    <m/>
    <m/>
    <d v="2026-02-23T00:00:00"/>
    <s v="PR2526-04967"/>
    <s v="PO2526-06979"/>
    <d v="2026-03-02T00:00:00"/>
    <m/>
    <n v="60"/>
    <s v="SFST81000050"/>
    <s v="Machanical part"/>
    <s v="Machine Spare part"/>
    <n v="4"/>
    <s v="ถาดพลาสติก 8.5x7x5 ซม. PT36 เทา"/>
    <n v="8"/>
    <s v="PCS."/>
    <n v="30"/>
    <n v="240"/>
    <m/>
    <s v="V1001029 - CWT SMART DISPLAY CO.,LTD."/>
    <x v="0"/>
    <s v="GRN2526-0009205"/>
    <d v="2026-03-19T00:00:00"/>
    <m/>
    <n v="17"/>
    <s v="Ontime"/>
    <m/>
  </r>
  <r>
    <n v="1986"/>
    <s v="Expent  cost"/>
    <m/>
    <m/>
    <m/>
    <d v="2026-02-23T00:00:00"/>
    <s v="PR2526-04967"/>
    <s v="PO2526-06979"/>
    <d v="2026-03-02T00:00:00"/>
    <m/>
    <n v="60"/>
    <s v="SFST81000050"/>
    <s v="Machanical part"/>
    <s v="Machine Spare part"/>
    <n v="5"/>
    <s v="ชั้นวาง 0659 ขนาด 15x7x6.5 PT สีดำ"/>
    <n v="8"/>
    <s v="PCS."/>
    <n v="80"/>
    <n v="640"/>
    <m/>
    <s v="V1001029 - CWT SMART DISPLAY CO.,LTD."/>
    <x v="0"/>
    <s v="GRN2526-0009205"/>
    <d v="2026-03-19T00:00:00"/>
    <m/>
    <n v="17"/>
    <s v="Ontime"/>
    <m/>
  </r>
  <r>
    <n v="1987"/>
    <s v="Expent  cost"/>
    <m/>
    <m/>
    <m/>
    <d v="2026-02-23T00:00:00"/>
    <s v="PR2526-04967"/>
    <s v="PO2526-06979"/>
    <d v="2026-03-02T00:00:00"/>
    <m/>
    <n v="60"/>
    <s v="SFST81000050"/>
    <s v="Machanical part"/>
    <s v="Machine Spare part"/>
    <n v="6"/>
    <s v="ชั้นวาง 0660 ขนาด 20x15 PT สีดำ"/>
    <n v="8"/>
    <s v="PCS."/>
    <n v="120"/>
    <n v="960"/>
    <m/>
    <s v="V1001029 - CWT SMART DISPLAY CO.,LTD."/>
    <x v="0"/>
    <s v="GRN2526-0009205"/>
    <d v="2026-03-19T00:00:00"/>
    <m/>
    <n v="17"/>
    <s v="Ontime"/>
    <m/>
  </r>
  <r>
    <n v="1988"/>
    <s v="Expent  cost"/>
    <m/>
    <m/>
    <m/>
    <d v="2026-02-23T00:00:00"/>
    <s v="PR2526-04967"/>
    <s v="PO2526-06979"/>
    <d v="2026-03-02T00:00:00"/>
    <m/>
    <n v="60"/>
    <s v="SFST81000050"/>
    <s v="Machanical part"/>
    <s v="Machine Spare part"/>
    <n v="7"/>
    <s v="Mini Steel Hook 9901"/>
    <n v="80"/>
    <s v="PCS."/>
    <n v="9"/>
    <n v="720"/>
    <m/>
    <s v="V1001029 - CWT SMART DISPLAY CO.,LTD."/>
    <x v="0"/>
    <s v="GRN2526-0009205"/>
    <d v="2026-03-19T00:00:00"/>
    <m/>
    <n v="17"/>
    <s v="Ontime"/>
    <m/>
  </r>
  <r>
    <n v="1989"/>
    <s v="Expent  cost"/>
    <m/>
    <m/>
    <m/>
    <d v="2026-02-23T00:00:00"/>
    <s v="PR2526-04967"/>
    <s v="PO2526-06979"/>
    <d v="2026-03-02T00:00:00"/>
    <m/>
    <n v="60"/>
    <s v="SFST81000050"/>
    <s v="Machanical part"/>
    <s v="Machine Spare part"/>
    <n v="8"/>
    <s v="Mini Steel Hook 9902"/>
    <n v="80"/>
    <s v="PCS."/>
    <n v="9"/>
    <n v="720"/>
    <m/>
    <s v="V1001029 - CWT SMART DISPLAY CO.,LTD."/>
    <x v="0"/>
    <s v="GRN2526-0009205"/>
    <d v="2026-03-19T00:00:00"/>
    <m/>
    <n v="17"/>
    <s v="Ontime"/>
    <m/>
  </r>
  <r>
    <n v="1990"/>
    <s v="Expent  cost"/>
    <m/>
    <m/>
    <m/>
    <d v="2026-02-23T00:00:00"/>
    <s v="PR2526-04967"/>
    <s v="PO2526-06979"/>
    <d v="2026-03-02T00:00:00"/>
    <m/>
    <n v="60"/>
    <s v="SFST81000050"/>
    <s v="Machanical part"/>
    <s v="Machine Spare part"/>
    <n v="9"/>
    <s v="Mini Steel Hook 9903"/>
    <n v="80"/>
    <s v="PCS."/>
    <n v="9"/>
    <n v="720"/>
    <m/>
    <s v="V1001029 - CWT SMART DISPLAY CO.,LTD."/>
    <x v="0"/>
    <s v="GRN2526-0009205"/>
    <d v="2026-03-19T00:00:00"/>
    <m/>
    <n v="17"/>
    <s v="Ontime"/>
    <m/>
  </r>
  <r>
    <n v="1991"/>
    <s v="Expent  cost"/>
    <m/>
    <m/>
    <m/>
    <d v="2026-02-23T00:00:00"/>
    <s v="PR2526-04967"/>
    <s v="PO2526-06979"/>
    <d v="2026-03-02T00:00:00"/>
    <m/>
    <n v="60"/>
    <s v="SFST81000050"/>
    <s v="Machanical part"/>
    <s v="Machine Spare part"/>
    <n v="10"/>
    <s v="Mini Steel Hook 9904"/>
    <n v="80"/>
    <s v="PCS."/>
    <n v="9"/>
    <n v="720"/>
    <m/>
    <s v="V1001029 - CWT SMART DISPLAY CO.,LTD."/>
    <x v="0"/>
    <s v="GRN2526-0009205"/>
    <d v="2026-03-19T00:00:00"/>
    <m/>
    <n v="17"/>
    <s v="Ontime"/>
    <m/>
  </r>
  <r>
    <n v="1992"/>
    <s v="Expent  cost"/>
    <m/>
    <m/>
    <m/>
    <d v="2026-02-23T00:00:00"/>
    <s v="PR2526-04967"/>
    <s v="PO2526-06979"/>
    <d v="2026-03-02T00:00:00"/>
    <m/>
    <n v="60"/>
    <s v="SFST81000050"/>
    <s v="Machanical part"/>
    <s v="Machine Spare part"/>
    <n v="11"/>
    <s v="Mini Steel Hook 9905"/>
    <n v="80"/>
    <s v="PCS."/>
    <n v="13"/>
    <n v="1040"/>
    <m/>
    <s v="V1001029 - CWT SMART DISPLAY CO.,LTD."/>
    <x v="0"/>
    <s v="GRN2526-0009205"/>
    <d v="2026-03-19T00:00:00"/>
    <m/>
    <n v="17"/>
    <s v="Ontime"/>
    <m/>
  </r>
  <r>
    <n v="1993"/>
    <s v="Expent  cost"/>
    <m/>
    <m/>
    <m/>
    <d v="2026-02-23T00:00:00"/>
    <s v="PR2526-04967"/>
    <s v="PO2526-06979"/>
    <d v="2026-03-02T00:00:00"/>
    <m/>
    <n v="60"/>
    <s v="SFST81000050"/>
    <s v="Machanical part"/>
    <s v="Machine Spare part"/>
    <n v="12"/>
    <s v="Mini Steel Hook 9906"/>
    <n v="80"/>
    <s v="PCS."/>
    <n v="16"/>
    <n v="1280"/>
    <m/>
    <s v="V1001029 - CWT SMART DISPLAY CO.,LTD."/>
    <x v="0"/>
    <s v="GRN2526-0009205"/>
    <d v="2026-03-19T00:00:00"/>
    <m/>
    <n v="17"/>
    <s v="Ontime"/>
    <m/>
  </r>
  <r>
    <n v="1994"/>
    <s v="Expent  cost"/>
    <m/>
    <m/>
    <m/>
    <d v="2026-02-23T00:00:00"/>
    <s v="PR2526-04967"/>
    <s v="PO2526-06979"/>
    <d v="2026-03-02T00:00:00"/>
    <m/>
    <n v="60"/>
    <s v="SFST81000050"/>
    <s v="Machanical part"/>
    <s v="Machine Spare part"/>
    <n v="13"/>
    <s v="Mini Steel Hook 9908"/>
    <n v="40"/>
    <s v="PCS."/>
    <n v="20"/>
    <n v="800"/>
    <m/>
    <s v="V1001029 - CWT SMART DISPLAY CO.,LTD."/>
    <x v="0"/>
    <s v="GRN2526-0009205"/>
    <d v="2026-03-19T00:00:00"/>
    <m/>
    <n v="17"/>
    <s v="Ontime"/>
    <m/>
  </r>
  <r>
    <n v="1995"/>
    <s v="Expent  cost"/>
    <m/>
    <m/>
    <m/>
    <d v="2026-02-23T00:00:00"/>
    <s v="PR2526-04967"/>
    <s v="PO2526-06979"/>
    <d v="2026-03-02T00:00:00"/>
    <m/>
    <n v="60"/>
    <s v="SFST81000050"/>
    <s v="Machanical part"/>
    <s v="Machine Spare part"/>
    <n v="14"/>
    <s v="Mini Steel Hook 9909"/>
    <n v="80"/>
    <s v="PCS."/>
    <n v="22"/>
    <n v="1760"/>
    <m/>
    <s v="V1001029 - CWT SMART DISPLAY CO.,LTD."/>
    <x v="0"/>
    <s v="GRN2526-0009205"/>
    <d v="2026-03-19T00:00:00"/>
    <m/>
    <n v="17"/>
    <s v="Ontime"/>
    <m/>
  </r>
  <r>
    <n v="1996"/>
    <s v="Expent  cost"/>
    <m/>
    <m/>
    <m/>
    <d v="2026-02-23T00:00:00"/>
    <s v="PR2526-04967"/>
    <s v="PO2526-06979"/>
    <d v="2026-03-02T00:00:00"/>
    <m/>
    <n v="60"/>
    <s v="SFST81000050"/>
    <s v="Machanical part"/>
    <s v="Machine Spare part"/>
    <n v="15"/>
    <s v="Mini Steel Hook 9911"/>
    <n v="8"/>
    <s v="PCS."/>
    <n v="70"/>
    <n v="560"/>
    <m/>
    <s v="V1001029 - CWT SMART DISPLAY CO.,LTD."/>
    <x v="0"/>
    <s v="GRN2526-0009205"/>
    <d v="2026-03-19T00:00:00"/>
    <m/>
    <n v="17"/>
    <s v="Ontime"/>
    <m/>
  </r>
  <r>
    <n v="1997"/>
    <s v="Expent  cost"/>
    <m/>
    <m/>
    <m/>
    <d v="2026-02-23T00:00:00"/>
    <s v="PR2526-04969 "/>
    <s v="PO2526-06957"/>
    <d v="2026-02-27T00:00:00"/>
    <m/>
    <n v="60"/>
    <s v="SFST81000048"/>
    <s v="PD Machine"/>
    <s v="Check weigth  No.1"/>
    <n v="1"/>
    <s v="Drive Shaft for Standard Conveyor Belt Roller end 30 mm._x000a_b: 200 mm. Pitch S2M ZR-A"/>
    <n v="1"/>
    <s v="PCS."/>
    <n v="13650"/>
    <n v="13650"/>
    <m/>
    <s v="V1000189 - FPT FOOD PROCESS TECHNOLOGY CO., LTD."/>
    <x v="0"/>
    <s v="GRN2627-0000555"/>
    <d v="2026-04-21T00:00:00"/>
    <m/>
    <n v="53"/>
    <s v="Ontime"/>
    <m/>
  </r>
  <r>
    <n v="1998"/>
    <s v="Expent  cost"/>
    <m/>
    <m/>
    <m/>
    <d v="2026-02-23T00:00:00"/>
    <s v="PR2526-04969 "/>
    <s v="PO2526-06957"/>
    <d v="2026-02-27T00:00:00"/>
    <m/>
    <n v="60"/>
    <s v="SFST81000048"/>
    <s v="PD Machine"/>
    <s v="Check weigth  No.1"/>
    <n v="2"/>
    <s v="Revolving Shaft for Standard Conveyor Belt Roller end, 30mm. W: 200 mm."/>
    <n v="1"/>
    <s v="PCS."/>
    <n v="28660"/>
    <n v="28660"/>
    <m/>
    <s v="V1000189 - FPT FOOD PROCESS TECHNOLOGY CO., LTD."/>
    <x v="0"/>
    <s v="GRN2627-0000555"/>
    <d v="2026-04-21T00:00:00"/>
    <m/>
    <n v="53"/>
    <s v="Ontime"/>
    <m/>
  </r>
  <r>
    <n v="1999"/>
    <m/>
    <m/>
    <m/>
    <m/>
    <d v="2026-02-23T00:00:00"/>
    <s v="PR2526-04969 "/>
    <s v="PO2526-06957"/>
    <d v="2026-02-27T00:00:00"/>
    <m/>
    <n v="60"/>
    <s v="SFST81000048"/>
    <s v="PD Machine"/>
    <s v="Check weigth  No.1"/>
    <n v="3"/>
    <s v="Conweigher Belt for NT30 300x200mm. Blue, PU"/>
    <n v="1"/>
    <s v="PCS."/>
    <n v="15160"/>
    <n v="15160"/>
    <m/>
    <s v="V1000189 - FPT FOOD PROCESS TECHNOLOGY CO., LTD."/>
    <x v="0"/>
    <s v="GRN2627-0000555"/>
    <d v="2026-04-21T00:00:00"/>
    <m/>
    <n v="53"/>
    <s v="Ontime"/>
    <m/>
  </r>
  <r>
    <n v="2000"/>
    <s v="Expent  cost"/>
    <m/>
    <m/>
    <m/>
    <d v="2026-02-23T00:00:00"/>
    <s v="PR2526-04969 "/>
    <s v="PO2526-06957"/>
    <d v="2026-02-27T00:00:00"/>
    <m/>
    <n v="60"/>
    <s v="SFST81000048"/>
    <s v="PD Machine"/>
    <s v="Check weigth  No.1"/>
    <n v="4"/>
    <s v="Conweigher Belt for NT30 600x200mm. Blue, PU"/>
    <n v="1"/>
    <s v="PCS."/>
    <n v="10830"/>
    <n v="10830"/>
    <m/>
    <s v="V1000189 - FPT FOOD PROCESS TECHNOLOGY CO., LTD."/>
    <x v="0"/>
    <s v="GRN2627-0000555"/>
    <d v="2026-04-21T00:00:00"/>
    <m/>
    <n v="53"/>
    <s v="Ontime"/>
    <m/>
  </r>
  <r>
    <n v="2001"/>
    <s v="Expent  cost"/>
    <m/>
    <m/>
    <m/>
    <d v="2026-02-23T00:00:00"/>
    <s v="PR2526-04969 "/>
    <s v="PO2526-06957"/>
    <d v="2026-02-27T00:00:00"/>
    <m/>
    <n v="60"/>
    <s v="SFST81000048"/>
    <s v="PD Machine"/>
    <s v="Check weigth  No.1"/>
    <n v="5"/>
    <s v="Conweigher Belt for 630x195mm."/>
    <n v="1"/>
    <s v="PCS."/>
    <n v="10833"/>
    <n v="10833"/>
    <m/>
    <s v="V1000189 - FPT FOOD PROCESS TECHNOLOGY CO., LTD."/>
    <x v="0"/>
    <s v="GRN2627-0000555"/>
    <d v="2026-04-21T00:00:00"/>
    <m/>
    <n v="53"/>
    <s v="Ontime"/>
    <m/>
  </r>
  <r>
    <n v="2002"/>
    <s v="Expent  cost"/>
    <m/>
    <m/>
    <m/>
    <d v="2026-02-23T00:00:00"/>
    <s v="PR2526-04969 "/>
    <s v="PO2526-06957"/>
    <d v="2026-02-27T00:00:00"/>
    <m/>
    <n v="60"/>
    <s v="SFST81000048"/>
    <s v="PD Machine"/>
    <s v="Check weigth  No.1"/>
    <n v="6"/>
    <s v="Drive Shaft for Standard Conveyor Belt Roller end 30 mm._x000a_b: 200 mm. Pitch S2M ZR-A"/>
    <n v="1"/>
    <s v="PCS."/>
    <n v="28830"/>
    <n v="28830"/>
    <m/>
    <s v="V1000189 - FPT FOOD PROCESS TECHNOLOGY CO., LTD."/>
    <x v="0"/>
    <s v="GRN2627-0000555"/>
    <d v="2026-04-21T00:00:00"/>
    <m/>
    <n v="53"/>
    <s v="Ontime"/>
    <m/>
  </r>
  <r>
    <n v="2003"/>
    <s v="Expent  cost"/>
    <m/>
    <m/>
    <m/>
    <d v="2026-02-23T00:00:00"/>
    <s v="PR2526-04969 "/>
    <s v="PO2526-06957"/>
    <d v="2026-02-27T00:00:00"/>
    <m/>
    <n v="60"/>
    <s v="SFST81000048"/>
    <s v="PD Machine"/>
    <s v="Check weigth  No.1"/>
    <n v="7"/>
    <s v="Revolving Shaft for Standard Conveyor Belt Roller end, 30mm. W: 200 mm."/>
    <n v="1"/>
    <s v="PCS."/>
    <n v="28660"/>
    <n v="28660"/>
    <m/>
    <s v="V1000189 - FPT FOOD PROCESS TECHNOLOGY CO., LTD."/>
    <x v="0"/>
    <s v="GRN2627-0000555"/>
    <d v="2026-04-21T00:00:00"/>
    <m/>
    <n v="53"/>
    <s v="Ontime"/>
    <m/>
  </r>
  <r>
    <n v="2004"/>
    <s v="Expent  cost"/>
    <m/>
    <m/>
    <m/>
    <d v="2026-02-23T00:00:00"/>
    <s v="PR2526-04970"/>
    <s v="PO2526-06958 "/>
    <d v="2026-02-27T00:00:00"/>
    <m/>
    <n v="60"/>
    <s v="SFST81000009"/>
    <s v="Consumable part for MN"/>
    <s v="Consumable part"/>
    <n v="1"/>
    <s v="แผ่นสแตนเลส 304 หนา 1.5 mm. ยาว 120x240 cm."/>
    <n v="3"/>
    <s v="PCS."/>
    <n v="3400"/>
    <n v="10200"/>
    <m/>
    <s v="V1000307 - M.C.K.STEEL CENTER CO., LTD."/>
    <x v="0"/>
    <s v="GRN2526-0008713"/>
    <d v="2026-03-06T00:00:00"/>
    <m/>
    <n v="7"/>
    <s v="Ontime"/>
    <m/>
  </r>
  <r>
    <n v="2005"/>
    <s v="Expent  cost"/>
    <m/>
    <m/>
    <m/>
    <d v="2026-02-23T00:00:00"/>
    <s v="PR2526-04970"/>
    <s v="PO2526-06958 "/>
    <d v="2026-02-27T00:00:00"/>
    <m/>
    <n v="60"/>
    <s v="SFST81000009"/>
    <s v="Consumable part for MN"/>
    <s v="Consumable part"/>
    <n v="2"/>
    <s v="แผ่นสแตนเลส 304 หนา 2.0 mm. ยาว 120x240 cm."/>
    <n v="3"/>
    <s v="PCS."/>
    <n v="4120"/>
    <n v="12360"/>
    <m/>
    <s v="V1000307 - M.C.K.STEEL CENTER CO., LTD."/>
    <x v="0"/>
    <s v="GRN2526-0008713"/>
    <d v="2026-03-06T00:00:00"/>
    <m/>
    <n v="7"/>
    <s v="Ontime"/>
    <m/>
  </r>
  <r>
    <n v="2006"/>
    <s v="Expent  cost"/>
    <m/>
    <m/>
    <m/>
    <d v="2026-02-23T00:00:00"/>
    <s v="PR2526-04971"/>
    <s v="PO2526-06959"/>
    <d v="2026-02-27T00:00:00"/>
    <m/>
    <n v="60"/>
    <s v="SFST81000050"/>
    <s v="Consumable part for MN"/>
    <s v="Consumable part"/>
    <n v="1"/>
    <s v="TOP RINSE ก๊อกติดตั้งขอบอ่าง ฐานยาว8นิ้ว_x000a_หัวฉีดยาว12นิ้ว TOP1-M98E-506SN12"/>
    <n v="1"/>
    <s v="PCS."/>
    <n v="3600"/>
    <n v="3600"/>
    <m/>
    <s v="V1000105 - บริษัท เซเว่นไฟว์ ดิสทริบิวเตอร์ จำกัด"/>
    <x v="0"/>
    <s v="GRN2526-0008678"/>
    <d v="2026-03-05T00:00:00"/>
    <m/>
    <n v="6"/>
    <s v="Ontime"/>
    <m/>
  </r>
  <r>
    <n v="2007"/>
    <s v="Expent  cost"/>
    <m/>
    <m/>
    <m/>
    <d v="2026-03-03T00:00:00"/>
    <s v="PR2526-05071"/>
    <s v="PO2526-07162"/>
    <d v="2026-03-08T00:00:00"/>
    <m/>
    <n v="60"/>
    <s v="SFST81000048"/>
    <s v="PD Machine"/>
    <s v="Vegetable Dicing Machine  Robot coupe CL-50 No.1"/>
    <n v="1"/>
    <s v="&quot;ROBOT COUPE&quot; PCB CL50E/1 PART NO. 1024815"/>
    <n v="1"/>
    <s v="SET"/>
    <n v="5500"/>
    <n v="5500"/>
    <m/>
    <s v="V1000285 - BANGKOK SEVENFIVE CO., LTD"/>
    <x v="0"/>
    <s v="GRN2526-0009311"/>
    <d v="2026-03-24T00:00:00"/>
    <m/>
    <n v="16"/>
    <s v="Ontime"/>
    <m/>
  </r>
  <r>
    <n v="2008"/>
    <s v="Expent  cost"/>
    <m/>
    <m/>
    <m/>
    <d v="2026-03-03T00:00:00"/>
    <s v="PR2526-05085"/>
    <s v="PO2526-07163 "/>
    <d v="2026-03-08T00:00:00"/>
    <m/>
    <n v="120"/>
    <s v="SFST81000048"/>
    <s v="PD Machine"/>
    <s v="Pan Fryer machine No.1"/>
    <n v="1"/>
    <s v="ตะแกรง SUS สําหรับเครื่องทอด TTD-400/1SB_x000a_(Grill Deep Fryer)"/>
    <n v="2"/>
    <s v="SET"/>
    <n v="10000"/>
    <n v="20000"/>
    <m/>
    <s v=" V1000288 - Siam Scale &amp; Engineering Co.,ltd."/>
    <x v="0"/>
    <s v="GRN2627-0001157"/>
    <d v="2026-05-08T00:00:00"/>
    <m/>
    <n v="61"/>
    <s v="Ontime"/>
    <m/>
  </r>
  <r>
    <n v="2009"/>
    <s v="Expent  cost"/>
    <m/>
    <m/>
    <m/>
    <d v="2026-03-03T00:00:00"/>
    <s v="PR2526-05086"/>
    <s v="PO2526-07179"/>
    <d v="2026-03-08T00:00:00"/>
    <m/>
    <n v="60"/>
    <s v="SFST81000048"/>
    <s v="PD Machine"/>
    <s v="Can Opener No.1"/>
    <n v="1"/>
    <s v="Blade for can opener: &quot;EDLUND&quot; KIT, 203/266, REPLACEMENT # KT2326"/>
    <n v="2"/>
    <s v="SET"/>
    <n v="2700"/>
    <n v="5400"/>
    <m/>
    <s v="V1000285 - BANGKOK SEVENFIVE CO., LTD"/>
    <x v="0"/>
    <s v="GRN2526-0009316"/>
    <d v="2026-03-24T00:00:00"/>
    <m/>
    <n v="16"/>
    <s v="Ontime"/>
    <m/>
  </r>
  <r>
    <n v="2010"/>
    <s v="Expent  cost"/>
    <m/>
    <m/>
    <m/>
    <d v="2026-03-03T00:00:00"/>
    <s v="PR2526-05087"/>
    <s v="PO2526-07192 "/>
    <d v="2026-03-13T00:00:00"/>
    <m/>
    <n v="60"/>
    <s v="SFST81000048"/>
    <s v="Electrical system in PD area"/>
    <s v="Electrical jobs"/>
    <n v="1"/>
    <s v="งานติดตั้ง Power plug 380 V._x000a_- Power plug 3P+N+E 16A Weather Proof 2 PC_x000a_- Box Stainless 304 150x150x100 1 PC"/>
    <n v="1"/>
    <s v="JOB."/>
    <n v="5900"/>
    <n v="5900"/>
    <m/>
    <s v="V1000922 - WORMMEC COMPANY LIMITED"/>
    <x v="0"/>
    <s v="GRN2627-0000037"/>
    <d v="2026-04-02T00:00:00"/>
    <m/>
    <n v="20"/>
    <s v="Ontime"/>
    <m/>
  </r>
  <r>
    <n v="2011"/>
    <s v="Expent  cost"/>
    <m/>
    <m/>
    <m/>
    <d v="2026-03-03T00:00:00"/>
    <s v="PR2526-05087"/>
    <s v="PO2526-07192 "/>
    <d v="2026-03-13T00:00:00"/>
    <m/>
    <n v="60"/>
    <s v="SFST81000048"/>
    <s v="Electrical system in PD area"/>
    <s v="Electrical jobs"/>
    <n v="2"/>
    <s v="งานเดินสายไฟ_x000a_- IEC01 4 sq.mm. 60 PC_x000a_- งานเข้าสาย 2 JOB."/>
    <n v="1"/>
    <s v="JOB."/>
    <n v="4300"/>
    <n v="4300"/>
    <m/>
    <s v="V1000922 - WORMMEC COMPANY LIMITED"/>
    <x v="0"/>
    <s v="GRN2627-0000037"/>
    <d v="2026-04-02T00:00:00"/>
    <m/>
    <n v="20"/>
    <s v="Ontime"/>
    <m/>
  </r>
  <r>
    <n v="2012"/>
    <s v="Expent  cost"/>
    <m/>
    <m/>
    <m/>
    <d v="2026-03-03T00:00:00"/>
    <s v="PR2526-05087"/>
    <s v="PO2526-07192 "/>
    <d v="2026-03-13T00:00:00"/>
    <m/>
    <n v="60"/>
    <s v="SFST81000048"/>
    <s v="Electrical system in PD area"/>
    <s v="Electrical jobs"/>
    <n v="3"/>
    <s v="งาน เดินท่อ Conduit_x000a_- DWSM1114 10 PC_x000a_- UPVC 3/4 12 PC_x000a_- Equipment 1 SET"/>
    <n v="1"/>
    <s v="JOB."/>
    <n v="5130"/>
    <n v="5130"/>
    <m/>
    <s v="V1000922 - WORMMEC COMPANY LIMITED"/>
    <x v="0"/>
    <s v="GRN2627-0000037"/>
    <d v="2026-04-02T00:00:00"/>
    <m/>
    <n v="20"/>
    <s v="Ontime"/>
    <m/>
  </r>
  <r>
    <n v="2013"/>
    <s v="Expent  cost"/>
    <m/>
    <m/>
    <m/>
    <d v="2026-03-03T00:00:00"/>
    <s v="PR2526-05087"/>
    <s v="PO2526-07192 "/>
    <d v="2026-03-13T00:00:00"/>
    <m/>
    <n v="60"/>
    <s v="SFST81000048"/>
    <s v="Electrical system in PD area"/>
    <s v="Electrical jobs"/>
    <n v="4"/>
    <s v="งาน Flexible_x000a_- Flex 1&quot; 1 PC_x000a_- Accessory 1 PC_x000a_- Overhead and Profit 1 JOB."/>
    <n v="1"/>
    <s v="JOB."/>
    <n v="9550"/>
    <n v="9550"/>
    <m/>
    <s v="V1000922 - WORMMEC COMPANY LIMITED"/>
    <x v="0"/>
    <s v="GRN2627-0000037"/>
    <d v="2026-04-02T00:00:00"/>
    <m/>
    <n v="20"/>
    <s v="Ontime"/>
    <m/>
  </r>
  <r>
    <n v="2014"/>
    <s v="Expent  cost"/>
    <m/>
    <m/>
    <m/>
    <d v="2026-03-03T00:00:00"/>
    <s v="PR2526-05088"/>
    <s v="PO2526-07167"/>
    <d v="2026-03-08T00:00:00"/>
    <m/>
    <n v="60"/>
    <s v="SFST81000048"/>
    <s v="Utility Jobs  (Boiler-Air compress-Transformer-LPG)"/>
    <s v="Steam Boiler  No.1"/>
    <n v="1"/>
    <s v="Gas Train &quot; Dungs &quot; MB-DLE 420_x000a_SEAL CONTROL&quot; DUNGS&quot; VPS504 S02"/>
    <n v="1"/>
    <s v="JOB."/>
    <n v="75000"/>
    <n v="75000"/>
    <m/>
    <s v="V1000053 - THAI K.BOILER CO.,LTD."/>
    <x v="0"/>
    <s v="GRN2526-0009256"/>
    <d v="2026-03-20T00:00:00"/>
    <m/>
    <n v="12"/>
    <s v="Ontime"/>
    <m/>
  </r>
  <r>
    <n v="2015"/>
    <s v="Expent  cost"/>
    <m/>
    <m/>
    <m/>
    <d v="2026-03-03T00:00:00"/>
    <s v="PR2526-05089"/>
    <s v="PO2526-07194"/>
    <d v="2026-03-08T00:00:00"/>
    <m/>
    <n v="60"/>
    <s v="SFST81000048"/>
    <s v="Utility Jobs  (Boiler-Air compress-Transformer-LPG)"/>
    <s v="Steam Boiler  No.2"/>
    <n v="1"/>
    <s v="ค่าบริการตรวจเช็ค Alarm Burner Lockout_x000a_- ตรวจเช็คสภาพ Burner_x000a_- หาสาเหตุ/แก้ไข Alarm Burner Lockout_x000a_- ทดสอบ, เก็บงาน, ส่งมอบงาน"/>
    <n v="1"/>
    <s v="JOB."/>
    <n v="7000"/>
    <n v="7000"/>
    <m/>
    <s v="V1000053 - THAI K.BOILER CO.,LTD."/>
    <x v="0"/>
    <s v="GRN2526-0009255"/>
    <d v="2026-03-20T00:00:00"/>
    <m/>
    <n v="12"/>
    <s v="Ontime"/>
    <m/>
  </r>
  <r>
    <n v="2016"/>
    <s v="Expent  cost"/>
    <m/>
    <m/>
    <m/>
    <d v="2026-03-03T00:00:00"/>
    <s v="PR2526-05089"/>
    <s v="PO2526-07168 "/>
    <d v="2026-03-08T00:00:00"/>
    <m/>
    <n v="60"/>
    <s v="SFST81000048"/>
    <s v="Utility Jobs  (Boiler-Air compress-Transformer-LPG)"/>
    <s v="Steam Boiler  No.2"/>
    <n v="2"/>
    <s v="Ig Electrode (เขี้ยวสปาร์ค)"/>
    <n v="1"/>
    <s v="PC."/>
    <n v="4000"/>
    <n v="4000"/>
    <m/>
    <s v="V1000053 - THAI K.BOILER CO.,LTD."/>
    <x v="0"/>
    <s v="GRN2526-0009257"/>
    <d v="2026-03-20T00:00:00"/>
    <m/>
    <n v="12"/>
    <s v="Ontime"/>
    <m/>
  </r>
  <r>
    <n v="2017"/>
    <s v="Expent  cost"/>
    <m/>
    <m/>
    <m/>
    <d v="2026-03-03T00:00:00"/>
    <s v="PR2526-05089"/>
    <s v="PO2526-07168 "/>
    <d v="2026-03-08T00:00:00"/>
    <m/>
    <n v="60"/>
    <s v="SFST81000048"/>
    <s v="Utility Jobs  (Boiler-Air compress-Transformer-LPG)"/>
    <s v="Steam Boiler  No.2"/>
    <n v="3"/>
    <s v="Ionization (ตัวรับสัญญาน)"/>
    <n v="1"/>
    <s v="PC."/>
    <n v="4000"/>
    <n v="4000"/>
    <m/>
    <s v="V1000053 - THAI K.BOILER CO.,LTD."/>
    <x v="0"/>
    <s v="GRN2526-0009257"/>
    <d v="2026-03-20T00:00:00"/>
    <m/>
    <n v="12"/>
    <s v="Ontime"/>
    <m/>
  </r>
  <r>
    <n v="2018"/>
    <s v="Expent  cost"/>
    <m/>
    <m/>
    <m/>
    <d v="2026-03-03T00:00:00"/>
    <s v="PR2526-05089"/>
    <s v="PO2526-07168 "/>
    <d v="2026-03-08T00:00:00"/>
    <m/>
    <n v="60"/>
    <s v="SFST81000048"/>
    <s v="Utility Jobs  (Boiler-Air compress-Transformer-LPG)"/>
    <s v="Steam Boiler  No.2"/>
    <n v="4"/>
    <s v="Burner Control (โปรแกรม) Model: LME22.233C2BT (Siemens)_x000a_(อะไหล่สำหรับ Burner TBG 120 MC, BALTUR)"/>
    <n v="1"/>
    <s v="PC."/>
    <n v="13800"/>
    <n v="13800"/>
    <m/>
    <s v="V1000053 - THAI K.BOILER CO.,LTD."/>
    <x v="0"/>
    <s v="GRN2526-0009257"/>
    <d v="2026-03-20T00:00:00"/>
    <m/>
    <n v="12"/>
    <s v="Ontime"/>
    <m/>
  </r>
  <r>
    <n v="2019"/>
    <s v="Expent  cost"/>
    <m/>
    <m/>
    <m/>
    <d v="2026-03-05T00:00:00"/>
    <s v="PR2526-05158"/>
    <s v="PO2526-07313"/>
    <d v="2026-03-13T00:00:00"/>
    <m/>
    <n v="60"/>
    <s v="SFST81000050"/>
    <s v="Electrical system in PD area"/>
    <s v="Electrical part"/>
    <n v="1"/>
    <s v="&quot;DAKO PLUG&quot; HTN 0251 ปลั๊กตัวผู้กลางทางกันน้ำ (3P + N + E) 32A 400V 6H IP67 5 ขา"/>
    <n v="5"/>
    <s v="PC."/>
    <n v="210"/>
    <n v="1050"/>
    <m/>
    <s v=" V1000276 - SN. ELECTRIC AND SUPPLY CO., LTD."/>
    <x v="0"/>
    <s v="GRN2526-0009192"/>
    <d v="2026-03-18T00:00:00"/>
    <m/>
    <n v="5"/>
    <s v="Ontime"/>
    <m/>
  </r>
  <r>
    <n v="2020"/>
    <s v="Expent  cost"/>
    <m/>
    <m/>
    <m/>
    <d v="2026-03-05T00:00:00"/>
    <s v="PR2526-05158"/>
    <s v="PO2526-07313"/>
    <d v="2026-03-13T00:00:00"/>
    <m/>
    <n v="60"/>
    <s v="SFST81000050"/>
    <s v="Electrical system in PD area"/>
    <s v="Electrical part"/>
    <n v="2"/>
    <s v="&quot;DAKO PLUG&quot; HTN0241 ปลั๊กตัวผู้ 3P+E 32A 400V IP67 4 ขา"/>
    <n v="3"/>
    <s v="PC."/>
    <n v="174"/>
    <n v="522"/>
    <m/>
    <s v=" V1000276 - SN. ELECTRIC AND SUPPLY CO., LTD."/>
    <x v="0"/>
    <s v="GRN2526-0009192"/>
    <d v="2026-03-18T00:00:00"/>
    <m/>
    <n v="5"/>
    <s v="Ontime"/>
    <m/>
  </r>
  <r>
    <n v="2021"/>
    <s v="Expent  cost"/>
    <m/>
    <m/>
    <m/>
    <d v="2026-03-05T00:00:00"/>
    <s v="PR2526-05158"/>
    <s v="PO2526-07313"/>
    <d v="2026-03-13T00:00:00"/>
    <m/>
    <n v="60"/>
    <s v="SFST81000050"/>
    <s v="Electrical system in PD area"/>
    <s v="Electrical part"/>
    <n v="3"/>
    <s v="&quot;DAKO PLUG&quot; HTN 0231 ปลั๊กตัวผู้กลางทางกันน้ำ (2P + E) 32A 230V 6H IP67 3 ขา"/>
    <n v="3"/>
    <s v="PC."/>
    <n v="159"/>
    <n v="477"/>
    <m/>
    <s v=" V1000276 - SN. ELECTRIC AND SUPPLY CO., LTD."/>
    <x v="0"/>
    <s v="GRN2526-0009192"/>
    <d v="2026-03-18T00:00:00"/>
    <m/>
    <n v="5"/>
    <s v="Ontime"/>
    <m/>
  </r>
  <r>
    <n v="2022"/>
    <s v="Expent  cost"/>
    <m/>
    <m/>
    <m/>
    <d v="2026-03-05T00:00:00"/>
    <s v="PR2526-05158"/>
    <s v="PO2526-07313"/>
    <d v="2026-03-13T00:00:00"/>
    <m/>
    <n v="60"/>
    <s v="SFST81000050"/>
    <s v="Electrical system in PD area"/>
    <s v="Electrical part"/>
    <n v="4"/>
    <s v="&quot;DAKO&quot;เพาเวอร์ปลั๊กตัวผู้กันน้ำ 3P + N + E 63A 5ขา พาวเวอร์ปลั๊กไฟฟ้า 5 ขา"/>
    <n v="5"/>
    <s v="PC."/>
    <n v="630"/>
    <n v="3150"/>
    <m/>
    <s v=" V1000276 - SN. ELECTRIC AND SUPPLY CO., LTD."/>
    <x v="0"/>
    <s v="GRN2526-0009192"/>
    <d v="2026-03-18T00:00:00"/>
    <m/>
    <n v="5"/>
    <s v="Ontime"/>
    <m/>
  </r>
  <r>
    <n v="2023"/>
    <s v="Expent  cost"/>
    <m/>
    <m/>
    <m/>
    <d v="2026-03-05T00:00:00"/>
    <s v="PR2526-05158"/>
    <s v="PO2526-07313"/>
    <d v="2026-03-13T00:00:00"/>
    <m/>
    <n v="60"/>
    <s v="SFST81000050"/>
    <s v="Electrical system in PD area"/>
    <s v="Electrical part"/>
    <n v="5"/>
    <s v="&quot;DAKO PLUG&quot; HTN0341 ปลั๊กตัวผู้กันน้ำ 3P+E 63A 400V IP67 4 ขา"/>
    <n v="3"/>
    <s v="PC."/>
    <n v="565"/>
    <n v="1695"/>
    <m/>
    <s v=" V1000276 - SN. ELECTRIC AND SUPPLY CO., LTD."/>
    <x v="0"/>
    <s v="GRN2526-0009192"/>
    <d v="2026-03-18T00:00:00"/>
    <m/>
    <n v="5"/>
    <s v="Ontime"/>
    <m/>
  </r>
  <r>
    <n v="2024"/>
    <s v="Expent  cost"/>
    <m/>
    <m/>
    <m/>
    <d v="2026-03-05T00:00:00"/>
    <s v="PR2526-05158"/>
    <s v="PO2526-07313"/>
    <d v="2026-03-13T00:00:00"/>
    <m/>
    <n v="60"/>
    <s v="SFST81000050"/>
    <s v="Electrical system in PD area"/>
    <s v="Electrical part"/>
    <n v="6"/>
    <s v="DAKO PLUG HTN 0331 ปลั๊กตัวผู้กลางทางกันน้ำ (2P + E) 63A 230V 6H IP67"/>
    <n v="3"/>
    <s v="PC."/>
    <n v="510"/>
    <n v="1530"/>
    <m/>
    <s v=" V1000276 - SN. ELECTRIC AND SUPPLY CO., LTD."/>
    <x v="0"/>
    <s v="GRN2526-0009192"/>
    <d v="2026-03-18T00:00:00"/>
    <m/>
    <n v="5"/>
    <s v="Ontime"/>
    <m/>
  </r>
  <r>
    <n v="2025"/>
    <s v="Expent  cost"/>
    <m/>
    <m/>
    <m/>
    <d v="2026-03-05T00:00:00"/>
    <s v="PR2526-05158"/>
    <s v="PO2526-07313"/>
    <d v="2026-03-13T00:00:00"/>
    <m/>
    <n v="60"/>
    <s v="SFST81000050"/>
    <s v="Electrical system in PD area"/>
    <s v="Electrical part"/>
    <n v="7"/>
    <s v="&quot;DAKO PLUG&quot; HTN1351 ปลั๊กตัวเมียติดลอยกันน้ำ 3P + N + E 63A 400V IP67"/>
    <n v="3"/>
    <s v="PC."/>
    <n v="860"/>
    <n v="2580"/>
    <m/>
    <s v=" V1000276 - SN. ELECTRIC AND SUPPLY CO., LTD."/>
    <x v="0"/>
    <s v="GRN2526-0009192"/>
    <d v="2026-03-18T00:00:00"/>
    <m/>
    <n v="5"/>
    <s v="Ontime"/>
    <m/>
  </r>
  <r>
    <n v="2026"/>
    <s v="Expent  cost"/>
    <m/>
    <m/>
    <m/>
    <d v="2026-03-05T00:00:00"/>
    <s v="PR2526-05158"/>
    <s v="PO2526-07313"/>
    <d v="2026-03-13T00:00:00"/>
    <m/>
    <n v="60"/>
    <s v="SFST81000050"/>
    <s v="Electrical system in PD area"/>
    <s v="Electrical part"/>
    <n v="8"/>
    <s v="&quot;DAKO PLUG&quot; HTN2341 ปลั๊กตัวเมียกลางทางกันน้ำ 3P+E 63A 400V IP67"/>
    <n v="3"/>
    <s v="PC."/>
    <n v="700"/>
    <n v="2100"/>
    <m/>
    <s v=" V1000276 - SN. ELECTRIC AND SUPPLY CO., LTD."/>
    <x v="0"/>
    <s v="GRN2526-0009192"/>
    <d v="2026-03-18T00:00:00"/>
    <m/>
    <n v="5"/>
    <s v="Ontime"/>
    <m/>
  </r>
  <r>
    <n v="2027"/>
    <s v="Expent  cost"/>
    <m/>
    <m/>
    <m/>
    <d v="2026-03-05T00:00:00"/>
    <s v="PR2526-05158"/>
    <s v="PO2526-07313"/>
    <d v="2026-03-13T00:00:00"/>
    <m/>
    <n v="60"/>
    <s v="SFST81000050"/>
    <s v="Electrical system in PD area"/>
    <s v="Electrical part"/>
    <n v="9"/>
    <s v="&quot;DAKO PLUG&quot; HTN 013 ปลั๊กตัวผู้กลางทาง (2P + E) 16A 230V 6H IP44"/>
    <n v="3"/>
    <s v="PC."/>
    <n v="85"/>
    <n v="255"/>
    <m/>
    <s v=" V1000276 - SN. ELECTRIC AND SUPPLY CO., LTD."/>
    <x v="0"/>
    <s v="GRN2526-0009192"/>
    <d v="2026-03-18T00:00:00"/>
    <m/>
    <n v="5"/>
    <s v="Ontime"/>
    <m/>
  </r>
  <r>
    <n v="2028"/>
    <s v="Expent  cost"/>
    <m/>
    <m/>
    <m/>
    <d v="2026-03-05T00:00:00"/>
    <s v="PR2526-05158"/>
    <s v="PO2526-07313"/>
    <d v="2026-03-13T00:00:00"/>
    <m/>
    <n v="60"/>
    <s v="SFST81000050"/>
    <s v="Electrical system in PD area"/>
    <s v="Electrical part"/>
    <n v="10"/>
    <s v="&quot;DAKO PLUG&quot; HTN 0141 ปลั๊กตัวผู้กลางทางกันน้ำ (3P + E) 16A 400V 6H IP67"/>
    <n v="3"/>
    <s v="PC."/>
    <n v="120"/>
    <n v="360"/>
    <m/>
    <s v=" V1000276 - SN. ELECTRIC AND SUPPLY CO., LTD."/>
    <x v="0"/>
    <s v="GRN2526-0009192"/>
    <d v="2026-03-18T00:00:00"/>
    <m/>
    <n v="5"/>
    <s v="Ontime"/>
    <m/>
  </r>
  <r>
    <n v="2029"/>
    <s v="Expent  cost"/>
    <m/>
    <m/>
    <m/>
    <d v="2026-03-05T00:00:00"/>
    <s v="PR2526-05158"/>
    <s v="PO2526-07313"/>
    <d v="2026-03-13T00:00:00"/>
    <m/>
    <n v="60"/>
    <s v="SFST81000050"/>
    <s v="Electrical system in PD area"/>
    <s v="Electrical part"/>
    <n v="11"/>
    <s v="&quot;DAKO PLUG&quot; HTN 0151 ปลั๊กตัวผู้กลางทางกันน้ำ (3P + N + E) 16A 400V 6H IP67"/>
    <n v="5"/>
    <s v="PC."/>
    <n v="153"/>
    <n v="765"/>
    <m/>
    <s v=" V1000276 - SN. ELECTRIC AND SUPPLY CO., LTD."/>
    <x v="0"/>
    <s v="GRN2526-0009192"/>
    <d v="2026-03-18T00:00:00"/>
    <m/>
    <n v="5"/>
    <s v="Ontime"/>
    <m/>
  </r>
  <r>
    <n v="2030"/>
    <s v="Expent  cost"/>
    <m/>
    <m/>
    <m/>
    <d v="2026-03-05T00:00:00"/>
    <s v="PR2526-05159"/>
    <s v="PO2526-07314"/>
    <d v="2026-03-12T00:00:00"/>
    <m/>
    <n v="60"/>
    <s v="SFST34000134"/>
    <s v="Consumable part for MN"/>
    <s v="Consumable part"/>
    <m/>
    <s v="น็อตเหลี่ยมดำแข็งพิเศษ M16x80 เกลียวตลอด"/>
    <n v="20"/>
    <s v="PC."/>
    <n v="19"/>
    <n v="380"/>
    <m/>
    <s v="V1000840 - S.Q. &amp; CO CO., LTD"/>
    <x v="0"/>
    <s v="GRN2526-0009176"/>
    <d v="2026-03-18T00:00:00"/>
    <m/>
    <n v="6"/>
    <s v="Ontime"/>
    <m/>
  </r>
  <r>
    <n v="2031"/>
    <s v="Expent  cost"/>
    <m/>
    <m/>
    <m/>
    <d v="2026-03-05T00:00:00"/>
    <s v="PR2526-05159"/>
    <s v="PO2526-07314"/>
    <d v="2026-03-12T00:00:00"/>
    <m/>
    <n v="60"/>
    <s v="SFST34000135"/>
    <s v="Consumable part for MN"/>
    <s v="Consumable part"/>
    <m/>
    <s v="ใบเลื่อยตัดเหล็ก ECLIPSE 14teeth (1x14 นิ้ว)"/>
    <n v="10"/>
    <s v="PC."/>
    <n v="195"/>
    <n v="1950"/>
    <m/>
    <s v="V1000840 - S.Q. &amp; CO CO., LTD"/>
    <x v="0"/>
    <s v="GRN2526-0009176"/>
    <d v="2026-03-18T00:00:00"/>
    <m/>
    <n v="6"/>
    <s v="Ontime"/>
    <m/>
  </r>
  <r>
    <n v="2032"/>
    <s v="Expent  cost"/>
    <m/>
    <m/>
    <m/>
    <d v="2026-03-05T00:00:00"/>
    <s v="PR2526-05161"/>
    <s v="PO2526-07349"/>
    <d v="2026-03-16T00:00:00"/>
    <m/>
    <n v="30"/>
    <s v="SFST81000048"/>
    <s v="Water plant"/>
    <s v="Deep Well Pump No.2"/>
    <n v="1"/>
    <s v="Motor Franklin 30 HP 380 V. Star-delta"/>
    <n v="1"/>
    <s v="Unit "/>
    <n v="65000"/>
    <n v="65000"/>
    <m/>
    <s v="V1000646 - NUMTIP DEEP WELL LTD.,PART."/>
    <x v="0"/>
    <s v="GRN2526-0009306"/>
    <d v="2026-03-24T00:00:00"/>
    <m/>
    <n v="8"/>
    <s v="Ontime"/>
    <m/>
  </r>
  <r>
    <n v="2033"/>
    <s v="Expent  cost"/>
    <m/>
    <m/>
    <m/>
    <d v="2026-03-05T00:00:00"/>
    <s v="PR2526-05161"/>
    <s v="PO2526-07349"/>
    <d v="2026-03-16T00:00:00"/>
    <m/>
    <n v="30"/>
    <s v="SFST81000048"/>
    <s v="Water plant"/>
    <s v="Deep Well Pump No.2"/>
    <n v="2"/>
    <s v="Pump Stainless Speed 30 HPA66-12"/>
    <n v="1"/>
    <s v="Unit "/>
    <n v="50000"/>
    <n v="50000"/>
    <m/>
    <s v="V1000646 - NUMTIP DEEP WELL LTD.,PART."/>
    <x v="0"/>
    <s v="GRN2526-0009306"/>
    <d v="2026-03-24T00:00:00"/>
    <m/>
    <n v="8"/>
    <s v="Ontime"/>
    <m/>
  </r>
  <r>
    <n v="2034"/>
    <s v="Expent  cost"/>
    <m/>
    <m/>
    <m/>
    <d v="2026-03-05T00:00:00"/>
    <s v="PR2526-05161"/>
    <s v="PO2526-07349"/>
    <d v="2026-03-16T00:00:00"/>
    <m/>
    <n v="30"/>
    <s v="SFST81000048"/>
    <s v="Water plant"/>
    <s v="Deep Well Pump No.2"/>
    <n v="3"/>
    <s v="ท่อสูบน้ำ ขนาด Ø 3 นิ้ว BSM (มอก.) พร้อมข้อต่อ"/>
    <n v="7"/>
    <s v="SET"/>
    <n v="3200"/>
    <n v="22400"/>
    <m/>
    <s v="V1000646 - NUMTIP DEEP WELL LTD.,PART."/>
    <x v="0"/>
    <s v="GRN2526-0009306"/>
    <d v="2026-03-24T00:00:00"/>
    <m/>
    <n v="8"/>
    <s v="Ontime"/>
    <m/>
  </r>
  <r>
    <n v="2035"/>
    <s v="Expent  cost"/>
    <m/>
    <m/>
    <m/>
    <d v="2026-03-05T00:00:00"/>
    <s v="PR2526-05161"/>
    <s v="PO2526-07349"/>
    <d v="2026-03-16T00:00:00"/>
    <m/>
    <n v="30"/>
    <s v="SFST81000048"/>
    <s v="Water plant"/>
    <s v="Deep Well Pump No.2"/>
    <n v="4"/>
    <s v="ฝาบาดาลพร้อมท่อสั้น"/>
    <n v="1"/>
    <s v="SET"/>
    <n v="2000"/>
    <n v="2000"/>
    <m/>
    <s v="V1000646 - NUMTIP DEEP WELL LTD.,PART."/>
    <x v="0"/>
    <s v="GRN2526-0009306"/>
    <d v="2026-03-24T00:00:00"/>
    <m/>
    <n v="8"/>
    <s v="Ontime"/>
    <m/>
  </r>
  <r>
    <n v="2036"/>
    <s v="Expent  cost"/>
    <m/>
    <m/>
    <m/>
    <d v="2026-03-05T00:00:00"/>
    <s v="PR2526-05161"/>
    <s v="PO2526-07349"/>
    <d v="2026-03-16T00:00:00"/>
    <m/>
    <n v="30"/>
    <s v="SFST81000048"/>
    <s v="Water plant"/>
    <s v="Deep Well Pump No.2"/>
    <n v="5"/>
    <s v="ค่าแรงถอนขึ้น-ลงเครื่องสูบน้ำบาดาล"/>
    <n v="1"/>
    <s v="JOB."/>
    <n v="12000"/>
    <n v="12000"/>
    <m/>
    <s v="V1000646 - NUMTIP DEEP WELL LTD.,PART."/>
    <x v="0"/>
    <s v="GRN2526-0009306"/>
    <d v="2026-03-24T00:00:00"/>
    <m/>
    <n v="8"/>
    <s v="Ontime"/>
    <m/>
  </r>
  <r>
    <n v="2037"/>
    <s v="Expent  cost"/>
    <m/>
    <m/>
    <m/>
    <d v="2026-03-05T00:00:00"/>
    <s v="PR2526-05162"/>
    <s v="PO2526-07316"/>
    <d v="2026-03-12T00:00:00"/>
    <m/>
    <n v="60"/>
    <s v="SFST81000048"/>
    <s v="Water plant"/>
    <s v="Deep Well Pump No.2"/>
    <n v="5"/>
    <s v="ค่าแรงถอนขึ้น-ลงเครื่องสูบน้ำบาดาล"/>
    <n v="1"/>
    <s v="JOB."/>
    <n v="12000"/>
    <n v="12000"/>
    <m/>
    <s v="V1000646 - NUMTIP DEEP WELL LTD.,PART."/>
    <x v="1"/>
    <m/>
    <m/>
    <m/>
    <n v="-46093"/>
    <s v="Ontime"/>
    <m/>
  </r>
  <r>
    <n v="2038"/>
    <s v="Expent  cost"/>
    <m/>
    <m/>
    <m/>
    <d v="2026-03-05T00:00:00"/>
    <s v="PR2526-05162"/>
    <s v="PO2526-07316"/>
    <d v="2026-03-12T00:00:00"/>
    <m/>
    <n v="60"/>
    <s v="SFST81000048"/>
    <s v="PD Machine"/>
    <s v="Bowl Cutter (Chopper) No.1"/>
    <n v="1"/>
    <s v="Part No. 470 018 Intermediate Plate"/>
    <n v="1"/>
    <s v="PC."/>
    <n v="1233"/>
    <n v="1233"/>
    <m/>
    <s v="V1000189 - FPT FOOD PROCESS TECHNOLOGY CO., LTD."/>
    <x v="1"/>
    <m/>
    <m/>
    <m/>
    <n v="-46093"/>
    <s v="Ontime"/>
    <m/>
  </r>
  <r>
    <n v="2039"/>
    <s v="Expent  cost"/>
    <m/>
    <m/>
    <m/>
    <d v="2026-03-05T00:00:00"/>
    <s v="PR2526-05162"/>
    <s v="PO2526-07316"/>
    <d v="2026-03-12T00:00:00"/>
    <m/>
    <n v="60"/>
    <s v="SFST81000048"/>
    <s v="PD Machine"/>
    <s v="Bowl Cutter (Chopper) No.1"/>
    <n v="2"/>
    <s v="Part No. 1000 0757 Collar Bushing"/>
    <n v="1"/>
    <s v="PC."/>
    <n v="639"/>
    <n v="639"/>
    <m/>
    <s v="V1000189 - FPT FOOD PROCESS TECHNOLOGY CO., LTD."/>
    <x v="1"/>
    <m/>
    <m/>
    <m/>
    <n v="-46093"/>
    <s v="Ontime"/>
    <m/>
  </r>
  <r>
    <n v="2040"/>
    <s v="Expent  cost"/>
    <m/>
    <m/>
    <m/>
    <d v="2026-03-05T00:00:00"/>
    <s v="PR2526-05162"/>
    <s v="PO2526-07316"/>
    <d v="2026-03-12T00:00:00"/>
    <m/>
    <n v="60"/>
    <s v="SFST81000048"/>
    <s v="PD Machine"/>
    <s v="Bowl Cutter (Chopper) No.1"/>
    <n v="3"/>
    <s v="Part No. 420 A 008 Plastic Plugs Base Plate for Bowl"/>
    <n v="1"/>
    <s v="PC."/>
    <n v="8361"/>
    <n v="8361"/>
    <m/>
    <s v="V1000189 - FPT FOOD PROCESS TECHNOLOGY CO., LTD."/>
    <x v="1"/>
    <m/>
    <m/>
    <m/>
    <n v="-46093"/>
    <s v="Ontime"/>
    <m/>
  </r>
  <r>
    <n v="2041"/>
    <s v="Expent  cost"/>
    <m/>
    <m/>
    <m/>
    <d v="2026-03-05T00:00:00"/>
    <s v="PR2526-05162"/>
    <s v="PO2526-07316"/>
    <d v="2026-03-12T00:00:00"/>
    <m/>
    <n v="60"/>
    <s v="SFST81000048"/>
    <s v="PD Machine"/>
    <s v="Bowl Cutter (Chopper) No.1"/>
    <n v="4"/>
    <s v="Part No. 1000 4899 Plastic Stripe"/>
    <n v="1"/>
    <s v="PC."/>
    <n v="2088"/>
    <n v="2088"/>
    <m/>
    <s v="V1000189 - FPT FOOD PROCESS TECHNOLOGY CO., LTD."/>
    <x v="1"/>
    <m/>
    <m/>
    <m/>
    <n v="-46093"/>
    <s v="Ontime"/>
    <m/>
  </r>
  <r>
    <n v="2042"/>
    <s v="Expent  cost"/>
    <m/>
    <m/>
    <m/>
    <d v="2026-03-05T00:00:00"/>
    <s v="PR2526-05162"/>
    <s v="PO2526-07316"/>
    <d v="2026-03-12T00:00:00"/>
    <m/>
    <n v="60"/>
    <s v="SFST81000048"/>
    <s v="PD Machine"/>
    <s v="Bowl Cutter (Chopper) No.1"/>
    <n v="5"/>
    <s v="Part No. 420 0 009 Plastic Segment"/>
    <n v="1"/>
    <s v="PC."/>
    <n v="12402"/>
    <n v="12402"/>
    <m/>
    <s v="V1000189 - FPT FOOD PROCESS TECHNOLOGY CO., LTD."/>
    <x v="1"/>
    <m/>
    <m/>
    <m/>
    <n v="-46093"/>
    <s v="Ontime"/>
    <m/>
  </r>
  <r>
    <n v="2043"/>
    <s v="Expent  cost"/>
    <m/>
    <m/>
    <m/>
    <d v="2026-03-05T00:00:00"/>
    <s v="PR2526-05162"/>
    <s v="PO2526-07316"/>
    <d v="2026-03-12T00:00:00"/>
    <m/>
    <n v="60"/>
    <s v="SFST81000048"/>
    <s v="PD Machine"/>
    <s v="Bowl Cutter (Chopper) No.1"/>
    <n v="6"/>
    <s v="Service Charge"/>
    <n v="1"/>
    <s v="JOB."/>
    <n v="5900"/>
    <n v="5900"/>
    <m/>
    <s v="V1000189 - FPT FOOD PROCESS TECHNOLOGY CO., LTD."/>
    <x v="1"/>
    <m/>
    <m/>
    <m/>
    <n v="-46093"/>
    <s v="Ontime"/>
    <m/>
  </r>
  <r>
    <n v="2044"/>
    <s v="Expent  cost"/>
    <m/>
    <m/>
    <m/>
    <d v="2026-03-05T00:00:00"/>
    <s v="PR2526-05163"/>
    <s v="PO2526-07317"/>
    <d v="2026-03-12T00:00:00"/>
    <m/>
    <n v="30"/>
    <s v="SFST81000050"/>
    <s v="Machanical part"/>
    <s v="ระบบเติมอากาศ ตัวที่4  (R&amp;D)"/>
    <n v="1"/>
    <s v="BELT PHG SPA3150 SKF"/>
    <n v="3"/>
    <s v="PC."/>
    <n v="486"/>
    <n v="1458"/>
    <m/>
    <s v="V1001039 - Ponpinyo Bearings and Supply Co., Ltd."/>
    <x v="0"/>
    <s v="GRN2526-0009035"/>
    <d v="2026-03-14T00:00:00"/>
    <m/>
    <n v="2"/>
    <s v="Ontime"/>
    <m/>
  </r>
  <r>
    <n v="2045"/>
    <s v="Expent  cost"/>
    <m/>
    <m/>
    <m/>
    <d v="2026-03-05T00:00:00"/>
    <s v="PR2526-05164"/>
    <s v="PO2526-07363"/>
    <d v="2026-03-12T00:00:00"/>
    <m/>
    <n v="30"/>
    <s v="SFST11000256"/>
    <s v="Waste water "/>
    <s v="Waste water system Jobs"/>
    <n v="1"/>
    <s v="Bio Solution"/>
    <n v="4"/>
    <s v="BOT."/>
    <n v="800"/>
    <n v="3200"/>
    <m/>
    <s v="V1000206 - TECHMAN (THAILAND) CO.,LTD."/>
    <x v="0"/>
    <s v="GRN2526-0009370"/>
    <d v="2026-03-25T00:00:00"/>
    <m/>
    <n v="13"/>
    <s v="Ontime"/>
    <m/>
  </r>
  <r>
    <n v="2046"/>
    <s v="Expent  cost"/>
    <m/>
    <m/>
    <m/>
    <d v="2026-03-13T00:00:00"/>
    <s v="PR2526-05289"/>
    <s v="PO2526-07690"/>
    <d v="2026-03-24T00:00:00"/>
    <m/>
    <n v="60"/>
    <s v="SFST34000091"/>
    <s v="Consumable part for MN"/>
    <s v="Consumable part"/>
    <n v="1"/>
    <s v="3M เทปพันสายไฟ รุ่น Temflex Plus ขนาด 3/4นิ้ว - สีดำ"/>
    <n v="40"/>
    <s v="PCS."/>
    <n v="0"/>
    <m/>
    <m/>
    <s v="V1000259 - JJP SUPPLY CO., LTD"/>
    <x v="0"/>
    <s v="GRN2627-0000378"/>
    <d v="2026-04-11T00:00:00"/>
    <m/>
    <n v="18"/>
    <s v="Ontime"/>
    <m/>
  </r>
  <r>
    <n v="2047"/>
    <s v="Expent  cost"/>
    <m/>
    <m/>
    <m/>
    <d v="2026-03-13T00:00:00"/>
    <s v="PR2526-05289"/>
    <s v="PO2526-07690"/>
    <d v="2026-03-24T00:00:00"/>
    <m/>
    <n v="60"/>
    <s v="SFST34000092"/>
    <s v="Consumable part for MN"/>
    <s v="Consumable part"/>
    <n v="2"/>
    <s v="เทปพันเกลียวSCG 12mm.x0.1mm.x10m. ยี่ห้อ​SCGช้าง เทปพันท่อ"/>
    <n v="40"/>
    <s v="PCS."/>
    <n v="0"/>
    <m/>
    <m/>
    <s v="V1000259 - JJP SUPPLY CO., LTD"/>
    <x v="0"/>
    <s v="GRN2627-0000378"/>
    <d v="2026-04-11T00:00:00"/>
    <m/>
    <n v="18"/>
    <s v="Ontime"/>
    <m/>
  </r>
  <r>
    <n v="2048"/>
    <s v="Expent  cost"/>
    <m/>
    <m/>
    <m/>
    <d v="2026-03-13T00:00:00"/>
    <s v="PR2526-05290"/>
    <s v="PO2526-07607"/>
    <d v="2026-03-24T00:00:00"/>
    <m/>
    <n v="360"/>
    <s v="SFST34000136"/>
    <s v="Consumable part for MN"/>
    <s v="Consumable part"/>
    <n v="1"/>
    <s v="argon gas 1.5 Q"/>
    <n v="1"/>
    <s v="DRUM."/>
    <n v="350"/>
    <n v="350"/>
    <m/>
    <s v="V1000475 - คล่องการค้า"/>
    <x v="1"/>
    <m/>
    <m/>
    <m/>
    <n v="-46105"/>
    <s v="Ontime"/>
    <m/>
  </r>
  <r>
    <n v="2049"/>
    <s v="Expent  cost"/>
    <m/>
    <m/>
    <m/>
    <d v="2026-03-13T00:00:00"/>
    <s v="PR2526-05290"/>
    <s v="PO2526-07607"/>
    <d v="2026-03-24T00:00:00"/>
    <m/>
    <n v="360"/>
    <s v="SFST34000136"/>
    <s v="Consumable part for MN"/>
    <s v="Consumable part"/>
    <n v="2"/>
    <s v="argon gas 1.5 Q"/>
    <n v="1"/>
    <s v="DRUM."/>
    <n v="350"/>
    <n v="350"/>
    <m/>
    <s v="V1000475 - คล่องการค้า"/>
    <x v="1"/>
    <m/>
    <m/>
    <m/>
    <n v="-46105"/>
    <s v="Ontime"/>
    <m/>
  </r>
  <r>
    <n v="2050"/>
    <s v="Expent  cost"/>
    <m/>
    <m/>
    <m/>
    <d v="2026-03-13T00:00:00"/>
    <s v="PR2526-05290"/>
    <s v="PO2526-07607"/>
    <d v="2026-03-24T00:00:00"/>
    <m/>
    <n v="360"/>
    <s v="SFST34000136"/>
    <s v="Consumable part for MN"/>
    <s v="Consumable part"/>
    <n v="3"/>
    <s v="argon gas 1.5 Q"/>
    <n v="1"/>
    <s v="DRUM."/>
    <n v="350"/>
    <n v="350"/>
    <m/>
    <s v="V1000475 - คล่องการค้า"/>
    <x v="1"/>
    <m/>
    <m/>
    <m/>
    <n v="-46105"/>
    <s v="Ontime"/>
    <m/>
  </r>
  <r>
    <n v="2051"/>
    <s v="Expent  cost"/>
    <m/>
    <m/>
    <m/>
    <d v="2026-03-13T00:00:00"/>
    <s v="PR2526-05290"/>
    <s v="PO2526-07607"/>
    <d v="2026-03-24T00:00:00"/>
    <m/>
    <n v="360"/>
    <s v="SFST34000136"/>
    <s v="Consumable part for MN"/>
    <s v="Consumable part"/>
    <n v="4"/>
    <s v="argon gas 1.5 Q"/>
    <n v="1"/>
    <s v="DRUM."/>
    <n v="350"/>
    <n v="350"/>
    <m/>
    <s v="V1000475 - คล่องการค้า"/>
    <x v="1"/>
    <m/>
    <m/>
    <m/>
    <n v="-46105"/>
    <s v="Ontime"/>
    <m/>
  </r>
  <r>
    <n v="2052"/>
    <s v="Expent  cost"/>
    <m/>
    <m/>
    <m/>
    <d v="2026-03-13T00:00:00"/>
    <s v="PR2526-05290"/>
    <s v="PO2526-07607"/>
    <d v="2026-03-24T00:00:00"/>
    <m/>
    <n v="360"/>
    <s v="SFST34000136"/>
    <s v="Consumable part for MN"/>
    <s v="Consumable part"/>
    <n v="5"/>
    <s v="argon gas 1.5 Q"/>
    <n v="1"/>
    <s v="DRUM."/>
    <n v="350"/>
    <n v="350"/>
    <m/>
    <s v="V1000475 - คล่องการค้า"/>
    <x v="1"/>
    <m/>
    <m/>
    <m/>
    <n v="-46105"/>
    <s v="Ontime"/>
    <m/>
  </r>
  <r>
    <n v="2053"/>
    <s v="Expent  cost"/>
    <m/>
    <m/>
    <m/>
    <d v="2026-03-13T00:00:00"/>
    <s v="PR2526-05290"/>
    <s v="PO2526-07607"/>
    <d v="2026-03-24T00:00:00"/>
    <m/>
    <n v="360"/>
    <s v="SFST34000136"/>
    <s v="Consumable part for MN"/>
    <s v="Consumable part"/>
    <n v="6"/>
    <s v="argon gas 1.5 Q"/>
    <n v="1"/>
    <s v="DRUM."/>
    <n v="350"/>
    <n v="350"/>
    <m/>
    <s v="V1000475 - คล่องการค้า"/>
    <x v="1"/>
    <m/>
    <m/>
    <m/>
    <n v="-46105"/>
    <s v="Ontime"/>
    <m/>
  </r>
  <r>
    <n v="2054"/>
    <s v="Expent  cost"/>
    <m/>
    <m/>
    <m/>
    <d v="2026-03-13T00:00:00"/>
    <s v="PR2526-05290"/>
    <s v="PO2526-07607"/>
    <d v="2026-03-24T00:00:00"/>
    <m/>
    <n v="360"/>
    <s v="SFST34000136"/>
    <s v="Consumable part for MN"/>
    <s v="Consumable part"/>
    <n v="7"/>
    <s v="argon gas 1.5 Q"/>
    <n v="1"/>
    <s v="DRUM."/>
    <n v="350"/>
    <n v="350"/>
    <m/>
    <s v="V1000475 - คล่องการค้า"/>
    <x v="1"/>
    <m/>
    <m/>
    <m/>
    <n v="-46105"/>
    <s v="Ontime"/>
    <m/>
  </r>
  <r>
    <n v="2055"/>
    <s v="Expent  cost"/>
    <m/>
    <m/>
    <m/>
    <d v="2026-03-13T00:00:00"/>
    <s v="PR2526-05290"/>
    <s v="PO2526-07607"/>
    <d v="2026-03-24T00:00:00"/>
    <m/>
    <n v="360"/>
    <s v="SFST34000136"/>
    <s v="Consumable part for MN"/>
    <s v="Consumable part"/>
    <n v="8"/>
    <s v="argon gas 1.5 Q"/>
    <n v="1"/>
    <s v="DRUM."/>
    <n v="350"/>
    <n v="350"/>
    <m/>
    <s v="V1000475 - คล่องการค้า"/>
    <x v="1"/>
    <m/>
    <m/>
    <m/>
    <n v="-46105"/>
    <s v="Ontime"/>
    <m/>
  </r>
  <r>
    <n v="2056"/>
    <s v="Expent  cost"/>
    <m/>
    <m/>
    <m/>
    <d v="2026-03-13T00:00:00"/>
    <s v="PR2526-05290"/>
    <s v="PO2526-07607"/>
    <d v="2026-03-24T00:00:00"/>
    <m/>
    <n v="360"/>
    <s v="SFST34000136"/>
    <s v="Consumable part for MN"/>
    <s v="Consumable part"/>
    <n v="9"/>
    <s v="argon gas 1.5 Q"/>
    <n v="1"/>
    <s v="DRUM."/>
    <n v="350"/>
    <n v="350"/>
    <m/>
    <s v="V1000475 - คล่องการค้า"/>
    <x v="1"/>
    <m/>
    <m/>
    <m/>
    <n v="-46105"/>
    <s v="Ontime"/>
    <m/>
  </r>
  <r>
    <n v="2057"/>
    <s v="Expent  cost"/>
    <m/>
    <m/>
    <m/>
    <d v="2026-03-13T00:00:00"/>
    <s v="PR2526-05290"/>
    <s v="PO2526-07607"/>
    <d v="2026-03-24T00:00:00"/>
    <m/>
    <n v="360"/>
    <s v="SFST34000136"/>
    <s v="Consumable part for MN"/>
    <s v="Consumable part"/>
    <n v="10"/>
    <s v="argon gas 1.5 Q"/>
    <n v="1"/>
    <s v="DRUM."/>
    <n v="350"/>
    <n v="350"/>
    <m/>
    <s v="V1000475 - คล่องการค้า"/>
    <x v="1"/>
    <m/>
    <m/>
    <m/>
    <n v="-46105"/>
    <s v="Ontime"/>
    <m/>
  </r>
  <r>
    <n v="2058"/>
    <s v="Expent  cost"/>
    <m/>
    <m/>
    <m/>
    <d v="2026-03-13T00:00:00"/>
    <s v="PR2526-05290"/>
    <s v="PO2526-07607"/>
    <d v="2026-03-24T00:00:00"/>
    <m/>
    <n v="360"/>
    <s v="SFST34000137"/>
    <s v="Consumable part for MN"/>
    <s v="Consumable part"/>
    <n v="11"/>
    <s v="argon gas 6 Q"/>
    <n v="1"/>
    <s v="DRUM."/>
    <n v="900"/>
    <n v="900"/>
    <m/>
    <s v="V1000475 - คล่องการค้า"/>
    <x v="1"/>
    <m/>
    <m/>
    <m/>
    <n v="-46105"/>
    <s v="Ontime"/>
    <m/>
  </r>
  <r>
    <n v="2059"/>
    <s v="Expent  cost"/>
    <m/>
    <m/>
    <m/>
    <d v="2026-03-13T00:00:00"/>
    <s v="PR2526-05290"/>
    <s v="PO2526-07607"/>
    <d v="2026-03-24T00:00:00"/>
    <m/>
    <n v="360"/>
    <s v="SFST34000137"/>
    <s v="Consumable part for MN"/>
    <s v="Consumable part"/>
    <n v="12"/>
    <s v="argon gas 6 Q"/>
    <n v="1"/>
    <s v="DRUM."/>
    <n v="900"/>
    <n v="900"/>
    <m/>
    <s v="V1000475 - คล่องการค้า"/>
    <x v="1"/>
    <m/>
    <m/>
    <m/>
    <n v="-46105"/>
    <s v="Ontime"/>
    <m/>
  </r>
  <r>
    <n v="2060"/>
    <s v="Expent  cost"/>
    <m/>
    <m/>
    <m/>
    <d v="2026-03-13T00:00:00"/>
    <s v="PR2526-05290"/>
    <s v="PO2526-07607"/>
    <d v="2026-03-24T00:00:00"/>
    <m/>
    <n v="360"/>
    <s v="SFST34000137"/>
    <s v="Consumable part for MN"/>
    <s v="Consumable part"/>
    <n v="13"/>
    <s v="argon gas 6 Q"/>
    <n v="1"/>
    <s v="DRUM."/>
    <n v="900"/>
    <n v="900"/>
    <m/>
    <s v="V1000475 - คล่องการค้า"/>
    <x v="1"/>
    <m/>
    <m/>
    <m/>
    <n v="-46105"/>
    <s v="Ontime"/>
    <m/>
  </r>
  <r>
    <n v="2061"/>
    <s v="Expent  cost"/>
    <m/>
    <m/>
    <m/>
    <d v="2026-03-13T00:00:00"/>
    <s v="PR2526-05290"/>
    <s v="PO2526-07607"/>
    <d v="2026-03-24T00:00:00"/>
    <m/>
    <n v="360"/>
    <s v="SFST34000137"/>
    <s v="Consumable part for MN"/>
    <s v="Consumable part"/>
    <n v="14"/>
    <s v="argon gas 6 Q"/>
    <n v="1"/>
    <s v="DRUM."/>
    <n v="900"/>
    <n v="900"/>
    <m/>
    <s v="V1000475 - คล่องการค้า"/>
    <x v="1"/>
    <m/>
    <m/>
    <m/>
    <n v="-46105"/>
    <s v="Ontime"/>
    <m/>
  </r>
  <r>
    <n v="2062"/>
    <s v="Expent  cost"/>
    <m/>
    <m/>
    <m/>
    <d v="2026-03-16T00:00:00"/>
    <s v="PR2526-05322"/>
    <s v="PO2526-07716"/>
    <d v="2026-03-25T00:00:00"/>
    <m/>
    <n v="60"/>
    <s v="SFST81000009"/>
    <s v="Civill jobs (Floor-Wall-Celling-roof)"/>
    <s v="Cevil jobs"/>
    <n v="1"/>
    <s v="สี Epoxy Coating (AB) สีผสม 2 ส่วน A+B Dark Green 12.8 Kg."/>
    <n v="4"/>
    <s v="SET"/>
    <n v="3100"/>
    <n v="12400"/>
    <m/>
    <s v="V1001058 - GLOBAL CHEMICAL CENTER (THAILAND) COMPANY LIMITED"/>
    <x v="0"/>
    <s v="GRN2627-0000839"/>
    <d v="2026-04-27T00:00:00"/>
    <m/>
    <n v="33"/>
    <s v="Ontime"/>
    <m/>
  </r>
  <r>
    <n v="2063"/>
    <s v="Expent  cost"/>
    <m/>
    <m/>
    <m/>
    <d v="2026-03-16T00:00:00"/>
    <s v="PR2526-05322"/>
    <s v="PO2526-07716"/>
    <d v="2026-03-25T00:00:00"/>
    <m/>
    <n v="60"/>
    <s v="SFST81000009"/>
    <s v="Civill jobs (Floor-Wall-Celling-roof)"/>
    <s v="Cevil jobs"/>
    <n v="2"/>
    <s v="สี Epoxy Coating (AB) สีผสม 2 ส่วน A+B Yellow Buff 12.8 Kg."/>
    <n v="2"/>
    <s v="SET"/>
    <n v="3100"/>
    <n v="6200"/>
    <m/>
    <s v="V1001058 - GLOBAL CHEMICAL CENTER (THAILAND) COMPANY LIMITED"/>
    <x v="0"/>
    <s v="GRN2627-0000839"/>
    <d v="2026-04-27T00:00:00"/>
    <m/>
    <n v="33"/>
    <s v="Ontime"/>
    <m/>
  </r>
  <r>
    <n v="2064"/>
    <s v="Expent  cost"/>
    <m/>
    <m/>
    <m/>
    <d v="2026-03-16T00:00:00"/>
    <s v="PR2526-05324"/>
    <s v="PO2526-07691"/>
    <d v="2026-03-24T00:00:00"/>
    <m/>
    <n v="60"/>
    <s v="SFST81000048"/>
    <s v="PD Machine"/>
    <s v="Vacuum Tumbler  ใหญ่ No.3"/>
    <n v="1"/>
    <s v="MA00012269 GASKET*180 BLUE"/>
    <n v="1"/>
    <s v="PCS."/>
    <n v="5040"/>
    <n v="5040"/>
    <m/>
    <s v="V1000666 - HITEC FOOD EQUIPMENT CO.,LTD."/>
    <x v="0"/>
    <s v="GRN2526-0009514"/>
    <d v="2026-03-31T00:00:00"/>
    <m/>
    <n v="7"/>
    <s v="Ontime"/>
    <m/>
  </r>
  <r>
    <n v="2065"/>
    <s v="Expent  cost"/>
    <m/>
    <m/>
    <m/>
    <d v="2026-03-16T00:00:00"/>
    <s v="PR2526-05325"/>
    <s v="PO2526-07692 "/>
    <d v="2026-03-24T00:00:00"/>
    <m/>
    <n v="60"/>
    <s v="SFST34000169"/>
    <s v="Consumable part for MN"/>
    <s v="Consumable part"/>
    <n v="1"/>
    <s v="กาวประเก็น Threebond ทนความร้อนสูง เบอร์ 1 (GREY)"/>
    <n v="4"/>
    <s v="PCS."/>
    <n v="210"/>
    <n v="840"/>
    <m/>
    <s v="V1000306 - Inter Supply (1992) Co., Ltd."/>
    <x v="0"/>
    <s v="GRN2627-0000100"/>
    <d v="2026-04-03T00:00:00"/>
    <m/>
    <n v="10"/>
    <s v="Ontime"/>
    <m/>
  </r>
  <r>
    <n v="2066"/>
    <s v="Expent  cost"/>
    <m/>
    <m/>
    <m/>
    <d v="2026-03-16T00:00:00"/>
    <s v="PR2526-05325"/>
    <s v="PO2526-07692 "/>
    <d v="2026-03-24T00:00:00"/>
    <m/>
    <n v="60"/>
    <s v="SFST34000127"/>
    <s v="Consumable part for MN"/>
    <s v="Consumable part"/>
    <n v="2"/>
    <s v="โกล์บวาล์วสแตนเลส SUS304 KITZ-10K UCL (Stainless Steel Globe"/>
    <n v="4"/>
    <s v="PCS."/>
    <n v="865"/>
    <n v="3460"/>
    <m/>
    <s v="V1000306 - Inter Supply (1992) Co., Ltd."/>
    <x v="0"/>
    <s v="GRN2627-0000100"/>
    <d v="2026-04-03T00:00:00"/>
    <m/>
    <n v="10"/>
    <s v="Ontime"/>
    <m/>
  </r>
  <r>
    <n v="2067"/>
    <s v="Expent  cost"/>
    <m/>
    <m/>
    <m/>
    <d v="2026-03-16T00:00:00"/>
    <s v="PR2526-05325"/>
    <s v="PO2526-07692 "/>
    <d v="2026-03-24T00:00:00"/>
    <m/>
    <n v="60"/>
    <s v="SFST81000050"/>
    <s v="Consumable part for MN"/>
    <s v="Consumable part"/>
    <n v="3"/>
    <s v="กาวทาท่อดีพลาสเข้มข้น &quot;ตาช้าง&quot; 125G. แบบหลอด"/>
    <n v="24"/>
    <s v="PCS."/>
    <n v="140"/>
    <n v="3360"/>
    <m/>
    <s v="V1000306 - Inter Supply (1992) Co., Ltd."/>
    <x v="0"/>
    <s v="GRN2627-0000100"/>
    <d v="2026-04-03T00:00:00"/>
    <m/>
    <n v="10"/>
    <s v="Ontime"/>
    <m/>
  </r>
  <r>
    <n v="2068"/>
    <s v="Expent  cost"/>
    <m/>
    <m/>
    <m/>
    <d v="2026-03-16T00:00:00"/>
    <s v="PR2526-05326"/>
    <s v="PO2526-07693"/>
    <d v="2026-03-24T00:00:00"/>
    <m/>
    <n v="60"/>
    <s v="SFST34000104"/>
    <s v="Consumable part for MN"/>
    <s v="Consumable part"/>
    <n v="1"/>
    <s v="ยูโบลท์สแตนเลส SUS304 (Steel U-BOLT) ขนาด 1/2&quot; (วงใน 22 mm.)"/>
    <n v="10"/>
    <s v="PCS."/>
    <n v="20"/>
    <n v="200"/>
    <m/>
    <s v="V1000259 - JJP SUPPLY CO., LTD"/>
    <x v="0"/>
    <s v="GRN2627-0000249"/>
    <d v="2026-04-07T00:00:00"/>
    <m/>
    <n v="14"/>
    <s v="Ontime"/>
    <m/>
  </r>
  <r>
    <n v="2069"/>
    <s v="Expent  cost"/>
    <m/>
    <m/>
    <m/>
    <d v="2026-03-16T00:00:00"/>
    <s v="PR2526-05326"/>
    <s v="PO2526-07693"/>
    <d v="2026-03-24T00:00:00"/>
    <m/>
    <n v="60"/>
    <s v="SFST34000105"/>
    <s v="Consumable part for MN"/>
    <s v="Consumable part"/>
    <n v="2"/>
    <s v="ยูโบลท์สแตนเลส SUS304 (Steel U-BOLT) ขนาด 3/4&quot; (วงใน 28 mm.)"/>
    <n v="10"/>
    <s v="PCS."/>
    <n v="20"/>
    <n v="200"/>
    <m/>
    <s v="V1000259 - JJP SUPPLY CO., LTD"/>
    <x v="0"/>
    <s v="GRN2627-0000249"/>
    <d v="2026-04-07T00:00:00"/>
    <m/>
    <n v="14"/>
    <s v="Ontime"/>
    <m/>
  </r>
  <r>
    <n v="2070"/>
    <s v="Expent  cost"/>
    <m/>
    <m/>
    <m/>
    <d v="2026-03-16T00:00:00"/>
    <s v="PR2526-05326"/>
    <s v="PO2526-07693"/>
    <d v="2026-03-24T00:00:00"/>
    <m/>
    <n v="60"/>
    <s v="SFST34000106"/>
    <s v="Consumable part for MN"/>
    <s v="Consumable part"/>
    <n v="3"/>
    <s v="ยูโบลท์สแตนเลส SUS304 (Steel U-BOLT) ขนาด 1&quot; (วงใน 34 mm.)"/>
    <n v="10"/>
    <s v="PCS."/>
    <n v="20"/>
    <n v="200"/>
    <m/>
    <s v="V1000259 - JJP SUPPLY CO., LTD"/>
    <x v="0"/>
    <s v="GRN2627-0000249"/>
    <d v="2026-04-07T00:00:00"/>
    <m/>
    <n v="14"/>
    <s v="Ontime"/>
    <m/>
  </r>
  <r>
    <n v="2071"/>
    <s v="Expent  cost"/>
    <m/>
    <m/>
    <m/>
    <d v="2026-03-16T00:00:00"/>
    <s v="PR2526-05326"/>
    <s v="PO2526-07693"/>
    <d v="2026-03-24T00:00:00"/>
    <m/>
    <n v="60"/>
    <s v="SFST34000107"/>
    <s v="Consumable part for MN"/>
    <s v="Consumable part"/>
    <n v="4"/>
    <s v="ยูโบลท์สแตนเลส SUS304 (Steel U-BOLT) ขนาด 1.1/4&quot; (วงใน 43 mm"/>
    <n v="10"/>
    <s v="PCS."/>
    <n v="36"/>
    <n v="360"/>
    <m/>
    <s v="V1000259 - JJP SUPPLY CO., LTD"/>
    <x v="0"/>
    <s v="GRN2627-0000249"/>
    <d v="2026-04-07T00:00:00"/>
    <m/>
    <n v="14"/>
    <s v="Ontime"/>
    <m/>
  </r>
  <r>
    <n v="2072"/>
    <s v="Expent  cost"/>
    <m/>
    <m/>
    <m/>
    <d v="2026-03-16T00:00:00"/>
    <s v="PR2526-05326"/>
    <s v="PO2526-07693"/>
    <d v="2026-03-24T00:00:00"/>
    <m/>
    <n v="60"/>
    <s v="SFST34000108"/>
    <s v="Consumable part for MN"/>
    <s v="Consumable part"/>
    <n v="5"/>
    <s v="ยูโบลท์สแตนเลส SUS304 (Steel U-BOLT) ขนาด 1.1/2&quot; (วงใน 52 mm"/>
    <n v="10"/>
    <s v="PCS."/>
    <n v="36"/>
    <n v="360"/>
    <m/>
    <s v="V1000259 - JJP SUPPLY CO., LTD"/>
    <x v="0"/>
    <s v="GRN2627-0000249"/>
    <d v="2026-04-07T00:00:00"/>
    <m/>
    <n v="14"/>
    <s v="Ontime"/>
    <m/>
  </r>
  <r>
    <n v="2073"/>
    <s v="Expent  cost"/>
    <m/>
    <m/>
    <m/>
    <d v="2026-03-16T00:00:00"/>
    <s v="PR2526-05327"/>
    <s v="PO2526-07711"/>
    <d v="2026-03-24T00:00:00"/>
    <m/>
    <n v="60"/>
    <s v="SFST34000112"/>
    <s v="Consumable part for MN"/>
    <s v="Consumable part"/>
    <n v="1"/>
    <s v="ประเก็นหน้าแปลนไม่มีใยหิน 3/4&quot; (DN20) 3 mm. ,  (PN16)"/>
    <n v="10"/>
    <s v="PCS."/>
    <n v="130"/>
    <n v="1300"/>
    <m/>
    <s v="V1001057 - KOGU INDUSTRIES CO., LTD."/>
    <x v="1"/>
    <m/>
    <m/>
    <m/>
    <n v="-46105"/>
    <s v="Ontime"/>
    <m/>
  </r>
  <r>
    <n v="2074"/>
    <s v="Expent  cost"/>
    <m/>
    <m/>
    <m/>
    <d v="2026-03-16T00:00:00"/>
    <s v="PR2526-05327"/>
    <s v="PO2526-07711"/>
    <d v="2026-03-24T00:00:00"/>
    <m/>
    <n v="60"/>
    <s v="SFST34000113"/>
    <s v="Consumable part for MN"/>
    <s v="Consumable part"/>
    <n v="2"/>
    <s v="ประเก็นหน้าแปลนไม่มีใยหิน 1&quot; (DN25) 3 mm. ,  (PN16)"/>
    <n v="10"/>
    <s v="PCS."/>
    <n v="147"/>
    <n v="1470"/>
    <m/>
    <s v="V1001057 - KOGU INDUSTRIES CO., LTD."/>
    <x v="1"/>
    <m/>
    <m/>
    <m/>
    <n v="-46105"/>
    <s v="Ontime"/>
    <m/>
  </r>
  <r>
    <n v="2075"/>
    <s v="Expent  cost"/>
    <m/>
    <m/>
    <m/>
    <d v="2026-03-16T00:00:00"/>
    <s v="PR2526-05328"/>
    <s v="PO2526-07717"/>
    <d v="2026-03-25T00:00:00"/>
    <m/>
    <n v="60"/>
    <s v="SFST81000078"/>
    <s v="Civill jobs (Floor-Wall-Celling-roof)"/>
    <s v="Cevil jobs"/>
    <n v="1"/>
    <s v="งานปรับ Slope หน้าทางเข้าประตูห้อง Cooking 1_x000a_งานปั้นบันได ท่าขั้นบันใดกว้างจากขอบประตู 50 Cm"/>
    <n v="1"/>
    <s v="JOB."/>
    <n v="12000"/>
    <n v="12000"/>
    <m/>
    <s v="V1001059 - Thai Floor Asia Company Limited"/>
    <x v="0"/>
    <s v="GRN2627-0001236"/>
    <d v="2026-05-11T00:00:00"/>
    <m/>
    <n v="47"/>
    <s v="Ontime"/>
    <m/>
  </r>
  <r>
    <n v="2076"/>
    <s v="Expent  cost"/>
    <m/>
    <m/>
    <m/>
    <d v="2026-03-16T00:00:00"/>
    <s v="PR2526-05328"/>
    <s v="PO2526-07717"/>
    <d v="2026-03-25T00:00:00"/>
    <m/>
    <n v="60"/>
    <s v="SFST81000078"/>
    <s v="Civill jobs (Floor-Wall-Celling-roof)"/>
    <s v="Cevil jobs"/>
    <n v="2"/>
    <s v="งานปรับ Slope หน้าทางเดินหน้าห้อง Prepare หน้าทางเข้าฝั่ง Low Risk"/>
    <n v="1"/>
    <s v="JOB."/>
    <n v="17000"/>
    <n v="17000"/>
    <m/>
    <s v="V1001059 - Thai Floor Asia Company Limited"/>
    <x v="0"/>
    <s v="GRN2627-0001236"/>
    <d v="2026-05-11T00:00:00"/>
    <m/>
    <n v="47"/>
    <s v="Ontime"/>
    <m/>
  </r>
  <r>
    <n v="2077"/>
    <s v="Expent  cost"/>
    <m/>
    <m/>
    <m/>
    <d v="2026-03-16T00:00:00"/>
    <s v="PR2526-05328"/>
    <s v="PO2526-07717"/>
    <d v="2026-03-25T00:00:00"/>
    <m/>
    <n v="60"/>
    <s v="SFST81000078"/>
    <s v="Civill jobs (Floor-Wall-Celling-roof)"/>
    <s v="Cevil jobs"/>
    <n v="3"/>
    <s v="งานรื้อพื้นเดิมออก + ปรับ Slope บริเวณห้องล้างอุปกรณ์"/>
    <n v="1"/>
    <s v="JOB."/>
    <n v="17000"/>
    <n v="17000"/>
    <m/>
    <s v="V1001059 - Thai Floor Asia Company Limited"/>
    <x v="0"/>
    <s v="GRN2627-0001236"/>
    <d v="2026-05-11T00:00:00"/>
    <m/>
    <n v="47"/>
    <s v="Ontime"/>
    <m/>
  </r>
  <r>
    <n v="2078"/>
    <s v="Expent  cost"/>
    <m/>
    <m/>
    <m/>
    <d v="2026-03-16T00:00:00"/>
    <s v="PR2526-05328"/>
    <s v="PO2526-07717"/>
    <d v="2026-03-25T00:00:00"/>
    <m/>
    <n v="60"/>
    <s v="SFST81000078"/>
    <s v="Civill jobs (Floor-Wall-Celling-roof)"/>
    <s v="Cevil jobs"/>
    <n v="4"/>
    <s v="งานรื้อพื้นเดิมออก + ซ่อมพื้น หน้าห้อง Cold Room 6"/>
    <n v="1"/>
    <s v="JOB."/>
    <n v="16000"/>
    <n v="16000"/>
    <m/>
    <s v="V1001059 - Thai Floor Asia Company Limited"/>
    <x v="0"/>
    <s v="GRN2627-0001236"/>
    <d v="2026-05-11T00:00:00"/>
    <m/>
    <n v="47"/>
    <s v="Ontime"/>
    <m/>
  </r>
  <r>
    <n v="2079"/>
    <s v="Expent  cost"/>
    <m/>
    <m/>
    <m/>
    <d v="2026-03-16T00:00:00"/>
    <s v="PR2526-05328"/>
    <s v="PO2526-07717"/>
    <d v="2026-03-25T00:00:00"/>
    <m/>
    <n v="60"/>
    <s v="SFST81000078"/>
    <s v="Civill jobs (Floor-Wall-Celling-roof)"/>
    <s v="Cevil jobs"/>
    <n v="5"/>
    <s v="งานรื้อถอนและ สกัดพื้นเดิมออก + ปรับระดับรางระบายน้ำ ภายในห้องพะโล้"/>
    <n v="1"/>
    <s v="JOB."/>
    <n v="16000"/>
    <n v="16000"/>
    <m/>
    <s v="V1001059 - Thai Floor Asia Company Limited"/>
    <x v="0"/>
    <s v="GRN2627-0001236"/>
    <d v="2026-05-11T00:00:00"/>
    <m/>
    <n v="47"/>
    <s v="Ontime"/>
    <m/>
  </r>
  <r>
    <n v="2080"/>
    <s v="Expent  cost"/>
    <m/>
    <m/>
    <m/>
    <d v="2026-03-16T00:00:00"/>
    <s v="PR2526-05328"/>
    <s v="PO2526-07717"/>
    <d v="2026-03-25T00:00:00"/>
    <m/>
    <n v="60"/>
    <s v="SFST81000078"/>
    <s v="Civill jobs (Floor-Wall-Celling-roof)"/>
    <s v="Cevil jobs"/>
    <n v="6"/>
    <s v="งานปรับ Slope พื้นห้อง Ante ทางเข้าห้อง Air Blast Freezer No.1"/>
    <n v="1"/>
    <s v="JOB."/>
    <n v="16000"/>
    <n v="16000"/>
    <m/>
    <s v="V1001059 - Thai Floor Asia Company Limited"/>
    <x v="0"/>
    <s v="GRN2627-0001236"/>
    <d v="2026-05-11T00:00:00"/>
    <m/>
    <n v="47"/>
    <s v="Ontime"/>
    <m/>
  </r>
  <r>
    <n v="2081"/>
    <s v="Expent  cost"/>
    <m/>
    <m/>
    <m/>
    <d v="2026-03-16T00:00:00"/>
    <s v="PR2526-05328"/>
    <s v="PO2526-07717"/>
    <d v="2026-03-25T00:00:00"/>
    <m/>
    <n v="60"/>
    <s v="SFST81000078"/>
    <s v="Civill jobs (Floor-Wall-Celling-roof)"/>
    <s v="Cevil jobs"/>
    <n v="7"/>
    <s v="งานปรับ Slope หน้าห้อง Air Blast Freezer No.1"/>
    <n v="1"/>
    <s v="JOB."/>
    <n v="16000"/>
    <n v="16000"/>
    <m/>
    <s v="V1001059 - Thai Floor Asia Company Limited"/>
    <x v="0"/>
    <s v="GRN2627-0001236"/>
    <d v="2026-05-11T00:00:00"/>
    <m/>
    <n v="47"/>
    <s v="Ontime"/>
    <m/>
  </r>
  <r>
    <n v="2082"/>
    <s v="Expent  cost"/>
    <m/>
    <m/>
    <m/>
    <d v="2026-03-16T00:00:00"/>
    <s v="PR2526-05328"/>
    <s v="PO2526-07717"/>
    <d v="2026-03-25T00:00:00"/>
    <m/>
    <n v="60"/>
    <s v="SFST81000078"/>
    <s v="Civill jobs (Floor-Wall-Celling-roof)"/>
    <s v="Cevil jobs"/>
    <n v="8"/>
    <s v="งานรื้อพื้นเดิมออก + ซ่อมพื้น ภายในห้อง Blast Chill No.1 and Blast Chill No.2"/>
    <n v="1"/>
    <s v="JOB."/>
    <n v="15000"/>
    <n v="15000"/>
    <m/>
    <s v="V1001059 - Thai Floor Asia Company Limited"/>
    <x v="0"/>
    <s v="GRN2627-0001236"/>
    <d v="2026-05-11T00:00:00"/>
    <m/>
    <n v="47"/>
    <s v="Ontime"/>
    <m/>
  </r>
  <r>
    <n v="2083"/>
    <s v="Expent  cost"/>
    <m/>
    <m/>
    <m/>
    <d v="2026-03-16T00:00:00"/>
    <s v="PR2526-05328"/>
    <s v="PO2526-07717"/>
    <d v="2026-03-25T00:00:00"/>
    <m/>
    <n v="60"/>
    <s v="SFST81000078"/>
    <s v="Civill jobs (Floor-Wall-Celling-roof)"/>
    <s v="Cevil jobs"/>
    <n v="9"/>
    <s v="งานปรับ Slope ห้อง Ante High Risk Air Blast Freezer No.3_x000a_งานซ่อมรอยร้าว ภายในห้อง Air Blast Freezer No.3"/>
    <n v="1"/>
    <s v="JOB."/>
    <n v="30000"/>
    <n v="30000"/>
    <m/>
    <s v="V1001059 - Thai Floor Asia Company Limited"/>
    <x v="0"/>
    <s v="GRN2627-0001236"/>
    <d v="2026-05-11T00:00:00"/>
    <m/>
    <n v="47"/>
    <s v="Ontime"/>
    <m/>
  </r>
  <r>
    <n v="2084"/>
    <s v="Expent  cost"/>
    <m/>
    <m/>
    <m/>
    <d v="2026-03-16T00:00:00"/>
    <s v="PR2526-05328"/>
    <s v="PO2526-07717"/>
    <d v="2026-03-25T00:00:00"/>
    <m/>
    <n v="60"/>
    <s v="SFST81000078"/>
    <s v="Civill jobs (Floor-Wall-Celling-roof)"/>
    <s v="Cevil jobs"/>
    <n v="10"/>
    <s v="งานรื้อพื้นเดิม + ซ่อมพื้น ทางเข้าลานโหลดฝั่ง Medium"/>
    <n v="1"/>
    <s v="JOB."/>
    <n v="15000"/>
    <n v="15000"/>
    <m/>
    <s v="V1001059 - Thai Floor Asia Company Limited"/>
    <x v="0"/>
    <s v="GRN2627-0001236"/>
    <d v="2026-05-11T00:00:00"/>
    <m/>
    <n v="47"/>
    <s v="Ontime"/>
    <m/>
  </r>
  <r>
    <n v="2085"/>
    <s v="Expent  cost"/>
    <m/>
    <m/>
    <m/>
    <d v="2026-03-16T00:00:00"/>
    <s v="PR2526-05328"/>
    <s v="PO2526-07717"/>
    <d v="2026-03-25T00:00:00"/>
    <m/>
    <n v="60"/>
    <s v="SFST81000078"/>
    <s v="Civill jobs (Floor-Wall-Celling-roof)"/>
    <s v="Cevil jobs"/>
    <n v="11"/>
    <s v="งานซ่อมพื้น ห้อง Cold Room 1"/>
    <n v="1"/>
    <s v="JOB."/>
    <n v="15000"/>
    <n v="15000"/>
    <m/>
    <s v="V1001059 - Thai Floor Asia Company Limited"/>
    <x v="0"/>
    <s v="GRN2627-0001236"/>
    <d v="2026-05-11T00:00:00"/>
    <m/>
    <n v="47"/>
    <s v="Ontime"/>
    <m/>
  </r>
  <r>
    <n v="2086"/>
    <s v="Expent  cost"/>
    <m/>
    <m/>
    <m/>
    <d v="2026-03-16T00:00:00"/>
    <s v="PR2526-05328"/>
    <s v="PO2526-07717"/>
    <d v="2026-03-25T00:00:00"/>
    <m/>
    <n v="60"/>
    <s v="SFST81000078"/>
    <s v="Civill jobs (Floor-Wall-Celling-roof)"/>
    <s v="Cevil jobs"/>
    <n v="12"/>
    <s v="งานซ่อมพื้น ห้อง Cold Room 8"/>
    <n v="1"/>
    <s v="JOB."/>
    <n v="15000"/>
    <n v="15000"/>
    <m/>
    <s v="V1001059 - Thai Floor Asia Company Limited"/>
    <x v="0"/>
    <s v="GRN2627-0001236"/>
    <d v="2026-05-11T00:00:00"/>
    <m/>
    <n v="47"/>
    <s v="Ontime"/>
    <m/>
  </r>
  <r>
    <n v="2087"/>
    <s v="Expent  cost"/>
    <m/>
    <m/>
    <m/>
    <d v="2026-03-16T00:00:00"/>
    <s v="PR2526-05328"/>
    <s v="PO2526-07717"/>
    <d v="2026-03-25T00:00:00"/>
    <m/>
    <n v="60"/>
    <s v="SFST81000078"/>
    <s v="Civill jobs (Floor-Wall-Celling-roof)"/>
    <s v="Cevil jobs"/>
    <n v="13"/>
    <s v="งานซ่อมพื้น ห้อง Cold Room 4"/>
    <n v="1"/>
    <s v="JOB."/>
    <n v="15000"/>
    <n v="15000"/>
    <m/>
    <s v="V1001059 - Thai Floor Asia Company Limited"/>
    <x v="0"/>
    <s v="GRN2627-0001236"/>
    <d v="2026-05-11T00:00:00"/>
    <m/>
    <n v="47"/>
    <s v="Ontime"/>
    <m/>
  </r>
  <r>
    <n v="2088"/>
    <s v="Expent  cost"/>
    <m/>
    <m/>
    <m/>
    <d v="2026-03-16T00:00:00"/>
    <s v="PR2526-05328"/>
    <s v="PO2526-07717"/>
    <d v="2026-03-25T00:00:00"/>
    <m/>
    <n v="60"/>
    <s v="SFST81000078"/>
    <s v="Civill jobs (Floor-Wall-Celling-roof)"/>
    <s v="Cevil jobs"/>
    <n v="14"/>
    <s v="งานปรับ Slope"/>
    <n v="1"/>
    <s v="JOB."/>
    <n v="15000"/>
    <n v="15000"/>
    <m/>
    <s v="V1001059 - Thai Floor Asia Company Limited"/>
    <x v="0"/>
    <s v="GRN2627-0001236"/>
    <d v="2026-05-11T00:00:00"/>
    <m/>
    <n v="47"/>
    <s v="Ontime"/>
    <m/>
  </r>
  <r>
    <n v="2089"/>
    <s v="Expent  cost"/>
    <m/>
    <m/>
    <m/>
    <d v="2026-03-20T00:00:00"/>
    <s v="PR2526-05415"/>
    <s v="PO2526-07694"/>
    <d v="2026-03-24T00:00:00"/>
    <m/>
    <n v="60"/>
    <s v="SFST81000048"/>
    <s v="PD Machine"/>
    <s v="Machanical jobs"/>
    <n v="1"/>
    <s v="งานย้ายเครื่อง Prepare Facility for Portion Cutter Machine_x000a_งานรื้อถอน-ย้าย-ติดตั้งเครื่อง Tumbler 500 รุ่น MA500_x000a_งานย้าย-ติดตั้ง Portion Cutter Machine_x000a_Onsite Service, Transport, Hand Tools and Overhead Profit"/>
    <n v="1"/>
    <s v="JOB."/>
    <n v="68500"/>
    <n v="68500"/>
    <m/>
    <s v="V1001053 - ABPS ENGINEERING &amp; SUPPLY CO., LTD."/>
    <x v="0"/>
    <s v="GRN2627-0000099"/>
    <d v="2026-04-03T00:00:00"/>
    <m/>
    <n v="10"/>
    <s v="Ontime"/>
    <m/>
  </r>
  <r>
    <n v="2090"/>
    <s v="Expent  cost"/>
    <m/>
    <m/>
    <m/>
    <d v="2026-03-20T00:00:00"/>
    <s v="PR2526-05416"/>
    <s v="PO2526-07695"/>
    <d v="2026-03-24T00:00:00"/>
    <m/>
    <n v="60"/>
    <s v="SFST81000050"/>
    <s v="Consumable part for MN"/>
    <s v="Consumable part"/>
    <n v="1"/>
    <s v="นํ้ายาลบรอยเชื่อม SUMO ฉลากแดง 1 กก."/>
    <n v="10"/>
    <s v="PC"/>
    <n v="1800"/>
    <n v="18000"/>
    <m/>
    <s v="V1000259 - JJP SUPPLY CO., LTD"/>
    <x v="0"/>
    <s v="GRN2627-0000250"/>
    <d v="2026-04-07T00:00:00"/>
    <m/>
    <n v="14"/>
    <s v="Ontime"/>
    <m/>
  </r>
  <r>
    <n v="2091"/>
    <s v="Expent  cost"/>
    <m/>
    <m/>
    <m/>
    <d v="2026-03-20T00:00:00"/>
    <s v="PR2526-05417"/>
    <s v="PO2526-07696"/>
    <d v="2026-03-24T00:00:00"/>
    <m/>
    <n v="60"/>
    <s v="SFST81000050"/>
    <s v="Consumable part for MN"/>
    <s v="Consumable part"/>
    <n v="1"/>
    <s v="ชุดสายฉีดชำาระ สแตนเลส ครบชุด"/>
    <n v="6"/>
    <s v="PC"/>
    <n v="150"/>
    <n v="900"/>
    <m/>
    <s v="V1000603 - TM SUKSAP TRADING LIMITED PARTNERSHIP"/>
    <x v="0"/>
    <s v="GRN2627-0000380"/>
    <d v="2026-04-11T00:00:00"/>
    <m/>
    <n v="18"/>
    <s v="Ontime"/>
    <m/>
  </r>
  <r>
    <n v="2092"/>
    <s v="Expent  cost"/>
    <m/>
    <m/>
    <m/>
    <d v="2026-03-20T00:00:00"/>
    <s v="PR2526-05417"/>
    <s v="PO2526-07696"/>
    <d v="2026-03-24T00:00:00"/>
    <m/>
    <n v="60"/>
    <s v="SFST81000050"/>
    <s v="Consumable part for MN"/>
    <s v="Consumable part"/>
    <n v="2"/>
    <s v="สายน้ำดี 1/2 นิ้ว ยาว 100 เมตร สแตนเลส"/>
    <n v="10"/>
    <s v="PC"/>
    <n v="1200"/>
    <n v="12000"/>
    <m/>
    <s v="V1000603 - TM SUKSAP TRADING LIMITED PARTNERSHIP"/>
    <x v="0"/>
    <s v="GRN2627-0000380"/>
    <d v="2026-04-11T00:00:00"/>
    <m/>
    <n v="18"/>
    <s v="Ontime"/>
    <m/>
  </r>
  <r>
    <n v="2093"/>
    <s v="Expent  cost"/>
    <m/>
    <m/>
    <m/>
    <d v="2026-03-20T00:00:00"/>
    <s v="PR2526-05418"/>
    <s v="PO2526-07775"/>
    <d v="2026-03-27T00:00:00"/>
    <m/>
    <n v="60"/>
    <s v="SFST81000050"/>
    <s v="Cooling  part"/>
    <s v="Cooling  part"/>
    <n v="1"/>
    <s v="ใบพัดโพรงกระรอก เครื่องปรับอากาศ Carrier_x000a_42TSGS018-703 ขนาด 18827 BTU."/>
    <n v="1"/>
    <s v="SET."/>
    <n v="850"/>
    <n v="850"/>
    <m/>
    <s v="V1001062 - ร้าน เมืองทองอุปกรณ์เครื่องเย็น โดย น.ส. วราลักษณ์ ลีลาศรีสง่า"/>
    <x v="0"/>
    <s v="GRN2627-0001237"/>
    <d v="2026-05-11T00:00:00"/>
    <m/>
    <n v="45"/>
    <s v="Ontime"/>
    <m/>
  </r>
  <r>
    <n v="2094"/>
    <s v="Expent  cost"/>
    <m/>
    <m/>
    <m/>
    <d v="2026-03-20T00:00:00"/>
    <s v="PR2526-05418"/>
    <s v="PO2526-07775"/>
    <d v="2026-03-27T00:00:00"/>
    <m/>
    <n v="60"/>
    <s v="SFST81000050"/>
    <s v="Cooling  part"/>
    <s v="Cooling  part"/>
    <n v="2"/>
    <s v="มอเตอร์พัดลม รุ่น ICF-340-30-6_x000a_เครื่องปรับอากาศ Carrier 42TSGS018-703 (18000 btu.)"/>
    <n v="1"/>
    <s v="SET."/>
    <n v="1600"/>
    <n v="1600"/>
    <m/>
    <s v="V1001062 - ร้าน เมืองทองอุปกรณ์เครื่องเย็น โดย น.ส. วราลักษณ์ ลีลาศรีสง่า"/>
    <x v="0"/>
    <s v="GRN2627-0001237"/>
    <d v="2026-05-11T00:00:00"/>
    <m/>
    <n v="45"/>
    <s v="Ontime"/>
    <m/>
  </r>
  <r>
    <n v="2095"/>
    <s v="Expent  cost"/>
    <m/>
    <m/>
    <m/>
    <d v="2026-03-20T00:00:00"/>
    <s v="PR2526-05419"/>
    <s v="PO2526-07697"/>
    <d v="2026-03-24T00:00:00"/>
    <m/>
    <n v="60"/>
    <s v="SFST81000050"/>
    <s v="Consumable part for MN"/>
    <s v="Consumable part"/>
    <n v="1"/>
    <s v="TPU ฟิล์มใสป้องกันเฟอร์นิเจอร์ Protective film 7.5mm กว้าง 152 ซม."/>
    <n v="4"/>
    <s v="PCS."/>
    <n v="950"/>
    <n v="3800"/>
    <m/>
    <s v="V1000259 - JJP SUPPLY CO., LTD"/>
    <x v="0"/>
    <s v="GRN2627-0000248"/>
    <d v="2026-04-07T00:00:00"/>
    <m/>
    <n v="14"/>
    <s v="Ontime"/>
    <m/>
  </r>
  <r>
    <n v="2096"/>
    <s v="Expent  cost"/>
    <m/>
    <m/>
    <m/>
    <d v="2026-03-20T00:00:00"/>
    <s v="PR2526-05420"/>
    <s v="PO2526-07765"/>
    <d v="2026-03-30T00:00:00"/>
    <m/>
    <n v="30"/>
    <s v="SFST81000048"/>
    <s v="PD Machine"/>
    <s v="Steam Bratt Pan No.4"/>
    <n v="1"/>
    <s v="Burkert GERMANY PISTON Valve 1&quot; Stainless Body ,Without Body TYPE:2000"/>
    <n v="2"/>
    <s v="PCS."/>
    <n v="2950"/>
    <n v="5900"/>
    <m/>
    <s v="V1001061 - Flu-Tech Co., Ltd."/>
    <x v="0"/>
    <s v="GRN2627-0000035"/>
    <d v="2026-04-02T00:00:00"/>
    <m/>
    <n v="3"/>
    <s v="Ontime"/>
    <m/>
  </r>
  <r>
    <n v="2097"/>
    <s v="Expent  cost"/>
    <m/>
    <m/>
    <m/>
    <d v="2026-03-20T00:00:00"/>
    <s v="PR2526-05420"/>
    <s v="PO2526-07765"/>
    <d v="2026-03-30T00:00:00"/>
    <m/>
    <n v="30"/>
    <s v="SFST81000048"/>
    <s v="PD Machine"/>
    <s v="Steam Bratt Pan No.4"/>
    <n v="2"/>
    <s v="Burkert GERMANY Solinoid Valve 3/2 Way_x000a_G1/8&quot; Coil 24 vdc with Fitting TYPE:6014"/>
    <n v="1"/>
    <s v="PCS."/>
    <n v="7460"/>
    <n v="7460"/>
    <m/>
    <s v="V1001061 - Flu-Tech Co., Ltd."/>
    <x v="0"/>
    <s v="GRN2627-0000035"/>
    <d v="2026-04-02T00:00:00"/>
    <m/>
    <n v="3"/>
    <s v="Ontime"/>
    <m/>
  </r>
  <r>
    <n v="2098"/>
    <s v="Expent  cost"/>
    <m/>
    <m/>
    <m/>
    <d v="2026-03-20T00:00:00"/>
    <s v="PR2526-05421"/>
    <s v="PO2526-07700"/>
    <d v="2026-03-24T00:00:00"/>
    <m/>
    <n v="60"/>
    <s v="SFST81000048"/>
    <s v="PD Machine"/>
    <s v="Machine Spare part"/>
    <n v="1"/>
    <s v="สายอ่อนสแตนเลส หัวท้ายยูเนี่ยนสแดนเลส ขนาด 1&quot; ยาวรวม 100cm. 10Bar"/>
    <n v="4"/>
    <s v="PCS."/>
    <n v="730"/>
    <n v="2920"/>
    <m/>
    <s v="V1000259 - JJP SUPPLY CO., LTD"/>
    <x v="0"/>
    <s v="GRN2627-0000245"/>
    <d v="2026-04-07T00:00:00"/>
    <m/>
    <n v="14"/>
    <s v="Ontime"/>
    <m/>
  </r>
  <r>
    <n v="2099"/>
    <s v="Expent  cost"/>
    <m/>
    <m/>
    <m/>
    <d v="2026-03-20T00:00:00"/>
    <s v="PR2526-05421"/>
    <s v="PO2526-07700"/>
    <d v="2026-03-24T00:00:00"/>
    <m/>
    <n v="60"/>
    <s v="SFST81000048"/>
    <s v="PD Machine"/>
    <s v="Machine Spare part"/>
    <n v="2"/>
    <s v="สายอ่อนสแตนเลส หัวท้ายยูเนี่ยนสแดนเลส ขนาด 3/4&quot; ยาวรวม 100cm. 10Bar"/>
    <n v="2"/>
    <s v="PCS."/>
    <n v="615"/>
    <n v="1230"/>
    <m/>
    <s v="V1000259 - JJP SUPPLY CO., LTD"/>
    <x v="0"/>
    <s v="GRN2627-0000245"/>
    <d v="2026-04-07T00:00:00"/>
    <m/>
    <n v="14"/>
    <s v="Ontime"/>
    <m/>
  </r>
  <r>
    <n v="2100"/>
    <s v="Expent  cost"/>
    <m/>
    <m/>
    <m/>
    <d v="2026-03-20T00:00:00"/>
    <s v="PR2526-05421"/>
    <s v="PO2526-07700"/>
    <d v="2026-03-24T00:00:00"/>
    <m/>
    <n v="60"/>
    <s v="SFST81000048"/>
    <s v="PD Machine"/>
    <s v="Machine Spare part"/>
    <n v="3"/>
    <s v="สายอ่อนสแตนเลส หัวท้ายยูเนี่ยนสแดนเลส ขนาด 1/2&quot; ยาวรวม 100cm. 10Bar"/>
    <n v="2"/>
    <s v="PCS."/>
    <n v="465"/>
    <n v="930"/>
    <m/>
    <s v="V1000259 - JJP SUPPLY CO., LTD"/>
    <x v="0"/>
    <s v="GRN2627-0000245"/>
    <d v="2026-04-07T00:00:00"/>
    <m/>
    <n v="14"/>
    <s v="Ontime"/>
    <m/>
  </r>
  <r>
    <n v="2101"/>
    <s v="Expent  cost"/>
    <m/>
    <m/>
    <m/>
    <d v="2026-03-25T00:00:00"/>
    <s v="PR2526-05449"/>
    <s v="PO2526-07806"/>
    <d v="2026-03-30T00:00:00"/>
    <m/>
    <n v="30"/>
    <s v="SFST34000138"/>
    <s v="Consumable part for MN"/>
    <s v="Consumable part"/>
    <n v="1"/>
    <s v="ข้อต่อตรงสายลมเกลียวนอก 1/8&quot; ออก 6 mm."/>
    <n v="10"/>
    <s v="PCS."/>
    <n v="13"/>
    <n v="130"/>
    <m/>
    <s v="V1000310 - BOONBAWORN ENGINEERING CO., LTD"/>
    <x v="0"/>
    <s v="GRN2627-0000038"/>
    <d v="2026-04-02T00:00:00"/>
    <m/>
    <n v="3"/>
    <s v="Ontime"/>
    <m/>
  </r>
  <r>
    <n v="2102"/>
    <s v="Expent  cost"/>
    <m/>
    <m/>
    <m/>
    <d v="2026-03-25T00:00:00"/>
    <s v="PR2526-05449"/>
    <s v="PO2526-07806"/>
    <d v="2026-03-30T00:00:00"/>
    <m/>
    <n v="30"/>
    <s v="SFST34000139"/>
    <s v="Consumable part for MN"/>
    <s v="Consumable part"/>
    <n v="2"/>
    <s v="ข้อต่อตรงสายลมเกลียวนอก 1/4&quot; ออก 6 mm."/>
    <n v="10"/>
    <s v="PCS."/>
    <n v="13"/>
    <n v="130"/>
    <m/>
    <s v="V1000310 - BOONBAWORN ENGINEERING CO., LTD"/>
    <x v="0"/>
    <s v="GRN2627-0000038"/>
    <d v="2026-04-02T00:00:00"/>
    <m/>
    <n v="3"/>
    <s v="Ontime"/>
    <m/>
  </r>
  <r>
    <n v="2103"/>
    <s v="Expent  cost"/>
    <m/>
    <m/>
    <m/>
    <d v="2026-03-25T00:00:00"/>
    <s v="PR2526-05449"/>
    <s v="PO2526-07806"/>
    <d v="2026-03-30T00:00:00"/>
    <m/>
    <n v="30"/>
    <s v="SFST34000143"/>
    <s v="Consumable part for MN"/>
    <s v="Consumable part"/>
    <n v="3"/>
    <s v="ข้อต่อตรงสายลมเกลียวนอก 1/4&quot; ออก 8 mm."/>
    <n v="10"/>
    <s v="PCS."/>
    <n v="13"/>
    <n v="130"/>
    <m/>
    <s v="V1000310 - BOONBAWORN ENGINEERING CO., LTD"/>
    <x v="0"/>
    <s v="GRN2627-0000038"/>
    <d v="2026-04-02T00:00:00"/>
    <m/>
    <n v="3"/>
    <s v="Ontime"/>
    <m/>
  </r>
  <r>
    <n v="2104"/>
    <s v="Expent  cost"/>
    <m/>
    <m/>
    <m/>
    <d v="2026-03-25T00:00:00"/>
    <s v="PR2526-05449"/>
    <s v="PO2526-07806"/>
    <d v="2026-03-30T00:00:00"/>
    <m/>
    <n v="30"/>
    <s v="SFST34000144"/>
    <s v="Consumable part for MN"/>
    <s v="Consumable part"/>
    <n v="4"/>
    <s v="ข้อต่อตรงสายลมเกลียวนอก 3/8&quot; ออก 8 mm."/>
    <n v="10"/>
    <s v="PCS."/>
    <n v="20"/>
    <n v="200"/>
    <m/>
    <s v="V1000310 - BOONBAWORN ENGINEERING CO., LTD"/>
    <x v="0"/>
    <s v="GRN2627-0000038"/>
    <d v="2026-04-02T00:00:00"/>
    <m/>
    <n v="3"/>
    <s v="Ontime"/>
    <m/>
  </r>
  <r>
    <n v="2105"/>
    <s v="Expent  cost"/>
    <m/>
    <m/>
    <m/>
    <d v="2026-03-25T00:00:00"/>
    <s v="PR2526-05449"/>
    <s v="PO2526-07806"/>
    <d v="2026-03-30T00:00:00"/>
    <m/>
    <n v="30"/>
    <s v="SFST34000145"/>
    <s v="Consumable part for MN"/>
    <s v="Consumable part"/>
    <n v="5"/>
    <s v="ข้อต่อตรงสายลมเกลียวนอก 1/2&quot; ออก 8 mm."/>
    <n v="10"/>
    <s v="PCS."/>
    <n v="30"/>
    <n v="300"/>
    <m/>
    <s v="V1000310 - BOONBAWORN ENGINEERING CO., LTD"/>
    <x v="0"/>
    <s v="GRN2627-0000038"/>
    <d v="2026-04-02T00:00:00"/>
    <m/>
    <n v="3"/>
    <s v="Ontime"/>
    <m/>
  </r>
  <r>
    <n v="2106"/>
    <s v="Expent  cost"/>
    <m/>
    <m/>
    <m/>
    <d v="2026-03-25T00:00:00"/>
    <s v="PR2526-05449"/>
    <s v="PO2526-07806"/>
    <d v="2026-03-30T00:00:00"/>
    <m/>
    <n v="30"/>
    <s v="SFST34000150"/>
    <s v="Consumable part for MN"/>
    <s v="Consumable part"/>
    <n v="6"/>
    <s v="ข้อต่อตรงเสียบสายลมแบบลด 8 mm เหลือ 6 mm."/>
    <n v="10"/>
    <s v="PCS."/>
    <n v="34"/>
    <n v="340"/>
    <m/>
    <s v="V1000310 - BOONBAWORN ENGINEERING CO., LTD"/>
    <x v="0"/>
    <s v="GRN2627-0000038"/>
    <d v="2026-04-02T00:00:00"/>
    <m/>
    <n v="3"/>
    <s v="Ontime"/>
    <m/>
  </r>
  <r>
    <n v="2107"/>
    <s v="Expent  cost"/>
    <m/>
    <m/>
    <m/>
    <d v="2026-03-25T00:00:00"/>
    <s v="PR2526-05449"/>
    <s v="PO2526-07806"/>
    <d v="2026-03-30T00:00:00"/>
    <m/>
    <n v="30"/>
    <s v="SFST34000151"/>
    <s v="Consumable part for MN"/>
    <s v="Consumable part"/>
    <n v="7"/>
    <s v="ข้อต่อตรงเสียบสายลมแบบลด 10 mm เหลือ 8 mm."/>
    <n v="20"/>
    <s v="PCS."/>
    <n v="38"/>
    <n v="760"/>
    <m/>
    <s v="V1000310 - BOONBAWORN ENGINEERING CO., LTD"/>
    <x v="0"/>
    <s v="GRN2627-0000038"/>
    <d v="2026-04-02T00:00:00"/>
    <m/>
    <n v="3"/>
    <s v="Ontime"/>
    <m/>
  </r>
  <r>
    <n v="2108"/>
    <s v="Expent  cost"/>
    <m/>
    <m/>
    <m/>
    <d v="2026-03-25T00:00:00"/>
    <s v="PR2526-05449"/>
    <s v="PO2526-07806"/>
    <d v="2026-03-30T00:00:00"/>
    <m/>
    <n v="30"/>
    <s v="SFST34000153"/>
    <s v="Consumable part for MN"/>
    <s v="Consumable part"/>
    <n v="8"/>
    <s v="ตัวเก็บเสียง (Silencer) เกลียวนอกขนาด 1/8&quot;"/>
    <n v="10"/>
    <s v="PCS."/>
    <n v="16"/>
    <n v="160"/>
    <m/>
    <s v="V1000310 - BOONBAWORN ENGINEERING CO., LTD"/>
    <x v="0"/>
    <s v="GRN2627-0000038"/>
    <d v="2026-04-02T00:00:00"/>
    <m/>
    <n v="3"/>
    <s v="Ontime"/>
    <m/>
  </r>
  <r>
    <n v="2109"/>
    <s v="Expent  cost"/>
    <m/>
    <m/>
    <m/>
    <d v="2026-03-25T00:00:00"/>
    <s v="PR2526-05449"/>
    <s v="PO2526-07806"/>
    <d v="2026-03-30T00:00:00"/>
    <m/>
    <n v="30"/>
    <s v="SFST34000156"/>
    <s v="Consumable part for MN"/>
    <s v="Consumable part"/>
    <n v="9"/>
    <s v="ข้อต่อตรงเสียบสายลม 6 mm."/>
    <n v="10"/>
    <s v="PCS."/>
    <n v="15"/>
    <n v="150"/>
    <m/>
    <s v="V1000310 - BOONBAWORN ENGINEERING CO., LTD"/>
    <x v="0"/>
    <s v="GRN2627-0000038"/>
    <d v="2026-04-02T00:00:00"/>
    <m/>
    <n v="3"/>
    <s v="Ontime"/>
    <m/>
  </r>
  <r>
    <n v="2110"/>
    <s v="Expent  cost"/>
    <m/>
    <m/>
    <m/>
    <d v="2026-03-25T00:00:00"/>
    <s v="PR2526-05449"/>
    <s v="PO2526-07806"/>
    <d v="2026-03-30T00:00:00"/>
    <m/>
    <n v="30"/>
    <s v="SFST34000157"/>
    <s v="Consumable part for MN"/>
    <s v="Consumable part"/>
    <n v="10"/>
    <s v="ข้อต่อตรงเสียบสายลม 8 mm."/>
    <n v="20"/>
    <s v="PCS."/>
    <n v="16"/>
    <n v="320"/>
    <m/>
    <s v="V1000310 - BOONBAWORN ENGINEERING CO., LTD"/>
    <x v="0"/>
    <s v="GRN2627-0000038"/>
    <d v="2026-04-02T00:00:00"/>
    <m/>
    <n v="3"/>
    <s v="Ontime"/>
    <m/>
  </r>
  <r>
    <n v="2111"/>
    <s v="Expent  cost"/>
    <m/>
    <m/>
    <m/>
    <d v="2026-03-26T00:00:00"/>
    <s v="PR2526-05474"/>
    <s v="PO2526-07801"/>
    <d v="2026-03-28T00:00:00"/>
    <m/>
    <n v="60"/>
    <s v="SFST81000048"/>
    <s v="PD Machine"/>
    <s v="Combi oven No.1"/>
    <n v="1"/>
    <s v="Service Charge of inspection combi oven in working day"/>
    <n v="1"/>
    <s v="JOB."/>
    <n v="3000"/>
    <n v="3000"/>
    <m/>
    <s v="V1000460 - FIX EVOLUTION CO., LTD."/>
    <x v="0"/>
    <s v="GRN2627-0000797"/>
    <d v="2026-04-24T00:00:00"/>
    <m/>
    <n v="27"/>
    <s v="Ontime"/>
    <m/>
  </r>
  <r>
    <n v="2112"/>
    <s v="Expent  cost"/>
    <m/>
    <m/>
    <m/>
    <d v="2026-03-27T00:00:00"/>
    <s v="PR2526-05506"/>
    <s v="PO2526-07809 "/>
    <d v="2026-03-30T00:00:00"/>
    <m/>
    <n v="60"/>
    <s v="SFST81000048"/>
    <s v="PD Machine"/>
    <s v="Hood No.1"/>
    <n v="1"/>
    <s v="เปลี่ยนท่อ Hood (Steam box)_x000a_- วัสดุ สังกะสี ตะเข็บข้าง_x000a_- รื้อและเปลี่ยน ท่อกลมเหลี่ยม, ท่อกลม Diameter 280 มม. ยาว 5 เมตร_x000a_- ใส่หน้าแปลน ยึดน็อด ผ้าใบกันสั่น - หุ้มฉนวน"/>
    <n v="1"/>
    <s v="JOB."/>
    <n v="28500"/>
    <n v="28500"/>
    <m/>
    <s v="V1000798 - MGO SERVICE LIMITED PARTNERSHIP"/>
    <x v="0"/>
    <s v="GRN2627-0000492"/>
    <d v="2026-04-20T00:00:00"/>
    <m/>
    <n v="21"/>
    <s v="Ontime"/>
    <m/>
  </r>
  <r>
    <n v="2113"/>
    <s v="Expent  cost"/>
    <m/>
    <m/>
    <m/>
    <d v="2026-03-27T00:00:00"/>
    <s v="PR2526-05506"/>
    <s v="PO2526-07809 "/>
    <d v="2026-03-30T00:00:00"/>
    <m/>
    <n v="60"/>
    <s v="SFST81000048"/>
    <s v="PD Machine"/>
    <s v="Hood No.2"/>
    <n v="2"/>
    <s v="เปลี่ยนท่อ Hood (Steam box 2)_x000a_- วัสดุ สังกะสี ตะเข็บข้าง_x000a_- วัสดุ สแตนเลส SUS 304 ตะเข็บข้าง_x000a_- รื้อและเปลี่ยน ท่อกลมเหลี่ยม, ท่อกลม Diameter 280 มม. ยาว 8 เมตร_x000a_- ใส่หน้าแปลน ยึดน็อต ผ้าใบกันสั่น -หุ้มฉนวน"/>
    <n v="1"/>
    <s v="JOB."/>
    <n v="34500"/>
    <n v="34500"/>
    <m/>
    <s v="V1000798 - MGO SERVICE LIMITED PARTNERSHIP"/>
    <x v="0"/>
    <s v="GRN2627-0000492"/>
    <d v="2026-04-20T00:00:00"/>
    <m/>
    <n v="21"/>
    <s v="Ontime"/>
    <m/>
  </r>
  <r>
    <n v="2114"/>
    <s v="Expent  cost"/>
    <m/>
    <m/>
    <m/>
    <d v="2026-03-27T00:00:00"/>
    <s v="PR2526-05506"/>
    <s v="PO2526-07809 "/>
    <d v="2026-03-30T00:00:00"/>
    <m/>
    <n v="60"/>
    <s v="SFST81000048"/>
    <s v="PD Machine"/>
    <s v="Hood No.3"/>
    <n v="3"/>
    <s v="เปลี่ยนท่อ Hood (Steam Bratt Pan 1)_x000a_- วัสดุ สแดนเลส SUS 304 คะเข็บช่าง Diameter 420 มม._x000a_- รื้อและเปลี่ยน ท่อกลมเหลี่ยม-ท่อกลม ใส่หน้าแปลน ดันทาง-ปลายทาง ยึดน็อด_x000a_- Support ท่อสแตนเลส - ผ้าใบกันสั่น"/>
    <n v="1"/>
    <s v="JOB."/>
    <n v="48500"/>
    <n v="48500"/>
    <m/>
    <s v="V1000798 - MGO SERVICE LIMITED PARTNERSHIP"/>
    <x v="0"/>
    <s v="GRN2627-0000492"/>
    <d v="2026-04-20T00:00:00"/>
    <m/>
    <n v="21"/>
    <s v="Ontime"/>
    <m/>
  </r>
  <r>
    <n v="2115"/>
    <s v="Expent  cost"/>
    <m/>
    <m/>
    <m/>
    <d v="2026-03-27T00:00:00"/>
    <s v="PR2526-05506"/>
    <s v="PO2526-07809 "/>
    <d v="2026-03-30T00:00:00"/>
    <m/>
    <n v="60"/>
    <s v="SFST81000048"/>
    <s v="PD Machine"/>
    <s v="Hood No.4"/>
    <n v="4"/>
    <s v="เปลี่ยนท่อ Hood (Steam Bratt Pan 3)_x000a_-วัสดุ สแตนเลส SUS 304 ตะเข็บข้าง Diameter 420 มม._x000a_- รื้อและเปลี่ยน ท่อกลม ใส่หน้าแปลน ดันทาง-ปลายทาง ยึดน็อต_x000a_- Support ท่อสแตนเลส - ผ้าใบกันสั่น"/>
    <n v="1"/>
    <s v="JOB."/>
    <n v="45500"/>
    <n v="45500"/>
    <m/>
    <s v="V1000798 - MGO SERVICE LIMITED PARTNERSHIP"/>
    <x v="0"/>
    <s v="GRN2627-0000492"/>
    <d v="2026-04-20T00:00:00"/>
    <m/>
    <n v="21"/>
    <s v="Ontime"/>
    <m/>
  </r>
  <r>
    <n v="2116"/>
    <s v="Expent  cost"/>
    <m/>
    <m/>
    <m/>
    <d v="2026-03-27T00:00:00"/>
    <s v="PR2526-05506"/>
    <s v="PO2526-07809 "/>
    <d v="2026-03-30T00:00:00"/>
    <m/>
    <n v="60"/>
    <s v="SFST81000048"/>
    <s v="PD Machine"/>
    <s v="Hood No.5"/>
    <n v="5"/>
    <s v="เปลี่ยนท่อ Hood (Fryer)_x000a_- วัสดุ สแดนเลส SUS 304 ตะเข็บข้าง Diameter 420 มม._x000a_- รื้อและเปลี่ยน ท่อกลมเหลี่ยม-ท่อกลม ไส่หน้าแปลน ดันทาง-ปลายทาง ยึดน็อต_x000a_- Support ท่อสแตนเลส ผ้าใบกันสั่น"/>
    <n v="1"/>
    <s v="JOB."/>
    <n v="48500"/>
    <n v="48500"/>
    <m/>
    <s v="V1000798 - MGO SERVICE LIMITED PARTNERSHIP"/>
    <x v="0"/>
    <s v="GRN2627-0000492"/>
    <d v="2026-04-20T00:00:00"/>
    <m/>
    <n v="21"/>
    <s v="Ontime"/>
    <m/>
  </r>
  <r>
    <n v="2117"/>
    <s v="Expent  cost"/>
    <m/>
    <m/>
    <m/>
    <d v="2026-03-27T00:00:00"/>
    <s v="PR2526-05506"/>
    <s v="PO2526-07809 "/>
    <d v="2026-03-30T00:00:00"/>
    <m/>
    <n v="60"/>
    <s v="SFST81000048"/>
    <s v="PD Machine"/>
    <s v="Hood No.6"/>
    <n v="6"/>
    <s v="เปลี่ยนท่อ Hood (Steam box 1)_x000a_- วัสดุ สังกะสี ตะเข็บข้าง_x000a_- รื้อและเปลี่ยน ท่อกลมเหลี่ยม, ท่อกลม Diameter 280 มม._x000a_- ใส่หน้าแปลน ยึดน็อต ผ้าใบกันสั่น หุ้มฉนวน"/>
    <n v="1"/>
    <s v="JOB."/>
    <n v="28500"/>
    <n v="28500"/>
    <m/>
    <s v="V1000798 - MGO SERVICE LIMITED PARTNERSHIP"/>
    <x v="0"/>
    <s v="GRN2627-0000492"/>
    <d v="2026-04-20T00:00:00"/>
    <m/>
    <n v="21"/>
    <s v="Ontime"/>
    <m/>
  </r>
  <r>
    <n v="2118"/>
    <s v="Expent  cost"/>
    <m/>
    <m/>
    <m/>
    <d v="2026-03-27T00:00:00"/>
    <s v="PR2526-05507"/>
    <m/>
    <m/>
    <m/>
    <m/>
    <s v="SFST81000050"/>
    <s v="Safety equipment"/>
    <s v="Safety equipment"/>
    <n v="1"/>
    <s v="รองเท้าบู๊ท #39"/>
    <n v="4"/>
    <s v="PCS."/>
    <n v="225"/>
    <n v="900"/>
    <m/>
    <m/>
    <x v="1"/>
    <m/>
    <m/>
    <m/>
    <s v=""/>
    <s v="Ontime"/>
    <m/>
  </r>
  <r>
    <n v="2119"/>
    <s v="Expent  cost"/>
    <m/>
    <m/>
    <m/>
    <d v="2026-03-27T00:00:00"/>
    <s v="PR2526-05507"/>
    <m/>
    <m/>
    <m/>
    <m/>
    <s v="SFST81000050"/>
    <s v="Safety equipment"/>
    <s v="Safety equipment"/>
    <n v="2"/>
    <s v="รองเท้าบู๊ท #42"/>
    <n v="8"/>
    <s v="PCS."/>
    <n v="235"/>
    <n v="1880"/>
    <m/>
    <m/>
    <x v="1"/>
    <m/>
    <m/>
    <m/>
    <s v=""/>
    <s v="Ontime"/>
    <m/>
  </r>
  <r>
    <n v="2120"/>
    <s v="Expent  cost"/>
    <m/>
    <m/>
    <m/>
    <d v="2026-03-27T00:00:00"/>
    <s v="PR2526-05507"/>
    <m/>
    <m/>
    <m/>
    <m/>
    <s v="SFST81000050"/>
    <s v="Safety equipment"/>
    <s v="Safety equipment"/>
    <n v="3"/>
    <s v="รองเท้าบู๊ท #46"/>
    <n v="3"/>
    <s v="PCS."/>
    <n v="255"/>
    <n v="765"/>
    <m/>
    <m/>
    <x v="1"/>
    <m/>
    <m/>
    <m/>
    <s v=""/>
    <s v="Ontime"/>
    <m/>
  </r>
  <r>
    <n v="2121"/>
    <s v="Expent  cost"/>
    <m/>
    <m/>
    <m/>
    <d v="2026-03-27T00:00:00"/>
    <s v="PR2526-05508"/>
    <s v="PO2627-00140"/>
    <d v="2026-04-08T00:00:00"/>
    <m/>
    <n v="120"/>
    <s v="SFST81000050"/>
    <s v="Safety equipment"/>
    <s v="Safety equipment"/>
    <n v="1"/>
    <s v="DISANA EVA M999-1 รองเท้าบูทพื้นหนาพิเศษข้อ ยาว 13 นิ้ว สีกรมท่า (11)"/>
    <n v="12"/>
    <s v="PCS."/>
    <n v="167"/>
    <n v="2004"/>
    <m/>
    <s v="V1001086 - PPE MATE CO., LTD."/>
    <x v="0"/>
    <s v="GRN2627-0001200"/>
    <d v="2026-05-09T00:00:00"/>
    <m/>
    <n v="31"/>
    <s v="Ontime"/>
    <m/>
  </r>
  <r>
    <n v="2122"/>
    <s v="Expent  cost"/>
    <m/>
    <m/>
    <m/>
    <d v="2026-03-31T00:00:00"/>
    <s v="PR2526-05555"/>
    <s v="PO2627-00055"/>
    <d v="2026-04-06T00:00:00"/>
    <m/>
    <n v="120"/>
    <s v="SFST81000048"/>
    <s v="PD Machine"/>
    <s v="Conveyor No.1"/>
    <n v="1"/>
    <s v="Conveyor belt DEL/FLEX blue th 2 mm. lower Surface embossed_x000a_- with guide Souplex 10x6 blue, centered, lower side_x000a_- Width 500 mm., Length Open 10,700 mm._x000a_- &quot;MAFDEL&quot; Made in France"/>
    <n v="1"/>
    <s v="JOB."/>
    <n v="54500"/>
    <n v="54500"/>
    <m/>
    <s v="V1000904 - M-PLUS TECH CO.,LTD."/>
    <x v="1"/>
    <m/>
    <m/>
    <m/>
    <n v="-46118"/>
    <s v="Ontime"/>
    <m/>
  </r>
  <r>
    <n v="2123"/>
    <s v="Expent  cost"/>
    <m/>
    <m/>
    <m/>
    <d v="2026-03-31T00:00:00"/>
    <s v="PR2526-05555"/>
    <s v="PO2627-00055"/>
    <d v="2026-04-06T00:00:00"/>
    <m/>
    <n v="120"/>
    <s v="SFST81000048"/>
    <s v="PD Machine"/>
    <s v="Conveyor No.1"/>
    <n v="2"/>
    <s v="PE1000 for Support Belt_x000a_- Size: Thk 10 x W 500 x L 5,000 mm._x000a_- PE 1000 support belt Line"/>
    <n v="1"/>
    <s v="JOB."/>
    <n v="40000"/>
    <n v="40000"/>
    <m/>
    <s v="V1000904 - M-PLUS TECH CO.,LTD."/>
    <x v="1"/>
    <m/>
    <m/>
    <m/>
    <n v="-46118"/>
    <s v="Ontime"/>
    <m/>
  </r>
  <r>
    <n v="2124"/>
    <s v="Expent  cost"/>
    <m/>
    <m/>
    <m/>
    <d v="2026-03-31T00:00:00"/>
    <s v="PR2526-05555"/>
    <s v="PO2627-00055"/>
    <d v="2026-04-06T00:00:00"/>
    <m/>
    <n v="120"/>
    <s v="SFST81000048"/>
    <s v="PD Machine"/>
    <s v="Conveyor No.1"/>
    <n v="3"/>
    <s v="ค่าติดตั้งงาน วันเสาร์-อาทิตย์"/>
    <n v="1"/>
    <s v="JOB."/>
    <n v="15000"/>
    <n v="15000"/>
    <m/>
    <s v="V1000904 - M-PLUS TECH CO.,LTD."/>
    <x v="1"/>
    <m/>
    <m/>
    <m/>
    <n v="-46118"/>
    <s v="Ontime"/>
    <m/>
  </r>
  <r>
    <n v="2125"/>
    <s v="Expent  cost"/>
    <m/>
    <m/>
    <m/>
    <d v="2026-03-31T00:00:00"/>
    <s v="PR2526-05556"/>
    <s v="PO2627-00056"/>
    <d v="2026-04-06T00:00:00"/>
    <m/>
    <n v="120"/>
    <s v="SFST81000048"/>
    <s v="PD Machine"/>
    <s v="Condencer Unit No.33 (Ice Maker)"/>
    <n v="1"/>
    <s v="จากสแตนเลส ความหนา 1.2 mm, 40 x 40 mm. ยาว 2400 mm."/>
    <n v="1"/>
    <s v="JOB."/>
    <n v="17350"/>
    <n v="17350"/>
    <m/>
    <s v="V1000654 - A AND B REFRIGERATION CO., LTD."/>
    <x v="0"/>
    <s v="GRN2627-0000718"/>
    <d v="2026-04-23T00:00:00"/>
    <m/>
    <n v="17"/>
    <s v="Ontime"/>
    <m/>
  </r>
  <r>
    <n v="2126"/>
    <s v="Expent  cost"/>
    <m/>
    <m/>
    <m/>
    <d v="2026-03-31T00:00:00"/>
    <s v="PR2526-05556"/>
    <s v="PO2627-00056"/>
    <d v="2026-04-06T00:00:00"/>
    <m/>
    <n v="120"/>
    <s v="SFST81000048"/>
    <s v="PD Machine"/>
    <s v="Condencer Unit No.33 (Ice Maker)"/>
    <n v="2"/>
    <s v="แผ่นสแตนเลส SS304 หนา 1.2 mm. ขนาด 1750 mm. x 1330"/>
    <n v="1"/>
    <s v="JOB."/>
    <n v="19000"/>
    <n v="19000"/>
    <m/>
    <s v="V1000654 - A AND B REFRIGERATION CO., LTD."/>
    <x v="0"/>
    <s v="GRN2627-0000718"/>
    <d v="2026-04-23T00:00:00"/>
    <m/>
    <n v="17"/>
    <s v="Ontime"/>
    <m/>
  </r>
  <r>
    <n v="2127"/>
    <s v="Expent  cost"/>
    <m/>
    <m/>
    <m/>
    <d v="2026-03-31T00:00:00"/>
    <s v="PR2526-05556"/>
    <s v="PO2627-00056"/>
    <d v="2026-04-06T00:00:00"/>
    <m/>
    <n v="120"/>
    <s v="SFST81000048"/>
    <s v="PD Machine"/>
    <s v="Condencer Unit No.33 (Ice Maker)"/>
    <n v="3"/>
    <s v="อุปกรณ์ประกอบ อื่นๆ"/>
    <n v="1"/>
    <s v="JOB."/>
    <n v="2000"/>
    <n v="2000"/>
    <m/>
    <s v="V1000654 - A AND B REFRIGERATION CO., LTD."/>
    <x v="0"/>
    <s v="GRN2627-0000718"/>
    <d v="2026-04-23T00:00:00"/>
    <m/>
    <n v="17"/>
    <s v="Ontime"/>
    <m/>
  </r>
  <r>
    <n v="2128"/>
    <s v="Expent  cost"/>
    <m/>
    <m/>
    <m/>
    <d v="2026-03-31T00:00:00"/>
    <s v="PR2526-05556"/>
    <s v="PO2627-00056"/>
    <d v="2026-04-06T00:00:00"/>
    <m/>
    <n v="120"/>
    <s v="SFST81000048"/>
    <s v="PD Machine"/>
    <s v="Condencer Unit No.33 (Ice Maker)"/>
    <n v="4"/>
    <s v="ค่าดำเนินการตรวจเช็คพร้อมแก้ไขรวมค่าเดินทางไปกลับ"/>
    <n v="1"/>
    <s v="JOB."/>
    <n v="12000"/>
    <n v="12000"/>
    <m/>
    <s v="V1000654 - A AND B REFRIGERATION CO., LTD."/>
    <x v="0"/>
    <s v="GRN2627-0000718"/>
    <d v="2026-04-23T00:00:00"/>
    <m/>
    <n v="17"/>
    <s v="Ontime"/>
    <m/>
  </r>
  <r>
    <n v="2129"/>
    <s v="Expent  cost"/>
    <m/>
    <m/>
    <m/>
    <d v="2026-03-31T00:00:00"/>
    <s v="PR2526-05557"/>
    <s v="PO2627-00057"/>
    <d v="2026-04-06T00:00:00"/>
    <m/>
    <n v="30"/>
    <s v="SFST81000048"/>
    <s v="Machanical part"/>
    <s v="Machanical part"/>
    <n v="1"/>
    <s v="Air Filter (ตัวกรองอากาศ)"/>
    <n v="1"/>
    <s v="JOB."/>
    <n v="2650"/>
    <n v="2650"/>
    <m/>
    <s v="V1000477 - บริษัท วาตะ แอร์ คอมเพรสเซอร์ จำกัด"/>
    <x v="0"/>
    <s v="GRN2627-0000379"/>
    <d v="2026-04-11T00:00:00"/>
    <m/>
    <n v="5"/>
    <s v="Ontime"/>
    <m/>
  </r>
  <r>
    <n v="2130"/>
    <s v="Expent  cost"/>
    <m/>
    <m/>
    <m/>
    <d v="2026-03-31T00:00:00"/>
    <s v="PR2526-05557"/>
    <s v="PO2627-00057"/>
    <d v="2026-04-06T00:00:00"/>
    <m/>
    <n v="30"/>
    <s v="SFST81000048"/>
    <s v="Machanical part"/>
    <s v="Machanical part"/>
    <n v="2"/>
    <s v="Oil Filter (ตัวกรองน้ำมัน)"/>
    <n v="1"/>
    <s v="JOB."/>
    <n v="1500"/>
    <n v="1500"/>
    <m/>
    <s v="V1000477 - บริษัท วาตะ แอร์ คอมเพรสเซอร์ จำกัด"/>
    <x v="0"/>
    <s v="GRN2627-0000379"/>
    <d v="2026-04-11T00:00:00"/>
    <m/>
    <n v="5"/>
    <s v="Ontime"/>
    <m/>
  </r>
  <r>
    <n v="2131"/>
    <s v="Expent  cost"/>
    <m/>
    <m/>
    <m/>
    <d v="2026-03-31T00:00:00"/>
    <s v="PR2526-05557"/>
    <s v="PO2627-00057"/>
    <d v="2026-04-06T00:00:00"/>
    <m/>
    <n v="30"/>
    <s v="SFST81000048"/>
    <s v="Machanical part"/>
    <s v="Machanical part"/>
    <n v="3"/>
    <s v="Separater (ตัวแยกน้ำมัน)"/>
    <n v="1"/>
    <s v="JOB."/>
    <n v="9000"/>
    <n v="9000"/>
    <m/>
    <s v="V1000477 - บริษัท วาตะ แอร์ คอมเพรสเซอร์ จำกัด"/>
    <x v="0"/>
    <s v="GRN2627-0000379"/>
    <d v="2026-04-11T00:00:00"/>
    <m/>
    <n v="5"/>
    <s v="Ontime"/>
    <m/>
  </r>
  <r>
    <n v="2132"/>
    <s v="Expent  cost"/>
    <m/>
    <m/>
    <m/>
    <d v="2026-03-31T00:00:00"/>
    <s v="PR2526-05557"/>
    <s v="PO2627-00057"/>
    <d v="2026-04-06T00:00:00"/>
    <m/>
    <n v="30"/>
    <s v="SFST81000048"/>
    <s v="Machanical part"/>
    <s v="Machanical part"/>
    <n v="4"/>
    <s v="Lubricant S46 (20 lites) (น้ำมันปั๊มลมสกูร)"/>
    <n v="1"/>
    <s v="JOB."/>
    <n v="5250"/>
    <n v="5250"/>
    <m/>
    <s v="V1000477 - บริษัท วาตะ แอร์ คอมเพรสเซอร์ จำกัด"/>
    <x v="0"/>
    <s v="GRN2627-0000379"/>
    <d v="2026-04-11T00:00:00"/>
    <m/>
    <n v="5"/>
    <s v="Ontime"/>
    <m/>
  </r>
  <r>
    <n v="2133"/>
    <s v="Expent  cost"/>
    <m/>
    <m/>
    <m/>
    <d v="2026-04-02T00:00:00"/>
    <s v="PR2627-00012"/>
    <s v="PO2627-00143"/>
    <m/>
    <m/>
    <m/>
    <s v="SFST81000009"/>
    <s v="Machanical jobs"/>
    <s v="Machanical jobs"/>
    <n v="1"/>
    <s v="แก้ไขระบบท่อน้ำทิ้งแอร์ห้อง ออฟฟิต RD"/>
    <n v="1"/>
    <s v="JOB."/>
    <n v="1590"/>
    <n v="1590"/>
    <m/>
    <s v="V1000543 - T.W.A.N. Engineering Co.,Ltd"/>
    <x v="1"/>
    <m/>
    <m/>
    <m/>
    <s v=""/>
    <s v="Ontime"/>
    <m/>
  </r>
  <r>
    <n v="2134"/>
    <s v="Expent  cost"/>
    <m/>
    <m/>
    <m/>
    <d v="2026-04-03T00:00:00"/>
    <s v="PR2627-00016"/>
    <s v="PO2627-00142"/>
    <d v="2026-04-09T00:00:00"/>
    <m/>
    <n v="30"/>
    <s v="SFST81000009"/>
    <s v="Machanical jobs"/>
    <s v="Machanical jobs"/>
    <n v="2"/>
    <s v="Repair sensor air conditioner the SATS Meeting room"/>
    <n v="1"/>
    <s v="JOB."/>
    <n v="3560"/>
    <n v="3560"/>
    <m/>
    <s v="V1000543 - T.W.A.N. Engineering Co.,Ltd"/>
    <x v="0"/>
    <s v="GRN2627-0000381"/>
    <d v="2026-04-11T00:00:00"/>
    <m/>
    <n v="2"/>
    <s v="Ontime"/>
    <m/>
  </r>
  <r>
    <n v="2135"/>
    <s v="Expent  cost"/>
    <m/>
    <m/>
    <m/>
    <d v="2026-04-07T00:00:00"/>
    <s v="PR2627-00066"/>
    <s v="PO2627-00167 "/>
    <d v="2026-04-09T00:00:00"/>
    <m/>
    <n v="120"/>
    <s v="SFST81000048"/>
    <s v="PD Machine"/>
    <s v="Vacuum Tumbler  ใหญ่ No.3"/>
    <n v="1"/>
    <s v="Chain"/>
    <n v="2.5"/>
    <s v="PCS."/>
    <n v="9380"/>
    <n v="23450"/>
    <m/>
    <s v="V1000666 - HITEC FOOD EQUIPMENT CO.,LTD."/>
    <x v="1"/>
    <m/>
    <m/>
    <m/>
    <n v="-46121"/>
    <s v="Ontime"/>
    <m/>
  </r>
  <r>
    <n v="2136"/>
    <s v="Expent  cost"/>
    <m/>
    <m/>
    <m/>
    <d v="2026-04-07T00:00:00"/>
    <s v="PR2627-00066"/>
    <s v="PO2627-00167 "/>
    <d v="2026-04-09T00:00:00"/>
    <m/>
    <n v="120"/>
    <s v="SFST81000048"/>
    <s v="PD Machine"/>
    <s v="Vacuum Tumbler  ใหญ่ No.3"/>
    <n v="2"/>
    <s v="Connection Pin 16B-1 OC"/>
    <n v="1"/>
    <s v="PCS."/>
    <n v="1440"/>
    <n v="1440"/>
    <m/>
    <s v="V1000666 - HITEC FOOD EQUIPMENT CO.,LTD."/>
    <x v="1"/>
    <m/>
    <m/>
    <m/>
    <n v="-46121"/>
    <s v="Ontime"/>
    <m/>
  </r>
  <r>
    <n v="2137"/>
    <s v="Expent  cost"/>
    <m/>
    <m/>
    <m/>
    <d v="2026-04-07T00:00:00"/>
    <s v="PR2627-00066"/>
    <s v="PO2627-00167 "/>
    <d v="2026-04-09T00:00:00"/>
    <m/>
    <n v="120"/>
    <s v="SFST81000048"/>
    <s v="PD Machine"/>
    <s v="Vacuum Tumbler  ใหญ่ No.3"/>
    <n v="3"/>
    <s v="M07.16.00.002 Chain Wheel Z-"/>
    <n v="1"/>
    <s v="PCS."/>
    <n v="18858"/>
    <n v="18858"/>
    <m/>
    <s v="V1000666 - HITEC FOOD EQUIPMENT CO.,LTD."/>
    <x v="1"/>
    <m/>
    <m/>
    <m/>
    <n v="-46121"/>
    <s v="Ontime"/>
    <m/>
  </r>
  <r>
    <n v="2138"/>
    <s v="Expent  cost"/>
    <m/>
    <m/>
    <m/>
    <d v="2026-04-07T00:00:00"/>
    <s v="PR2627-00066"/>
    <s v="PO2627-00167 "/>
    <d v="2026-04-09T00:00:00"/>
    <m/>
    <n v="120"/>
    <s v="SFST81000048"/>
    <s v="PD Machine"/>
    <s v="Vacuum Tumbler  ใหญ่ No.3"/>
    <n v="4"/>
    <s v="Air Filter 532-000-005"/>
    <n v="1"/>
    <s v="PCS."/>
    <n v="3220"/>
    <n v="3220"/>
    <m/>
    <s v="V1000666 - HITEC FOOD EQUIPMENT CO.,LTD."/>
    <x v="1"/>
    <m/>
    <m/>
    <m/>
    <n v="-46121"/>
    <s v="Ontime"/>
    <m/>
  </r>
  <r>
    <n v="2139"/>
    <s v="Expent  cost"/>
    <m/>
    <m/>
    <m/>
    <d v="2026-04-07T00:00:00"/>
    <s v="PR2627-00066"/>
    <s v="PO2627-00167 "/>
    <d v="2026-04-09T00:00:00"/>
    <m/>
    <n v="120"/>
    <s v="SFST81000048"/>
    <s v="PD Machine"/>
    <s v="Vacuum Tumbler  ใหญ่ No.3"/>
    <n v="5"/>
    <s v="Exhaust Filter"/>
    <n v="1"/>
    <s v="PCS."/>
    <n v="8960"/>
    <n v="8960"/>
    <m/>
    <s v="V1000666 - HITEC FOOD EQUIPMENT CO.,LTD."/>
    <x v="1"/>
    <m/>
    <m/>
    <m/>
    <n v="-46121"/>
    <s v="Ontime"/>
    <m/>
  </r>
  <r>
    <n v="2140"/>
    <s v="Expent  cost"/>
    <m/>
    <m/>
    <m/>
    <d v="2026-04-07T00:00:00"/>
    <s v="PR2627-00066"/>
    <s v="PO2627-00167 "/>
    <d v="2026-04-09T00:00:00"/>
    <m/>
    <n v="120"/>
    <s v="SFST81000048"/>
    <s v="PD Machine"/>
    <s v="Vacuum Tumbler  ใหญ่ No.3"/>
    <n v="6"/>
    <s v="Vacuum Oil (5L.)"/>
    <n v="2"/>
    <s v="PCS."/>
    <n v="850"/>
    <n v="1700"/>
    <m/>
    <s v="V1000666 - HITEC FOOD EQUIPMENT CO.,LTD."/>
    <x v="1"/>
    <m/>
    <m/>
    <m/>
    <n v="-46121"/>
    <s v="Ontime"/>
    <m/>
  </r>
  <r>
    <n v="2141"/>
    <s v="Expent  cost"/>
    <m/>
    <m/>
    <m/>
    <d v="2026-04-07T00:00:00"/>
    <s v="PR2627-00066"/>
    <s v="PO2627-00167 "/>
    <d v="2026-04-09T00:00:00"/>
    <m/>
    <n v="120"/>
    <s v="SFST81000048"/>
    <s v="PD Machine"/>
    <s v="Vacuum Tumbler  ใหญ่ No.3"/>
    <n v="7"/>
    <s v="Gear Oil #320"/>
    <n v="1"/>
    <s v="PCS."/>
    <n v="1200"/>
    <n v="1200"/>
    <m/>
    <s v="V1000666 - HITEC FOOD EQUIPMENT CO.,LTD."/>
    <x v="1"/>
    <m/>
    <m/>
    <m/>
    <n v="-46121"/>
    <s v="Ontime"/>
    <m/>
  </r>
  <r>
    <n v="2142"/>
    <s v="Expent  cost"/>
    <m/>
    <m/>
    <m/>
    <d v="2026-04-07T00:00:00"/>
    <s v="PR2627-00066"/>
    <s v="PO2627-00167 "/>
    <d v="2026-04-09T00:00:00"/>
    <m/>
    <n v="120"/>
    <s v="SFST81000048"/>
    <s v="PD Machine"/>
    <s v="Vacuum Tumbler  ใหญ่ No.3"/>
    <n v="8"/>
    <s v="Food Grease - Fuchs Cassida RLS 2/ C12x0.38Kg"/>
    <n v="1"/>
    <s v="PCS."/>
    <n v="1800"/>
    <n v="1800"/>
    <m/>
    <s v="V1000666 - HITEC FOOD EQUIPMENT CO.,LTD."/>
    <x v="1"/>
    <m/>
    <m/>
    <m/>
    <n v="-46121"/>
    <s v="Ontime"/>
    <m/>
  </r>
  <r>
    <n v="2143"/>
    <s v="Expent  cost"/>
    <m/>
    <m/>
    <m/>
    <d v="2026-04-07T00:00:00"/>
    <s v="PR2627-00066"/>
    <s v="PO2627-00167 "/>
    <d v="2026-04-09T00:00:00"/>
    <m/>
    <n v="120"/>
    <s v="SFST81000048"/>
    <s v="PD Machine"/>
    <s v="Vacuum Tumbler  ใหญ่ No.3"/>
    <n v="9"/>
    <s v="ค่าบริการเข้าเปลี่ยนอะไหล่ในใบราคา TH26-03-0446 (วันธรรมดา)"/>
    <n v="1"/>
    <s v="JOB."/>
    <n v="9200"/>
    <n v="9200"/>
    <m/>
    <s v="V1000666 - HITEC FOOD EQUIPMENT CO.,LTD."/>
    <x v="1"/>
    <m/>
    <m/>
    <m/>
    <n v="-46121"/>
    <s v="Ontime"/>
    <m/>
  </r>
  <r>
    <n v="2144"/>
    <s v="Expent  cost"/>
    <m/>
    <m/>
    <m/>
    <d v="2026-04-07T00:00:00"/>
    <s v="PR2627-00067"/>
    <s v="PO2627-00329"/>
    <d v="2026-04-20T00:00:00"/>
    <m/>
    <n v="120"/>
    <s v="SFST81000064"/>
    <s v="PD Machine"/>
    <s v="Inspect cost"/>
    <n v="1"/>
    <s v="Service Charge_x000a_High-Risk Machines Inspection_x000a_- Aicon X-Ray Packing 1_x000a_- Aicon X-Ray Packing 2_x000a_- Plusotronic Weigher Packing 1_x000a_- Plusotronic Weigher Packing 2"/>
    <n v="1"/>
    <s v="JOB."/>
    <n v="12000"/>
    <n v="12000"/>
    <m/>
    <s v="V1001052 - FPT Asia Co., Ltd."/>
    <x v="0"/>
    <s v="GRN2627-0001280"/>
    <d v="2026-05-12T00:00:00"/>
    <m/>
    <n v="22"/>
    <s v="Ontime"/>
    <m/>
  </r>
  <r>
    <n v="2145"/>
    <s v="Expent  cost"/>
    <m/>
    <m/>
    <m/>
    <d v="2026-04-07T00:00:00"/>
    <s v="PR2627-00068"/>
    <s v="PO2627-00168"/>
    <d v="2026-04-09T00:00:00"/>
    <m/>
    <n v="120"/>
    <s v="SFST81000048"/>
    <s v="PD Machine"/>
    <s v="Vegetable Dicing Machine  Robot coupe CL-50 No.1"/>
    <n v="1"/>
    <s v="Blade Sharpening for Vegetable Slicer (2 PC/Set)"/>
    <n v="1"/>
    <s v="JOB."/>
    <n v="1800"/>
    <n v="1800"/>
    <m/>
    <s v="V1000452 - SRIPIPAT ENGINEERING CO.,LTD."/>
    <x v="0"/>
    <s v="GRN2627-0000553"/>
    <d v="2026-04-21T00:00:00"/>
    <m/>
    <n v="12"/>
    <s v="Ontime"/>
    <m/>
  </r>
  <r>
    <n v="2146"/>
    <s v="Expent  cost"/>
    <m/>
    <m/>
    <m/>
    <d v="2026-04-07T00:00:00"/>
    <s v="PR2627-00069"/>
    <s v="PO2627-00169"/>
    <d v="2026-04-09T00:00:00"/>
    <m/>
    <n v="120"/>
    <s v="SFST81000048"/>
    <s v="PD Machine"/>
    <s v="Bowl Cutter (Chopper) No.1"/>
    <n v="1"/>
    <s v="Sharpening Knife of Bowl Cutter &amp; Dicer K+G Wetter"/>
    <n v="1"/>
    <s v="JOB."/>
    <n v="6000"/>
    <n v="6000"/>
    <m/>
    <s v="V1001052 - FPT Asia Co., Ltd."/>
    <x v="0"/>
    <s v="GRN2627-0000543"/>
    <d v="2026-04-21T00:00:00"/>
    <m/>
    <n v="12"/>
    <s v="Ontime"/>
    <m/>
  </r>
  <r>
    <n v="2147"/>
    <s v="Expent  cost"/>
    <m/>
    <m/>
    <m/>
    <d v="2026-04-07T00:00:00"/>
    <s v="PR2627-00070"/>
    <s v="PO2627-00170"/>
    <d v="2026-04-09T00:00:00"/>
    <m/>
    <n v="120"/>
    <s v="SFST81000048"/>
    <s v="PD Machine"/>
    <s v="Combi oven No.1"/>
    <n v="1"/>
    <s v="40.03.683S Contactor"/>
    <n v="1"/>
    <s v="PCS."/>
    <n v="20900"/>
    <n v="20900"/>
    <m/>
    <s v="V1000460 - FIX EVOLUTION CO., LTD."/>
    <x v="0"/>
    <s v="GRN2627-0000799"/>
    <d v="2026-04-24T00:00:00"/>
    <m/>
    <n v="15"/>
    <s v="Ontime"/>
    <m/>
  </r>
  <r>
    <n v="2148"/>
    <s v="Expent  cost"/>
    <m/>
    <m/>
    <m/>
    <d v="2026-04-07T00:00:00"/>
    <s v="PR2627-00070"/>
    <s v="PO2627-00170"/>
    <d v="2026-04-09T00:00:00"/>
    <m/>
    <n v="120"/>
    <s v="SFST81000048"/>
    <s v="PD Machine"/>
    <s v="Combi oven No.1"/>
    <n v="2"/>
    <s v="40.00.453P Solid State Relais"/>
    <n v="4"/>
    <s v="PCS."/>
    <n v="6000"/>
    <n v="24000"/>
    <m/>
    <s v="V1000460 - FIX EVOLUTION CO., LTD."/>
    <x v="0"/>
    <s v="GRN2627-0000799"/>
    <d v="2026-04-24T00:00:00"/>
    <m/>
    <n v="15"/>
    <s v="Ontime"/>
    <m/>
  </r>
  <r>
    <n v="2149"/>
    <s v="Expent  cost"/>
    <m/>
    <m/>
    <m/>
    <d v="2026-04-07T00:00:00"/>
    <s v="PR2627-00070"/>
    <s v="PO2627-00170"/>
    <d v="2026-04-09T00:00:00"/>
    <m/>
    <n v="120"/>
    <s v="SFST81000048"/>
    <s v="PD Machine"/>
    <s v="Combi oven No.1"/>
    <n v="3"/>
    <s v="87.01.078 Heating Assembly"/>
    <n v="1"/>
    <s v="PCS."/>
    <n v="50250"/>
    <n v="50250"/>
    <m/>
    <s v="V1000460 - FIX EVOLUTION CO., LTD."/>
    <x v="0"/>
    <s v="GRN2627-0000799"/>
    <d v="2026-04-24T00:00:00"/>
    <m/>
    <n v="15"/>
    <s v="Ontime"/>
    <m/>
  </r>
  <r>
    <n v="2150"/>
    <s v="Expent  cost"/>
    <m/>
    <m/>
    <m/>
    <d v="2026-04-07T00:00:00"/>
    <s v="PR2627-00070"/>
    <s v="PO2627-00170"/>
    <d v="2026-04-09T00:00:00"/>
    <m/>
    <n v="120"/>
    <s v="SFST81000048"/>
    <s v="PD Machine"/>
    <s v="Combi oven No.1"/>
    <n v="4"/>
    <s v="56.00.618S Ball Valve Drain SCC cpl."/>
    <n v="1"/>
    <s v="PCS."/>
    <n v="24800"/>
    <n v="24800"/>
    <m/>
    <s v="V1000460 - FIX EVOLUTION CO., LTD."/>
    <x v="0"/>
    <s v="GRN2627-0000799"/>
    <d v="2026-04-24T00:00:00"/>
    <m/>
    <n v="15"/>
    <s v="Ontime"/>
    <m/>
  </r>
  <r>
    <n v="2151"/>
    <s v="Expent  cost"/>
    <m/>
    <m/>
    <m/>
    <d v="2026-04-07T00:00:00"/>
    <s v="PR2627-00070"/>
    <s v="PO2627-00170"/>
    <d v="2026-04-09T00:00:00"/>
    <m/>
    <n v="120"/>
    <s v="SFST81000048"/>
    <s v="PD Machine"/>
    <s v="Combi oven No.1"/>
    <n v="5"/>
    <s v="24.04.797P Gasket Glass Pane/Trolly"/>
    <n v="1"/>
    <s v="PCS."/>
    <n v="3300"/>
    <n v="3300"/>
    <m/>
    <s v="V1000460 - FIX EVOLUTION CO., LTD."/>
    <x v="0"/>
    <s v="GRN2627-0000799"/>
    <d v="2026-04-24T00:00:00"/>
    <m/>
    <n v="15"/>
    <s v="Ontime"/>
    <m/>
  </r>
  <r>
    <n v="2152"/>
    <s v="Expent  cost"/>
    <m/>
    <m/>
    <m/>
    <d v="2026-04-07T00:00:00"/>
    <s v="PR2627-00070"/>
    <s v="PO2627-00170"/>
    <d v="2026-04-09T00:00:00"/>
    <m/>
    <n v="120"/>
    <s v="SFST81000048"/>
    <s v="PD Machine"/>
    <s v="Combi oven No.1"/>
    <n v="6"/>
    <s v="20.00.399P Door Gasket"/>
    <n v="1"/>
    <s v="PCS."/>
    <n v="7500"/>
    <n v="7500"/>
    <m/>
    <s v="V1000460 - FIX EVOLUTION CO., LTD."/>
    <x v="0"/>
    <s v="GRN2627-0000799"/>
    <d v="2026-04-24T00:00:00"/>
    <m/>
    <n v="15"/>
    <s v="Ontime"/>
    <m/>
  </r>
  <r>
    <n v="2153"/>
    <s v="Expent  cost"/>
    <m/>
    <m/>
    <m/>
    <d v="2026-04-07T00:00:00"/>
    <s v="PR2627-00070"/>
    <s v="PO2627-00170"/>
    <d v="2026-04-09T00:00:00"/>
    <m/>
    <n v="120"/>
    <s v="SFST81000048"/>
    <s v="PD Machine"/>
    <s v="Combi oven No.1"/>
    <n v="7"/>
    <s v="Service Fee"/>
    <n v="1"/>
    <s v="PCS."/>
    <n v="2000"/>
    <n v="2000"/>
    <m/>
    <s v="V1000460 - FIX EVOLUTION CO., LTD."/>
    <x v="0"/>
    <s v="GRN2627-0000799"/>
    <d v="2026-04-24T00:00:00"/>
    <m/>
    <n v="15"/>
    <s v="Ontime"/>
    <m/>
  </r>
  <r>
    <n v="2154"/>
    <s v="Expent  cost"/>
    <m/>
    <m/>
    <m/>
    <d v="2026-04-07T00:00:00"/>
    <s v="PR2627-00071"/>
    <s v="PO2627-00145 "/>
    <d v="2026-04-09T00:00:00"/>
    <m/>
    <n v="120"/>
    <s v="SFST11000256"/>
    <s v="Consumable part for MN"/>
    <s v="Consumable part"/>
    <n v="1"/>
    <s v="Bio Solution 1 lit"/>
    <n v="4"/>
    <s v="bot"/>
    <n v="800"/>
    <n v="3200"/>
    <m/>
    <s v="V1000206 - TECHMAN (THAILAND) CO.,LTD."/>
    <x v="0"/>
    <s v="GRN2627-0000542"/>
    <d v="2026-04-21T00:00:00"/>
    <m/>
    <n v="12"/>
    <s v="Ontime"/>
    <m/>
  </r>
  <r>
    <n v="2155"/>
    <s v="Expent  cost"/>
    <m/>
    <m/>
    <m/>
    <d v="2026-04-08T00:00:00"/>
    <s v="PR2627-00086"/>
    <s v="PO2627-00414"/>
    <d v="2026-04-23T00:00:00"/>
    <m/>
    <n v="120"/>
    <s v="SFST34000025"/>
    <s v="Consumable part for MN"/>
    <s v="Consumable part"/>
    <n v="1"/>
    <s v="บอลวาล์ว สแตนเลส 304 ขนาด 1/2’’ นิ้ว (Ball Valve Stainless)"/>
    <n v="20"/>
    <s v="PCS."/>
    <n v="160"/>
    <n v="3200"/>
    <m/>
    <s v="V1000259 - JJP SUPPLY CO., LTD"/>
    <x v="0"/>
    <s v="GRN2627-0001309"/>
    <d v="2026-05-13T00:00:00"/>
    <m/>
    <n v="20"/>
    <s v="Ontime"/>
    <m/>
  </r>
  <r>
    <n v="2156"/>
    <s v="Expent  cost"/>
    <m/>
    <m/>
    <m/>
    <d v="2026-04-08T00:00:00"/>
    <s v="PR2627-00097"/>
    <s v="PO2627-00539"/>
    <d v="2026-04-27T00:00:00"/>
    <m/>
    <n v="30"/>
    <s v="SFST81000050"/>
    <s v="Consumable part for MN"/>
    <s v="Consumable part"/>
    <n v="1"/>
    <s v="TOYOX สายยาง (TFB-15) 5/8&quot; เกรดอาหาร TOYOFOODS"/>
    <n v="50"/>
    <s v="M."/>
    <n v="166.6"/>
    <n v="8330"/>
    <m/>
    <s v="V1001096 - TTT CORPORATION CO., LTD."/>
    <x v="0"/>
    <s v="GRN2627-0001027"/>
    <d v="2026-05-05T00:00:00"/>
    <m/>
    <n v="8"/>
    <s v="Ontime"/>
    <m/>
  </r>
  <r>
    <n v="2157"/>
    <s v="Expent  cost"/>
    <m/>
    <m/>
    <m/>
    <d v="2026-04-09T00:00:00"/>
    <s v="PR2627-00097"/>
    <s v="PO2627-00539"/>
    <d v="2026-04-27T00:00:00"/>
    <m/>
    <n v="30"/>
    <s v="SFST81000050"/>
    <s v="Consumable part for MN"/>
    <s v="Consumable part"/>
    <n v="2"/>
    <s v="ค่าส่ง"/>
    <n v="1"/>
    <s v="JOB."/>
    <n v="122.5"/>
    <n v="122.5"/>
    <m/>
    <s v="V1001096 - TTT CORPORATION CO., LTD."/>
    <x v="0"/>
    <s v="GRN2627-0001027"/>
    <d v="2026-05-05T00:00:00"/>
    <m/>
    <n v="8"/>
    <s v="Ontime"/>
    <m/>
  </r>
  <r>
    <n v="2158"/>
    <s v="Expent  cost"/>
    <m/>
    <m/>
    <m/>
    <d v="2026-04-09T00:00:00"/>
    <s v="PR2627-00098"/>
    <s v="PO2627-00421"/>
    <d v="2026-04-22T00:00:00"/>
    <m/>
    <n v="60"/>
    <s v="SFST81000050"/>
    <s v="Consumable part for MN"/>
    <s v="Consumable part"/>
    <n v="1"/>
    <s v="เม็ดยา DPD No.1 &quot;Lovibond&quot;"/>
    <n v="20"/>
    <s v="PCS."/>
    <n v="1330"/>
    <n v="26600"/>
    <m/>
    <s v="V1000210 - U.P. MARKETING GENERAL SUPPLY CO., LTD."/>
    <x v="0"/>
    <s v="GRN2627-0001008"/>
    <d v="2026-05-04T00:00:00"/>
    <m/>
    <n v="12"/>
    <s v="Ontime"/>
    <m/>
  </r>
  <r>
    <n v="2159"/>
    <s v="Expent  cost"/>
    <m/>
    <m/>
    <m/>
    <d v="2026-04-09T00:00:00"/>
    <s v="PR2627-00098"/>
    <s v="PO2627-00421"/>
    <d v="2026-04-22T00:00:00"/>
    <m/>
    <n v="60"/>
    <s v="SFST81000050"/>
    <s v="Consumable part for MN"/>
    <s v="Consumable part"/>
    <n v="2"/>
    <s v="Lovibond photometer sample cell, round glass 16mm._x000a_16mm. Diameter, 96mm. Height with lid 10ml._x000a_#197620&quot;"/>
    <n v="6"/>
    <s v="PCS."/>
    <n v="400"/>
    <n v="2400"/>
    <m/>
    <s v="V1000210 - U.P. MARKETING GENERAL SUPPLY CO., LTD."/>
    <x v="0"/>
    <s v="GRN2627-0001008"/>
    <d v="2026-05-04T00:00:00"/>
    <m/>
    <n v="12"/>
    <s v="Ontime"/>
    <m/>
  </r>
  <r>
    <n v="2160"/>
    <s v="Expent  cost"/>
    <m/>
    <m/>
    <m/>
    <d v="2026-04-10T00:00:00"/>
    <s v="PR2627-00136"/>
    <s v="PO2627-00415"/>
    <d v="2026-04-22T00:00:00"/>
    <m/>
    <n v="120"/>
    <s v="SFST81000064"/>
    <s v="PD Machine"/>
    <s v="Inspect cost"/>
    <n v="1"/>
    <s v="Service Charge_x000a_Low-Risk Machines Inspection_x000a_- K+G Wetter CM 120 STL_x000a_- Firex steam bratt pan 1_x000a_- Jumainox steam bratt pan 2_x000a_- Jumainox steam bratt pan 3_x000a_- Jumainox steam bratt pan 4"/>
    <n v="1"/>
    <s v="JOB."/>
    <n v="16000"/>
    <n v="16000"/>
    <m/>
    <s v="V1001052 - FPT Asia Co., Ltd."/>
    <x v="1"/>
    <m/>
    <m/>
    <m/>
    <n v="-46134"/>
    <s v="Ontime"/>
    <m/>
  </r>
  <r>
    <n v="2161"/>
    <s v="Expent  cost"/>
    <m/>
    <m/>
    <m/>
    <d v="2026-04-10T00:00:00"/>
    <s v="PR2627-00137"/>
    <s v="PO2627-00416"/>
    <d v="2026-04-22T00:00:00"/>
    <m/>
    <n v="120"/>
    <s v="SFST81000064"/>
    <s v="PD Machine"/>
    <s v="Inspect cost"/>
    <n v="1"/>
    <s v="MODEL: ICP 202-SN: E22SJ23013133144 (No.2)"/>
    <n v="1"/>
    <s v="JOB."/>
    <n v="3000"/>
    <n v="3000"/>
    <m/>
    <s v="V1000460 - FIX EVOLUTION CO., LTD."/>
    <x v="0"/>
    <s v="GRN2627-0000801"/>
    <d v="2026-04-24T00:00:00"/>
    <m/>
    <n v="2"/>
    <s v="Ontime"/>
    <m/>
  </r>
  <r>
    <n v="2162"/>
    <s v="Expent  cost"/>
    <m/>
    <m/>
    <m/>
    <d v="2026-04-10T00:00:00"/>
    <s v="PR2627-00137"/>
    <s v="PO2627-00416"/>
    <d v="2026-04-22T00:00:00"/>
    <m/>
    <n v="120"/>
    <s v="SFST81000064"/>
    <s v="PD Machine"/>
    <s v="Inspect cost"/>
    <n v="2"/>
    <s v="MODEL: SCC WE 202-SN: EZ2SI19032734036 (No.3)"/>
    <n v="1"/>
    <s v="JOB."/>
    <n v="1500"/>
    <n v="1500"/>
    <m/>
    <s v="V1000460 - FIX EVOLUTION CO., LTD."/>
    <x v="0"/>
    <s v="GRN2627-0000801"/>
    <d v="2026-04-24T00:00:00"/>
    <m/>
    <n v="2"/>
    <s v="Ontime"/>
    <m/>
  </r>
  <r>
    <n v="2163"/>
    <s v="Expent  cost"/>
    <m/>
    <m/>
    <m/>
    <d v="2026-04-10T00:00:00"/>
    <s v="PR2627-00137"/>
    <s v="PO2627-00416"/>
    <d v="2026-04-22T00:00:00"/>
    <m/>
    <n v="120"/>
    <s v="SFST81000064"/>
    <s v="PD Machine"/>
    <s v="Inspect cost"/>
    <n v="3"/>
    <s v="MODEL: ICP 202-SN: E225123083078215 (No.4)"/>
    <n v="1"/>
    <s v="JOB."/>
    <n v="1500"/>
    <n v="1500"/>
    <m/>
    <s v="V1000460 - FIX EVOLUTION CO., LTD."/>
    <x v="0"/>
    <s v="GRN2627-0000801"/>
    <d v="2026-04-24T00:00:00"/>
    <m/>
    <n v="2"/>
    <s v="Ontime"/>
    <m/>
  </r>
  <r>
    <n v="2164"/>
    <s v="Expent  cost"/>
    <m/>
    <m/>
    <m/>
    <d v="2026-04-10T00:00:00"/>
    <s v="PR2627-00137"/>
    <s v="PO2627-00416"/>
    <d v="2026-04-22T00:00:00"/>
    <m/>
    <n v="120"/>
    <s v="SFST81000064"/>
    <s v="PD Machine"/>
    <s v="Inspect cost"/>
    <n v="4"/>
    <s v="MODEL: Angelo Po Combi Oven (R&amp;D)"/>
    <n v="1"/>
    <s v="JOB."/>
    <n v="2000"/>
    <n v="2000"/>
    <m/>
    <s v="V1000460 - FIX EVOLUTION CO., LTD."/>
    <x v="0"/>
    <s v="GRN2627-0000801"/>
    <d v="2026-04-24T00:00:00"/>
    <m/>
    <n v="2"/>
    <s v="Ontime"/>
    <m/>
  </r>
  <r>
    <n v="2165"/>
    <s v="Expent  cost"/>
    <m/>
    <m/>
    <m/>
    <d v="2026-04-10T00:00:00"/>
    <s v="PR2627-00137"/>
    <s v="PO2627-00416"/>
    <d v="2026-04-22T00:00:00"/>
    <m/>
    <n v="120"/>
    <s v="SFST81000064"/>
    <s v="PD Machine"/>
    <s v="Inspect cost"/>
    <n v="5"/>
    <s v="MODEL: SCC WE 202-SN: E225119032739795 (No. 1)"/>
    <n v="1"/>
    <s v="JOB."/>
    <n v="1500"/>
    <n v="1500"/>
    <m/>
    <s v="V1000460 - FIX EVOLUTION CO., LTD."/>
    <x v="0"/>
    <s v="GRN2627-0000801"/>
    <d v="2026-04-24T00:00:00"/>
    <m/>
    <n v="2"/>
    <s v="Ontime"/>
    <m/>
  </r>
  <r>
    <n v="2166"/>
    <s v="Expent  cost"/>
    <m/>
    <m/>
    <m/>
    <d v="2026-04-10T00:00:00"/>
    <s v="PR2627-00140"/>
    <s v="PO2627-00422"/>
    <d v="2026-04-23T00:00:00"/>
    <m/>
    <n v="500"/>
    <s v="SFST81000050"/>
    <s v="Consumable part for MN"/>
    <s v="Consumable part"/>
    <n v="1"/>
    <s v="แก๊สอ๊อกซิเย่น ขนาด 1.5 คิว"/>
    <n v="1"/>
    <s v="DRUM."/>
    <n v="150"/>
    <n v="150"/>
    <m/>
    <s v="V1000475 - คล่องการค้า"/>
    <x v="1"/>
    <m/>
    <m/>
    <m/>
    <n v="-46135"/>
    <s v="Ontime"/>
    <m/>
  </r>
  <r>
    <n v="2167"/>
    <s v="Expent  cost"/>
    <m/>
    <m/>
    <m/>
    <d v="2026-04-10T00:00:00"/>
    <s v="PR2627-00140"/>
    <s v="PO2627-00422"/>
    <d v="2026-04-23T00:00:00"/>
    <m/>
    <n v="500"/>
    <s v="SFST81000050"/>
    <s v="Consumable part for MN"/>
    <s v="Consumable part"/>
    <n v="2"/>
    <s v="แก๊สอ๊อกซิเย่น ขนาด 1.5 คิว"/>
    <n v="1"/>
    <s v="DRUM."/>
    <n v="150"/>
    <n v="150"/>
    <m/>
    <s v="V1000475 - คล่องการค้า"/>
    <x v="1"/>
    <m/>
    <m/>
    <m/>
    <n v="-46135"/>
    <s v="Ontime"/>
    <m/>
  </r>
  <r>
    <n v="2168"/>
    <s v="Expent  cost"/>
    <m/>
    <m/>
    <m/>
    <d v="2026-04-10T00:00:00"/>
    <s v="PR2627-00140"/>
    <s v="PO2627-00422"/>
    <d v="2026-04-23T00:00:00"/>
    <m/>
    <n v="500"/>
    <s v="SFST81000050"/>
    <s v="Consumable part for MN"/>
    <s v="Consumable part"/>
    <n v="3"/>
    <s v="แก๊สอ๊อกซิเย่น ขนาด 1.5 คิว"/>
    <n v="1"/>
    <s v="DRUM."/>
    <n v="150"/>
    <n v="150"/>
    <m/>
    <s v="V1000475 - คล่องการค้า"/>
    <x v="1"/>
    <m/>
    <m/>
    <m/>
    <n v="-46135"/>
    <s v="Ontime"/>
    <m/>
  </r>
  <r>
    <n v="2169"/>
    <s v="Expent  cost"/>
    <m/>
    <m/>
    <m/>
    <d v="2026-04-10T00:00:00"/>
    <s v="PR2627-00140"/>
    <s v="PO2627-00422"/>
    <d v="2026-04-23T00:00:00"/>
    <m/>
    <n v="500"/>
    <s v="SFST81000050"/>
    <s v="Consumable part for MN"/>
    <s v="Consumable part"/>
    <n v="4"/>
    <s v="แก๊สอ๊อกซิเย่น ขนาด 1.5 คิว"/>
    <n v="1"/>
    <s v="DRUM."/>
    <n v="150"/>
    <n v="150"/>
    <m/>
    <s v="V1000475 - คล่องการค้า"/>
    <x v="1"/>
    <m/>
    <m/>
    <m/>
    <n v="-46135"/>
    <s v="Ontime"/>
    <m/>
  </r>
  <r>
    <n v="2170"/>
    <s v="Expent  cost"/>
    <m/>
    <m/>
    <m/>
    <d v="2026-04-10T00:00:00"/>
    <s v="PR2627-00140"/>
    <s v="PO2627-00422"/>
    <d v="2026-04-23T00:00:00"/>
    <m/>
    <n v="500"/>
    <s v="SFST81000050"/>
    <s v="Consumable part for MN"/>
    <s v="Consumable part"/>
    <n v="5"/>
    <s v="แก๊สอ๊อกซิเย่น ขนาด 1.5 คิว"/>
    <n v="1"/>
    <s v="DRUM."/>
    <n v="150"/>
    <n v="150"/>
    <m/>
    <s v="V1000475 - คล่องการค้า"/>
    <x v="1"/>
    <m/>
    <m/>
    <m/>
    <n v="-46135"/>
    <s v="Ontime"/>
    <m/>
  </r>
  <r>
    <n v="2171"/>
    <s v="Expent  cost"/>
    <m/>
    <m/>
    <m/>
    <d v="2026-04-10T00:00:00"/>
    <s v="PR2627-00140"/>
    <s v="PO2627-00422"/>
    <d v="2026-04-23T00:00:00"/>
    <m/>
    <n v="500"/>
    <s v="SFST81000050"/>
    <s v="Consumable part for MN"/>
    <s v="Consumable part"/>
    <n v="6"/>
    <s v="แก๊สอ๊อกซิเย่น ขนาด 1.5 คิว"/>
    <n v="1"/>
    <s v="DRUM."/>
    <n v="150"/>
    <n v="150"/>
    <m/>
    <s v="V1000475 - คล่องการค้า"/>
    <x v="1"/>
    <m/>
    <m/>
    <m/>
    <n v="-46135"/>
    <s v="Ontime"/>
    <m/>
  </r>
  <r>
    <n v="2172"/>
    <s v="Expent  cost"/>
    <m/>
    <m/>
    <m/>
    <d v="2026-04-10T00:00:00"/>
    <s v="PR2627-00155"/>
    <s v="PO2627-00417"/>
    <d v="2026-04-22T00:00:00"/>
    <m/>
    <n v="120"/>
    <s v="SFST81000048"/>
    <s v="Cooling machine for PD line"/>
    <s v="Condencer Unit No.29 (Air Blast Freezer2)"/>
    <n v="1"/>
    <s v="ค่าแรงปฏิบัติงานตรวจเช็คระบบทำความเย็น Air Blast No.2 1 _x000a_- ตรวจเช็คการทำงานของระบบทำความเย็น_x000a_- ตรวจเช็คการทำงานของระบบละลายน้ำแข็ง_x000a_- ตรวจเช็คการทำงานของ Compressor _x000a_- ตรวจเช็คปัญหาเพื่อเสนอราคาแก้ไขหรือซ่อมต่อไป"/>
    <n v="1"/>
    <s v="JOB."/>
    <n v="9500"/>
    <n v="9500"/>
    <m/>
    <s v="V1000762 - PORNNARIN P N SERVICE LIMITED PARTNERSHIP"/>
    <x v="0"/>
    <s v="GRN2627-0001310"/>
    <d v="2026-05-13T00:00:00"/>
    <m/>
    <n v="21"/>
    <s v="Ontime"/>
    <m/>
  </r>
  <r>
    <n v="2173"/>
    <s v="Expent  cost"/>
    <m/>
    <m/>
    <m/>
    <d v="2026-04-17T00:00:00"/>
    <s v="PR2627-00202"/>
    <s v="PO2627-00453 "/>
    <d v="2026-04-24T00:00:00"/>
    <m/>
    <n v="200"/>
    <s v="SFST81000048"/>
    <s v="Cooling machine for PD line"/>
    <s v="Cooling system jobs"/>
    <n v="1"/>
    <s v="Cleaning Evaporator_x000a_- Swap test ATP_x000a_- If the ATP result does not pass, it must be cleaned again_x000a_- 3 Zone: Hight risk, Low risk, Midium"/>
    <n v="62"/>
    <s v="Unit "/>
    <n v="1900"/>
    <n v="117800"/>
    <m/>
    <s v="V1000799 - LALIN CLEAN TECH CO., LTD."/>
    <x v="1"/>
    <m/>
    <m/>
    <m/>
    <n v="-46136"/>
    <s v="Ontime"/>
    <m/>
  </r>
  <r>
    <n v="2174"/>
    <s v="Expent  cost"/>
    <m/>
    <m/>
    <m/>
    <d v="2026-04-17T00:00:00"/>
    <s v="PR2627-00212 "/>
    <s v="PO2627-00418 "/>
    <d v="2026-04-22T00:00:00"/>
    <m/>
    <n v="120"/>
    <s v="SFST34000102"/>
    <s v="Consumable part for MN"/>
    <s v="Consumable part"/>
    <n v="1"/>
    <s v="ซิลิโคนไร้กรดกันเชื้อรา Wessbond silicone Neutra สีเทา"/>
    <n v="25"/>
    <s v="PCS."/>
    <n v="220"/>
    <n v="5500"/>
    <m/>
    <s v="V1000576 - Darmex Petroleum (Thailand) Corp., Ltd."/>
    <x v="0"/>
    <s v="GRN2627-0001014"/>
    <d v="2026-05-04T00:00:00"/>
    <m/>
    <n v="12"/>
    <s v="Ontime"/>
    <m/>
  </r>
  <r>
    <n v="2175"/>
    <s v="Expent  cost"/>
    <m/>
    <m/>
    <m/>
    <d v="2026-04-17T00:00:00"/>
    <s v="PR2627-00212 "/>
    <s v="PO2627-00418 "/>
    <d v="2026-04-22T00:00:00"/>
    <m/>
    <n v="120"/>
    <s v="SFST34000103"/>
    <s v="Consumable part for MN"/>
    <s v="Consumable part"/>
    <n v="2"/>
    <s v="ซิลิโคนไร้กรดกันเชื้อรา Wessbond silicone Neutra สีขาว"/>
    <n v="25"/>
    <s v="PCS."/>
    <n v="230"/>
    <n v="5750"/>
    <m/>
    <s v="V1000576 - Darmex Petroleum (Thailand) Corp., Ltd."/>
    <x v="0"/>
    <s v="GRN2627-0001014"/>
    <d v="2026-05-04T00:00:00"/>
    <m/>
    <n v="12"/>
    <s v="Ontime"/>
    <m/>
  </r>
  <r>
    <n v="2176"/>
    <s v="Expent  cost"/>
    <m/>
    <m/>
    <m/>
    <d v="2026-04-20T00:00:00"/>
    <s v="PR2627-00250"/>
    <s v="PO2627-00419"/>
    <d v="2026-04-22T00:00:00"/>
    <m/>
    <n v="120"/>
    <s v="SFST81000048"/>
    <s v="PD Machine"/>
    <s v="Combi oven No.1"/>
    <n v="1"/>
    <s v="40.03.513P Fan motor with motor shaft gasket"/>
    <n v="1"/>
    <s v="PCS."/>
    <n v="59805"/>
    <n v="59805"/>
    <m/>
    <s v="V1000460 - FIX EVOLUTION CO., LTD."/>
    <x v="0"/>
    <s v="GRN2627-0000802"/>
    <d v="2026-04-24T00:00:00"/>
    <m/>
    <n v="2"/>
    <s v="Ontime"/>
    <m/>
  </r>
  <r>
    <n v="2177"/>
    <s v="Expent  cost"/>
    <m/>
    <m/>
    <m/>
    <d v="2026-04-23T00:00:00"/>
    <s v="PR2627-00300"/>
    <s v="PO2627-00445 "/>
    <d v="2026-04-24T00:00:00"/>
    <m/>
    <n v="200"/>
    <s v="SFST81000050"/>
    <s v="Tool and Equipment PD M/C"/>
    <s v="Tool and Equipment"/>
    <n v="1"/>
    <s v="Material tube bergin, Blur"/>
    <n v="75"/>
    <s v="M."/>
    <n v="600"/>
    <n v="45000"/>
    <m/>
    <s v="V1000021 - CALVATIS-ASIA PACIFIC CO.,LTD."/>
    <x v="0"/>
    <s v="GRN2627-0001117"/>
    <d v="2026-05-07T00:00:00"/>
    <m/>
    <n v="13"/>
    <s v="Ontime"/>
    <m/>
  </r>
  <r>
    <n v="2178"/>
    <s v="Expent  cost"/>
    <m/>
    <m/>
    <m/>
    <d v="2026-04-23T00:00:00"/>
    <s v="PR2627-00300"/>
    <s v="PO2627-00445 "/>
    <d v="2026-04-24T00:00:00"/>
    <m/>
    <n v="200"/>
    <s v="SFST81000050"/>
    <s v="Tool and Equipment PD M/C"/>
    <s v="Tool and Equipment"/>
    <n v="2"/>
    <s v="ปลอกย้ำ HYDROLIC"/>
    <n v="6"/>
    <s v="SET."/>
    <n v="400"/>
    <n v="2400"/>
    <m/>
    <s v="V1000021 - CALVATIS-ASIA PACIFIC CO.,LTD."/>
    <x v="0"/>
    <s v="GRN2627-0001117"/>
    <d v="2026-05-07T00:00:00"/>
    <m/>
    <n v="13"/>
    <s v="Ontime"/>
    <m/>
  </r>
  <r>
    <n v="2179"/>
    <s v="Expent  cost"/>
    <m/>
    <m/>
    <m/>
    <d v="2026-04-23T00:00:00"/>
    <s v="PR2627-00300"/>
    <s v="PO2627-00445 "/>
    <d v="2026-04-24T00:00:00"/>
    <m/>
    <n v="200"/>
    <s v="SFST81000050"/>
    <s v="Tool and Equipment PD M/C"/>
    <s v="Tool and Equipment"/>
    <n v="3"/>
    <s v="GBMT0808 (ปลอกย้ำ) หางหนู 4หุน เกลียวนอก 4หุน"/>
    <n v="3"/>
    <s v="SET."/>
    <n v="400"/>
    <n v="1200"/>
    <m/>
    <s v="V1000021 - CALVATIS-ASIA PACIFIC CO.,LTD."/>
    <x v="0"/>
    <s v="GRN2627-0001117"/>
    <d v="2026-05-07T00:00:00"/>
    <m/>
    <n v="13"/>
    <s v="Ontime"/>
    <m/>
  </r>
  <r>
    <n v="2180"/>
    <s v="Expent  cost"/>
    <m/>
    <m/>
    <m/>
    <d v="2026-04-23T00:00:00"/>
    <s v="PR2627-00300"/>
    <s v="PO2627-00445 "/>
    <d v="2026-04-24T00:00:00"/>
    <m/>
    <n v="200"/>
    <s v="SFST81000050"/>
    <s v="Tool and Equipment PD M/C"/>
    <s v="Tool and Equipment"/>
    <n v="4"/>
    <s v="GBMT0806 (ปลอกย้ำ) หางหนู 4หุน เกลียวนอก 3หุน"/>
    <n v="3"/>
    <s v="SET."/>
    <n v="400"/>
    <n v="1200"/>
    <m/>
    <s v="V1000021 - CALVATIS-ASIA PACIFIC CO.,LTD."/>
    <x v="0"/>
    <s v="GRN2627-0001117"/>
    <d v="2026-05-07T00:00:00"/>
    <m/>
    <n v="13"/>
    <s v="Ontime"/>
    <m/>
  </r>
  <r>
    <n v="2181"/>
    <s v="Expent  cost"/>
    <m/>
    <m/>
    <m/>
    <d v="2026-04-23T00:00:00"/>
    <s v="PR2627-00300"/>
    <s v="PO2627-00445 "/>
    <d v="2026-04-24T00:00:00"/>
    <m/>
    <n v="200"/>
    <s v="SFST81000050"/>
    <s v="Tool and Equipment PD M/C"/>
    <s v="Tool and Equipment"/>
    <n v="5"/>
    <s v="บอลวาล์ว สแตนเลส-316 KITZ-6000TKM 1/2&quot;"/>
    <n v="3"/>
    <s v="SET."/>
    <n v="900"/>
    <n v="2700"/>
    <m/>
    <s v="V1000021 - CALVATIS-ASIA PACIFIC CO.,LTD."/>
    <x v="0"/>
    <s v="GRN2627-0001117"/>
    <d v="2026-05-07T00:00:00"/>
    <m/>
    <n v="13"/>
    <s v="Ontime"/>
    <m/>
  </r>
  <r>
    <n v="2182"/>
    <s v="Expent  cost"/>
    <m/>
    <m/>
    <m/>
    <d v="2026-04-23T00:00:00"/>
    <s v="PR2627-00300"/>
    <s v="PO2627-00445 "/>
    <d v="2026-04-24T00:00:00"/>
    <m/>
    <n v="200"/>
    <s v="SFST81000050"/>
    <s v="Tool and Equipment PD M/C"/>
    <s v="Tool and Equipment"/>
    <n v="6"/>
    <s v="หัวฉีดโฟม 1/2&quot;"/>
    <n v="3"/>
    <s v="SET."/>
    <n v="1100"/>
    <n v="3300"/>
    <m/>
    <s v="V1000021 - CALVATIS-ASIA PACIFIC CO.,LTD."/>
    <x v="0"/>
    <s v="GRN2627-0001117"/>
    <d v="2026-05-07T00:00:00"/>
    <m/>
    <n v="13"/>
    <s v="Ontime"/>
    <m/>
  </r>
  <r>
    <n v="2183"/>
    <s v="Expent  cost"/>
    <m/>
    <m/>
    <m/>
    <d v="2026-04-23T00:00:00"/>
    <s v="PR2627-00300"/>
    <s v="PO2627-00445 "/>
    <d v="2026-04-24T00:00:00"/>
    <m/>
    <n v="200"/>
    <s v="SFST81000050"/>
    <s v="Tool and Equipment PD M/C"/>
    <s v="Tool and Equipment"/>
    <n v="7"/>
    <s v="Hoses for cleaning process"/>
    <n v="3"/>
    <s v="SET."/>
    <n v="1500"/>
    <n v="4500"/>
    <m/>
    <s v="V1000021 - CALVATIS-ASIA PACIFIC CO.,LTD."/>
    <x v="0"/>
    <s v="GRN2627-0001117"/>
    <d v="2026-05-07T00:00:00"/>
    <m/>
    <n v="13"/>
    <s v="Ontime"/>
    <m/>
  </r>
  <r>
    <n v="2184"/>
    <s v="Expent  cost"/>
    <m/>
    <m/>
    <m/>
    <d v="2026-04-23T00:00:00"/>
    <s v="PR2627-00302"/>
    <s v="PO2627-00446"/>
    <d v="2026-04-24T00:00:00"/>
    <m/>
    <n v="120"/>
    <s v="SFST81000050"/>
    <s v="Refrigerant-oil for cooling M/C"/>
    <s v="Tool and Equipment"/>
    <n v="1"/>
    <s v="น้ำมันคอมเพรสเซอร์ Solest-170 POE Refrigeration Oil 18.9L Screw Compressors"/>
    <n v="6"/>
    <s v="DRUM."/>
    <n v="16000"/>
    <n v="96000"/>
    <m/>
    <s v="V1000109 - Coolconnection Co., Ltd"/>
    <x v="0"/>
    <s v="GRN2627-0001025"/>
    <d v="2026-05-05T00:00:00"/>
    <m/>
    <n v="11"/>
    <s v="Ontime"/>
    <m/>
  </r>
  <r>
    <n v="2185"/>
    <s v="Expent  cost"/>
    <m/>
    <m/>
    <m/>
    <d v="2026-04-23T00:00:00"/>
    <s v="PR2627-00303"/>
    <s v="PO2627-00447 "/>
    <d v="2026-04-27T00:00:00"/>
    <m/>
    <n v="120"/>
    <s v="SFST81000050"/>
    <s v="Tool and Equipment PD M/C"/>
    <s v="Electrical part"/>
    <n v="1"/>
    <s v="Emergency Stop Switch IDEC YW1B-V ไฟ14-16AWG.Ui300-600V 10A."/>
    <n v="10"/>
    <s v="PC."/>
    <n v="54.720000000000006"/>
    <n v="547.20000000000005"/>
    <m/>
    <s v="V1000481 - บริษัท เจดับบลิวเทค จำกัด"/>
    <x v="0"/>
    <s v="GRN2627-0001024"/>
    <d v="2026-05-05T00:00:00"/>
    <m/>
    <n v="8"/>
    <s v="Ontime"/>
    <m/>
  </r>
  <r>
    <n v="2186"/>
    <s v="Expent  cost"/>
    <m/>
    <m/>
    <m/>
    <d v="2026-04-23T00:00:00"/>
    <s v="PR2627-00303"/>
    <s v="PO2627-00447 "/>
    <d v="2026-04-27T00:00:00"/>
    <m/>
    <n v="120"/>
    <s v="SFST81000050"/>
    <s v="Tool and Equipment PD M/C"/>
    <s v="Electrical part"/>
    <n v="2"/>
    <s v="ป้าย &quot;EMERGENCY STOP&quot;ศูนย์กลาง60มม.รูใน22มม.พื้นป้ายสีเหลืองตัวหนังสือสีดำ"/>
    <n v="10"/>
    <s v="PC."/>
    <n v="86.64"/>
    <n v="866.4"/>
    <m/>
    <s v="V1000481 - บริษัท เจดับบลิวเทค จำกัด"/>
    <x v="0"/>
    <s v="GRN2627-0001024"/>
    <d v="2026-05-05T00:00:00"/>
    <m/>
    <n v="8"/>
    <s v="Ontime"/>
    <m/>
  </r>
  <r>
    <n v="2187"/>
    <s v="Expent  cost"/>
    <m/>
    <m/>
    <m/>
    <d v="2026-04-23T00:00:00"/>
    <s v="PR2627-00303"/>
    <s v="PO2627-00447 "/>
    <d v="2026-04-27T00:00:00"/>
    <m/>
    <n v="120"/>
    <s v="SFST81000050"/>
    <s v="Tool and Equipment PD M/C"/>
    <s v="Electrical part"/>
    <n v="3"/>
    <s v="YW1B-M1E01R IDEC สวิตช์กด 1NC สีแดง"/>
    <n v="10"/>
    <s v="PC."/>
    <n v="78.44"/>
    <n v="784.4"/>
    <m/>
    <s v="V1000481 - บริษัท เจดับบลิวเทค จำกัด"/>
    <x v="0"/>
    <s v="GRN2627-0001024"/>
    <d v="2026-05-05T00:00:00"/>
    <m/>
    <n v="8"/>
    <s v="Ontime"/>
    <m/>
  </r>
  <r>
    <n v="2188"/>
    <s v="Expent  cost"/>
    <m/>
    <m/>
    <m/>
    <d v="2026-04-23T00:00:00"/>
    <s v="PR2627-00303"/>
    <s v="PO2627-00447 "/>
    <d v="2026-04-27T00:00:00"/>
    <m/>
    <n v="120"/>
    <s v="SFST81000050"/>
    <s v="Tool and Equipment PD M/C"/>
    <s v="Electrical part"/>
    <n v="4"/>
    <s v="YW1B-M1E01R IDEC สวิตช์กด 1NC สีเขียว"/>
    <n v="10"/>
    <s v="PC."/>
    <n v="54.720000000000006"/>
    <n v="547.20000000000005"/>
    <m/>
    <s v="V1000481 - บริษัท เจดับบลิวเทค จำกัด"/>
    <x v="0"/>
    <s v="GRN2627-0001024"/>
    <d v="2026-05-05T00:00:00"/>
    <m/>
    <n v="8"/>
    <s v="Ontime"/>
    <m/>
  </r>
  <r>
    <n v="2189"/>
    <s v="Expent  cost"/>
    <m/>
    <m/>
    <m/>
    <d v="2026-04-23T00:00:00"/>
    <s v="PR2627-00303"/>
    <s v="PO2627-00447 "/>
    <d v="2026-04-27T00:00:00"/>
    <m/>
    <n v="120"/>
    <s v="SFST81000050"/>
    <s v="Tool and Equipment PD M/C"/>
    <s v="Electrical part"/>
    <n v="5"/>
    <s v="YW1S-2E11 IDEC สวิตช์ลูกศร 2ทาง 1NO+1NC"/>
    <n v="10"/>
    <s v="PC."/>
    <n v="100.38"/>
    <n v="1003.8"/>
    <m/>
    <s v="V1000481 - บริษัท เจดับบลิวเทค จำกัด"/>
    <x v="0"/>
    <s v="GRN2627-0001024"/>
    <d v="2026-05-05T00:00:00"/>
    <m/>
    <n v="8"/>
    <s v="Ontime"/>
    <m/>
  </r>
  <r>
    <n v="2190"/>
    <s v="Expent  cost"/>
    <m/>
    <m/>
    <m/>
    <d v="2026-04-23T00:00:00"/>
    <s v="PR2627-00304"/>
    <s v="PO2627-00448"/>
    <d v="2026-04-24T00:00:00"/>
    <m/>
    <n v="120"/>
    <s v="SFST81000064"/>
    <s v="PD Machine"/>
    <s v="Inspect cost"/>
    <n v="1"/>
    <s v="IX-GN-4043 J/N 205242601 Part Code S/N.100304081"/>
    <n v="1"/>
    <s v="JOB."/>
    <n v="8500"/>
    <n v="8500"/>
    <m/>
    <s v="V1000097 - ISHIDA (THAILAND) CO.,LTD."/>
    <x v="0"/>
    <s v="GRN2627-0001318"/>
    <d v="2026-05-13T00:00:00"/>
    <m/>
    <n v="19"/>
    <s v="Ontime"/>
    <m/>
  </r>
  <r>
    <n v="2191"/>
    <s v="Expent  cost"/>
    <m/>
    <m/>
    <m/>
    <d v="2026-04-23T00:00:00"/>
    <s v="PR2627-00304"/>
    <s v="PO2627-00448"/>
    <d v="2026-04-24T00:00:00"/>
    <m/>
    <n v="120"/>
    <s v="SFST81000064"/>
    <s v="PD Machine"/>
    <s v="Inspect cost"/>
    <n v="2"/>
    <s v="Transportation"/>
    <n v="1"/>
    <s v="JOB."/>
    <n v="1500"/>
    <n v="1500"/>
    <m/>
    <s v="V1000097 - ISHIDA (THAILAND) CO.,LTD."/>
    <x v="0"/>
    <s v="GRN2627-0001318"/>
    <d v="2026-05-13T00:00:00"/>
    <m/>
    <n v="19"/>
    <s v="Ontime"/>
    <m/>
  </r>
  <r>
    <n v="2192"/>
    <s v="Expent  cost"/>
    <m/>
    <m/>
    <m/>
    <d v="2026-04-24T00:00:00"/>
    <s v="PR2627-00320"/>
    <s v="PO2627-00673"/>
    <d v="2026-04-30T00:00:00"/>
    <m/>
    <n v="30"/>
    <s v="SFST81000050"/>
    <s v="Consumable part for MN"/>
    <s v="Consumable part"/>
    <n v="1"/>
    <s v="ถ่านไฟฉาย Panasonic NEO C (1x2ก้อน) R14NT/2ST"/>
    <n v="36"/>
    <s v="PC"/>
    <n v="32.5"/>
    <n v="1170"/>
    <m/>
    <s v="V1000045 - OFFICE WORK CO., LTD."/>
    <x v="0"/>
    <s v="GRN2627-0001156"/>
    <d v="2026-05-08T00:00:00"/>
    <m/>
    <n v="8"/>
    <s v="Ontime"/>
    <m/>
  </r>
  <r>
    <n v="2193"/>
    <s v="Expent  cost"/>
    <m/>
    <m/>
    <m/>
    <d v="2026-04-24T00:00:00"/>
    <s v="PR2627-00321"/>
    <s v="PO2627-00593"/>
    <d v="2026-04-28T00:00:00"/>
    <m/>
    <n v="120"/>
    <s v="SFST81000048"/>
    <s v="PD Machine"/>
    <s v="Electrical part"/>
    <n v="1"/>
    <s v="Temperature Controller &quot;Primus&quot; TMP-96-R-R-AB_x000a_- Size: 96x96 mm. /Output1: Relay Contact/Output2: Relay Contact /Supply: 100-250 VAC"/>
    <n v="4"/>
    <s v="PC"/>
    <n v="5270"/>
    <n v="21080"/>
    <m/>
    <s v="V1000668 - Primus Co.,Ltd"/>
    <x v="1"/>
    <m/>
    <m/>
    <m/>
    <n v="-46140"/>
    <s v="Ontime"/>
    <m/>
  </r>
  <r>
    <n v="2194"/>
    <s v="Expent  cost"/>
    <m/>
    <m/>
    <m/>
    <d v="2026-04-24T00:00:00"/>
    <s v="PR2627-00322"/>
    <s v="PO2627-00594"/>
    <d v="2026-04-30T00:00:00"/>
    <m/>
    <n v="120"/>
    <s v="SFST81000048"/>
    <s v="PD Machine"/>
    <s v="Combi oven No.1"/>
    <n v="1"/>
    <s v="40.02.68P Air inlet filter cpl."/>
    <n v="2"/>
    <s v="PC"/>
    <n v="720"/>
    <n v="1440"/>
    <m/>
    <s v="V1000460 - FIX EVOLUTION CO., LTD."/>
    <x v="1"/>
    <m/>
    <m/>
    <m/>
    <n v="-46142"/>
    <s v="Ontime"/>
    <m/>
  </r>
  <r>
    <n v="2195"/>
    <s v="Expent  cost"/>
    <m/>
    <m/>
    <m/>
    <d v="2026-04-24T00:00:00"/>
    <s v="PR2627-00322"/>
    <s v="PO2627-00594"/>
    <d v="2026-04-30T00:00:00"/>
    <m/>
    <n v="120"/>
    <s v="SFST81000048"/>
    <s v="PD Machine"/>
    <s v="Combi oven No.1"/>
    <n v="2"/>
    <s v="40.05.298 Cable, interior light w48"/>
    <n v="1"/>
    <s v="PC"/>
    <n v="2880"/>
    <n v="2880"/>
    <m/>
    <s v="V1000460 - FIX EVOLUTION CO., LTD."/>
    <x v="1"/>
    <m/>
    <m/>
    <m/>
    <n v="-46142"/>
    <s v="Ontime"/>
    <m/>
  </r>
  <r>
    <n v="2196"/>
    <s v="Expent  cost"/>
    <m/>
    <m/>
    <m/>
    <d v="2026-04-24T00:00:00"/>
    <s v="PR2627-00322"/>
    <s v="PO2627-00594"/>
    <d v="2026-04-30T00:00:00"/>
    <m/>
    <n v="120"/>
    <s v="SFST81000048"/>
    <s v="PD Machine"/>
    <s v="Combi oven No.1"/>
    <n v="3"/>
    <s v="Descaling (ล้างระบบตะกรันภายในหม้อต้ม)"/>
    <n v="1"/>
    <s v="PC"/>
    <n v="6750"/>
    <n v="6750"/>
    <m/>
    <s v="V1000460 - FIX EVOLUTION CO., LTD."/>
    <x v="1"/>
    <m/>
    <m/>
    <m/>
    <n v="-46142"/>
    <s v="Ontime"/>
    <m/>
  </r>
  <r>
    <n v="2197"/>
    <s v="Expent  cost"/>
    <m/>
    <m/>
    <m/>
    <d v="2026-04-24T00:00:00"/>
    <s v="PR2627-00323"/>
    <s v="PO2627-00595"/>
    <d v="2026-04-30T00:00:00"/>
    <m/>
    <n v="120"/>
    <s v="SFST81000048"/>
    <s v="PD Machine"/>
    <s v="Combi oven No.2"/>
    <n v="1"/>
    <s v="40.05.654P Air inlet filter cpl."/>
    <n v="1"/>
    <s v="PC"/>
    <n v="1170"/>
    <n v="1170"/>
    <m/>
    <s v="V1000460 - FIX EVOLUTION CO., LTD."/>
    <x v="1"/>
    <m/>
    <m/>
    <m/>
    <n v="-46142"/>
    <s v="Ontime"/>
    <m/>
  </r>
  <r>
    <n v="2198"/>
    <s v="Expent  cost"/>
    <m/>
    <m/>
    <m/>
    <d v="2026-04-24T00:00:00"/>
    <s v="PR2627-00323"/>
    <s v="PO2627-00595"/>
    <d v="2026-04-30T00:00:00"/>
    <m/>
    <n v="120"/>
    <s v="SFST81000048"/>
    <s v="PD Machine"/>
    <s v="Combi oven No.2"/>
    <n v="2"/>
    <s v="20.00.399P Door Gasket"/>
    <n v="1"/>
    <s v="PC"/>
    <n v="7110"/>
    <n v="7110"/>
    <m/>
    <s v="V1000460 - FIX EVOLUTION CO., LTD."/>
    <x v="1"/>
    <m/>
    <m/>
    <m/>
    <n v="-46142"/>
    <s v="Ontime"/>
    <m/>
  </r>
  <r>
    <n v="2199"/>
    <s v="Expent  cost"/>
    <m/>
    <m/>
    <m/>
    <d v="2026-04-24T00:00:00"/>
    <s v="PR2627-00323"/>
    <s v="PO2627-00595"/>
    <d v="2026-04-30T00:00:00"/>
    <m/>
    <n v="120"/>
    <s v="SFST81000048"/>
    <s v="PD Machine"/>
    <s v="Combi oven No.2"/>
    <n v="3"/>
    <s v="24.05.616P Gasket glass pane/trolly"/>
    <n v="1"/>
    <s v="PC"/>
    <n v="3690"/>
    <n v="3690"/>
    <m/>
    <s v="V1000460 - FIX EVOLUTION CO., LTD."/>
    <x v="1"/>
    <m/>
    <m/>
    <m/>
    <n v="-46142"/>
    <s v="Ontime"/>
    <m/>
  </r>
  <r>
    <n v="2200"/>
    <s v="Expent  cost"/>
    <m/>
    <m/>
    <m/>
    <d v="2026-04-24T00:00:00"/>
    <s v="PR2627-00323"/>
    <s v="PO2627-00595"/>
    <d v="2026-04-30T00:00:00"/>
    <m/>
    <n v="120"/>
    <s v="SFST81000048"/>
    <s v="PD Machine"/>
    <s v="Combi oven No.2"/>
    <n v="4"/>
    <s v="Descaling (ล้างระบบตะกรันภายในหม้อต้ม)"/>
    <n v="1"/>
    <s v="JOB."/>
    <n v="7500"/>
    <n v="7500"/>
    <m/>
    <s v="V1000460 - FIX EVOLUTION CO., LTD."/>
    <x v="1"/>
    <m/>
    <m/>
    <m/>
    <n v="-46142"/>
    <s v="Ontime"/>
    <m/>
  </r>
  <r>
    <n v="2201"/>
    <s v="Expent  cost"/>
    <m/>
    <m/>
    <m/>
    <d v="2026-04-24T00:00:00"/>
    <s v="PR2627-00324"/>
    <s v="PO2627-00596"/>
    <d v="2026-04-30T00:00:00"/>
    <m/>
    <n v="120"/>
    <s v="SFST81000048"/>
    <s v="PD Machine"/>
    <s v="Combi oven No.3"/>
    <n v="1"/>
    <s v="22.00.767P Vent cover"/>
    <n v="1"/>
    <s v="PC"/>
    <n v="1800"/>
    <n v="1800"/>
    <m/>
    <s v="V1000460 - FIX EVOLUTION CO., LTD."/>
    <x v="1"/>
    <m/>
    <m/>
    <m/>
    <n v="-46142"/>
    <s v="Ontime"/>
    <m/>
  </r>
  <r>
    <n v="2202"/>
    <s v="Expent  cost"/>
    <m/>
    <m/>
    <m/>
    <d v="2026-04-24T00:00:00"/>
    <s v="PR2627-00324"/>
    <s v="PO2627-00596"/>
    <d v="2026-04-30T00:00:00"/>
    <m/>
    <n v="120"/>
    <s v="SFST81000048"/>
    <s v="PD Machine"/>
    <s v="Combi oven No.3"/>
    <n v="2"/>
    <s v="22.00.916P Air inlet pipe"/>
    <n v="1"/>
    <s v="PC"/>
    <n v="810"/>
    <n v="810"/>
    <m/>
    <s v="V1000460 - FIX EVOLUTION CO., LTD."/>
    <x v="1"/>
    <m/>
    <m/>
    <m/>
    <n v="-46142"/>
    <s v="Ontime"/>
    <m/>
  </r>
  <r>
    <n v="2203"/>
    <s v="Expent  cost"/>
    <m/>
    <m/>
    <m/>
    <d v="2026-04-24T00:00:00"/>
    <s v="PR2627-00324"/>
    <s v="PO2627-00596"/>
    <d v="2026-04-30T00:00:00"/>
    <m/>
    <n v="120"/>
    <s v="SFST81000048"/>
    <s v="PD Machine"/>
    <s v="Combi oven No.3"/>
    <n v="3"/>
    <s v="87.01.369 LED bar, left/right"/>
    <n v="4"/>
    <s v="PC"/>
    <n v="3240"/>
    <n v="12960"/>
    <m/>
    <s v="V1000460 - FIX EVOLUTION CO., LTD."/>
    <x v="1"/>
    <m/>
    <m/>
    <m/>
    <n v="-46142"/>
    <s v="Ontime"/>
    <m/>
  </r>
  <r>
    <n v="2204"/>
    <s v="Expent  cost"/>
    <m/>
    <m/>
    <m/>
    <d v="2026-04-24T00:00:00"/>
    <s v="PR2627-00324"/>
    <s v="PO2627-00596"/>
    <d v="2026-04-30T00:00:00"/>
    <m/>
    <n v="120"/>
    <s v="SFST81000048"/>
    <s v="PD Machine"/>
    <s v="Combi oven No.3"/>
    <n v="4"/>
    <s v="87.01.771S LED optics"/>
    <n v="4"/>
    <s v="PC"/>
    <n v="2205.2449999999999"/>
    <n v="8820.98"/>
    <m/>
    <s v="V1000460 - FIX EVOLUTION CO., LTD."/>
    <x v="1"/>
    <m/>
    <m/>
    <m/>
    <n v="-46142"/>
    <s v="Ontime"/>
    <m/>
  </r>
  <r>
    <n v="2205"/>
    <s v="Expent  cost"/>
    <m/>
    <m/>
    <m/>
    <d v="2026-04-24T00:00:00"/>
    <s v="PR2627-00324"/>
    <s v="PO2627-00596"/>
    <d v="2026-04-30T00:00:00"/>
    <m/>
    <n v="120"/>
    <s v="SFST81000048"/>
    <s v="PD Machine"/>
    <s v="Combi oven No.3"/>
    <n v="5"/>
    <s v="40.05.292P Cable, interior light W42 handle side"/>
    <n v="1"/>
    <s v="PC"/>
    <n v="1800"/>
    <n v="1800"/>
    <m/>
    <s v="V1000460 - FIX EVOLUTION CO., LTD."/>
    <x v="1"/>
    <m/>
    <m/>
    <m/>
    <n v="-46142"/>
    <s v="Ontime"/>
    <m/>
  </r>
  <r>
    <n v="2206"/>
    <s v="Expent  cost"/>
    <m/>
    <m/>
    <m/>
    <d v="2026-04-24T00:00:00"/>
    <s v="PR2627-00324"/>
    <s v="PO2627-00596"/>
    <d v="2026-04-30T00:00:00"/>
    <m/>
    <n v="120"/>
    <s v="SFST81000048"/>
    <s v="PD Machine"/>
    <s v="Combi oven No.3"/>
    <n v="6"/>
    <s v="40.05.293P Cable, interior light W41 hinge side"/>
    <n v="1"/>
    <s v="PC"/>
    <n v="1215"/>
    <n v="1215"/>
    <m/>
    <s v="V1000460 - FIX EVOLUTION CO., LTD."/>
    <x v="1"/>
    <m/>
    <m/>
    <m/>
    <n v="-46142"/>
    <s v="Ontime"/>
    <m/>
  </r>
  <r>
    <n v="2207"/>
    <s v="Expent  cost"/>
    <m/>
    <m/>
    <m/>
    <d v="2026-04-24T00:00:00"/>
    <s v="PR2627-00324"/>
    <s v="PO2627-00596"/>
    <d v="2026-04-30T00:00:00"/>
    <m/>
    <n v="120"/>
    <s v="SFST81000048"/>
    <s v="PD Machine"/>
    <s v="Combi oven No.3"/>
    <n v="7"/>
    <s v="40.05.294 Cable, interior light w43/44 (handle + hinge side)"/>
    <n v="1"/>
    <s v="PC"/>
    <n v="945"/>
    <n v="945"/>
    <m/>
    <s v="V1000460 - FIX EVOLUTION CO., LTD."/>
    <x v="1"/>
    <m/>
    <m/>
    <m/>
    <n v="-46142"/>
    <s v="Ontime"/>
    <m/>
  </r>
  <r>
    <n v="2208"/>
    <s v="Expent  cost"/>
    <m/>
    <m/>
    <m/>
    <d v="2026-04-24T00:00:00"/>
    <s v="PR2627-00324"/>
    <s v="PO2627-00596"/>
    <d v="2026-04-30T00:00:00"/>
    <m/>
    <n v="120"/>
    <s v="SFST81000048"/>
    <s v="PD Machine"/>
    <s v="Combi oven No.3"/>
    <n v="8"/>
    <s v="40.05.296P Cable, interior light W40 door lighting"/>
    <n v="1"/>
    <s v="PC"/>
    <n v="1395"/>
    <n v="1395"/>
    <m/>
    <s v="V1000460 - FIX EVOLUTION CO., LTD."/>
    <x v="1"/>
    <m/>
    <m/>
    <m/>
    <n v="-46142"/>
    <s v="Ontime"/>
    <m/>
  </r>
  <r>
    <n v="2209"/>
    <s v="Expent  cost"/>
    <m/>
    <m/>
    <m/>
    <d v="2026-04-24T00:00:00"/>
    <s v="PR2627-00324"/>
    <s v="PO2627-00596"/>
    <d v="2026-04-30T00:00:00"/>
    <m/>
    <n v="120"/>
    <s v="SFST81000048"/>
    <s v="PD Machine"/>
    <s v="Combi oven No.3"/>
    <n v="9"/>
    <s v="20.00.399P Door Gasket"/>
    <n v="1"/>
    <s v="PC"/>
    <n v="7110"/>
    <n v="7110"/>
    <m/>
    <s v="V1000460 - FIX EVOLUTION CO., LTD."/>
    <x v="1"/>
    <m/>
    <m/>
    <m/>
    <n v="-46142"/>
    <s v="Ontime"/>
    <m/>
  </r>
  <r>
    <n v="2210"/>
    <s v="Expent  cost"/>
    <m/>
    <m/>
    <m/>
    <d v="2026-04-24T00:00:00"/>
    <s v="PR2627-00324"/>
    <s v="PO2627-00596"/>
    <d v="2026-04-30T00:00:00"/>
    <m/>
    <n v="120"/>
    <s v="SFST81000048"/>
    <s v="PD Machine"/>
    <s v="Combi oven No.3"/>
    <n v="10"/>
    <s v="24.04.797P Gasket glass pane/trolly"/>
    <n v="1"/>
    <s v="PC"/>
    <n v="3150"/>
    <n v="3150"/>
    <m/>
    <s v="V1000460 - FIX EVOLUTION CO., LTD."/>
    <x v="1"/>
    <m/>
    <m/>
    <m/>
    <n v="-46142"/>
    <s v="Ontime"/>
    <m/>
  </r>
  <r>
    <n v="2211"/>
    <s v="Expent  cost"/>
    <m/>
    <m/>
    <m/>
    <d v="2026-04-24T00:00:00"/>
    <s v="PR2627-00324"/>
    <s v="PO2627-00596"/>
    <d v="2026-04-30T00:00:00"/>
    <m/>
    <n v="120"/>
    <s v="SFST81000048"/>
    <s v="PD Machine"/>
    <s v="Combi oven No.3"/>
    <n v="11"/>
    <s v="40.00.091S Gasket frame w. glass a. gaskets"/>
    <n v="2"/>
    <s v="PC"/>
    <n v="3015"/>
    <n v="6030"/>
    <m/>
    <s v="V1000460 - FIX EVOLUTION CO., LTD."/>
    <x v="1"/>
    <m/>
    <m/>
    <m/>
    <n v="-46142"/>
    <s v="Ontime"/>
    <m/>
  </r>
  <r>
    <n v="2212"/>
    <s v="Expent  cost"/>
    <m/>
    <m/>
    <m/>
    <d v="2026-04-24T00:00:00"/>
    <s v="PR2627-00324"/>
    <s v="PO2627-00596"/>
    <d v="2026-04-30T00:00:00"/>
    <m/>
    <n v="120"/>
    <s v="SFST81000048"/>
    <s v="PD Machine"/>
    <s v="Combi oven No.3"/>
    <n v="12"/>
    <s v="40.00.098P Reflector f. interior light"/>
    <n v="2"/>
    <s v="PC"/>
    <n v="1260"/>
    <n v="2520"/>
    <m/>
    <s v="V1000460 - FIX EVOLUTION CO., LTD."/>
    <x v="1"/>
    <m/>
    <m/>
    <m/>
    <n v="-46142"/>
    <s v="Ontime"/>
    <m/>
  </r>
  <r>
    <n v="2213"/>
    <s v="Expent  cost"/>
    <m/>
    <m/>
    <m/>
    <d v="2026-04-24T00:00:00"/>
    <s v="PR2627-00324"/>
    <s v="PO2627-00596"/>
    <d v="2026-04-30T00:00:00"/>
    <m/>
    <n v="120"/>
    <s v="SFST81000048"/>
    <s v="PD Machine"/>
    <s v="Combi oven No.3"/>
    <n v="13"/>
    <s v="3024.0201P Halogen bulb 300°C"/>
    <n v="2"/>
    <s v="PC"/>
    <n v="360"/>
    <n v="720"/>
    <m/>
    <s v="V1000460 - FIX EVOLUTION CO., LTD."/>
    <x v="1"/>
    <m/>
    <m/>
    <m/>
    <n v="-46142"/>
    <s v="Ontime"/>
    <m/>
  </r>
  <r>
    <n v="2214"/>
    <s v="Expent  cost"/>
    <m/>
    <m/>
    <m/>
    <d v="2026-04-24T00:00:00"/>
    <s v="PR2627-00324"/>
    <s v="PO2627-00596"/>
    <d v="2026-04-30T00:00:00"/>
    <m/>
    <n v="120"/>
    <s v="SFST81000048"/>
    <s v="PD Machine"/>
    <s v="Combi oven No.3"/>
    <n v="14"/>
    <s v="3024.0201P Halogen bulb 300°C"/>
    <n v="2"/>
    <s v="PC"/>
    <n v="720"/>
    <n v="1440"/>
    <m/>
    <s v="V1000460 - FIX EVOLUTION CO., LTD."/>
    <x v="1"/>
    <m/>
    <m/>
    <m/>
    <n v="-46142"/>
    <s v="Ontime"/>
    <m/>
  </r>
  <r>
    <n v="2215"/>
    <s v="Expent  cost"/>
    <m/>
    <m/>
    <m/>
    <d v="2026-04-24T00:00:00"/>
    <s v="PR2627-00324"/>
    <s v="PO2627-00596"/>
    <d v="2026-04-30T00:00:00"/>
    <m/>
    <n v="120"/>
    <s v="SFST81000048"/>
    <s v="PD Machine"/>
    <s v="Combi oven No.3"/>
    <n v="15"/>
    <s v="Descaling (ล้างระบบตะกรันภายในหม้อต้ม)"/>
    <n v="1"/>
    <s v="JOB."/>
    <n v="7500"/>
    <n v="7500"/>
    <m/>
    <s v="V1000460 - FIX EVOLUTION CO., LTD."/>
    <x v="1"/>
    <m/>
    <m/>
    <m/>
    <n v="-46142"/>
    <s v="Ontime"/>
    <m/>
  </r>
  <r>
    <n v="2216"/>
    <s v="Expent  cost"/>
    <m/>
    <m/>
    <m/>
    <d v="2026-04-24T00:00:00"/>
    <s v="PR2627-00326"/>
    <s v="PO2627-00597"/>
    <d v="2026-04-30T00:00:00"/>
    <m/>
    <n v="120"/>
    <s v="SFST81000048"/>
    <s v="PD Machine"/>
    <s v="Combi oven No.4"/>
    <n v="1"/>
    <s v="24.05.616P Gasket glass pane/trolly"/>
    <n v="1"/>
    <s v="PC"/>
    <n v="3690"/>
    <n v="3690"/>
    <m/>
    <s v="V1000460 - FIX EVOLUTION CO., LTD."/>
    <x v="1"/>
    <m/>
    <m/>
    <m/>
    <n v="-46142"/>
    <s v="Ontime"/>
    <m/>
  </r>
  <r>
    <n v="2217"/>
    <s v="Expent  cost"/>
    <m/>
    <m/>
    <m/>
    <d v="2026-04-24T00:00:00"/>
    <s v="PR2627-00326"/>
    <s v="PO2627-00597"/>
    <d v="2026-04-30T00:00:00"/>
    <m/>
    <n v="120"/>
    <s v="SFST81000048"/>
    <s v="PD Machine"/>
    <s v="Combi oven No.4"/>
    <n v="2"/>
    <s v="87.01.586S LED optics"/>
    <n v="1"/>
    <s v="PC"/>
    <n v="3330"/>
    <n v="3330"/>
    <m/>
    <s v="V1000460 - FIX EVOLUTION CO., LTD."/>
    <x v="1"/>
    <m/>
    <m/>
    <m/>
    <n v="-46142"/>
    <s v="Ontime"/>
    <m/>
  </r>
  <r>
    <n v="2218"/>
    <s v="Expent  cost"/>
    <m/>
    <m/>
    <m/>
    <d v="2026-04-24T00:00:00"/>
    <s v="PR2627-00326"/>
    <s v="PO2627-00597"/>
    <d v="2026-04-30T00:00:00"/>
    <m/>
    <n v="120"/>
    <s v="SFST81000048"/>
    <s v="PD Machine"/>
    <s v="Combi oven No.4"/>
    <n v="3"/>
    <s v="20.00.399P Door gasket"/>
    <n v="1"/>
    <s v="PC"/>
    <n v="7110"/>
    <n v="7110"/>
    <m/>
    <s v="V1000460 - FIX EVOLUTION CO., LTD."/>
    <x v="1"/>
    <m/>
    <m/>
    <m/>
    <n v="-46142"/>
    <s v="Ontime"/>
    <m/>
  </r>
  <r>
    <n v="2219"/>
    <s v="Expent  cost"/>
    <m/>
    <m/>
    <m/>
    <d v="2026-04-24T00:00:00"/>
    <s v="PR2627-00326"/>
    <s v="PO2627-00597"/>
    <d v="2026-04-30T00:00:00"/>
    <m/>
    <n v="120"/>
    <s v="SFST81000048"/>
    <s v="PD Machine"/>
    <s v="Combi oven No.4"/>
    <n v="4"/>
    <s v="40.05.654P Air inlet filter cpl."/>
    <n v="1"/>
    <s v="PC"/>
    <n v="1170"/>
    <n v="1170"/>
    <m/>
    <s v="V1000460 - FIX EVOLUTION CO., LTD."/>
    <x v="1"/>
    <m/>
    <m/>
    <m/>
    <n v="-46142"/>
    <s v="Ontime"/>
    <m/>
  </r>
  <r>
    <n v="2220"/>
    <s v="Expent  cost"/>
    <m/>
    <m/>
    <m/>
    <d v="2026-04-24T00:00:00"/>
    <s v="PR2627-00326"/>
    <s v="PO2627-00597"/>
    <d v="2026-04-30T00:00:00"/>
    <m/>
    <n v="120"/>
    <s v="SFST81000048"/>
    <s v="PD Machine"/>
    <s v="Combi oven No.4"/>
    <n v="5"/>
    <s v="52.00.127S Hand shower black"/>
    <n v="1"/>
    <s v="PC"/>
    <n v="2835"/>
    <n v="2835"/>
    <m/>
    <s v="V1000460 - FIX EVOLUTION CO., LTD."/>
    <x v="1"/>
    <m/>
    <m/>
    <m/>
    <n v="-46142"/>
    <s v="Ontime"/>
    <m/>
  </r>
  <r>
    <n v="2221"/>
    <s v="Expent  cost"/>
    <m/>
    <m/>
    <m/>
    <d v="2026-04-24T00:00:00"/>
    <s v="PR2627-00326"/>
    <s v="PO2627-00597"/>
    <d v="2026-04-30T00:00:00"/>
    <m/>
    <n v="120"/>
    <s v="SFST81000048"/>
    <s v="PD Machine"/>
    <s v="Combi oven No.4"/>
    <n v="6"/>
    <s v="Descaling (ล้างระบบตะกรันภายในหม้อต้ม)"/>
    <n v="1"/>
    <s v="JOB."/>
    <n v="7500"/>
    <n v="7500"/>
    <m/>
    <s v="V1000460 - FIX EVOLUTION CO., LTD."/>
    <x v="1"/>
    <m/>
    <m/>
    <m/>
    <n v="-46142"/>
    <s v="Ontime"/>
    <m/>
  </r>
  <r>
    <n v="2222"/>
    <s v="Expent  cost"/>
    <m/>
    <m/>
    <m/>
    <d v="2026-04-24T00:00:00"/>
    <s v="PR2627-00327"/>
    <s v="PO2627-00598"/>
    <d v="2026-04-30T00:00:00"/>
    <m/>
    <n v="120"/>
    <s v="SFST81000048"/>
    <s v="PD Machine"/>
    <s v="Combi oven No.1"/>
    <n v="1"/>
    <s v="87.01.369 LED bar, left/right"/>
    <n v="4"/>
    <s v="PC"/>
    <n v="3240"/>
    <n v="12960"/>
    <m/>
    <s v="V1000460 - FIX EVOLUTION CO., LTD."/>
    <x v="1"/>
    <m/>
    <m/>
    <m/>
    <n v="-46142"/>
    <s v="Ontime"/>
    <m/>
  </r>
  <r>
    <n v="2223"/>
    <s v="Expent  cost"/>
    <m/>
    <m/>
    <m/>
    <d v="2026-04-24T00:00:00"/>
    <s v="PR2627-00327"/>
    <s v="PO2627-00598"/>
    <d v="2026-04-30T00:00:00"/>
    <m/>
    <n v="120"/>
    <s v="SFST81000048"/>
    <s v="PD Machine"/>
    <s v="Combi oven No.1"/>
    <n v="2"/>
    <s v="87.01.771S LED optics"/>
    <n v="4"/>
    <s v="PC"/>
    <n v="2205"/>
    <n v="8820"/>
    <m/>
    <s v="V1000460 - FIX EVOLUTION CO., LTD."/>
    <x v="1"/>
    <m/>
    <m/>
    <m/>
    <n v="-46142"/>
    <s v="Ontime"/>
    <m/>
  </r>
  <r>
    <n v="2224"/>
    <s v="Expent  cost"/>
    <m/>
    <m/>
    <m/>
    <d v="2026-04-24T00:00:00"/>
    <s v="PR2627-00327"/>
    <s v="PO2627-00598"/>
    <d v="2026-04-30T00:00:00"/>
    <m/>
    <n v="120"/>
    <s v="SFST81000048"/>
    <s v="PD Machine"/>
    <s v="Combi oven No.1"/>
    <n v="3"/>
    <s v="40.05.292P Cable, interior light W42 Handle"/>
    <n v="1"/>
    <s v="PC"/>
    <n v="1755"/>
    <n v="1755"/>
    <m/>
    <s v="V1000460 - FIX EVOLUTION CO., LTD."/>
    <x v="1"/>
    <m/>
    <m/>
    <m/>
    <n v="-46142"/>
    <s v="Ontime"/>
    <m/>
  </r>
  <r>
    <n v="2225"/>
    <s v="Expent  cost"/>
    <m/>
    <m/>
    <m/>
    <d v="2026-04-24T00:00:00"/>
    <s v="PR2627-00327"/>
    <s v="PO2627-00598"/>
    <d v="2026-04-30T00:00:00"/>
    <m/>
    <n v="120"/>
    <s v="SFST81000048"/>
    <s v="PD Machine"/>
    <s v="Combi oven No.1"/>
    <n v="4"/>
    <s v="40.05.293P Cable, interior light W41 hinge side"/>
    <n v="1"/>
    <s v="PC"/>
    <n v="1215"/>
    <n v="1215"/>
    <m/>
    <s v="V1000460 - FIX EVOLUTION CO., LTD."/>
    <x v="1"/>
    <m/>
    <m/>
    <m/>
    <n v="-46142"/>
    <s v="Ontime"/>
    <m/>
  </r>
  <r>
    <n v="2226"/>
    <s v="Expent  cost"/>
    <m/>
    <m/>
    <m/>
    <d v="2026-04-24T00:00:00"/>
    <s v="PR2627-00327"/>
    <s v="PO2627-00598"/>
    <d v="2026-04-30T00:00:00"/>
    <m/>
    <n v="120"/>
    <s v="SFST81000048"/>
    <s v="PD Machine"/>
    <s v="Combi oven No.1"/>
    <n v="5"/>
    <s v="40.05.294 Cable, interior light W43/44 *handle"/>
    <n v="1"/>
    <s v="PC"/>
    <n v="945"/>
    <n v="945"/>
    <m/>
    <s v="V1000460 - FIX EVOLUTION CO., LTD."/>
    <x v="1"/>
    <m/>
    <m/>
    <m/>
    <n v="-46142"/>
    <s v="Ontime"/>
    <m/>
  </r>
  <r>
    <n v="2227"/>
    <s v="Expent  cost"/>
    <m/>
    <m/>
    <m/>
    <d v="2026-04-24T00:00:00"/>
    <s v="PR2627-00327"/>
    <s v="PO2627-00598"/>
    <d v="2026-04-30T00:00:00"/>
    <m/>
    <n v="120"/>
    <s v="SFST81000048"/>
    <s v="PD Machine"/>
    <s v="Combi oven No.1"/>
    <n v="6"/>
    <s v="40.05.296P Cable, interior light W40 door lighting"/>
    <n v="1"/>
    <s v="PC"/>
    <n v="1395"/>
    <n v="1395"/>
    <m/>
    <s v="V1000460 - FIX EVOLUTION CO., LTD."/>
    <x v="1"/>
    <m/>
    <m/>
    <m/>
    <n v="-46142"/>
    <s v="Ontime"/>
    <m/>
  </r>
  <r>
    <n v="2228"/>
    <s v="Expent  cost"/>
    <m/>
    <m/>
    <m/>
    <d v="2026-04-24T00:00:00"/>
    <s v="PR2627-00327"/>
    <s v="PO2627-00598"/>
    <d v="2026-04-30T00:00:00"/>
    <m/>
    <n v="120"/>
    <s v="SFST81000048"/>
    <s v="PD Machine"/>
    <s v="Combi oven No.1"/>
    <n v="7"/>
    <s v="24.01.351P Door catch"/>
    <n v="1"/>
    <s v="PC"/>
    <n v="7920"/>
    <n v="7920"/>
    <m/>
    <s v="V1000460 - FIX EVOLUTION CO., LTD."/>
    <x v="1"/>
    <m/>
    <m/>
    <m/>
    <n v="-46142"/>
    <s v="Ontime"/>
    <m/>
  </r>
  <r>
    <n v="2229"/>
    <s v="Expent  cost"/>
    <m/>
    <m/>
    <m/>
    <d v="2026-04-24T00:00:00"/>
    <s v="PR2627-00327"/>
    <s v="PO2627-00598"/>
    <d v="2026-04-30T00:00:00"/>
    <m/>
    <n v="120"/>
    <s v="SFST81000048"/>
    <s v="PD Machine"/>
    <s v="Combi oven No.1"/>
    <n v="8"/>
    <s v="40.00.091 Gasket frame w. glass a.gasket"/>
    <n v="1"/>
    <s v="PC"/>
    <n v="3015"/>
    <n v="3015"/>
    <m/>
    <s v="V1000460 - FIX EVOLUTION CO., LTD."/>
    <x v="1"/>
    <m/>
    <m/>
    <m/>
    <n v="-46142"/>
    <s v="Ontime"/>
    <m/>
  </r>
  <r>
    <n v="2230"/>
    <s v="Expent  cost"/>
    <m/>
    <m/>
    <m/>
    <d v="2026-04-24T00:00:00"/>
    <s v="PR2627-00327"/>
    <s v="PO2627-00598"/>
    <d v="2026-04-30T00:00:00"/>
    <m/>
    <n v="120"/>
    <s v="SFST81000048"/>
    <s v="PD Machine"/>
    <s v="Combi oven No.1"/>
    <n v="9"/>
    <s v="3024.0201 Halogen bulb 300°C"/>
    <n v="1"/>
    <s v="PC"/>
    <n v="360"/>
    <n v="360"/>
    <m/>
    <s v="V1000460 - FIX EVOLUTION CO., LTD."/>
    <x v="1"/>
    <m/>
    <m/>
    <m/>
    <n v="-46142"/>
    <s v="Ontime"/>
    <m/>
  </r>
  <r>
    <n v="2231"/>
    <s v="Expent  cost"/>
    <m/>
    <m/>
    <m/>
    <d v="2026-04-24T00:00:00"/>
    <s v="PR2627-00327"/>
    <s v="PO2627-00598"/>
    <d v="2026-04-30T00:00:00"/>
    <m/>
    <n v="120"/>
    <s v="SFST81000048"/>
    <s v="PD Machine"/>
    <s v="Combi oven No.1"/>
    <n v="10"/>
    <s v="40.00.098 Reflector f. interior light"/>
    <n v="1"/>
    <s v="PC"/>
    <n v="1260"/>
    <n v="1260"/>
    <m/>
    <s v="V1000460 - FIX EVOLUTION CO., LTD."/>
    <x v="1"/>
    <m/>
    <m/>
    <m/>
    <n v="-46142"/>
    <s v="Ontime"/>
    <m/>
  </r>
  <r>
    <n v="2232"/>
    <s v="Expent  cost"/>
    <m/>
    <m/>
    <m/>
    <d v="2026-04-24T00:00:00"/>
    <s v="PR2627-00328"/>
    <s v="PO2627-00599"/>
    <d v="2026-04-30T00:00:00"/>
    <m/>
    <n v="120"/>
    <s v="SFST81000048"/>
    <s v="PD Machine"/>
    <s v="Combi oven No.1"/>
    <n v="1"/>
    <s v="42.00.260P Control pcb"/>
    <n v="1"/>
    <s v="PC"/>
    <n v="63090"/>
    <n v="63090"/>
    <m/>
    <s v="V1000460 - FIX EVOLUTION CO., LTD."/>
    <x v="1"/>
    <m/>
    <m/>
    <m/>
    <n v="-46142"/>
    <s v="Ontime"/>
    <m/>
  </r>
  <r>
    <n v="2233"/>
    <s v="Expent  cost"/>
    <m/>
    <m/>
    <m/>
    <d v="2026-04-24T00:00:00"/>
    <s v="PR2627-00328"/>
    <s v="PO2627-00599"/>
    <d v="2026-04-30T00:00:00"/>
    <m/>
    <n v="120"/>
    <s v="SFST81000048"/>
    <s v="PD Machine"/>
    <s v="Combi oven No.1"/>
    <n v="2"/>
    <s v="40.00.453 Solid state relais"/>
    <n v="1"/>
    <s v="PC"/>
    <n v="11340"/>
    <n v="11340"/>
    <m/>
    <s v="V1000460 - FIX EVOLUTION CO., LTD."/>
    <x v="1"/>
    <m/>
    <m/>
    <m/>
    <n v="-46142"/>
    <s v="Ontime"/>
    <m/>
  </r>
  <r>
    <n v="2234"/>
    <s v="Expent  cost"/>
    <m/>
    <m/>
    <m/>
    <d v="2026-04-24T00:00:00"/>
    <s v="PR2627-00329"/>
    <s v="PO2627-00674"/>
    <d v="2026-04-30T00:00:00"/>
    <m/>
    <n v="120"/>
    <s v="SFST81000064"/>
    <s v="PD Machine"/>
    <s v="Inspect cost"/>
    <n v="1"/>
    <s v="On site investigate fee_x000a_in working day_x000a_Filling Machine"/>
    <n v="1"/>
    <s v="JOB."/>
    <n v="3000"/>
    <n v="3000"/>
    <m/>
    <s v="V1000272 - Zolftech Innovation Co., Ltd"/>
    <x v="1"/>
    <m/>
    <m/>
    <m/>
    <n v="-46142"/>
    <s v="Ontime"/>
    <m/>
  </r>
  <r>
    <n v="2235"/>
    <s v="Expent  cost"/>
    <m/>
    <m/>
    <m/>
    <d v="2026-04-27T00:00:00"/>
    <s v="PR2627-00346"/>
    <s v="PO2627-00600 "/>
    <d v="2026-04-28T00:00:00"/>
    <m/>
    <n v="120"/>
    <s v="SFST81000048"/>
    <s v="Utility Jobs  (Boiler-Air compress-Transformer-LPG)"/>
    <s v="Machanical jobs"/>
    <n v="1"/>
    <s v="ค่าบริการตรวจสอบออกเอกสารรับรองบอยเลอร์ ขนาด 2 Ton/hr._x000a_- Hydrostatic test 1.25 เท่า ของความดันใช้งานปกติ (M.A.W.P)_x000a_- ตรวจสอบระบบวาล์วและระบบ safety ต่างๆ ของบอยเลอร์_x000a_- ตรวจเช็คสภาพมาตรฐานของบอยเลอร์_x000a_- ตรวจเช็คสภาพหัว Burner และอุปกรณ์_x000a_- ตรวจเช็คด้านน้ำ เช่น ตรวจเช็คตะกรัน_x000a_- ทำความสะอาดด้านสัมผัสไฟ (แยงเขม่า) และโกยเขม่าฐานปล่องควัน_x000a_- ตรวจวัดความหนาเหล็กด้วยเครื่องอุตต้าโซนิค_x000a_- เช่น shell, Furnace พร้อมรายงานผล_x000a_- ปรับจูลและปรับแต่งการเผาไหม้ให้เหมาะสมกับการใช้งาน_x000a_- เปิดฝาแมนโฮลตรวจเช็ตสภาพตะกรันภายในบอยเลอร์_x000a_พร้อมเปลี่ยนปะเก็น_x000a_- ตรวจสอบพร้อมออกหนังสือรับรองความปลอดภัยโดยวิศวกร"/>
    <n v="2"/>
    <s v="JOB."/>
    <n v="15000"/>
    <n v="30000"/>
    <m/>
    <s v="V1000524 - C.MAX STEAM AND SUPPLY LIMITED PARTNERSHIP"/>
    <x v="0"/>
    <s v="GRN2627-0001238"/>
    <d v="2026-05-11T00:00:00"/>
    <m/>
    <n v="13"/>
    <s v="Ontime"/>
    <m/>
  </r>
  <r>
    <n v="2236"/>
    <s v="Expent  cost"/>
    <m/>
    <m/>
    <m/>
    <d v="2026-04-28T00:00:00"/>
    <s v="PR2627-00373"/>
    <m/>
    <m/>
    <m/>
    <m/>
    <s v="SFST81000064"/>
    <s v="PD Machine"/>
    <s v="Inspect cost"/>
    <n v="1"/>
    <s v="ค่าบริการตรวจประเมินการได้รับรังสีประจำตัวบุคคล ชนิด OSL อ่านค่าทุก 3 เดือน (รายปี)_x000a_ขอต่ออายุแผ่นลำตัว ปี 2569_x000a_รอบ มิ.ย.69 - พ.ค.70 (Stage 1)"/>
    <n v="1"/>
    <s v="JOB."/>
    <n v="9900"/>
    <n v="9900"/>
    <m/>
    <m/>
    <x v="1"/>
    <m/>
    <m/>
    <m/>
    <s v=""/>
    <s v="Ontime"/>
    <m/>
  </r>
  <r>
    <n v="2237"/>
    <s v="Expent  cost"/>
    <m/>
    <m/>
    <m/>
    <d v="2026-04-28T00:00:00"/>
    <s v="PR2627-00373"/>
    <m/>
    <m/>
    <m/>
    <m/>
    <s v="SFST81000064"/>
    <s v="PD Machine"/>
    <s v="Inspect cost"/>
    <n v="2"/>
    <s v="ค่าบริการตรวจประเมินการได้รับรังสีประจำตัวบุคคล ชนิด OSL อ่านค่าทุก 3 เดือน (รายปี)_x000a_ขอใช้เพิ่มแผ่นลำตัว ปี 2569_x000a_รอบ มิ.ย.69 - พ.ค.70 (Stage 2)"/>
    <n v="1"/>
    <s v="JOB."/>
    <n v="11700"/>
    <n v="11700"/>
    <m/>
    <m/>
    <x v="1"/>
    <m/>
    <m/>
    <m/>
    <s v=""/>
    <s v="Ontime"/>
    <m/>
  </r>
  <r>
    <n v="2238"/>
    <s v="Expent  cost"/>
    <m/>
    <m/>
    <m/>
    <d v="2026-04-30T00:00:00"/>
    <s v="PR2627-00443"/>
    <s v="PO2627-00895"/>
    <d v="2026-05-08T00:00:00"/>
    <m/>
    <n v="120"/>
    <s v="SFST81000074"/>
    <s v="Water plant"/>
    <s v="Water system jobs"/>
    <n v="1"/>
    <s v="Water transportation cost on April 20, 2026"/>
    <n v="1"/>
    <s v="JOB."/>
    <n v="6000"/>
    <n v="6000"/>
    <m/>
    <s v="V1000930 - JS999 CO., LTD."/>
    <x v="1"/>
    <m/>
    <m/>
    <m/>
    <n v="-46150"/>
    <s v="Ontime"/>
    <m/>
  </r>
  <r>
    <n v="2239"/>
    <s v="Expent  cost"/>
    <m/>
    <m/>
    <m/>
    <d v="2026-04-30T00:00:00"/>
    <s v="PR2627-00444"/>
    <s v="PO2627-00789"/>
    <d v="2026-05-06T00:00:00"/>
    <m/>
    <n v="120"/>
    <s v="SFST81000050"/>
    <s v="Consumable part for MN"/>
    <s v="Consumable part"/>
    <n v="1"/>
    <s v=" สายลมม้วน PU สีฟ้า ขนาด 6 mm. (200 m.)"/>
    <n v="1"/>
    <s v="Roll"/>
    <n v="1450"/>
    <n v="1450"/>
    <m/>
    <s v="V1001106 - AIRMATIC CO., LTD."/>
    <x v="1"/>
    <m/>
    <m/>
    <m/>
    <n v="-46148"/>
    <s v="Ontime"/>
    <m/>
  </r>
  <r>
    <n v="2240"/>
    <s v="Expent  cost"/>
    <m/>
    <m/>
    <m/>
    <d v="2026-04-30T00:00:00"/>
    <s v="PR2627-00444"/>
    <s v="PO2627-00789"/>
    <d v="2026-05-06T00:00:00"/>
    <m/>
    <n v="120"/>
    <s v="SFST81000050"/>
    <s v="Consumable part for MN"/>
    <s v="Consumable part"/>
    <n v="2"/>
    <s v="สายลมม้วน PU สีฟ้า ขนาด 8 mm. (100 m.)"/>
    <n v="1"/>
    <s v="Roll"/>
    <n v="990"/>
    <n v="990"/>
    <m/>
    <s v="V1001106 - AIRMATIC CO., LTD."/>
    <x v="1"/>
    <m/>
    <m/>
    <m/>
    <n v="-46148"/>
    <s v="Ontime"/>
    <m/>
  </r>
  <r>
    <n v="2241"/>
    <s v="Expent  cost"/>
    <m/>
    <m/>
    <m/>
    <d v="2026-04-30T00:00:00"/>
    <s v="PR2627-00444"/>
    <s v="PO2627-00789"/>
    <d v="2026-05-06T00:00:00"/>
    <m/>
    <n v="120"/>
    <s v="SFST81000050"/>
    <s v="Consumable part for MN"/>
    <s v="Consumable part"/>
    <n v="3"/>
    <s v="สายลมม้วน PU สีฟ้า ขนาด 10 mm. (100 m.)"/>
    <n v="1"/>
    <s v="Roll"/>
    <n v="1950"/>
    <n v="1950"/>
    <m/>
    <s v="V1001106 - AIRMATIC CO., LTD."/>
    <x v="1"/>
    <m/>
    <m/>
    <m/>
    <n v="-46148"/>
    <s v="Ontime"/>
    <m/>
  </r>
  <r>
    <n v="2242"/>
    <s v="Expent  cost"/>
    <m/>
    <m/>
    <m/>
    <d v="2026-04-30T00:00:00"/>
    <s v="PR2627-00444"/>
    <s v="PO2627-00789"/>
    <d v="2026-05-06T00:00:00"/>
    <m/>
    <n v="120"/>
    <s v="SFST81000050"/>
    <s v="Consumable part for MN"/>
    <s v="Consumable part"/>
    <n v="4"/>
    <s v="สายลมม้วน PU สีฟ้า ขนาด 12 mm. (100 m.)"/>
    <n v="1"/>
    <s v="Roll"/>
    <n v="2350"/>
    <n v="2350"/>
    <m/>
    <s v="V1001106 - AIRMATIC CO., LTD."/>
    <x v="1"/>
    <m/>
    <m/>
    <m/>
    <n v="-46148"/>
    <s v="Ontime"/>
    <m/>
  </r>
  <r>
    <n v="2243"/>
    <s v="Expent  cost"/>
    <m/>
    <m/>
    <m/>
    <d v="2026-04-30T00:00:00"/>
    <s v="PR2627-00444"/>
    <s v="PO2627-00789"/>
    <d v="2026-05-06T00:00:00"/>
    <m/>
    <n v="120"/>
    <s v="SFST81000050"/>
    <s v="Consumable part for MN"/>
    <s v="Consumable part"/>
    <n v="5"/>
    <s v="ข้อต่อตรงท่อลมขนาด 12 - 10 มม. สีด่า - น้ำเงิน"/>
    <n v="10"/>
    <s v="PCS"/>
    <n v="55"/>
    <n v="550"/>
    <m/>
    <s v="V1001106 - AIRMATIC CO., LTD."/>
    <x v="1"/>
    <m/>
    <m/>
    <m/>
    <n v="-46148"/>
    <s v="Ontime"/>
    <m/>
  </r>
  <r>
    <n v="2244"/>
    <s v="Expent  cost"/>
    <m/>
    <m/>
    <m/>
    <d v="2026-04-30T00:00:00"/>
    <s v="PR2627-00444"/>
    <s v="PO2627-00789"/>
    <d v="2026-05-06T00:00:00"/>
    <m/>
    <n v="120"/>
    <s v="SFST81000050"/>
    <s v="Consumable part for MN"/>
    <s v="Consumable part"/>
    <n v="6"/>
    <s v="ข้อต่อลม Fitting (แบบตรง-ทองเหลือง) 1/2 SPC 12 มม."/>
    <n v="10"/>
    <s v="PCS"/>
    <n v="33"/>
    <n v="330"/>
    <m/>
    <s v="V1001106 - AIRMATIC CO., LTD."/>
    <x v="1"/>
    <m/>
    <m/>
    <m/>
    <n v="-46148"/>
    <s v="Ontime"/>
    <m/>
  </r>
  <r>
    <n v="2245"/>
    <s v="Expent  cost"/>
    <m/>
    <m/>
    <m/>
    <d v="2026-04-30T00:00:00"/>
    <s v="PR2627-00444"/>
    <s v="PO2627-00789"/>
    <d v="2026-05-06T00:00:00"/>
    <m/>
    <n v="120"/>
    <s v="SFST81000050"/>
    <s v="Consumable part for MN"/>
    <s v="Consumable part"/>
    <n v="7"/>
    <s v="ข้อต่อลม Fitting (แบบตรง-ทองเหลือง) 1/2 SPC 12 มม."/>
    <n v="10"/>
    <s v="PCS"/>
    <n v="28"/>
    <n v="280"/>
    <m/>
    <s v="V1001106 - AIRMATIC CO., LTD."/>
    <x v="1"/>
    <m/>
    <m/>
    <m/>
    <n v="-46148"/>
    <s v="Ontime"/>
    <m/>
  </r>
  <r>
    <n v="2246"/>
    <s v="Expent  cost"/>
    <m/>
    <m/>
    <m/>
    <d v="2026-04-30T00:00:00"/>
    <s v="PR2627-00444"/>
    <s v="PO2627-00789"/>
    <d v="2026-05-06T00:00:00"/>
    <m/>
    <n v="120"/>
    <s v="SFST81000050"/>
    <s v="Consumable part for MN"/>
    <s v="Consumable part"/>
    <n v="8"/>
    <s v="ข้อต่อลม Fitting (แบบตรง-ทองเหลือง) 3/8 SPC 12 มม."/>
    <n v="10"/>
    <s v="PCS"/>
    <n v="28"/>
    <n v="280"/>
    <m/>
    <s v="V1001106 - AIRMATIC CO., LTD."/>
    <x v="1"/>
    <m/>
    <m/>
    <m/>
    <n v="-46148"/>
    <s v="Ontime"/>
    <m/>
  </r>
  <r>
    <n v="2247"/>
    <s v="Expent  cost"/>
    <m/>
    <m/>
    <m/>
    <d v="2026-04-30T00:00:00"/>
    <s v="PR2627-00444"/>
    <s v="PO2627-00789"/>
    <d v="2026-05-06T00:00:00"/>
    <m/>
    <n v="120"/>
    <s v="SFST81000050"/>
    <s v="Consumable part for MN"/>
    <s v="Consumable part"/>
    <n v="9"/>
    <s v="ข้อต่อลม Fitting (แบบตรง-ทองเหลือง) 1/8 SPC 12 มม."/>
    <n v="10"/>
    <s v="PCS"/>
    <n v="28"/>
    <n v="280"/>
    <m/>
    <s v="V1001106 - AIRMATIC CO., LTD."/>
    <x v="1"/>
    <m/>
    <m/>
    <m/>
    <n v="-46148"/>
    <s v="Ontime"/>
    <m/>
  </r>
  <r>
    <n v="2248"/>
    <s v="Expent  cost"/>
    <m/>
    <m/>
    <m/>
    <d v="2026-05-05T00:00:00"/>
    <s v="PR2627-00491"/>
    <s v="PO2627-00883"/>
    <d v="2026-05-08T00:00:00"/>
    <m/>
    <n v="120"/>
    <s v="SFST81000048"/>
    <s v="PD Machine"/>
    <s v="X-Ray No.3"/>
    <n v="1"/>
    <s v="Part No. 12065-00 END ROLLER XR 300"/>
    <n v="1"/>
    <s v="PCS"/>
    <n v="35352"/>
    <n v="35352"/>
    <m/>
    <s v="V1001052 - FPT Asia Co., Ltd."/>
    <x v="1"/>
    <m/>
    <m/>
    <m/>
    <n v="-46150"/>
    <s v="Ontime"/>
    <m/>
  </r>
  <r>
    <n v="2249"/>
    <s v="Expent  cost"/>
    <m/>
    <m/>
    <m/>
    <d v="2026-05-05T00:00:00"/>
    <s v="PR2627-00491"/>
    <s v="PO2627-00883"/>
    <d v="2026-05-08T00:00:00"/>
    <m/>
    <n v="120"/>
    <s v="SFST81000048"/>
    <s v="PD Machine"/>
    <s v="X-Ray No.3"/>
    <n v="2"/>
    <s v="Part No. 12066-00 TENSION ROLLER XR300"/>
    <n v="1"/>
    <s v="PCS"/>
    <n v="35352"/>
    <n v="35352"/>
    <m/>
    <s v="V1001052 - FPT Asia Co., Ltd."/>
    <x v="1"/>
    <m/>
    <m/>
    <m/>
    <n v="-46150"/>
    <s v="Ontime"/>
    <m/>
  </r>
  <r>
    <n v="2250"/>
    <s v="Expent  cost"/>
    <m/>
    <m/>
    <m/>
    <d v="2026-05-05T00:00:00"/>
    <s v="PR2627-00494"/>
    <s v="PO2627-00884"/>
    <d v="2026-05-08T00:00:00"/>
    <m/>
    <n v="120"/>
    <s v="SFST81000050"/>
    <s v="Consumable part for MN"/>
    <s v="Consumable part"/>
    <n v="1"/>
    <s v="หลอดไฟ EVE LED Panel Circle 12W Daylight 6500K_x000a_พร้อมด้วย EVE LED Power Supply Model DV-Panel Light Circle 12W"/>
    <n v="6"/>
    <s v="PCS"/>
    <n v="150"/>
    <n v="900"/>
    <m/>
    <s v="V1000259 - JJP SUPPLY CO., LTD"/>
    <x v="1"/>
    <m/>
    <m/>
    <m/>
    <n v="-46150"/>
    <s v="Ontime"/>
    <m/>
  </r>
  <r>
    <n v="2251"/>
    <s v="Expent  cost"/>
    <m/>
    <m/>
    <m/>
    <d v="2026-05-05T00:00:00"/>
    <s v="PR2627-00494"/>
    <s v="PO2627-00884"/>
    <d v="2026-05-08T00:00:00"/>
    <m/>
    <n v="120"/>
    <s v="SFST81000050"/>
    <s v="Consumable part for MN"/>
    <s v="Consumable part"/>
    <n v="2"/>
    <s v="พัดลมติดผนังแบบดึกเชือก Mitsubishi รุ่น W18-GW ขนาดใบพัด 18 นิ้ว"/>
    <n v="1"/>
    <s v="PCS"/>
    <n v="2000"/>
    <n v="2000"/>
    <m/>
    <s v="V1000259 - JJP SUPPLY CO., LTD"/>
    <x v="1"/>
    <m/>
    <m/>
    <m/>
    <n v="-46150"/>
    <s v="Ontime"/>
    <m/>
  </r>
  <r>
    <n v="2252"/>
    <s v="Expent  cost"/>
    <m/>
    <m/>
    <m/>
    <d v="2026-05-05T00:00:00"/>
    <s v="PR2627-00495"/>
    <s v="PO2627-00885"/>
    <d v="2026-05-08T00:00:00"/>
    <m/>
    <n v="120"/>
    <s v="SFST81000050"/>
    <s v="Cooling machine for PD line"/>
    <s v="Cooling system jobs"/>
    <n v="1"/>
    <s v="Filter Drier Core D-48 (UR-48)"/>
    <n v="10"/>
    <s v="PCS"/>
    <n v="398"/>
    <n v="3980"/>
    <m/>
    <s v="V1000310 - BOONBAWORN ENGINEERING CO., LTD"/>
    <x v="1"/>
    <m/>
    <m/>
    <m/>
    <n v="-46150"/>
    <s v="Ontime"/>
    <m/>
  </r>
  <r>
    <n v="2253"/>
    <s v="Expent  cost"/>
    <m/>
    <m/>
    <m/>
    <d v="2026-05-05T00:00:00"/>
    <s v="PR2627-00495"/>
    <s v="PO2627-00886"/>
    <d v="2026-05-08T00:00:00"/>
    <m/>
    <n v="120"/>
    <s v="SFST81000048"/>
    <s v="PD Machine"/>
    <s v="Machine Spare part"/>
    <n v="1"/>
    <s v="BUTTERFLY VALVE MALE PART / LINER&amp;NUT(EPDM) 316L DN-65"/>
    <n v="4"/>
    <s v="PCS"/>
    <n v="5500"/>
    <n v="22000"/>
    <m/>
    <s v="V1000655 - SRM ENGINEERING 1991 CO., LTD."/>
    <x v="1"/>
    <m/>
    <m/>
    <m/>
    <n v="-46150"/>
    <s v="Ontime"/>
    <m/>
  </r>
  <r>
    <n v="2254"/>
    <s v="Expent  cost"/>
    <m/>
    <m/>
    <m/>
    <d v="2026-05-11T00:00:00"/>
    <s v="PR2627-00566"/>
    <m/>
    <m/>
    <m/>
    <m/>
    <s v="SFST34000182"/>
    <s v="Consumable part for MN"/>
    <s v="Consumable part"/>
    <n v="1"/>
    <s v="Contact Cleaner"/>
    <n v="12"/>
    <s v="can."/>
    <n v="450"/>
    <n v="5400"/>
    <m/>
    <m/>
    <x v="1"/>
    <m/>
    <m/>
    <m/>
    <s v=""/>
    <s v="Ontime"/>
    <m/>
  </r>
  <r>
    <n v="2255"/>
    <s v="Expent  cost"/>
    <m/>
    <m/>
    <m/>
    <d v="2026-05-13T00:00:00"/>
    <s v="PR2627-00612"/>
    <m/>
    <m/>
    <m/>
    <m/>
    <s v="SFST11000256"/>
    <s v="Consumable part for MN"/>
    <s v="Consumable part"/>
    <n v="1"/>
    <s v="Bio Solution 1 lit"/>
    <n v="4"/>
    <s v="Bot"/>
    <n v="800"/>
    <n v="3200"/>
    <m/>
    <m/>
    <x v="2"/>
    <m/>
    <m/>
    <m/>
    <s v=""/>
    <s v="Ontime"/>
    <m/>
  </r>
  <r>
    <n v="2256"/>
    <m/>
    <m/>
    <m/>
    <m/>
    <m/>
    <m/>
    <m/>
    <m/>
    <m/>
    <m/>
    <m/>
    <m/>
    <m/>
    <m/>
    <m/>
    <m/>
    <m/>
    <e v="#DIV/0!"/>
    <m/>
    <m/>
    <m/>
    <x v="2"/>
    <m/>
    <m/>
    <m/>
    <s v=""/>
    <s v="Ontime"/>
    <m/>
  </r>
  <r>
    <n v="2257"/>
    <m/>
    <m/>
    <m/>
    <m/>
    <m/>
    <m/>
    <m/>
    <m/>
    <m/>
    <m/>
    <m/>
    <m/>
    <m/>
    <m/>
    <m/>
    <m/>
    <m/>
    <e v="#DIV/0!"/>
    <m/>
    <m/>
    <m/>
    <x v="2"/>
    <m/>
    <m/>
    <m/>
    <s v=""/>
    <s v="Ontime"/>
    <m/>
  </r>
  <r>
    <n v="2258"/>
    <m/>
    <m/>
    <m/>
    <m/>
    <m/>
    <m/>
    <m/>
    <m/>
    <m/>
    <m/>
    <m/>
    <m/>
    <m/>
    <m/>
    <m/>
    <m/>
    <m/>
    <e v="#DIV/0!"/>
    <m/>
    <m/>
    <m/>
    <x v="2"/>
    <m/>
    <m/>
    <m/>
    <s v=""/>
    <s v="Ontime"/>
    <m/>
  </r>
  <r>
    <n v="2259"/>
    <m/>
    <m/>
    <m/>
    <m/>
    <m/>
    <m/>
    <m/>
    <m/>
    <m/>
    <m/>
    <m/>
    <m/>
    <m/>
    <m/>
    <m/>
    <m/>
    <m/>
    <e v="#DIV/0!"/>
    <m/>
    <m/>
    <m/>
    <x v="2"/>
    <m/>
    <m/>
    <m/>
    <s v=""/>
    <s v="Ontime"/>
    <m/>
  </r>
  <r>
    <n v="2260"/>
    <m/>
    <m/>
    <m/>
    <m/>
    <m/>
    <m/>
    <m/>
    <m/>
    <m/>
    <m/>
    <m/>
    <m/>
    <m/>
    <m/>
    <m/>
    <m/>
    <m/>
    <e v="#DIV/0!"/>
    <m/>
    <m/>
    <m/>
    <x v="2"/>
    <m/>
    <m/>
    <m/>
    <s v=""/>
    <s v="Ontime"/>
    <m/>
  </r>
  <r>
    <n v="2261"/>
    <m/>
    <m/>
    <m/>
    <m/>
    <m/>
    <m/>
    <m/>
    <m/>
    <m/>
    <m/>
    <m/>
    <m/>
    <m/>
    <m/>
    <m/>
    <m/>
    <m/>
    <e v="#DIV/0!"/>
    <m/>
    <m/>
    <m/>
    <x v="2"/>
    <m/>
    <m/>
    <m/>
    <s v=""/>
    <s v="Ontime"/>
    <m/>
  </r>
  <r>
    <n v="2262"/>
    <m/>
    <m/>
    <m/>
    <m/>
    <m/>
    <m/>
    <m/>
    <m/>
    <m/>
    <m/>
    <m/>
    <m/>
    <m/>
    <m/>
    <m/>
    <m/>
    <m/>
    <e v="#DIV/0!"/>
    <m/>
    <m/>
    <m/>
    <x v="2"/>
    <m/>
    <m/>
    <m/>
    <s v=""/>
    <s v="Ontime"/>
    <m/>
  </r>
  <r>
    <n v="2263"/>
    <m/>
    <m/>
    <m/>
    <m/>
    <m/>
    <m/>
    <m/>
    <m/>
    <m/>
    <m/>
    <m/>
    <m/>
    <m/>
    <m/>
    <m/>
    <m/>
    <m/>
    <e v="#DIV/0!"/>
    <m/>
    <m/>
    <m/>
    <x v="2"/>
    <m/>
    <m/>
    <m/>
    <s v=""/>
    <s v="Ontime"/>
    <m/>
  </r>
  <r>
    <n v="2264"/>
    <m/>
    <m/>
    <m/>
    <m/>
    <m/>
    <m/>
    <m/>
    <m/>
    <m/>
    <m/>
    <m/>
    <m/>
    <m/>
    <m/>
    <m/>
    <m/>
    <m/>
    <e v="#DIV/0!"/>
    <m/>
    <m/>
    <m/>
    <x v="2"/>
    <m/>
    <m/>
    <m/>
    <s v=""/>
    <s v="Ontime"/>
    <m/>
  </r>
  <r>
    <n v="2265"/>
    <m/>
    <m/>
    <m/>
    <m/>
    <m/>
    <m/>
    <m/>
    <m/>
    <m/>
    <m/>
    <m/>
    <m/>
    <m/>
    <m/>
    <m/>
    <m/>
    <m/>
    <e v="#DIV/0!"/>
    <m/>
    <m/>
    <m/>
    <x v="2"/>
    <m/>
    <m/>
    <m/>
    <s v=""/>
    <s v="Ontime"/>
    <m/>
  </r>
  <r>
    <n v="2266"/>
    <m/>
    <m/>
    <m/>
    <m/>
    <m/>
    <m/>
    <m/>
    <m/>
    <m/>
    <m/>
    <m/>
    <m/>
    <m/>
    <m/>
    <m/>
    <m/>
    <m/>
    <e v="#DIV/0!"/>
    <m/>
    <m/>
    <m/>
    <x v="2"/>
    <m/>
    <m/>
    <m/>
    <s v=""/>
    <s v="Ontime"/>
    <m/>
  </r>
  <r>
    <m/>
    <m/>
    <m/>
    <m/>
    <m/>
    <m/>
    <m/>
    <m/>
    <m/>
    <m/>
    <m/>
    <m/>
    <m/>
    <m/>
    <m/>
    <m/>
    <m/>
    <m/>
    <e v="#DIV/0!"/>
    <m/>
    <m/>
    <m/>
    <x v="2"/>
    <m/>
    <m/>
    <m/>
    <s v=""/>
    <s v="Ontime"/>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89">
  <r>
    <n v="1"/>
    <s v="Expent  cost"/>
    <d v="2024-06-21T00:00:00"/>
    <m/>
    <m/>
    <d v="2024-06-21T00:00:00"/>
    <s v="PR2425-00164"/>
    <s v="PO2425-00240"/>
    <d v="2024-06-25T00:00:00"/>
    <m/>
    <n v="30"/>
    <s v="SFST81000050"/>
    <s v="Tool and Equipment  Engineering"/>
    <s v="Cevil jobs"/>
    <n v="1"/>
    <s v="Rag for wiping and cleaning machinery"/>
    <n v="2"/>
    <s v="กระสอบ"/>
    <n v="1225"/>
    <n v="2450"/>
    <s v="Puneet Approval"/>
    <x v="0"/>
    <s v="Recive bill and GRN already"/>
    <m/>
    <d v="2024-07-25T00:00:00"/>
    <m/>
    <n v="30"/>
    <s v="Ontime"/>
    <d v="2024-07-25T00:00:00"/>
  </r>
  <r>
    <n v="2"/>
    <s v="Expent  cost"/>
    <d v="2024-06-22T00:00:00"/>
    <m/>
    <m/>
    <d v="2024-06-22T00:00:00"/>
    <s v="PR2425-01484"/>
    <s v="PO2425-01863"/>
    <d v="2024-06-29T00:00:00"/>
    <m/>
    <n v="10"/>
    <s v="SFST34000054"/>
    <s v="Refrigerant-oil for cooling M/C"/>
    <s v="Cooling system jobs"/>
    <n v="1"/>
    <s v="R507 Refrigerant,(1 Tank 11.3 kg/Tank)"/>
    <n v="16"/>
    <s v="DRM"/>
    <n v="2500"/>
    <n v="40000"/>
    <s v="Puneet Approval"/>
    <x v="1"/>
    <s v="Recive bill and GRN already"/>
    <m/>
    <d v="2024-07-04T00:00:00"/>
    <m/>
    <n v="5"/>
    <s v="Ontime"/>
    <m/>
  </r>
  <r>
    <n v="3"/>
    <s v="Expent  cost"/>
    <d v="2024-05-27T00:00:00"/>
    <m/>
    <m/>
    <d v="2024-05-27T00:00:00"/>
    <s v="PR2425-01063"/>
    <s v="PO2425-01145"/>
    <d v="2024-06-03T00:00:00"/>
    <m/>
    <n v="40"/>
    <s v="SFST81000050"/>
    <s v="Electrical system in PD area"/>
    <s v="Electrical jobs"/>
    <n v="1"/>
    <s v="Thaiyazaki&quot;, VCT-G 2x2.5/2.5 Sq.mm, Electrical cable"/>
    <n v="1"/>
    <s v="PC"/>
    <n v="7225"/>
    <n v="7225"/>
    <s v="Puneet Approval"/>
    <x v="2"/>
    <s v="Recive bill and GRN already"/>
    <m/>
    <d v="2024-07-08T00:00:00"/>
    <m/>
    <n v="35"/>
    <s v="Ontime"/>
    <m/>
  </r>
  <r>
    <n v="4"/>
    <s v="Expent  cost"/>
    <d v="2024-05-27T00:00:00"/>
    <m/>
    <m/>
    <d v="2024-05-27T00:00:00"/>
    <s v="PR2425-01063"/>
    <s v="PO2425-01145"/>
    <d v="2024-06-03T00:00:00"/>
    <m/>
    <n v="40"/>
    <s v="SFST81000050"/>
    <s v="Electrical system in PD area"/>
    <s v="Electrical jobs"/>
    <n v="2"/>
    <s v="&quot;Clipsal&quot;, UPVC pipe, white color, size 20mm"/>
    <n v="10"/>
    <s v="PC"/>
    <n v="42"/>
    <n v="420"/>
    <s v="Puneet Approval"/>
    <x v="2"/>
    <s v="Recive bill and GRN already"/>
    <m/>
    <d v="2024-07-08T00:00:00"/>
    <m/>
    <n v="35"/>
    <s v="Ontime"/>
    <m/>
  </r>
  <r>
    <n v="5"/>
    <s v="Expent  cost"/>
    <d v="2024-05-27T00:00:00"/>
    <m/>
    <m/>
    <d v="2024-05-27T00:00:00"/>
    <s v="PR2425-01063"/>
    <s v="PO2425-01145"/>
    <d v="2024-06-03T00:00:00"/>
    <m/>
    <n v="40"/>
    <s v="SFST81000050"/>
    <s v="Electrical system in PD area"/>
    <s v="Electrical jobs"/>
    <n v="3"/>
    <s v="&quot;Clipsal&quot;, ข้อต่อตรง, สีขาว, 20mm"/>
    <n v="100"/>
    <s v="PC"/>
    <n v="3.4"/>
    <n v="340"/>
    <s v="Puneet Approval"/>
    <x v="2"/>
    <s v="Recive bill and GRN already"/>
    <m/>
    <d v="2024-07-08T00:00:00"/>
    <m/>
    <n v="35"/>
    <s v="Ontime"/>
    <m/>
  </r>
  <r>
    <n v="6"/>
    <s v="Expent  cost"/>
    <d v="2024-05-27T00:00:00"/>
    <m/>
    <m/>
    <d v="2024-05-27T00:00:00"/>
    <s v="PR2425-01063"/>
    <s v="PO2425-01145"/>
    <d v="2024-06-03T00:00:00"/>
    <m/>
    <n v="40"/>
    <s v="SFST81000050"/>
    <s v="Electrical system in PD area"/>
    <s v="Electrical jobs"/>
    <n v="4"/>
    <s v="แคล้มก้ามปูยึดท่อ สีขาว UPVC ขนาด 20mm Clipsal"/>
    <n v="100"/>
    <s v="PC"/>
    <n v="3.4"/>
    <n v="340"/>
    <s v="Puneet Approval"/>
    <x v="2"/>
    <s v="Recive bill and GRN already"/>
    <m/>
    <d v="2024-07-08T00:00:00"/>
    <m/>
    <n v="35"/>
    <s v="Ontime"/>
    <m/>
  </r>
  <r>
    <n v="7"/>
    <s v="Expent  cost"/>
    <d v="2024-06-05T00:00:00"/>
    <m/>
    <m/>
    <d v="2024-06-05T00:00:00"/>
    <s v="PR2425-01098"/>
    <s v="PO2425-01205"/>
    <d v="2024-06-12T00:00:00"/>
    <m/>
    <n v="40"/>
    <s v="SFST81000050"/>
    <s v="Civill jobs (Floor-Wall-Celling-roof)"/>
    <s v="Spare part"/>
    <n v="1"/>
    <s v="กรวยลมผ้าโพลีเอสเตอร์#50x180cm. (คาดแถบสะท้อนแสง1นิ้ว,2แถบ) (เย็บขอบตอกตามความเหมาะสม)"/>
    <n v="1"/>
    <s v="PC"/>
    <n v="1200"/>
    <n v="1200"/>
    <s v="Puneet Approval"/>
    <x v="3"/>
    <s v="Recive bill and GRN already"/>
    <m/>
    <d v="2024-07-09T00:00:00"/>
    <m/>
    <n v="27"/>
    <s v="Ontime"/>
    <m/>
  </r>
  <r>
    <n v="8"/>
    <s v="Expent  cost"/>
    <d v="2024-06-05T00:00:00"/>
    <m/>
    <m/>
    <d v="2024-06-05T00:00:00"/>
    <s v="PR2425-01098"/>
    <s v="PO2425-01205"/>
    <d v="2024-06-12T00:00:00"/>
    <m/>
    <n v="90"/>
    <s v="SFST81000050"/>
    <s v="Civill jobs (Floor-Wall-Celling-roof)"/>
    <s v="Cevil jobs"/>
    <n v="1"/>
    <s v="ป้ายตั้งพื้น#60x21x30cm.(สติ๊กเกอร์ 2 ด้าน) (เกรด B)"/>
    <n v="1"/>
    <s v="PC"/>
    <n v="650"/>
    <n v="650"/>
    <s v="Puneet Approval"/>
    <x v="3"/>
    <s v="Recive bill and GRN already"/>
    <m/>
    <d v="2024-07-09T00:00:00"/>
    <m/>
    <n v="27"/>
    <s v="Ontime"/>
    <m/>
  </r>
  <r>
    <n v="9"/>
    <s v="Expent  cost"/>
    <d v="2024-06-21T00:00:00"/>
    <m/>
    <m/>
    <d v="2024-06-21T00:00:00"/>
    <s v="PR2425-01497"/>
    <s v="PO2425-01591 "/>
    <d v="2024-06-20T00:00:00"/>
    <m/>
    <n v="10"/>
    <s v="SFST81000050"/>
    <s v="Machanical part"/>
    <s v="Machanical jobs"/>
    <n v="2"/>
    <s v="Fill with argon gas 1.5 Q"/>
    <n v="2"/>
    <s v="NO"/>
    <n v="350"/>
    <n v="700"/>
    <s v="Puneet Approval"/>
    <x v="4"/>
    <s v="Recive bill and GRN already"/>
    <m/>
    <d v="2024-06-25T00:00:00"/>
    <m/>
    <n v="5"/>
    <s v="Ontime"/>
    <m/>
  </r>
  <r>
    <n v="10"/>
    <s v="Expent  cost"/>
    <d v="2024-06-28T00:00:00"/>
    <m/>
    <m/>
    <d v="2024-06-28T00:00:00"/>
    <s v="PR2425-01500"/>
    <s v="PO2425-01593"/>
    <d v="2024-06-01T00:00:00"/>
    <m/>
    <n v="10"/>
    <s v="SFST81000050"/>
    <s v="Machanical part"/>
    <s v="Machanical jobs"/>
    <n v="1"/>
    <s v="Fill with argon gas 1.5 Q"/>
    <n v="2"/>
    <s v="NO"/>
    <n v="350"/>
    <n v="700"/>
    <s v="Puneet Approval"/>
    <x v="4"/>
    <s v="Recive bill and GRN already"/>
    <m/>
    <d v="2024-06-07T00:00:00"/>
    <m/>
    <n v="6"/>
    <s v="Ontime"/>
    <m/>
  </r>
  <r>
    <n v="11"/>
    <s v="Expent  cost"/>
    <d v="2024-06-22T00:00:00"/>
    <m/>
    <m/>
    <d v="2024-06-22T00:00:00"/>
    <s v="PR2425-01494"/>
    <s v="PO2425-01691"/>
    <d v="2024-06-20T00:00:00"/>
    <m/>
    <n v="10"/>
    <s v="SFST81000050"/>
    <s v="Cooling machine for PD line"/>
    <s v="Cooling system jobs"/>
    <n v="1"/>
    <s v="Fan Axial installed in production line"/>
    <n v="11"/>
    <s v="PC"/>
    <n v="131.81818181818181"/>
    <n v="1450"/>
    <s v="Puneet Approval"/>
    <x v="5"/>
    <s v="Recive bill and GRN already"/>
    <m/>
    <d v="2024-06-25T00:00:00"/>
    <m/>
    <n v="5"/>
    <s v="Ontime"/>
    <m/>
  </r>
  <r>
    <n v="12"/>
    <s v="Expent  cost"/>
    <d v="2024-06-22T00:00:00"/>
    <m/>
    <m/>
    <d v="2024-06-22T00:00:00"/>
    <s v="PR2425-01486"/>
    <s v="PO2425-01731"/>
    <d v="2024-06-29T00:00:00"/>
    <m/>
    <n v="10"/>
    <s v="SFST34000043"/>
    <s v="Consumable part for MN"/>
    <s v="Electrical jobs"/>
    <n v="1"/>
    <s v="&quot;Philip&quot;, TLD36/865, 36W, หลอดไฟฟลูออเรสเซนต์"/>
    <n v="50"/>
    <s v="PC"/>
    <n v="63"/>
    <n v="3150"/>
    <s v="Puneet Approval"/>
    <x v="2"/>
    <s v="Recive bill and GRN already"/>
    <m/>
    <d v="2024-07-01T00:00:00"/>
    <m/>
    <n v="2"/>
    <s v="Ontime"/>
    <m/>
  </r>
  <r>
    <n v="13"/>
    <s v="Expent  cost"/>
    <d v="2024-06-22T00:00:00"/>
    <m/>
    <m/>
    <d v="2024-06-22T00:00:00"/>
    <s v="PR2425-01486"/>
    <s v="PO2425-01731"/>
    <d v="2024-06-29T00:00:00"/>
    <m/>
    <n v="10"/>
    <s v="SFST34000044"/>
    <s v="Consumable part for MN"/>
    <s v="Electrical jobs"/>
    <n v="1"/>
    <s v="&quot;Philip&quot;,T8,20W, 2100lm, ECO SOFT HO LED"/>
    <n v="30"/>
    <s v="PC"/>
    <n v="134"/>
    <n v="4020"/>
    <s v="Puneet Approval"/>
    <x v="2"/>
    <s v="Recive bill and GRN already"/>
    <m/>
    <d v="2024-07-01T00:00:00"/>
    <m/>
    <n v="2"/>
    <s v="Ontime"/>
    <m/>
  </r>
  <r>
    <n v="14"/>
    <s v="Expent  cost"/>
    <d v="2024-06-25T00:00:00"/>
    <m/>
    <m/>
    <d v="2024-06-25T00:00:00"/>
    <s v="PR2425-01513"/>
    <s v="PO2425-01864"/>
    <d v="2024-07-02T00:00:00"/>
    <m/>
    <n v="20"/>
    <s v="SFST81000048"/>
    <s v="Cooling machine for PD line"/>
    <s v="Condencer Unit No.16"/>
    <n v="1"/>
    <s v="Suction shut off vave P/N 361310-07"/>
    <n v="1"/>
    <s v="NO"/>
    <n v="7800"/>
    <n v="7800"/>
    <s v="Puneet Approval"/>
    <x v="6"/>
    <s v="Recive bill and GRN already"/>
    <m/>
    <d v="2024-07-16T00:00:00"/>
    <m/>
    <n v="14"/>
    <s v="Ontime"/>
    <m/>
  </r>
  <r>
    <n v="15"/>
    <s v="Expent  cost"/>
    <d v="2024-06-25T00:00:00"/>
    <m/>
    <m/>
    <d v="2024-06-25T00:00:00"/>
    <s v="PR2425-01513"/>
    <s v="PO2425-01864"/>
    <d v="2024-07-02T00:00:00"/>
    <m/>
    <n v="20"/>
    <s v="SFST81000048"/>
    <s v="Cooling machine for PD line"/>
    <s v="Condencer Unit No.16"/>
    <n v="2"/>
    <s v="Ball valve model SBV(M)"/>
    <n v="1"/>
    <s v="NO"/>
    <n v="3600"/>
    <n v="3600"/>
    <s v="Puneet Approval"/>
    <x v="6"/>
    <s v="Recive bill and GRN already"/>
    <m/>
    <d v="2024-07-16T00:00:00"/>
    <m/>
    <n v="14"/>
    <s v="Ontime"/>
    <m/>
  </r>
  <r>
    <n v="16"/>
    <s v="Expent  cost"/>
    <d v="2024-06-25T00:00:00"/>
    <m/>
    <m/>
    <d v="2024-06-25T00:00:00"/>
    <s v="PR2425-01513"/>
    <s v="PO2425-01864"/>
    <d v="2024-07-02T00:00:00"/>
    <m/>
    <n v="20"/>
    <s v="SFST81000048"/>
    <s v="Cooling machine for PD line"/>
    <s v="Condencer Unit No.16"/>
    <n v="3"/>
    <s v="Pressure gauge - Hi"/>
    <n v="3"/>
    <s v="NO"/>
    <n v="333.33333333333331"/>
    <n v="1000"/>
    <s v="Puneet Approval"/>
    <x v="6"/>
    <s v="Recive bill and GRN already"/>
    <m/>
    <d v="2024-07-16T00:00:00"/>
    <m/>
    <n v="14"/>
    <s v="Ontime"/>
    <m/>
  </r>
  <r>
    <n v="17"/>
    <s v="Expent  cost"/>
    <d v="2024-06-25T00:00:00"/>
    <m/>
    <m/>
    <d v="2024-06-25T00:00:00"/>
    <s v="PR2425-01513"/>
    <s v="PO2425-01864"/>
    <d v="2024-07-02T00:00:00"/>
    <m/>
    <s v="  "/>
    <s v="SFST81000048"/>
    <s v="Cooling machine for PD line"/>
    <s v="Condencer Unit No.16"/>
    <n v="4"/>
    <s v="Pressure gauge - Low"/>
    <n v="3"/>
    <s v="NO"/>
    <n v="333.33333333333331"/>
    <n v="1000"/>
    <s v="Puneet Approval"/>
    <x v="6"/>
    <s v="Recive bill and GRN already"/>
    <m/>
    <d v="2024-07-16T00:00:00"/>
    <m/>
    <n v="14"/>
    <s v="Ontime"/>
    <m/>
  </r>
  <r>
    <n v="18"/>
    <s v="Expent  cost"/>
    <d v="2024-06-25T00:00:00"/>
    <m/>
    <m/>
    <d v="2024-06-25T00:00:00"/>
    <s v="PR2425-01513"/>
    <s v="PO2425-01864"/>
    <d v="2024-07-02T00:00:00"/>
    <m/>
    <n v="20"/>
    <s v="SFST81000048"/>
    <s v="Cooling machine for PD line"/>
    <s v="Condencer Unit No.16"/>
    <n v="5"/>
    <s v="อุปกรณ์ทองแดง ( ที่ใช้ในการติดตั้ง)"/>
    <n v="1"/>
    <s v="NO"/>
    <n v="5500"/>
    <n v="5500"/>
    <s v="Puneet Approval"/>
    <x v="6"/>
    <s v="Recive bill and GRN already"/>
    <m/>
    <d v="2024-07-16T00:00:00"/>
    <m/>
    <n v="14"/>
    <s v="Ontime"/>
    <m/>
  </r>
  <r>
    <n v="19"/>
    <s v="Expent  cost"/>
    <d v="2024-06-25T00:00:00"/>
    <m/>
    <m/>
    <d v="2024-06-25T00:00:00"/>
    <s v="PR2425-01513"/>
    <s v="PO2425-01864"/>
    <d v="2024-07-02T00:00:00"/>
    <m/>
    <n v="20"/>
    <s v="SFST81000048"/>
    <s v="Cooling machine for PD line"/>
    <s v="Condencer Unit No.16"/>
    <n v="6"/>
    <s v="Labour"/>
    <n v="1"/>
    <s v="NO"/>
    <n v="7000"/>
    <n v="7000"/>
    <s v="Puneet Approval"/>
    <x v="6"/>
    <s v="Recive bill and GRN already"/>
    <m/>
    <d v="2024-07-16T00:00:00"/>
    <m/>
    <n v="14"/>
    <s v="Ontime"/>
    <m/>
  </r>
  <r>
    <n v="20"/>
    <s v="Expent  cost"/>
    <d v="2024-06-22T00:00:00"/>
    <m/>
    <m/>
    <d v="2024-06-22T00:00:00"/>
    <s v="PR2425-01488"/>
    <s v="PO2425-01865"/>
    <d v="2024-06-29T00:00:00"/>
    <m/>
    <n v="90"/>
    <s v="SFST81000048"/>
    <s v="Cooling machine for PD line"/>
    <s v="Air Dryer No.1"/>
    <n v="1"/>
    <s v="Compressor RE277VHSTMT 1 PH/220V./R407C"/>
    <n v="1"/>
    <s v="NO"/>
    <n v="10800"/>
    <n v="10800"/>
    <s v="Puneet Approval"/>
    <x v="7"/>
    <s v="Recive bill and GRN already"/>
    <m/>
    <d v="2024-09-11T00:00:00"/>
    <m/>
    <n v="74"/>
    <s v="Ontime"/>
    <m/>
  </r>
  <r>
    <n v="21"/>
    <s v="Expent  cost"/>
    <d v="2024-06-22T00:00:00"/>
    <m/>
    <m/>
    <d v="2024-06-22T00:00:00"/>
    <s v="PR2425-01488"/>
    <s v="PO2425-01865"/>
    <d v="2024-06-29T00:00:00"/>
    <m/>
    <n v="90"/>
    <s v="SFST81000048"/>
    <s v="Cooling machine for PD line"/>
    <s v="Air Dryer No.1"/>
    <n v="2"/>
    <s v="Axial fan YWF4E-350S-22v. 5/6 kg."/>
    <n v="1"/>
    <s v="NO"/>
    <n v="6000"/>
    <n v="6000"/>
    <s v="Puneet Approval"/>
    <x v="7"/>
    <s v="Recive bill and GRN already"/>
    <m/>
    <d v="2024-09-11T00:00:00"/>
    <m/>
    <n v="74"/>
    <s v="Ontime"/>
    <m/>
  </r>
  <r>
    <n v="22"/>
    <s v="Expent  cost"/>
    <d v="2024-06-22T00:00:00"/>
    <m/>
    <m/>
    <d v="2024-06-22T00:00:00"/>
    <s v="PR2425-01488"/>
    <s v="PO2425-01865"/>
    <d v="2024-06-29T00:00:00"/>
    <m/>
    <n v="90"/>
    <s v="SFST81000048"/>
    <s v="Cooling machine for PD line"/>
    <s v="Air Dryer No.1"/>
    <n v="3"/>
    <s v="Filter dryer EK053 3/80DF"/>
    <n v="1"/>
    <s v="NO"/>
    <n v="896"/>
    <n v="896"/>
    <s v="Puneet Approval"/>
    <x v="7"/>
    <s v="Recive bill and GRN already"/>
    <m/>
    <d v="2024-09-11T00:00:00"/>
    <m/>
    <n v="74"/>
    <s v="Ontime"/>
    <m/>
  </r>
  <r>
    <n v="23"/>
    <s v="Expent  cost"/>
    <d v="2024-06-22T00:00:00"/>
    <m/>
    <m/>
    <d v="2024-06-22T00:00:00"/>
    <s v="PR2425-01488"/>
    <s v="PO2425-01865"/>
    <d v="2024-06-29T00:00:00"/>
    <m/>
    <n v="90"/>
    <s v="SFST81000048"/>
    <s v="Cooling machine for PD line"/>
    <s v="Air Dryer No.1"/>
    <n v="4"/>
    <s v="Hot gas by pass SAV-20"/>
    <n v="1"/>
    <s v="NO"/>
    <n v="2280"/>
    <n v="2280"/>
    <s v="Puneet Approval"/>
    <x v="7"/>
    <s v="Recive bill and GRN already"/>
    <m/>
    <d v="2024-09-11T00:00:00"/>
    <m/>
    <n v="74"/>
    <s v="Ontime"/>
    <m/>
  </r>
  <r>
    <n v="24"/>
    <s v="Expent  cost"/>
    <d v="2024-06-22T00:00:00"/>
    <m/>
    <m/>
    <d v="2024-06-22T00:00:00"/>
    <s v="PR2425-01488"/>
    <s v="PO2425-01865"/>
    <d v="2024-06-29T00:00:00"/>
    <m/>
    <n v="90"/>
    <s v="SFST81000048"/>
    <s v="Cooling machine for PD line"/>
    <s v="Air Dryer No.1"/>
    <n v="5"/>
    <s v="Pressure SW-YK-03L-049-015E030E"/>
    <n v="1"/>
    <s v="NO"/>
    <n v="1000"/>
    <n v="1000"/>
    <s v="Puneet Approval"/>
    <x v="7"/>
    <s v="Recive bill and GRN already"/>
    <m/>
    <d v="2024-09-11T00:00:00"/>
    <m/>
    <n v="74"/>
    <s v="Ontime"/>
    <m/>
  </r>
  <r>
    <n v="25"/>
    <s v="Expent  cost"/>
    <d v="2024-06-22T00:00:00"/>
    <m/>
    <m/>
    <d v="2024-06-22T00:00:00"/>
    <s v="PR2425-01488"/>
    <s v="PO2425-01865"/>
    <d v="2024-06-29T00:00:00"/>
    <m/>
    <n v="90"/>
    <s v="SFST81000048"/>
    <s v="Cooling machine for PD line"/>
    <s v="Air Dryer No.1"/>
    <n v="6"/>
    <s v="Pressure SW-YK-039 - 395R295Z (Manual)"/>
    <n v="1"/>
    <s v="NO"/>
    <n v="1264"/>
    <n v="1264"/>
    <s v="Puneet Approval"/>
    <x v="7"/>
    <s v="Recive bill and GRN already"/>
    <m/>
    <d v="2024-09-11T00:00:00"/>
    <m/>
    <n v="74"/>
    <s v="Ontime"/>
    <m/>
  </r>
  <r>
    <n v="26"/>
    <s v="Expent  cost"/>
    <d v="2024-06-22T00:00:00"/>
    <m/>
    <m/>
    <d v="2024-06-22T00:00:00"/>
    <s v="PR2425-01488"/>
    <s v="PO2425-01865"/>
    <d v="2024-06-29T00:00:00"/>
    <m/>
    <n v="90"/>
    <s v="SFST81000048"/>
    <s v="Cooling machine for PD line"/>
    <s v="Air Dryer No.1"/>
    <n v="7"/>
    <s v="Server - Test run"/>
    <n v="1"/>
    <s v="NO"/>
    <n v="3000"/>
    <n v="3000"/>
    <s v="Puneet Approval"/>
    <x v="7"/>
    <s v="Recive bill and GRN already"/>
    <m/>
    <d v="2024-09-11T00:00:00"/>
    <m/>
    <n v="74"/>
    <s v="Ontime"/>
    <m/>
  </r>
  <r>
    <n v="27"/>
    <s v="Expent  cost"/>
    <d v="2024-06-30T00:00:00"/>
    <m/>
    <m/>
    <d v="2024-06-30T00:00:00"/>
    <s v="PR2425-01487"/>
    <s v="PO2425-01866"/>
    <d v="2024-07-07T00:00:00"/>
    <m/>
    <n v="90"/>
    <s v="SFST81000050"/>
    <s v="Cooling machine for PD line"/>
    <s v="Mini flame Grill  Machine No.1"/>
    <n v="1"/>
    <s v="Pressure Switch model AA-A2-6-2"/>
    <n v="1"/>
    <s v="NO"/>
    <n v="9950"/>
    <n v="9950"/>
    <s v="Puneet Approval"/>
    <x v="8"/>
    <s v="Recive bill and GRN already"/>
    <m/>
    <d v="2024-08-05T00:00:00"/>
    <m/>
    <n v="29"/>
    <s v="Ontime"/>
    <m/>
  </r>
  <r>
    <n v="28"/>
    <s v="Expent  cost"/>
    <d v="2024-06-30T00:00:00"/>
    <m/>
    <m/>
    <d v="2024-06-30T00:00:00"/>
    <s v="PR2425-01487"/>
    <s v="PO2425-01866"/>
    <d v="2024-07-07T00:00:00"/>
    <m/>
    <n v="90"/>
    <s v="SFST81000050"/>
    <s v="Cooling machine for PD line"/>
    <s v="Mini flame Grill  Machine No.1"/>
    <n v="2"/>
    <s v="Pressure switch GAO-A4-4-5"/>
    <n v="1"/>
    <s v="NO"/>
    <n v="9920"/>
    <n v="9920"/>
    <s v="Puneet Approval"/>
    <x v="8"/>
    <s v="Recive bill and GRN already"/>
    <m/>
    <d v="2024-08-05T00:00:00"/>
    <m/>
    <n v="29"/>
    <s v="Ontime"/>
    <m/>
  </r>
  <r>
    <n v="29"/>
    <s v="Expent  cost"/>
    <d v="2024-06-30T00:00:00"/>
    <m/>
    <m/>
    <d v="2024-06-30T00:00:00"/>
    <s v="PR2425-01487"/>
    <s v="PO2425-01866"/>
    <d v="2024-07-07T00:00:00"/>
    <m/>
    <n v="30"/>
    <s v="SFST81000050"/>
    <s v="Utility Jobs  (Boiler-Air compress-Transformer-LPG)"/>
    <s v="Mini flame Grill  Machine No.1"/>
    <n v="3"/>
    <s v="Kromschorder Burner Contro; Model IFD258-10-2Q"/>
    <n v="1"/>
    <s v="NO"/>
    <n v="27500"/>
    <n v="27500"/>
    <s v="Puneet Approval"/>
    <x v="8"/>
    <s v="Recive bill and GRN already"/>
    <m/>
    <d v="2024-08-05T00:00:00"/>
    <m/>
    <n v="29"/>
    <s v="Ontime"/>
    <m/>
  </r>
  <r>
    <n v="30"/>
    <s v="Expent  cost"/>
    <d v="2024-06-19T00:00:00"/>
    <m/>
    <m/>
    <d v="2024-06-19T00:00:00"/>
    <s v="PR2425-01487"/>
    <s v="PO2425-01867"/>
    <d v="2024-06-26T00:00:00"/>
    <m/>
    <n v="10"/>
    <s v="SFST81000050"/>
    <s v="PD Machine"/>
    <s v="Mini flame Grill  Machine No.1"/>
    <n v="4"/>
    <s v="Dungs solenoid valve Model : DMV-D 702 - 624L"/>
    <n v="1"/>
    <s v="PCS."/>
    <n v="129500"/>
    <n v="129500"/>
    <m/>
    <x v="8"/>
    <s v="Recive bill and GRN already"/>
    <m/>
    <d v="2024-11-25T00:00:00"/>
    <m/>
    <n v="152"/>
    <s v="over deliverry"/>
    <m/>
  </r>
  <r>
    <n v="31"/>
    <s v="Expent  cost"/>
    <d v="2024-06-25T00:00:00"/>
    <m/>
    <m/>
    <d v="2024-06-25T00:00:00"/>
    <s v="PR2425-01515"/>
    <s v="PO2425-01917"/>
    <d v="2024-07-02T00:00:00"/>
    <m/>
    <n v="10"/>
    <s v="SFST81000050"/>
    <s v="Electrical system in PD area"/>
    <s v="Electrical jobs"/>
    <n v="1"/>
    <s v="สาย NYX-CABEL YSLY-JZ 6G1.5 sq.mm"/>
    <n v="30"/>
    <s v="NO"/>
    <n v="125"/>
    <n v="3750"/>
    <s v="Puneet Approval"/>
    <x v="9"/>
    <s v="Recive bill and GRN already"/>
    <m/>
    <d v="2024-07-05T00:00:00"/>
    <m/>
    <n v="3"/>
    <s v="Ontime"/>
    <m/>
  </r>
  <r>
    <n v="32"/>
    <s v="Expent  cost"/>
    <d v="2024-06-25T00:00:00"/>
    <m/>
    <m/>
    <d v="2024-06-25T00:00:00"/>
    <s v="PR2425-01515"/>
    <s v="PO2425-01917"/>
    <d v="2024-07-02T00:00:00"/>
    <m/>
    <n v="10"/>
    <s v="SFST81000050"/>
    <s v="Electrical system in PD area"/>
    <s v="Electrical jobs"/>
    <n v="2"/>
    <s v="สาย NYX-CABEL YSLY-JZ 4G1.5 sq.mm"/>
    <n v="30"/>
    <s v="NO"/>
    <n v="85"/>
    <n v="2550"/>
    <s v="Puneet Approval"/>
    <x v="9"/>
    <s v="Recive bill and GRN already"/>
    <m/>
    <d v="2024-07-05T00:00:00"/>
    <m/>
    <n v="3"/>
    <s v="Ontime"/>
    <m/>
  </r>
  <r>
    <n v="33"/>
    <s v="Expent  cost"/>
    <d v="2024-06-25T00:00:00"/>
    <m/>
    <m/>
    <d v="2024-06-25T00:00:00"/>
    <s v="PR2425-01515"/>
    <s v="PO2425-01917"/>
    <d v="2024-07-02T00:00:00"/>
    <m/>
    <n v="10"/>
    <s v="SFST81000050"/>
    <s v="Electrical system in PD area"/>
    <s v="Electrical jobs"/>
    <n v="3"/>
    <s v="Terminal Box:TJ-10P-M Size: 91x110x43 mm"/>
    <n v="10"/>
    <s v="NO"/>
    <n v="825"/>
    <n v="8250"/>
    <s v="Puneet Approval"/>
    <x v="9"/>
    <s v="Recive bill and GRN already"/>
    <m/>
    <d v="2024-07-05T00:00:00"/>
    <m/>
    <n v="3"/>
    <s v="Ontime"/>
    <m/>
  </r>
  <r>
    <n v="34"/>
    <s v="Expent  cost"/>
    <d v="2024-06-25T00:00:00"/>
    <m/>
    <m/>
    <d v="2024-06-25T00:00:00"/>
    <s v="PR2425-01515"/>
    <s v="PO2425-01917"/>
    <d v="2024-07-02T00:00:00"/>
    <m/>
    <n v="10"/>
    <s v="SFST81000050"/>
    <s v="Electrical system in PD area"/>
    <s v="Electrical jobs"/>
    <n v="4"/>
    <s v="เทอร์มินอล UK2.5B คอนเนคเตอร์เชื่อมเทอร์มินอลบล็อก รางปีกนก (สีเขียว)"/>
    <n v="40"/>
    <s v="NO"/>
    <n v="25"/>
    <n v="1000"/>
    <s v="Puneet Approval"/>
    <x v="9"/>
    <s v="Recive bill and GRN already"/>
    <m/>
    <d v="2024-07-05T00:00:00"/>
    <m/>
    <n v="3"/>
    <s v="Ontime"/>
    <m/>
  </r>
  <r>
    <n v="35"/>
    <s v="Expent  cost"/>
    <d v="2024-06-25T00:00:00"/>
    <m/>
    <m/>
    <d v="2024-06-25T00:00:00"/>
    <s v="PR2425-01515"/>
    <s v="PO2425-01917"/>
    <d v="2024-07-02T00:00:00"/>
    <m/>
    <n v="10"/>
    <s v="SFST81000050"/>
    <s v="Electrical system in PD area"/>
    <s v="Electrical jobs"/>
    <n v="5"/>
    <s v="ST Terminal Block รุ่น ST2.5 2.5mm2 600V 20A STTB2.5 (ตัวปิดท้าย) (D-ST2.5) (เทา)"/>
    <n v="15"/>
    <s v="NO"/>
    <n v="40"/>
    <n v="600"/>
    <s v="Puneet Approval"/>
    <x v="9"/>
    <s v="Recive bill and GRN already"/>
    <m/>
    <d v="2024-07-05T00:00:00"/>
    <m/>
    <n v="3"/>
    <s v="Ontime"/>
    <m/>
  </r>
  <r>
    <n v="36"/>
    <s v="Expent  cost"/>
    <d v="2024-06-25T00:00:00"/>
    <m/>
    <m/>
    <d v="2024-06-25T00:00:00"/>
    <s v="PR2425-01515"/>
    <s v="PO2425-01917"/>
    <d v="2024-07-02T00:00:00"/>
    <m/>
    <n v="10"/>
    <s v="SFST81000050"/>
    <s v="Electrical system in PD area"/>
    <s v="Electrical jobs"/>
    <n v="6"/>
    <s v="เทอร์มินอล UK2.5B คอนเนคเตอร์เชื่อมเทอร์มินอลบล็อก รางปีกนก (สีเทา)"/>
    <n v="100"/>
    <s v="NO"/>
    <n v="35"/>
    <n v="3500"/>
    <s v="Puneet Approval"/>
    <x v="9"/>
    <s v="Recive bill and GRN already"/>
    <m/>
    <d v="2024-07-05T00:00:00"/>
    <m/>
    <n v="3"/>
    <s v="Ontime"/>
    <m/>
  </r>
  <r>
    <n v="37"/>
    <s v="Expent  cost"/>
    <d v="2024-06-25T00:00:00"/>
    <m/>
    <m/>
    <d v="2024-06-25T00:00:00"/>
    <s v="PR2425-01515"/>
    <s v="PO2425-01917"/>
    <d v="2024-07-02T00:00:00"/>
    <m/>
    <n v="10"/>
    <s v="SFST81000050"/>
    <s v="Electrical system in PD area"/>
    <s v="Electrical jobs"/>
    <n v="7"/>
    <s v="Mini Stopper ONKA สต็อปเปอร์ Screw clamp terminal blocks"/>
    <n v="15"/>
    <s v="NO"/>
    <n v="3600"/>
    <n v="54000"/>
    <s v="Puneet Approval"/>
    <x v="9"/>
    <s v="Recive bill and GRN already"/>
    <m/>
    <d v="2024-07-05T00:00:00"/>
    <m/>
    <n v="3"/>
    <s v="Ontime"/>
    <m/>
  </r>
  <r>
    <n v="38"/>
    <s v="Expent  cost"/>
    <d v="2024-07-09T00:00:00"/>
    <m/>
    <m/>
    <d v="2024-07-09T00:00:00"/>
    <s v="PR2425-01864"/>
    <s v="PO2425-02068"/>
    <d v="2024-07-01T00:00:00"/>
    <m/>
    <n v="10"/>
    <s v="SFST81000050"/>
    <s v="PD Machine"/>
    <s v="Inkjet Stamp  No.1"/>
    <n v="1"/>
    <s v="451994 ICU-UX PARTS-UX"/>
    <n v="1"/>
    <s v="NO"/>
    <n v="9025"/>
    <n v="9025"/>
    <s v="Puneet Approval"/>
    <x v="10"/>
    <s v="Recive bill and GRN already"/>
    <m/>
    <d v="2024-07-11T00:00:00"/>
    <m/>
    <n v="10"/>
    <s v="Ontime"/>
    <m/>
  </r>
  <r>
    <n v="39"/>
    <s v="Expent  cost"/>
    <d v="2024-07-09T00:00:00"/>
    <m/>
    <m/>
    <d v="2024-07-09T00:00:00"/>
    <s v="PR2425-01864"/>
    <s v="PO2425-02068"/>
    <d v="2024-07-01T00:00:00"/>
    <m/>
    <n v="10"/>
    <s v="SFST81000050"/>
    <s v="PD Machine"/>
    <s v="Inkjet Stamp  No.1"/>
    <n v="2"/>
    <s v="FILTER SET UX"/>
    <n v="1"/>
    <s v="NO"/>
    <n v="1200"/>
    <n v="1200"/>
    <s v="Puneet Approval"/>
    <x v="10"/>
    <s v="Recive bill and GRN already"/>
    <m/>
    <d v="2024-07-11T00:00:00"/>
    <m/>
    <n v="10"/>
    <s v="Ontime"/>
    <m/>
  </r>
  <r>
    <n v="40"/>
    <s v="Expent  cost"/>
    <d v="2024-07-09T00:00:00"/>
    <m/>
    <m/>
    <d v="2024-07-09T00:00:00"/>
    <s v="PR2425-01864"/>
    <s v="PO2425-02068"/>
    <d v="2024-07-01T00:00:00"/>
    <m/>
    <n v="10"/>
    <s v="SFST81000050"/>
    <s v="PD Machine"/>
    <s v="Inkjet Stamp  No.1"/>
    <n v="3"/>
    <s v="SERVICE CHARGE"/>
    <n v="1"/>
    <s v="NO"/>
    <n v="1200"/>
    <n v="1200"/>
    <s v="Puneet Approval"/>
    <x v="10"/>
    <s v="Recive bill and GRN already"/>
    <m/>
    <d v="2024-07-11T00:00:00"/>
    <m/>
    <n v="10"/>
    <s v="Ontime"/>
    <m/>
  </r>
  <r>
    <n v="41"/>
    <s v="Expent  cost"/>
    <d v="2024-07-09T00:00:00"/>
    <m/>
    <m/>
    <d v="2024-07-09T00:00:00"/>
    <s v="PR2425-01827"/>
    <s v="PO2425-02069"/>
    <d v="2024-07-16T00:00:00"/>
    <m/>
    <n v="10"/>
    <s v="SFST81000050"/>
    <s v="Water plant"/>
    <s v="RO Unit"/>
    <n v="1"/>
    <s v="Hydrolyzed Polymaleic Anhydride, (Antiscalant For RO Systm), (25 Kg/Pail)"/>
    <n v="2"/>
    <s v="NO"/>
    <n v="5000"/>
    <n v="10000"/>
    <s v="Puneet Approval"/>
    <x v="11"/>
    <s v="Recive bill and GRN already"/>
    <m/>
    <d v="2024-07-25T00:00:00"/>
    <m/>
    <n v="9"/>
    <s v="Ontime"/>
    <m/>
  </r>
  <r>
    <n v="42"/>
    <s v="Expent  cost"/>
    <d v="2024-07-09T00:00:00"/>
    <m/>
    <m/>
    <d v="2024-07-09T00:00:00"/>
    <s v="PR2425-01826"/>
    <s v="PO2425-02070"/>
    <d v="2024-07-05T00:00:00"/>
    <m/>
    <n v="10"/>
    <s v="SFST81000050"/>
    <s v="Electrical system in PD area"/>
    <s v="Electrical jobs"/>
    <n v="1"/>
    <s v="Schneider&quot;, Selector switch, Harmony XB4, metal, black, 22mm, 3 positions, stay put, 2NO"/>
    <n v="6"/>
    <s v="NO"/>
    <n v="62.5"/>
    <n v="375"/>
    <s v="Puneet Approval"/>
    <x v="2"/>
    <s v="Recive bill and GRN already"/>
    <m/>
    <d v="2024-07-12T00:00:00"/>
    <m/>
    <n v="7"/>
    <s v="Ontime"/>
    <m/>
  </r>
  <r>
    <n v="43"/>
    <s v="Expent  cost"/>
    <d v="2024-07-09T00:00:00"/>
    <m/>
    <m/>
    <d v="2024-07-09T00:00:00"/>
    <s v="PR2425-01826"/>
    <s v="PO2425-02070"/>
    <d v="2024-07-05T00:00:00"/>
    <m/>
    <n v="10"/>
    <s v="SFST81000050"/>
    <s v="Electrical system in PD area"/>
    <s v="Electrical jobs"/>
    <n v="2"/>
    <s v="PHILIPS&quot;, S10 4-65W, starter"/>
    <n v="1"/>
    <s v="NO"/>
    <n v="640"/>
    <n v="640"/>
    <s v="Puneet Approval"/>
    <x v="2"/>
    <s v="Recive bill and GRN already"/>
    <m/>
    <d v="2024-07-12T00:00:00"/>
    <m/>
    <n v="7"/>
    <s v="Ontime"/>
    <m/>
  </r>
  <r>
    <n v="44"/>
    <s v="Expent  cost"/>
    <d v="2024-07-09T00:00:00"/>
    <m/>
    <m/>
    <d v="2024-07-09T00:00:00"/>
    <s v="PR2425-01826"/>
    <s v="PO2425-02070"/>
    <d v="2024-07-05T00:00:00"/>
    <m/>
    <n v="10"/>
    <s v="SFST81000050"/>
    <s v="Electrical system in PD area"/>
    <s v="Electrical jobs"/>
    <n v="3"/>
    <s v="PHILIPS&quot;, S10 4-65W, starter"/>
    <n v="20"/>
    <s v="NO"/>
    <n v="62.5"/>
    <n v="1250"/>
    <s v="Puneet Approval"/>
    <x v="2"/>
    <s v="Recive bill and GRN already"/>
    <m/>
    <d v="2024-07-12T00:00:00"/>
    <m/>
    <n v="7"/>
    <s v="Ontime"/>
    <m/>
  </r>
  <r>
    <n v="45"/>
    <s v="Expent  cost"/>
    <d v="2024-07-09T00:00:00"/>
    <m/>
    <m/>
    <d v="2024-07-09T00:00:00"/>
    <s v="PR2425-01826"/>
    <s v="PO2425-02070"/>
    <d v="2024-07-05T00:00:00"/>
    <m/>
    <n v="10"/>
    <s v="SFST81000050"/>
    <s v="Electrical system in PD area"/>
    <s v="Electrical jobs"/>
    <n v="4"/>
    <s v="Bticino&quot;, M9025G, socket"/>
    <n v="10"/>
    <s v="NO"/>
    <n v="252"/>
    <n v="2520"/>
    <s v="Puneet Approval"/>
    <x v="2"/>
    <s v="Recive bill and GRN already"/>
    <m/>
    <d v="2024-07-12T00:00:00"/>
    <m/>
    <n v="7"/>
    <s v="Ontime"/>
    <m/>
  </r>
  <r>
    <n v="46"/>
    <s v="Expent  cost"/>
    <d v="2024-07-03T00:00:00"/>
    <m/>
    <m/>
    <d v="2024-07-03T00:00:00"/>
    <s v="PR2425-01705"/>
    <s v="PO2425-02071"/>
    <d v="2024-07-10T00:00:00"/>
    <m/>
    <n v="60"/>
    <s v="SFST81000050"/>
    <s v="PPE Equipment"/>
    <s v="PPE and other equipment"/>
    <n v="1"/>
    <s v="YAMADA&quot; steel toe rubber boots, Water Guard model #10 (44)"/>
    <n v="4"/>
    <s v="NO"/>
    <n v="484.5"/>
    <n v="1938"/>
    <s v="Puneet Approval"/>
    <x v="12"/>
    <s v="Recive bill and GRN already"/>
    <m/>
    <d v="2024-08-26T00:00:00"/>
    <m/>
    <n v="47"/>
    <s v="Ontime"/>
    <m/>
  </r>
  <r>
    <n v="47"/>
    <s v="Expent  cost"/>
    <d v="2024-07-03T00:00:00"/>
    <m/>
    <m/>
    <d v="2024-07-03T00:00:00"/>
    <s v="PR2425-01705"/>
    <s v="PO2425-02071"/>
    <d v="2024-07-10T00:00:00"/>
    <m/>
    <n v="60"/>
    <s v="SFST81000050"/>
    <s v="PPE Equipment"/>
    <s v="PPE and other equipment"/>
    <n v="2"/>
    <s v="YAMADA&quot; steel toe rubber boots, Water Guard model #7 (41)"/>
    <n v="2"/>
    <s v="NO"/>
    <n v="484.5"/>
    <n v="969"/>
    <s v="Puneet Approval"/>
    <x v="12"/>
    <s v="Recive bill and GRN already"/>
    <m/>
    <d v="2024-08-26T00:00:00"/>
    <m/>
    <n v="47"/>
    <s v="Ontime"/>
    <m/>
  </r>
  <r>
    <n v="48"/>
    <s v="Expent  cost"/>
    <d v="2024-07-03T00:00:00"/>
    <m/>
    <m/>
    <d v="2024-07-03T00:00:00"/>
    <s v="PR2425-01705"/>
    <s v="PO2425-02071"/>
    <d v="2024-07-10T00:00:00"/>
    <m/>
    <n v="60"/>
    <s v="SFST81000050"/>
    <s v="PPE Equipment"/>
    <s v="PPE and other equipment"/>
    <n v="3"/>
    <s v="YAMADA&quot; steel toe rubber boots, Water Guard model #9 (43)"/>
    <n v="4"/>
    <s v="NO"/>
    <n v="484.5"/>
    <n v="1938"/>
    <s v="Puneet Approval"/>
    <x v="12"/>
    <s v="Recive bill and GRN already"/>
    <m/>
    <d v="2024-08-26T00:00:00"/>
    <m/>
    <n v="47"/>
    <s v="Ontime"/>
    <m/>
  </r>
  <r>
    <n v="49"/>
    <s v="Expent  cost"/>
    <d v="2024-07-03T00:00:00"/>
    <m/>
    <m/>
    <d v="2024-07-03T00:00:00"/>
    <s v="PR2425-01704"/>
    <s v="PO2425-02072"/>
    <d v="2024-07-10T00:00:00"/>
    <m/>
    <n v="10"/>
    <s v="SFST81000050"/>
    <s v="Electrical system out  PD area"/>
    <s v="Utility jobs"/>
    <n v="1"/>
    <s v="Batteries for use in maintenance departments"/>
    <n v="4"/>
    <s v="NO"/>
    <n v="1364.49"/>
    <n v="5457.96"/>
    <s v="Puneet Approval"/>
    <x v="13"/>
    <s v="Recive bill and GRN already"/>
    <m/>
    <d v="2024-07-15T00:00:00"/>
    <m/>
    <n v="5"/>
    <s v="Ontime"/>
    <m/>
  </r>
  <r>
    <n v="50"/>
    <s v="Expent  cost"/>
    <d v="2024-06-19T00:00:00"/>
    <m/>
    <m/>
    <d v="2024-06-19T00:00:00"/>
    <s v="PR2425-01529"/>
    <s v="PO2425-02075"/>
    <d v="2024-06-26T00:00:00"/>
    <m/>
    <n v="60"/>
    <s v="SFST81000050"/>
    <s v="Machanical part"/>
    <s v="Machanical jobs"/>
    <n v="1"/>
    <s v="EAGLE ONE&quot; thread wrapping tape 12mm.x10m. Blue"/>
    <n v="1"/>
    <s v="NO"/>
    <n v="160"/>
    <n v="160"/>
    <s v="Puneet Approval"/>
    <x v="14"/>
    <s v="Recive bill and GRN already"/>
    <m/>
    <d v="2024-07-12T00:00:00"/>
    <m/>
    <n v="16"/>
    <s v="Ontime"/>
    <m/>
  </r>
  <r>
    <n v="51"/>
    <s v="Expent  cost"/>
    <d v="2024-06-19T00:00:00"/>
    <m/>
    <m/>
    <d v="2024-06-19T00:00:00"/>
    <s v="PR2425-01529"/>
    <s v="PO2425-02075"/>
    <d v="2024-06-26T00:00:00"/>
    <m/>
    <n v="60"/>
    <s v="SFST81000050"/>
    <s v="Machanical part"/>
    <s v="Machanical jobs"/>
    <n v="2"/>
    <s v="Nipple, Danless, size 1/2 inch"/>
    <n v="20"/>
    <s v="NO"/>
    <n v="33"/>
    <n v="660"/>
    <s v="Puneet Approval"/>
    <x v="14"/>
    <s v="Recive bill and GRN already"/>
    <m/>
    <d v="2024-07-13T00:00:00"/>
    <m/>
    <n v="17"/>
    <s v="Ontime"/>
    <m/>
  </r>
  <r>
    <n v="52"/>
    <s v="Expent  cost"/>
    <d v="2024-06-19T00:00:00"/>
    <m/>
    <m/>
    <d v="2024-06-19T00:00:00"/>
    <s v="PR2425-01529"/>
    <s v="PO2425-02075"/>
    <d v="2024-06-26T00:00:00"/>
    <m/>
    <n v="60"/>
    <s v="SFST81000050"/>
    <s v="Machanical part"/>
    <s v="Machanical jobs"/>
    <n v="3"/>
    <s v="Nipple, Danless, size 3/4 inch"/>
    <n v="20"/>
    <s v="NO"/>
    <n v="24"/>
    <n v="480"/>
    <s v="Puneet Approval"/>
    <x v="14"/>
    <s v="Recive bill and GRN already"/>
    <m/>
    <d v="2024-07-14T00:00:00"/>
    <m/>
    <n v="18"/>
    <s v="Ontime"/>
    <m/>
  </r>
  <r>
    <n v="53"/>
    <s v="Expent  cost"/>
    <d v="2024-06-19T00:00:00"/>
    <m/>
    <m/>
    <d v="2024-06-19T00:00:00"/>
    <s v="PR2425-01529"/>
    <s v="PO2425-02076"/>
    <d v="2024-06-26T00:00:00"/>
    <m/>
    <n v="60"/>
    <s v="SFST81000050"/>
    <s v="Machanical part"/>
    <s v="Machanical jobs"/>
    <n v="4"/>
    <s v="COBRA steel drill bit HSS 25 size 1.5-13 mm"/>
    <n v="1"/>
    <s v="NO"/>
    <n v="820"/>
    <n v="820"/>
    <s v="Puneet Approval"/>
    <x v="14"/>
    <s v="Recive bill and GRN already"/>
    <m/>
    <d v="2024-07-15T00:00:00"/>
    <m/>
    <n v="19"/>
    <s v="Ontime"/>
    <m/>
  </r>
  <r>
    <n v="54"/>
    <s v="Expent  cost"/>
    <d v="2024-06-19T00:00:00"/>
    <m/>
    <m/>
    <d v="2024-06-19T00:00:00"/>
    <s v="PR2425-01529"/>
    <s v="PO2425-02075"/>
    <d v="2024-06-26T00:00:00"/>
    <m/>
    <n v="60"/>
    <s v="SFST81000050"/>
    <s v="Machanical part"/>
    <s v="Machanical jobs"/>
    <n v="5"/>
    <s v="YAWATA&quot;, model FT-51, size 2.6 mm., mild steel welding wire"/>
    <n v="2"/>
    <s v="NO"/>
    <n v="140"/>
    <n v="280"/>
    <s v="Puneet Approval"/>
    <x v="14"/>
    <s v="Recive bill and GRN already"/>
    <m/>
    <d v="2024-07-16T00:00:00"/>
    <m/>
    <n v="20"/>
    <s v="Ontime"/>
    <m/>
  </r>
  <r>
    <n v="55"/>
    <s v="Expent  cost"/>
    <d v="2024-07-09T00:00:00"/>
    <m/>
    <m/>
    <d v="2024-07-09T00:00:00"/>
    <s v="PR2425-01828"/>
    <s v="PO2425-02103"/>
    <d v="2024-07-16T00:00:00"/>
    <m/>
    <n v="10"/>
    <s v="SFST81000050"/>
    <s v="PD Machine"/>
    <s v="Steambox1"/>
    <n v="1"/>
    <s v="Temp Sensor Model Made to Order_x000a_RTD PT-100 Ohm 3 wire (Singel Element)_x000a_- Tube SUS316L Dia. 6 mm Length 70 mm"/>
    <n v="5"/>
    <s v="NO"/>
    <n v="950"/>
    <n v="4750"/>
    <s v="Puneet Approval"/>
    <x v="15"/>
    <s v="Recive bill and GRN already"/>
    <m/>
    <d v="2024-07-23T00:00:00"/>
    <m/>
    <n v="7"/>
    <s v="Ontime"/>
    <m/>
  </r>
  <r>
    <n v="56"/>
    <s v="Expent  cost"/>
    <d v="2024-07-10T00:00:00"/>
    <m/>
    <m/>
    <d v="2024-07-10T00:00:00"/>
    <s v="PR2425-01895"/>
    <s v="PO2425-02128"/>
    <d v="2024-07-05T00:00:00"/>
    <m/>
    <n v="10"/>
    <s v="SFST81000050"/>
    <s v="Stationnary admin jobs"/>
    <s v="Stationnary admin jobs"/>
    <n v="1"/>
    <s v="A4 card laminating plastic"/>
    <n v="1"/>
    <s v="PC"/>
    <n v="326.17"/>
    <n v="326.17"/>
    <s v="Puneet Approval"/>
    <x v="16"/>
    <s v="Recive bill and GRN already"/>
    <m/>
    <d v="2024-07-12T00:00:00"/>
    <m/>
    <n v="7"/>
    <s v="Ontime"/>
    <m/>
  </r>
  <r>
    <n v="57"/>
    <s v="Expent  cost"/>
    <d v="2024-07-11T00:00:00"/>
    <m/>
    <m/>
    <d v="2024-07-11T00:00:00"/>
    <s v="PR2425-02043 "/>
    <s v="PO2425-02276"/>
    <d v="2024-07-05T00:00:00"/>
    <m/>
    <n v="10"/>
    <s v="SFST81000050"/>
    <s v="PD Machine"/>
    <s v="Food Mixer 2"/>
    <n v="1"/>
    <s v=" Gear set for Mixer 40 L"/>
    <n v="1"/>
    <s v="PC"/>
    <n v="45000"/>
    <n v="45000"/>
    <s v="Puneet Approval"/>
    <x v="17"/>
    <s v="Recive bill and GRN already"/>
    <m/>
    <d v="2024-07-08T00:00:00"/>
    <m/>
    <n v="3"/>
    <s v="Ontime"/>
    <m/>
  </r>
  <r>
    <n v="58"/>
    <s v="Expent  cost"/>
    <d v="2024-07-08T00:00:00"/>
    <m/>
    <m/>
    <d v="2024-07-08T00:00:00"/>
    <s v="PR2425-01960"/>
    <s v="PO2425-02277"/>
    <d v="2024-07-15T00:00:00"/>
    <m/>
    <n v="60"/>
    <s v="SFST81000048"/>
    <s v="PD Machine"/>
    <s v="X-Ray No.2"/>
    <n v="1"/>
    <s v="Repair (X-ray machine)"/>
    <n v="1"/>
    <s v="PC"/>
    <n v="7500"/>
    <n v="7500"/>
    <s v="Puneet Approval"/>
    <x v="13"/>
    <s v="Recive bill and GRN already"/>
    <m/>
    <d v="2024-08-10T00:00:00"/>
    <m/>
    <n v="26"/>
    <s v="Ontime"/>
    <m/>
  </r>
  <r>
    <n v="59"/>
    <s v="Expent  cost"/>
    <d v="2024-07-25T00:00:00"/>
    <m/>
    <m/>
    <d v="2024-07-25T00:00:00"/>
    <s v="PR2425-02018"/>
    <s v="PO2425-02470"/>
    <d v="2024-07-20T00:00:00"/>
    <m/>
    <n v="10"/>
    <s v="SFST34000054"/>
    <s v="Consumable part for MN"/>
    <s v="Refrigerant"/>
    <n v="1"/>
    <s v="R507 Refrigerant,(1 Tank 11.3 kg/Tank)"/>
    <n v="15"/>
    <s v="Drm."/>
    <n v="2500"/>
    <n v="37500"/>
    <s v="Puneet Approval"/>
    <x v="1"/>
    <s v="Recive bill and GRN already"/>
    <m/>
    <d v="2024-07-23T00:00:00"/>
    <m/>
    <n v="3"/>
    <s v="Ontime"/>
    <m/>
  </r>
  <r>
    <n v="60"/>
    <s v="Expent  cost"/>
    <d v="2024-07-25T00:00:00"/>
    <m/>
    <m/>
    <d v="2024-07-25T00:00:00"/>
    <s v="PR2425-02290"/>
    <s v="PO2425-02597"/>
    <d v="2024-08-01T00:00:00"/>
    <m/>
    <n v="10"/>
    <s v="SFST34000102"/>
    <s v="Consumable part for MN"/>
    <s v="Cevil jobs"/>
    <n v="1"/>
    <s v="ซิลิโคนไร้กรดกันเชื้อรา Wessbond silicone Neutra Foodgrade 300 มล. สีเทา"/>
    <n v="1"/>
    <s v="Box"/>
    <n v="5500"/>
    <n v="5500"/>
    <m/>
    <x v="18"/>
    <s v="Recive bill and GRN already"/>
    <m/>
    <d v="2024-08-07T00:00:00"/>
    <m/>
    <n v="6"/>
    <s v="Ontime"/>
    <m/>
  </r>
  <r>
    <n v="61"/>
    <s v="Expent  cost"/>
    <d v="2024-07-25T00:00:00"/>
    <m/>
    <m/>
    <d v="2024-07-25T00:00:00"/>
    <s v="PR2425-02290"/>
    <s v="PO2425-02597"/>
    <d v="2024-08-01T00:00:00"/>
    <m/>
    <n v="10"/>
    <s v="SFST34000103"/>
    <s v="Consumable part for MN"/>
    <s v="Cevil jobs"/>
    <n v="2"/>
    <s v="ซิลิโคนไร้กรดกันเชื้อรา Wessbond silicone Neutra Foodgrade 300 มล. สีขาว"/>
    <n v="1"/>
    <s v="Box"/>
    <n v="5750"/>
    <n v="5750"/>
    <m/>
    <x v="18"/>
    <s v="Recive bill and GRN already"/>
    <m/>
    <d v="2024-08-07T00:00:00"/>
    <m/>
    <n v="6"/>
    <s v="Ontime"/>
    <m/>
  </r>
  <r>
    <n v="62"/>
    <s v="Expent  cost"/>
    <d v="2024-07-25T00:00:00"/>
    <m/>
    <m/>
    <d v="2024-07-25T00:00:00"/>
    <s v="PR2425-02290 "/>
    <s v="PO2425-02597"/>
    <d v="2024-08-01T00:00:00"/>
    <m/>
    <n v="60"/>
    <s v="SFST34000102"/>
    <s v="Consumable part for MN"/>
    <s v="Cevil jobs"/>
    <n v="3"/>
    <s v="ซิลิโคนไร้กรดกันเชื้อรา Wessbond silicone Neutra Foodgrade 300 มล. สีเทา"/>
    <n v="25"/>
    <s v="PCS."/>
    <n v="230"/>
    <n v="5750"/>
    <s v="Puneet Approval"/>
    <x v="19"/>
    <s v="Recive bill and GRN already"/>
    <m/>
    <d v="2024-08-14T00:00:00"/>
    <m/>
    <n v="13"/>
    <s v="Ontime"/>
    <m/>
  </r>
  <r>
    <n v="63"/>
    <s v="Expent  cost"/>
    <d v="2024-07-25T00:00:00"/>
    <m/>
    <m/>
    <d v="2024-07-25T00:00:00"/>
    <s v="PR2425-02290 "/>
    <s v="PO2425-02597"/>
    <d v="2024-08-01T00:00:00"/>
    <m/>
    <n v="60"/>
    <s v="SFST34000103"/>
    <s v="Consumable part for MN"/>
    <s v="Cevil jobs"/>
    <n v="4"/>
    <s v="ซิลิโคนไร้กรดกันเชื้อรา Wessbond silicone Neutra Foodgrade 300 มล. สีขาว"/>
    <n v="25"/>
    <s v="PCS."/>
    <n v="220"/>
    <n v="5500"/>
    <s v="Puneet Approval"/>
    <x v="19"/>
    <s v="Recive bill and GRN already"/>
    <m/>
    <d v="2024-08-14T00:00:00"/>
    <m/>
    <n v="13"/>
    <s v="Ontime"/>
    <m/>
  </r>
  <r>
    <n v="64"/>
    <s v="Expent  cost"/>
    <d v="2024-07-27T00:00:00"/>
    <m/>
    <m/>
    <d v="2024-07-27T00:00:00"/>
    <s v="PR2425-02346"/>
    <s v="PO2425-02599"/>
    <d v="2024-08-03T00:00:00"/>
    <m/>
    <n v="10"/>
    <s v="SFST11000004"/>
    <s v="Water plant"/>
    <s v="Resin Tank No.1"/>
    <n v="1"/>
    <s v="เกลือล้างเรซิน"/>
    <n v="3000"/>
    <s v="Kg."/>
    <n v="3.7"/>
    <n v="11100"/>
    <m/>
    <x v="20"/>
    <s v="Recive bill and GRN already"/>
    <m/>
    <d v="2024-08-09T00:00:00"/>
    <m/>
    <n v="6"/>
    <s v="Ontime"/>
    <m/>
  </r>
  <r>
    <n v="65"/>
    <s v="Expent  cost"/>
    <d v="2024-07-30T00:00:00"/>
    <m/>
    <m/>
    <d v="2024-07-30T00:00:00"/>
    <s v="PR2425-02346  "/>
    <s v="PO2425-02599"/>
    <d v="2024-08-06T00:00:00"/>
    <m/>
    <n v="10"/>
    <s v="SFST11000004"/>
    <s v="Water plant"/>
    <s v="Resin Tank No.2"/>
    <n v="2"/>
    <s v="เกลือล้างเรซิน"/>
    <n v="3000"/>
    <s v="Kg."/>
    <n v="3.7"/>
    <n v="11100"/>
    <s v="Puneet Approval"/>
    <x v="21"/>
    <s v="Recive bill and GRN already"/>
    <m/>
    <d v="2024-08-09T00:00:00"/>
    <m/>
    <n v="3"/>
    <s v="Ontime"/>
    <m/>
  </r>
  <r>
    <n v="66"/>
    <s v="CAPEX  (Budget)"/>
    <d v="2024-07-25T00:00:00"/>
    <m/>
    <m/>
    <d v="2024-07-25T00:00:00"/>
    <s v="PR2425-02117"/>
    <s v="PO2425-02604"/>
    <d v="2024-07-20T00:00:00"/>
    <m/>
    <n v="10"/>
    <s v="SFST82000007"/>
    <s v="Waste water "/>
    <s v="Utility jobs"/>
    <n v="1"/>
    <s v="SUPER PUMP SSP-405S 400 วัดด์"/>
    <n v="1"/>
    <s v="PC"/>
    <n v="4485.9799999999996"/>
    <n v="4485.9799999999996"/>
    <s v="Puneet Approval"/>
    <x v="22"/>
    <s v="Recive bill and GRN already"/>
    <m/>
    <d v="2024-07-23T00:00:00"/>
    <m/>
    <n v="3"/>
    <s v="Ontime"/>
    <m/>
  </r>
  <r>
    <n v="67"/>
    <s v="Expent  cost"/>
    <d v="2024-07-25T00:00:00"/>
    <m/>
    <m/>
    <d v="2024-07-25T00:00:00"/>
    <s v="PR2425-02117"/>
    <s v="PO2425-02604"/>
    <d v="2024-07-20T00:00:00"/>
    <m/>
    <n v="10"/>
    <s v="SFST81000050"/>
    <s v="Waste water "/>
    <s v="Utility jobs"/>
    <n v="2"/>
    <s v="สายยางผ้าใบ 2 นิ้ว ยาว 5 เมตร"/>
    <n v="1"/>
    <s v="PC"/>
    <n v="210.28"/>
    <n v="210.28"/>
    <s v="Puneet Approval"/>
    <x v="22"/>
    <s v="Recive bill and GRN already"/>
    <m/>
    <d v="2024-07-23T00:00:00"/>
    <m/>
    <n v="3"/>
    <s v="Ontime"/>
    <m/>
  </r>
  <r>
    <n v="68"/>
    <s v="Expent  cost"/>
    <d v="2024-07-25T00:00:00"/>
    <m/>
    <m/>
    <d v="2024-07-25T00:00:00"/>
    <s v="PR2425-02268"/>
    <s v="PO2425-02608"/>
    <d v="2024-08-01T00:00:00"/>
    <m/>
    <n v="30"/>
    <s v="SFST34000121"/>
    <s v="Consumable part for MN"/>
    <s v="Consumable part"/>
    <n v="1"/>
    <s v="เคเบิ้ลไทร์สีดำ 6 นิ้ว 100 เส้น (Cable Tie black 6&quot; 100 strands)"/>
    <n v="1"/>
    <s v="PC"/>
    <n v="30"/>
    <n v="30"/>
    <s v="Puneet Approval"/>
    <x v="14"/>
    <s v="Recive bill and GRN already"/>
    <m/>
    <d v="2024-08-26T00:00:00"/>
    <m/>
    <n v="25"/>
    <s v="Ontime"/>
    <m/>
  </r>
  <r>
    <n v="69"/>
    <s v="Expent  cost"/>
    <d v="2024-07-25T00:00:00"/>
    <m/>
    <m/>
    <d v="2024-07-25T00:00:00"/>
    <s v="PR2425-02268"/>
    <s v="PO2425-02608"/>
    <d v="2024-08-01T00:00:00"/>
    <m/>
    <n v="30"/>
    <s v="SFST34000122"/>
    <s v="Consumable part for MN"/>
    <s v="Consumable part"/>
    <n v="2"/>
    <s v="เคเบิ้ลไทร์สีดำ 8 นิ้ว 100 เส้น (Cable Tie black 8&quot; 100 strands)"/>
    <n v="1"/>
    <s v="PC"/>
    <n v="38"/>
    <n v="38"/>
    <s v="Puneet Approval"/>
    <x v="14"/>
    <s v="Recive bill and GRN already"/>
    <m/>
    <d v="2024-08-26T00:00:00"/>
    <m/>
    <n v="25"/>
    <s v="Ontime"/>
    <m/>
  </r>
  <r>
    <n v="70"/>
    <s v="Expent  cost"/>
    <d v="2024-07-25T00:00:00"/>
    <m/>
    <m/>
    <d v="2024-07-25T00:00:00"/>
    <s v="PR2425-02268"/>
    <s v="PO2425-02608"/>
    <d v="2024-08-01T00:00:00"/>
    <m/>
    <n v="30"/>
    <s v="SFST34000123"/>
    <s v="Consumable part for MN"/>
    <s v="Consumable part"/>
    <n v="3"/>
    <s v="เคเบิ้ลไทร์สีดำ 10 นิ้ว 100 เส้น (Cable Tie black 10&quot; 100 strands)"/>
    <n v="1"/>
    <s v="PC"/>
    <n v="85"/>
    <n v="85"/>
    <s v="Puneet Approval"/>
    <x v="14"/>
    <s v="Recive bill and GRN already"/>
    <m/>
    <d v="2024-08-26T00:00:00"/>
    <m/>
    <n v="25"/>
    <s v="Ontime"/>
    <m/>
  </r>
  <r>
    <n v="71"/>
    <s v="Expent  cost"/>
    <d v="2024-07-25T00:00:00"/>
    <m/>
    <m/>
    <d v="2024-07-25T00:00:00"/>
    <s v="PR2425-02268"/>
    <s v="PO2425-02608"/>
    <d v="2024-08-01T00:00:00"/>
    <m/>
    <n v="30"/>
    <s v="SFST34000124"/>
    <s v="Consumable part for MN"/>
    <s v="Consumable part"/>
    <n v="4"/>
    <s v="เคเบิ้ลไทร์สีดำ 12 นิ้ว 100 เส้น (Cable Tie black 12&quot; 100 strands)"/>
    <n v="1"/>
    <s v="PC"/>
    <n v="90"/>
    <n v="90"/>
    <s v="Puneet Approval"/>
    <x v="14"/>
    <s v="Recive bill and GRN already"/>
    <m/>
    <d v="2024-08-26T00:00:00"/>
    <m/>
    <n v="25"/>
    <s v="Ontime"/>
    <m/>
  </r>
  <r>
    <n v="72"/>
    <s v="Expent  cost"/>
    <d v="2024-07-25T00:00:00"/>
    <m/>
    <m/>
    <d v="2024-07-25T00:00:00"/>
    <s v="PR2425-02668"/>
    <s v="PO2425-02608 "/>
    <d v="2024-08-01T00:00:00"/>
    <m/>
    <n v="30"/>
    <s v="SFST34000121"/>
    <s v="Consumable part for MN"/>
    <s v="Consumable part"/>
    <n v="5"/>
    <s v="เคเบิ้ลไทร์สีดำ 6 นิ้ว 100 เส้น (Cable Tie black 6&quot; 100 stra"/>
    <n v="1"/>
    <s v="PCS."/>
    <n v="30"/>
    <n v="30"/>
    <s v="Puneet Approval"/>
    <x v="14"/>
    <s v="Recive bill and GRN already"/>
    <m/>
    <d v="2024-08-26T00:00:00"/>
    <m/>
    <n v="25"/>
    <s v="Ontime"/>
    <m/>
  </r>
  <r>
    <n v="73"/>
    <s v="Expent  cost"/>
    <d v="2024-07-25T00:00:00"/>
    <m/>
    <m/>
    <d v="2024-07-25T00:00:00"/>
    <s v="PR2425-02668"/>
    <s v="PO2425-02608 "/>
    <d v="2024-08-01T00:00:00"/>
    <m/>
    <n v="30"/>
    <s v="SFST34000122"/>
    <s v="Consumable part for MN"/>
    <s v="Consumable part"/>
    <n v="6"/>
    <s v="เคเบิ้ลไทร์สีดำ 8 นิ้ว 100 เส้น (Cable Tie black 8&quot; 100 stra"/>
    <n v="1"/>
    <s v="PCS."/>
    <n v="38"/>
    <n v="38"/>
    <s v="Puneet Approval"/>
    <x v="14"/>
    <s v="Recive bill and GRN already"/>
    <m/>
    <d v="2024-08-26T00:00:00"/>
    <m/>
    <n v="25"/>
    <s v="Ontime"/>
    <m/>
  </r>
  <r>
    <n v="74"/>
    <s v="Expent  cost"/>
    <d v="2024-07-25T00:00:00"/>
    <m/>
    <m/>
    <d v="2024-07-25T00:00:00"/>
    <s v="PR2425-02668"/>
    <s v="PO2425-02608 "/>
    <d v="2024-08-01T00:00:00"/>
    <m/>
    <n v="30"/>
    <s v="SFST34000123"/>
    <s v="Consumable part for MN"/>
    <s v="Consumable part"/>
    <n v="7"/>
    <s v="เคเบิ้ลไทร์สีดำ 10 นิ้ว 100 เส้น (Cable Tie black 10&quot; 100 st"/>
    <n v="1"/>
    <s v="PCS."/>
    <n v="85"/>
    <n v="85"/>
    <s v="Puneet Approval"/>
    <x v="14"/>
    <s v="Recive bill and GRN already"/>
    <m/>
    <d v="2024-08-26T00:00:00"/>
    <m/>
    <n v="25"/>
    <s v="Ontime"/>
    <m/>
  </r>
  <r>
    <n v="75"/>
    <s v="Expent  cost"/>
    <d v="2024-07-25T00:00:00"/>
    <m/>
    <m/>
    <d v="2024-07-25T00:00:00"/>
    <s v="PR2425-02668"/>
    <s v="PO2425-02608 "/>
    <d v="2024-08-01T00:00:00"/>
    <m/>
    <n v="30"/>
    <s v="SFST34000124"/>
    <s v="Consumable part for MN"/>
    <s v="Consumable part"/>
    <n v="8"/>
    <s v="เคเบิ้ลไทร์สีดำ 12 นิ้ว 100 เส้น (Cable Tie black 12&quot; 100 st"/>
    <n v="1"/>
    <s v="PCS."/>
    <n v="90"/>
    <n v="90"/>
    <s v="Puneet Approval"/>
    <x v="14"/>
    <s v="Recive bill and GRN already"/>
    <m/>
    <d v="2024-08-26T00:00:00"/>
    <m/>
    <n v="25"/>
    <s v="Ontime"/>
    <m/>
  </r>
  <r>
    <n v="76"/>
    <s v="Expent  cost"/>
    <d v="2024-07-25T00:00:00"/>
    <m/>
    <m/>
    <d v="2024-07-25T00:00:00"/>
    <s v="PR2425-02268"/>
    <s v="PO2425-02609"/>
    <d v="2024-08-01T00:00:00"/>
    <m/>
    <n v="10"/>
    <s v="SFST81000050"/>
    <s v="Consumable part for MN"/>
    <s v="Consumable part"/>
    <n v="1"/>
    <s v="SANKO&quot; ทุกสแดนเลส (ST) SUS-304 ขนาด M8x70 mm."/>
    <n v="1"/>
    <s v="PC"/>
    <n v="2200"/>
    <n v="2200"/>
    <m/>
    <x v="14"/>
    <s v="Recive bill and GRN already"/>
    <m/>
    <d v="2024-08-10T00:00:00"/>
    <m/>
    <n v="9"/>
    <s v="Ontime"/>
    <m/>
  </r>
  <r>
    <n v="77"/>
    <s v="Expent  cost"/>
    <d v="2024-07-25T00:00:00"/>
    <m/>
    <m/>
    <d v="2024-07-25T00:00:00"/>
    <s v="PR2425-02268"/>
    <s v="PO2425-02609"/>
    <d v="2024-08-01T00:00:00"/>
    <m/>
    <n v="10"/>
    <s v="SFST81000050"/>
    <s v="Consumable part for MN"/>
    <s v="Consumable part"/>
    <n v="2"/>
    <s v="SANKO&quot; ทุกสแตนเลส (ST) SUS-304 ขนาด M12x70 mm."/>
    <n v="1"/>
    <s v="PC"/>
    <n v="2450"/>
    <n v="2450"/>
    <m/>
    <x v="14"/>
    <s v="Recive bill and GRN already"/>
    <m/>
    <d v="2024-08-10T00:00:00"/>
    <m/>
    <n v="9"/>
    <s v="Ontime"/>
    <m/>
  </r>
  <r>
    <n v="78"/>
    <s v="Expent  cost"/>
    <d v="2024-07-25T00:00:00"/>
    <m/>
    <m/>
    <d v="2024-07-25T00:00:00"/>
    <s v="PR2425-02668"/>
    <s v="PO2425-02609"/>
    <d v="2024-08-01T00:00:00"/>
    <m/>
    <n v="10"/>
    <s v="SFST81000050"/>
    <s v="Consumable part for MN"/>
    <s v="Consumable part"/>
    <n v="1"/>
    <s v="SANKO&quot; ทุกสแดนเลส (ST) SUS-304 ขนาด M8x70 mm."/>
    <n v="1"/>
    <s v="PCS."/>
    <n v="2200"/>
    <n v="2200"/>
    <s v="Puneet Approval"/>
    <x v="14"/>
    <s v="Recive bill and GRN already"/>
    <m/>
    <d v="2024-08-10T00:00:00"/>
    <m/>
    <n v="9"/>
    <s v="Ontime"/>
    <m/>
  </r>
  <r>
    <n v="79"/>
    <s v="Expent  cost"/>
    <d v="2024-07-25T00:00:00"/>
    <m/>
    <m/>
    <d v="2024-07-25T00:00:00"/>
    <s v="PR2425-02668"/>
    <s v="PO2425-02609"/>
    <d v="2024-08-01T00:00:00"/>
    <m/>
    <n v="10"/>
    <s v="SFST81000050"/>
    <s v="Consumable part for MN"/>
    <s v="Consumable part"/>
    <n v="2"/>
    <s v="SANKO&quot; ทุกสแตนเลส (ST) SUS-304 ขนาด M12x70 mm."/>
    <n v="1"/>
    <s v="PCS."/>
    <n v="2450"/>
    <n v="2450"/>
    <s v="Puneet Approval"/>
    <x v="14"/>
    <s v="Recive bill and GRN already"/>
    <m/>
    <d v="2024-08-10T00:00:00"/>
    <m/>
    <n v="9"/>
    <s v="Ontime"/>
    <m/>
  </r>
  <r>
    <n v="80"/>
    <s v="Expent  cost"/>
    <d v="2024-07-25T00:00:00"/>
    <m/>
    <m/>
    <d v="2024-07-25T00:00:00"/>
    <s v="PR2425-02268"/>
    <s v="PO2425-02610"/>
    <d v="2024-08-01T00:00:00"/>
    <m/>
    <n v="30"/>
    <s v="SFST81000050"/>
    <s v="Consumable part for MN"/>
    <s v="Consumable part"/>
    <n v="1"/>
    <s v="รีแพร์แคล้ม อุปกรณ์ซ่อมท่อ HDPE ขนาด 75 mm."/>
    <n v="4"/>
    <s v="PC"/>
    <n v="570"/>
    <n v="2280"/>
    <m/>
    <x v="23"/>
    <s v="Recive bill and GRN already"/>
    <m/>
    <d v="2024-08-14T00:00:00"/>
    <m/>
    <n v="13"/>
    <s v="Ontime"/>
    <m/>
  </r>
  <r>
    <n v="81"/>
    <s v="Expent  cost"/>
    <d v="2024-07-25T00:00:00"/>
    <m/>
    <m/>
    <d v="2024-07-25T00:00:00"/>
    <s v="PR2425-02668"/>
    <s v="PO2425-02610"/>
    <d v="2024-08-01T00:00:00"/>
    <m/>
    <n v="30"/>
    <s v="SFST81000050"/>
    <s v="Consumable part for MN"/>
    <s v="Consumable part"/>
    <n v="2"/>
    <s v="รีแพร์แคล้ม อุปกรณ์ซ่อมท่อ HDPE ขนาด 75 mm."/>
    <n v="4"/>
    <s v="PCS."/>
    <n v="570"/>
    <n v="2280"/>
    <s v="Puneet Approval"/>
    <x v="24"/>
    <s v="Recive bill and GRN already"/>
    <m/>
    <d v="2024-08-14T00:00:00"/>
    <m/>
    <n v="13"/>
    <s v="Ontime"/>
    <m/>
  </r>
  <r>
    <n v="82"/>
    <s v="Expent  cost"/>
    <d v="2024-07-25T00:00:00"/>
    <m/>
    <m/>
    <d v="2024-07-25T00:00:00"/>
    <s v="PR2425-02270 "/>
    <s v="PO2425-02614 "/>
    <d v="2024-08-01T00:00:00"/>
    <m/>
    <n v="30"/>
    <s v="SFST34000094"/>
    <s v="Consumable part for MN"/>
    <s v="Consumable part"/>
    <n v="1"/>
    <s v="ลวดป้อนอาร์กอนสแตนเลส ขนาด 1.6 mm."/>
    <n v="2"/>
    <s v="PCS."/>
    <n v="550"/>
    <n v="1100"/>
    <s v="Puneet Approval"/>
    <x v="9"/>
    <s v="Recive bill and GRN already"/>
    <m/>
    <d v="2024-08-14T00:00:00"/>
    <m/>
    <n v="13"/>
    <s v="Ontime"/>
    <m/>
  </r>
  <r>
    <n v="83"/>
    <s v="Expent  cost"/>
    <d v="2024-07-25T00:00:00"/>
    <m/>
    <m/>
    <d v="2024-07-25T00:00:00"/>
    <s v="PR2425-02270 "/>
    <s v="PO2425-02614 "/>
    <d v="2024-08-01T00:00:00"/>
    <m/>
    <n v="30"/>
    <s v="SFST34000095"/>
    <s v="Consumable part for MN"/>
    <s v="Consumable part"/>
    <n v="2"/>
    <s v="ลวดป้อนอาร์กอนสแตนเลส ขนาด 2.0 mm."/>
    <n v="2"/>
    <s v="PCS."/>
    <n v="530"/>
    <n v="1060"/>
    <s v="Puneet Approval"/>
    <x v="9"/>
    <s v="Recive bill and GRN already"/>
    <m/>
    <d v="2024-08-14T00:00:00"/>
    <m/>
    <n v="13"/>
    <s v="Ontime"/>
    <m/>
  </r>
  <r>
    <n v="84"/>
    <s v="Expent  cost"/>
    <d v="2024-07-25T00:00:00"/>
    <m/>
    <m/>
    <d v="2024-07-25T00:00:00"/>
    <s v="PR2425-02270 "/>
    <s v="PO2425-02614 "/>
    <d v="2024-08-01T00:00:00"/>
    <m/>
    <n v="30"/>
    <s v="SFST34000096"/>
    <s v="Consumable part for MN"/>
    <s v="Consumable part"/>
    <n v="3"/>
    <s v="ลวดป้อนอาร์กอนสแตนเลส ขนาด 2.4 mm."/>
    <n v="2"/>
    <s v="PCS."/>
    <n v="510"/>
    <n v="1020"/>
    <s v="Puneet Approval"/>
    <x v="9"/>
    <s v="Recive bill and GRN already"/>
    <m/>
    <d v="2024-08-14T00:00:00"/>
    <m/>
    <n v="13"/>
    <s v="Ontime"/>
    <m/>
  </r>
  <r>
    <n v="85"/>
    <s v="Expent  cost"/>
    <d v="2024-07-25T00:00:00"/>
    <m/>
    <m/>
    <d v="2024-07-25T00:00:00"/>
    <s v="PR2425-02270 "/>
    <s v="PO2425-02614 "/>
    <d v="2024-08-01T00:00:00"/>
    <m/>
    <n v="30"/>
    <s v="SFST34000097"/>
    <s v="Consumable part for MN"/>
    <s v="Consumable part"/>
    <n v="4"/>
    <s v="ลวดป้อนอาร์กอนสแตนเลส ขนาด 3.2 mm."/>
    <n v="2"/>
    <s v="PCS."/>
    <n v="500"/>
    <n v="1000"/>
    <s v="Puneet Approval"/>
    <x v="9"/>
    <s v="Recive bill and GRN already"/>
    <m/>
    <d v="2024-08-14T00:00:00"/>
    <m/>
    <n v="13"/>
    <s v="Ontime"/>
    <m/>
  </r>
  <r>
    <n v="86"/>
    <s v="Expent  cost"/>
    <d v="2024-07-25T00:00:00"/>
    <m/>
    <m/>
    <d v="2024-07-25T00:00:00"/>
    <s v="PR2425-02270 "/>
    <s v="PO2425-02615"/>
    <d v="2024-08-01T00:00:00"/>
    <m/>
    <n v="30"/>
    <s v="SFST34000098"/>
    <s v="Consumable part for MN"/>
    <s v="Consumable part"/>
    <n v="1"/>
    <s v="ลวดป้อนอาร์กอนเชื่อมเหล็ก ขนาด 1.6 mm."/>
    <n v="2"/>
    <s v="PCS."/>
    <n v="260"/>
    <n v="520"/>
    <s v="Puneet Approval"/>
    <x v="23"/>
    <s v="Recive bill and GRN already"/>
    <m/>
    <d v="2024-08-14T00:00:00"/>
    <m/>
    <n v="13"/>
    <s v="Ontime"/>
    <m/>
  </r>
  <r>
    <n v="87"/>
    <s v="Expent  cost"/>
    <d v="2024-07-25T00:00:00"/>
    <m/>
    <m/>
    <d v="2024-07-25T00:00:00"/>
    <s v="PR2425-02270 "/>
    <s v="PO2425-02615"/>
    <d v="2024-08-01T00:00:00"/>
    <m/>
    <n v="30"/>
    <s v="SFST34000099"/>
    <s v="Consumable part for MN"/>
    <s v="Consumable part"/>
    <n v="2"/>
    <s v="ลวดป้อนอาร์กอนเชื่อมเหล็ก ขนาด 2.0 mm."/>
    <n v="2"/>
    <s v="PCS."/>
    <n v="260"/>
    <n v="520"/>
    <s v="Puneet Approval"/>
    <x v="23"/>
    <s v="Recive bill and GRN already"/>
    <m/>
    <d v="2024-08-14T00:00:00"/>
    <m/>
    <n v="13"/>
    <s v="Ontime"/>
    <m/>
  </r>
  <r>
    <n v="88"/>
    <s v="Expent  cost"/>
    <d v="2024-07-25T00:00:00"/>
    <m/>
    <m/>
    <d v="2024-07-25T00:00:00"/>
    <s v="PR2425-02270 "/>
    <s v="PO2425-02615"/>
    <d v="2024-08-01T00:00:00"/>
    <m/>
    <n v="30"/>
    <s v="SFST34000100"/>
    <s v="Consumable part for MN"/>
    <s v="Consumable part"/>
    <n v="3"/>
    <s v="ลวดป้อนอาร์กอนเชื่อมเหล็ก ขนาด 2.4 mm."/>
    <n v="2"/>
    <s v="PCS."/>
    <n v="299"/>
    <n v="598"/>
    <s v="Puneet Approval"/>
    <x v="23"/>
    <s v="Recive bill and GRN already"/>
    <m/>
    <d v="2024-08-14T00:00:00"/>
    <m/>
    <n v="13"/>
    <s v="Ontime"/>
    <m/>
  </r>
  <r>
    <n v="89"/>
    <s v="Expent  cost"/>
    <d v="2024-07-25T00:00:00"/>
    <m/>
    <m/>
    <d v="2024-07-25T00:00:00"/>
    <s v="PR2425-02270 "/>
    <s v="PO2425-02616"/>
    <d v="2024-08-01T00:00:00"/>
    <m/>
    <n v="30"/>
    <s v="SFST34000093"/>
    <s v="Consumable part for MN"/>
    <s v="Consumable part"/>
    <n v="1"/>
    <s v="ลวดเชื่อมทังสเตน ขนาด 2.4 mm. (สีฟ้า)"/>
    <n v="2"/>
    <s v="PC"/>
    <n v="490"/>
    <n v="980"/>
    <s v="Puneet Approval"/>
    <x v="14"/>
    <s v="Recive bill and GRN already"/>
    <m/>
    <d v="2024-08-20T00:00:00"/>
    <m/>
    <n v="19"/>
    <s v="Ontime"/>
    <m/>
  </r>
  <r>
    <n v="90"/>
    <s v="Expent  cost"/>
    <d v="2024-07-25T00:00:00"/>
    <m/>
    <m/>
    <d v="2024-07-25T00:00:00"/>
    <s v="PR2425-02270 "/>
    <s v="PO2425-02618"/>
    <d v="2024-08-01T00:00:00"/>
    <m/>
    <n v="30"/>
    <s v="SFST81000050"/>
    <s v="Consumable part for MN"/>
    <s v="Consumable part"/>
    <n v="1"/>
    <s v="WP-26 คลอเลท 2.4 mm."/>
    <n v="10"/>
    <s v="PCS."/>
    <n v="10"/>
    <n v="100"/>
    <s v="Puneet Approval"/>
    <x v="25"/>
    <s v="Recive bill and GRN already"/>
    <m/>
    <d v="2024-08-20T00:00:00"/>
    <m/>
    <n v="19"/>
    <s v="Ontime"/>
    <m/>
  </r>
  <r>
    <n v="91"/>
    <s v="Expent  cost"/>
    <d v="2024-07-25T00:00:00"/>
    <m/>
    <m/>
    <d v="2024-07-25T00:00:00"/>
    <s v="PR2425-02270 "/>
    <s v="PO2425-02618"/>
    <d v="2024-08-01T00:00:00"/>
    <m/>
    <n v="30"/>
    <s v="SFST81000050"/>
    <s v="Consumable part for MN"/>
    <s v="Consumable part"/>
    <n v="3"/>
    <s v="WP-26 คลอเลทบอดี้ 2.4 mm."/>
    <n v="10"/>
    <s v="PCS."/>
    <n v="25"/>
    <n v="250"/>
    <s v="Puneet Approval"/>
    <x v="25"/>
    <s v="Recive bill and GRN already"/>
    <m/>
    <d v="2024-08-20T00:00:00"/>
    <m/>
    <n v="19"/>
    <s v="Ontime"/>
    <m/>
  </r>
  <r>
    <n v="92"/>
    <s v="Expent  cost"/>
    <d v="2024-07-25T00:00:00"/>
    <m/>
    <m/>
    <d v="2024-07-25T00:00:00"/>
    <s v="PR2425-02270 "/>
    <s v="PO2425-02618"/>
    <d v="2024-08-01T00:00:00"/>
    <m/>
    <n v="30"/>
    <s v="SFST81000050"/>
    <s v="Consumable part for MN"/>
    <s v="Consumable part"/>
    <n v="4"/>
    <s v="WP-26 คลอเลทมอดี้ 3.2 mm."/>
    <n v="10"/>
    <s v="PCS."/>
    <n v="25"/>
    <n v="250"/>
    <s v="Puneet Approval"/>
    <x v="25"/>
    <s v="Recive bill and GRN already"/>
    <m/>
    <d v="2024-08-20T00:00:00"/>
    <m/>
    <n v="19"/>
    <s v="Ontime"/>
    <m/>
  </r>
  <r>
    <n v="93"/>
    <s v="Expent  cost"/>
    <d v="2024-07-25T00:00:00"/>
    <m/>
    <m/>
    <d v="2024-07-25T00:00:00"/>
    <s v="PR2425-02270 "/>
    <s v="PO2425-02625"/>
    <d v="2024-08-01T00:00:00"/>
    <m/>
    <n v="30"/>
    <s v="SFST81000050"/>
    <s v="Consumable part for MN"/>
    <s v="Consumable part"/>
    <n v="1"/>
    <s v="ถ้วยเซรามิก เบอร์ 8"/>
    <n v="3"/>
    <s v="PCS."/>
    <n v="15"/>
    <n v="45"/>
    <s v="Puneet Approval"/>
    <x v="25"/>
    <s v="Recive bill and GRN already"/>
    <m/>
    <d v="2024-08-20T00:00:00"/>
    <m/>
    <n v="19"/>
    <s v="Ontime"/>
    <m/>
  </r>
  <r>
    <n v="94"/>
    <s v="Expent  cost"/>
    <d v="2024-07-25T00:00:00"/>
    <m/>
    <m/>
    <d v="2024-07-25T00:00:00"/>
    <s v="PR2425-02270 "/>
    <s v="PO2425-02625"/>
    <d v="2024-08-01T00:00:00"/>
    <m/>
    <n v="30"/>
    <s v="SFST81000050"/>
    <s v="Consumable part for MN"/>
    <s v="Consumable part"/>
    <n v="2"/>
    <s v="YAMADA, model YMD2200, black, automatic welding mask."/>
    <n v="1"/>
    <s v="PCS."/>
    <n v="1820"/>
    <n v="1820"/>
    <s v="Puneet Approval"/>
    <x v="25"/>
    <s v="Recive bill and GRN already"/>
    <m/>
    <d v="2024-08-20T00:00:00"/>
    <m/>
    <n v="19"/>
    <s v="Ontime"/>
    <m/>
  </r>
  <r>
    <n v="95"/>
    <s v="Expent  cost"/>
    <d v="2024-07-25T00:00:00"/>
    <m/>
    <m/>
    <d v="2024-07-25T00:00:00"/>
    <s v="PR2425-02270 "/>
    <s v="PO2425-02625"/>
    <d v="2024-08-01T00:00:00"/>
    <m/>
    <n v="30"/>
    <s v="SFST81000050"/>
    <s v="Consumable part for MN"/>
    <s v="Consumable part"/>
    <n v="3"/>
    <s v="SUMO&quot; สายเชื่อมทิกพร้อมหัว WP26-25,ยาว 7.5m"/>
    <n v="1"/>
    <s v="PCS."/>
    <n v="400"/>
    <n v="400"/>
    <s v="Puneet Approval"/>
    <x v="25"/>
    <s v="Recive bill and GRN already"/>
    <m/>
    <d v="2024-08-20T00:00:00"/>
    <m/>
    <n v="19"/>
    <s v="Ontime"/>
    <m/>
  </r>
  <r>
    <n v="96"/>
    <s v="Expent  cost"/>
    <d v="2024-07-25T00:00:00"/>
    <m/>
    <m/>
    <d v="2024-07-25T00:00:00"/>
    <s v="PR2425-02270 "/>
    <s v="PO2425-02627"/>
    <d v="2024-08-01T00:00:00"/>
    <m/>
    <n v="30"/>
    <s v="SFST81000050"/>
    <s v="Consumable part for MN"/>
    <s v="Consumable part"/>
    <n v="1"/>
    <s v="ถ้วยเซรามิก เบอร์ 6"/>
    <n v="3"/>
    <s v="PCS."/>
    <n v="40"/>
    <n v="120"/>
    <s v="Puneet Approval"/>
    <x v="23"/>
    <s v="Recive bill and GRN already"/>
    <m/>
    <d v="2024-08-14T00:00:00"/>
    <m/>
    <n v="13"/>
    <s v="Ontime"/>
    <m/>
  </r>
  <r>
    <n v="97"/>
    <s v="Expent  cost"/>
    <d v="2024-07-25T00:00:00"/>
    <m/>
    <m/>
    <d v="2024-07-25T00:00:00"/>
    <s v="PR2425-02270 "/>
    <s v="PO2425-02627"/>
    <d v="2024-08-01T00:00:00"/>
    <m/>
    <n v="30"/>
    <s v="SFST81000050"/>
    <s v="Consumable part for MN"/>
    <s v="Consumable part"/>
    <n v="2"/>
    <s v="ลวดป้อนอาร์กอนเชื่อมเหล็ก ขนาด 3.2 mm. ( 1 kg / กล่อง)"/>
    <n v="2"/>
    <s v="PCS."/>
    <n v="299"/>
    <n v="598"/>
    <s v="Puneet Approval"/>
    <x v="23"/>
    <s v="Recive bill and GRN already"/>
    <m/>
    <d v="2024-08-14T00:00:00"/>
    <m/>
    <n v="13"/>
    <s v="Ontime"/>
    <m/>
  </r>
  <r>
    <n v="98"/>
    <s v="Expent  cost"/>
    <d v="2024-07-25T00:00:00"/>
    <m/>
    <m/>
    <d v="2024-07-25T00:00:00"/>
    <s v="PR2425-02269"/>
    <s v="PO2425-02637"/>
    <d v="2024-08-01T00:00:00"/>
    <m/>
    <n v="10"/>
    <s v="SFST81000050"/>
    <s v="Consumable part for MN"/>
    <s v="Consumable part"/>
    <n v="3"/>
    <s v="Ground rail terminal FJ10N, insert cable 10 sq m. 101A, gray"/>
    <n v="4"/>
    <s v="PC"/>
    <n v="145"/>
    <n v="580"/>
    <s v="Puneet Approval"/>
    <x v="2"/>
    <s v="Recive bill and GRN already"/>
    <m/>
    <d v="2024-08-09T00:00:00"/>
    <m/>
    <n v="8"/>
    <s v="Ontime"/>
    <m/>
  </r>
  <r>
    <n v="99"/>
    <s v="Expent  cost"/>
    <d v="2024-07-25T00:00:00"/>
    <m/>
    <m/>
    <d v="2024-07-25T00:00:00"/>
    <s v="PR2425-02269"/>
    <s v="PO2425-02637"/>
    <d v="2024-08-01T00:00:00"/>
    <m/>
    <n v="10"/>
    <s v="SFST81000050"/>
    <s v="Consumable part for MN"/>
    <s v="Consumable part"/>
    <n v="4"/>
    <s v="Din rail terminal FJ6N with cable 6sqmm 101A gray"/>
    <n v="4"/>
    <s v="PC"/>
    <n v="135"/>
    <n v="540"/>
    <s v="Puneet Approval"/>
    <x v="2"/>
    <s v="Recive bill and GRN already"/>
    <m/>
    <d v="2024-08-09T00:00:00"/>
    <m/>
    <n v="8"/>
    <s v="Ontime"/>
    <m/>
  </r>
  <r>
    <n v="100"/>
    <s v="Expent  cost"/>
    <d v="2024-07-25T00:00:00"/>
    <m/>
    <m/>
    <d v="2024-07-25T00:00:00"/>
    <s v="PR2425-02269"/>
    <s v="PO2425-02637"/>
    <d v="2024-08-01T00:00:00"/>
    <m/>
    <n v="10"/>
    <s v="SFST81000050"/>
    <s v="Consumable part for MN"/>
    <s v="Consumable part"/>
    <n v="5"/>
    <s v="Din rail terminal FJ2.5N, insert cable 2.5 sqmm 101A, gray"/>
    <n v="2"/>
    <s v="PC"/>
    <n v="130"/>
    <n v="260"/>
    <s v="Puneet Approval"/>
    <x v="2"/>
    <s v="Recive bill and GRN already"/>
    <m/>
    <d v="2024-08-09T00:00:00"/>
    <m/>
    <n v="8"/>
    <s v="Ontime"/>
    <m/>
  </r>
  <r>
    <n v="101"/>
    <s v="Expent  cost"/>
    <d v="2024-07-25T00:00:00"/>
    <m/>
    <m/>
    <d v="2024-07-25T00:00:00"/>
    <s v="PR2425-02269"/>
    <s v="PO2425-02637"/>
    <d v="2024-08-01T00:00:00"/>
    <m/>
    <n v="10"/>
    <s v="SFST81000050"/>
    <s v="PD Machine"/>
    <s v="Electrical jobs"/>
    <n v="6"/>
    <s v="Pilot lamp LED 22mm 220 Vac (green)"/>
    <n v="10"/>
    <s v="PC"/>
    <n v="39"/>
    <n v="390"/>
    <s v="Puneet Approval"/>
    <x v="2"/>
    <s v="Recive bill and GRN already"/>
    <m/>
    <d v="2024-08-09T00:00:00"/>
    <m/>
    <n v="8"/>
    <s v="Ontime"/>
    <m/>
  </r>
  <r>
    <n v="102"/>
    <s v="Expent  cost"/>
    <d v="2024-07-25T00:00:00"/>
    <m/>
    <m/>
    <d v="2024-07-25T00:00:00"/>
    <s v="PR2425-02269"/>
    <s v="PO2425-02637"/>
    <d v="2024-08-01T00:00:00"/>
    <m/>
    <n v="10"/>
    <s v="SFST81000050"/>
    <s v="Electrical system in PD area"/>
    <s v="Electrical jobs"/>
    <n v="7"/>
    <s v="ASW220 IDEC Selector Switch 22mm 2 position"/>
    <n v="6"/>
    <s v="PC"/>
    <n v="350"/>
    <n v="2100"/>
    <s v="Puneet Approval"/>
    <x v="2"/>
    <s v="Recive bill and GRN already"/>
    <m/>
    <d v="2024-08-09T00:00:00"/>
    <m/>
    <n v="8"/>
    <s v="Ontime"/>
    <m/>
  </r>
  <r>
    <n v="103"/>
    <s v="Expent  cost"/>
    <d v="2024-07-25T00:00:00"/>
    <m/>
    <m/>
    <d v="2024-07-25T00:00:00"/>
    <s v="PR2425-02269"/>
    <s v="PO2425-02637"/>
    <d v="2024-08-01T00:00:00"/>
    <m/>
    <n v="10"/>
    <s v="SFST81000050"/>
    <s v="Electrical system in PD area"/>
    <s v="Electrical jobs"/>
    <n v="8"/>
    <s v="Wire Duct rails, size Hight 40 mm, Width 30 mm, Length 2 M."/>
    <n v="5"/>
    <s v="PC"/>
    <n v="96"/>
    <n v="480"/>
    <s v="Puneet Approval"/>
    <x v="2"/>
    <s v="Recive bill and GRN already"/>
    <m/>
    <d v="2024-08-09T00:00:00"/>
    <m/>
    <n v="8"/>
    <s v="Ontime"/>
    <m/>
  </r>
  <r>
    <n v="104"/>
    <s v="Expent  cost"/>
    <d v="2024-07-25T00:00:00"/>
    <m/>
    <m/>
    <d v="2024-07-25T00:00:00"/>
    <s v="PR2425-02669"/>
    <s v="PO2425-02637"/>
    <d v="2024-08-01T00:00:00"/>
    <m/>
    <n v="10"/>
    <s v="SFST81000050"/>
    <s v="Electrical system in PD area"/>
    <s v="Electrical jobs"/>
    <n v="9"/>
    <s v="Ground rail terminal FJ10N, insert cable 10 sq m. 101A, gray"/>
    <n v="4"/>
    <s v="PCS."/>
    <n v="145"/>
    <n v="580"/>
    <s v="Puneet Approval"/>
    <x v="2"/>
    <s v="Recive bill and GRN already"/>
    <m/>
    <d v="2024-08-09T00:00:00"/>
    <m/>
    <n v="8"/>
    <s v="Ontime"/>
    <m/>
  </r>
  <r>
    <n v="105"/>
    <s v="Expent  cost"/>
    <d v="2024-07-25T00:00:00"/>
    <m/>
    <m/>
    <d v="2024-07-25T00:00:00"/>
    <s v="PR2425-02669"/>
    <s v="PO2425-02637"/>
    <d v="2024-08-01T00:00:00"/>
    <m/>
    <n v="10"/>
    <s v="SFST81000050"/>
    <s v="Electrical system in PD area"/>
    <s v="Electrical jobs"/>
    <n v="10"/>
    <s v="Din rail terminal FJ6N with cable 6sqmm 101A gray"/>
    <n v="4"/>
    <s v="PCS."/>
    <n v="135"/>
    <n v="540"/>
    <s v="Puneet Approval"/>
    <x v="2"/>
    <s v="Recive bill and GRN already"/>
    <m/>
    <d v="2024-08-09T00:00:00"/>
    <m/>
    <n v="8"/>
    <s v="Ontime"/>
    <m/>
  </r>
  <r>
    <n v="106"/>
    <s v="Expent  cost"/>
    <d v="2024-07-25T00:00:00"/>
    <m/>
    <m/>
    <d v="2024-07-25T00:00:00"/>
    <s v="PR2425-02669"/>
    <s v="PO2425-02637"/>
    <d v="2024-08-01T00:00:00"/>
    <m/>
    <n v="10"/>
    <s v="SFST81000050"/>
    <s v="Electrical system in PD area"/>
    <s v="Electrical jobs"/>
    <n v="11"/>
    <s v="Din rail terminal FJ2.5N, insert cable 2.5 sqmm 101A, gray"/>
    <n v="2"/>
    <s v="PCS."/>
    <n v="130"/>
    <n v="260"/>
    <s v="Puneet Approval"/>
    <x v="2"/>
    <s v="Recive bill and GRN already"/>
    <m/>
    <d v="2024-08-09T00:00:00"/>
    <m/>
    <n v="8"/>
    <s v="Ontime"/>
    <m/>
  </r>
  <r>
    <n v="107"/>
    <s v="Expent  cost"/>
    <d v="2024-07-25T00:00:00"/>
    <m/>
    <m/>
    <d v="2024-07-25T00:00:00"/>
    <s v="PR2425-02669"/>
    <s v="PO2425-02637"/>
    <d v="2024-08-01T00:00:00"/>
    <m/>
    <n v="10"/>
    <s v="SFST81000050"/>
    <s v="Electrical system in PD area"/>
    <s v="Electrical jobs"/>
    <n v="12"/>
    <s v="Pilot lamp LED 22mm 220 Vac (green)"/>
    <n v="10"/>
    <s v="PCS."/>
    <n v="39"/>
    <n v="390"/>
    <s v="Puneet Approval"/>
    <x v="2"/>
    <s v="Recive bill and GRN already"/>
    <m/>
    <d v="2024-08-09T00:00:00"/>
    <m/>
    <n v="8"/>
    <s v="Ontime"/>
    <m/>
  </r>
  <r>
    <n v="108"/>
    <s v="Expent  cost"/>
    <d v="2024-07-25T00:00:00"/>
    <m/>
    <m/>
    <d v="2024-07-25T00:00:00"/>
    <s v="PR2425-02669"/>
    <s v="PO2425-02637"/>
    <d v="2024-08-01T00:00:00"/>
    <m/>
    <n v="10"/>
    <s v="SFST81000050"/>
    <s v="Electrical system in PD area"/>
    <s v="Electrical jobs"/>
    <n v="13"/>
    <s v="ASW220 IDEC Selector Switch 22mm 2 position"/>
    <n v="6"/>
    <s v="PCS."/>
    <n v="350"/>
    <n v="2100"/>
    <s v="Puneet Approval"/>
    <x v="2"/>
    <s v="Recive bill and GRN already"/>
    <m/>
    <d v="2024-08-09T00:00:00"/>
    <m/>
    <n v="8"/>
    <s v="Ontime"/>
    <m/>
  </r>
  <r>
    <n v="109"/>
    <s v="Expent  cost"/>
    <d v="2024-07-25T00:00:00"/>
    <m/>
    <m/>
    <d v="2024-07-25T00:00:00"/>
    <s v="PR2425-02669"/>
    <s v="PO2425-02637"/>
    <d v="2024-08-01T00:00:00"/>
    <m/>
    <n v="10"/>
    <s v="SFST81000050"/>
    <s v="Electrical system in PD area"/>
    <s v="Electrical jobs"/>
    <n v="14"/>
    <s v="Wire Duct rails, size Hight 40 mm, Width 30 mm, Length 2 M."/>
    <n v="5"/>
    <s v="PCS."/>
    <n v="96"/>
    <n v="480"/>
    <s v="Puneet Approval"/>
    <x v="2"/>
    <s v="Recive bill and GRN already"/>
    <m/>
    <d v="2024-08-09T00:00:00"/>
    <m/>
    <n v="8"/>
    <s v="Ontime"/>
    <m/>
  </r>
  <r>
    <n v="110"/>
    <s v="Expent  cost"/>
    <d v="2024-07-25T00:00:00"/>
    <m/>
    <m/>
    <d v="2024-07-25T00:00:00"/>
    <s v="PR2425-02271"/>
    <s v="PO2425-02670"/>
    <d v="2024-08-01T00:00:00"/>
    <m/>
    <n v="10"/>
    <s v="SFST81000050"/>
    <s v="PD Machine"/>
    <s v="Transport Conveyor1"/>
    <n v="1"/>
    <s v="EATON) Double Push button Start-Stop M22-DDL-GR-X1/X0/K11/LED-W"/>
    <n v="2"/>
    <s v="PC"/>
    <n v="621"/>
    <n v="1242"/>
    <s v="Puneet Approval"/>
    <x v="26"/>
    <s v="Recive bill and GRN already"/>
    <s v="GRN2425-0002872"/>
    <d v="2024-08-06T00:00:00"/>
    <m/>
    <n v="5"/>
    <s v="Ontime"/>
    <m/>
  </r>
  <r>
    <n v="111"/>
    <s v="Expent  cost"/>
    <d v="2024-07-25T00:00:00"/>
    <m/>
    <m/>
    <d v="2024-07-25T00:00:00"/>
    <s v="PR2425-02271"/>
    <s v="PO2425-02670"/>
    <d v="2024-08-01T00:00:00"/>
    <m/>
    <n v="10"/>
    <s v="SFST81000050"/>
    <s v="PD Machine"/>
    <s v="Transport Conveyor1"/>
    <n v="2"/>
    <s v="Schneider&quot; Electric Harmony RXM Industrial Relays 24VDC"/>
    <n v="4"/>
    <s v="PC"/>
    <n v="108.5"/>
    <n v="434"/>
    <s v="Puneet Approval"/>
    <x v="26"/>
    <s v="Recive bill and GRN already"/>
    <s v="GRN2425-0002872"/>
    <d v="2024-08-06T00:00:00"/>
    <m/>
    <n v="5"/>
    <s v="Ontime"/>
    <m/>
  </r>
  <r>
    <n v="112"/>
    <s v="Expent  cost"/>
    <d v="2024-07-25T00:00:00"/>
    <m/>
    <m/>
    <d v="2024-07-25T00:00:00"/>
    <s v="PR2425-02271"/>
    <s v="PO2425-02670"/>
    <d v="2024-08-01T00:00:00"/>
    <m/>
    <n v="10"/>
    <s v="SFST81000050"/>
    <s v="PD Machine"/>
    <s v="Transport Conveyor1"/>
    <n v="3"/>
    <s v="OMRON&quot; TIMER ไทม์เมอร์ 24VDC H3CR-A8"/>
    <n v="2"/>
    <s v="PC"/>
    <n v="1080"/>
    <n v="2160"/>
    <s v="Puneet Approval"/>
    <x v="26"/>
    <s v="Recive bill and GRN already"/>
    <s v="GRN2425-0002872"/>
    <d v="2024-08-06T00:00:00"/>
    <m/>
    <n v="5"/>
    <s v="Ontime"/>
    <m/>
  </r>
  <r>
    <n v="113"/>
    <s v="Expent  cost"/>
    <d v="2024-07-25T00:00:00"/>
    <m/>
    <m/>
    <d v="2024-07-25T00:00:00"/>
    <s v="PR2425-02271"/>
    <s v="PO2425-02670"/>
    <d v="2024-08-01T00:00:00"/>
    <m/>
    <n v="10"/>
    <s v="SFST81000050"/>
    <s v="PD Machine"/>
    <s v="Transport Conveyor1"/>
    <n v="4"/>
    <s v="OMRON&quot; Socket Terminal 8-Pin ใช่คู่กับ Timer 8-pin"/>
    <n v="2"/>
    <s v="PC"/>
    <n v="65"/>
    <n v="130"/>
    <s v="Puneet Approval"/>
    <x v="26"/>
    <s v="Recive bill and GRN already"/>
    <s v="GRN2425-0002872"/>
    <d v="2024-08-06T00:00:00"/>
    <m/>
    <n v="5"/>
    <s v="Ontime"/>
    <m/>
  </r>
  <r>
    <n v="114"/>
    <s v="Expent  cost"/>
    <d v="2024-07-25T00:00:00"/>
    <m/>
    <m/>
    <d v="2024-07-25T00:00:00"/>
    <s v="PR2425-02272"/>
    <s v="PO2425-02672"/>
    <d v="2024-08-01T00:00:00"/>
    <m/>
    <n v="27"/>
    <s v="SFST81000050"/>
    <s v="Stationnary admin jobs"/>
    <s v="Stationnary admin jobs"/>
    <n v="1"/>
    <s v="BAIPO&quot; Signature Book F4 (สมุดเสนอเซ็นต์) คละสี ขนาด 26.5x37 cm."/>
    <n v="4"/>
    <s v="PC"/>
    <n v="165"/>
    <n v="660"/>
    <s v="Puneet Approval"/>
    <x v="27"/>
    <s v="Recive bill and GRN already"/>
    <m/>
    <d v="2024-08-28T00:00:00"/>
    <m/>
    <n v="27"/>
    <s v="Ontime"/>
    <m/>
  </r>
  <r>
    <n v="115"/>
    <s v="Expent  cost"/>
    <d v="2024-07-25T00:00:00"/>
    <m/>
    <m/>
    <d v="2024-07-25T00:00:00"/>
    <s v="PR2425-02272"/>
    <s v="PO2425-02672"/>
    <d v="2024-08-01T00:00:00"/>
    <m/>
    <n v="30"/>
    <s v="SFST81000050"/>
    <s v="Stationnary admin jobs"/>
    <s v="Stationnary admin jobs"/>
    <n v="2"/>
    <s v="BAIPO&quot; Signature Book F4 (สมุดเสนอเซ็นต์) คละสี ขนาด 26.5x37 cm."/>
    <n v="4"/>
    <s v="PCS."/>
    <n v="165"/>
    <n v="660"/>
    <s v="Puneet Approval"/>
    <x v="27"/>
    <s v="Recive bill and GRN already"/>
    <m/>
    <d v="2024-08-28T00:00:00"/>
    <m/>
    <n v="27"/>
    <s v="Ontime"/>
    <m/>
  </r>
  <r>
    <n v="116"/>
    <s v="Expent  cost"/>
    <d v="2024-07-25T00:00:00"/>
    <m/>
    <m/>
    <d v="2024-07-25T00:00:00"/>
    <s v="PR2425-02273"/>
    <s v="PO2425-02673"/>
    <d v="2024-08-01T00:00:00"/>
    <m/>
    <n v="10"/>
    <s v="SFST81000050"/>
    <s v="PD Machine"/>
    <s v="Can Opener No.2"/>
    <n v="1"/>
    <s v="Turning work, PE1000 workpiece according to the drawing_x000a_-Dia 180 x 143.5 mm."/>
    <n v="1"/>
    <s v="PC"/>
    <n v="2450"/>
    <n v="2450"/>
    <m/>
    <x v="28"/>
    <s v="Recive bill and GRN already"/>
    <m/>
    <d v="2024-08-09T00:00:00"/>
    <m/>
    <n v="8"/>
    <s v="Ontime"/>
    <m/>
  </r>
  <r>
    <n v="117"/>
    <s v="Expent  cost"/>
    <d v="2024-07-25T00:00:00"/>
    <m/>
    <m/>
    <d v="2024-07-25T00:00:00"/>
    <s v="PR2425-02273"/>
    <s v="PO2425-02673"/>
    <d v="2024-08-01T00:00:00"/>
    <m/>
    <n v="10"/>
    <s v="SFST81000050"/>
    <s v="PD Machine"/>
    <s v="Can Opener No.2"/>
    <n v="2"/>
    <s v="Turning work, PE1000 workpiece according to the drawing_x000a_-Dia 180 x 147.5 mm."/>
    <n v="1"/>
    <s v="PC"/>
    <n v="2450"/>
    <n v="2450"/>
    <m/>
    <x v="28"/>
    <s v="Recive bill and GRN already"/>
    <m/>
    <d v="2024-08-09T00:00:00"/>
    <m/>
    <n v="8"/>
    <s v="Ontime"/>
    <m/>
  </r>
  <r>
    <n v="118"/>
    <s v="Expent  cost"/>
    <d v="2024-07-25T00:00:00"/>
    <m/>
    <m/>
    <d v="2024-07-25T00:00:00"/>
    <s v="PR2425-02273"/>
    <s v="PO2425-02673 "/>
    <d v="2024-08-01T00:00:00"/>
    <m/>
    <n v="10"/>
    <s v="SFST81000050"/>
    <s v="PD Machine"/>
    <s v="Can Opener No.2"/>
    <n v="3"/>
    <s v="Turning work, PE1000 workpiece according to the drawing_x000a_-Dia 180 x 143.5 mm."/>
    <n v="1"/>
    <s v="PCS."/>
    <n v="2450"/>
    <n v="2450"/>
    <s v="Puneet Approval"/>
    <x v="28"/>
    <s v="Recive bill and GRN already"/>
    <m/>
    <d v="2024-08-09T00:00:00"/>
    <m/>
    <n v="8"/>
    <s v="Ontime"/>
    <m/>
  </r>
  <r>
    <n v="119"/>
    <s v="Expent  cost"/>
    <d v="2024-07-25T00:00:00"/>
    <m/>
    <m/>
    <d v="2024-07-25T00:00:00"/>
    <s v="PR2425-02273"/>
    <s v="PO2425-02673 "/>
    <d v="2024-08-01T00:00:00"/>
    <m/>
    <n v="10"/>
    <s v="SFST81000050"/>
    <s v="PD Machine"/>
    <s v="Can Opener No.2"/>
    <n v="4"/>
    <s v="Turning work, PE1000 workpiece according to the drawing_x000a_-Dia 180 x 147.5 mm."/>
    <n v="1"/>
    <s v="PCS."/>
    <n v="2450"/>
    <n v="2450"/>
    <s v="Puneet Approval"/>
    <x v="28"/>
    <s v="Recive bill and GRN already"/>
    <m/>
    <d v="2024-08-09T00:00:00"/>
    <m/>
    <n v="8"/>
    <s v="Ontime"/>
    <m/>
  </r>
  <r>
    <n v="120"/>
    <s v="Expent  cost"/>
    <d v="2024-07-30T00:00:00"/>
    <m/>
    <m/>
    <d v="2024-07-30T00:00:00"/>
    <s v="PR2425-02378"/>
    <s v="PO2425-02674"/>
    <d v="2024-08-06T00:00:00"/>
    <m/>
    <n v="30"/>
    <s v="SFST81000050"/>
    <s v="PPE Equipment"/>
    <s v="PPE and other equipment"/>
    <n v="1"/>
    <s v="UK SAFETY&quot; รุ่น OXFORD รองเท้าเซฟตี้ หัว Composite พื้น Kevlar"/>
    <n v="1"/>
    <s v="PCS."/>
    <n v="750"/>
    <n v="750"/>
    <s v="Puneet Approval"/>
    <x v="3"/>
    <s v="Recive bill and GRN already"/>
    <m/>
    <d v="2024-09-02T00:00:00"/>
    <m/>
    <n v="27"/>
    <s v="Ontime"/>
    <m/>
  </r>
  <r>
    <n v="121"/>
    <s v="Expent  cost"/>
    <d v="2024-07-30T00:00:00"/>
    <m/>
    <m/>
    <d v="2024-07-30T00:00:00"/>
    <s v="PR2425-02378"/>
    <s v="PO2425-02674"/>
    <d v="2024-08-06T00:00:00"/>
    <m/>
    <n v="30"/>
    <s v="SFST81000050"/>
    <s v="PPE Equipment"/>
    <s v="PPE and other equipment"/>
    <n v="2"/>
    <s v="อะไหล่สายรัดคางหมวก BSH011"/>
    <n v="1"/>
    <s v="PCS."/>
    <n v="70"/>
    <n v="70"/>
    <s v="Puneet Approval"/>
    <x v="3"/>
    <s v="Recive bill and GRN already"/>
    <m/>
    <d v="2024-09-02T00:00:00"/>
    <m/>
    <n v="27"/>
    <s v="Ontime"/>
    <m/>
  </r>
  <r>
    <n v="122"/>
    <s v="Expent  cost"/>
    <d v="2024-07-30T00:00:00"/>
    <m/>
    <m/>
    <d v="2024-07-30T00:00:00"/>
    <s v="PR2425-02378"/>
    <s v="PO2425-02674"/>
    <d v="2024-08-06T00:00:00"/>
    <m/>
    <n v="30"/>
    <s v="SFST81000050"/>
    <s v="PPE Equipment"/>
    <s v="PPE and other equipment"/>
    <n v="3"/>
    <s v="RANGER SAFETY&quot; หมวกเซฟตี้ มอก._x000a_ปรับเลื่อนสายไนล่อน 4 จุด (มีทุกสี) มีรูระบาย มอก 368-2562"/>
    <n v="1"/>
    <s v="PCS."/>
    <n v="150"/>
    <n v="150"/>
    <s v="Puneet Approval"/>
    <x v="3"/>
    <s v="Recive bill and GRN already"/>
    <m/>
    <d v="2024-09-02T00:00:00"/>
    <m/>
    <n v="27"/>
    <s v="Ontime"/>
    <m/>
  </r>
  <r>
    <n v="123"/>
    <s v="Expent  cost"/>
    <d v="2024-07-30T00:00:00"/>
    <m/>
    <m/>
    <d v="2024-07-30T00:00:00"/>
    <s v="PR2425-02378"/>
    <s v="PO2425-02674"/>
    <d v="2024-08-06T00:00:00"/>
    <m/>
    <n v="30"/>
    <s v="SFST81000050"/>
    <s v="PPE Equipment"/>
    <s v="PPE and other equipment"/>
    <n v="1"/>
    <s v="UK SAFETY&quot; รุ่น OXFORD รองเท้าเซฟตี้_x000a__x000a_หัว Composite พื้น Kevlar"/>
    <n v="4"/>
    <s v="PCS."/>
    <n v="750"/>
    <n v="3000"/>
    <s v="Puneet Approval"/>
    <x v="3"/>
    <s v="Recive bill and GRN already"/>
    <m/>
    <d v="2024-09-02T00:00:00"/>
    <m/>
    <n v="27"/>
    <s v="Ontime"/>
    <m/>
  </r>
  <r>
    <n v="124"/>
    <s v="Expent  cost"/>
    <d v="2024-07-30T00:00:00"/>
    <m/>
    <m/>
    <d v="2024-07-30T00:00:00"/>
    <s v="PR2425-02378"/>
    <s v="PO2425-02674"/>
    <d v="2024-08-06T00:00:00"/>
    <m/>
    <n v="30"/>
    <s v="SFST81000050"/>
    <s v="PPE Equipment"/>
    <s v="PPE and other equipment"/>
    <n v="2"/>
    <s v="อะไหล่สายรัดคางหมวก BSH011"/>
    <n v="3"/>
    <s v="PCS."/>
    <n v="70"/>
    <n v="210"/>
    <s v="Puneet Approval"/>
    <x v="3"/>
    <s v="Recive bill and GRN already"/>
    <m/>
    <d v="2024-09-02T00:00:00"/>
    <m/>
    <n v="27"/>
    <s v="Ontime"/>
    <m/>
  </r>
  <r>
    <n v="125"/>
    <s v="Expent  cost"/>
    <d v="2024-07-30T00:00:00"/>
    <m/>
    <m/>
    <d v="2024-07-30T00:00:00"/>
    <s v="PR2425-02378"/>
    <s v="PO2425-02674"/>
    <d v="2024-08-06T00:00:00"/>
    <m/>
    <n v="30"/>
    <s v="SFST81000050"/>
    <s v="PPE Equipment"/>
    <s v="PPE and other equipment"/>
    <n v="3"/>
    <s v="RANGER SAFETY&quot; หมวกเซฟตี้ มอก._x000a_ปรับเลื่อนสายไนล่อน 4 จุด (มีทุกสี) มีรูระบาย มอก 368-2562"/>
    <n v="5"/>
    <s v="PCS."/>
    <n v="150"/>
    <n v="750"/>
    <s v="Puneet Approval"/>
    <x v="3"/>
    <s v="Recive bill and GRN already"/>
    <m/>
    <d v="2024-09-02T00:00:00"/>
    <m/>
    <n v="27"/>
    <s v="Ontime"/>
    <m/>
  </r>
  <r>
    <n v="126"/>
    <s v="Expent  cost"/>
    <d v="2024-07-25T00:00:00"/>
    <m/>
    <m/>
    <d v="2024-07-25T00:00:00"/>
    <s v="PR2425-02267"/>
    <s v="PO2425-02730"/>
    <d v="2024-08-01T00:00:00"/>
    <m/>
    <n v="30"/>
    <s v="SFST34000065"/>
    <s v="Consumable part for MN"/>
    <s v="Cooling system jobs"/>
    <n v="1"/>
    <s v="WEIGUANG&quot; Axial Fan 4E-315-V-S"/>
    <n v="15"/>
    <s v="PC"/>
    <n v="3400"/>
    <n v="51000"/>
    <s v="Puneet Approval"/>
    <x v="29"/>
    <s v="Recive bill and GRN already"/>
    <m/>
    <d v="2024-08-14T00:00:00"/>
    <m/>
    <n v="13"/>
    <s v="Ontime"/>
    <m/>
  </r>
  <r>
    <n v="127"/>
    <s v="Expent  cost"/>
    <d v="2024-07-25T00:00:00"/>
    <m/>
    <m/>
    <d v="2024-07-25T00:00:00"/>
    <s v="PR2425-02024"/>
    <s v="PO2425-02731"/>
    <d v="2024-08-01T00:00:00"/>
    <m/>
    <n v="30"/>
    <s v="SFST34000136"/>
    <s v="Consumable part for MN"/>
    <s v="Consumable part"/>
    <n v="1"/>
    <s v="argon gas 1.5 Q"/>
    <n v="3"/>
    <s v="Drm."/>
    <n v="116.66666666666667"/>
    <n v="350"/>
    <s v="Puneet Approval"/>
    <x v="4"/>
    <s v="Recive bill and GRN already"/>
    <m/>
    <d v="2024-08-14T00:00:00"/>
    <m/>
    <n v="13"/>
    <s v="Ontime"/>
    <m/>
  </r>
  <r>
    <n v="128"/>
    <s v="Expent  cost"/>
    <d v="2024-07-25T00:00:00"/>
    <m/>
    <m/>
    <d v="2024-07-25T00:00:00"/>
    <s v="PR2425-02024"/>
    <s v="PO2425-02731"/>
    <d v="2024-08-01T00:00:00"/>
    <m/>
    <n v="30"/>
    <s v="SFST34000137"/>
    <s v="Consumable part for MN"/>
    <s v="Consumable part"/>
    <n v="2"/>
    <s v="argon gas 6 Q"/>
    <n v="1"/>
    <s v="Drm."/>
    <n v="900"/>
    <n v="900"/>
    <s v="Puneet Approval"/>
    <x v="4"/>
    <s v="Recive bill and GRN already"/>
    <m/>
    <d v="2024-08-14T00:00:00"/>
    <m/>
    <n v="13"/>
    <s v="Ontime"/>
    <m/>
  </r>
  <r>
    <n v="129"/>
    <s v="Expent  cost"/>
    <d v="2024-07-25T00:00:00"/>
    <m/>
    <m/>
    <d v="2024-07-25T00:00:00"/>
    <s v="PR2425-01992"/>
    <s v="PO2425-02732"/>
    <d v="2024-08-01T00:00:00"/>
    <m/>
    <n v="30"/>
    <s v="SFST81000050"/>
    <s v="Consumable part for MN"/>
    <s v="Consumable part"/>
    <n v="1"/>
    <s v="DETERGENT TAB (CLEANER TAB) (ขจัดคราบมัน) 100 ชิ้น / ถัง"/>
    <n v="1"/>
    <s v="PC"/>
    <n v="4700"/>
    <n v="4700"/>
    <s v="Puneet Approval"/>
    <x v="30"/>
    <s v="Recive bill and GRN already"/>
    <m/>
    <d v="2024-08-15T00:00:00"/>
    <m/>
    <n v="14"/>
    <s v="Ontime"/>
    <m/>
  </r>
  <r>
    <n v="130"/>
    <s v="Expent  cost"/>
    <d v="2024-07-25T00:00:00"/>
    <m/>
    <m/>
    <d v="2024-07-25T00:00:00"/>
    <s v="PR2425-01992"/>
    <s v="PO2425-02732"/>
    <d v="2024-08-01T00:00:00"/>
    <m/>
    <n v="30"/>
    <s v="SFST81000050"/>
    <s v="Consumable part for MN"/>
    <s v="Consumable part"/>
    <n v="2"/>
    <s v="CARE-TAB (CARE CONTROL) เคลือบและป้องกันคราบตะกรัน ( 150 ชิ้น/ถัง)"/>
    <n v="1"/>
    <s v="PC"/>
    <n v="5500"/>
    <n v="5500"/>
    <s v="Puneet Approval"/>
    <x v="30"/>
    <s v="Recive bill and GRN already"/>
    <m/>
    <d v="2024-08-15T00:00:00"/>
    <m/>
    <n v="14"/>
    <s v="Ontime"/>
    <m/>
  </r>
  <r>
    <n v="131"/>
    <s v="Expent  cost"/>
    <d v="2024-07-25T00:00:00"/>
    <m/>
    <m/>
    <d v="2024-07-25T00:00:00"/>
    <s v="PR2425-01992"/>
    <s v="PO2425-02732"/>
    <d v="2024-08-01T00:00:00"/>
    <m/>
    <n v="30"/>
    <s v="SFST81000050"/>
    <s v="Consumable part for MN"/>
    <s v="Consumable part"/>
    <n v="3"/>
    <s v="ACTIVE GREEN ขจัดคราบมัน ICombi pro และ ICombi Classic"/>
    <n v="1"/>
    <s v="PC"/>
    <n v="6000"/>
    <n v="6000"/>
    <s v="Puneet Approval"/>
    <x v="30"/>
    <s v="Recive bill and GRN already"/>
    <m/>
    <d v="2024-08-15T00:00:00"/>
    <m/>
    <n v="14"/>
    <s v="Ontime"/>
    <m/>
  </r>
  <r>
    <n v="132"/>
    <s v="Expent  cost"/>
    <d v="2024-07-25T00:00:00"/>
    <m/>
    <m/>
    <d v="2024-07-25T00:00:00"/>
    <s v="PR2425-02001"/>
    <s v="PO2425-02733"/>
    <d v="2024-08-01T00:00:00"/>
    <m/>
    <n v="30"/>
    <s v="SFST81000050"/>
    <s v="Consumable part for MN"/>
    <s v="Consumable part"/>
    <n v="1"/>
    <s v="DPD no.1 &quot;Lovibond&quot; 511052BT 500 Tablets (1 Box / 500 Pcs)"/>
    <n v="2"/>
    <s v="Box"/>
    <n v="1250"/>
    <n v="2500"/>
    <s v="Puneet Approval"/>
    <x v="31"/>
    <s v="Recive bill and GRN already"/>
    <m/>
    <d v="2024-08-19T00:00:00"/>
    <m/>
    <n v="18"/>
    <s v="Ontime"/>
    <m/>
  </r>
  <r>
    <n v="133"/>
    <s v="Expent  cost"/>
    <d v="2024-07-25T00:00:00"/>
    <m/>
    <m/>
    <d v="2024-07-25T00:00:00"/>
    <s v="PR2425-02003"/>
    <s v="PO2425-02734"/>
    <d v="2024-08-01T00:00:00"/>
    <m/>
    <n v="10"/>
    <s v="SFST81000050"/>
    <s v="PD Machine"/>
    <s v="Transport Conveyor2"/>
    <n v="1"/>
    <s v="Danfoss&quot;, Inverter FC51; 3P, 380VAC, 0.37KW"/>
    <n v="1"/>
    <s v="PC"/>
    <n v="6890"/>
    <n v="6890"/>
    <s v="Puneet Approval"/>
    <x v="26"/>
    <s v="Recive bill and GRN already"/>
    <m/>
    <d v="2024-08-09T00:00:00"/>
    <m/>
    <n v="8"/>
    <s v="Ontime"/>
    <m/>
  </r>
  <r>
    <n v="134"/>
    <s v="Expent  cost"/>
    <d v="2024-07-25T00:00:00"/>
    <m/>
    <m/>
    <d v="2024-07-25T00:00:00"/>
    <s v="PR2425-02003"/>
    <s v="PO2425-02734"/>
    <d v="2024-08-01T00:00:00"/>
    <m/>
    <n v="10"/>
    <s v="SFST81000050"/>
    <s v="PD Machine"/>
    <s v="Transport Conveyor2"/>
    <n v="2"/>
    <s v="LCP12 (Keypad for FC51)"/>
    <n v="1"/>
    <s v="PC"/>
    <n v="920"/>
    <n v="920"/>
    <s v="Puneet Approval"/>
    <x v="26"/>
    <s v="Recive bill and GRN already"/>
    <m/>
    <d v="2024-08-09T00:00:00"/>
    <m/>
    <n v="8"/>
    <s v="Ontime"/>
    <m/>
  </r>
  <r>
    <n v="135"/>
    <s v="Expent  cost"/>
    <d v="2024-07-25T00:00:00"/>
    <m/>
    <m/>
    <d v="2024-07-25T00:00:00"/>
    <s v="PR2425-01994"/>
    <s v="PO2425-02735"/>
    <d v="2024-08-01T00:00:00"/>
    <m/>
    <n v="30"/>
    <s v="SFST81000050"/>
    <s v="Consumable part for MN"/>
    <s v="PPE and other equipment"/>
    <n v="1"/>
    <s v="Plastic spare parts box 83 24.7*36*15 cm with 4-legged stand"/>
    <n v="24"/>
    <s v="PC"/>
    <n v="150"/>
    <n v="3600"/>
    <s v="Puneet Approval"/>
    <x v="25"/>
    <s v="Recive bill and GRN already"/>
    <m/>
    <d v="2024-08-20T00:00:00"/>
    <m/>
    <n v="19"/>
    <s v="Ontime"/>
    <m/>
  </r>
  <r>
    <n v="136"/>
    <s v="Expent  cost"/>
    <d v="2024-07-25T00:00:00"/>
    <m/>
    <m/>
    <d v="2024-07-25T00:00:00"/>
    <s v="PR2425-01994"/>
    <s v="PO2425-02735"/>
    <d v="2024-08-01T00:00:00"/>
    <m/>
    <n v="30"/>
    <s v="SFST81000050"/>
    <s v="Consumable part for MN"/>
    <s v="PPE and other equipment"/>
    <n v="2"/>
    <s v="Plastic spare parts box B4 30*43*16.5 cm with 4-legged stand"/>
    <n v="24"/>
    <s v="PC"/>
    <n v="202.5"/>
    <n v="4860"/>
    <s v="Puneet Approval"/>
    <x v="25"/>
    <s v="Recive bill and GRN already"/>
    <m/>
    <d v="2024-08-20T00:00:00"/>
    <m/>
    <n v="19"/>
    <s v="Ontime"/>
    <m/>
  </r>
  <r>
    <n v="137"/>
    <s v="Expent  cost"/>
    <d v="2024-07-25T00:00:00"/>
    <m/>
    <m/>
    <d v="2024-07-25T00:00:00"/>
    <s v="PR2425-01994"/>
    <s v="PO2425-02735"/>
    <d v="2024-08-01T00:00:00"/>
    <m/>
    <n v="30"/>
    <s v="SFST81000050"/>
    <s v="Consumable part for MN"/>
    <s v="PPE and other equipment"/>
    <n v="3"/>
    <s v="Plastic spare parts box B5 35*50*18 cm with 4-legged stand"/>
    <n v="24"/>
    <s v="PC"/>
    <n v="260"/>
    <n v="6240"/>
    <s v="Puneet Approval"/>
    <x v="25"/>
    <s v="Recive bill and GRN already"/>
    <m/>
    <d v="2024-08-20T00:00:00"/>
    <m/>
    <n v="19"/>
    <s v="Ontime"/>
    <m/>
  </r>
  <r>
    <n v="138"/>
    <s v="Expent  cost"/>
    <d v="2024-07-25T00:00:00"/>
    <m/>
    <m/>
    <d v="2024-07-25T00:00:00"/>
    <s v="PR2425-01838"/>
    <s v="PO2425-02736"/>
    <d v="2024-08-01T00:00:00"/>
    <m/>
    <n v="30"/>
    <s v="SFST34000104"/>
    <s v="Consumable part for MN"/>
    <s v="Consumable part"/>
    <n v="1"/>
    <s v="ยูโบลท์สแตนเลส SUS304 (Steel U-BOLT) ขนาด 1/2&quot; (วงใน 22 mm.)"/>
    <n v="4"/>
    <s v="PC"/>
    <n v="20"/>
    <n v="80"/>
    <s v="Puneet Approval"/>
    <x v="14"/>
    <s v="Recive bill and GRN already"/>
    <m/>
    <d v="2024-08-14T00:00:00"/>
    <m/>
    <n v="13"/>
    <s v="Ontime"/>
    <m/>
  </r>
  <r>
    <n v="139"/>
    <s v="Expent  cost"/>
    <d v="2024-07-25T00:00:00"/>
    <m/>
    <m/>
    <d v="2024-07-25T00:00:00"/>
    <s v="PR2425-01838"/>
    <s v="PO2425-02736"/>
    <d v="2024-08-01T00:00:00"/>
    <m/>
    <n v="30"/>
    <s v="SFST34000105"/>
    <s v="Consumable part for MN"/>
    <s v="Consumable part"/>
    <n v="2"/>
    <s v="ยูโบลท์สแตนเลส SUS304 (Steel U-BOLT) ขนาด 3/4&quot; (วงใน 28 mm.)"/>
    <n v="4"/>
    <s v="PC"/>
    <n v="20"/>
    <n v="80"/>
    <s v="Puneet Approval"/>
    <x v="14"/>
    <s v="Recive bill and GRN already"/>
    <m/>
    <d v="2024-08-14T00:00:00"/>
    <m/>
    <n v="13"/>
    <s v="Ontime"/>
    <m/>
  </r>
  <r>
    <n v="140"/>
    <s v="Expent  cost"/>
    <d v="2024-07-25T00:00:00"/>
    <m/>
    <m/>
    <d v="2024-07-25T00:00:00"/>
    <s v="PR2425-01838"/>
    <s v="PO2425-02736"/>
    <d v="2024-08-01T00:00:00"/>
    <m/>
    <n v="30"/>
    <s v="SFST34000106"/>
    <s v="Consumable part for MN"/>
    <s v="Consumable part"/>
    <n v="3"/>
    <s v="ยูโบลท์สแตนเลส SUS304 (Steel U-BOLT) ขนาด 1&quot; (วงใน 34 mm.)"/>
    <n v="4"/>
    <s v="PC"/>
    <n v="28"/>
    <n v="112"/>
    <s v="Puneet Approval"/>
    <x v="14"/>
    <s v="Recive bill and GRN already"/>
    <m/>
    <d v="2024-08-14T00:00:00"/>
    <m/>
    <n v="13"/>
    <s v="Ontime"/>
    <m/>
  </r>
  <r>
    <n v="141"/>
    <s v="Expent  cost"/>
    <d v="2024-07-25T00:00:00"/>
    <m/>
    <m/>
    <d v="2024-07-25T00:00:00"/>
    <s v="PR2425-01838"/>
    <s v="PO2425-02736"/>
    <d v="2024-08-01T00:00:00"/>
    <m/>
    <n v="30"/>
    <s v="SFST34000107"/>
    <s v="Consumable part for MN"/>
    <s v="Consumable part"/>
    <n v="4"/>
    <s v="ยูโบลท์สแตนเลส SUS304 (Steel U-BOLT) ขนาด 1.1/4&quot; (วงใน 43 mm"/>
    <n v="8"/>
    <s v="PC"/>
    <n v="35"/>
    <n v="280"/>
    <s v="Puneet Approval"/>
    <x v="14"/>
    <s v="Recive bill and GRN already"/>
    <m/>
    <d v="2024-08-14T00:00:00"/>
    <m/>
    <n v="13"/>
    <s v="Ontime"/>
    <m/>
  </r>
  <r>
    <n v="142"/>
    <s v="Expent  cost"/>
    <d v="2024-07-25T00:00:00"/>
    <m/>
    <m/>
    <d v="2024-07-25T00:00:00"/>
    <s v="PR2425-01838"/>
    <s v="PO2425-02736"/>
    <d v="2024-08-01T00:00:00"/>
    <m/>
    <n v="30"/>
    <s v="SFST34000108"/>
    <s v="Consumable part for MN"/>
    <s v="Consumable part"/>
    <n v="5"/>
    <s v="ยูโบลท์สแตนเลส SUS304 (Steel U-BOLT) ข"/>
    <n v="2"/>
    <s v="PC"/>
    <n v="40"/>
    <n v="80"/>
    <s v="Puneet Approval"/>
    <x v="14"/>
    <s v="Recive bill and GRN already"/>
    <m/>
    <d v="2024-08-14T00:00:00"/>
    <m/>
    <n v="13"/>
    <s v="Ontime"/>
    <m/>
  </r>
  <r>
    <n v="143"/>
    <s v="Expent  cost"/>
    <d v="2024-07-25T00:00:00"/>
    <m/>
    <m/>
    <d v="2024-07-25T00:00:00"/>
    <s v="PR2425-01838"/>
    <s v="PO2425-02736"/>
    <d v="2024-08-01T00:00:00"/>
    <m/>
    <n v="30"/>
    <s v="SFST34000109"/>
    <s v="Consumable part for MN"/>
    <s v="Consumable part"/>
    <n v="6"/>
    <s v="ยูโบลท์สแตนเลส SUS304 (Steel U-BOLT) ขนาด 2&quot; (วงใน 62 mm.)"/>
    <n v="2"/>
    <s v="PC"/>
    <n v="40"/>
    <n v="80"/>
    <s v="Puneet Approval"/>
    <x v="14"/>
    <s v="Recive bill and GRN already"/>
    <m/>
    <d v="2024-08-14T00:00:00"/>
    <m/>
    <n v="13"/>
    <s v="Ontime"/>
    <m/>
  </r>
  <r>
    <n v="144"/>
    <s v="Expent  cost"/>
    <d v="2024-07-25T00:00:00"/>
    <m/>
    <m/>
    <d v="2024-07-25T00:00:00"/>
    <s v="PR2425-01838"/>
    <s v="PO2425-02736"/>
    <d v="2024-08-01T00:00:00"/>
    <m/>
    <n v="30"/>
    <s v="SFST34000110"/>
    <s v="Consumable part for MN"/>
    <s v="Consumable part"/>
    <n v="7"/>
    <s v="ยูโบลท์สแตนเลส SUS304 (Steel U-BOLT) ขนาด 2.1/2&quot; (วงใน 80 mm"/>
    <n v="2"/>
    <s v="PC"/>
    <n v="55"/>
    <n v="110"/>
    <s v="Puneet Approval"/>
    <x v="14"/>
    <s v="Recive bill and GRN already"/>
    <m/>
    <d v="2024-08-14T00:00:00"/>
    <m/>
    <n v="13"/>
    <s v="Ontime"/>
    <m/>
  </r>
  <r>
    <n v="145"/>
    <s v="Expent  cost"/>
    <d v="2024-07-25T00:00:00"/>
    <m/>
    <m/>
    <d v="2024-07-25T00:00:00"/>
    <s v="PR2425-01997 "/>
    <s v="PO2425-02739"/>
    <d v="2024-08-01T00:00:00"/>
    <m/>
    <n v="30"/>
    <s v="SFST81000050"/>
    <s v="Tool and Equipment  Engineering"/>
    <s v="PPE and other equipment"/>
    <n v="1"/>
    <s v="TOTAL&quot; รุ่น TDLI20602 ชุดสว่านกระแทกไร้สาย 20V. ขนาด 60M.m"/>
    <n v="1"/>
    <s v="PC"/>
    <n v="2706.54"/>
    <n v="2706.54"/>
    <s v="Puneet Approval"/>
    <x v="32"/>
    <s v="Recive bill and GRN already"/>
    <m/>
    <d v="2024-09-02T00:00:00"/>
    <m/>
    <n v="32"/>
    <s v="over deliverry"/>
    <m/>
  </r>
  <r>
    <n v="146"/>
    <s v="Expent  cost"/>
    <d v="2024-07-25T00:00:00"/>
    <m/>
    <m/>
    <d v="2024-07-25T00:00:00"/>
    <s v="PR2425-02000"/>
    <s v="PO2425-02740"/>
    <d v="2024-08-01T00:00:00"/>
    <m/>
    <n v="30"/>
    <s v="SFST34000092"/>
    <s v="Consumable part for MN"/>
    <s v="Consumable part"/>
    <n v="1"/>
    <s v="เทปพันเกลียวSCG 12mm.x0.1mm.x10m. ยี่ห้อ​SCGช้าง เทปพันท่อ"/>
    <n v="2"/>
    <s v="Box"/>
    <n v="275"/>
    <n v="550"/>
    <s v="Puneet Approval"/>
    <x v="25"/>
    <s v="Recive bill and GRN already"/>
    <m/>
    <d v="2024-08-20T00:00:00"/>
    <m/>
    <n v="19"/>
    <s v="Ontime"/>
    <m/>
  </r>
  <r>
    <n v="147"/>
    <s v="Expent  cost"/>
    <d v="2024-07-25T00:00:00"/>
    <m/>
    <m/>
    <d v="2024-07-25T00:00:00"/>
    <s v="PR2425-02002"/>
    <s v="PO2425-02741"/>
    <d v="2024-08-01T00:00:00"/>
    <m/>
    <n v="10"/>
    <s v="SFST81000050"/>
    <s v="Consumable part for MN"/>
    <s v="Consumable part"/>
    <n v="1"/>
    <s v="ARF-25C&quot; Argon pressure gauge, brass."/>
    <n v="1"/>
    <s v="PC"/>
    <n v="2100"/>
    <n v="2100"/>
    <s v="Puneet Approval"/>
    <x v="33"/>
    <s v="Recive bill and GRN already"/>
    <m/>
    <d v="2024-08-10T00:00:00"/>
    <m/>
    <n v="9"/>
    <s v="Ontime"/>
    <m/>
  </r>
  <r>
    <n v="148"/>
    <s v="Expent  cost"/>
    <d v="2024-07-25T00:00:00"/>
    <m/>
    <m/>
    <d v="2024-07-25T00:00:00"/>
    <s v="PR2425-01996"/>
    <s v="PO2425-02777 "/>
    <d v="2024-08-01T00:00:00"/>
    <m/>
    <n v="60"/>
    <s v="SFST81000050"/>
    <s v="Electrical system out  PD area"/>
    <s v="Electrical jobs"/>
    <n v="1"/>
    <s v="Magnetig Switch SNS CS1-F"/>
    <n v="2"/>
    <s v="PC"/>
    <n v="184"/>
    <n v="368"/>
    <s v="Puneet Approval"/>
    <x v="34"/>
    <s v="Recive bill and GRN already"/>
    <m/>
    <d v="2024-09-23T00:00:00"/>
    <m/>
    <n v="53"/>
    <s v="Ontime"/>
    <m/>
  </r>
  <r>
    <n v="149"/>
    <s v="Expent  cost"/>
    <d v="2024-07-25T00:00:00"/>
    <m/>
    <m/>
    <d v="2024-07-25T00:00:00"/>
    <s v="PR2425-01997"/>
    <s v="PO2425-02777 "/>
    <d v="2024-08-01T00:00:00"/>
    <m/>
    <n v="60"/>
    <s v="SFST81000050"/>
    <s v="Electrical system out  PD area"/>
    <s v="Electrical jobs"/>
    <n v="1"/>
    <s v="Magnetig Switch SNS CS1-U"/>
    <n v="2"/>
    <s v="PC"/>
    <n v="184"/>
    <n v="368"/>
    <s v="Puneet Approval"/>
    <x v="34"/>
    <s v="Recive bill and GRN already"/>
    <m/>
    <d v="2024-09-24T00:00:00"/>
    <m/>
    <n v="54"/>
    <s v="Ontime"/>
    <m/>
  </r>
  <r>
    <n v="150"/>
    <s v="Expent  cost"/>
    <d v="2024-07-25T00:00:00"/>
    <m/>
    <m/>
    <d v="2024-07-25T00:00:00"/>
    <s v="PR2425-01998"/>
    <s v="PO2425-02777 "/>
    <d v="2024-08-01T00:00:00"/>
    <m/>
    <n v="60"/>
    <s v="SFST81000050"/>
    <s v="Electrical system out  PD area"/>
    <s v="Electrical jobs"/>
    <n v="1"/>
    <s v="Magnetig Switch Bracket F-SU32H"/>
    <n v="2"/>
    <s v="PC"/>
    <n v="93"/>
    <n v="186"/>
    <s v="Puneet Approval"/>
    <x v="34"/>
    <s v="Recive bill and GRN already"/>
    <m/>
    <d v="2024-09-25T00:00:00"/>
    <m/>
    <n v="55"/>
    <s v="Ontime"/>
    <m/>
  </r>
  <r>
    <n v="151"/>
    <s v="Expent  cost"/>
    <d v="2024-07-25T00:00:00"/>
    <m/>
    <m/>
    <d v="2024-07-25T00:00:00"/>
    <s v="PR2425-01999"/>
    <s v="PO2425-02777 "/>
    <d v="2024-08-01T00:00:00"/>
    <m/>
    <n v="60"/>
    <s v="SFST81000050"/>
    <s v="Electrical system out  PD area"/>
    <s v="Electrical jobs"/>
    <n v="1"/>
    <s v="Magnetig Switch Bracket F-SU40H"/>
    <n v="2"/>
    <s v="PC"/>
    <n v="93"/>
    <n v="186"/>
    <s v="Puneet Approval"/>
    <x v="34"/>
    <s v="Recive bill and GRN already"/>
    <m/>
    <d v="2024-09-26T00:00:00"/>
    <m/>
    <n v="56"/>
    <s v="Ontime"/>
    <m/>
  </r>
  <r>
    <n v="152"/>
    <s v="Expent  cost"/>
    <d v="2024-07-30T00:00:00"/>
    <m/>
    <m/>
    <d v="2024-07-30T00:00:00"/>
    <s v="PR2425-02377"/>
    <s v="PO2425-02836"/>
    <d v="2024-08-06T00:00:00"/>
    <m/>
    <n v="60"/>
    <s v="SFST81000050"/>
    <s v="Safety equipment"/>
    <s v="Safety equipment"/>
    <n v="1"/>
    <s v="ป้ายตั้งพื้นสีเหลือง ขนาด 21x30x60 cm._x000a_- พร้อมสติ๊กเกอร์ไดคัทข้อความตามแบบ_x000a_- มองเห็น 2 ด้าน พับเก็บได้_x000a_- ป้าย &quot;กำลังซ่อมแซม&quot;_x000a_- 3 ภาษา (ไทย อังกฤษ พม่า)"/>
    <n v="4"/>
    <s v="PCS."/>
    <n v="425"/>
    <n v="1700"/>
    <m/>
    <x v="35"/>
    <s v="Recive bill and GRN already"/>
    <m/>
    <d v="2024-09-11T00:00:00"/>
    <m/>
    <n v="36"/>
    <s v="Ontime"/>
    <m/>
  </r>
  <r>
    <n v="153"/>
    <s v="Expent  cost"/>
    <d v="2024-07-30T00:00:00"/>
    <m/>
    <m/>
    <d v="2024-07-30T00:00:00"/>
    <s v="PR2425-02377"/>
    <s v="PO2425-02836 "/>
    <d v="2024-08-06T00:00:00"/>
    <m/>
    <n v="60"/>
    <s v="SFST81000050"/>
    <s v="Safety equipment"/>
    <s v="Safety equipment"/>
    <n v="2"/>
    <s v="ป้ายตั้งพื้นสีเหลือง ขนาด 21x30x60 cm._x000a_- พร้อมสติ๊กเกอร์ไดคัทข้อความตามแบบ_x000a_- มองเห็น 2 ด้าน พับเก็บได้_x000a_- ป้าย &quot;กำลังซ่อมแซม&quot;_x000a_- 3 ภาษา (ไทย อังกฤษ พม่า)"/>
    <n v="4"/>
    <s v="PCS."/>
    <n v="425"/>
    <n v="1700"/>
    <s v="Puneet Approval"/>
    <x v="35"/>
    <s v="Recive bill and GRN already"/>
    <m/>
    <d v="2024-09-11T00:00:00"/>
    <m/>
    <n v="36"/>
    <s v="Ontime"/>
    <m/>
  </r>
  <r>
    <n v="154"/>
    <s v="Expent  cost"/>
    <d v="2024-07-30T00:00:00"/>
    <m/>
    <m/>
    <d v="2024-07-30T00:00:00"/>
    <s v="PR2425-02377"/>
    <s v="PO2425-02836 "/>
    <d v="2024-08-06T00:00:00"/>
    <m/>
    <n v="60"/>
    <s v="SFST81000050"/>
    <s v="Safety equipment"/>
    <s v="Safety equipment"/>
    <n v="3"/>
    <s v="ค่าส่ง"/>
    <n v="1"/>
    <s v="PCS."/>
    <n v="150"/>
    <n v="150"/>
    <s v="Puneet Approval"/>
    <x v="35"/>
    <s v="Recive bill and GRN already"/>
    <m/>
    <d v="2024-09-11T00:00:00"/>
    <m/>
    <n v="36"/>
    <s v="Ontime"/>
    <m/>
  </r>
  <r>
    <n v="155"/>
    <s v="CAPEX  (Unbudget)"/>
    <d v="2024-08-05T00:00:00"/>
    <m/>
    <m/>
    <d v="2024-08-05T00:00:00"/>
    <s v="PR2425-02459 "/>
    <s v="PO2425-02857"/>
    <d v="2024-08-12T00:00:00"/>
    <m/>
    <n v="30"/>
    <s v="SFST82000016"/>
    <s v="Annual cost"/>
    <s v="Safety  annual jobs"/>
    <n v="1"/>
    <s v="Install and improvement water pump Ref. Project No. EN24-019"/>
    <n v="1"/>
    <s v="JOB."/>
    <n v="531000"/>
    <n v="531000"/>
    <s v="Puneet Approval"/>
    <x v="36"/>
    <s v="Recive bill and GRN already"/>
    <m/>
    <d v="2024-11-19T00:00:00"/>
    <m/>
    <n v="99"/>
    <s v="over deliverry"/>
    <m/>
  </r>
  <r>
    <n v="156"/>
    <s v="Expent  cost"/>
    <d v="2024-08-07T00:00:00"/>
    <m/>
    <m/>
    <d v="2024-08-07T00:00:00"/>
    <s v="PR2425-02507"/>
    <s v="PO2425-02858"/>
    <d v="2024-08-14T00:00:00"/>
    <m/>
    <n v="20"/>
    <s v="S+K165+I164:J1+I164:J209"/>
    <s v="Annual cost"/>
    <s v="Safety  annual jobs"/>
    <n v="1"/>
    <s v="ค่าตรวจวัดสภาพแวดล้อมในการทํางาน ปี2567_x000a_-ห้องเก็บสารเคมี_x000a_-ระดับเสียงดังในพื้นที่การทํางาน_x000a_-ระดับความร้อน_x000a_-ความเข้มของแสงสว่าง_x000a_-ปริมาณสารเจือปนในอากาศที่ระบายออกจากปล่อง"/>
    <n v="1"/>
    <s v="JOB"/>
    <n v="25000"/>
    <n v="25000"/>
    <s v="Puneet Approval"/>
    <x v="37"/>
    <s v="Recive bill and GRN already"/>
    <m/>
    <d v="2024-09-02T00:00:00"/>
    <m/>
    <n v="19"/>
    <s v="Ontime"/>
    <m/>
  </r>
  <r>
    <n v="157"/>
    <s v="Expent  cost"/>
    <d v="2024-08-07T00:00:00"/>
    <m/>
    <m/>
    <d v="2024-08-07T00:00:00"/>
    <s v="PR2425-02507"/>
    <s v="PO2425-02858"/>
    <d v="2024-08-14T00:00:00"/>
    <m/>
    <n v="20"/>
    <s v="SFST81000064"/>
    <s v="Annual cost"/>
    <s v="Safety  annual jobs"/>
    <n v="1"/>
    <s v="ค่าตรวจวัดสภาพแวดล้อมในการทํางาน ปี2567_x000a_-ห้องเก็บสารเคมี_x000a_-ระดับเสียงดังในพื้นที่การทํางาน_x000a_-ระดับความร้อน_x000a_-ความเข้มของแสงสว่าง_x000a_-ปริมาณสารเจือปนในอากาศที่ระบายออกจากปล่อง"/>
    <n v="1"/>
    <s v="JOB."/>
    <n v="2500"/>
    <n v="2500"/>
    <s v="Puneet Approval"/>
    <x v="38"/>
    <s v="Recive bill and GRN already"/>
    <m/>
    <d v="2024-09-02T00:00:00"/>
    <m/>
    <n v="19"/>
    <s v="Ontime"/>
    <m/>
  </r>
  <r>
    <n v="158"/>
    <s v="CAPEX  (Budget)"/>
    <d v="2024-07-30T00:00:00"/>
    <m/>
    <m/>
    <d v="2024-07-30T00:00:00"/>
    <s v="PR2425-02375"/>
    <s v="PO2425-02865"/>
    <d v="2024-08-06T00:00:00"/>
    <m/>
    <n v="35"/>
    <s v="SFST82000007"/>
    <s v="Annual cost"/>
    <s v="Safety equipment"/>
    <n v="1"/>
    <s v="เครื่องดับเพลิง &quot;SATURN&quot; ชนิดสารเหลวระเหย_x000a_CLEAN AGENT ขนาด 10 ปอนด์"/>
    <n v="1"/>
    <s v="PCS."/>
    <n v="3500"/>
    <n v="3500"/>
    <m/>
    <x v="39"/>
    <s v="Recive bill and GRN already"/>
    <m/>
    <d v="2024-09-06T00:00:00"/>
    <m/>
    <n v="31"/>
    <s v="Ontime"/>
    <m/>
  </r>
  <r>
    <n v="159"/>
    <s v="CAPEX  (Budget)"/>
    <d v="2024-07-30T00:00:00"/>
    <m/>
    <m/>
    <d v="2024-07-30T00:00:00"/>
    <s v="PR2425-02375"/>
    <s v="PO2425-02865"/>
    <d v="2024-08-06T00:00:00"/>
    <m/>
    <n v="35"/>
    <s v="SFST82000007"/>
    <s v="Annual cost"/>
    <s v="Safety equipment"/>
    <n v="2"/>
    <s v="เครื่องดับเพลิง &quot;SATURN&quot; ชนิดสารเหลวระเหย_x000a_CLEAN AGENT ขนาด 10 ปอนด์"/>
    <n v="1"/>
    <s v="PCS."/>
    <n v="3500"/>
    <n v="3500"/>
    <m/>
    <x v="39"/>
    <s v="Recive bill and GRN already"/>
    <m/>
    <d v="2024-09-06T00:00:00"/>
    <m/>
    <n v="31"/>
    <s v="Ontime"/>
    <m/>
  </r>
  <r>
    <n v="160"/>
    <s v="CAPEX  (Budget)"/>
    <d v="2024-07-30T00:00:00"/>
    <m/>
    <m/>
    <d v="2024-07-30T00:00:00"/>
    <s v="PR2425-02375"/>
    <s v="PO2425-02865"/>
    <d v="2024-08-06T00:00:00"/>
    <m/>
    <n v="35"/>
    <s v="SFST82000007"/>
    <s v="Annual cost"/>
    <s v="Safety equipment"/>
    <n v="3"/>
    <s v="เครื่องดับเพลิง &quot;SATURN&quot; ชนิดผงเคมีแห้ง_x000a_ขนาด 15 ปอนด์ รุ่น 4A10B"/>
    <n v="1"/>
    <s v="PCS."/>
    <n v="1000"/>
    <n v="1000"/>
    <m/>
    <x v="39"/>
    <s v="Recive bill and GRN already"/>
    <m/>
    <d v="2024-09-06T00:00:00"/>
    <m/>
    <n v="31"/>
    <s v="Ontime"/>
    <m/>
  </r>
  <r>
    <n v="161"/>
    <s v="CAPEX  (Budget)"/>
    <d v="2024-07-30T00:00:00"/>
    <m/>
    <m/>
    <d v="2024-07-30T00:00:00"/>
    <s v="PR2425-02375"/>
    <s v="PO2425-02865"/>
    <d v="2024-08-06T00:00:00"/>
    <m/>
    <n v="35"/>
    <s v="SFST82000007"/>
    <s v="Annual cost"/>
    <s v="Safety equipment"/>
    <n v="4"/>
    <s v="เครื่องดับเพลิง &quot;SATURN&quot; ชนิดผงเคมีแห้ง_x000a_ขนาด 15 ปอนด์ รุ่น 4A10B"/>
    <n v="1"/>
    <s v="PCS."/>
    <n v="1000"/>
    <n v="1000"/>
    <m/>
    <x v="39"/>
    <s v="Recive bill and GRN already"/>
    <m/>
    <d v="2024-09-06T00:00:00"/>
    <m/>
    <n v="31"/>
    <s v="Ontime"/>
    <m/>
  </r>
  <r>
    <n v="162"/>
    <s v="CAPEX  (Budget)"/>
    <d v="2024-07-30T00:00:00"/>
    <m/>
    <m/>
    <d v="2024-07-30T00:00:00"/>
    <s v="PR2425-02375  "/>
    <s v="PO2425-02865"/>
    <d v="2024-08-06T00:00:00"/>
    <m/>
    <n v="35"/>
    <s v="SFST82000007"/>
    <s v="Annual cost"/>
    <s v="Safety equipment"/>
    <n v="5"/>
    <s v="เครื่องดับเพลิง &quot;SATURN&quot; ชนิดสารเหลวระเหย_x000a_CLEAN AGENT ขนาด 10 ปอนด์"/>
    <n v="1"/>
    <s v="PCS."/>
    <n v="3500"/>
    <n v="3500"/>
    <s v="Puneet Approval"/>
    <x v="40"/>
    <s v="Recive bill and GRN already"/>
    <m/>
    <d v="2024-09-06T00:00:00"/>
    <m/>
    <n v="31"/>
    <s v="Ontime"/>
    <m/>
  </r>
  <r>
    <n v="163"/>
    <s v="CAPEX  (Budget)"/>
    <d v="2024-07-30T00:00:00"/>
    <m/>
    <m/>
    <d v="2024-07-30T00:00:00"/>
    <s v="PR2425-02375  "/>
    <s v="PO2425-02865"/>
    <d v="2024-08-06T00:00:00"/>
    <m/>
    <n v="35"/>
    <s v="SFST82000007"/>
    <s v="Annual cost"/>
    <s v="Safety equipment"/>
    <n v="6"/>
    <s v="เครื่องดับเพลิง &quot;SATURN&quot; ชนิดสารเหลวระเหย_x000a_CLEAN AGENT ขนาด 10 ปอนด์"/>
    <n v="1"/>
    <s v="PCS."/>
    <n v="3500"/>
    <n v="3500"/>
    <s v="Puneet Approval"/>
    <x v="40"/>
    <s v="Recive bill and GRN already"/>
    <m/>
    <d v="2024-09-06T00:00:00"/>
    <m/>
    <n v="31"/>
    <s v="Ontime"/>
    <m/>
  </r>
  <r>
    <n v="164"/>
    <s v="CAPEX  (Budget)"/>
    <d v="2024-07-30T00:00:00"/>
    <m/>
    <m/>
    <d v="2024-07-30T00:00:00"/>
    <s v="PR2425-02375  "/>
    <s v="PO2425-02865"/>
    <d v="2024-08-06T00:00:00"/>
    <m/>
    <n v="35"/>
    <s v="SFST82000007"/>
    <s v="Annual cost"/>
    <s v="Safety equipment"/>
    <n v="7"/>
    <s v="เครื่องดับเพลิง &quot;SATURN&quot; ชนิดผงเคมีแห้ง_x000a_ขนาด 15 ปอนด์ รุ่น 4A10B"/>
    <n v="1"/>
    <s v="PCS."/>
    <n v="1000"/>
    <n v="1000"/>
    <s v="Puneet Approval"/>
    <x v="40"/>
    <s v="Recive bill and GRN already"/>
    <m/>
    <d v="2024-09-06T00:00:00"/>
    <m/>
    <n v="31"/>
    <s v="Ontime"/>
    <m/>
  </r>
  <r>
    <n v="165"/>
    <s v="CAPEX  (Budget)"/>
    <d v="2024-07-30T00:00:00"/>
    <m/>
    <m/>
    <d v="2024-07-30T00:00:00"/>
    <s v="PR2425-02375  "/>
    <s v="PO2425-02865"/>
    <d v="2024-08-06T00:00:00"/>
    <m/>
    <n v="60"/>
    <s v="SFST82000007"/>
    <s v="Annual cost"/>
    <s v="Safety equipment"/>
    <n v="8"/>
    <s v="เครื่องดับเพลิง &quot;SATURN&quot; ชนิดผงเคมีแห้ง_x000a_ขนาด 15 ปอนด์ รุ่น 4A10B"/>
    <n v="1"/>
    <s v="PCS."/>
    <n v="1000"/>
    <n v="1000"/>
    <s v="Puneet Approval"/>
    <x v="40"/>
    <s v="Recive bill and GRN already"/>
    <m/>
    <d v="2024-09-06T00:00:00"/>
    <m/>
    <n v="31"/>
    <s v="Ontime"/>
    <m/>
  </r>
  <r>
    <n v="166"/>
    <s v="CAPEX  (Budget)"/>
    <d v="2024-07-30T00:00:00"/>
    <m/>
    <m/>
    <d v="2024-07-30T00:00:00"/>
    <s v="PR2425-02376"/>
    <s v="PO2425-02912"/>
    <d v="2024-08-06T00:00:00"/>
    <m/>
    <n v="60"/>
    <s v="SFST82000007"/>
    <s v="Annual cost"/>
    <s v="Safety equipment"/>
    <n v="1"/>
    <s v="พัดลมระบายอากาศ OKURA รุ่น OKUD-OK-20BW10_x000a_ขนาด 20&quot; ท่อยาว 10 เมตร"/>
    <n v="1"/>
    <s v="PCS."/>
    <n v="19750"/>
    <n v="19750"/>
    <m/>
    <x v="41"/>
    <s v="Recive bill and GRN already"/>
    <m/>
    <d v="2024-09-11T00:00:00"/>
    <m/>
    <n v="36"/>
    <s v="Ontime"/>
    <m/>
  </r>
  <r>
    <n v="167"/>
    <s v="CAPEX  (Budget)"/>
    <d v="2024-07-30T00:00:00"/>
    <m/>
    <m/>
    <d v="2024-07-30T00:00:00"/>
    <s v="PR2425-02376"/>
    <s v="PO2425-02912"/>
    <d v="2024-08-06T00:00:00"/>
    <m/>
    <n v="60"/>
    <s v="SFST82000007"/>
    <s v="Annual cost"/>
    <s v="Safety equipment"/>
    <n v="2"/>
    <s v="พัดลมระบายอากาศ OKURA รุ่น OKUD-OK-20BW10_x000a_ขนาด 20&quot; ท่อยาว 10 เมตร"/>
    <n v="1"/>
    <s v="PCS."/>
    <n v="19750"/>
    <n v="19750"/>
    <s v="Puneet Approval"/>
    <x v="42"/>
    <s v="Recive bill and GRN already"/>
    <m/>
    <d v="2024-09-11T00:00:00"/>
    <m/>
    <n v="36"/>
    <s v="Ontime"/>
    <m/>
  </r>
  <r>
    <n v="168"/>
    <s v="Expent  cost"/>
    <d v="2024-08-14T00:00:00"/>
    <m/>
    <m/>
    <d v="2024-08-14T00:00:00"/>
    <s v="PR2425-02668"/>
    <s v="PO2425-02960"/>
    <d v="2024-08-21T00:00:00"/>
    <m/>
    <n v="60"/>
    <s v="SFST81000064"/>
    <s v="Annual cost"/>
    <s v="Inspect cost"/>
    <n v="1"/>
    <s v="ค่าวิเคราะห์ตรวจวัดน้ำเสีย_x000a_เดือนสิงหาคม 2567"/>
    <n v="1"/>
    <s v="JOB."/>
    <n v="5250"/>
    <n v="5250"/>
    <s v="Puneet Approval"/>
    <x v="43"/>
    <s v="Recive bill and GRN already"/>
    <m/>
    <d v="2024-09-13T00:00:00"/>
    <m/>
    <n v="23"/>
    <s v="Ontime"/>
    <m/>
  </r>
  <r>
    <n v="169"/>
    <s v="Expent  cost"/>
    <d v="2024-08-10T00:00:00"/>
    <m/>
    <m/>
    <d v="2024-08-10T00:00:00"/>
    <s v="PR2425-02592"/>
    <s v="PO2425-02961"/>
    <d v="2024-08-17T00:00:00"/>
    <m/>
    <n v="20"/>
    <s v="SFST81000048"/>
    <s v="Utility Jobs  (Boiler-Air compress-Transformer-LPG)"/>
    <s v="Air Compressor No.2"/>
    <n v="2"/>
    <s v="Air Filter MOBO EA37 ( 50 HP)"/>
    <n v="1"/>
    <s v="JOB."/>
    <n v="2900"/>
    <n v="2900"/>
    <s v="Puneet Approval"/>
    <x v="7"/>
    <s v="Recive bill and GRN already"/>
    <m/>
    <d v="2024-09-02T00:00:00"/>
    <m/>
    <n v="16"/>
    <s v="Ontime"/>
    <m/>
  </r>
  <r>
    <n v="170"/>
    <s v="Expent  cost"/>
    <d v="2024-08-10T00:00:00"/>
    <m/>
    <m/>
    <d v="2024-08-10T00:00:00"/>
    <s v="PR2425-02592"/>
    <s v="PO2425-02961"/>
    <d v="2024-08-17T00:00:00"/>
    <m/>
    <n v="20"/>
    <s v="SFST81000048"/>
    <s v="Utility Jobs  (Boiler-Air compress-Transformer-LPG)"/>
    <s v="Air Compressor No.2"/>
    <n v="3"/>
    <s v="Oil Filter"/>
    <n v="1"/>
    <s v="JOB."/>
    <n v="2600"/>
    <n v="2600"/>
    <s v="Puneet Approval"/>
    <x v="7"/>
    <s v="Recive bill and GRN already"/>
    <m/>
    <d v="2024-09-02T00:00:00"/>
    <m/>
    <n v="16"/>
    <s v="Ontime"/>
    <m/>
  </r>
  <r>
    <n v="171"/>
    <s v="Expent  cost"/>
    <d v="2024-08-10T00:00:00"/>
    <m/>
    <m/>
    <d v="2024-08-10T00:00:00"/>
    <s v="PR2425-02592"/>
    <s v="PO2425-02961"/>
    <d v="2024-08-17T00:00:00"/>
    <m/>
    <n v="20"/>
    <s v="SFST81000048"/>
    <s v="Utility Jobs  (Boiler-Air compress-Transformer-LPG)"/>
    <s v="Air Compressor No.2"/>
    <n v="4"/>
    <s v="Oil Filter"/>
    <n v="1"/>
    <s v="JOB."/>
    <n v="10000"/>
    <n v="10000"/>
    <s v="Puneet Approval"/>
    <x v="7"/>
    <s v="Recive bill and GRN already"/>
    <m/>
    <d v="2024-09-02T00:00:00"/>
    <m/>
    <n v="16"/>
    <s v="Ontime"/>
    <m/>
  </r>
  <r>
    <n v="172"/>
    <s v="Expent  cost"/>
    <d v="2024-08-10T00:00:00"/>
    <m/>
    <m/>
    <d v="2024-08-10T00:00:00"/>
    <s v="PR2425-02592"/>
    <s v="PO2425-02961"/>
    <d v="2024-08-17T00:00:00"/>
    <m/>
    <n v="20"/>
    <s v="SFST81000048"/>
    <s v="Utility Jobs  (Boiler-Air compress-Transformer-LPG)"/>
    <s v="Air Compressor No.2"/>
    <n v="5"/>
    <s v="Lubricant S 32 (20 L.)"/>
    <n v="2"/>
    <s v="JOB."/>
    <n v="2100"/>
    <n v="4200"/>
    <s v="Puneet Approval"/>
    <x v="7"/>
    <s v="Recive bill and GRN already"/>
    <m/>
    <d v="2024-09-02T00:00:00"/>
    <m/>
    <n v="16"/>
    <s v="Ontime"/>
    <m/>
  </r>
  <r>
    <n v="173"/>
    <s v="Expent  cost"/>
    <d v="2024-08-10T00:00:00"/>
    <m/>
    <m/>
    <d v="2024-08-10T00:00:00"/>
    <s v="PR2425-02592"/>
    <s v="PO2425-02961 "/>
    <d v="2024-08-17T00:00:00"/>
    <m/>
    <n v="20"/>
    <s v="SFST81000048"/>
    <s v="Utility Jobs  (Boiler-Air compress-Transformer-LPG)"/>
    <s v="Air Compressor No.2"/>
    <n v="6"/>
    <s v="Air Filter"/>
    <n v="1"/>
    <s v="JOB"/>
    <n v="2900"/>
    <n v="2900"/>
    <s v="Puneet Approval"/>
    <x v="7"/>
    <s v="Recive bill and GRN already"/>
    <m/>
    <d v="2024-09-02T00:00:00"/>
    <m/>
    <n v="16"/>
    <s v="Ontime"/>
    <m/>
  </r>
  <r>
    <n v="174"/>
    <s v="Expent  cost"/>
    <d v="2024-08-10T00:00:00"/>
    <m/>
    <m/>
    <d v="2024-08-10T00:00:00"/>
    <s v="PR2425-02592"/>
    <s v="PO2425-02961 "/>
    <d v="2024-08-17T00:00:00"/>
    <m/>
    <n v="20"/>
    <s v="SFST81000048"/>
    <s v="Utility Jobs  (Boiler-Air compress-Transformer-LPG)"/>
    <s v="Air Compressor No.2"/>
    <n v="7"/>
    <s v="Oil Filter"/>
    <n v="1"/>
    <s v="JOB"/>
    <n v="2600"/>
    <n v="2600"/>
    <s v="Puneet Approval"/>
    <x v="7"/>
    <s v="Recive bill and GRN already"/>
    <m/>
    <d v="2024-09-02T00:00:00"/>
    <m/>
    <n v="16"/>
    <s v="Ontime"/>
    <m/>
  </r>
  <r>
    <n v="175"/>
    <s v="Expent  cost"/>
    <d v="2024-08-10T00:00:00"/>
    <m/>
    <m/>
    <d v="2024-08-10T00:00:00"/>
    <s v="PR2425-02592"/>
    <s v="PO2425-02961 "/>
    <d v="2024-08-17T00:00:00"/>
    <m/>
    <n v="20"/>
    <s v="SFST81000048"/>
    <s v="Utility Jobs  (Boiler-Air compress-Transformer-LPG)"/>
    <s v="Air Compressor No.2"/>
    <n v="8"/>
    <s v="Sparater"/>
    <n v="1"/>
    <s v="JOB"/>
    <n v="10000"/>
    <n v="10000"/>
    <s v="Puneet Approval"/>
    <x v="7"/>
    <s v="Recive bill and GRN already"/>
    <m/>
    <d v="2024-09-02T00:00:00"/>
    <m/>
    <n v="16"/>
    <s v="Ontime"/>
    <m/>
  </r>
  <r>
    <n v="176"/>
    <s v="Expent  cost"/>
    <d v="2024-08-10T00:00:00"/>
    <m/>
    <m/>
    <d v="2024-08-10T00:00:00"/>
    <s v="PR2425-02592"/>
    <s v="PO2425-02961 "/>
    <d v="2024-08-17T00:00:00"/>
    <m/>
    <n v="20"/>
    <s v="SFST81000048"/>
    <s v="Utility Jobs  (Boiler-Air compress-Transformer-LPG)"/>
    <s v="Air Compressor No.2"/>
    <n v="9"/>
    <s v="Lubricant S 32 (20 L.)"/>
    <n v="2"/>
    <s v="JOB"/>
    <n v="4200"/>
    <n v="8400"/>
    <s v="Puneet Approval"/>
    <x v="7"/>
    <s v="Recive bill and GRN already"/>
    <m/>
    <d v="2024-09-02T00:00:00"/>
    <m/>
    <n v="16"/>
    <s v="Ontime"/>
    <m/>
  </r>
  <r>
    <n v="177"/>
    <s v="Expent  cost"/>
    <d v="2024-08-10T00:00:00"/>
    <m/>
    <m/>
    <d v="2024-08-10T00:00:00"/>
    <s v="PR2425-02594"/>
    <s v="PO2425-02962"/>
    <d v="2024-08-17T00:00:00"/>
    <m/>
    <n v="20"/>
    <s v="SFST81000048"/>
    <s v="Utility Jobs  (Boiler-Air compress-Transformer-LPG)"/>
    <s v="Air Compressor No.1"/>
    <n v="1"/>
    <s v="Air Filter For Compressor MOBO SA 8 ( 10 HP)"/>
    <n v="1"/>
    <s v="JOB"/>
    <n v="2120"/>
    <n v="2120"/>
    <s v="Puneet Approval"/>
    <x v="7"/>
    <s v="Recive bill and GRN already"/>
    <m/>
    <d v="2024-09-02T00:00:00"/>
    <m/>
    <n v="16"/>
    <s v="Ontime"/>
    <m/>
  </r>
  <r>
    <n v="178"/>
    <s v="Expent  cost"/>
    <d v="2024-08-10T00:00:00"/>
    <m/>
    <m/>
    <d v="2024-08-10T00:00:00"/>
    <s v="PR2425-02594"/>
    <s v="PO2425-02962"/>
    <d v="2024-08-17T00:00:00"/>
    <m/>
    <n v="20"/>
    <s v="SFST81000048"/>
    <s v="Utility Jobs  (Boiler-Air compress-Transformer-LPG)"/>
    <s v="Air Compressor No.1"/>
    <n v="2"/>
    <s v="Oil Filter"/>
    <n v="1"/>
    <s v="JOB"/>
    <n v="1200"/>
    <n v="1200"/>
    <s v="Puneet Approval"/>
    <x v="7"/>
    <s v="Recive bill and GRN already"/>
    <m/>
    <d v="2024-09-02T00:00:00"/>
    <m/>
    <n v="16"/>
    <s v="Ontime"/>
    <m/>
  </r>
  <r>
    <n v="179"/>
    <s v="Expent  cost"/>
    <d v="2024-08-10T00:00:00"/>
    <m/>
    <m/>
    <d v="2024-08-10T00:00:00"/>
    <s v="PR2425-02594"/>
    <s v="PO2425-02962"/>
    <d v="2024-08-17T00:00:00"/>
    <m/>
    <n v="20"/>
    <s v="SFST81000048"/>
    <s v="Utility Jobs  (Boiler-Air compress-Transformer-LPG)"/>
    <s v="Air Compressor No.1"/>
    <n v="3"/>
    <s v="Sparater"/>
    <n v="1"/>
    <s v="JOB"/>
    <n v="7200"/>
    <n v="7200"/>
    <s v="Puneet Approval"/>
    <x v="7"/>
    <s v="Recive bill and GRN already"/>
    <m/>
    <d v="2024-09-02T00:00:00"/>
    <m/>
    <n v="16"/>
    <s v="Ontime"/>
    <m/>
  </r>
  <r>
    <n v="180"/>
    <s v="Expent  cost"/>
    <d v="2024-08-10T00:00:00"/>
    <m/>
    <m/>
    <d v="2024-08-10T00:00:00"/>
    <s v="PR2425-02594"/>
    <s v="PO2425-02962"/>
    <d v="2024-08-17T00:00:00"/>
    <m/>
    <n v="20"/>
    <s v="SFST81000048"/>
    <s v="Utility Jobs  (Boiler-Air compress-Transformer-LPG)"/>
    <s v="Air Compressor No.1"/>
    <n v="4"/>
    <s v="Lubricant S 32 (20 L.)"/>
    <n v="1"/>
    <s v="JOB"/>
    <n v="4200"/>
    <n v="4200"/>
    <s v="Puneet Approval"/>
    <x v="7"/>
    <s v="Recive bill and GRN already"/>
    <m/>
    <d v="2024-09-02T00:00:00"/>
    <m/>
    <n v="16"/>
    <s v="Ontime"/>
    <m/>
  </r>
  <r>
    <n v="181"/>
    <s v="Expent  cost"/>
    <d v="2024-08-10T00:00:00"/>
    <m/>
    <m/>
    <d v="2024-08-10T00:00:00"/>
    <s v="PR2425-02594"/>
    <s v="PO2425-02962"/>
    <d v="2024-08-17T00:00:00"/>
    <m/>
    <n v="20"/>
    <s v="SFST81000048"/>
    <s v="Utility Jobs  (Boiler-Air compress-Transformer-LPG)"/>
    <s v="Air Compressor No.1"/>
    <n v="5"/>
    <s v="Air Filter For Compressor MOBO SA 8 ( 10 HP)"/>
    <n v="1"/>
    <s v="JOB."/>
    <n v="2120"/>
    <n v="2120"/>
    <s v="Puneet Approval"/>
    <x v="7"/>
    <s v="Recive bill and GRN already"/>
    <m/>
    <d v="2024-09-02T00:00:00"/>
    <m/>
    <n v="16"/>
    <s v="Ontime"/>
    <m/>
  </r>
  <r>
    <n v="182"/>
    <s v="Expent  cost"/>
    <d v="2024-08-10T00:00:00"/>
    <m/>
    <m/>
    <d v="2024-08-10T00:00:00"/>
    <s v="PR2425-02594"/>
    <s v="PO2425-02962"/>
    <d v="2024-08-17T00:00:00"/>
    <m/>
    <n v="20"/>
    <s v="SFST81000048"/>
    <s v="Utility Jobs  (Boiler-Air compress-Transformer-LPG)"/>
    <s v="Air Compressor No.1"/>
    <n v="6"/>
    <s v="Oil Filter"/>
    <n v="1"/>
    <s v="JOB."/>
    <n v="1200"/>
    <n v="1200"/>
    <s v="Puneet Approval"/>
    <x v="7"/>
    <s v="Recive bill and GRN already"/>
    <m/>
    <d v="2024-09-02T00:00:00"/>
    <m/>
    <n v="16"/>
    <s v="Ontime"/>
    <m/>
  </r>
  <r>
    <n v="183"/>
    <s v="Expent  cost"/>
    <d v="2024-08-10T00:00:00"/>
    <m/>
    <m/>
    <d v="2024-08-10T00:00:00"/>
    <s v="PR2425-02594"/>
    <s v="PO2425-02962"/>
    <d v="2024-08-17T00:00:00"/>
    <m/>
    <n v="20"/>
    <s v="SFST81000048"/>
    <s v="Utility Jobs  (Boiler-Air compress-Transformer-LPG)"/>
    <s v="Air Compressor No.1"/>
    <n v="7"/>
    <s v="Sparater"/>
    <n v="1"/>
    <s v="JOB."/>
    <n v="7200"/>
    <n v="7200"/>
    <s v="Puneet Approval"/>
    <x v="7"/>
    <s v="Recive bill and GRN already"/>
    <m/>
    <d v="2024-09-02T00:00:00"/>
    <m/>
    <n v="16"/>
    <s v="Ontime"/>
    <m/>
  </r>
  <r>
    <n v="184"/>
    <s v="Expent  cost"/>
    <d v="2024-08-10T00:00:00"/>
    <m/>
    <m/>
    <d v="2024-08-10T00:00:00"/>
    <s v="PR2425-02594"/>
    <s v="PO2425-02962"/>
    <d v="2024-08-17T00:00:00"/>
    <m/>
    <n v="20"/>
    <s v="SFST81000048"/>
    <s v="Utility Jobs  (Boiler-Air compress-Transformer-LPG)"/>
    <s v="Air Compressor No.1"/>
    <n v="8"/>
    <s v="Lubricant S 32 (20 L.)"/>
    <n v="1"/>
    <s v="JOB."/>
    <n v="4200"/>
    <n v="4200"/>
    <s v="Puneet Approval"/>
    <x v="7"/>
    <s v="Recive bill and GRN already"/>
    <m/>
    <d v="2024-09-02T00:00:00"/>
    <m/>
    <n v="16"/>
    <s v="Ontime"/>
    <m/>
  </r>
  <r>
    <n v="185"/>
    <s v="Expent  cost"/>
    <d v="2024-07-25T00:00:00"/>
    <m/>
    <m/>
    <d v="2024-07-25T00:00:00"/>
    <s v="PR2425-02605"/>
    <s v="PO2425-02963"/>
    <d v="2024-08-01T00:00:00"/>
    <m/>
    <n v="30"/>
    <s v="SFST34000130"/>
    <s v="Consumable part for MN"/>
    <s v="Consumable part"/>
    <n v="1"/>
    <s v="ชุดสกรู น็อต หกเหลี่ยม สเตนเลส 304 M M6x25"/>
    <n v="20"/>
    <s v="PCS."/>
    <n v="8"/>
    <n v="160"/>
    <s v="Puneet Approval"/>
    <x v="44"/>
    <s v="Recive bill and GRN already"/>
    <m/>
    <d v="2024-08-28T00:00:00"/>
    <m/>
    <n v="27"/>
    <s v="Ontime"/>
    <m/>
  </r>
  <r>
    <n v="186"/>
    <s v="Expent  cost"/>
    <d v="2024-07-25T00:00:00"/>
    <m/>
    <m/>
    <d v="2024-07-25T00:00:00"/>
    <s v="PR2425-02605"/>
    <s v="PO2425-02963"/>
    <d v="2024-08-01T00:00:00"/>
    <m/>
    <n v="30"/>
    <s v="SFST34000131"/>
    <s v="Consumable part for MN"/>
    <s v="Consumable part"/>
    <n v="2"/>
    <s v="ชุดสกรู น็อต หกเหลี่ยม สเตนเลส 304 M M6x35"/>
    <n v="20"/>
    <s v="PCS."/>
    <n v="9"/>
    <n v="180"/>
    <s v="Puneet Approval"/>
    <x v="44"/>
    <s v="Recive bill and GRN already"/>
    <m/>
    <d v="2024-08-28T00:00:00"/>
    <m/>
    <n v="27"/>
    <s v="Ontime"/>
    <m/>
  </r>
  <r>
    <n v="187"/>
    <s v="Expent  cost"/>
    <d v="2024-07-25T00:00:00"/>
    <m/>
    <m/>
    <d v="2024-07-25T00:00:00"/>
    <s v="PR2425-02605"/>
    <s v="PO2425-02963"/>
    <d v="2024-08-01T00:00:00"/>
    <m/>
    <n v="30"/>
    <s v="SFST34000132"/>
    <s v="Consumable part for MN"/>
    <s v="Consumable part"/>
    <n v="3"/>
    <s v="ชุดสกรู น็อต หกเหลี่ยม สเตนเลส 304 M M8x25"/>
    <n v="20"/>
    <s v="PCS."/>
    <n v="11"/>
    <n v="220"/>
    <s v="Puneet Approval"/>
    <x v="44"/>
    <s v="Recive bill and GRN already"/>
    <m/>
    <d v="2024-08-28T00:00:00"/>
    <m/>
    <n v="27"/>
    <s v="Ontime"/>
    <m/>
  </r>
  <r>
    <n v="188"/>
    <s v="Expent  cost"/>
    <d v="2024-07-25T00:00:00"/>
    <m/>
    <m/>
    <d v="2024-07-25T00:00:00"/>
    <s v="PR2425-02605"/>
    <s v="PO2425-02963"/>
    <d v="2024-08-01T00:00:00"/>
    <m/>
    <n v="30"/>
    <s v="SFST34000133"/>
    <s v="Consumable part for MN"/>
    <s v="Consumable part"/>
    <n v="4"/>
    <s v="ชุดสกรู น็อต หกเหลี่ยม สเตนเลส 304 M M8x35"/>
    <n v="20"/>
    <s v="PCS."/>
    <n v="12"/>
    <n v="240"/>
    <s v="Puneet Approval"/>
    <x v="44"/>
    <s v="Recive bill and GRN already"/>
    <m/>
    <d v="2024-08-28T00:00:00"/>
    <m/>
    <n v="27"/>
    <s v="Ontime"/>
    <m/>
  </r>
  <r>
    <n v="189"/>
    <s v="Expent  cost"/>
    <d v="2024-07-25T00:00:00"/>
    <m/>
    <m/>
    <d v="2024-07-25T00:00:00"/>
    <s v="PR2425-02605"/>
    <s v="PO2425-02963"/>
    <d v="2024-08-01T00:00:00"/>
    <m/>
    <n v="30"/>
    <s v="SFST34000134"/>
    <s v="Consumable part for MN"/>
    <s v="Consumable part"/>
    <n v="5"/>
    <s v="น็อตเหลี่ยมดำแข็งพิเศษ M16x80 เกลียวตลอด"/>
    <n v="15"/>
    <s v="PCS."/>
    <n v="30"/>
    <n v="450"/>
    <s v="Puneet Approval"/>
    <x v="44"/>
    <s v="Recive bill and GRN already"/>
    <m/>
    <d v="2024-08-28T00:00:00"/>
    <m/>
    <n v="27"/>
    <s v="Ontime"/>
    <m/>
  </r>
  <r>
    <n v="190"/>
    <s v="Expent  cost"/>
    <d v="2024-07-25T00:00:00"/>
    <m/>
    <m/>
    <d v="2024-07-25T00:00:00"/>
    <s v="PR2425-02605"/>
    <s v="PO2425-02963"/>
    <d v="2024-08-01T00:00:00"/>
    <m/>
    <n v="30"/>
    <s v="SFST34000135"/>
    <s v="Consumable part for MN"/>
    <s v="Consumable part"/>
    <n v="6"/>
    <s v="ใบเลื่อยตัดเหล็ก ECLIPSE 14teeth (1x14 นิ้ว)"/>
    <n v="10"/>
    <s v="PCS."/>
    <n v="200"/>
    <n v="2000"/>
    <s v="Puneet Approval"/>
    <x v="44"/>
    <s v="Recive bill and GRN already"/>
    <m/>
    <d v="2024-08-28T00:00:00"/>
    <m/>
    <n v="27"/>
    <s v="Ontime"/>
    <m/>
  </r>
  <r>
    <n v="191"/>
    <s v="Expent  cost"/>
    <d v="2024-08-10T00:00:00"/>
    <m/>
    <m/>
    <d v="2024-08-10T00:00:00"/>
    <s v="PR2425-02605"/>
    <s v="PO2425-02963"/>
    <d v="2024-08-17T00:00:00"/>
    <m/>
    <n v="20"/>
    <s v="SFST34000130"/>
    <s v="Consumable part for MN"/>
    <s v="Consumable part"/>
    <n v="7"/>
    <s v="ชุดสกรู น็อต หกเหลี่ยม สเตนเลส 304 M M6x25"/>
    <n v="20"/>
    <s v="PCS."/>
    <n v="8"/>
    <n v="160"/>
    <s v="Puneet Approval"/>
    <x v="44"/>
    <s v="Recive bill and GRN already"/>
    <m/>
    <d v="2024-08-28T00:00:00"/>
    <m/>
    <n v="11"/>
    <s v="Ontime"/>
    <m/>
  </r>
  <r>
    <n v="192"/>
    <s v="Expent  cost"/>
    <d v="2024-08-10T00:00:00"/>
    <m/>
    <m/>
    <d v="2024-08-10T00:00:00"/>
    <s v="PR2425-02605"/>
    <s v="PO2425-02963"/>
    <d v="2024-08-17T00:00:00"/>
    <m/>
    <n v="20"/>
    <s v="SFST34000131"/>
    <s v="Consumable part for MN"/>
    <s v="Consumable part"/>
    <n v="8"/>
    <s v="ชุดสกรู น็อต หกเหลี่ยม สเตนเลส 304 M M6x35"/>
    <n v="20"/>
    <s v="PCS."/>
    <n v="9"/>
    <n v="180"/>
    <s v="Puneet Approval"/>
    <x v="44"/>
    <s v="Recive bill and GRN already"/>
    <m/>
    <d v="2024-08-28T00:00:00"/>
    <m/>
    <n v="11"/>
    <s v="Ontime"/>
    <m/>
  </r>
  <r>
    <n v="193"/>
    <s v="Expent  cost"/>
    <d v="2024-08-10T00:00:00"/>
    <m/>
    <m/>
    <d v="2024-08-10T00:00:00"/>
    <s v="PR2425-02605"/>
    <s v="PO2425-02963"/>
    <d v="2024-08-17T00:00:00"/>
    <m/>
    <n v="20"/>
    <s v="SFST34000132"/>
    <s v="Consumable part for MN"/>
    <s v="Consumable part"/>
    <n v="9"/>
    <s v="ชุดสกรู น็อต หกเหลี่ยม สเตนเลส 304 M M8x25"/>
    <n v="20"/>
    <s v="PCS."/>
    <n v="11"/>
    <n v="220"/>
    <s v="Puneet Approval"/>
    <x v="44"/>
    <s v="Recive bill and GRN already"/>
    <m/>
    <d v="2024-08-28T00:00:00"/>
    <m/>
    <n v="11"/>
    <s v="Ontime"/>
    <m/>
  </r>
  <r>
    <n v="194"/>
    <s v="Expent  cost"/>
    <d v="2024-08-10T00:00:00"/>
    <m/>
    <m/>
    <d v="2024-08-10T00:00:00"/>
    <s v="PR2425-02605"/>
    <s v="PO2425-02963"/>
    <d v="2024-08-17T00:00:00"/>
    <m/>
    <n v="20"/>
    <s v="SFST34000133"/>
    <s v="Consumable part for MN"/>
    <s v="Consumable part"/>
    <n v="10"/>
    <s v="ชุดสกรู น็อต หกเหลี่ยม สเตนเลส 304 M M8x35"/>
    <n v="20"/>
    <s v="PCS."/>
    <n v="12"/>
    <n v="240"/>
    <s v="Puneet Approval"/>
    <x v="44"/>
    <s v="Recive bill and GRN already"/>
    <m/>
    <d v="2024-08-28T00:00:00"/>
    <m/>
    <n v="11"/>
    <s v="Ontime"/>
    <m/>
  </r>
  <r>
    <n v="195"/>
    <s v="Expent  cost"/>
    <d v="2024-08-10T00:00:00"/>
    <m/>
    <m/>
    <d v="2024-08-10T00:00:00"/>
    <s v="PR2425-02605"/>
    <s v="PO2425-02963"/>
    <d v="2024-08-17T00:00:00"/>
    <m/>
    <n v="20"/>
    <s v="SFST34000134"/>
    <s v="Consumable part for MN"/>
    <s v="Consumable part"/>
    <n v="11"/>
    <s v="น็อตเหลี่ยมดำแข็งพิเศษ M16x80 เกลียวตลอด"/>
    <n v="15"/>
    <s v="PCS."/>
    <n v="30"/>
    <n v="450"/>
    <s v="Puneet Approval"/>
    <x v="44"/>
    <s v="Recive bill and GRN already"/>
    <m/>
    <d v="2024-08-28T00:00:00"/>
    <m/>
    <n v="11"/>
    <s v="Ontime"/>
    <m/>
  </r>
  <r>
    <n v="196"/>
    <s v="Expent  cost"/>
    <d v="2024-08-10T00:00:00"/>
    <m/>
    <m/>
    <d v="2024-08-10T00:00:00"/>
    <s v="PR2425-02605"/>
    <s v="PO2425-02963"/>
    <d v="2024-08-17T00:00:00"/>
    <m/>
    <n v="20"/>
    <s v="SFST34000135"/>
    <s v="Consumable part for MN"/>
    <s v="Consumable part"/>
    <n v="12"/>
    <s v="ใบเลื่อยตัดเหล็ก ECLIPSE 14teeth (1x14 นิ้ว)"/>
    <n v="10"/>
    <s v="PCS."/>
    <n v="200"/>
    <n v="2000"/>
    <s v="Puneet Approval"/>
    <x v="44"/>
    <s v="Recive bill and GRN already"/>
    <m/>
    <d v="2024-08-28T00:00:00"/>
    <m/>
    <n v="11"/>
    <s v="Ontime"/>
    <m/>
  </r>
  <r>
    <n v="197"/>
    <s v="Expent  cost"/>
    <d v="2024-08-10T00:00:00"/>
    <m/>
    <m/>
    <d v="2024-08-10T00:00:00"/>
    <s v="PR2425-02591"/>
    <s v="PO2425-02964"/>
    <d v="2024-08-17T00:00:00"/>
    <m/>
    <n v="40"/>
    <s v="SFST81000050"/>
    <s v="Consumable part for MN"/>
    <s v="Consumable part"/>
    <n v="1"/>
    <s v="ซิลิโคนระบายความร้อนฮีทซิงค์ CPU_x000a_ขนาด 30 กรัม สีเทา รุ่น HY510"/>
    <n v="6"/>
    <s v="PCS."/>
    <n v="55"/>
    <n v="330"/>
    <s v="Puneet Approval"/>
    <x v="25"/>
    <s v="Recive bill and GRN already"/>
    <m/>
    <d v="2024-09-24T00:00:00"/>
    <m/>
    <n v="38"/>
    <s v="Ontime"/>
    <m/>
  </r>
  <r>
    <n v="198"/>
    <s v="Expent  cost"/>
    <d v="2024-08-10T00:00:00"/>
    <m/>
    <m/>
    <d v="2024-08-10T00:00:00"/>
    <s v="PR2425-02591"/>
    <s v="PO2425-02964"/>
    <d v="2024-08-17T00:00:00"/>
    <m/>
    <n v="40"/>
    <s v="SFST81000050"/>
    <s v="Consumable part for MN"/>
    <s v="Consumable part"/>
    <n v="2"/>
    <s v="ตะกั่วหลอดอุลตร้า ด้ามปากกา 1.2mm 3.5 M. รุ่น 99-06-0107"/>
    <n v="5"/>
    <s v="PCS."/>
    <n v="55"/>
    <n v="275"/>
    <s v="Puneet Approval"/>
    <x v="25"/>
    <s v="Recive bill and GRN already"/>
    <m/>
    <d v="2024-09-24T00:00:00"/>
    <m/>
    <n v="38"/>
    <s v="Ontime"/>
    <m/>
  </r>
  <r>
    <n v="199"/>
    <s v="Expent  cost"/>
    <d v="2024-08-10T00:00:00"/>
    <m/>
    <m/>
    <d v="2024-08-10T00:00:00"/>
    <s v="PR2425-02591"/>
    <s v="PO2425-02964"/>
    <d v="2024-08-17T00:00:00"/>
    <m/>
    <n v="40"/>
    <s v="SFST81000050"/>
    <s v="Consumable part for MN"/>
    <s v="Consumable part"/>
    <n v="3"/>
    <s v="ท่อหดความร้อนหุ้มสายไฟ แพ็ค530ชิ้นคละสี SET-HS-530"/>
    <n v="1"/>
    <s v="PCS."/>
    <n v="220"/>
    <n v="220"/>
    <s v="Puneet Approval"/>
    <x v="25"/>
    <s v="Recive bill and GRN already"/>
    <m/>
    <d v="2024-09-24T00:00:00"/>
    <m/>
    <n v="38"/>
    <s v="Ontime"/>
    <m/>
  </r>
  <r>
    <n v="200"/>
    <s v="Expent  cost"/>
    <d v="2024-08-10T00:00:00"/>
    <m/>
    <m/>
    <d v="2024-08-10T00:00:00"/>
    <s v="PR2425-02591"/>
    <s v="PO2425-02964"/>
    <d v="2024-08-17T00:00:00"/>
    <m/>
    <n v="40"/>
    <s v="SFST81000050"/>
    <s v="Consumable part for MN"/>
    <s v="Consumable part"/>
    <n v="4"/>
    <s v="MAGCRAFT ชุดกระจกส่องงาน LED QJ.PU-54 1209019"/>
    <n v="2"/>
    <s v="PCS."/>
    <n v="220"/>
    <n v="440"/>
    <s v="Puneet Approval"/>
    <x v="25"/>
    <s v="Recive bill and GRN already"/>
    <m/>
    <d v="2024-09-24T00:00:00"/>
    <m/>
    <n v="38"/>
    <s v="Ontime"/>
    <m/>
  </r>
  <r>
    <n v="201"/>
    <s v="Expent  cost"/>
    <d v="2024-08-10T00:00:00"/>
    <m/>
    <m/>
    <d v="2024-08-10T00:00:00"/>
    <s v="PR2425-02591"/>
    <s v="PO2425-02964"/>
    <d v="2024-08-17T00:00:00"/>
    <m/>
    <n v="40"/>
    <s v="SFST81000050"/>
    <s v="Consumable part for MN"/>
    <s v="Consumable part"/>
    <n v="5"/>
    <s v="YIHUA&quot;, 939D PLUS, หัวแร้งบัดกรี 75W แบบ Station"/>
    <n v="1"/>
    <s v="PCS."/>
    <n v="2100"/>
    <n v="2100"/>
    <s v="Puneet Approval"/>
    <x v="25"/>
    <s v="Recive bill and GRN already"/>
    <m/>
    <d v="2024-09-24T00:00:00"/>
    <m/>
    <n v="38"/>
    <s v="Ontime"/>
    <m/>
  </r>
  <r>
    <n v="202"/>
    <s v="Expent  cost"/>
    <d v="2024-08-10T00:00:00"/>
    <m/>
    <m/>
    <d v="2024-08-10T00:00:00"/>
    <s v="PR2425-02595"/>
    <s v="PO2425-02965"/>
    <d v="2024-08-17T00:00:00"/>
    <m/>
    <n v="10"/>
    <s v="SFST81000050"/>
    <s v="Machanical part"/>
    <s v="Machanical part"/>
    <n v="1"/>
    <s v="304 stainless steel sheet, size 4x8 feet, thickness 1 mm."/>
    <n v="1"/>
    <s v="PCS."/>
    <n v="2250"/>
    <n v="2250"/>
    <s v="Puneet Approval"/>
    <x v="45"/>
    <s v="Recive bill and GRN already"/>
    <m/>
    <d v="2024-08-26T00:00:00"/>
    <m/>
    <n v="9"/>
    <s v="Ontime"/>
    <m/>
  </r>
  <r>
    <n v="203"/>
    <s v="Expent  cost"/>
    <d v="2024-08-10T00:00:00"/>
    <m/>
    <m/>
    <d v="2024-08-10T00:00:00"/>
    <s v="PR2425-02595"/>
    <s v="PO2425-02965"/>
    <d v="2024-08-17T00:00:00"/>
    <m/>
    <n v="10"/>
    <s v="SFST81000050"/>
    <s v="Machanical part"/>
    <s v="Machanical part"/>
    <n v="2"/>
    <s v="304 stainless steel sheet, size 4x8 feet, thickness 2 mm."/>
    <n v="1"/>
    <s v="PCS."/>
    <n v="4290"/>
    <n v="4290"/>
    <s v="Puneet Approval"/>
    <x v="45"/>
    <s v="Recive bill and GRN already"/>
    <m/>
    <d v="2024-08-26T00:00:00"/>
    <m/>
    <n v="9"/>
    <s v="Ontime"/>
    <m/>
  </r>
  <r>
    <n v="204"/>
    <s v="Expent  cost"/>
    <d v="2024-08-10T00:00:00"/>
    <m/>
    <m/>
    <d v="2024-08-10T00:00:00"/>
    <s v="PR2425-02595"/>
    <s v="PO2425-02965"/>
    <d v="2024-08-17T00:00:00"/>
    <m/>
    <n v="10"/>
    <s v="SFST81000005"/>
    <s v="Machanical part"/>
    <s v="Machanical part"/>
    <n v="3"/>
    <s v="304 stainless steel sheet, size 4x8 feet, thickness 1 mm."/>
    <n v="1"/>
    <s v="PCS."/>
    <n v="2250"/>
    <n v="2250"/>
    <s v="Puneet Approval"/>
    <x v="45"/>
    <s v="Recive bill and GRN already"/>
    <m/>
    <d v="2024-08-24T00:00:00"/>
    <m/>
    <n v="7"/>
    <s v="Ontime"/>
    <m/>
  </r>
  <r>
    <n v="205"/>
    <s v="Expent  cost"/>
    <d v="2024-08-10T00:00:00"/>
    <m/>
    <m/>
    <d v="2024-08-10T00:00:00"/>
    <s v="PR2425-02595"/>
    <s v="PO2425-02965"/>
    <d v="2024-08-17T00:00:00"/>
    <m/>
    <n v="10"/>
    <s v="SFST81000005"/>
    <s v="Machanical part"/>
    <s v="Machanical part"/>
    <n v="4"/>
    <s v="304 stainless steel sheet, size 4x8 feet, thickness 2 mm."/>
    <n v="1"/>
    <s v="PCS."/>
    <n v="4290"/>
    <n v="4290"/>
    <s v="Puneet Approval"/>
    <x v="45"/>
    <s v="Recive bill and GRN already"/>
    <m/>
    <d v="2024-08-24T00:00:00"/>
    <m/>
    <n v="7"/>
    <s v="Ontime"/>
    <m/>
  </r>
  <r>
    <n v="206"/>
    <s v="Expent  cost"/>
    <d v="2024-08-10T00:00:00"/>
    <m/>
    <m/>
    <d v="2024-08-10T00:00:00"/>
    <s v="PR2425-02596"/>
    <s v="PO2425-02967"/>
    <d v="2024-08-17T00:00:00"/>
    <m/>
    <n v="40"/>
    <s v="SFST81000050"/>
    <s v="Machanical part"/>
    <s v="Machanical part"/>
    <n v="5"/>
    <s v="Square steel block cover, size 4x4 inches"/>
    <n v="20"/>
    <s v="PCS."/>
    <n v="8"/>
    <n v="160"/>
    <s v="Puneet Approval"/>
    <x v="25"/>
    <s v="Recive bill and GRN already"/>
    <m/>
    <d v="2024-09-24T00:00:00"/>
    <m/>
    <n v="38"/>
    <s v="Ontime"/>
    <m/>
  </r>
  <r>
    <n v="207"/>
    <s v="Expent  cost"/>
    <d v="2024-08-10T00:00:00"/>
    <m/>
    <m/>
    <d v="2024-08-10T00:00:00"/>
    <s v="PR2425-02596"/>
    <s v="PO2425-02967"/>
    <d v="2024-08-17T00:00:00"/>
    <m/>
    <n v="40"/>
    <s v="SFST81000050"/>
    <s v="Machanical part"/>
    <s v="Machanical part"/>
    <n v="6"/>
    <s v="Square steel block cover, size 2x4 inches"/>
    <n v="20"/>
    <s v="PCS."/>
    <n v="8"/>
    <n v="160"/>
    <s v="Puneet Approval"/>
    <x v="25"/>
    <s v="Recive bill and GRN already"/>
    <m/>
    <d v="2024-09-24T00:00:00"/>
    <m/>
    <n v="38"/>
    <s v="Ontime"/>
    <m/>
  </r>
  <r>
    <n v="208"/>
    <s v="Expent  cost"/>
    <d v="2024-08-10T00:00:00"/>
    <m/>
    <m/>
    <d v="2024-08-10T00:00:00"/>
    <s v="PR2425-02596"/>
    <s v="PO2425-02967"/>
    <d v="2024-08-17T00:00:00"/>
    <m/>
    <n v="40"/>
    <s v="SFST81000050"/>
    <s v="Machanical part"/>
    <s v="Machanical part"/>
    <n v="7"/>
    <s v="Square steel block cover, size 4x4 inches"/>
    <n v="20"/>
    <s v="PCS."/>
    <n v="8"/>
    <n v="160"/>
    <s v="Puneet Approval"/>
    <x v="25"/>
    <s v="Recive bill and GRN already"/>
    <m/>
    <d v="2024-09-24T00:00:00"/>
    <m/>
    <n v="38"/>
    <s v="Ontime"/>
    <m/>
  </r>
  <r>
    <n v="209"/>
    <s v="Expent  cost"/>
    <d v="2024-08-10T00:00:00"/>
    <m/>
    <m/>
    <d v="2024-08-10T00:00:00"/>
    <s v="PR2425-02596"/>
    <s v="PO2425-02967"/>
    <d v="2024-08-17T00:00:00"/>
    <m/>
    <n v="40"/>
    <s v="SFST81000050"/>
    <s v="Machanical part"/>
    <s v="Machanical part"/>
    <n v="8"/>
    <s v="Square steel block cover, size 2x4 inches"/>
    <n v="20"/>
    <s v="PCS."/>
    <n v="8"/>
    <n v="160"/>
    <s v="Puneet Approval"/>
    <x v="25"/>
    <s v="Recive bill and GRN already"/>
    <m/>
    <d v="2024-09-24T00:00:00"/>
    <m/>
    <n v="38"/>
    <s v="Ontime"/>
    <m/>
  </r>
  <r>
    <n v="210"/>
    <s v="Expent  cost"/>
    <d v="2024-08-10T00:00:00"/>
    <m/>
    <m/>
    <d v="2024-08-10T00:00:00"/>
    <s v="PR2425-02596"/>
    <s v="PO2425-02968"/>
    <d v="2024-08-17T00:00:00"/>
    <m/>
    <n v="10"/>
    <s v="SFST81000050"/>
    <s v="Machanical part"/>
    <s v="Machanical part"/>
    <n v="1"/>
    <s v="FRP sheet (white) 2 mm thick, size 120x240 cm."/>
    <n v="4"/>
    <s v="PCS."/>
    <n v="4950"/>
    <n v="19800"/>
    <s v="Puneet Approval"/>
    <x v="23"/>
    <s v="Recive bill and GRN already"/>
    <m/>
    <d v="2024-08-23T00:00:00"/>
    <m/>
    <n v="6"/>
    <s v="Ontime"/>
    <m/>
  </r>
  <r>
    <n v="211"/>
    <s v="Expent  cost"/>
    <d v="2024-08-10T00:00:00"/>
    <m/>
    <m/>
    <d v="2024-08-10T00:00:00"/>
    <s v="PR2425-02596"/>
    <s v="PO2425-02968"/>
    <d v="2024-08-17T00:00:00"/>
    <m/>
    <n v="10"/>
    <s v="SFST81000050"/>
    <s v="Machanical part"/>
    <s v="Machanical part"/>
    <n v="2"/>
    <s v="FRP sheet (white) 2 mm thick, size 120x240 cm."/>
    <n v="4"/>
    <s v="PCS."/>
    <n v="4950"/>
    <n v="19800"/>
    <s v="Puneet Approval"/>
    <x v="23"/>
    <s v="Recive bill and GRN already"/>
    <m/>
    <d v="2024-08-23T00:00:00"/>
    <m/>
    <n v="6"/>
    <s v="Ontime"/>
    <m/>
  </r>
  <r>
    <n v="212"/>
    <s v="Expent  cost"/>
    <d v="2024-08-10T00:00:00"/>
    <m/>
    <m/>
    <d v="2024-08-10T00:00:00"/>
    <s v="PR2425-02597"/>
    <s v="PO2425-02969"/>
    <d v="2024-08-17T00:00:00"/>
    <m/>
    <n v="10"/>
    <s v="SFST81000051"/>
    <s v="Consumable part for MN"/>
    <s v="Consumable part"/>
    <n v="3"/>
    <s v="TOA Glipton สีน้ำมันเคลือบเงาเหล็กและไม้_x000a_สี River Blue เบอร์ G372 ขนาด 3.785 ลิตร"/>
    <n v="1"/>
    <s v="PCS."/>
    <n v="620"/>
    <n v="620"/>
    <s v="Puneet Approval"/>
    <x v="46"/>
    <s v="Recive bill and GRN already"/>
    <m/>
    <d v="2024-08-26T00:00:00"/>
    <m/>
    <n v="9"/>
    <s v="Ontime"/>
    <m/>
  </r>
  <r>
    <n v="213"/>
    <s v="Expent  cost"/>
    <d v="2024-08-10T00:00:00"/>
    <m/>
    <m/>
    <d v="2024-08-10T00:00:00"/>
    <s v="PR2425-02597 "/>
    <s v="PO2425-02969 "/>
    <d v="2024-08-17T00:00:00"/>
    <m/>
    <n v="10"/>
    <s v="SFST81000050"/>
    <s v="Consumable part for MN"/>
    <s v="Consumable part"/>
    <n v="4"/>
    <s v="TOA Glipton สีน้ำมันเคลือบเงาเหล็กและไม้_x000a_สี River Blue เบอร์ G372 ขนาด 3.785 ลิตร"/>
    <n v="1"/>
    <s v="PCS."/>
    <n v="620"/>
    <n v="620"/>
    <s v="Puneet Approval"/>
    <x v="14"/>
    <s v="Recive bill and GRN already"/>
    <m/>
    <d v="2024-08-26T00:00:00"/>
    <m/>
    <n v="9"/>
    <s v="Ontime"/>
    <m/>
  </r>
  <r>
    <n v="214"/>
    <s v="Expent  cost"/>
    <d v="2024-08-10T00:00:00"/>
    <m/>
    <m/>
    <d v="2024-08-10T00:00:00"/>
    <s v="PR2425-02597"/>
    <s v="PO2425-02970"/>
    <d v="2024-08-17T00:00:00"/>
    <m/>
    <n v="10"/>
    <s v="SFST81000052"/>
    <s v="Consumable part for MN"/>
    <s v="Consumable part"/>
    <n v="1"/>
    <s v="ผ้าใบพลาสติก MPI 3X4M สีน้ำเงิน"/>
    <n v="1"/>
    <s v="PCS."/>
    <n v="950"/>
    <n v="950"/>
    <s v="Puneet Approval"/>
    <x v="24"/>
    <s v="Recive bill and GRN already"/>
    <m/>
    <d v="2024-08-23T00:00:00"/>
    <m/>
    <n v="6"/>
    <s v="Ontime"/>
    <m/>
  </r>
  <r>
    <n v="215"/>
    <s v="Expent  cost"/>
    <d v="2024-08-10T00:00:00"/>
    <m/>
    <m/>
    <d v="2024-08-10T00:00:00"/>
    <s v="PR2425-02597 "/>
    <s v="PO2425-02970 "/>
    <d v="2024-08-17T00:00:00"/>
    <m/>
    <n v="10"/>
    <s v="SFST81000050"/>
    <s v="Consumable part for MN"/>
    <s v="Consumable part"/>
    <n v="2"/>
    <s v="ผ้าใบพลาสติก MPI 3X4M สีน้ำเงิน"/>
    <n v="1"/>
    <s v="PCS."/>
    <n v="950"/>
    <n v="950"/>
    <s v="Puneet Approval"/>
    <x v="23"/>
    <s v="Recive bill and GRN already"/>
    <m/>
    <d v="2024-08-23T00:00:00"/>
    <m/>
    <n v="6"/>
    <s v="Ontime"/>
    <m/>
  </r>
  <r>
    <n v="216"/>
    <s v="Expent  cost"/>
    <d v="2024-08-10T00:00:00"/>
    <m/>
    <m/>
    <d v="2024-08-10T00:00:00"/>
    <s v="PR2425-02588"/>
    <s v="PO2425-02973"/>
    <d v="2024-08-17T00:00:00"/>
    <m/>
    <n v="10"/>
    <s v="SFST34000136"/>
    <s v="Consumable part for MN"/>
    <s v="Consumable part"/>
    <n v="1"/>
    <s v=" argon gas 1.5 Q"/>
    <n v="3"/>
    <s v="Drum."/>
    <n v="116.66666666666667"/>
    <n v="350"/>
    <s v="Puneet Approval"/>
    <x v="4"/>
    <s v="Recive bill and GRN already"/>
    <m/>
    <d v="2024-08-22T00:00:00"/>
    <m/>
    <n v="5"/>
    <s v="Ontime"/>
    <m/>
  </r>
  <r>
    <n v="217"/>
    <s v="Expent  cost"/>
    <d v="2024-08-10T00:00:00"/>
    <m/>
    <m/>
    <d v="2024-08-10T00:00:00"/>
    <s v="PR2425-02588"/>
    <s v="PO2425-02973"/>
    <d v="2024-08-17T00:00:00"/>
    <m/>
    <n v="10"/>
    <s v="SFST34000137"/>
    <s v="Consumable part for MN"/>
    <s v="Consumable part"/>
    <n v="2"/>
    <s v=" argon gas 6 Q"/>
    <n v="1"/>
    <s v="Drum."/>
    <n v="900"/>
    <n v="900"/>
    <s v="Puneet Approval"/>
    <x v="4"/>
    <s v="Recive bill and GRN already"/>
    <m/>
    <d v="2024-08-23T00:00:00"/>
    <m/>
    <n v="6"/>
    <s v="Ontime"/>
    <m/>
  </r>
  <r>
    <n v="218"/>
    <s v="Expent  cost"/>
    <d v="2024-08-10T00:00:00"/>
    <m/>
    <m/>
    <d v="2024-08-10T00:00:00"/>
    <s v="PR2425-02588"/>
    <s v="PO2425-02973"/>
    <d v="2024-08-17T00:00:00"/>
    <m/>
    <n v="10"/>
    <s v="SFST34000136"/>
    <s v="Consumable part for MN"/>
    <s v="Consumable part"/>
    <n v="3"/>
    <s v=" argon gas 1.5 Q"/>
    <n v="3"/>
    <s v="PCS."/>
    <n v="116.66666666666667"/>
    <n v="350"/>
    <s v="Puneet Approval"/>
    <x v="4"/>
    <s v="Recive bill and GRN already"/>
    <m/>
    <d v="2024-08-24T00:00:00"/>
    <m/>
    <n v="7"/>
    <s v="Ontime"/>
    <m/>
  </r>
  <r>
    <n v="219"/>
    <s v="Expent  cost"/>
    <d v="2024-08-10T00:00:00"/>
    <m/>
    <m/>
    <d v="2024-08-10T00:00:00"/>
    <s v="PR2425-02588"/>
    <s v="PO2425-02973"/>
    <d v="2024-08-17T00:00:00"/>
    <m/>
    <n v="10"/>
    <s v="SFST34000137"/>
    <s v="Consumable part for MN"/>
    <s v="Consumable part"/>
    <n v="4"/>
    <s v=" argon gas 6 Q"/>
    <n v="1"/>
    <s v="PCS."/>
    <n v="900"/>
    <n v="900"/>
    <s v="Puneet Approval"/>
    <x v="4"/>
    <s v="Recive bill and GRN already"/>
    <m/>
    <d v="2024-08-24T00:00:00"/>
    <m/>
    <n v="7"/>
    <s v="Ontime"/>
    <m/>
  </r>
  <r>
    <n v="220"/>
    <s v="Expent  cost"/>
    <d v="2024-08-09T00:00:00"/>
    <m/>
    <m/>
    <d v="2024-08-09T00:00:00"/>
    <s v="PR2425-02574"/>
    <s v="PO2425-02974"/>
    <d v="2024-08-16T00:00:00"/>
    <m/>
    <n v="10"/>
    <s v="SFST34000111"/>
    <s v="Consumable part for MN"/>
    <s v="Consumable part"/>
    <n v="1"/>
    <s v="ประเก็นหน้าแปลนไม่มีใยหิน 1/2&quot; (DN15) หนา 3 mm. ,  (PN16)"/>
    <n v="10"/>
    <s v="PCS."/>
    <n v="96"/>
    <n v="960"/>
    <s v="Puneet Approval"/>
    <x v="23"/>
    <s v="Recive bill and GRN already"/>
    <m/>
    <d v="2024-08-23T00:00:00"/>
    <m/>
    <n v="7"/>
    <s v="Ontime"/>
    <m/>
  </r>
  <r>
    <n v="221"/>
    <s v="Expent  cost"/>
    <d v="2024-08-09T00:00:00"/>
    <m/>
    <m/>
    <d v="2024-08-09T00:00:00"/>
    <s v="PR2425-02574"/>
    <s v="PO2425-02974 "/>
    <d v="2024-08-16T00:00:00"/>
    <m/>
    <n v="10"/>
    <s v="SFST34000111"/>
    <s v="Consumable part for MN"/>
    <s v="Consumable part"/>
    <n v="2"/>
    <s v="ประเก็นหน้าแปลนไม่มีใยหิน 1/2&quot; (DN15) หนา 3 mm. ,  (PN16)"/>
    <n v="10"/>
    <s v="PCS."/>
    <n v="96"/>
    <n v="960"/>
    <s v="Puneet Approval"/>
    <x v="23"/>
    <s v="Recive bill and GRN already"/>
    <m/>
    <d v="2024-08-23T00:00:00"/>
    <m/>
    <n v="7"/>
    <s v="Ontime"/>
    <m/>
  </r>
  <r>
    <n v="222"/>
    <s v="Expent  cost"/>
    <d v="2024-08-09T00:00:00"/>
    <m/>
    <m/>
    <d v="2024-08-09T00:00:00"/>
    <s v="PR2425-02574"/>
    <s v="PO2425-02974 "/>
    <d v="2024-08-16T00:00:00"/>
    <m/>
    <n v="10"/>
    <s v="SFST34000112"/>
    <s v="Consumable part for MN"/>
    <s v="Consumable part"/>
    <n v="3"/>
    <s v="ประเก็นหน้าแปลนไม่มีใยหิน 3/4&quot; (DN20) 3 mm. ,  (PN16)"/>
    <n v="10"/>
    <s v="PCS."/>
    <n v="125"/>
    <n v="1250"/>
    <s v="Puneet Approval"/>
    <x v="23"/>
    <s v="Recive bill and GRN already"/>
    <m/>
    <d v="2024-08-23T00:00:00"/>
    <m/>
    <n v="7"/>
    <s v="Ontime"/>
    <m/>
  </r>
  <r>
    <n v="223"/>
    <s v="Expent  cost"/>
    <d v="2024-08-09T00:00:00"/>
    <m/>
    <m/>
    <d v="2024-08-09T00:00:00"/>
    <s v="PR2425-02574"/>
    <s v="PO2425-02974 "/>
    <d v="2024-08-16T00:00:00"/>
    <m/>
    <n v="10"/>
    <s v="SFST34000113"/>
    <s v="Consumable part for MN"/>
    <s v="Consumable part"/>
    <n v="4"/>
    <s v="ประเก็นหน้าแปลนไม่มีใยหิน 1&quot; (DN25) 3 mm. ,  (PN16)"/>
    <n v="10"/>
    <s v="PCS."/>
    <n v="145"/>
    <n v="1450"/>
    <s v="Puneet Approval"/>
    <x v="23"/>
    <s v="Recive bill and GRN already"/>
    <m/>
    <d v="2024-08-23T00:00:00"/>
    <m/>
    <n v="7"/>
    <s v="Ontime"/>
    <m/>
  </r>
  <r>
    <n v="224"/>
    <s v="Expent  cost"/>
    <d v="2024-08-09T00:00:00"/>
    <m/>
    <m/>
    <d v="2024-08-09T00:00:00"/>
    <s v="PR2425-02574"/>
    <s v="PO2425-02974 "/>
    <d v="2024-08-16T00:00:00"/>
    <m/>
    <n v="10"/>
    <s v="SFST34000115"/>
    <s v="Consumable part for MN"/>
    <s v="Consumable part"/>
    <n v="5"/>
    <s v="ประเก็นหน้าแปลนไม่มีใยหิน 1.1/2&quot; (DN40) 3 mm. ,  (PN16)"/>
    <n v="10"/>
    <s v="PCS."/>
    <n v="200"/>
    <n v="2000"/>
    <s v="Puneet Approval"/>
    <x v="23"/>
    <s v="Recive bill and GRN already"/>
    <m/>
    <d v="2024-08-23T00:00:00"/>
    <m/>
    <n v="7"/>
    <s v="Ontime"/>
    <m/>
  </r>
  <r>
    <n v="225"/>
    <s v="Expent  cost"/>
    <d v="2024-08-09T00:00:00"/>
    <m/>
    <m/>
    <d v="2024-08-09T00:00:00"/>
    <s v="PR2425-02574"/>
    <s v="PO2425-02974 "/>
    <d v="2024-08-16T00:00:00"/>
    <m/>
    <n v="10"/>
    <s v="SFST34000116"/>
    <s v="Consumable part for MN"/>
    <s v="Consumable part"/>
    <n v="6"/>
    <s v="ประเก็นหน้าแปลนไม่มีใยหิน 2&quot; (DN50) 3 mm. ,  (PN16)"/>
    <n v="10"/>
    <s v="PCS."/>
    <n v="230"/>
    <n v="2300"/>
    <s v="Puneet Approval"/>
    <x v="23"/>
    <s v="Recive bill and GRN already"/>
    <m/>
    <d v="2024-08-23T00:00:00"/>
    <m/>
    <n v="7"/>
    <s v="Ontime"/>
    <m/>
  </r>
  <r>
    <n v="226"/>
    <s v="Expent  cost"/>
    <d v="2024-08-09T00:00:00"/>
    <m/>
    <m/>
    <d v="2024-08-09T00:00:00"/>
    <s v="PR2425-02574"/>
    <s v="PO2425-02974 "/>
    <d v="2024-08-16T00:00:00"/>
    <m/>
    <n v="10"/>
    <s v="SFST34000117"/>
    <s v="Consumable part for MN"/>
    <s v="Consumable part"/>
    <n v="7"/>
    <s v="ประเก็นหน้าแปลนไม่มีใยหิน 2.1/2&quot; (DN15) 3 mm. ,  (PN16)"/>
    <n v="10"/>
    <s v="PCS."/>
    <n v="260"/>
    <n v="2600"/>
    <s v="Puneet Approval"/>
    <x v="23"/>
    <s v="Recive bill and GRN already"/>
    <m/>
    <d v="2024-08-23T00:00:00"/>
    <m/>
    <n v="7"/>
    <s v="Ontime"/>
    <m/>
  </r>
  <r>
    <n v="227"/>
    <s v="Expent  cost"/>
    <d v="2024-08-09T00:00:00"/>
    <m/>
    <m/>
    <d v="2024-08-09T00:00:00"/>
    <s v="PR2425-02574"/>
    <s v="PO2425-02974 "/>
    <d v="2024-08-16T00:00:00"/>
    <m/>
    <n v="10"/>
    <s v="SFST34000114"/>
    <s v="Consumable part for MN"/>
    <s v="Consumable part"/>
    <n v="8"/>
    <s v="ประเก็นหน้าแปลนไม่มีใยหิน 1.1/4&quot; (DN32) 3 mm. ,  (PN16)"/>
    <n v="10"/>
    <s v="PCS."/>
    <n v="180"/>
    <n v="1800"/>
    <s v="Puneet Approval"/>
    <x v="23"/>
    <s v="Recive bill and GRN already"/>
    <m/>
    <d v="2024-08-23T00:00:00"/>
    <m/>
    <n v="7"/>
    <s v="Ontime"/>
    <m/>
  </r>
  <r>
    <n v="228"/>
    <s v="Expent  cost"/>
    <d v="2024-08-09T00:00:00"/>
    <m/>
    <m/>
    <d v="2024-08-09T00:00:00"/>
    <s v="PR2425-02573"/>
    <s v="PO2425-02975"/>
    <d v="2024-08-16T00:00:00"/>
    <m/>
    <n v="20"/>
    <s v="SFST81000050"/>
    <s v="Consumable part for MN"/>
    <s v="Consumable part"/>
    <n v="1"/>
    <s v="O-Ring for Bowl Cutter CM120STL #SN 420/1217_x000a_Part No. 264 A 044 O-Ring for unloader screen"/>
    <n v="1"/>
    <s v="PCS."/>
    <n v="5508"/>
    <n v="5508"/>
    <s v="Puneet Approval"/>
    <x v="47"/>
    <s v="Recive bill and GRN already"/>
    <m/>
    <d v="2024-09-03T00:00:00"/>
    <m/>
    <n v="18"/>
    <s v="Ontime"/>
    <m/>
  </r>
  <r>
    <n v="229"/>
    <s v="Expent  cost"/>
    <d v="2024-08-09T00:00:00"/>
    <m/>
    <m/>
    <d v="2024-08-09T00:00:00"/>
    <s v="PR2425-02574"/>
    <s v="PO2425-02975"/>
    <d v="2024-08-16T00:00:00"/>
    <m/>
    <n v="10"/>
    <s v="SFST34000112"/>
    <s v="Consumable part for MN"/>
    <s v="Consumable part"/>
    <n v="2"/>
    <s v="ประเก็นหน้าแปลนไม่มีใยหิน 3/4&quot; (DN20) 3 mm. ,  (PN16)"/>
    <n v="10"/>
    <s v="PCS."/>
    <n v="125"/>
    <n v="1250"/>
    <s v="Puneet Approval"/>
    <x v="23"/>
    <s v="Recive bill and GRN already"/>
    <m/>
    <d v="2024-08-23T00:00:00"/>
    <m/>
    <n v="7"/>
    <s v="Ontime"/>
    <m/>
  </r>
  <r>
    <n v="230"/>
    <s v="Expent  cost"/>
    <d v="2024-08-09T00:00:00"/>
    <m/>
    <m/>
    <d v="2024-08-09T00:00:00"/>
    <s v="PR2425-02573 "/>
    <s v="PO2425-02975"/>
    <d v="2024-08-16T00:00:00"/>
    <m/>
    <n v="20"/>
    <s v="SFST81000050"/>
    <s v="Consumable part for MN"/>
    <s v="Consumable part"/>
    <n v="2"/>
    <s v="O-Ring for Bowl Cutter CM120STL #SN 420/1217_x000a_Part No. 264 A 044 O-Ring for unloader screen"/>
    <n v="1"/>
    <s v="PCS."/>
    <n v="5508"/>
    <n v="5508"/>
    <s v="Puneet Approval"/>
    <x v="47"/>
    <s v="Recive bill and GRN already"/>
    <m/>
    <d v="2024-09-03T00:00:00"/>
    <m/>
    <n v="18"/>
    <s v="Ontime"/>
    <m/>
  </r>
  <r>
    <n v="231"/>
    <s v="Expent  cost"/>
    <d v="2024-08-09T00:00:00"/>
    <m/>
    <m/>
    <d v="2024-08-09T00:00:00"/>
    <s v="PR2425-02574"/>
    <s v="PO2425-02976"/>
    <d v="2024-08-16T00:00:00"/>
    <m/>
    <n v="10"/>
    <s v="SFST34000113"/>
    <s v="Consumable part for MN"/>
    <s v="Consumable part"/>
    <n v="1"/>
    <s v="ประเก็นหน้าแปลนไม่มีใยหิน 1&quot; (DN25) 3 mm. ,  (PN16)"/>
    <n v="10"/>
    <s v="PCS."/>
    <n v="145"/>
    <n v="1450"/>
    <s v="Puneet Approval"/>
    <x v="23"/>
    <s v="Recive bill and GRN already"/>
    <m/>
    <d v="2024-08-23T00:00:00"/>
    <m/>
    <n v="7"/>
    <s v="Ontime"/>
    <m/>
  </r>
  <r>
    <n v="232"/>
    <s v="Expent  cost"/>
    <d v="2024-08-13T00:00:00"/>
    <m/>
    <m/>
    <d v="2024-08-13T00:00:00"/>
    <s v="PR2425-02577"/>
    <s v="PO2425-02976"/>
    <d v="2024-08-20T00:00:00"/>
    <m/>
    <n v="30"/>
    <s v="SFST81000064"/>
    <s v="Annual cost"/>
    <s v="Safety  annual jobs"/>
    <n v="2"/>
    <s v="ตรวจวิเคราะห์น้ำทิ้ง_x000a__x000a_1.ความเป็นกรดและด่าง (pH)_x000a_2.ของแข็งละลายทั้งหมด (TDS)_x000a_3.บีโอดี (Biochemical Oxygen Demand)_x000a_4.ของแข็งแขวนลอยทั้งหมด (Total Suspended Solids)_x000a_5.ซัลไฟด์ (Sulfide)_x000a_6.ทีเคเอ็น (Total Kjeldahl Nitrogen)_x000a_7.ออกซิเจนละลาย (DO)_x000a_8.ซีโอดี (Chemical Oxygen Demand)_x000a_9.สารหนู (As)_x000a_10.แคดเมียม (Cd)_x000a_11.โครเมียมเฮกซาวาเลนท์ (Cr)_x000a_12.ทองแดง (Cu)_x000a_13.แมงกานีส (Mn)_x000a_14.ตะกั่ว (Pb)_x000a_15.สังกะสี (Zn)_x000a_"/>
    <n v="1"/>
    <s v="JOB"/>
    <n v="5960"/>
    <n v="5960"/>
    <s v="Puneet Approval"/>
    <x v="48"/>
    <s v="Recive bill and GRN already"/>
    <m/>
    <d v="2024-09-13T00:00:00"/>
    <m/>
    <n v="24"/>
    <s v="Ontime"/>
    <m/>
  </r>
  <r>
    <n v="233"/>
    <s v="Expent  cost"/>
    <d v="2024-08-09T00:00:00"/>
    <m/>
    <m/>
    <d v="2024-08-09T00:00:00"/>
    <s v="PR2425-02577 "/>
    <s v="PO2425-02976"/>
    <d v="2024-08-16T00:00:00"/>
    <m/>
    <n v="30"/>
    <s v="SFST81000064"/>
    <s v="Annual cost"/>
    <s v="Safety  annual jobs"/>
    <n v="3"/>
    <s v="ตรวจวิเคราะห์น้ำทิ้ง_x000a__x000a_1.ความเป็นกรดและด่าง (pH)_x000a_2.ของแข็งละลายทั้งหมด (TDS)_x000a_3.บีโอดี (Biochemical Oxygen Demand)_x000a_4.ของแข็งแขวนลอยทั้งหมด (Total Suspended Solids)_x000a_5.ซัลไฟด์ (Sulfide)_x000a_6.ทีเคเอ็น (Total Kjeldahl Nitrogen)_x000a_7.ออกซิเจนละลาย (DO)_x000a_8.ซีโอดี (Chemical Oxygen Demand)_x000a_9.สารหนู (As)_x000a_10.แคดเมียม (Cd)_x000a_11.โครเมียมเฮกซาวาเลนท์ (Cr)_x000a_12.ทองแดง (Cu)_x000a_13.แมงกานีส (Mn)_x000a_14.ตะกั่ว (Pb)_x000a_15.สังกะสี (Zn)_x000a_"/>
    <n v="1"/>
    <s v="JOB."/>
    <n v="5960"/>
    <n v="5960"/>
    <s v="Puneet Approval"/>
    <x v="48"/>
    <s v="Recive bill and GRN already"/>
    <m/>
    <d v="2024-09-13T00:00:00"/>
    <m/>
    <n v="28"/>
    <s v="Ontime"/>
    <m/>
  </r>
  <r>
    <n v="234"/>
    <s v="Expent  cost"/>
    <d v="2024-08-09T00:00:00"/>
    <m/>
    <m/>
    <d v="2024-08-09T00:00:00"/>
    <s v="PR2425-02574"/>
    <s v="PO2425-02977"/>
    <d v="2024-08-16T00:00:00"/>
    <m/>
    <n v="10"/>
    <s v="SFST34000115"/>
    <s v="Consumable part for MN"/>
    <s v="Consumable part"/>
    <n v="1"/>
    <s v="ประเก็นหน้าแปลนไม่มีใยหิน 1.1/2&quot; (DN40) 3 mm. ,  (PN16)"/>
    <n v="10"/>
    <s v="PCS."/>
    <n v="200"/>
    <n v="2000"/>
    <s v="Puneet Approval"/>
    <x v="23"/>
    <s v="Recive bill and GRN already"/>
    <m/>
    <d v="2024-08-23T00:00:00"/>
    <m/>
    <n v="7"/>
    <s v="Ontime"/>
    <m/>
  </r>
  <r>
    <n v="235"/>
    <s v="Expent  cost"/>
    <d v="2024-08-09T00:00:00"/>
    <m/>
    <m/>
    <d v="2024-08-09T00:00:00"/>
    <s v="PR2425-02574"/>
    <s v="PO2425-02978"/>
    <d v="2024-08-16T00:00:00"/>
    <m/>
    <n v="10"/>
    <s v="SFST34000116"/>
    <s v="Consumable part for MN"/>
    <s v="Consumable part"/>
    <n v="1"/>
    <s v="ประเก็นหน้าแปลนไม่มีใยหิน 2&quot; (DN50) 3 mm. ,  (PN16)"/>
    <n v="10"/>
    <s v="PCS."/>
    <n v="230"/>
    <n v="2300"/>
    <s v="Puneet Approval"/>
    <x v="23"/>
    <s v="Recive bill and GRN already"/>
    <m/>
    <d v="2024-08-23T00:00:00"/>
    <m/>
    <n v="7"/>
    <s v="Ontime"/>
    <m/>
  </r>
  <r>
    <n v="236"/>
    <s v="Expent  cost"/>
    <d v="2024-08-09T00:00:00"/>
    <m/>
    <m/>
    <d v="2024-08-09T00:00:00"/>
    <s v="PR2425-02574"/>
    <s v="PO2425-02979"/>
    <d v="2024-08-16T00:00:00"/>
    <m/>
    <n v="10"/>
    <s v="SFST34000117"/>
    <s v="Consumable part for MN"/>
    <s v="Consumable part"/>
    <n v="2"/>
    <s v="ประเก็นหน้าแปลนไม่มีใยหิน 2.1/2&quot; (DN15) 3 mm. ,  (PN16)"/>
    <n v="10"/>
    <s v="PCS."/>
    <n v="260"/>
    <n v="2600"/>
    <s v="Puneet Approval"/>
    <x v="23"/>
    <s v="Recive bill and GRN already"/>
    <m/>
    <d v="2024-08-23T00:00:00"/>
    <m/>
    <n v="7"/>
    <s v="Ontime"/>
    <m/>
  </r>
  <r>
    <n v="237"/>
    <s v="Expent  cost"/>
    <d v="2024-08-09T00:00:00"/>
    <m/>
    <m/>
    <d v="2024-08-09T00:00:00"/>
    <s v="PR2425-02574"/>
    <s v="PO2425-02980"/>
    <d v="2024-08-16T00:00:00"/>
    <m/>
    <n v="10"/>
    <s v="SFST34000114"/>
    <s v="Consumable part for MN"/>
    <s v="Consumable part"/>
    <n v="3"/>
    <s v="ประเก็นหน้าแปลนไม่มีใยหิน 1.1/4&quot; (DN32) 3 mm. ,  (PN16)"/>
    <n v="10"/>
    <s v="PCS."/>
    <n v="180"/>
    <n v="1800"/>
    <s v="Puneet Approval"/>
    <x v="23"/>
    <s v="Recive bill and GRN already"/>
    <m/>
    <d v="2024-08-23T00:00:00"/>
    <m/>
    <n v="7"/>
    <s v="Ontime"/>
    <m/>
  </r>
  <r>
    <n v="238"/>
    <s v="Expent  cost"/>
    <d v="2024-08-10T00:00:00"/>
    <m/>
    <m/>
    <d v="2024-08-10T00:00:00"/>
    <s v="PR2425-02583"/>
    <s v="PO2425-02986"/>
    <d v="2024-08-17T00:00:00"/>
    <m/>
    <n v="60"/>
    <s v="SFST81000005"/>
    <s v="Consumable part for MN"/>
    <s v="Consumable part"/>
    <n v="1"/>
    <s v="Leaky pipe repair work (Dismantle and install)"/>
    <n v="1"/>
    <s v="PCS."/>
    <n v="78500"/>
    <n v="78500"/>
    <s v="Puneet Approval"/>
    <x v="49"/>
    <s v="Recive bill and GRN already"/>
    <m/>
    <d v="2024-10-10T00:00:00"/>
    <m/>
    <n v="54"/>
    <s v="Ontime"/>
    <m/>
  </r>
  <r>
    <n v="239"/>
    <s v="Expent  cost"/>
    <d v="2024-08-10T00:00:00"/>
    <m/>
    <m/>
    <d v="2024-08-10T00:00:00"/>
    <s v="PR2425-02583"/>
    <s v="PO2425-02986"/>
    <d v="2024-08-17T00:00:00"/>
    <m/>
    <n v="60"/>
    <s v="SFST81000005"/>
    <s v="Consumable part for MN"/>
    <s v="Consumable part"/>
    <n v="2"/>
    <s v="Safety work"/>
    <n v="1"/>
    <s v="PCS."/>
    <n v="2000"/>
    <n v="2000"/>
    <s v="Puneet Approval"/>
    <x v="49"/>
    <s v="Recive bill and GRN already"/>
    <m/>
    <d v="2024-10-10T00:00:00"/>
    <m/>
    <n v="54"/>
    <s v="Ontime"/>
    <m/>
  </r>
  <r>
    <n v="240"/>
    <s v="Expent  cost"/>
    <d v="2024-08-10T00:00:00"/>
    <m/>
    <m/>
    <d v="2024-08-10T00:00:00"/>
    <s v="PR2425-02583"/>
    <s v="PO2425-02986"/>
    <d v="2024-08-17T00:00:00"/>
    <m/>
    <n v="60"/>
    <s v="SFST81000005"/>
    <s v="Consumable part for MN"/>
    <s v="Consumable part"/>
    <n v="3"/>
    <s v="Management and over head"/>
    <n v="1"/>
    <s v="PCS."/>
    <n v="8000"/>
    <n v="8000"/>
    <s v="Puneet Approval"/>
    <x v="49"/>
    <s v="Recive bill and GRN already"/>
    <m/>
    <d v="2024-10-10T00:00:00"/>
    <m/>
    <n v="54"/>
    <s v="Ontime"/>
    <m/>
  </r>
  <r>
    <n v="241"/>
    <s v="Expent  cost"/>
    <d v="2024-08-10T00:00:00"/>
    <m/>
    <m/>
    <d v="2024-08-10T00:00:00"/>
    <s v="PR2425-02599"/>
    <s v="PO2425-02988"/>
    <d v="2024-08-17T00:00:00"/>
    <m/>
    <n v="10"/>
    <s v="SFST81000050"/>
    <s v="Consumable part for MN"/>
    <s v="Consumable part"/>
    <n v="1"/>
    <s v="ตัวต่อท่อร้อยสายไฟพลาสติก PG Type, SSQC-AD34.5/PG29 AD34.5 1"/>
    <n v="20"/>
    <s v="PCS."/>
    <n v="75"/>
    <n v="1500"/>
    <s v="Puneet Approval"/>
    <x v="2"/>
    <s v="Recive bill and GRN already"/>
    <m/>
    <d v="2024-08-23T00:00:00"/>
    <m/>
    <n v="6"/>
    <s v="Ontime"/>
    <m/>
  </r>
  <r>
    <n v="242"/>
    <s v="Expent  cost"/>
    <d v="2024-08-10T00:00:00"/>
    <m/>
    <m/>
    <d v="2024-08-10T00:00:00"/>
    <s v="PR2425-02599"/>
    <s v="PO2425-02988"/>
    <d v="2024-08-17T00:00:00"/>
    <m/>
    <n v="10"/>
    <s v="SFST81000050"/>
    <s v="Consumable part for MN"/>
    <s v="Consumable part"/>
    <n v="2"/>
    <s v="คอนเน็คเตอร์ท่ออ่อนกันน้ำ 1-1/2&quot;"/>
    <n v="6"/>
    <s v="PCS."/>
    <n v="220"/>
    <n v="1320"/>
    <s v="Puneet Approval"/>
    <x v="2"/>
    <s v="Recive bill and GRN already"/>
    <m/>
    <d v="2024-08-23T00:00:00"/>
    <m/>
    <n v="6"/>
    <s v="Ontime"/>
    <m/>
  </r>
  <r>
    <n v="243"/>
    <s v="Expent  cost"/>
    <d v="2024-08-10T00:00:00"/>
    <m/>
    <m/>
    <d v="2024-08-10T00:00:00"/>
    <s v="PR2425-02599 "/>
    <s v="PO2425-02988"/>
    <d v="2024-08-17T00:00:00"/>
    <m/>
    <n v="10"/>
    <s v="SFST81000050"/>
    <s v="Consumable part for MN"/>
    <s v="Consumable part"/>
    <n v="3"/>
    <s v="ตัวต่อท่อร้อยสายไฟพลาสติก PG Type, SSQC-AD34.5/PG29 AD34.5 1"/>
    <n v="20"/>
    <s v="PCS."/>
    <n v="75"/>
    <n v="1500"/>
    <s v="Puneet Approval"/>
    <x v="2"/>
    <s v="Recive bill and GRN already"/>
    <m/>
    <d v="2024-08-23T00:00:00"/>
    <m/>
    <n v="6"/>
    <s v="Ontime"/>
    <m/>
  </r>
  <r>
    <n v="244"/>
    <s v="Expent  cost"/>
    <d v="2024-08-10T00:00:00"/>
    <m/>
    <m/>
    <d v="2024-08-10T00:00:00"/>
    <s v="PR2425-02599 "/>
    <s v="PO2425-02988"/>
    <d v="2024-08-17T00:00:00"/>
    <m/>
    <n v="10"/>
    <s v="SFST81000050"/>
    <s v="Consumable part for MN"/>
    <s v="Consumable part"/>
    <n v="4"/>
    <s v="คอนเน็คเตอร์ท่ออ่อนกันน้ำ 1-1/2&quot;"/>
    <n v="6"/>
    <s v="PCS."/>
    <n v="130"/>
    <n v="780"/>
    <s v="Puneet Approval"/>
    <x v="2"/>
    <s v="Recive bill and GRN already"/>
    <m/>
    <d v="2024-08-23T00:00:00"/>
    <m/>
    <n v="6"/>
    <s v="Ontime"/>
    <m/>
  </r>
  <r>
    <n v="245"/>
    <s v="Expent  cost"/>
    <d v="2024-07-25T00:00:00"/>
    <m/>
    <m/>
    <d v="2024-07-25T00:00:00"/>
    <s v="PR2425-02605"/>
    <s v="PO2425-02989"/>
    <d v="2024-08-01T00:00:00"/>
    <m/>
    <n v="30"/>
    <s v="SFST81000050"/>
    <s v="Consumable part for MN"/>
    <s v="Consumable part"/>
    <n v="1"/>
    <s v="SCK สกรูปลายสว่าน หัวแหวน PW8x1-1/2&quot; (500ตัว/กล่อง)"/>
    <n v="1"/>
    <s v="PCS."/>
    <n v="400"/>
    <n v="400"/>
    <s v="Puneet Approval"/>
    <x v="44"/>
    <s v="Recive bill and GRN already"/>
    <m/>
    <d v="2024-08-28T00:00:00"/>
    <m/>
    <n v="27"/>
    <s v="Ontime"/>
    <m/>
  </r>
  <r>
    <n v="246"/>
    <s v="Expent  cost"/>
    <d v="2024-07-25T00:00:00"/>
    <m/>
    <m/>
    <d v="2024-07-25T00:00:00"/>
    <s v="PR2425-02605"/>
    <s v="PO2425-02989"/>
    <d v="2024-08-01T00:00:00"/>
    <m/>
    <n v="30"/>
    <s v="SFST81000050"/>
    <s v="Consumable part for MN"/>
    <s v="Consumable part"/>
    <n v="2"/>
    <s v="SCK สกรูปลายสว่าน หัวแหวน PW8x1-1&quot; (500ตัว/กล่อง)"/>
    <n v="1"/>
    <s v="PCS."/>
    <n v="285"/>
    <n v="285"/>
    <s v="Puneet Approval"/>
    <x v="44"/>
    <s v="Recive bill and GRN already"/>
    <m/>
    <d v="2024-08-28T00:00:00"/>
    <m/>
    <n v="27"/>
    <s v="Ontime"/>
    <m/>
  </r>
  <r>
    <n v="247"/>
    <s v="Expent  cost"/>
    <d v="2024-08-10T00:00:00"/>
    <m/>
    <m/>
    <d v="2024-08-10T00:00:00"/>
    <s v="PR2425-02605"/>
    <s v="PO2425-02989"/>
    <d v="2024-08-17T00:00:00"/>
    <m/>
    <n v="30"/>
    <s v="SFST81000050"/>
    <s v="Consumable part for MN"/>
    <s v="Consumable part"/>
    <n v="3"/>
    <s v="SCK สกรูปลายสว่าน หัวแหวน PW8x1-1/2&quot; (500ตัว/กล่อง)V"/>
    <n v="1"/>
    <s v="Box"/>
    <n v="400"/>
    <n v="400"/>
    <s v="Puneet Approval"/>
    <x v="44"/>
    <s v="Recive bill and GRN already"/>
    <m/>
    <d v="2024-08-28T00:00:00"/>
    <m/>
    <n v="11"/>
    <s v="Ontime"/>
    <m/>
  </r>
  <r>
    <n v="248"/>
    <s v="Expent  cost"/>
    <d v="2024-08-10T00:00:00"/>
    <m/>
    <m/>
    <d v="2024-08-10T00:00:00"/>
    <s v="PR2425-02605"/>
    <s v="PO2425-02989"/>
    <d v="2024-08-17T00:00:00"/>
    <m/>
    <n v="30"/>
    <s v="SFST81000050"/>
    <s v="Consumable part for MN"/>
    <s v="Consumable part"/>
    <n v="4"/>
    <s v="SCK สกรูปลายสว่าน หัวแหวน PW8x1-1&quot; (500ตัว/กล่อง)"/>
    <n v="1"/>
    <s v="Box"/>
    <n v="285"/>
    <n v="285"/>
    <s v="Puneet Approval"/>
    <x v="44"/>
    <s v="Recive bill and GRN already"/>
    <m/>
    <d v="2024-08-28T00:00:00"/>
    <m/>
    <n v="11"/>
    <s v="Ontime"/>
    <m/>
  </r>
  <r>
    <n v="249"/>
    <s v="Expent  cost"/>
    <d v="2024-08-15T00:00:00"/>
    <m/>
    <m/>
    <d v="2024-08-15T00:00:00"/>
    <s v="PR2425-02713"/>
    <s v="PO2425-03024 "/>
    <d v="2024-08-22T00:00:00"/>
    <m/>
    <n v="10"/>
    <s v="SFST34000054"/>
    <s v="Refrigerant-oil for cooling M/C"/>
    <s v="Refrigerant"/>
    <n v="1"/>
    <s v="R507 Refrigerant,(1 Tank 11.3 kg/Tank)"/>
    <n v="30"/>
    <s v="DRM"/>
    <n v="2600"/>
    <n v="78000"/>
    <s v="Puneet Approval"/>
    <x v="1"/>
    <s v="Recive bill and GRN already"/>
    <m/>
    <d v="2024-08-24T00:00:00"/>
    <m/>
    <n v="2"/>
    <s v="Ontime"/>
    <m/>
  </r>
  <r>
    <n v="250"/>
    <s v="Expent  cost"/>
    <d v="2024-08-15T00:00:00"/>
    <m/>
    <m/>
    <d v="2024-08-15T00:00:00"/>
    <s v="PR2425-02713"/>
    <s v="PO2425-03024 "/>
    <d v="2024-08-22T00:00:00"/>
    <m/>
    <n v="10"/>
    <s v="SFST34000050"/>
    <s v="Refrigerant-oil for cooling M/C"/>
    <s v="Cooling system jobs"/>
    <n v="2"/>
    <s v="Solest&quot; 170 Compressor Oil (18.9 liter)"/>
    <n v="1"/>
    <s v="DRM"/>
    <n v="17400"/>
    <n v="17400"/>
    <s v="Puneet Approval"/>
    <x v="1"/>
    <s v="Recive bill and GRN already"/>
    <m/>
    <d v="2024-08-24T00:00:00"/>
    <m/>
    <n v="2"/>
    <s v="Ontime"/>
    <m/>
  </r>
  <r>
    <n v="251"/>
    <s v="Expent  cost"/>
    <d v="2024-08-10T00:00:00"/>
    <m/>
    <m/>
    <d v="2024-08-10T00:00:00"/>
    <s v="PR2425-02603"/>
    <s v="PO2425-03043"/>
    <d v="2024-08-17T00:00:00"/>
    <m/>
    <n v="40"/>
    <s v="SFST81000050"/>
    <s v="PD Machine"/>
    <s v="Steam Bratt pan No.3"/>
    <n v="1"/>
    <s v="DAMPF TRIX 6000 STEAM HOSE I.D.25 MM.SIZE 1 2.6 M., FLANGE PN40 ขนาด 1&quot;_x000a_ออกหางไหล ปลอกย่า STEAMHOSE ขนาด 1&quot; วัสดุ SUS304"/>
    <n v="2"/>
    <s v="PCS."/>
    <n v="7071"/>
    <n v="14142"/>
    <s v="Puneet Approval"/>
    <x v="50"/>
    <s v="Recive bill and GRN already"/>
    <m/>
    <d v="2024-09-24T00:00:00"/>
    <m/>
    <n v="38"/>
    <s v="Ontime"/>
    <m/>
  </r>
  <r>
    <n v="252"/>
    <s v="Expent  cost"/>
    <d v="2024-08-10T00:00:00"/>
    <m/>
    <m/>
    <d v="2024-08-10T00:00:00"/>
    <s v="PR2425-02603"/>
    <s v="PO2425-03043"/>
    <d v="2024-08-17T00:00:00"/>
    <m/>
    <n v="40"/>
    <s v="SFST81000050"/>
    <s v="PD Machine"/>
    <s v="Steam Bratt pan No.3"/>
    <n v="2"/>
    <s v="DAMPF TRIX 6000 STEAM HOSE I.D.25 MM.SIZE 12 M., หัวสายตัวผู้ GBMT-1616_x000a__x000a_เทเปอร์เว้า 30 องศา ข้อ ต่อ UNION ขนาด 1&quot; ปลอกย้ำ STEAMHOSE ขนาด 1&quot; วัสดุ SUS304"/>
    <n v="2"/>
    <s v="PCS."/>
    <n v="5450"/>
    <n v="10900"/>
    <s v="Puneet Approval"/>
    <x v="50"/>
    <s v="Recive bill and GRN already"/>
    <m/>
    <d v="2024-09-24T00:00:00"/>
    <m/>
    <n v="38"/>
    <s v="Ontime"/>
    <m/>
  </r>
  <r>
    <n v="253"/>
    <s v="Expent  cost"/>
    <d v="2024-08-10T00:00:00"/>
    <m/>
    <m/>
    <d v="2024-08-10T00:00:00"/>
    <s v="PR2425-02603"/>
    <s v="PO2425-03043"/>
    <d v="2024-08-17T00:00:00"/>
    <m/>
    <n v="40"/>
    <s v="SFST81000050"/>
    <s v="Tool and Equipment PD M/C"/>
    <s v="Steam Bratt Pan No.4"/>
    <n v="3"/>
    <s v="DAMPF TRIX 6000 STEAM HOSE I.D. 13 MM.SIZE 1/2 2.4 M.,ปลอกย้ำ STEAMHOSE ขนาด 1/2&quot;_x000a__x000a_FLANGE PN40 ขนาด 1/2&quot; ออกหางไหล FLANGE PN40 ขนาด 1/2&quot; งอ 45 องศา ออกหางไหล วัสดุ SUS304"/>
    <n v="2"/>
    <s v="PCS."/>
    <n v="4283.5"/>
    <n v="8567"/>
    <s v="Puneet Approval"/>
    <x v="50"/>
    <s v="Recive bill and GRN already"/>
    <m/>
    <d v="2024-09-24T00:00:00"/>
    <m/>
    <n v="38"/>
    <s v="Ontime"/>
    <m/>
  </r>
  <r>
    <n v="254"/>
    <s v="Expent  cost"/>
    <d v="2024-08-10T00:00:00"/>
    <m/>
    <m/>
    <d v="2024-08-10T00:00:00"/>
    <s v="PR2425-02603"/>
    <s v="PO2425-03043"/>
    <d v="2024-08-17T00:00:00"/>
    <m/>
    <n v="40"/>
    <s v="SFST81000050"/>
    <s v="Tool and Equipment PD M/C"/>
    <s v="Steam Bratt Pan No.4"/>
    <n v="4"/>
    <s v="DAMPF TRIX 6000 STEAM HOSE I.D.13 MM.SIZE 1/2 2 M., ปลอกนํ้า STEAMHOSE ขนาด 1/2&quot; วัสดุ SUS304_x000a__x000a_หัวฝายตัวผู้ GBMT-0808 เทเปอร์เว้า 30 องศา_x000a_หัวฝายตัวผู้ GBMT-0808 งอ 45 องค่า เทเปอร์เว้า 30 องศา วัสดุ SUS304_x000a_ข้อ ต่อ UNION ขนาด 1/2&quot; วัสดุ SUS"/>
    <n v="2"/>
    <s v="PCS."/>
    <n v="3087.75"/>
    <n v="6175.5"/>
    <s v="Puneet Approval"/>
    <x v="50"/>
    <s v="Recive bill and GRN already"/>
    <m/>
    <d v="2024-09-24T00:00:00"/>
    <m/>
    <n v="38"/>
    <s v="Ontime"/>
    <m/>
  </r>
  <r>
    <n v="255"/>
    <s v="Expent  cost"/>
    <d v="2024-08-10T00:00:00"/>
    <m/>
    <m/>
    <d v="2024-08-10T00:00:00"/>
    <s v="PR2425-02603"/>
    <s v="PO2425-03043"/>
    <d v="2024-08-17T00:00:00"/>
    <m/>
    <n v="40"/>
    <s v="SFST81000050"/>
    <s v="Tool and Equipment PD M/C"/>
    <s v="Steam Bratt Pan No.4"/>
    <n v="5"/>
    <s v="DAMPF TRIX 6000 STEAM HOSE I.D.25 MM.SIZE 1 2.6 M., FLANGE PN40 ขนาด 1&quot;_x000a_ออกหางไหล ปลอกย่า STEAMHOSE ขนาด 1&quot; วัสดุ SUS304"/>
    <n v="2"/>
    <s v="PCS."/>
    <n v="7071"/>
    <n v="14142"/>
    <s v="Puneet Approval"/>
    <x v="50"/>
    <s v="Recive bill and GRN already"/>
    <m/>
    <d v="2024-09-24T00:00:00"/>
    <m/>
    <n v="38"/>
    <s v="Ontime"/>
    <m/>
  </r>
  <r>
    <n v="256"/>
    <s v="Expent  cost"/>
    <d v="2024-08-10T00:00:00"/>
    <m/>
    <m/>
    <d v="2024-08-10T00:00:00"/>
    <s v="PR2425-02603"/>
    <s v="PO2425-03043"/>
    <d v="2024-08-17T00:00:00"/>
    <m/>
    <n v="40"/>
    <s v="SFST81000050"/>
    <s v="Tool and Equipment PD M/C"/>
    <s v="Steam Bratt pan No.3"/>
    <n v="6"/>
    <s v="DAMPF TRIX 6000 STEAM HOSE I.D.25 MM.SIZE 12 M., หัวสายตัวผู้ GBMT-1616_x000a__x000a_เทเปอร์เว้า 30 องศา ข้อ ต่อ UNION ขนาด 1&quot; ปลอกย้ำ STEAMHOSE ขนาด 1&quot; วัสดุ SUS304"/>
    <n v="2"/>
    <s v="PCS."/>
    <n v="5450"/>
    <n v="10900"/>
    <s v="Puneet Approval"/>
    <x v="50"/>
    <s v="Recive bill and GRN already"/>
    <m/>
    <d v="2024-09-24T00:00:00"/>
    <m/>
    <n v="38"/>
    <s v="Ontime"/>
    <m/>
  </r>
  <r>
    <n v="257"/>
    <s v="Expent  cost"/>
    <d v="2024-08-10T00:00:00"/>
    <m/>
    <m/>
    <d v="2024-08-10T00:00:00"/>
    <s v="PR2425-02603"/>
    <s v="PO2425-03043"/>
    <d v="2024-08-17T00:00:00"/>
    <m/>
    <n v="40"/>
    <s v="SFST81000050"/>
    <s v="Tool and Equipment PD M/C"/>
    <s v="Steam Bratt pan No.3"/>
    <n v="7"/>
    <s v="DAMPF TRIX 6000 STEAM HOSE I.D. 13 MM.SIZE 1/2 2.4 M.,ปลอกย้ำ STEAMHOSE ขนาด 1/2&quot;_x000a__x000a_FLANGE PN40 ขนาด 1/2&quot; ออกหางไหล FLANGE PN40 ขนาด 1/2&quot; งอ 45 องศา ออกหางไหล วัสดุ SUS304"/>
    <n v="2"/>
    <s v="PCS."/>
    <n v="4283.5"/>
    <n v="8567"/>
    <s v="Puneet Approval"/>
    <x v="50"/>
    <s v="Recive bill and GRN already"/>
    <m/>
    <d v="2024-09-24T00:00:00"/>
    <m/>
    <n v="38"/>
    <s v="Ontime"/>
    <m/>
  </r>
  <r>
    <n v="258"/>
    <s v="Expent  cost"/>
    <d v="2024-08-10T00:00:00"/>
    <m/>
    <m/>
    <d v="2024-08-10T00:00:00"/>
    <s v="PR2425-02603"/>
    <s v="PO2425-03043"/>
    <d v="2024-08-17T00:00:00"/>
    <m/>
    <n v="40"/>
    <s v="SFST81000050"/>
    <s v="Tool and Equipment PD M/C"/>
    <s v="Steam Bratt pan No.3"/>
    <n v="8"/>
    <s v="DAMPF TRIX 6000 STEAM HOSE I.D.13 MM.SIZE 1/2 2 M., ปลอกนํ้า STEAMHOSE ขนาด 1/2&quot; วัสดุ SUS304_x000a__x000a_หัวฝายตัวผู้ GBMT-0808 เทเปอร์เว้า 30 องศา_x000a_หัวฝายตัวผู้ GBMT-0808 งอ 45 องค่า เทเปอร์เว้า 30 องศา วัสดุ SUS304_x000a_ข้อ ต่อ UNION ขนาด 1/2&quot; วัสดุ SUS"/>
    <n v="2"/>
    <s v="PCS."/>
    <n v="3087.75"/>
    <n v="6175.5"/>
    <s v="Puneet Approval"/>
    <x v="50"/>
    <s v="Recive bill and GRN already"/>
    <m/>
    <d v="2024-09-24T00:00:00"/>
    <m/>
    <n v="38"/>
    <s v="Ontime"/>
    <m/>
  </r>
  <r>
    <n v="259"/>
    <s v="Expent  cost"/>
    <d v="2024-08-10T00:00:00"/>
    <m/>
    <m/>
    <d v="2024-08-10T00:00:00"/>
    <s v="PR2425-02604"/>
    <s v="PO2425-03044"/>
    <d v="2024-08-17T00:00:00"/>
    <m/>
    <n v="40"/>
    <s v="SFST81000050"/>
    <s v="Tool and Equipment PD M/C"/>
    <s v="Steam Bratt pan No.1"/>
    <n v="1"/>
    <s v="DAMPF TRIX 6000 STEAM HOSE I.D.25 MM.SIZE 1DAMPF TRIX 6000 STEAM HOSE I.D.25 MM.SIZE 1"/>
    <n v="1.5"/>
    <s v="PCS."/>
    <n v="1740"/>
    <n v="2610"/>
    <s v="Puneet Approval"/>
    <x v="50"/>
    <s v="Recive bill and GRN already"/>
    <m/>
    <d v="2024-09-24T00:00:00"/>
    <m/>
    <n v="38"/>
    <s v="Ontime"/>
    <m/>
  </r>
  <r>
    <n v="260"/>
    <s v="Expent  cost"/>
    <d v="2024-08-10T00:00:00"/>
    <m/>
    <m/>
    <d v="2024-08-10T00:00:00"/>
    <s v="PR2425-02604"/>
    <s v="PO2425-03044"/>
    <d v="2024-08-17T00:00:00"/>
    <m/>
    <n v="40"/>
    <s v="SFST81000050"/>
    <s v="Tool and Equipment PD M/C"/>
    <s v="Steam Bratt pan No.1"/>
    <n v="2"/>
    <s v="หัวส่ายตัวผู้ GBMT-1616 เทเปอร์เว้า 30 องศา วัสดุ SUS304"/>
    <n v="2"/>
    <s v="PCS."/>
    <n v="882"/>
    <n v="1764"/>
    <s v="Puneet Approval"/>
    <x v="50"/>
    <s v="Recive bill and GRN already"/>
    <m/>
    <d v="2024-09-24T00:00:00"/>
    <m/>
    <n v="38"/>
    <s v="Ontime"/>
    <m/>
  </r>
  <r>
    <n v="261"/>
    <s v="Expent  cost"/>
    <d v="2024-08-10T00:00:00"/>
    <m/>
    <m/>
    <d v="2024-08-10T00:00:00"/>
    <s v="PR2425-02604"/>
    <s v="PO2425-03044"/>
    <d v="2024-08-17T00:00:00"/>
    <m/>
    <n v="40"/>
    <s v="SFST81000050"/>
    <s v="Tool and Equipment PD M/C"/>
    <s v="Steam Bratt pan No.1"/>
    <n v="3"/>
    <s v="ข้อ ต่อ UNION ขนาด 1&quot; วัสดุ SUS"/>
    <n v="2"/>
    <s v="PCS."/>
    <n v="371"/>
    <n v="742"/>
    <s v="Puneet Approval"/>
    <x v="50"/>
    <s v="Recive bill and GRN already"/>
    <m/>
    <d v="2024-09-24T00:00:00"/>
    <m/>
    <n v="38"/>
    <s v="Ontime"/>
    <m/>
  </r>
  <r>
    <n v="262"/>
    <s v="Expent  cost"/>
    <d v="2024-08-10T00:00:00"/>
    <m/>
    <m/>
    <d v="2024-08-10T00:00:00"/>
    <s v="PR2425-02604"/>
    <s v="PO2425-03044"/>
    <d v="2024-08-17T00:00:00"/>
    <m/>
    <n v="40"/>
    <s v="SFST81000050"/>
    <s v="Tool and Equipment PD M/C"/>
    <s v="Steam Bratt pan No.1"/>
    <n v="4"/>
    <s v="ปลอกย้ำ STEAMHOSE ขนาด 1&quot; วัสดุ SUS304"/>
    <n v="2"/>
    <s v="PCS."/>
    <n v="602"/>
    <n v="1204"/>
    <s v="Puneet Approval"/>
    <x v="50"/>
    <s v="Recive bill and GRN already"/>
    <m/>
    <d v="2024-09-24T00:00:00"/>
    <m/>
    <n v="38"/>
    <s v="Ontime"/>
    <m/>
  </r>
  <r>
    <n v="263"/>
    <s v="Expent  cost"/>
    <d v="2024-08-10T00:00:00"/>
    <m/>
    <m/>
    <d v="2024-08-10T00:00:00"/>
    <s v="PR2425-02604"/>
    <s v="PO2425-03044"/>
    <d v="2024-08-17T00:00:00"/>
    <m/>
    <n v="40"/>
    <s v="SFST81000050"/>
    <s v="Tool and Equipment PD M/C"/>
    <s v="Steam Bratt pan No.1"/>
    <n v="5"/>
    <s v="DAMPF TRIX 6000 STEAM HOSE I.D.13 MM.SIZE 1/2"/>
    <n v="1.5"/>
    <s v="PCS."/>
    <n v="1061.2533333333333"/>
    <n v="1591.88"/>
    <s v="Puneet Approval"/>
    <x v="50"/>
    <s v="Recive bill and GRN already"/>
    <m/>
    <d v="2024-09-24T00:00:00"/>
    <m/>
    <n v="38"/>
    <s v="Ontime"/>
    <m/>
  </r>
  <r>
    <n v="264"/>
    <s v="Expent  cost"/>
    <d v="2024-08-10T00:00:00"/>
    <m/>
    <m/>
    <d v="2024-08-10T00:00:00"/>
    <s v="PR2425-02604"/>
    <s v="PO2425-03044"/>
    <d v="2024-08-17T00:00:00"/>
    <m/>
    <n v="40"/>
    <s v="SFST81000050"/>
    <s v="Tool and Equipment PD M/C"/>
    <s v="Steam Bratt pan No.1"/>
    <n v="6"/>
    <s v="ปลอกย้ำ STEAMHOSE ขนาด 1/2&quot; วัสดุ SUS304"/>
    <n v="2"/>
    <s v="PCS."/>
    <n v="203"/>
    <n v="406"/>
    <s v="Puneet Approval"/>
    <x v="50"/>
    <s v="Recive bill and GRN already"/>
    <m/>
    <d v="2024-09-24T00:00:00"/>
    <m/>
    <n v="38"/>
    <s v="Ontime"/>
    <m/>
  </r>
  <r>
    <n v="265"/>
    <s v="Expent  cost"/>
    <d v="2024-08-10T00:00:00"/>
    <m/>
    <m/>
    <d v="2024-08-10T00:00:00"/>
    <s v="PR2425-02604"/>
    <s v="PO2425-03044"/>
    <d v="2024-08-17T00:00:00"/>
    <m/>
    <n v="40"/>
    <s v="SFST81000050"/>
    <s v="Tool and Equipment PD M/C"/>
    <s v="Steam Bratt pan No.1"/>
    <n v="7"/>
    <s v="หัวส่ายตัวผู้ GBMT-0808 เทเปอร์เว้า 30 องศา วัสดุ SUS304"/>
    <n v="2"/>
    <s v="PCS."/>
    <n v="483"/>
    <n v="966"/>
    <s v="Puneet Approval"/>
    <x v="50"/>
    <s v="Recive bill and GRN already"/>
    <m/>
    <d v="2024-09-24T00:00:00"/>
    <m/>
    <n v="38"/>
    <s v="Ontime"/>
    <m/>
  </r>
  <r>
    <n v="266"/>
    <s v="Expent  cost"/>
    <d v="2024-08-10T00:00:00"/>
    <m/>
    <m/>
    <d v="2024-08-10T00:00:00"/>
    <s v="PR2425-02604"/>
    <s v="PO2425-03044"/>
    <d v="2024-08-17T00:00:00"/>
    <m/>
    <n v="40"/>
    <s v="SFST81000050"/>
    <s v="Tool and Equipment PD M/C"/>
    <s v="Steam Bratt pan No.1"/>
    <n v="8"/>
    <s v="ข้อ ต่อ UNION ขนาด 1/2&quot; วัสดุ SUS"/>
    <n v="2"/>
    <s v="PCS."/>
    <n v="168"/>
    <n v="336"/>
    <s v="Puneet Approval"/>
    <x v="50"/>
    <s v="Recive bill and GRN already"/>
    <m/>
    <d v="2024-09-24T00:00:00"/>
    <m/>
    <n v="38"/>
    <s v="Ontime"/>
    <m/>
  </r>
  <r>
    <n v="267"/>
    <s v="Expent  cost"/>
    <d v="2024-08-10T00:00:00"/>
    <m/>
    <m/>
    <d v="2024-08-10T00:00:00"/>
    <s v="PR2425-02604"/>
    <s v="PO2425-03044"/>
    <d v="2024-08-17T00:00:00"/>
    <m/>
    <n v="40"/>
    <s v="SFST81000050"/>
    <s v="Office tool &amp; machine"/>
    <s v="Tool and Equipment"/>
    <n v="1"/>
    <s v="DAMPF TRIX 6000 STEAM HOSE I.D.25 MM.SIZE 1"/>
    <n v="1.5"/>
    <s v="PCS."/>
    <n v="1740"/>
    <n v="2610"/>
    <s v="Puneet Approval"/>
    <x v="50"/>
    <s v="Recive bill and GRN already"/>
    <m/>
    <d v="2024-09-24T00:00:00"/>
    <m/>
    <n v="38"/>
    <s v="Ontime"/>
    <m/>
  </r>
  <r>
    <n v="268"/>
    <s v="Expent  cost"/>
    <d v="2024-08-10T00:00:00"/>
    <m/>
    <m/>
    <d v="2024-08-10T00:00:00"/>
    <s v="PR2425-02604"/>
    <s v="PO2425-03044"/>
    <d v="2024-08-17T00:00:00"/>
    <m/>
    <n v="40"/>
    <s v="SFST81000050"/>
    <s v="Office tool &amp; machine"/>
    <s v="Tool and Equipment"/>
    <n v="2"/>
    <s v="หัวส่ายตัวผู้ GBMT-1616 เทเปอร์เว้า 30 องศา วัสดุ SUS304"/>
    <n v="2"/>
    <s v="PCS."/>
    <n v="882"/>
    <n v="1764"/>
    <s v="Puneet Approval"/>
    <x v="50"/>
    <s v="Recive bill and GRN already"/>
    <m/>
    <d v="2024-09-24T00:00:00"/>
    <m/>
    <n v="38"/>
    <s v="Ontime"/>
    <m/>
  </r>
  <r>
    <n v="269"/>
    <s v="Expent  cost"/>
    <d v="2024-08-10T00:00:00"/>
    <m/>
    <m/>
    <d v="2024-08-10T00:00:00"/>
    <s v="PR2425-02604"/>
    <s v="PO2425-03044"/>
    <d v="2024-08-17T00:00:00"/>
    <m/>
    <n v="40"/>
    <s v="SFST81000050"/>
    <s v="Office tool &amp; machine"/>
    <s v="Tool and Equipment"/>
    <n v="3"/>
    <s v="ข้อ ต่อ UNION ขนาด 1&quot; วัสดุ SUS"/>
    <n v="2"/>
    <s v="PCS."/>
    <n v="371"/>
    <n v="742"/>
    <s v="Puneet Approval"/>
    <x v="50"/>
    <s v="Recive bill and GRN already"/>
    <m/>
    <d v="2024-09-24T00:00:00"/>
    <m/>
    <n v="38"/>
    <s v="Ontime"/>
    <m/>
  </r>
  <r>
    <n v="270"/>
    <s v="Expent  cost"/>
    <d v="2024-08-10T00:00:00"/>
    <m/>
    <m/>
    <d v="2024-08-10T00:00:00"/>
    <s v="PR2425-02604"/>
    <s v="PO2425-03044"/>
    <d v="2024-08-17T00:00:00"/>
    <m/>
    <n v="40"/>
    <s v="SFST81000050"/>
    <s v="Office tool &amp; machine"/>
    <s v="Tool and Equipment"/>
    <n v="4"/>
    <s v="ปลอกย้ำ STEAMHOSE ขนาด 1&quot; วัสดุ SUS304"/>
    <n v="2"/>
    <s v="PCS."/>
    <n v="602"/>
    <n v="1204"/>
    <s v="Puneet Approval"/>
    <x v="50"/>
    <s v="Recive bill and GRN already"/>
    <m/>
    <d v="2024-09-24T00:00:00"/>
    <m/>
    <n v="38"/>
    <s v="Ontime"/>
    <m/>
  </r>
  <r>
    <n v="271"/>
    <s v="Expent  cost"/>
    <d v="2024-08-10T00:00:00"/>
    <m/>
    <m/>
    <d v="2024-08-10T00:00:00"/>
    <s v="PR2425-02604"/>
    <s v="PO2425-03044"/>
    <d v="2024-08-17T00:00:00"/>
    <m/>
    <n v="40"/>
    <s v="SFST81000050"/>
    <s v="Office tool &amp; machine"/>
    <s v="Tool and Equipment"/>
    <n v="5"/>
    <s v="DAMPF TRIX 6000 STEAM HOSE I.D.13 MM.SIZE 1/2"/>
    <n v="1.5"/>
    <s v="PCS."/>
    <n v="1061.2533333333333"/>
    <n v="1591.88"/>
    <s v="Puneet Approval"/>
    <x v="50"/>
    <s v="Recive bill and GRN already"/>
    <m/>
    <d v="2024-09-24T00:00:00"/>
    <m/>
    <n v="38"/>
    <s v="Ontime"/>
    <m/>
  </r>
  <r>
    <n v="272"/>
    <s v="Expent  cost"/>
    <d v="2024-08-10T00:00:00"/>
    <m/>
    <m/>
    <d v="2024-08-10T00:00:00"/>
    <s v="PR2425-02604"/>
    <s v="PO2425-03044"/>
    <d v="2024-08-17T00:00:00"/>
    <m/>
    <n v="40"/>
    <s v="SFST81000050"/>
    <s v="Office tool &amp; machine"/>
    <s v="Tool and Equipment"/>
    <n v="6"/>
    <s v="ปลอกย้ำ STEAMHOSE ขนาด 1/2&quot; วัสดุ SUS304"/>
    <n v="2"/>
    <s v="PCS."/>
    <n v="203"/>
    <n v="406"/>
    <s v="Puneet Approval"/>
    <x v="50"/>
    <s v="Recive bill and GRN already"/>
    <m/>
    <d v="2024-09-24T00:00:00"/>
    <m/>
    <n v="38"/>
    <s v="Ontime"/>
    <m/>
  </r>
  <r>
    <n v="273"/>
    <s v="Expent  cost"/>
    <d v="2024-08-10T00:00:00"/>
    <m/>
    <m/>
    <d v="2024-08-10T00:00:00"/>
    <s v="PR2425-02604"/>
    <s v="PO2425-03044"/>
    <d v="2024-08-17T00:00:00"/>
    <m/>
    <n v="40"/>
    <s v="SFST81000050"/>
    <s v="Office tool &amp; machine"/>
    <s v="Tool and Equipment"/>
    <n v="7"/>
    <s v="หัวส่ายตัวผู้ GBMT-0808 เทเปอร์เว้า 30 องศา วัสดุ SUS304"/>
    <n v="2"/>
    <s v="PCS."/>
    <n v="483"/>
    <n v="966"/>
    <s v="Puneet Approval"/>
    <x v="50"/>
    <s v="Recive bill and GRN already"/>
    <m/>
    <d v="2024-09-24T00:00:00"/>
    <m/>
    <n v="38"/>
    <s v="Ontime"/>
    <m/>
  </r>
  <r>
    <n v="274"/>
    <s v="Expent  cost"/>
    <d v="2024-08-10T00:00:00"/>
    <m/>
    <m/>
    <d v="2024-08-10T00:00:00"/>
    <s v="PR2425-02604"/>
    <s v="PO2425-03044"/>
    <d v="2024-08-17T00:00:00"/>
    <m/>
    <n v="40"/>
    <s v="SFST81000050"/>
    <s v="Office tool &amp; machine"/>
    <s v="Tool and Equipment"/>
    <n v="8"/>
    <s v="ข้อ ต่อ UNION ขนาด 1/2&quot; วัสดุ SUS"/>
    <n v="2"/>
    <s v="PCS."/>
    <n v="168"/>
    <n v="336"/>
    <s v="Puneet Approval"/>
    <x v="50"/>
    <s v="Recive bill and GRN already"/>
    <m/>
    <d v="2024-09-24T00:00:00"/>
    <m/>
    <n v="38"/>
    <s v="Ontime"/>
    <m/>
  </r>
  <r>
    <n v="275"/>
    <s v="Expent  cost"/>
    <d v="2024-08-26T00:00:00"/>
    <m/>
    <m/>
    <d v="2024-08-26T00:00:00"/>
    <s v="PR2425-02943"/>
    <s v="PO2425-03193"/>
    <d v="2024-09-02T00:00:00"/>
    <m/>
    <n v="10"/>
    <s v="SFST34000054"/>
    <s v="Refrigerant-oil for cooling M/C"/>
    <s v="Refrigerant"/>
    <n v="1"/>
    <s v="R507 Refrigerant,(1 Tank 11.3 kg/Tank)"/>
    <n v="20"/>
    <s v="DRM"/>
    <n v="2600"/>
    <n v="52000"/>
    <s v="Puneet Approval"/>
    <x v="1"/>
    <s v="Recive bill and GRN already"/>
    <m/>
    <d v="2024-09-02T00:00:00"/>
    <m/>
    <n v="0"/>
    <s v="Ontime"/>
    <m/>
  </r>
  <r>
    <n v="276"/>
    <s v="Expent  cost"/>
    <d v="2024-08-26T00:00:00"/>
    <m/>
    <m/>
    <d v="2024-08-26T00:00:00"/>
    <s v="PR2425-02943"/>
    <s v="PO2425-03193"/>
    <d v="2024-09-02T00:00:00"/>
    <m/>
    <n v="10"/>
    <s v="SFST34000051"/>
    <s v="Refrigerant-oil for cooling M/C"/>
    <s v="Refrigerant"/>
    <n v="2"/>
    <s v="R404A Refrigerant ,(1 Tank 10.9 kg/Tank)"/>
    <n v="5"/>
    <s v="DRM"/>
    <n v="2300"/>
    <n v="11500"/>
    <s v="Puneet Approval"/>
    <x v="1"/>
    <s v="Recive bill and GRN already"/>
    <m/>
    <d v="2024-09-02T00:00:00"/>
    <m/>
    <n v="0"/>
    <s v="Ontime"/>
    <m/>
  </r>
  <r>
    <n v="277"/>
    <s v="Expent  cost"/>
    <d v="2024-08-26T00:00:00"/>
    <m/>
    <m/>
    <d v="2024-08-26T00:00:00"/>
    <s v="PR2425-02947"/>
    <s v="PO2425-03198"/>
    <d v="2024-09-02T00:00:00"/>
    <m/>
    <n v="10"/>
    <s v="SFST81000050"/>
    <s v="PD Machine"/>
    <s v="Hot plate No.1"/>
    <n v="1"/>
    <s v="Primus&quot;, PS-02-40, 1 Phase Solid state relay"/>
    <n v="4"/>
    <s v="PCS."/>
    <n v="550"/>
    <n v="2200"/>
    <s v="Puneet Approval"/>
    <x v="51"/>
    <s v="Recive bill and GRN already"/>
    <m/>
    <d v="2024-09-07T00:00:00"/>
    <m/>
    <n v="5"/>
    <s v="Ontime"/>
    <m/>
  </r>
  <r>
    <n v="278"/>
    <s v="Expent  cost"/>
    <d v="2024-08-26T00:00:00"/>
    <m/>
    <m/>
    <d v="2024-08-26T00:00:00"/>
    <s v="PR2425-02947"/>
    <s v="PO2425-03198"/>
    <d v="2024-09-02T00:00:00"/>
    <m/>
    <n v="10"/>
    <s v="SFST81000050"/>
    <s v="PD Machine"/>
    <s v="Hot plate No.1"/>
    <n v="2"/>
    <s v="Primus&quot;, HP-03, Size 60x48x78mm"/>
    <n v="4"/>
    <s v="PCS."/>
    <n v="360"/>
    <n v="1440"/>
    <s v="Puneet Approval"/>
    <x v="51"/>
    <s v="Recive bill and GRN already"/>
    <m/>
    <d v="2024-09-07T00:00:00"/>
    <m/>
    <n v="5"/>
    <s v="Ontime"/>
    <m/>
  </r>
  <r>
    <n v="279"/>
    <s v="Expent  cost"/>
    <d v="2024-08-26T00:00:00"/>
    <m/>
    <m/>
    <d v="2024-08-26T00:00:00"/>
    <s v="PR2425-02947"/>
    <s v="PO2425-03198"/>
    <d v="2024-09-02T00:00:00"/>
    <m/>
    <n v="10"/>
    <s v="SFST81000050"/>
    <s v="PD Machine"/>
    <s v="Hot plate No.1"/>
    <n v="3"/>
    <s v="Schneider Electric&quot;, RCCB Type AC 4P 40A_x000a_รุ่น A9R71440, Type 30 mA"/>
    <n v="4"/>
    <s v="PCS."/>
    <n v="1600"/>
    <n v="6400"/>
    <s v="Puneet Approval"/>
    <x v="51"/>
    <s v="Recive bill and GRN already"/>
    <m/>
    <d v="2024-09-07T00:00:00"/>
    <m/>
    <n v="5"/>
    <s v="Ontime"/>
    <m/>
  </r>
  <r>
    <n v="280"/>
    <s v="Expent  cost"/>
    <d v="2024-08-26T00:00:00"/>
    <m/>
    <m/>
    <d v="2024-08-26T00:00:00"/>
    <s v="PR2425-02947"/>
    <s v="PO2425-03198"/>
    <d v="2024-09-02T00:00:00"/>
    <m/>
    <n v="10"/>
    <s v="SFST81000050"/>
    <s v="PD Machine"/>
    <s v="Hot plate No.1"/>
    <n v="4"/>
    <s v="Schneider&quot;, Contactor, TeSys Deca, 3P(3NO),_x000a_AC-3/AC-3e/&lt;=440V 40A, 230V AC 50/60Hz coil, screw clamp"/>
    <n v="1"/>
    <s v="PCS."/>
    <n v="2050"/>
    <n v="2050"/>
    <s v="Puneet Approval"/>
    <x v="51"/>
    <s v="Recive bill and GRN already"/>
    <m/>
    <d v="2024-09-07T00:00:00"/>
    <m/>
    <n v="5"/>
    <s v="Ontime"/>
    <m/>
  </r>
  <r>
    <n v="281"/>
    <s v="Expent  cost"/>
    <d v="2024-08-10T00:00:00"/>
    <m/>
    <m/>
    <d v="2024-08-10T00:00:00"/>
    <s v="PR2425-02599 "/>
    <s v="PO2425-03266"/>
    <d v="2024-08-17T00:00:00"/>
    <m/>
    <n v="30"/>
    <s v="SFST81000050"/>
    <s v="Cooling machine for PD line"/>
    <s v="Cooling  part"/>
    <n v="1"/>
    <s v="ลอกสายทนความร้อน ทนอุณหภูมิ 500 องศา, 6mm"/>
    <n v="20"/>
    <s v="PCS."/>
    <n v="65"/>
    <n v="1300"/>
    <s v="Puneet Approval"/>
    <x v="52"/>
    <s v="Recive bill and GRN already"/>
    <m/>
    <d v="2024-11-14T00:00:00"/>
    <m/>
    <n v="89"/>
    <s v="over deliverry"/>
    <m/>
  </r>
  <r>
    <n v="282"/>
    <s v="CAPEX  (Budget)"/>
    <d v="2024-08-26T00:00:00"/>
    <m/>
    <m/>
    <d v="2024-08-26T00:00:00"/>
    <s v="PR2425-02946"/>
    <s v="PO2425-03334"/>
    <d v="2024-09-02T00:00:00"/>
    <m/>
    <n v="40"/>
    <s v="SFST82000007"/>
    <s v="Water plant"/>
    <s v="Deep Well Pump No.3"/>
    <n v="1"/>
    <s v="MATER METER : Sanwa 3&quot; Artesian wells  พร้อมติดตั้งและดำเนินการยื่นเรื่องแจ้งกรมทรัพยากรน้ำบาดาล"/>
    <n v="1"/>
    <s v="JOB"/>
    <n v="19000"/>
    <n v="19000"/>
    <s v="Puneet Approval"/>
    <x v="53"/>
    <s v="Recive bill and GRN already"/>
    <m/>
    <d v="2024-09-25T00:00:00"/>
    <m/>
    <n v="23"/>
    <s v="Ontime"/>
    <m/>
  </r>
  <r>
    <n v="283"/>
    <s v="Expent  cost"/>
    <d v="2024-08-30T00:00:00"/>
    <m/>
    <m/>
    <d v="2024-08-30T00:00:00"/>
    <s v="PR2425-03066"/>
    <s v="PO2425-03441"/>
    <d v="2024-09-06T00:00:00"/>
    <m/>
    <n v="180"/>
    <s v="SFST34000136"/>
    <s v="Consumable part for MN"/>
    <s v="Consumable part"/>
    <n v="1"/>
    <s v="Argon gas 1.5 Q"/>
    <n v="6"/>
    <s v="DRM"/>
    <n v="350"/>
    <n v="2100"/>
    <s v="Puneet Approval"/>
    <x v="4"/>
    <s v="Recive bill and GRN already"/>
    <s v="GRN2526-0002362"/>
    <d v="2025-01-04T00:00:00"/>
    <m/>
    <n v="120"/>
    <s v="Ontime"/>
    <m/>
  </r>
  <r>
    <n v="284"/>
    <s v="Expent  cost"/>
    <d v="2024-08-30T00:00:00"/>
    <m/>
    <m/>
    <d v="2024-08-30T00:00:00"/>
    <s v="PR2425-03066"/>
    <s v="PO2425-03441"/>
    <d v="2024-09-06T00:00:00"/>
    <m/>
    <n v="180"/>
    <s v="SFST34000137"/>
    <s v="Consumable part for MN"/>
    <s v="Consumable part"/>
    <n v="1"/>
    <s v="Argon gas 6 Q"/>
    <n v="2"/>
    <s v="DRM"/>
    <n v="900"/>
    <n v="1800"/>
    <s v="Puneet Approval"/>
    <x v="4"/>
    <s v="Recive bill and GRN already"/>
    <s v="GRN2425-0007453GRN2526-0002362 "/>
    <d v="2025-03-01T00:00:00"/>
    <m/>
    <n v="176"/>
    <s v="Ontime"/>
    <m/>
  </r>
  <r>
    <n v="285"/>
    <s v="CAPEX  (Unbudget)"/>
    <d v="2024-09-02T00:00:00"/>
    <m/>
    <m/>
    <d v="2024-09-02T00:00:00"/>
    <s v="PR2425-03095"/>
    <s v="PO2425-03442"/>
    <d v="2024-09-09T00:00:00"/>
    <m/>
    <n v="150"/>
    <s v="SFST82000015"/>
    <s v="Water plant"/>
    <s v="Water system jobs"/>
    <n v="1"/>
    <s v="ขออนุญาตขุดเจาะและขออนุญาตใช้น้ำบาดาล_x000a_-ขุดเจาะน้ำบาดาลพร้อมท่อเหล็กอาบสังกสี ขนาด 6 นิ้ว ชนิดท่อ ASTM A-53 ลึก 340 ม. _x000a_-เครื่องสูบน้ำแบบ Submersible Pump 15 HP. 360 V._x000a_ มิเตอร์น้ำ Sunwa  ขนาด ขนาด 3 นิ้ว_x000a_"/>
    <n v="1"/>
    <s v="JOB"/>
    <n v="1332000"/>
    <n v="1332000"/>
    <s v="Puneet Approval"/>
    <x v="54"/>
    <s v="Recive bill and GRN already"/>
    <s v="GRN2425-0003983 9/23/24/GRN2425-0006731 1/27/25/GRN2425-0006957-2/6/2025"/>
    <d v="2025-01-27T00:00:00"/>
    <m/>
    <n v="140"/>
    <s v="Ontime"/>
    <m/>
  </r>
  <r>
    <n v="286"/>
    <s v="Expent  cost"/>
    <d v="2024-09-04T00:00:00"/>
    <m/>
    <m/>
    <d v="2024-09-04T00:00:00"/>
    <s v="PR2425-03157 "/>
    <s v="PO2425-03443"/>
    <d v="2024-09-11T00:00:00"/>
    <m/>
    <n v="10"/>
    <s v="SFST81000048"/>
    <s v="Cooling machine for PD line"/>
    <s v="Cooling system jobs"/>
    <n v="1"/>
    <s v="Service charge for installing Temp Control spare parts"/>
    <n v="1"/>
    <s v="JOB"/>
    <n v="4500"/>
    <n v="4500"/>
    <s v="Puneet Approval"/>
    <x v="47"/>
    <s v="Recive bill and GRN already"/>
    <m/>
    <d v="2024-09-19T00:00:00"/>
    <m/>
    <n v="8"/>
    <s v="Ontime"/>
    <m/>
  </r>
  <r>
    <n v="287"/>
    <s v="Expent  cost"/>
    <d v="2024-08-30T00:00:00"/>
    <m/>
    <m/>
    <d v="2024-08-30T00:00:00"/>
    <s v="PR2425-03058"/>
    <s v="PO2425-03444"/>
    <d v="2024-09-06T00:00:00"/>
    <m/>
    <n v="10"/>
    <s v="SFST81000050"/>
    <s v="Electrical system in PD area"/>
    <s v="Eletrical part"/>
    <n v="1"/>
    <s v="รางปีกนก รางรีเลย์ อลูมิเนียม STEEL DIN Rail 35 มม._x000a_- ยาว 1เมตร เกรด A"/>
    <n v="10"/>
    <s v="PCS."/>
    <n v="65"/>
    <n v="650"/>
    <s v="Puneet Approval"/>
    <x v="9"/>
    <s v="Recive bill and GRN already"/>
    <m/>
    <d v="2024-09-13T00:00:00"/>
    <m/>
    <n v="7"/>
    <s v="Ontime"/>
    <m/>
  </r>
  <r>
    <n v="288"/>
    <s v="Expent  cost"/>
    <d v="2024-09-06T00:00:00"/>
    <m/>
    <m/>
    <d v="2024-09-06T00:00:00"/>
    <s v="PR2425-03181"/>
    <s v="PO2425-03445 "/>
    <d v="2024-09-13T00:00:00"/>
    <m/>
    <n v="30"/>
    <s v="SFST81000050"/>
    <s v="PD Machine"/>
    <s v="Vegetable Dicing Machine  Robot coupe CL-50 No.1"/>
    <n v="1"/>
    <s v="Motor H50 Part No. 31145 For Robot Coupe CL 50"/>
    <n v="1"/>
    <s v="PCS."/>
    <n v="22000"/>
    <n v="22000"/>
    <s v="Puneet Approval"/>
    <x v="55"/>
    <s v="Recive bill and GRN already"/>
    <m/>
    <d v="2024-11-19T00:00:00"/>
    <m/>
    <n v="67"/>
    <s v="over deliverry"/>
    <m/>
  </r>
  <r>
    <n v="289"/>
    <s v="Expent  cost"/>
    <d v="2024-08-26T00:00:00"/>
    <m/>
    <m/>
    <d v="2024-08-26T00:00:00"/>
    <s v="PR2425-03014"/>
    <s v="PO2425-03446"/>
    <d v="2024-09-02T00:00:00"/>
    <m/>
    <n v="30"/>
    <s v="SFST81000050"/>
    <s v="PD Machine"/>
    <s v="Vegetable Dicing Machine  Robot coupe CL-50 No.1"/>
    <n v="1"/>
    <s v="263L-31 TIMING BELT OPTIBELT 263L-31MM"/>
    <n v="3"/>
    <s v="PCS."/>
    <n v="640"/>
    <n v="1920"/>
    <s v="Puneet Approval"/>
    <x v="56"/>
    <s v="Recive bill and GRN already"/>
    <m/>
    <d v="2024-09-25T00:00:00"/>
    <m/>
    <n v="23"/>
    <s v="Ontime"/>
    <m/>
  </r>
  <r>
    <n v="290"/>
    <s v="Expent  cost"/>
    <d v="2024-08-26T00:00:00"/>
    <m/>
    <m/>
    <d v="2024-08-26T00:00:00"/>
    <s v="PR2425-03015"/>
    <s v="PO2425-03447 "/>
    <d v="2024-09-02T00:00:00"/>
    <m/>
    <n v="40"/>
    <s v="SFST81000048"/>
    <s v="PD Machine"/>
    <s v="Combi oven No.1"/>
    <n v="1"/>
    <s v="87.01.078 Heating assembly SCC_WE 202 230V 33kW Y"/>
    <n v="1"/>
    <s v="JOB"/>
    <n v="47737.5"/>
    <n v="47737.5"/>
    <s v="Puneet Approval"/>
    <x v="30"/>
    <s v="Recive bill and GRN already"/>
    <m/>
    <d v="2024-10-11T00:00:00"/>
    <m/>
    <n v="39"/>
    <s v="Ontime"/>
    <m/>
  </r>
  <r>
    <n v="291"/>
    <s v="Expent  cost"/>
    <d v="2024-08-26T00:00:00"/>
    <m/>
    <m/>
    <d v="2024-08-26T00:00:00"/>
    <s v=" "/>
    <s v="PO2425-03447 "/>
    <d v="2024-09-02T00:00:00"/>
    <m/>
    <n v="40"/>
    <s v="SFST81000048"/>
    <s v="PD Machine"/>
    <s v="Combi oven No.1"/>
    <n v="2"/>
    <s v="40.03.513P Fan motor with motor shaft gasket SCC_WE, CM_P 62/102/202"/>
    <n v="1"/>
    <s v="JOB"/>
    <n v="60087.5"/>
    <n v="60087.5"/>
    <s v="Puneet Approval"/>
    <x v="30"/>
    <s v="Recive bill and GRN already"/>
    <m/>
    <d v="2024-10-11T00:00:00"/>
    <m/>
    <n v="39"/>
    <s v="Ontime"/>
    <m/>
  </r>
  <r>
    <n v="292"/>
    <s v="Expent  cost"/>
    <d v="2024-08-26T00:00:00"/>
    <m/>
    <m/>
    <d v="2024-08-26T00:00:00"/>
    <s v="PR2425-03015"/>
    <s v="PO2425-03447 "/>
    <d v="2024-09-02T00:00:00"/>
    <m/>
    <n v="40"/>
    <s v="SFST81000048"/>
    <s v="PD Machine"/>
    <s v="Combi oven No.1"/>
    <n v="3"/>
    <s v="40.03.772P Transformer f. cooling fan SCC_WE,CM_P 201/202"/>
    <n v="1"/>
    <s v="JOB"/>
    <n v="5462.5"/>
    <n v="5462.5"/>
    <s v="Puneet Approval"/>
    <x v="30"/>
    <s v="Recive bill and GRN already"/>
    <m/>
    <d v="2024-10-11T00:00:00"/>
    <m/>
    <n v="39"/>
    <s v="Ontime"/>
    <m/>
  </r>
  <r>
    <n v="293"/>
    <s v="Expent  cost"/>
    <d v="2024-08-26T00:00:00"/>
    <m/>
    <m/>
    <d v="2024-08-26T00:00:00"/>
    <s v="PR2425-03015"/>
    <s v="PO2425-03447 "/>
    <d v="2024-09-02T00:00:00"/>
    <m/>
    <n v="40"/>
    <s v="SFST81000048"/>
    <s v="PD Machine"/>
    <s v="Combi oven No.1"/>
    <n v="4"/>
    <s v="40.00.453P Solid state relais CPC/SCC line 61-202/VCC line; LM1 LM2"/>
    <n v="4"/>
    <s v="JOB"/>
    <n v="5700"/>
    <n v="22800"/>
    <s v="Puneet Approval"/>
    <x v="30"/>
    <s v="Recive bill and GRN already"/>
    <m/>
    <d v="2024-10-11T00:00:00"/>
    <m/>
    <n v="39"/>
    <s v="Ontime"/>
    <m/>
  </r>
  <r>
    <n v="294"/>
    <s v="Expent  cost"/>
    <d v="2024-08-26T00:00:00"/>
    <m/>
    <m/>
    <d v="2024-08-26T00:00:00"/>
    <s v="PR2425-03015"/>
    <s v="PO2425-03447 "/>
    <d v="2024-09-02T00:00:00"/>
    <m/>
    <n v="40"/>
    <s v="SFST81000048"/>
    <s v="PD Machine"/>
    <s v="Combi oven No.1"/>
    <n v="5"/>
    <s v="Service Charge"/>
    <n v="1"/>
    <s v="JOB"/>
    <n v="2850"/>
    <n v="2850"/>
    <s v="Puneet Approval"/>
    <x v="30"/>
    <s v="Recive bill and GRN already"/>
    <m/>
    <d v="2024-10-11T00:00:00"/>
    <m/>
    <n v="39"/>
    <s v="Ontime"/>
    <m/>
  </r>
  <r>
    <n v="295"/>
    <s v="CAPEX  (Unbudget)"/>
    <d v="2024-09-02T00:00:00"/>
    <m/>
    <m/>
    <d v="2024-09-02T00:00:00"/>
    <s v="PR2425-03095"/>
    <s v="PO2425-03458"/>
    <d v="2024-09-09T00:00:00"/>
    <m/>
    <n v="60"/>
    <s v="SFST82000015"/>
    <s v="Water plant"/>
    <s v="Deep Well Pump No.1"/>
    <n v="1"/>
    <s v="งานอุดกลบบ่อบาดาล ขนาด 6 นิ้ว ลึก 114 เมตร _x000a_- ยื่นเรื่องขอเลิกใช้น้ำบาดาลกับกรมทรัพยกรน้ำบาดาล _x000a_- ถอนเครื่องสูบและท่อสูบขึ้น_x000a_- เป่าบ่อบาดาล_x000a_- อุดกลบด้วยดินกระสุนถูกต้องตามข้อกำหนด _x000a_- ยื่นรายงานการอุดกลบบ่อกับกรมทรัพยากรน้ำบาดาล"/>
    <n v="1"/>
    <s v="JOB"/>
    <n v="50000"/>
    <n v="50000"/>
    <s v="Puneet Approval"/>
    <x v="54"/>
    <s v="Recive bill and GRN already"/>
    <m/>
    <d v="2024-10-25T00:00:00"/>
    <m/>
    <n v="46"/>
    <s v="Ontime"/>
    <m/>
  </r>
  <r>
    <n v="296"/>
    <s v="Expent  cost"/>
    <d v="2024-09-07T00:00:00"/>
    <m/>
    <m/>
    <d v="2024-09-07T00:00:00"/>
    <s v="PR2425-03252"/>
    <s v="PO2425-03470"/>
    <d v="2024-09-14T00:00:00"/>
    <m/>
    <n v="10"/>
    <s v="SFST81000050"/>
    <s v="Tool and Equipment PD M/C"/>
    <s v="Eletrical part"/>
    <n v="1"/>
    <s v="ท่อ Flexible ลูกฟูก (สีดำ) ขนาด 1&quot; ยาว 50เมตร/ม้วน"/>
    <n v="1"/>
    <s v="PCS."/>
    <n v="2500"/>
    <n v="2500"/>
    <s v="Puneet Approval"/>
    <x v="25"/>
    <s v="Recive bill and GRN already"/>
    <m/>
    <d v="2024-09-24T00:00:00"/>
    <m/>
    <n v="10"/>
    <s v="Ontime"/>
    <m/>
  </r>
  <r>
    <n v="297"/>
    <s v="Expent  cost"/>
    <d v="2024-09-07T00:00:00"/>
    <m/>
    <m/>
    <d v="2024-09-07T00:00:00"/>
    <s v="PR2425-03239"/>
    <s v="PO2425-03487"/>
    <d v="2024-09-14T00:00:00"/>
    <m/>
    <n v="10"/>
    <s v="SFST81000050"/>
    <s v="Refrigerant-oil for cooling M/C"/>
    <s v="Cooling  part"/>
    <n v="1"/>
    <s v="Compressor oil CPI SOLEST LT-32   size 3.782 L."/>
    <n v="5"/>
    <s v="DRM"/>
    <n v="3200"/>
    <n v="16000"/>
    <s v="Puneet Approval"/>
    <x v="1"/>
    <s v="Recive bill and GRN already"/>
    <m/>
    <d v="2024-09-17T00:00:00"/>
    <m/>
    <n v="3"/>
    <s v="Ontime"/>
    <m/>
  </r>
  <r>
    <n v="298"/>
    <s v="Expent  cost"/>
    <d v="2024-09-07T00:00:00"/>
    <m/>
    <m/>
    <d v="2024-09-07T00:00:00"/>
    <s v="PR2425-03238"/>
    <s v="PO2425-03488"/>
    <d v="2024-09-14T00:00:00"/>
    <m/>
    <n v="10"/>
    <s v="SFST34000051"/>
    <s v="Refrigerant-oil for cooling M/C"/>
    <s v="Refrigerant"/>
    <n v="1"/>
    <s v="R404A Refrigerant ,(1 Tank 10.9 kg/Tank)"/>
    <n v="5"/>
    <s v="PCS."/>
    <n v="230"/>
    <n v="1150"/>
    <s v="Puneet Approval"/>
    <x v="1"/>
    <s v="Recive bill and GRN already"/>
    <m/>
    <d v="2024-09-18T00:00:00"/>
    <m/>
    <n v="4"/>
    <s v="Ontime"/>
    <m/>
  </r>
  <r>
    <n v="299"/>
    <s v="Expent  cost"/>
    <d v="2024-09-12T00:00:00"/>
    <m/>
    <m/>
    <d v="2024-09-12T00:00:00"/>
    <s v="PR2425-03323"/>
    <s v="PO2425-03489"/>
    <d v="2024-09-19T00:00:00"/>
    <m/>
    <n v="10"/>
    <s v="SFST81000048"/>
    <s v="Cooling machine for PD line"/>
    <s v="Condencer Unit No.29 (Air Blast Freezer2)"/>
    <n v="1"/>
    <s v="งานเชื่อมแก้ไขรอยรั่วพร้อมเติมสารทำความเย็น R-507A-ทดสอบระบบ"/>
    <n v="1"/>
    <s v="JOB"/>
    <n v="3000"/>
    <n v="3000"/>
    <s v="Puneet Approval"/>
    <x v="6"/>
    <s v="Recive bill and GRN already"/>
    <m/>
    <d v="2024-09-19T00:00:00"/>
    <m/>
    <n v="0"/>
    <s v="Ontime"/>
    <m/>
  </r>
  <r>
    <n v="300"/>
    <s v="Expent  cost"/>
    <d v="2024-08-15T00:00:00"/>
    <m/>
    <m/>
    <d v="2024-08-15T00:00:00"/>
    <s v="PR2425-02711"/>
    <s v="PO2425-03490"/>
    <d v="2024-08-22T00:00:00"/>
    <m/>
    <n v="30"/>
    <s v="SFST81000048"/>
    <s v="Cooling machine for PD line"/>
    <s v="Condencer Unit No.29 (Air Blast Freezer2)"/>
    <n v="1"/>
    <s v="Equipment cost"/>
    <n v="1"/>
    <s v="JOB"/>
    <n v="2000"/>
    <n v="2000"/>
    <s v="Puneet Approval"/>
    <x v="6"/>
    <s v="Recive bill and GRN already"/>
    <m/>
    <d v="2024-09-19T00:00:00"/>
    <m/>
    <n v="28"/>
    <s v="Ontime"/>
    <m/>
  </r>
  <r>
    <n v="301"/>
    <s v="Expent  cost"/>
    <d v="2024-08-15T00:00:00"/>
    <m/>
    <m/>
    <d v="2024-08-15T00:00:00"/>
    <s v="PR2425-02711"/>
    <s v="PO2425-03490"/>
    <d v="2024-08-22T00:00:00"/>
    <m/>
    <n v="30"/>
    <s v="SFST81000048"/>
    <s v="Cooling machine for PD line"/>
    <s v="Condencer Unit No.29 (Air Blast Freezer2)"/>
    <n v="1"/>
    <s v="Labour cost for Inspection"/>
    <n v="1"/>
    <s v="JOB"/>
    <n v="5000"/>
    <n v="5000"/>
    <s v="Puneet Approval"/>
    <x v="6"/>
    <s v="Recive bill and GRN already"/>
    <m/>
    <d v="2024-09-19T00:00:00"/>
    <m/>
    <n v="28"/>
    <s v="Ontime"/>
    <m/>
  </r>
  <r>
    <n v="302"/>
    <s v="Expent  cost"/>
    <d v="2024-09-06T00:00:00"/>
    <m/>
    <m/>
    <d v="2024-09-06T00:00:00"/>
    <s v="PR2425-03183 "/>
    <s v="PO2425-03491"/>
    <d v="2024-09-13T00:00:00"/>
    <m/>
    <n v="180"/>
    <s v="SFST81000048"/>
    <s v="Cooling machine for PD line"/>
    <s v="Condencer Unit No.29 (Air Blast Freezer2)"/>
    <n v="1"/>
    <s v="Inspect the ice machine for leaks_x000a_- อัดไนโตรเจน เพื่อหารอยรั่ว_x000a_- ซ่อมแซม เชื่อมปิดรอยรั่ว_x000a_- ค่าแรง / ค่าอุปกรณ์"/>
    <n v="1"/>
    <s v="JOB"/>
    <n v="16000"/>
    <n v="16000"/>
    <s v="Puneet Approval"/>
    <x v="57"/>
    <s v="Recive bill and GRN already"/>
    <s v="GRN2425-0007564"/>
    <d v="2025-03-04T00:00:00"/>
    <m/>
    <n v="172"/>
    <s v="Ontime"/>
    <m/>
  </r>
  <r>
    <n v="303"/>
    <s v="Expent  cost"/>
    <d v="2024-09-06T00:00:00"/>
    <m/>
    <m/>
    <d v="2024-09-06T00:00:00"/>
    <s v="PR2425-03189"/>
    <s v="PO2425-03492"/>
    <d v="2024-09-13T00:00:00"/>
    <m/>
    <n v="10"/>
    <s v="SFST34000127"/>
    <s v="Consumable part for MN"/>
    <s v="Machanical part"/>
    <n v="1"/>
    <s v="โกล์บวาล์วสแตนเลส SUS304 KITZ-10K UCL (Stainless Steel Globe"/>
    <n v="2"/>
    <s v="PCS."/>
    <n v="865"/>
    <n v="1730"/>
    <s v="Puneet Approval"/>
    <x v="14"/>
    <s v="Recive bill and GRN already"/>
    <m/>
    <d v="2024-09-23T00:00:00"/>
    <m/>
    <n v="10"/>
    <s v="Ontime"/>
    <m/>
  </r>
  <r>
    <n v="304"/>
    <s v="Expent  cost"/>
    <d v="2024-09-06T00:00:00"/>
    <m/>
    <m/>
    <d v="2024-09-06T00:00:00"/>
    <s v="PR2425-03189"/>
    <s v="PO2425-03492"/>
    <d v="2024-09-13T00:00:00"/>
    <m/>
    <n v="10"/>
    <s v="SFST34000129"/>
    <s v="Consumable part for MN"/>
    <s v="Machanical part"/>
    <n v="2"/>
    <s v="นิปเปิ้ลสเตนเลส เกลียวนอก CITY 3/4 นิ้ว สีเงิน"/>
    <n v="10"/>
    <s v="PCS."/>
    <n v="13"/>
    <n v="130"/>
    <s v="Puneet Approval"/>
    <x v="14"/>
    <s v="Recive bill and GRN already"/>
    <m/>
    <d v="2024-09-23T00:00:00"/>
    <m/>
    <n v="10"/>
    <s v="Ontime"/>
    <m/>
  </r>
  <r>
    <n v="305"/>
    <s v="Expent  cost"/>
    <d v="2024-09-06T00:00:00"/>
    <m/>
    <m/>
    <d v="2024-09-06T00:00:00"/>
    <s v="PR2425-03189"/>
    <s v="PO2425-03493 "/>
    <d v="2024-09-13T00:00:00"/>
    <m/>
    <n v="20"/>
    <s v="SFST34000128"/>
    <s v="Consumable part for MN"/>
    <s v="Machanical part"/>
    <n v="1"/>
    <s v="นิปเปิ้ลทองเหลืองชุบโครเมียม CITY 1/2 นิ้ว"/>
    <n v="10"/>
    <s v="PCS."/>
    <n v="60"/>
    <n v="600"/>
    <s v="Puneet Approval"/>
    <x v="23"/>
    <s v="Recive bill and GRN already"/>
    <m/>
    <d v="2024-10-03T00:00:00"/>
    <m/>
    <n v="20"/>
    <s v="Ontime"/>
    <m/>
  </r>
  <r>
    <n v="306"/>
    <s v="Expent  cost"/>
    <d v="2024-09-06T00:00:00"/>
    <m/>
    <m/>
    <d v="2024-09-06T00:00:00"/>
    <s v="PR2425-03204"/>
    <s v="PO2425-03494 "/>
    <d v="2024-09-13T00:00:00"/>
    <m/>
    <n v="15"/>
    <s v="SFST81000050"/>
    <s v="Electrical system in PD area"/>
    <s v="Eletrical part"/>
    <n v="1"/>
    <s v="HACO&quot; คอนเนคเตอร์ UPVC (สีขาว) ขนาด 20 mm"/>
    <n v="100"/>
    <s v="PCS."/>
    <n v="4.8"/>
    <n v="480"/>
    <s v="Puneet Approval"/>
    <x v="2"/>
    <s v="Recive bill and GRN already"/>
    <m/>
    <d v="2024-09-24T00:00:00"/>
    <m/>
    <n v="11"/>
    <s v="Ontime"/>
    <m/>
  </r>
  <r>
    <n v="307"/>
    <s v="Expent  cost"/>
    <d v="2024-09-06T00:00:00"/>
    <m/>
    <m/>
    <d v="2024-09-06T00:00:00"/>
    <s v="PR2425-03204"/>
    <s v="PO2425-03494 "/>
    <d v="2024-09-13T00:00:00"/>
    <m/>
    <n v="15"/>
    <s v="SFST81000050"/>
    <s v="Electrical system in PD area"/>
    <s v="Eletrical part"/>
    <n v="2"/>
    <s v="HACO&quot; คอนเนคเดอร์ UPVC (สีขาว) ขนาด 25 mm."/>
    <n v="50"/>
    <s v="PCS."/>
    <n v="6"/>
    <n v="300"/>
    <s v="Puneet Approval"/>
    <x v="2"/>
    <s v="Recive bill and GRN already"/>
    <m/>
    <d v="2024-09-24T00:00:00"/>
    <m/>
    <n v="11"/>
    <s v="Ontime"/>
    <m/>
  </r>
  <r>
    <n v="308"/>
    <s v="Expent  cost"/>
    <d v="2024-09-06T00:00:00"/>
    <m/>
    <m/>
    <d v="2024-09-06T00:00:00"/>
    <s v="PR2425-03204"/>
    <s v="PO2425-03494 "/>
    <d v="2024-09-13T00:00:00"/>
    <m/>
    <n v="15"/>
    <s v="SFST81000050"/>
    <s v="Electrical system in PD area"/>
    <s v="Eletrical part"/>
    <n v="3"/>
    <s v="HACO&quot; ข้อต่อตรง UPVC (สีขาว) ขนาด 25 mm."/>
    <n v="50"/>
    <s v="PCS."/>
    <n v="3.6"/>
    <n v="180"/>
    <s v="Puneet Approval"/>
    <x v="2"/>
    <s v="Recive bill and GRN already"/>
    <m/>
    <d v="2024-09-24T00:00:00"/>
    <m/>
    <n v="11"/>
    <s v="Ontime"/>
    <m/>
  </r>
  <r>
    <n v="309"/>
    <s v="Expent  cost"/>
    <d v="2024-09-06T00:00:00"/>
    <m/>
    <m/>
    <d v="2024-09-06T00:00:00"/>
    <s v="PR2425-03204"/>
    <s v="PO2425-03494 "/>
    <d v="2024-09-13T00:00:00"/>
    <m/>
    <n v="15"/>
    <s v="SFST81000050"/>
    <s v="Electrical system in PD area"/>
    <s v="Eletrical part"/>
    <n v="4"/>
    <s v="HACO&quot; Flex ลูกฟูก (สีขาว) ขนาด 25 mm."/>
    <n v="1"/>
    <s v="PCS."/>
    <n v="660"/>
    <n v="660"/>
    <s v="Puneet Approval"/>
    <x v="2"/>
    <s v="Recive bill and GRN already"/>
    <m/>
    <d v="2024-09-24T00:00:00"/>
    <m/>
    <n v="11"/>
    <s v="Ontime"/>
    <m/>
  </r>
  <r>
    <n v="310"/>
    <s v="Expent  cost"/>
    <d v="2024-09-06T00:00:00"/>
    <m/>
    <m/>
    <d v="2024-09-06T00:00:00"/>
    <s v="PR2425-03204"/>
    <s v="PO2425-03494 "/>
    <d v="2024-09-13T00:00:00"/>
    <m/>
    <n v="15"/>
    <s v="SFST81000050"/>
    <s v="Electrical system in PD area"/>
    <s v="Eletrical part"/>
    <n v="5"/>
    <s v="NANO&quot; Box ลอย ขนาด 4x4&quot; (สีเทา)"/>
    <n v="10"/>
    <s v="PCS."/>
    <n v="37"/>
    <n v="370"/>
    <s v="Puneet Approval"/>
    <x v="2"/>
    <s v="Recive bill and GRN already"/>
    <m/>
    <d v="2024-09-24T00:00:00"/>
    <m/>
    <n v="11"/>
    <s v="Ontime"/>
    <m/>
  </r>
  <r>
    <n v="311"/>
    <s v="Expent  cost"/>
    <d v="2024-09-06T00:00:00"/>
    <m/>
    <m/>
    <d v="2024-09-06T00:00:00"/>
    <s v="PR2425-03204"/>
    <s v="PO2425-03494 "/>
    <d v="2024-09-13T00:00:00"/>
    <m/>
    <n v="15"/>
    <s v="SFST81000050"/>
    <s v="Electrical system in PD area"/>
    <s v="Eletrical part"/>
    <n v="6"/>
    <s v="NANO&quot; Box ลอย ขนาด 2x4&quot; (สีเทา)"/>
    <n v="10"/>
    <s v="PCS."/>
    <n v="20"/>
    <n v="200"/>
    <s v="Puneet Approval"/>
    <x v="2"/>
    <s v="Recive bill and GRN already"/>
    <m/>
    <d v="2024-09-24T00:00:00"/>
    <m/>
    <n v="11"/>
    <s v="Ontime"/>
    <m/>
  </r>
  <r>
    <n v="312"/>
    <s v="Expent  cost"/>
    <d v="2024-09-06T00:00:00"/>
    <m/>
    <m/>
    <d v="2024-09-06T00:00:00"/>
    <s v="PR2425-03204"/>
    <s v="PO2425-03494 "/>
    <d v="2024-09-13T00:00:00"/>
    <m/>
    <n v="15"/>
    <s v="SFST81000050"/>
    <s v="Electrical system in PD area"/>
    <s v="Eletrical part"/>
    <n v="7"/>
    <s v="HACO&quot; ท่อ UPV (สีขาว) ขนาด 25 mm."/>
    <n v="10"/>
    <s v="PCS."/>
    <n v="60"/>
    <n v="600"/>
    <s v="Puneet Approval"/>
    <x v="2"/>
    <s v="Recive bill and GRN already"/>
    <m/>
    <d v="2024-09-24T00:00:00"/>
    <m/>
    <n v="11"/>
    <s v="Ontime"/>
    <m/>
  </r>
  <r>
    <n v="313"/>
    <s v="Expent  cost"/>
    <d v="2024-09-06T00:00:00"/>
    <m/>
    <m/>
    <d v="2024-09-06T00:00:00"/>
    <s v="PR2425-03204"/>
    <s v="PO2425-03494 "/>
    <d v="2024-09-13T00:00:00"/>
    <m/>
    <n v="15"/>
    <s v="SFST81000050"/>
    <s v="Electrical system in PD area"/>
    <s v="Eletrical part"/>
    <n v="8"/>
    <s v="YAZAKI&quot; สายไฟ THW 1x2.5 SQ.mm (สีขาว)"/>
    <n v="1"/>
    <s v="PCS."/>
    <n v="1070"/>
    <n v="1070"/>
    <s v="Puneet Approval"/>
    <x v="2"/>
    <s v="Recive bill and GRN already"/>
    <m/>
    <d v="2024-09-24T00:00:00"/>
    <m/>
    <n v="11"/>
    <s v="Ontime"/>
    <m/>
  </r>
  <r>
    <n v="314"/>
    <s v="Expent  cost"/>
    <d v="2024-09-06T00:00:00"/>
    <m/>
    <m/>
    <d v="2024-09-06T00:00:00"/>
    <s v="PR2425-03204"/>
    <s v="PO2425-03494 "/>
    <d v="2024-09-13T00:00:00"/>
    <m/>
    <n v="15"/>
    <s v="SFST81000050"/>
    <s v="Electrical system in PD area"/>
    <s v="Eletrical part"/>
    <n v="9"/>
    <s v="HACO&quot; แคล้มก้ามปูล็อคท่อ UPVC (สีขาว) ขนาด 25 mm."/>
    <n v="100"/>
    <s v="PCS."/>
    <n v="3.2"/>
    <n v="320"/>
    <s v="Puneet Approval"/>
    <x v="2"/>
    <s v="Recive bill and GRN already"/>
    <m/>
    <d v="2024-09-24T00:00:00"/>
    <m/>
    <n v="11"/>
    <s v="Ontime"/>
    <m/>
  </r>
  <r>
    <n v="315"/>
    <s v="Expent  cost"/>
    <d v="2024-09-06T00:00:00"/>
    <m/>
    <m/>
    <d v="2024-09-06T00:00:00"/>
    <s v="PR2425-03199"/>
    <s v="PO2425-03495"/>
    <d v="2024-09-13T00:00:00"/>
    <m/>
    <n v="15"/>
    <s v="SFST81000050"/>
    <s v="Electrical system in PD area"/>
    <s v="Eletrical part"/>
    <n v="1"/>
    <s v="ไฟไซเรน LED (SUNMOON)_x000a_-รุ่น NB-1101A-J ขนาด 4 นิ้ว (สีแดง)"/>
    <n v="5"/>
    <s v="PCS."/>
    <n v="350"/>
    <n v="1750"/>
    <s v="Puneet Approval"/>
    <x v="2"/>
    <s v="Recive bill and GRN already"/>
    <m/>
    <d v="2024-09-24T00:00:00"/>
    <m/>
    <n v="11"/>
    <s v="Ontime"/>
    <m/>
  </r>
  <r>
    <n v="316"/>
    <s v="Expent  cost"/>
    <d v="2024-09-06T00:00:00"/>
    <m/>
    <m/>
    <d v="2024-09-06T00:00:00"/>
    <s v="PR2425-03199"/>
    <s v="PO2425-03495"/>
    <d v="2024-09-13T00:00:00"/>
    <m/>
    <n v="15"/>
    <s v="SFST81000050"/>
    <s v="Electrical system in PD area"/>
    <s v="Eletrical part"/>
    <n v="2"/>
    <s v="ท่อ Flexible อ่อนลูกฟูกสีขาว &quot;CLIPSAL&quot; (UPVC) _x000a_-ขนาด 20 mm. 1(50 เมตร/ม้วน)"/>
    <n v="1"/>
    <s v="PCS."/>
    <n v="645"/>
    <n v="645"/>
    <s v="Puneet Approval"/>
    <x v="2"/>
    <s v="Recive bill and GRN already"/>
    <m/>
    <d v="2024-09-24T00:00:00"/>
    <m/>
    <n v="11"/>
    <s v="Ontime"/>
    <m/>
  </r>
  <r>
    <n v="317"/>
    <s v="Expent  cost"/>
    <d v="2024-09-06T00:00:00"/>
    <m/>
    <m/>
    <d v="2024-09-06T00:00:00"/>
    <s v="PR2425-03182"/>
    <s v="PO2425-03496"/>
    <d v="2024-09-13T00:00:00"/>
    <m/>
    <n v="10"/>
    <s v="SFST81000050"/>
    <s v="Electrical system in PD area"/>
    <s v="Eletrical part"/>
    <n v="1"/>
    <s v="MITSUBISHI&quot;, TYPE SP-QR,1/2HP(0.4Kw), Frame 80M 220V,4P, Split phase start single induction motor"/>
    <n v="2"/>
    <s v="PCS."/>
    <n v="3200"/>
    <n v="6400"/>
    <s v="Puneet Approval"/>
    <x v="26"/>
    <s v="Recive bill and GRN already"/>
    <m/>
    <d v="2024-09-19T00:00:00"/>
    <m/>
    <n v="6"/>
    <s v="Ontime"/>
    <m/>
  </r>
  <r>
    <n v="318"/>
    <s v="Expent  cost"/>
    <d v="2024-09-06T00:00:00"/>
    <m/>
    <m/>
    <d v="2024-09-06T00:00:00"/>
    <s v="PR2425-03202"/>
    <s v="PO2425-03497 "/>
    <d v="2024-09-13T00:00:00"/>
    <m/>
    <n v="10"/>
    <s v="SFST34000159"/>
    <s v="Consumable part for MN"/>
    <s v="Consumable part"/>
    <n v="1"/>
    <s v="น้ำยาอเนกประสงค์ 500 ml. SONAX"/>
    <n v="12"/>
    <s v="PCS."/>
    <n v="130"/>
    <n v="1560"/>
    <s v="Puneet Approval"/>
    <x v="14"/>
    <s v="Recive bill and GRN already"/>
    <m/>
    <d v="2024-09-23T00:00:00"/>
    <m/>
    <n v="10"/>
    <s v="Ontime"/>
    <m/>
  </r>
  <r>
    <n v="319"/>
    <s v="Expent  cost"/>
    <d v="2024-09-06T00:00:00"/>
    <m/>
    <m/>
    <d v="2024-09-06T00:00:00"/>
    <s v="PR2425-03203"/>
    <s v="PO2425-03498"/>
    <d v="2024-09-13T00:00:00"/>
    <m/>
    <n v="10"/>
    <s v="SFST34000063"/>
    <s v="Consumable part for MN"/>
    <s v="Consumable part"/>
    <n v="1"/>
    <s v="&quot;Ruamthong&quot;, RT465-3/4HP,380V ,50Hz, 3PH , Motor fan"/>
    <n v="5"/>
    <s v="PCS."/>
    <n v="3881.78"/>
    <n v="19408.900000000001"/>
    <s v="Puneet Approval"/>
    <x v="58"/>
    <s v="Recive bill and GRN already"/>
    <m/>
    <d v="2024-09-19T00:00:00"/>
    <m/>
    <n v="6"/>
    <s v="Ontime"/>
    <m/>
  </r>
  <r>
    <n v="320"/>
    <s v="Expent  cost"/>
    <d v="2024-09-06T00:00:00"/>
    <m/>
    <m/>
    <d v="2024-09-06T00:00:00"/>
    <s v="PR2425-03203"/>
    <s v="PO2425-03498"/>
    <d v="2024-09-13T00:00:00"/>
    <m/>
    <n v="10"/>
    <s v="SFST34000064"/>
    <s v="Consumable part for MN"/>
    <s v="Consumable part"/>
    <n v="2"/>
    <s v="&quot;Ruamthong&quot;, RT490-61-24, 380V, 3PH , 1HP, Motor fan"/>
    <n v="2"/>
    <s v="PCS."/>
    <n v="4535.9799999999996"/>
    <n v="9071.9599999999991"/>
    <s v="Puneet Approval"/>
    <x v="58"/>
    <s v="Recive bill and GRN already"/>
    <m/>
    <d v="2024-09-19T00:00:00"/>
    <m/>
    <n v="6"/>
    <s v="Ontime"/>
    <m/>
  </r>
  <r>
    <n v="321"/>
    <s v="CAPEX  (Unbudget)"/>
    <d v="2024-09-12T00:00:00"/>
    <m/>
    <m/>
    <d v="2024-09-12T00:00:00"/>
    <s v="PR2425-03281"/>
    <s v="PO2425-03508"/>
    <d v="2024-09-19T00:00:00"/>
    <m/>
    <n v="15"/>
    <s v="SFST82000007"/>
    <s v="PD Machine"/>
    <s v="Condencer Unit No.33 (Ice Maker)"/>
    <n v="1"/>
    <s v="BITZER&quot; Semi 4HE-18Y;w/ CH+EO+CMRC02"/>
    <n v="1"/>
    <s v="PCS."/>
    <n v="130000"/>
    <n v="130000"/>
    <s v="Puneet Approval"/>
    <x v="59"/>
    <s v="Recive bill and GRN already"/>
    <m/>
    <d v="2024-10-02T00:00:00"/>
    <m/>
    <n v="13"/>
    <s v="Ontime"/>
    <m/>
  </r>
  <r>
    <n v="322"/>
    <s v="Expent  cost"/>
    <d v="2024-09-10T00:00:00"/>
    <m/>
    <m/>
    <d v="2024-09-10T00:00:00"/>
    <s v="PR2425-03268"/>
    <s v="PO2425-03509"/>
    <d v="2024-09-17T00:00:00"/>
    <m/>
    <n v="30"/>
    <s v="SFST81000048"/>
    <s v="PD Machine"/>
    <s v="X-Ray machine No.1"/>
    <n v="1"/>
    <s v="Flat Belt: Seamless: 430:1678"/>
    <n v="1"/>
    <s v="JOB"/>
    <n v="50220"/>
    <n v="50220"/>
    <s v="Puneet Approval"/>
    <x v="60"/>
    <s v="Recive bill and GRN already"/>
    <m/>
    <d v="2024-10-17T00:00:00"/>
    <m/>
    <n v="30"/>
    <s v="Ontime"/>
    <m/>
  </r>
  <r>
    <n v="323"/>
    <s v="Expent  cost"/>
    <d v="2024-09-10T00:00:00"/>
    <m/>
    <m/>
    <d v="2024-09-10T00:00:00"/>
    <s v="PR2425-03268"/>
    <s v="PO2425-03509"/>
    <d v="2024-09-17T00:00:00"/>
    <m/>
    <n v="30"/>
    <s v="SFST81000048"/>
    <s v="PD Machine"/>
    <s v="X-Ray machine No.1"/>
    <n v="2"/>
    <s v="Sensor: PDA :-N:"/>
    <n v="1"/>
    <s v="JOB"/>
    <n v="193050"/>
    <n v="193050"/>
    <s v="Puneet Approval"/>
    <x v="60"/>
    <s v="Recive bill and GRN already"/>
    <m/>
    <d v="2024-10-17T00:00:00"/>
    <m/>
    <n v="30"/>
    <s v="Ontime"/>
    <m/>
  </r>
  <r>
    <n v="324"/>
    <s v="Expent  cost"/>
    <d v="2024-09-07T00:00:00"/>
    <m/>
    <m/>
    <d v="2024-09-07T00:00:00"/>
    <s v="PR2425-03231"/>
    <s v="PO2425-03510 "/>
    <d v="2024-09-14T00:00:00"/>
    <m/>
    <n v="10"/>
    <s v="SFST81000050"/>
    <s v="Tool and Equipment  Engineering"/>
    <s v="Cevil jobs"/>
    <n v="1"/>
    <s v="&quot;Flexible&quot; ท่อเหล็กอ่อน กันน้ำ สีเทา ขนาด 1-1/2&quot; ยาว 8 เมตร ( เมตรละ 280 บาท)"/>
    <n v="1"/>
    <s v="ROLL"/>
    <n v="2240"/>
    <n v="2240"/>
    <s v="Puneet Approval"/>
    <x v="25"/>
    <s v="Recive bill and GRN already"/>
    <m/>
    <d v="2024-09-24T00:00:00"/>
    <m/>
    <n v="10"/>
    <s v="Ontime"/>
    <m/>
  </r>
  <r>
    <n v="325"/>
    <s v="Expent  cost"/>
    <d v="2024-09-07T00:00:00"/>
    <m/>
    <m/>
    <d v="2024-09-07T00:00:00"/>
    <s v="PR2425-03232 "/>
    <s v="PO2425-03511"/>
    <d v="2024-09-14T00:00:00"/>
    <m/>
    <n v="30"/>
    <s v="SFST34000171"/>
    <s v="Consumable part for MN"/>
    <s v="Cevil jobs"/>
    <n v="1"/>
    <s v="ข้อต่อตรง สเตนเลส ตัวผู้ 1/2 นิ้ว (150 มม.)"/>
    <n v="5"/>
    <s v="PCS."/>
    <n v="100"/>
    <n v="500"/>
    <s v="Puneet Approval"/>
    <x v="56"/>
    <s v="Recive bill and GRN already"/>
    <m/>
    <d v="2024-10-04T00:00:00"/>
    <m/>
    <n v="20"/>
    <s v="Ontime"/>
    <m/>
  </r>
  <r>
    <n v="326"/>
    <s v="Expent  cost"/>
    <d v="2024-09-07T00:00:00"/>
    <m/>
    <m/>
    <d v="2024-09-07T00:00:00"/>
    <s v="PR2425-03232 "/>
    <s v="PO2425-03511"/>
    <d v="2024-09-14T00:00:00"/>
    <m/>
    <n v="25"/>
    <s v="SFST34000172"/>
    <s v="Consumable part for MN"/>
    <s v="Cevil jobs"/>
    <n v="2"/>
    <s v="ข้อต่อตรง สเตนเลส ตัวผู้ 3/4 นิ้ว (150 มม.)"/>
    <n v="5"/>
    <s v="PCS."/>
    <n v="130"/>
    <n v="650"/>
    <s v="Puneet Approval"/>
    <x v="56"/>
    <s v="Recive bill and GRN already"/>
    <m/>
    <d v="2024-10-04T00:00:00"/>
    <m/>
    <n v="20"/>
    <s v="Ontime"/>
    <m/>
  </r>
  <r>
    <n v="327"/>
    <s v="Expent  cost"/>
    <d v="2024-09-07T00:00:00"/>
    <m/>
    <m/>
    <d v="2024-09-07T00:00:00"/>
    <s v="PR2425-03235"/>
    <s v="PO2425-03515 "/>
    <d v="2024-09-14T00:00:00"/>
    <m/>
    <n v="10"/>
    <s v="SFST34000160"/>
    <s v="Consumable part for MN"/>
    <s v="Cevil jobs"/>
    <n v="1"/>
    <s v="กาวปะเก็นทรีบอนด์ (Threebond 1104 NEO PLUS)"/>
    <n v="8"/>
    <s v="PCS."/>
    <n v="90"/>
    <n v="720"/>
    <s v="Puneet Approval"/>
    <x v="14"/>
    <s v="Recive bill and GRN already"/>
    <m/>
    <d v="2024-09-23T00:00:00"/>
    <m/>
    <n v="9"/>
    <s v="Ontime"/>
    <m/>
  </r>
  <r>
    <n v="328"/>
    <s v="Expent  cost"/>
    <d v="2024-09-06T00:00:00"/>
    <m/>
    <m/>
    <d v="2024-09-06T00:00:00"/>
    <s v="PR2425-03193 "/>
    <s v="PO2425-03519"/>
    <d v="2024-09-13T00:00:00"/>
    <m/>
    <n v="10"/>
    <s v="SFST34000001"/>
    <s v="Consumable part for MN"/>
    <s v="Cevil jobs"/>
    <n v="1"/>
    <s v="ข้อต่อเกลียวนอก(ทองเหลือง), 1/2&quot;"/>
    <n v="6"/>
    <s v="PCS."/>
    <n v="42"/>
    <n v="252"/>
    <s v="Puneet Approval"/>
    <x v="14"/>
    <s v="Recive bill and GRN already"/>
    <m/>
    <d v="2024-09-23T00:00:00"/>
    <m/>
    <n v="10"/>
    <s v="Ontime"/>
    <m/>
  </r>
  <r>
    <n v="329"/>
    <s v="Expent  cost"/>
    <d v="2024-09-06T00:00:00"/>
    <m/>
    <m/>
    <d v="2024-09-06T00:00:00"/>
    <s v="PR2425-03193 "/>
    <s v="PO2425-03519"/>
    <d v="2024-09-13T00:00:00"/>
    <m/>
    <n v="10"/>
    <s v="SFST34000002"/>
    <s v="Consumable part for MN"/>
    <s v="Cevil jobs"/>
    <n v="2"/>
    <s v="ข้อต่อเกลียวนอก(ทองเหลือง), 3/4&quot;"/>
    <n v="5"/>
    <s v="PCS."/>
    <n v="60"/>
    <n v="300"/>
    <s v="Puneet Approval"/>
    <x v="14"/>
    <s v="Recive bill and GRN already"/>
    <m/>
    <d v="2024-09-23T00:00:00"/>
    <m/>
    <n v="10"/>
    <s v="Ontime"/>
    <m/>
  </r>
  <r>
    <n v="330"/>
    <s v="Expent  cost"/>
    <d v="2024-09-06T00:00:00"/>
    <m/>
    <m/>
    <d v="2024-09-06T00:00:00"/>
    <s v="PR2425-03193 "/>
    <s v="PO2425-03519"/>
    <d v="2024-09-13T00:00:00"/>
    <m/>
    <n v="10"/>
    <s v="SFST34000003"/>
    <s v="Consumable part for MN"/>
    <s v="Cevil jobs"/>
    <n v="3"/>
    <s v="ข้อต่อเกลียวนอก(ทองเหลือง) 1&quot;"/>
    <n v="5"/>
    <s v="PCS."/>
    <n v="96"/>
    <n v="480"/>
    <s v="Puneet Approval"/>
    <x v="14"/>
    <s v="Recive bill and GRN already"/>
    <m/>
    <d v="2024-09-23T00:00:00"/>
    <m/>
    <n v="10"/>
    <s v="Ontime"/>
    <m/>
  </r>
  <r>
    <n v="331"/>
    <s v="Expent  cost"/>
    <d v="2024-09-06T00:00:00"/>
    <m/>
    <m/>
    <d v="2024-09-06T00:00:00"/>
    <s v="PR2425-03193 "/>
    <s v="PO2425-03519"/>
    <d v="2024-09-13T00:00:00"/>
    <m/>
    <n v="10"/>
    <s v="SFST34000004"/>
    <s v="Consumable part for MN"/>
    <s v="Cevil jobs"/>
    <n v="4"/>
    <s v="ข้อต่อเกลียวนอก(PVC), 1/2&quot;"/>
    <n v="6"/>
    <s v="PCS."/>
    <n v="3"/>
    <n v="18"/>
    <s v="Puneet Approval"/>
    <x v="14"/>
    <s v="Recive bill and GRN already"/>
    <m/>
    <d v="2024-09-23T00:00:00"/>
    <m/>
    <n v="10"/>
    <s v="Ontime"/>
    <m/>
  </r>
  <r>
    <n v="332"/>
    <s v="Expent  cost"/>
    <d v="2024-09-06T00:00:00"/>
    <m/>
    <m/>
    <d v="2024-09-06T00:00:00"/>
    <s v="PR2425-03193 "/>
    <s v="PO2425-03519"/>
    <d v="2024-09-13T00:00:00"/>
    <m/>
    <n v="10"/>
    <s v="SFST34000006"/>
    <s v="Consumable part for MN"/>
    <s v="Cevil jobs"/>
    <n v="5"/>
    <s v="ข้อต่อเกลียวนอก(PVC), 1&quot;"/>
    <n v="5"/>
    <s v="PCS."/>
    <n v="6"/>
    <n v="30"/>
    <s v="Puneet Approval"/>
    <x v="14"/>
    <s v="Recive bill and GRN already"/>
    <m/>
    <d v="2024-09-23T00:00:00"/>
    <m/>
    <n v="10"/>
    <s v="Ontime"/>
    <m/>
  </r>
  <r>
    <n v="333"/>
    <s v="Expent  cost"/>
    <d v="2024-09-06T00:00:00"/>
    <m/>
    <m/>
    <d v="2024-09-06T00:00:00"/>
    <s v="PR2425-03193 "/>
    <s v="PO2425-03519"/>
    <d v="2024-09-13T00:00:00"/>
    <m/>
    <n v="10"/>
    <s v="SFST34000007"/>
    <s v="Consumable part for MN"/>
    <s v="Cevil jobs"/>
    <n v="6"/>
    <s v="ข้อต่อPVC ตรงเกลียวใน PVC, 1/2&quot;"/>
    <n v="10"/>
    <s v="PCS."/>
    <n v="3.5"/>
    <n v="35"/>
    <s v="Puneet Approval"/>
    <x v="14"/>
    <s v="Recive bill and GRN already"/>
    <m/>
    <d v="2024-09-23T00:00:00"/>
    <m/>
    <n v="10"/>
    <s v="Ontime"/>
    <m/>
  </r>
  <r>
    <n v="334"/>
    <s v="Expent  cost"/>
    <d v="2024-09-06T00:00:00"/>
    <m/>
    <m/>
    <d v="2024-09-06T00:00:00"/>
    <s v="PR2425-03193 "/>
    <s v="PO2425-03519"/>
    <d v="2024-09-13T00:00:00"/>
    <m/>
    <n v="10"/>
    <s v="SFST34000009"/>
    <s v="Consumable part for MN"/>
    <s v="Cevil jobs"/>
    <n v="7"/>
    <s v="ข้อต่อPVC ตรงเกลียวใน PVC, 1&quot;"/>
    <n v="5"/>
    <s v="PCS."/>
    <n v="8"/>
    <n v="40"/>
    <s v="Puneet Approval"/>
    <x v="14"/>
    <s v="Recive bill and GRN already"/>
    <m/>
    <d v="2024-09-23T00:00:00"/>
    <m/>
    <n v="10"/>
    <s v="Ontime"/>
    <m/>
  </r>
  <r>
    <n v="335"/>
    <s v="Expent  cost"/>
    <d v="2024-09-06T00:00:00"/>
    <m/>
    <m/>
    <d v="2024-09-06T00:00:00"/>
    <s v="PR2425-03193 "/>
    <s v="PO2425-03519"/>
    <d v="2024-09-13T00:00:00"/>
    <m/>
    <n v="10"/>
    <s v="SFST34000010"/>
    <s v="Consumable part for MN"/>
    <s v="Cevil jobs"/>
    <n v="8"/>
    <s v="ข้อต่อตรงPVC เกลียวในทองเหลือง, 1/2&quot;"/>
    <n v="10"/>
    <s v="PCS."/>
    <n v="32"/>
    <n v="320"/>
    <s v="Puneet Approval"/>
    <x v="14"/>
    <s v="Recive bill and GRN already"/>
    <m/>
    <d v="2024-09-23T00:00:00"/>
    <m/>
    <n v="10"/>
    <s v="Ontime"/>
    <m/>
  </r>
  <r>
    <n v="336"/>
    <s v="Expent  cost"/>
    <d v="2024-09-06T00:00:00"/>
    <m/>
    <m/>
    <d v="2024-09-06T00:00:00"/>
    <s v="PR2425-03193 "/>
    <s v="PO2425-03519"/>
    <d v="2024-09-13T00:00:00"/>
    <m/>
    <n v="10"/>
    <s v="SFST34000013"/>
    <s v="Consumable part for MN"/>
    <s v="Cevil jobs"/>
    <n v="9"/>
    <s v="ปลั๊กอุดเกลียวนอกPVC, 1/2&quot;"/>
    <n v="10"/>
    <s v="PCS."/>
    <n v="1.8"/>
    <n v="18"/>
    <s v="Puneet Approval"/>
    <x v="14"/>
    <s v="Recive bill and GRN already"/>
    <m/>
    <d v="2024-09-23T00:00:00"/>
    <m/>
    <n v="10"/>
    <s v="Ontime"/>
    <m/>
  </r>
  <r>
    <n v="337"/>
    <s v="Expent  cost"/>
    <d v="2024-09-06T00:00:00"/>
    <m/>
    <m/>
    <d v="2024-09-06T00:00:00"/>
    <s v="PR2425-03193 "/>
    <s v="PO2425-03519"/>
    <d v="2024-09-13T00:00:00"/>
    <m/>
    <n v="10"/>
    <s v="SFST34000016"/>
    <s v="Consumable part for MN"/>
    <s v="Cevil jobs"/>
    <n v="10"/>
    <s v="ข้อต่อตรงPVC, 1/2&quot;"/>
    <n v="10"/>
    <s v="PCS."/>
    <n v="3"/>
    <n v="30"/>
    <s v="Puneet Approval"/>
    <x v="14"/>
    <s v="Recive bill and GRN already"/>
    <m/>
    <d v="2024-09-23T00:00:00"/>
    <m/>
    <n v="10"/>
    <s v="Ontime"/>
    <m/>
  </r>
  <r>
    <n v="338"/>
    <s v="Expent  cost"/>
    <d v="2024-09-06T00:00:00"/>
    <m/>
    <m/>
    <d v="2024-09-06T00:00:00"/>
    <s v="PR2425-03193 "/>
    <s v="PO2425-03519"/>
    <d v="2024-09-13T00:00:00"/>
    <m/>
    <n v="10"/>
    <s v="SFST34000018"/>
    <s v="Consumable part for MN"/>
    <s v="Cevil jobs"/>
    <n v="11"/>
    <s v="ข้อต่อตรงPVC, 1&quot;"/>
    <n v="5"/>
    <s v="PCS."/>
    <n v="6.5"/>
    <n v="32.5"/>
    <s v="Puneet Approval"/>
    <x v="14"/>
    <s v="Recive bill and GRN already"/>
    <m/>
    <d v="2024-09-23T00:00:00"/>
    <m/>
    <n v="10"/>
    <s v="Ontime"/>
    <m/>
  </r>
  <r>
    <n v="339"/>
    <s v="Expent  cost"/>
    <d v="2024-09-06T00:00:00"/>
    <m/>
    <m/>
    <d v="2024-09-06T00:00:00"/>
    <s v="PR2425-03193 "/>
    <s v="PO2425-03519"/>
    <d v="2024-09-13T00:00:00"/>
    <m/>
    <n v="10"/>
    <s v="SFST34000019"/>
    <s v="Consumable part for MN"/>
    <s v="Cevil jobs"/>
    <n v="12"/>
    <s v="ข้องอ 90 PVC,1/2 &quot;"/>
    <n v="10"/>
    <s v="PCS."/>
    <n v="3.7"/>
    <n v="37"/>
    <s v="Puneet Approval"/>
    <x v="14"/>
    <s v="Recive bill and GRN already"/>
    <m/>
    <d v="2024-09-23T00:00:00"/>
    <m/>
    <n v="10"/>
    <s v="Ontime"/>
    <m/>
  </r>
  <r>
    <n v="340"/>
    <s v="Expent  cost"/>
    <d v="2024-09-06T00:00:00"/>
    <m/>
    <m/>
    <d v="2024-09-06T00:00:00"/>
    <s v="PR2425-03193 "/>
    <s v="PO2425-03519"/>
    <d v="2024-09-13T00:00:00"/>
    <m/>
    <n v="10"/>
    <s v="SFST34000021"/>
    <s v="Consumable part for MN"/>
    <s v="Cevil jobs"/>
    <n v="13"/>
    <s v="ข้องอ 90 PVC,1 &quot;"/>
    <n v="6"/>
    <s v="PCS."/>
    <n v="9"/>
    <n v="54"/>
    <s v="Puneet Approval"/>
    <x v="14"/>
    <s v="Recive bill and GRN already"/>
    <m/>
    <d v="2024-09-23T00:00:00"/>
    <m/>
    <n v="10"/>
    <s v="Ontime"/>
    <m/>
  </r>
  <r>
    <n v="341"/>
    <s v="Expent  cost"/>
    <d v="2024-09-06T00:00:00"/>
    <m/>
    <m/>
    <d v="2024-09-06T00:00:00"/>
    <s v="PR2425-03193 "/>
    <s v="PO2425-03519"/>
    <d v="2024-09-13T00:00:00"/>
    <m/>
    <n v="10"/>
    <s v="SFST34000022"/>
    <s v="Consumable part for MN"/>
    <s v="Cevil jobs"/>
    <n v="14"/>
    <s v="ข้อต่อ3 ทางPVC, 1/2&quot;"/>
    <n v="10"/>
    <s v="PCS."/>
    <n v="5"/>
    <n v="50"/>
    <s v="Puneet Approval"/>
    <x v="14"/>
    <s v="Recive bill and GRN already"/>
    <m/>
    <d v="2024-09-23T00:00:00"/>
    <m/>
    <n v="10"/>
    <s v="Ontime"/>
    <m/>
  </r>
  <r>
    <n v="342"/>
    <s v="Expent  cost"/>
    <d v="2024-09-07T00:00:00"/>
    <m/>
    <m/>
    <d v="2024-09-07T00:00:00"/>
    <s v="PR2425-03229"/>
    <s v="PO2425-03531"/>
    <d v="2024-09-14T00:00:00"/>
    <m/>
    <n v="10"/>
    <s v="SFST34000170"/>
    <s v="Consumable part for MN"/>
    <s v="Air Compressor No.2"/>
    <n v="1"/>
    <s v="DANFOSS&quot;, KP1, 060-1101, Pressure Switch"/>
    <n v="2"/>
    <s v="PCS."/>
    <n v="950"/>
    <n v="1900"/>
    <s v="Puneet Approval"/>
    <x v="61"/>
    <s v="Recive bill and GRN already"/>
    <m/>
    <d v="2024-09-19T00:00:00"/>
    <m/>
    <n v="5"/>
    <s v="Ontime"/>
    <m/>
  </r>
  <r>
    <n v="343"/>
    <s v="Expent  cost"/>
    <d v="2024-09-07T00:00:00"/>
    <m/>
    <m/>
    <d v="2024-09-07T00:00:00"/>
    <s v="PR2425-03230"/>
    <s v="PO2425-03532"/>
    <d v="2024-09-14T00:00:00"/>
    <m/>
    <n v="10"/>
    <s v="SFST81000050"/>
    <s v="Tool and Equipment  Engineering"/>
    <s v="Electrical jobs"/>
    <n v="1"/>
    <s v="Plug Groundคู่ &quot;Panasonic&quot; รุ่น WEG-15929"/>
    <n v="6"/>
    <s v="PCS."/>
    <n v="115"/>
    <n v="690"/>
    <s v="Puneet Approval"/>
    <x v="2"/>
    <s v="Recive bill and GRN already"/>
    <m/>
    <d v="2024-09-24T00:00:00"/>
    <m/>
    <n v="10"/>
    <s v="Ontime"/>
    <m/>
  </r>
  <r>
    <n v="344"/>
    <s v="Expent  cost"/>
    <d v="2024-09-07T00:00:00"/>
    <m/>
    <m/>
    <d v="2024-09-07T00:00:00"/>
    <s v="PR2425-03230"/>
    <s v="PO2425-03532"/>
    <d v="2024-09-14T00:00:00"/>
    <m/>
    <n v="10"/>
    <s v="SFST81000050"/>
    <s v="Tool and Equipment  Engineering"/>
    <s v="Electrical jobs"/>
    <n v="2"/>
    <s v="ฝาครอบ 3 ช่อง &quot;Panasonic&quot; รุ่น WEG6801-3WK"/>
    <n v="6"/>
    <s v="PCS."/>
    <n v="19"/>
    <n v="114"/>
    <s v="Puneet Approval"/>
    <x v="2"/>
    <s v="Recive bill and GRN already"/>
    <m/>
    <d v="2024-09-24T00:00:00"/>
    <m/>
    <n v="10"/>
    <s v="Ontime"/>
    <m/>
  </r>
  <r>
    <n v="345"/>
    <s v="Expent  cost"/>
    <d v="2024-09-07T00:00:00"/>
    <m/>
    <m/>
    <d v="2024-09-07T00:00:00"/>
    <s v="PR2425-03230"/>
    <s v="PO2425-03532"/>
    <d v="2024-09-14T00:00:00"/>
    <m/>
    <n v="10"/>
    <s v="SFST81000050"/>
    <s v="Tool and Equipment  Engineering"/>
    <s v="Electrical jobs"/>
    <n v="3"/>
    <s v="Dai To Shi Boxลอย ABS เกรดA ขนาด 2x4นิ้ว สีขาว"/>
    <n v="6"/>
    <s v="PCS."/>
    <n v="10"/>
    <n v="60"/>
    <s v="Puneet Approval"/>
    <x v="2"/>
    <s v="Recive bill and GRN already"/>
    <m/>
    <d v="2024-09-24T00:00:00"/>
    <m/>
    <n v="10"/>
    <s v="Ontime"/>
    <m/>
  </r>
  <r>
    <n v="346"/>
    <s v="Expent  cost"/>
    <d v="2024-09-07T00:00:00"/>
    <m/>
    <m/>
    <d v="2024-09-07T00:00:00"/>
    <s v="PR2425-03230"/>
    <s v="PO2425-03532"/>
    <d v="2024-09-14T00:00:00"/>
    <m/>
    <n v="10"/>
    <s v="SFST81000050"/>
    <s v="Tool and Equipment  Engineering"/>
    <s v="Electrical jobs"/>
    <n v="4"/>
    <s v="รางเก็บสายทรงโค้ง แบบเทปกาวในตัว รุ่น FD30_x000a_ขนาด 8H x 30 mm. ยาว 2 เมตร"/>
    <n v="2"/>
    <s v="PCS."/>
    <n v="110"/>
    <n v="220"/>
    <s v="Puneet Approval"/>
    <x v="2"/>
    <s v="Recive bill and GRN already"/>
    <m/>
    <d v="2024-09-24T00:00:00"/>
    <m/>
    <n v="10"/>
    <s v="Ontime"/>
    <m/>
  </r>
  <r>
    <n v="347"/>
    <s v="Expent  cost"/>
    <d v="2024-09-07T00:00:00"/>
    <m/>
    <m/>
    <d v="2024-09-07T00:00:00"/>
    <s v="PR2425-03230"/>
    <s v="PO2425-03533"/>
    <d v="2024-09-14T00:00:00"/>
    <m/>
    <n v="10"/>
    <s v="SFST81000050"/>
    <s v="Tool and Equipment  Engineering"/>
    <s v="Electrical jobs"/>
    <n v="1"/>
    <s v="รางเก็บสาย แบบเทปกาวในตัว &quot;PRI&quot; รุ่น T4 ยาว 2 เมตร"/>
    <n v="12"/>
    <s v="PCS."/>
    <n v="75"/>
    <n v="900"/>
    <s v="Puneet Approval"/>
    <x v="25"/>
    <s v="Recive bill and GRN already"/>
    <m/>
    <d v="2024-09-24T00:00:00"/>
    <m/>
    <n v="10"/>
    <s v="Ontime"/>
    <m/>
  </r>
  <r>
    <n v="348"/>
    <s v="Expent  cost"/>
    <d v="2024-09-07T00:00:00"/>
    <m/>
    <m/>
    <d v="2024-09-07T00:00:00"/>
    <s v="PR2425-03223"/>
    <s v="PO2425-03534"/>
    <d v="2024-09-14T00:00:00"/>
    <m/>
    <n v="15"/>
    <s v="SFST81000050"/>
    <s v="Tool and Equipment  Engineering"/>
    <s v="Electrical jobs"/>
    <n v="1"/>
    <s v="Bticino&quot; ปลั๊กกราวด์คู่ มีม่านนิรภัย บิทิชิโน M9025G"/>
    <n v="10"/>
    <s v="PCS."/>
    <n v="125"/>
    <n v="1250"/>
    <s v="Puneet Approval"/>
    <x v="2"/>
    <s v="Recive bill and GRN already"/>
    <m/>
    <d v="2024-09-25T00:00:00"/>
    <m/>
    <n v="11"/>
    <s v="Ontime"/>
    <m/>
  </r>
  <r>
    <n v="349"/>
    <s v="Expent  cost"/>
    <d v="2024-09-07T00:00:00"/>
    <m/>
    <m/>
    <d v="2024-09-07T00:00:00"/>
    <s v="PR2425-03223"/>
    <s v="PO2425-03534"/>
    <d v="2024-09-14T00:00:00"/>
    <m/>
    <n v="15"/>
    <s v="SFST81000050"/>
    <s v="Tool and Equipment  Engineering"/>
    <s v="Electrical jobs"/>
    <n v="2"/>
    <s v="HACO&quot; เต้ารับแบบฝังเฉียงกันน้ำ 5P 32A #4252-6V"/>
    <n v="6"/>
    <s v="PCS."/>
    <n v="400"/>
    <n v="2400"/>
    <s v="Puneet Approval"/>
    <x v="2"/>
    <s v="Recive bill and GRN already"/>
    <m/>
    <d v="2024-09-25T00:00:00"/>
    <m/>
    <n v="11"/>
    <s v="Ontime"/>
    <m/>
  </r>
  <r>
    <n v="350"/>
    <s v="Expent  cost"/>
    <d v="2024-09-07T00:00:00"/>
    <m/>
    <m/>
    <d v="2024-09-07T00:00:00"/>
    <s v="PR2425-03223"/>
    <s v="PO2425-03534"/>
    <d v="2024-09-14T00:00:00"/>
    <m/>
    <n v="15"/>
    <s v="SFST81000050"/>
    <s v="Tool and Equipment  Engineering"/>
    <s v="Electrical jobs"/>
    <n v="3"/>
    <s v="HACO&quot; Power plug ตัวผู้กันน้ำ 5P 32A #0252-6V"/>
    <n v="6"/>
    <s v="PCS."/>
    <n v="385"/>
    <n v="2310"/>
    <s v="Puneet Approval"/>
    <x v="2"/>
    <s v="Recive bill and GRN already"/>
    <m/>
    <d v="2024-09-25T00:00:00"/>
    <m/>
    <n v="11"/>
    <s v="Ontime"/>
    <m/>
  </r>
  <r>
    <n v="351"/>
    <s v="Expent  cost"/>
    <d v="2024-09-07T00:00:00"/>
    <m/>
    <m/>
    <d v="2024-09-07T00:00:00"/>
    <s v="PR2425-03221"/>
    <s v="PO2425-03536"/>
    <d v="2024-09-14T00:00:00"/>
    <m/>
    <n v="20"/>
    <s v="SFST81000050"/>
    <s v="Tool and Equipment  Engineering"/>
    <s v="Cevil jobs"/>
    <n v="1"/>
    <s v="ปุนเสือ ซุปเปอร์ ปูนซีเมนต์ผสม ก่อ ฉาบ เท 40 Kg.."/>
    <n v="2"/>
    <s v="PCS."/>
    <n v="245"/>
    <n v="490"/>
    <s v="Puneet Approval"/>
    <x v="25"/>
    <s v="Recive bill and GRN already"/>
    <m/>
    <d v="2024-10-04T00:00:00"/>
    <m/>
    <n v="20"/>
    <s v="Ontime"/>
    <m/>
  </r>
  <r>
    <n v="352"/>
    <s v="Expent  cost"/>
    <d v="2024-09-06T00:00:00"/>
    <m/>
    <m/>
    <d v="2024-09-06T00:00:00"/>
    <s v="PR2425-03219"/>
    <s v="PO2425-03537"/>
    <d v="2024-09-13T00:00:00"/>
    <m/>
    <n v="15"/>
    <s v="SFST81000050"/>
    <s v="Tool and Equipment  Engineering"/>
    <s v="Cevil jobs"/>
    <n v="1"/>
    <s v="กลอนประตูบานพับล็อค 2 พับ สแตนเลส304 ขนาด 4 นิ้ว"/>
    <n v="10"/>
    <s v="PCS."/>
    <n v="125"/>
    <n v="1250"/>
    <s v="Puneet Approval"/>
    <x v="25"/>
    <s v="Recive bill and GRN already"/>
    <m/>
    <d v="2024-09-24T00:00:00"/>
    <m/>
    <n v="11"/>
    <s v="Ontime"/>
    <m/>
  </r>
  <r>
    <n v="353"/>
    <s v="Expent  cost"/>
    <d v="2024-09-10T00:00:00"/>
    <m/>
    <m/>
    <d v="2024-09-10T00:00:00"/>
    <s v="PR2425-03271"/>
    <s v="PO2425-03539"/>
    <d v="2024-09-17T00:00:00"/>
    <m/>
    <n v="10"/>
    <s v="SFST81000048"/>
    <s v="PD Machine"/>
    <s v="Condencer Unit No.33 (Ice Maker)"/>
    <n v="1"/>
    <s v="Emerson oil separator 1 1/8 IN#4-wz 55889"/>
    <n v="1"/>
    <s v="JOB"/>
    <n v="5500"/>
    <n v="5500"/>
    <s v="Puneet Approval"/>
    <x v="62"/>
    <s v="Recive bill and GRN already"/>
    <m/>
    <d v="2024-09-25T00:00:00"/>
    <m/>
    <n v="8"/>
    <s v="Ontime"/>
    <m/>
  </r>
  <r>
    <n v="354"/>
    <s v="Expent  cost"/>
    <d v="2024-09-10T00:00:00"/>
    <m/>
    <m/>
    <d v="2024-09-10T00:00:00"/>
    <s v="PR2425-03271"/>
    <s v="PO2425-03539"/>
    <d v="2024-09-17T00:00:00"/>
    <m/>
    <n v="10"/>
    <s v="SFST81000048"/>
    <s v="PD Machine"/>
    <s v="Condencer Unit No.33 (Ice Maker)"/>
    <n v="2"/>
    <s v="DANFOSS check valve NRV 28S 1  1/8 In #020-1021"/>
    <n v="1"/>
    <s v="JOB"/>
    <n v="4000"/>
    <n v="4000"/>
    <s v="Puneet Approval"/>
    <x v="62"/>
    <s v="Recive bill and GRN already"/>
    <m/>
    <d v="2024-09-25T00:00:00"/>
    <m/>
    <n v="8"/>
    <s v="Ontime"/>
    <m/>
  </r>
  <r>
    <n v="355"/>
    <s v="Expent  cost"/>
    <d v="2024-09-10T00:00:00"/>
    <m/>
    <m/>
    <d v="2024-09-10T00:00:00"/>
    <s v="PR2425-03271"/>
    <s v="PO2425-03539"/>
    <d v="2024-09-17T00:00:00"/>
    <m/>
    <n v="10"/>
    <s v="SFST81000048"/>
    <s v="PD Machine"/>
    <s v="Condencer Unit No.33 (Ice Maker)"/>
    <n v="3"/>
    <s v="DANFOSS drier model 48F"/>
    <n v="1"/>
    <s v="JOB"/>
    <n v="1800"/>
    <n v="1800"/>
    <s v="Puneet Approval"/>
    <x v="62"/>
    <s v="Recive bill and GRN already"/>
    <m/>
    <d v="2024-09-25T00:00:00"/>
    <m/>
    <n v="8"/>
    <s v="Ontime"/>
    <m/>
  </r>
  <r>
    <n v="356"/>
    <s v="Expent  cost"/>
    <d v="2024-09-10T00:00:00"/>
    <m/>
    <m/>
    <d v="2024-09-10T00:00:00"/>
    <s v="PR2425-03271"/>
    <s v="PO2425-03539"/>
    <d v="2024-09-17T00:00:00"/>
    <m/>
    <n v="10"/>
    <s v="SFST81000048"/>
    <s v="PD Machine"/>
    <s v="Condencer Unit No.33 (Ice Maker)"/>
    <n v="4"/>
    <s v="DANFOSS Pressure control 1/4 N KP15"/>
    <n v="1"/>
    <s v="JOB"/>
    <n v="4500"/>
    <n v="4500"/>
    <s v="Puneet Approval"/>
    <x v="62"/>
    <s v="Recive bill and GRN already"/>
    <m/>
    <d v="2024-09-25T00:00:00"/>
    <m/>
    <n v="8"/>
    <s v="Ontime"/>
    <m/>
  </r>
  <r>
    <n v="357"/>
    <s v="Expent  cost"/>
    <d v="2024-09-10T00:00:00"/>
    <m/>
    <m/>
    <d v="2024-09-10T00:00:00"/>
    <s v="PR2425-03271"/>
    <s v="PO2425-03539"/>
    <d v="2024-09-17T00:00:00"/>
    <m/>
    <n v="10"/>
    <s v="SFST81000048"/>
    <s v="PD Machine"/>
    <s v="Condencer Unit No.33 (Ice Maker)"/>
    <n v="5"/>
    <s v="DANFOSS differental oil pressure control MP55"/>
    <n v="1"/>
    <s v="JOB"/>
    <n v="5700"/>
    <n v="5700"/>
    <s v="Puneet Approval"/>
    <x v="62"/>
    <s v="Recive bill and GRN already"/>
    <m/>
    <d v="2024-09-25T00:00:00"/>
    <m/>
    <n v="8"/>
    <s v="Ontime"/>
    <m/>
  </r>
  <r>
    <n v="358"/>
    <s v="Expent  cost"/>
    <d v="2024-09-10T00:00:00"/>
    <m/>
    <m/>
    <d v="2024-09-10T00:00:00"/>
    <s v="PR2425-03271"/>
    <s v="PO2425-03539"/>
    <d v="2024-09-17T00:00:00"/>
    <m/>
    <n v="10"/>
    <s v="SFST81000048"/>
    <s v="PD Machine"/>
    <s v="Condencer Unit No.33 (Ice Maker)"/>
    <n v="6"/>
    <s v="Refigerant freon F9000  สำหรับล้างระบบ"/>
    <n v="1"/>
    <s v="JOB"/>
    <n v="4500"/>
    <n v="4500"/>
    <s v="Puneet Approval"/>
    <x v="62"/>
    <s v="Recive bill and GRN already"/>
    <m/>
    <d v="2024-09-25T00:00:00"/>
    <m/>
    <n v="8"/>
    <s v="Ontime"/>
    <m/>
  </r>
  <r>
    <n v="359"/>
    <s v="Expent  cost"/>
    <d v="2024-09-10T00:00:00"/>
    <m/>
    <m/>
    <d v="2024-09-10T00:00:00"/>
    <s v="PR2425-03271"/>
    <s v="PO2425-03539"/>
    <d v="2024-09-17T00:00:00"/>
    <m/>
    <n v="10"/>
    <s v="SFST81000048"/>
    <s v="PD Machine"/>
    <s v="Condencer Unit No.33 (Ice Maker)"/>
    <n v="7"/>
    <s v="N2"/>
    <n v="1"/>
    <s v="JOB"/>
    <n v="1500"/>
    <n v="1500"/>
    <s v="Puneet Approval"/>
    <x v="62"/>
    <s v="Recive bill and GRN already"/>
    <m/>
    <d v="2024-09-25T00:00:00"/>
    <m/>
    <n v="8"/>
    <s v="Ontime"/>
    <m/>
  </r>
  <r>
    <n v="360"/>
    <s v="Expent  cost"/>
    <d v="2024-09-10T00:00:00"/>
    <m/>
    <m/>
    <d v="2024-09-10T00:00:00"/>
    <s v="PR2425-03271"/>
    <s v="PO2425-03539"/>
    <d v="2024-09-17T00:00:00"/>
    <m/>
    <n v="10"/>
    <s v="SFST81000048"/>
    <s v="PD Machine"/>
    <s v="Condencer Unit No.33 (Ice Maker)"/>
    <n v="8"/>
    <s v="ALCO/EMERSON filter drier Flare -5/8 in ADK"/>
    <n v="1"/>
    <s v="JOB"/>
    <n v="1500"/>
    <n v="1500"/>
    <s v="Puneet Approval"/>
    <x v="62"/>
    <s v="Recive bill and GRN already"/>
    <m/>
    <d v="2024-09-25T00:00:00"/>
    <m/>
    <n v="8"/>
    <s v="Ontime"/>
    <m/>
  </r>
  <r>
    <n v="361"/>
    <s v="Expent  cost"/>
    <d v="2024-09-10T00:00:00"/>
    <m/>
    <m/>
    <d v="2024-09-10T00:00:00"/>
    <s v="PR2425-03271"/>
    <s v="PO2425-03539"/>
    <d v="2024-09-17T00:00:00"/>
    <m/>
    <n v="10"/>
    <s v="SFST81000048"/>
    <s v="PD Machine"/>
    <s v="Condencer Unit No.33 (Ice Maker)"/>
    <n v="9"/>
    <s v="ลวดเชื่อม ข้อง้อ ข้อต่อทองแดง"/>
    <n v="1"/>
    <s v="JOB"/>
    <n v="1500"/>
    <n v="1500"/>
    <s v="Puneet Approval"/>
    <x v="62"/>
    <s v="Recive bill and GRN already"/>
    <m/>
    <d v="2024-09-25T00:00:00"/>
    <m/>
    <n v="8"/>
    <s v="Ontime"/>
    <m/>
  </r>
  <r>
    <n v="362"/>
    <s v="Expent  cost"/>
    <d v="2024-09-06T00:00:00"/>
    <m/>
    <m/>
    <d v="2024-09-06T00:00:00"/>
    <s v="PR2425-03186"/>
    <s v="PO2425-03540 "/>
    <d v="2024-09-13T00:00:00"/>
    <m/>
    <n v="30"/>
    <s v="SFST81000050"/>
    <s v="Electrical system out  PD area"/>
    <s v="Eletrical part"/>
    <n v="1"/>
    <s v="หัวเข็มขัดล็อคหู สแตนเลส 304 SUS 12 มม, Tooth type"/>
    <n v="40"/>
    <s v="PCS."/>
    <n v="36"/>
    <n v="1440"/>
    <s v="Puneet Approval"/>
    <x v="23"/>
    <s v="Recive bill and GRN already"/>
    <m/>
    <d v="2024-10-03T00:00:00"/>
    <m/>
    <n v="20"/>
    <s v="Ontime"/>
    <m/>
  </r>
  <r>
    <n v="363"/>
    <s v="Expent  cost"/>
    <d v="2024-09-06T00:00:00"/>
    <m/>
    <m/>
    <d v="2024-09-06T00:00:00"/>
    <s v="PR2425-03186"/>
    <s v="PO2425-03540 "/>
    <d v="2024-09-13T00:00:00"/>
    <m/>
    <n v="30"/>
    <s v="SFST81000050"/>
    <s v="Electrical system out  PD area"/>
    <s v="Eletrical part"/>
    <n v="2"/>
    <s v="หัวเข็มขัดล็อคหู สแตนเลส 304 SUS 12 มม, Screw type"/>
    <n v="30"/>
    <s v="PCS."/>
    <n v="52"/>
    <n v="1560"/>
    <s v="Puneet Approval"/>
    <x v="23"/>
    <s v="Recive bill and GRN already"/>
    <m/>
    <d v="2024-10-03T00:00:00"/>
    <m/>
    <n v="20"/>
    <s v="Ontime"/>
    <m/>
  </r>
  <r>
    <n v="364"/>
    <s v="Expent  cost"/>
    <d v="2024-09-06T00:00:00"/>
    <m/>
    <m/>
    <d v="2024-09-06T00:00:00"/>
    <s v="PR2425-03186"/>
    <s v="PO2425-03540 "/>
    <d v="2024-09-13T00:00:00"/>
    <m/>
    <n v="30"/>
    <s v="SFST81000050"/>
    <s v="Electrical system out  PD area"/>
    <s v="Eletrical part"/>
    <n v="3"/>
    <s v="Stainless steel cable tile 4.6x150mm หนา 0.25mm. (50Pcs/Pack)"/>
    <n v="2"/>
    <s v="PCS."/>
    <n v="289"/>
    <n v="578"/>
    <s v="Puneet Approval"/>
    <x v="23"/>
    <s v="Recive bill and GRN already"/>
    <m/>
    <d v="2024-10-03T00:00:00"/>
    <m/>
    <n v="20"/>
    <s v="Ontime"/>
    <m/>
  </r>
  <r>
    <n v="365"/>
    <s v="Expent  cost"/>
    <d v="2024-09-06T00:00:00"/>
    <m/>
    <m/>
    <d v="2024-09-06T00:00:00"/>
    <s v="PR2425-03186"/>
    <s v="PO2425-03540 "/>
    <d v="2024-09-13T00:00:00"/>
    <m/>
    <n v="30"/>
    <s v="SFST81000050"/>
    <s v="Electrical system out  PD area"/>
    <s v="Eletrical part"/>
    <n v="4"/>
    <s v="คืมรัดสายสแตนเลส"/>
    <n v="1"/>
    <s v="PCS."/>
    <n v="1558"/>
    <n v="1558"/>
    <s v="Puneet Approval"/>
    <x v="23"/>
    <s v="Recive bill and GRN already"/>
    <m/>
    <d v="2024-10-03T00:00:00"/>
    <m/>
    <n v="20"/>
    <s v="Ontime"/>
    <m/>
  </r>
  <r>
    <n v="366"/>
    <s v="Expent  cost"/>
    <d v="2024-09-06T00:00:00"/>
    <m/>
    <m/>
    <d v="2024-09-06T00:00:00"/>
    <s v="PR2425-03186"/>
    <s v="PO2425-03540 "/>
    <d v="2024-09-13T00:00:00"/>
    <m/>
    <n v="30"/>
    <s v="SFST81000050"/>
    <s v="Electrical system out  PD area"/>
    <s v="Eletrical part"/>
    <n v="5"/>
    <s v="คีมดึงเคเบิ้ลไทร์สแดนเลส (Steel Belt packer) YDBT002"/>
    <n v="1"/>
    <s v="PCS."/>
    <n v="2140"/>
    <n v="2140"/>
    <s v="Puneet Approval"/>
    <x v="23"/>
    <s v="Recive bill and GRN already"/>
    <m/>
    <d v="2024-10-03T00:00:00"/>
    <m/>
    <n v="20"/>
    <s v="Ontime"/>
    <m/>
  </r>
  <r>
    <n v="367"/>
    <s v="Expent  cost"/>
    <d v="2024-09-06T00:00:00"/>
    <m/>
    <m/>
    <d v="2024-09-06T00:00:00"/>
    <s v="PR2425-03200 "/>
    <s v="PO2425-03549"/>
    <d v="2024-09-13T00:00:00"/>
    <m/>
    <n v="10"/>
    <s v="SFST81000050"/>
    <s v="Electrical system out  PD area"/>
    <s v="Water system jobs"/>
    <n v="6"/>
    <s v="SIRCA&quot; ACTUATOR DOUBLE ACTING AP03DA"/>
    <n v="2"/>
    <s v="PCS."/>
    <n v="3240"/>
    <n v="6480"/>
    <s v="Puneet Approval"/>
    <x v="63"/>
    <s v="Recive bill and GRN already"/>
    <m/>
    <d v="2024-09-23T00:00:00"/>
    <m/>
    <n v="10"/>
    <s v="Ontime"/>
    <m/>
  </r>
  <r>
    <n v="368"/>
    <s v="Expent  cost"/>
    <d v="2024-09-06T00:00:00"/>
    <m/>
    <m/>
    <d v="2024-09-06T00:00:00"/>
    <s v="PR2425-03200 "/>
    <s v="PO2425-03549"/>
    <d v="2024-09-13T00:00:00"/>
    <m/>
    <n v="10"/>
    <s v="SFST81000050"/>
    <s v="Electrical system out  PD area"/>
    <s v="Eletrical part"/>
    <n v="7"/>
    <s v="SDPC&quot; SOLENOID VALVE 4M310-08 24VDC (พร้อมข้อต่อ 8MM.)"/>
    <n v="8"/>
    <s v="PCS."/>
    <n v="730"/>
    <n v="5840"/>
    <s v="Puneet Approval"/>
    <x v="63"/>
    <s v="Recive bill and GRN already"/>
    <m/>
    <d v="2024-09-23T00:00:00"/>
    <m/>
    <n v="10"/>
    <s v="Ontime"/>
    <m/>
  </r>
  <r>
    <n v="369"/>
    <s v="Expent  cost"/>
    <d v="2024-09-06T00:00:00"/>
    <m/>
    <m/>
    <d v="2024-09-06T00:00:00"/>
    <s v="PR2425-03200 "/>
    <s v="PO2425-03549"/>
    <d v="2024-09-13T00:00:00"/>
    <m/>
    <n v="10"/>
    <s v="SFST81000050"/>
    <s v="Electrical system out  PD area"/>
    <s v="Eletrical part"/>
    <n v="8"/>
    <s v="SIRCA&quot; ACTUATOR DOUBLE ACTING AP01DA"/>
    <n v="3"/>
    <s v="PCS."/>
    <n v="2300"/>
    <n v="6900"/>
    <s v="Puneet Approval"/>
    <x v="63"/>
    <s v="Recive bill and GRN already"/>
    <m/>
    <d v="2024-09-23T00:00:00"/>
    <m/>
    <n v="10"/>
    <s v="Ontime"/>
    <m/>
  </r>
  <r>
    <n v="370"/>
    <s v="Expent  cost"/>
    <d v="2024-09-06T00:00:00"/>
    <m/>
    <m/>
    <d v="2024-09-06T00:00:00"/>
    <s v="PR2425-03200 "/>
    <s v="PO2425-03549"/>
    <d v="2024-09-13T00:00:00"/>
    <m/>
    <n v="10"/>
    <s v="SFST81000050"/>
    <s v="Electrical system out  PD area"/>
    <s v="Eletrical part"/>
    <n v="9"/>
    <s v="PARKER&quot; SOLENOID VALVE P-VE7322BDN00-2 COIL 220VAC SIZ"/>
    <n v="2"/>
    <s v="PCS."/>
    <n v="4470"/>
    <n v="8940"/>
    <s v="Puneet Approval"/>
    <x v="63"/>
    <s v="Recive bill and GRN already"/>
    <m/>
    <d v="2024-09-23T00:00:00"/>
    <m/>
    <n v="10"/>
    <s v="Ontime"/>
    <m/>
  </r>
  <r>
    <n v="371"/>
    <s v="Expent  cost"/>
    <d v="2024-09-06T00:00:00"/>
    <m/>
    <m/>
    <d v="2024-09-06T00:00:00"/>
    <s v="PR2425-03200 "/>
    <s v="PO2425-03549"/>
    <d v="2024-09-13T00:00:00"/>
    <m/>
    <n v="10"/>
    <s v="SFST81000050"/>
    <s v="Foam &amp; Cleaning solution pump system"/>
    <s v="Eletrical part"/>
    <n v="10"/>
    <s v="SIRCA&quot; ACTUATOR DOUBLE ACTING AP3.5DA"/>
    <n v="2"/>
    <s v="PCS."/>
    <n v="4800"/>
    <n v="9600"/>
    <s v="Puneet Approval"/>
    <x v="63"/>
    <s v="Recive bill and GRN already"/>
    <m/>
    <d v="2024-09-23T00:00:00"/>
    <m/>
    <n v="10"/>
    <s v="Ontime"/>
    <m/>
  </r>
  <r>
    <n v="372"/>
    <s v="Expent  cost"/>
    <d v="2024-09-06T00:00:00"/>
    <m/>
    <m/>
    <d v="2024-09-06T00:00:00"/>
    <s v="PR2425-03200 "/>
    <s v="PO2425-03549"/>
    <d v="2024-09-13T00:00:00"/>
    <m/>
    <n v="10"/>
    <s v="SFST81000050"/>
    <s v="Foam &amp; Cleaning solution pump system"/>
    <s v="Foam Pump No.1"/>
    <n v="11"/>
    <s v="SIRCA&quot; ACTUATOR DOUBLE ACTING APOODA"/>
    <n v="6"/>
    <s v="PCS."/>
    <n v="2150"/>
    <n v="12900"/>
    <s v="Puneet Approval"/>
    <x v="63"/>
    <s v="Recive bill and GRN already"/>
    <m/>
    <d v="2024-09-23T00:00:00"/>
    <m/>
    <n v="10"/>
    <s v="Ontime"/>
    <m/>
  </r>
  <r>
    <n v="373"/>
    <s v="Expent  cost"/>
    <d v="2024-09-10T00:00:00"/>
    <m/>
    <m/>
    <d v="2024-09-10T00:00:00"/>
    <s v="PR2425-03256"/>
    <s v="PO2425-03551 "/>
    <d v="2024-09-17T00:00:00"/>
    <m/>
    <n v="30"/>
    <s v="SFST81000048"/>
    <s v="Foam &amp; Cleaning solution pump system"/>
    <s v="Water pump for production line cleaning No.1"/>
    <n v="1"/>
    <s v="Remove and installation motor pump 7.5 kw. Grundfos"/>
    <n v="1"/>
    <s v="JOB"/>
    <n v="3000"/>
    <n v="3000"/>
    <s v="Puneet Approval"/>
    <x v="64"/>
    <s v="Recive bill and GRN already"/>
    <m/>
    <d v="2024-10-23T00:00:00"/>
    <m/>
    <n v="36"/>
    <s v="over deliverry"/>
    <m/>
  </r>
  <r>
    <n v="374"/>
    <s v="Expent  cost"/>
    <d v="2024-09-10T00:00:00"/>
    <m/>
    <m/>
    <d v="2024-09-10T00:00:00"/>
    <s v="PR2425-03256"/>
    <s v="PO2425-03551 "/>
    <d v="2024-09-17T00:00:00"/>
    <m/>
    <n v="30"/>
    <s v="SFST81000048"/>
    <s v="Foam &amp; Cleaning solution pump system"/>
    <s v="Water pump for production line cleaning No.1"/>
    <n v="2"/>
    <s v="Overhaul stator motor"/>
    <n v="1"/>
    <s v="JOB"/>
    <n v="2500"/>
    <n v="2500"/>
    <s v="Puneet Approval"/>
    <x v="64"/>
    <s v="Recive bill and GRN already"/>
    <m/>
    <d v="2024-10-23T00:00:00"/>
    <m/>
    <n v="36"/>
    <s v="over deliverry"/>
    <m/>
  </r>
  <r>
    <n v="375"/>
    <s v="Expent  cost"/>
    <d v="2024-09-10T00:00:00"/>
    <m/>
    <m/>
    <d v="2024-09-10T00:00:00"/>
    <s v="PR2425-03256"/>
    <s v="PO2425-03551 "/>
    <d v="2024-09-17T00:00:00"/>
    <m/>
    <n v="30"/>
    <s v="SFST81000048"/>
    <s v="Foam &amp; Cleaning solution pump system"/>
    <s v="Water pump for production line cleaning No.1"/>
    <n v="3"/>
    <s v="Replace bearing DE"/>
    <n v="1"/>
    <s v="JOB"/>
    <n v="5000"/>
    <n v="5000"/>
    <s v="Puneet Approval"/>
    <x v="64"/>
    <s v="Recive bill and GRN already"/>
    <m/>
    <d v="2024-10-23T00:00:00"/>
    <m/>
    <n v="36"/>
    <s v="over deliverry"/>
    <m/>
  </r>
  <r>
    <n v="376"/>
    <s v="Expent  cost"/>
    <d v="2024-09-10T00:00:00"/>
    <m/>
    <m/>
    <d v="2024-09-10T00:00:00"/>
    <s v="PR2425-03256"/>
    <s v="PO2425-03551 "/>
    <d v="2024-09-17T00:00:00"/>
    <m/>
    <n v="36"/>
    <s v="SFST81000048"/>
    <s v="Foam &amp; Cleaning solution pump system"/>
    <s v="Water pump for production line cleaning No.1"/>
    <n v="4"/>
    <s v="Replace bearing NDE"/>
    <n v="1"/>
    <s v="JOB"/>
    <n v="1000"/>
    <n v="1000"/>
    <s v="Puneet Approval"/>
    <x v="64"/>
    <s v="Recive bill and GRN already"/>
    <m/>
    <d v="2024-10-23T00:00:00"/>
    <m/>
    <n v="36"/>
    <s v="Ontime"/>
    <m/>
  </r>
  <r>
    <n v="377"/>
    <s v="Expent  cost"/>
    <d v="2024-09-10T00:00:00"/>
    <m/>
    <m/>
    <d v="2024-09-10T00:00:00"/>
    <s v="PR2425-03256"/>
    <s v="PO2425-03551 "/>
    <d v="2024-09-17T00:00:00"/>
    <m/>
    <n v="36"/>
    <s v="SFST81000048"/>
    <s v="Foam &amp; Cleaning solution pump system"/>
    <s v="Water pump for production line cleaning No.1"/>
    <n v="5"/>
    <s v="Overhaul pump"/>
    <n v="1"/>
    <s v="JOB"/>
    <n v="5000"/>
    <n v="5000"/>
    <s v="Puneet Approval"/>
    <x v="64"/>
    <s v="Recive bill and GRN already"/>
    <m/>
    <d v="2024-10-23T00:00:00"/>
    <m/>
    <n v="36"/>
    <s v="Ontime"/>
    <m/>
  </r>
  <r>
    <n v="378"/>
    <s v="Expent  cost"/>
    <d v="2024-09-10T00:00:00"/>
    <m/>
    <m/>
    <d v="2024-09-10T00:00:00"/>
    <s v="PR2425-03256"/>
    <s v="PO2425-03551 "/>
    <d v="2024-09-17T00:00:00"/>
    <m/>
    <n v="36"/>
    <s v="SFST81000048"/>
    <s v="Foam &amp; Cleaning solution pump system"/>
    <s v="Water pump for production line cleaning No.1"/>
    <n v="6"/>
    <s v="Replace Mechanical Seal (Bulk Shaft seal No.96538925)"/>
    <n v="1"/>
    <s v="JOB"/>
    <n v="5000"/>
    <n v="5000"/>
    <s v="Puneet Approval"/>
    <x v="64"/>
    <s v="Recive bill and GRN already"/>
    <m/>
    <d v="2024-10-23T00:00:00"/>
    <m/>
    <n v="36"/>
    <s v="Ontime"/>
    <m/>
  </r>
  <r>
    <n v="379"/>
    <s v="Expent  cost"/>
    <d v="2024-09-10T00:00:00"/>
    <m/>
    <m/>
    <d v="2024-09-10T00:00:00"/>
    <s v="PR2425-03256"/>
    <s v="PO2425-03551 "/>
    <d v="2024-09-17T00:00:00"/>
    <m/>
    <n v="36"/>
    <s v="SFST81000048"/>
    <s v="Foam &amp; Cleaning solution pump system"/>
    <s v="Water pump for production line cleaning No.1"/>
    <n v="7"/>
    <s v="Replace O-ring (Kit Gaskets No.96509610)"/>
    <n v="1"/>
    <s v="JOB"/>
    <n v="500"/>
    <n v="500"/>
    <s v="Puneet Approval"/>
    <x v="64"/>
    <s v="Recive bill and GRN already"/>
    <m/>
    <d v="2024-10-23T00:00:00"/>
    <m/>
    <n v="36"/>
    <s v="Ontime"/>
    <m/>
  </r>
  <r>
    <n v="380"/>
    <s v="Expent  cost"/>
    <d v="2024-09-10T00:00:00"/>
    <m/>
    <m/>
    <d v="2024-09-10T00:00:00"/>
    <s v="PR2425-03256"/>
    <s v="PO2425-03551 "/>
    <d v="2024-09-17T00:00:00"/>
    <m/>
    <n v="36"/>
    <s v="SFST81000048"/>
    <s v="Foam &amp; Cleaning solution pump system"/>
    <s v="Water pump for production line cleaning No.1"/>
    <n v="8"/>
    <s v="Kit Chamber stack Part no.96491709"/>
    <n v="1"/>
    <s v="JOB"/>
    <n v="30000"/>
    <n v="30000"/>
    <s v="Puneet Approval"/>
    <x v="64"/>
    <s v="Recive bill and GRN already"/>
    <m/>
    <d v="2024-10-23T00:00:00"/>
    <m/>
    <n v="36"/>
    <s v="Ontime"/>
    <m/>
  </r>
  <r>
    <n v="381"/>
    <s v="Expent  cost"/>
    <d v="2024-09-06T00:00:00"/>
    <m/>
    <m/>
    <d v="2024-09-06T00:00:00"/>
    <s v="PR2425-03217"/>
    <s v="PO2425-03552 "/>
    <d v="2024-09-13T00:00:00"/>
    <m/>
    <n v="25"/>
    <s v="SFST81000050"/>
    <s v="Electrical system in PD area"/>
    <s v="Eletrical part"/>
    <n v="1"/>
    <s v="ตู้สวิตช์บอร์ดแบบกันน้ำมีหลังคา_x000a_-ขนาด 300x450x250 mm. หนา 1 mm."/>
    <n v="3"/>
    <s v="PCS."/>
    <n v="2356"/>
    <n v="7068"/>
    <s v="Puneet Approval"/>
    <x v="65"/>
    <s v="Recive bill and GRN already"/>
    <m/>
    <d v="2024-10-07T00:00:00"/>
    <m/>
    <n v="24"/>
    <s v="Ontime"/>
    <m/>
  </r>
  <r>
    <n v="382"/>
    <s v="Expent  cost"/>
    <d v="2024-09-06T00:00:00"/>
    <m/>
    <m/>
    <d v="2024-09-06T00:00:00"/>
    <s v="PR2425-03186"/>
    <s v="PO2425-03607"/>
    <d v="2024-09-13T00:00:00"/>
    <m/>
    <n v="40"/>
    <s v="SFST81000050"/>
    <s v="Electrical system out  PD area"/>
    <s v="Eletrical part"/>
    <n v="1"/>
    <s v="Snake guard net ติดตั้งเสาไฟฟ้า 22Kv 12M (รอบวง 45x65cm.) สีเขียว"/>
    <n v="8"/>
    <s v="PCS."/>
    <n v="350"/>
    <n v="2800"/>
    <s v="Puneet Approval"/>
    <x v="66"/>
    <s v="Recive bill and GRN already"/>
    <m/>
    <d v="2024-10-22T00:00:00"/>
    <m/>
    <n v="39"/>
    <s v="Ontime"/>
    <m/>
  </r>
  <r>
    <n v="383"/>
    <s v="Expent  cost"/>
    <d v="2024-09-06T00:00:00"/>
    <m/>
    <m/>
    <d v="2024-09-06T00:00:00"/>
    <s v="PR2425-03186"/>
    <s v="PO2425-03607"/>
    <d v="2024-09-13T00:00:00"/>
    <m/>
    <n v="40"/>
    <s v="SFST81000050"/>
    <s v="Electrical system out  PD area"/>
    <s v="Eletrical part"/>
    <n v="2"/>
    <s v="Snake guard aluminum ติดตั้งเสาไฟฟ้า 22KV (45x95cm.)"/>
    <n v="8"/>
    <s v="PCS."/>
    <n v="380"/>
    <n v="3040"/>
    <s v="Puneet Approval"/>
    <x v="66"/>
    <s v="Recive bill and GRN already"/>
    <m/>
    <d v="2024-10-22T00:00:00"/>
    <m/>
    <n v="39"/>
    <s v="Ontime"/>
    <m/>
  </r>
  <r>
    <n v="384"/>
    <s v="Expent  cost"/>
    <d v="2024-09-06T00:00:00"/>
    <m/>
    <m/>
    <d v="2024-09-06T00:00:00"/>
    <s v="PR2425-03186"/>
    <s v="PO2425-03607"/>
    <d v="2024-09-13T00:00:00"/>
    <m/>
    <n v="40"/>
    <s v="SFST81000050"/>
    <s v="Electrical system out  PD area"/>
    <s v="Eletrical part"/>
    <n v="3"/>
    <s v="สายเคเบิ้ลไทร์ สแตนเลส 304 กว้าง 1/2นิ้ว หนา 0.3มม. (30เมตร/กล่อง)"/>
    <n v="1"/>
    <s v="PCS."/>
    <n v="470"/>
    <n v="470"/>
    <s v="Puneet Approval"/>
    <x v="66"/>
    <s v="Recive bill and GRN already"/>
    <m/>
    <d v="2024-10-22T00:00:00"/>
    <m/>
    <n v="39"/>
    <s v="Ontime"/>
    <m/>
  </r>
  <r>
    <n v="385"/>
    <s v="Expent  cost"/>
    <d v="2024-09-06T00:00:00"/>
    <m/>
    <m/>
    <d v="2024-09-06T00:00:00"/>
    <s v="PR2425-03186"/>
    <s v="PO2425-03607"/>
    <d v="2024-09-13T00:00:00"/>
    <m/>
    <n v="40"/>
    <s v="SFST81000085"/>
    <s v="Electrical system out  PD area"/>
    <s v="Eletrical part"/>
    <n v="4"/>
    <s v="ค่าขนส่งทั่วไป"/>
    <n v="1"/>
    <s v="PCS."/>
    <n v="350"/>
    <n v="350"/>
    <s v="Puneet Approval"/>
    <x v="66"/>
    <s v="Recive bill and GRN already"/>
    <m/>
    <d v="2024-10-22T00:00:00"/>
    <m/>
    <n v="39"/>
    <s v="Ontime"/>
    <m/>
  </r>
  <r>
    <n v="386"/>
    <s v="Expent  cost"/>
    <d v="2024-09-06T00:00:00"/>
    <m/>
    <m/>
    <d v="2024-09-06T00:00:00"/>
    <s v="PR2425-03210"/>
    <s v="PO2425-03624 "/>
    <d v="2024-09-13T00:00:00"/>
    <m/>
    <n v="25"/>
    <s v="SFST81000050"/>
    <s v="Civill jobs (Floor-Wall-Celling-roof)"/>
    <s v="Cevil quipment  &amp; Part"/>
    <n v="1"/>
    <s v="Rust Oleum&quot; Epoxy 9391+9305 (A+B) สีขาว (3.785L.)"/>
    <n v="5"/>
    <s v="PCS."/>
    <n v="1532.71"/>
    <n v="7663.55"/>
    <s v="Puneet Approval"/>
    <x v="67"/>
    <s v="Recive bill and GRN already"/>
    <m/>
    <d v="2024-10-07T00:00:00"/>
    <m/>
    <n v="24"/>
    <s v="Ontime"/>
    <m/>
  </r>
  <r>
    <n v="387"/>
    <s v="Expent  cost"/>
    <d v="2024-09-06T00:00:00"/>
    <m/>
    <m/>
    <d v="2024-09-06T00:00:00"/>
    <s v="PR2425-03210"/>
    <s v="PO2425-03624 "/>
    <d v="2024-09-13T00:00:00"/>
    <m/>
    <n v="25"/>
    <s v="SFST81000050"/>
    <s v="Civill jobs (Floor-Wall-Celling-roof)"/>
    <s v="Cevil quipment  &amp; Part"/>
    <n v="2"/>
    <s v="Rust Oleum&quot; Epoxy 9333+9301 (A+B) สีเขียว (3.785L.)"/>
    <n v="4"/>
    <s v="PCS."/>
    <n v="1654.21"/>
    <n v="6616.84"/>
    <s v="Puneet Approval"/>
    <x v="67"/>
    <s v="Recive bill and GRN already"/>
    <m/>
    <d v="2024-10-07T00:00:00"/>
    <m/>
    <n v="24"/>
    <s v="Ontime"/>
    <m/>
  </r>
  <r>
    <n v="388"/>
    <s v="Expent  cost"/>
    <d v="2024-09-06T00:00:00"/>
    <m/>
    <m/>
    <d v="2024-09-06T00:00:00"/>
    <s v="PR2425-03210"/>
    <s v="PO2425-03624 "/>
    <d v="2024-09-13T00:00:00"/>
    <m/>
    <n v="25"/>
    <s v="SFST81000050"/>
    <s v="Civill jobs (Floor-Wall-Celling-roof)"/>
    <s v="Cevil quipment  &amp; Part"/>
    <n v="3"/>
    <s v="Rust Oleum&quot; Epoxy 9325+9301 (A+B) สีน้ำเงิน (3.785L.)"/>
    <n v="1"/>
    <s v="PCS."/>
    <n v="1654.21"/>
    <n v="1654.21"/>
    <s v="Puneet Approval"/>
    <x v="67"/>
    <s v="Recive bill and GRN already"/>
    <m/>
    <d v="2024-10-07T00:00:00"/>
    <m/>
    <n v="24"/>
    <s v="Ontime"/>
    <m/>
  </r>
  <r>
    <n v="389"/>
    <s v="Expent  cost"/>
    <d v="2024-09-06T00:00:00"/>
    <m/>
    <m/>
    <d v="2024-09-06T00:00:00"/>
    <s v="PR2425-03210"/>
    <s v="PO2425-03624 "/>
    <d v="2024-09-13T00:00:00"/>
    <m/>
    <n v="25"/>
    <s v="SFST81000050"/>
    <s v="Civill jobs (Floor-Wall-Celling-roof)"/>
    <s v="Cevil quipment  &amp; Part"/>
    <n v="4"/>
    <s v="Rust Oleum&quot; Thinner No.160 (3.785L.)"/>
    <n v="3"/>
    <s v="PCS."/>
    <n v="579.43999999999994"/>
    <n v="1738.32"/>
    <s v="Puneet Approval"/>
    <x v="67"/>
    <s v="Recive bill and GRN already"/>
    <m/>
    <d v="2024-10-07T00:00:00"/>
    <m/>
    <n v="24"/>
    <s v="Ontime"/>
    <m/>
  </r>
  <r>
    <n v="390"/>
    <s v="Expent  cost"/>
    <d v="2024-09-12T00:00:00"/>
    <m/>
    <m/>
    <d v="2024-09-12T00:00:00"/>
    <s v="PR2425-03346"/>
    <s v="PO2425-03668"/>
    <d v="2024-09-19T00:00:00"/>
    <m/>
    <n v="60"/>
    <s v="SFST81000064"/>
    <s v="Annual cost"/>
    <s v="Fire Pump System"/>
    <n v="1"/>
    <s v="ค่าบริการทดสอบและรับรองระบบดับเพลิง (Fire Pump)_x000a_- ประจําปี 2567"/>
    <n v="1"/>
    <s v="JOB."/>
    <n v="18000"/>
    <n v="18000"/>
    <s v="Puneet Approval"/>
    <x v="68"/>
    <s v="Recive bill and GRN already"/>
    <m/>
    <d v="2024-11-13T00:00:00"/>
    <m/>
    <n v="55"/>
    <s v="Ontime"/>
    <m/>
  </r>
  <r>
    <n v="391"/>
    <s v="Expent  cost"/>
    <d v="2024-09-12T00:00:00"/>
    <m/>
    <m/>
    <d v="2024-09-12T00:00:00"/>
    <s v="PR2425-03344"/>
    <s v="PO2425-03669"/>
    <d v="2024-09-19T00:00:00"/>
    <m/>
    <n v="160"/>
    <s v="SFST81000064"/>
    <s v="Annual cost"/>
    <s v="Safety  annual jobs"/>
    <n v="4"/>
    <s v="ค่าบริการทดสอบต่ออายุประจำปี สถานที่ใช้ก๊าซ LPG"/>
    <n v="1"/>
    <s v="JOB."/>
    <n v="10000"/>
    <n v="10000"/>
    <s v="Puneet Approval"/>
    <x v="69"/>
    <s v="Recive bill and GRN already"/>
    <m/>
    <d v="2025-02-20T00:00:00"/>
    <m/>
    <n v="154"/>
    <s v="Ontime"/>
    <m/>
  </r>
  <r>
    <n v="392"/>
    <s v="Expent  cost"/>
    <d v="2024-09-12T00:00:00"/>
    <m/>
    <m/>
    <d v="2024-09-12T00:00:00"/>
    <s v="PR2425-03344"/>
    <s v="PO2425-03669"/>
    <d v="2024-09-19T00:00:00"/>
    <m/>
    <n v="60"/>
    <s v="SFST81000064"/>
    <s v="Annual cost"/>
    <s v="Inspect cost"/>
    <n v="5"/>
    <s v="ค่าดำเนินการประสานงานเจ้าหน้าที่พลังงานจังหวัด_x000a_- พร้อมยื่นเรื่องรับใบอนุญาต ณ สถานที่ใช้ก๊าซ"/>
    <n v="1"/>
    <s v="JOB."/>
    <n v="15000"/>
    <n v="15000"/>
    <s v="Puneet Approval"/>
    <x v="69"/>
    <s v="Recive bill and GRN already"/>
    <m/>
    <d v="2024-11-12T00:00:00"/>
    <m/>
    <n v="54"/>
    <s v="Ontime"/>
    <m/>
  </r>
  <r>
    <n v="393"/>
    <s v="Expent  cost"/>
    <d v="2024-09-12T00:00:00"/>
    <m/>
    <m/>
    <d v="2024-09-12T00:00:00"/>
    <s v="PR2425-03349"/>
    <s v="PO2425-03674"/>
    <d v="2024-09-19T00:00:00"/>
    <m/>
    <n v="30"/>
    <s v="SFST81000064"/>
    <s v="Annual cost"/>
    <s v="Electrical jobs"/>
    <n v="1"/>
    <s v="ตรวจสอบหม้อแปลงไฟฟ้า_x000a_-PM หม้อแปลง ขนาด 1250KVA 3 EA_x000a_-PM หม้อแปลง ขนาด 630KVA 1 EA_x000a_-PM หม้อแปลง ขนาด 100KVA 1 EA"/>
    <n v="1"/>
    <s v="JOB."/>
    <n v="17000"/>
    <n v="17000"/>
    <s v="Puneet Approval"/>
    <x v="70"/>
    <s v="Recive bill and GRN already"/>
    <m/>
    <d v="2024-10-15T00:00:00"/>
    <m/>
    <n v="26"/>
    <s v="Ontime"/>
    <m/>
  </r>
  <r>
    <n v="394"/>
    <s v="Expent  cost"/>
    <d v="2024-09-12T00:00:00"/>
    <m/>
    <m/>
    <d v="2024-09-12T00:00:00"/>
    <s v="PR2425-03349"/>
    <s v="PO2425-03674"/>
    <d v="2024-09-19T00:00:00"/>
    <m/>
    <n v="30"/>
    <s v="SFST81000064"/>
    <s v="Annual cost"/>
    <s v="Inspect cost"/>
    <n v="2"/>
    <s v="หนังสือรับรองการ PM หม้อแปลง"/>
    <n v="1"/>
    <s v="JOB."/>
    <n v="5000"/>
    <n v="5000"/>
    <s v="Puneet Approval"/>
    <x v="70"/>
    <s v="Recive bill and GRN already"/>
    <m/>
    <d v="2024-10-15T00:00:00"/>
    <m/>
    <n v="26"/>
    <s v="Ontime"/>
    <m/>
  </r>
  <r>
    <n v="395"/>
    <s v="Expent  cost"/>
    <d v="2024-09-12T00:00:00"/>
    <m/>
    <m/>
    <d v="2024-09-12T00:00:00"/>
    <s v="PR2425-03349"/>
    <s v="PO2425-03674"/>
    <d v="2024-09-19T00:00:00"/>
    <m/>
    <n v="30"/>
    <s v="SFST81000064"/>
    <s v="Annual cost"/>
    <s v="Inspect cost"/>
    <n v="3"/>
    <s v="ค่ารถ ค่าเดินทาง ค่าดำเนินการ"/>
    <n v="1"/>
    <s v="JOB."/>
    <n v="5000"/>
    <n v="5000"/>
    <s v="Puneet Approval"/>
    <x v="70"/>
    <s v="Recive bill and GRN already"/>
    <m/>
    <d v="2024-10-15T00:00:00"/>
    <m/>
    <n v="26"/>
    <s v="Ontime"/>
    <m/>
  </r>
  <r>
    <n v="396"/>
    <s v="Expent  cost"/>
    <d v="2024-09-17T00:00:00"/>
    <m/>
    <m/>
    <d v="2024-09-17T00:00:00"/>
    <s v="PR2425-03444 "/>
    <s v="PO2425-03711"/>
    <d v="2024-09-24T00:00:00"/>
    <m/>
    <n v="30"/>
    <s v="SFST34000177"/>
    <s v="Consumable part for MN"/>
    <s v="Condencer Unit No.22 (COLD7)"/>
    <n v="1"/>
    <s v="Compressor: BITZER&quot; Semi 4HE-18Y;w/ CH+EO+CMRC02"/>
    <n v="1"/>
    <s v="PCS."/>
    <n v="130000"/>
    <n v="130000"/>
    <s v="Puneet Approval"/>
    <x v="71"/>
    <s v="Recive bill and GRN already"/>
    <m/>
    <d v="2024-10-07T00:00:00"/>
    <m/>
    <n v="13"/>
    <s v="Ontime"/>
    <m/>
  </r>
  <r>
    <n v="397"/>
    <s v="Expent  cost"/>
    <d v="2024-09-19T00:00:00"/>
    <m/>
    <m/>
    <d v="2024-09-19T00:00:00"/>
    <s v="PR2425-03467"/>
    <s v="PO2425-03762"/>
    <d v="2024-09-20T00:00:00"/>
    <m/>
    <n v="10"/>
    <s v="SFST34000183"/>
    <s v="Consumable part for MN"/>
    <s v="Eletrical part"/>
    <n v="1"/>
    <s v="Plastic  Box (Nano) Size:205:151x198x96mm."/>
    <n v="20"/>
    <s v="PCS."/>
    <n v="92"/>
    <n v="1840"/>
    <s v="Puneet Approval"/>
    <x v="2"/>
    <s v="Recive bill and GRN already"/>
    <m/>
    <d v="2024-09-25T00:00:00"/>
    <m/>
    <n v="5"/>
    <s v="Ontime"/>
    <m/>
  </r>
  <r>
    <n v="398"/>
    <s v="Expent  cost"/>
    <d v="2024-09-19T00:00:00"/>
    <m/>
    <m/>
    <d v="2024-09-19T00:00:00"/>
    <s v="PR2425-03467"/>
    <s v="PO2425-03762"/>
    <d v="2024-09-20T00:00:00"/>
    <m/>
    <n v="10"/>
    <s v="SFST34000183"/>
    <s v="Consumable part for MN"/>
    <s v="Eletrical part"/>
    <n v="2"/>
    <s v="Plastic Box (Nano) Size : 200 x300x104.5mm."/>
    <n v="8"/>
    <s v="PCS."/>
    <n v="145"/>
    <n v="1160"/>
    <s v="Puneet Approval"/>
    <x v="2"/>
    <s v="Recive bill and GRN already"/>
    <m/>
    <d v="2024-09-25T00:00:00"/>
    <m/>
    <n v="5"/>
    <s v="Ontime"/>
    <m/>
  </r>
  <r>
    <n v="399"/>
    <s v="Expent  cost"/>
    <d v="2024-09-17T00:00:00"/>
    <m/>
    <m/>
    <d v="2024-09-17T00:00:00"/>
    <s v="PR2425-03433"/>
    <s v="PO2425-03763"/>
    <d v="2024-09-24T00:00:00"/>
    <m/>
    <n v="10"/>
    <s v="SFST34000173"/>
    <s v="Consumable part for MN"/>
    <s v="Cooling system jobs"/>
    <n v="1"/>
    <s v="ข้องอทองแดง 45 องศา 1.1/8&quot;"/>
    <n v="3"/>
    <s v="PCS."/>
    <n v="190"/>
    <n v="570"/>
    <s v="Puneet Approval"/>
    <x v="23"/>
    <s v="Recive bill and GRN already"/>
    <m/>
    <d v="2024-10-03T00:00:00"/>
    <m/>
    <n v="9"/>
    <s v="Ontime"/>
    <m/>
  </r>
  <r>
    <n v="400"/>
    <s v="Expent  cost"/>
    <d v="2024-09-17T00:00:00"/>
    <m/>
    <m/>
    <d v="2024-09-17T00:00:00"/>
    <s v="PR2425-03433"/>
    <s v="PO2425-03763"/>
    <d v="2024-09-24T00:00:00"/>
    <m/>
    <n v="10"/>
    <s v="SFST34000181"/>
    <s v="Consumable part for MN"/>
    <s v="Cooling system jobs"/>
    <n v="2"/>
    <s v="ข้อต่อ 3 ทางทองแดง 1.1/8&quot;"/>
    <n v="3"/>
    <s v="PCS."/>
    <n v="170"/>
    <n v="510"/>
    <s v="Puneet Approval"/>
    <x v="23"/>
    <s v="Recive bill and GRN already"/>
    <m/>
    <d v="2024-10-03T00:00:00"/>
    <m/>
    <n v="9"/>
    <s v="Ontime"/>
    <m/>
  </r>
  <r>
    <n v="401"/>
    <s v="Expent  cost"/>
    <d v="2024-09-17T00:00:00"/>
    <m/>
    <m/>
    <d v="2024-09-17T00:00:00"/>
    <s v="PR2425-03433"/>
    <s v="PO2425-03764"/>
    <d v="2024-09-24T00:00:00"/>
    <m/>
    <n v="10"/>
    <s v="SFST34000163"/>
    <s v="Consumable part for MN"/>
    <s v="Cooling system jobs"/>
    <n v="1"/>
    <s v="ข้องอทองแดง 90 องศา ขนาด 1.3/8&quot;"/>
    <n v="3"/>
    <s v="PCS."/>
    <n v="125"/>
    <n v="375"/>
    <s v="Puneet Approval"/>
    <x v="0"/>
    <s v="Recive bill and GRN already"/>
    <m/>
    <d v="2024-09-24T00:00:00"/>
    <m/>
    <n v="0"/>
    <s v="Ontime"/>
    <m/>
  </r>
  <r>
    <n v="402"/>
    <s v="Expent  cost"/>
    <d v="2024-09-17T00:00:00"/>
    <m/>
    <m/>
    <d v="2024-09-17T00:00:00"/>
    <s v="PR2425-03433"/>
    <s v="PO2425-03764"/>
    <d v="2024-09-24T00:00:00"/>
    <m/>
    <n v="10"/>
    <s v="SFST34000164"/>
    <s v="Consumable part for MN"/>
    <s v="Cooling system jobs"/>
    <n v="2"/>
    <s v="ข้องอทองแดง 90 องศา ขนาด 1.1/8&quot;"/>
    <n v="3"/>
    <s v="PCS."/>
    <n v="70"/>
    <n v="210"/>
    <s v="Puneet Approval"/>
    <x v="0"/>
    <s v="Recive bill and GRN already"/>
    <m/>
    <d v="2024-09-24T00:00:00"/>
    <m/>
    <n v="0"/>
    <s v="Ontime"/>
    <m/>
  </r>
  <r>
    <n v="403"/>
    <s v="Expent  cost"/>
    <d v="2024-09-17T00:00:00"/>
    <m/>
    <m/>
    <d v="2024-09-17T00:00:00"/>
    <s v="PR2425-03433"/>
    <s v="PO2425-03764"/>
    <d v="2024-09-24T00:00:00"/>
    <m/>
    <n v="10"/>
    <s v="SFST34000165"/>
    <s v="Consumable part for MN"/>
    <s v="Cooling system jobs"/>
    <n v="3"/>
    <s v="ข้องอทองแดง 90 องศา ขนาด 3/4&quot;"/>
    <n v="3"/>
    <s v="PCS."/>
    <n v="40"/>
    <n v="120"/>
    <s v="Puneet Approval"/>
    <x v="0"/>
    <s v="Recive bill and GRN already"/>
    <m/>
    <d v="2024-09-24T00:00:00"/>
    <m/>
    <n v="0"/>
    <s v="Ontime"/>
    <m/>
  </r>
  <r>
    <n v="404"/>
    <s v="Expent  cost"/>
    <d v="2024-09-17T00:00:00"/>
    <m/>
    <m/>
    <d v="2024-09-17T00:00:00"/>
    <s v="PR2425-03433"/>
    <s v="PO2425-03764"/>
    <d v="2024-09-24T00:00:00"/>
    <m/>
    <n v="10"/>
    <s v="SFST34000166"/>
    <s v="Consumable part for MN"/>
    <s v="Cooling system jobs"/>
    <n v="4"/>
    <s v="ข้อต่อตรงทองแดง ขนาด 1.3/8&quot;"/>
    <n v="3"/>
    <s v="PCS."/>
    <n v="90"/>
    <n v="270"/>
    <s v="Puneet Approval"/>
    <x v="0"/>
    <s v="Recive bill and GRN already"/>
    <m/>
    <d v="2024-09-24T00:00:00"/>
    <m/>
    <n v="0"/>
    <s v="Ontime"/>
    <m/>
  </r>
  <r>
    <n v="405"/>
    <s v="Expent  cost"/>
    <d v="2024-09-17T00:00:00"/>
    <m/>
    <m/>
    <d v="2024-09-17T00:00:00"/>
    <s v="PR2425-03433"/>
    <s v="PO2425-03764"/>
    <d v="2024-09-24T00:00:00"/>
    <m/>
    <n v="10"/>
    <s v="SFST34000167"/>
    <s v="Consumable part for MN"/>
    <s v="Cooling system jobs"/>
    <n v="5"/>
    <s v="ข้อต่อตรงทองแดง ขนาด 1.1/8&quot;"/>
    <n v="3"/>
    <s v="PCS."/>
    <n v="70"/>
    <n v="210"/>
    <s v="Puneet Approval"/>
    <x v="0"/>
    <s v="Recive bill and GRN already"/>
    <m/>
    <d v="2024-09-24T00:00:00"/>
    <m/>
    <n v="0"/>
    <s v="Ontime"/>
    <m/>
  </r>
  <r>
    <n v="406"/>
    <s v="Expent  cost"/>
    <d v="2024-09-17T00:00:00"/>
    <m/>
    <m/>
    <d v="2024-09-17T00:00:00"/>
    <s v="PR2425-03433"/>
    <s v="PO2425-03764"/>
    <d v="2024-09-24T00:00:00"/>
    <m/>
    <n v="10"/>
    <s v="SFST34000168"/>
    <s v="Consumable part for MN"/>
    <s v="Cooling system jobs"/>
    <n v="6"/>
    <s v="ข้อต่อตรงทองแดง ขนาด 3/4&quot;"/>
    <n v="3"/>
    <s v="PCS."/>
    <n v="45"/>
    <n v="135"/>
    <s v="Puneet Approval"/>
    <x v="0"/>
    <s v="Recive bill and GRN already"/>
    <m/>
    <d v="2024-09-24T00:00:00"/>
    <m/>
    <n v="0"/>
    <s v="Ontime"/>
    <m/>
  </r>
  <r>
    <n v="407"/>
    <s v="Expent  cost"/>
    <d v="2024-09-17T00:00:00"/>
    <m/>
    <m/>
    <d v="2024-09-17T00:00:00"/>
    <s v="PR2425-03417"/>
    <s v="PO2425-03765"/>
    <d v="2024-09-24T00:00:00"/>
    <m/>
    <n v="50"/>
    <s v="SFST34000179"/>
    <s v="Consumable part for MN"/>
    <s v="Water system jobs"/>
    <n v="1"/>
    <s v="Water Hardness Indicator 100 ml."/>
    <n v="5"/>
    <s v="PCS."/>
    <n v="750"/>
    <n v="3750"/>
    <s v="Puneet Approval"/>
    <x v="72"/>
    <s v="Recive bill and GRN already"/>
    <m/>
    <d v="2024-11-07T00:00:00"/>
    <m/>
    <n v="44"/>
    <s v="Ontime"/>
    <m/>
  </r>
  <r>
    <n v="408"/>
    <s v="Expent  cost"/>
    <d v="2024-09-12T00:00:00"/>
    <m/>
    <m/>
    <d v="2024-09-12T00:00:00"/>
    <s v="PR2425-03334"/>
    <s v="PO2425-03766"/>
    <d v="2024-09-19T00:00:00"/>
    <m/>
    <n v="30"/>
    <s v="SFST81000050"/>
    <s v="Tool and Equipment  Engineering"/>
    <s v="Cevil quipment  &amp; Part"/>
    <n v="1"/>
    <s v="Super Premium ผ้าใบล้างแอร์ ขนาด 2x3 เมตร._x000a_ใช้กับแอร์ขนาด 12,000 - 24,000BTU"/>
    <n v="1"/>
    <s v="PCS."/>
    <n v="525"/>
    <n v="525"/>
    <s v="Puneet Approval"/>
    <x v="14"/>
    <s v="Recive bill and GRN already"/>
    <m/>
    <d v="2024-10-01T00:00:00"/>
    <m/>
    <n v="12"/>
    <s v="Ontime"/>
    <m/>
  </r>
  <r>
    <n v="409"/>
    <s v="Expent  cost"/>
    <d v="2024-09-12T00:00:00"/>
    <m/>
    <m/>
    <d v="2024-09-12T00:00:00"/>
    <s v="PR2425-03334"/>
    <s v="PO2425-03766"/>
    <d v="2024-09-19T00:00:00"/>
    <m/>
    <n v="30"/>
    <s v="SFST81000050"/>
    <s v="Tool and Equipment  Engineering"/>
    <s v="Cevil quipment  &amp; Part"/>
    <n v="2"/>
    <s v="Super Premium ผ้าใบล้างแอร์ ขนาด 3x4 เมตร._x000a_- ใช้กับแอร์ขนาด 24,000 - 60,000BTU"/>
    <n v="1"/>
    <s v="PCS."/>
    <n v="785"/>
    <n v="785"/>
    <s v="Puneet Approval"/>
    <x v="0"/>
    <s v="Recive bill and GRN already"/>
    <m/>
    <d v="2024-10-01T00:00:00"/>
    <m/>
    <n v="12"/>
    <s v="Ontime"/>
    <m/>
  </r>
  <r>
    <n v="410"/>
    <s v="Expent  cost"/>
    <d v="2024-09-12T00:00:00"/>
    <m/>
    <m/>
    <d v="2024-09-12T00:00:00"/>
    <s v="PR2425-03334"/>
    <s v="PO2425-03766"/>
    <d v="2024-09-19T00:00:00"/>
    <m/>
    <n v="30"/>
    <s v="SFST81000050"/>
    <s v="Consumable part for MN"/>
    <s v="Cevil quipment  &amp; Part"/>
    <n v="3"/>
    <s v="K-220-9&quot; ถังสีขาว 20 ลิตร"/>
    <n v="2"/>
    <s v="PCS."/>
    <n v="270"/>
    <n v="540"/>
    <s v="Puneet Approval"/>
    <x v="0"/>
    <s v="Recive bill and GRN already"/>
    <m/>
    <d v="2024-10-01T00:00:00"/>
    <m/>
    <n v="12"/>
    <s v="Ontime"/>
    <m/>
  </r>
  <r>
    <n v="411"/>
    <s v="Expent  cost"/>
    <d v="2024-09-12T00:00:00"/>
    <m/>
    <m/>
    <d v="2024-09-12T00:00:00"/>
    <s v="PR2425-03331"/>
    <s v="PO2425-03767"/>
    <d v="2024-09-19T00:00:00"/>
    <m/>
    <n v="30"/>
    <s v="SFST81000050"/>
    <s v="Consumable part for MN"/>
    <s v="Cevil quipment  &amp; Part"/>
    <n v="1"/>
    <s v="TOA สีน้ำมัน #G100 ขาว แกลลอน (3.785ลัดร)"/>
    <n v="2"/>
    <s v="Drm."/>
    <n v="618"/>
    <n v="1236"/>
    <s v="Puneet Approval"/>
    <x v="14"/>
    <s v="Recive bill and GRN already"/>
    <m/>
    <d v="2024-10-10T00:00:00"/>
    <m/>
    <n v="21"/>
    <s v="Ontime"/>
    <m/>
  </r>
  <r>
    <n v="412"/>
    <s v="Expent  cost"/>
    <d v="2024-09-12T00:00:00"/>
    <m/>
    <m/>
    <d v="2024-09-12T00:00:00"/>
    <s v="PR2425-03331"/>
    <s v="PO2425-03767"/>
    <d v="2024-09-19T00:00:00"/>
    <m/>
    <n v="30"/>
    <s v="SFST81000050"/>
    <s v="Consumable part for MN"/>
    <s v="Cevil quipment  &amp; Part"/>
    <n v="2"/>
    <s v="TOA สีน้ำมัน #G252 แดง แกลลอน (3.785ลิตร)"/>
    <n v="2"/>
    <s v="Drm."/>
    <n v="618"/>
    <n v="1236"/>
    <s v="Puneet Approval"/>
    <x v="14"/>
    <s v="Recive bill and GRN already"/>
    <m/>
    <d v="2024-10-10T00:00:00"/>
    <m/>
    <n v="21"/>
    <s v="Ontime"/>
    <m/>
  </r>
  <r>
    <n v="413"/>
    <s v="Expent  cost"/>
    <d v="2024-09-12T00:00:00"/>
    <m/>
    <m/>
    <d v="2024-09-12T00:00:00"/>
    <s v="PR2425-03331"/>
    <s v="PO2425-03767"/>
    <d v="2024-09-19T00:00:00"/>
    <m/>
    <n v="30"/>
    <s v="SFST81000050"/>
    <s v="Consumable part for MN"/>
    <s v="Cevil quipment  &amp; Part"/>
    <n v="3"/>
    <s v="TOA สีน้ำมัน #G160 สีเหลือง แกลลอน (3.785ลีดร)"/>
    <n v="2"/>
    <s v="Drm."/>
    <n v="618"/>
    <n v="1236"/>
    <s v="Puneet Approval"/>
    <x v="14"/>
    <s v="Recive bill and GRN already"/>
    <m/>
    <d v="2024-10-10T00:00:00"/>
    <m/>
    <n v="21"/>
    <s v="Ontime"/>
    <m/>
  </r>
  <r>
    <n v="414"/>
    <s v="Expent  cost"/>
    <d v="2024-09-12T00:00:00"/>
    <m/>
    <m/>
    <d v="2024-09-12T00:00:00"/>
    <s v="PR2425-03331"/>
    <s v="PO2425-03767"/>
    <d v="2024-09-19T00:00:00"/>
    <m/>
    <n v="30"/>
    <s v="SFST81000050"/>
    <s v="Consumable part for MN"/>
    <s v="Cevil quipment  &amp; Part"/>
    <n v="4"/>
    <s v="TOA สีน้ำมัน #G800 สีดำ แกลลอน (3.785ลิตร)"/>
    <n v="2"/>
    <s v="Drm."/>
    <n v="618"/>
    <n v="1236"/>
    <s v="Puneet Approval"/>
    <x v="14"/>
    <s v="Recive bill and GRN already"/>
    <m/>
    <d v="2024-10-10T00:00:00"/>
    <m/>
    <n v="21"/>
    <s v="Ontime"/>
    <m/>
  </r>
  <r>
    <n v="415"/>
    <s v="Expent  cost"/>
    <d v="2024-09-12T00:00:00"/>
    <m/>
    <m/>
    <d v="2024-09-12T00:00:00"/>
    <s v="PR2425-03331"/>
    <s v="PO2425-03767"/>
    <d v="2024-09-19T00:00:00"/>
    <m/>
    <n v="30"/>
    <s v="SFST81000050"/>
    <s v="Consumable part for MN"/>
    <s v="Cevil quipment  &amp; Part"/>
    <n v="5"/>
    <s v="สีทาถนน สะท้อนแสง TOA รุ่น 717 ขนาด 3 ลิดร. สีขาว"/>
    <n v="2"/>
    <s v="Drm."/>
    <n v="635"/>
    <n v="1270"/>
    <s v="Puneet Approval"/>
    <x v="14"/>
    <s v="Recive bill and GRN already"/>
    <m/>
    <d v="2024-10-10T00:00:00"/>
    <m/>
    <n v="21"/>
    <s v="Ontime"/>
    <m/>
  </r>
  <r>
    <n v="416"/>
    <s v="Expent  cost"/>
    <d v="2024-09-12T00:00:00"/>
    <m/>
    <m/>
    <d v="2024-09-12T00:00:00"/>
    <s v="PR2425-03331"/>
    <s v="PO2425-03767"/>
    <d v="2024-09-19T00:00:00"/>
    <m/>
    <n v="30"/>
    <s v="SFST81000050"/>
    <s v="Consumable part for MN"/>
    <s v="Cevil quipment  &amp; Part"/>
    <n v="6"/>
    <s v="สีทาถนนสะท้อนแสง TOA รุ่น 719 ขนาด 3 ลิตร สีคำ"/>
    <n v="2"/>
    <s v="Drm."/>
    <n v="635"/>
    <n v="1270"/>
    <s v="Puneet Approval"/>
    <x v="14"/>
    <s v="Recive bill and GRN already"/>
    <m/>
    <d v="2024-10-10T00:00:00"/>
    <m/>
    <n v="21"/>
    <s v="Ontime"/>
    <m/>
  </r>
  <r>
    <n v="417"/>
    <s v="Expent  cost"/>
    <d v="2024-09-12T00:00:00"/>
    <m/>
    <m/>
    <d v="2024-09-12T00:00:00"/>
    <s v="PR2425-03331"/>
    <s v="PO2425-03767"/>
    <d v="2024-09-19T00:00:00"/>
    <m/>
    <n v="30"/>
    <s v="SFST81000050"/>
    <s v="Consumable part for MN"/>
    <s v="Cevil quipment  &amp; Part"/>
    <n v="7"/>
    <s v="สีทาถนน สะท้อนแสง TOA รุ่น 713 ขนาด 3 ลิตร สีเหลือง"/>
    <n v="2"/>
    <s v="Drm."/>
    <n v="635"/>
    <n v="1270"/>
    <s v="Puneet Approval"/>
    <x v="14"/>
    <s v="Recive bill and GRN already"/>
    <m/>
    <d v="2024-10-10T00:00:00"/>
    <m/>
    <n v="21"/>
    <s v="Ontime"/>
    <m/>
  </r>
  <r>
    <n v="418"/>
    <s v="Expent  cost"/>
    <d v="2024-09-12T00:00:00"/>
    <m/>
    <m/>
    <d v="2024-09-12T00:00:00"/>
    <s v="PR2425-03331"/>
    <s v="PO2425-03767"/>
    <d v="2024-09-19T00:00:00"/>
    <m/>
    <n v="30"/>
    <s v="SFST81000050"/>
    <s v="Consumable part for MN"/>
    <s v="Cevil quipment  &amp; Part"/>
    <n v="8"/>
    <s v="TOA สีทาเลนจักรยาน สีเขียว RAL #6029 (3.785ลิตร)"/>
    <n v="2"/>
    <s v="Drm."/>
    <n v="760"/>
    <n v="1520"/>
    <s v="Puneet Approval"/>
    <x v="14"/>
    <s v="Recive bill and GRN already"/>
    <m/>
    <d v="2024-10-10T00:00:00"/>
    <m/>
    <n v="21"/>
    <s v="Ontime"/>
    <m/>
  </r>
  <r>
    <n v="419"/>
    <s v="Expent  cost"/>
    <d v="2024-09-12T00:00:00"/>
    <m/>
    <m/>
    <d v="2024-09-12T00:00:00"/>
    <s v="PR2425-03331"/>
    <s v="PO2425-03767"/>
    <d v="2024-09-19T00:00:00"/>
    <m/>
    <n v="30"/>
    <s v="SFST81000050"/>
    <s v="Consumable part for MN"/>
    <s v="Cevil quipment  &amp; Part"/>
    <n v="9"/>
    <s v="TOA 4 SEASON สีน้ำอะคริลิคชนิดกึ่งเงาสีทาภายนอก_x000a_-ขนาด 18.925 ลิตร AG1000 สีขาว"/>
    <n v="2"/>
    <s v="Drm."/>
    <n v="2975"/>
    <n v="5950"/>
    <s v="Puneet Approval"/>
    <x v="14"/>
    <s v="Recive bill and GRN already"/>
    <m/>
    <d v="2024-10-10T00:00:00"/>
    <m/>
    <n v="21"/>
    <s v="Ontime"/>
    <m/>
  </r>
  <r>
    <n v="420"/>
    <s v="Expent  cost"/>
    <d v="2024-09-12T00:00:00"/>
    <m/>
    <m/>
    <d v="2024-09-12T00:00:00"/>
    <s v="PR2425-03331"/>
    <s v="PO2425-03767"/>
    <d v="2024-09-19T00:00:00"/>
    <m/>
    <n v="30"/>
    <s v="SFST81000050"/>
    <s v="Consumable part for MN"/>
    <s v="Cevil quipment  &amp; Part"/>
    <n v="10"/>
    <s v="TOA 4 SEASON สีน้ำอะคริลิคชนิดกึ่งเงาสีทาภายนอก ขนาด 3.785 ลิตร AG2005 สีเหลือง"/>
    <n v="4"/>
    <s v="Drm."/>
    <n v="525"/>
    <n v="2100"/>
    <s v="Puneet Approval"/>
    <x v="14"/>
    <s v="Recive bill and GRN already"/>
    <m/>
    <d v="2024-10-10T00:00:00"/>
    <m/>
    <n v="21"/>
    <s v="Ontime"/>
    <m/>
  </r>
  <r>
    <n v="421"/>
    <s v="Expent  cost"/>
    <d v="2024-09-12T00:00:00"/>
    <m/>
    <m/>
    <d v="2024-09-12T00:00:00"/>
    <s v="PR2425-03331"/>
    <s v="PO2425-03767"/>
    <d v="2024-09-19T00:00:00"/>
    <m/>
    <n v="30"/>
    <s v="SFST81000050"/>
    <s v="Consumable part for MN"/>
    <s v="Cevil quipment  &amp; Part"/>
    <n v="11"/>
    <s v="ทินเนอร์ 3A (ปีป) SEE-CO ขนาด 9 กก."/>
    <n v="2"/>
    <s v="Drm."/>
    <n v="355"/>
    <n v="710"/>
    <s v="Puneet Approval"/>
    <x v="14"/>
    <s v="Recive bill and GRN already"/>
    <m/>
    <d v="2024-10-10T00:00:00"/>
    <m/>
    <n v="21"/>
    <s v="Ontime"/>
    <m/>
  </r>
  <r>
    <n v="422"/>
    <s v="Expent  cost"/>
    <d v="2024-09-12T00:00:00"/>
    <m/>
    <m/>
    <d v="2024-09-12T00:00:00"/>
    <s v="PR2425-03331"/>
    <s v="PO2425-03767"/>
    <d v="2024-09-19T00:00:00"/>
    <m/>
    <n v="30"/>
    <s v="SFST34000118"/>
    <s v="Consumable part for MN"/>
    <s v="Consumable part"/>
    <n v="12"/>
    <s v="แปรงทาสีขนาด 2 นิ้ว"/>
    <n v="24"/>
    <s v="PCS."/>
    <n v="12"/>
    <n v="288"/>
    <s v="Puneet Approval"/>
    <x v="14"/>
    <s v="Recive bill and GRN already"/>
    <m/>
    <d v="2024-10-10T00:00:00"/>
    <m/>
    <n v="21"/>
    <s v="Ontime"/>
    <m/>
  </r>
  <r>
    <n v="423"/>
    <s v="Expent  cost"/>
    <d v="2024-09-12T00:00:00"/>
    <m/>
    <m/>
    <d v="2024-09-12T00:00:00"/>
    <s v="PR2425-03331"/>
    <s v="PO2425-03767"/>
    <d v="2024-09-19T00:00:00"/>
    <m/>
    <n v="30"/>
    <s v="SFST34000119"/>
    <s v="Consumable part for MN"/>
    <s v="Consumable part"/>
    <n v="13"/>
    <s v="แปรงทาสีขนาด 1 นิ้ว"/>
    <n v="24"/>
    <s v="PCS."/>
    <n v="8"/>
    <n v="192"/>
    <s v="Puneet Approval"/>
    <x v="14"/>
    <s v="Recive bill and GRN already"/>
    <m/>
    <d v="2024-10-10T00:00:00"/>
    <m/>
    <n v="21"/>
    <s v="Ontime"/>
    <m/>
  </r>
  <r>
    <n v="424"/>
    <s v="Expent  cost"/>
    <d v="2024-09-12T00:00:00"/>
    <m/>
    <m/>
    <d v="2024-09-12T00:00:00"/>
    <s v="PR2425-03331"/>
    <s v="PO2425-03767"/>
    <d v="2024-09-19T00:00:00"/>
    <m/>
    <n v="30"/>
    <s v="SFST34000120"/>
    <s v="Consumable part for MN"/>
    <s v="Consumable part"/>
    <n v="14"/>
    <s v="แปรงลูกกลิ้งทาสี  ขนาด 4 นิ้ว แกนยาว"/>
    <n v="48"/>
    <s v="PCS."/>
    <n v="35"/>
    <n v="1680"/>
    <s v="Puneet Approval"/>
    <x v="14"/>
    <s v="Recive bill and GRN already"/>
    <m/>
    <d v="2024-10-10T00:00:00"/>
    <m/>
    <n v="21"/>
    <s v="Ontime"/>
    <m/>
  </r>
  <r>
    <n v="425"/>
    <s v="Expent  cost"/>
    <d v="2024-09-12T00:00:00"/>
    <m/>
    <m/>
    <d v="2024-09-12T00:00:00"/>
    <s v="PR2425-03328"/>
    <s v="PO2425-03770"/>
    <d v="2024-09-19T00:00:00"/>
    <m/>
    <n v="20"/>
    <s v="SFST81000050"/>
    <s v="Consumable part for MN"/>
    <s v="Staem pipe and Equipment "/>
    <n v="1"/>
    <s v="ปะเก็นทนความร้อน 350 องศา สีดำ Gasket_x000a_หนา 3 มม.ขนาด 1.50x1.50 เมตร"/>
    <n v="1"/>
    <s v="PCS."/>
    <n v="1380"/>
    <n v="1380"/>
    <s v="Puneet Approval"/>
    <x v="25"/>
    <s v="Recive bill and GRN already"/>
    <m/>
    <d v="2024-10-04T00:00:00"/>
    <m/>
    <n v="15"/>
    <s v="Ontime"/>
    <m/>
  </r>
  <r>
    <n v="426"/>
    <s v="Expent  cost"/>
    <d v="2024-09-12T00:00:00"/>
    <m/>
    <m/>
    <d v="2024-09-12T00:00:00"/>
    <s v="PR2425-03328"/>
    <s v="PO2425-03770"/>
    <d v="2024-09-19T00:00:00"/>
    <m/>
    <n v="20"/>
    <s v="SFST34000169"/>
    <s v="Consumable part for MN"/>
    <s v="Staem pipe and Equipment "/>
    <n v="2"/>
    <s v="กาวประเก็น Threebond ทนความร้อนสูง เบอร์ 1 (GREY)"/>
    <n v="3"/>
    <s v="PCS."/>
    <n v="73.333333333333329"/>
    <n v="220"/>
    <s v="Puneet Approval"/>
    <x v="25"/>
    <s v="Recive bill and GRN already"/>
    <m/>
    <d v="2024-10-04T00:00:00"/>
    <m/>
    <n v="15"/>
    <s v="Ontime"/>
    <m/>
  </r>
  <r>
    <n v="427"/>
    <s v="Expent  cost"/>
    <d v="2024-09-12T00:00:00"/>
    <m/>
    <m/>
    <d v="2024-09-12T00:00:00"/>
    <s v="PR2425-03327"/>
    <s v="PO2425-03771"/>
    <d v="2024-09-19T00:00:00"/>
    <m/>
    <n v="35"/>
    <s v="SFST81000048"/>
    <s v="Foam &amp; Cleaning solution pump system"/>
    <s v="Foam Pump No.1"/>
    <n v="1"/>
    <s v="Remove and installation motor pump 3 kw. Grundfos CRN 10-8"/>
    <n v="1"/>
    <s v="JOB"/>
    <n v="5000"/>
    <n v="5000"/>
    <s v="Puneet Approval"/>
    <x v="64"/>
    <s v="Recive bill and GRN already"/>
    <m/>
    <d v="2024-10-23T00:00:00"/>
    <m/>
    <n v="34"/>
    <s v="Ontime"/>
    <m/>
  </r>
  <r>
    <n v="428"/>
    <s v="Expent  cost"/>
    <d v="2024-09-12T00:00:00"/>
    <m/>
    <m/>
    <d v="2024-09-12T00:00:00"/>
    <s v="PR2425-03327"/>
    <s v="PO2425-03771"/>
    <d v="2024-09-19T00:00:00"/>
    <m/>
    <n v="35"/>
    <s v="SFST81000048"/>
    <s v="Foam &amp; Cleaning solution pump system"/>
    <s v="Foam Pump No.2"/>
    <n v="2"/>
    <s v="Overhaul pump"/>
    <n v="1"/>
    <s v="JOB"/>
    <n v="4000"/>
    <n v="4000"/>
    <s v="Puneet Approval"/>
    <x v="64"/>
    <s v="Recive bill and GRN already"/>
    <m/>
    <d v="2024-10-23T00:00:00"/>
    <m/>
    <n v="34"/>
    <s v="Ontime"/>
    <m/>
  </r>
  <r>
    <n v="429"/>
    <s v="Expent  cost"/>
    <d v="2024-09-12T00:00:00"/>
    <m/>
    <m/>
    <d v="2024-09-12T00:00:00"/>
    <s v="PR2425-03327"/>
    <s v="PO2425-03771"/>
    <d v="2024-09-19T00:00:00"/>
    <m/>
    <n v="35"/>
    <s v="SFST81000048"/>
    <s v="Foam &amp; Cleaning solution pump system"/>
    <s v="Foam Pump No.3"/>
    <n v="3"/>
    <s v="Replace Mechanical Seal (Bulk Shaft seal P/N 96538925)"/>
    <n v="1"/>
    <s v="JOB"/>
    <n v="5000"/>
    <n v="5000"/>
    <s v="Puneet Approval"/>
    <x v="64"/>
    <s v="Recive bill and GRN already"/>
    <m/>
    <d v="2024-10-23T00:00:00"/>
    <m/>
    <n v="34"/>
    <s v="Ontime"/>
    <m/>
  </r>
  <r>
    <n v="430"/>
    <s v="Expent  cost"/>
    <d v="2024-09-12T00:00:00"/>
    <m/>
    <m/>
    <d v="2024-09-12T00:00:00"/>
    <s v="PR2425-03327"/>
    <s v="PO2425-03771"/>
    <d v="2024-09-19T00:00:00"/>
    <m/>
    <n v="35"/>
    <s v="SFST81000048"/>
    <s v="Foam &amp; Cleaning solution pump system"/>
    <s v="Foam Pump No.4"/>
    <n v="4"/>
    <s v="Replace O-ring"/>
    <n v="1"/>
    <s v="JOB"/>
    <n v="800"/>
    <n v="800"/>
    <s v="Puneet Approval"/>
    <x v="64"/>
    <s v="Recive bill and GRN already"/>
    <m/>
    <d v="2024-10-23T00:00:00"/>
    <m/>
    <n v="34"/>
    <s v="Ontime"/>
    <m/>
  </r>
  <r>
    <n v="431"/>
    <s v="Expent  cost"/>
    <d v="2024-09-12T00:00:00"/>
    <m/>
    <m/>
    <d v="2024-09-12T00:00:00"/>
    <s v="PR2425-03327"/>
    <s v="PO2425-03771"/>
    <d v="2024-09-19T00:00:00"/>
    <m/>
    <n v="35"/>
    <s v="SFST81000048"/>
    <s v="Foam &amp; Cleaning solution pump system"/>
    <s v="Foam Pump No.5"/>
    <n v="5"/>
    <s v="Replace Bulk Spring P/N 96538964"/>
    <n v="1"/>
    <s v="JOB"/>
    <n v="2200"/>
    <n v="2200"/>
    <s v="Puneet Approval"/>
    <x v="64"/>
    <s v="Recive bill and GRN already"/>
    <m/>
    <d v="2024-10-23T00:00:00"/>
    <m/>
    <n v="34"/>
    <s v="Ontime"/>
    <m/>
  </r>
  <r>
    <n v="432"/>
    <s v="Expent  cost"/>
    <d v="2024-09-12T00:00:00"/>
    <m/>
    <m/>
    <d v="2024-09-12T00:00:00"/>
    <s v="PR2425-03327"/>
    <s v="PO2425-03771"/>
    <d v="2024-09-19T00:00:00"/>
    <m/>
    <n v="35"/>
    <s v="SFST81000048"/>
    <s v="Foam &amp; Cleaning solution pump system"/>
    <s v="Foam Pump No.6"/>
    <n v="6"/>
    <s v="Replace Bulk Spacing bush P/N 96538950"/>
    <n v="1"/>
    <s v="JOB"/>
    <n v="2500"/>
    <n v="2500"/>
    <s v="Puneet Approval"/>
    <x v="64"/>
    <s v="Recive bill and GRN already"/>
    <m/>
    <d v="2024-10-23T00:00:00"/>
    <m/>
    <n v="34"/>
    <s v="Ontime"/>
    <m/>
  </r>
  <r>
    <n v="433"/>
    <s v="Expent  cost"/>
    <d v="2024-09-12T00:00:00"/>
    <m/>
    <m/>
    <d v="2024-09-12T00:00:00"/>
    <s v="PR2425-03327"/>
    <s v="PO2425-03771"/>
    <d v="2024-09-19T00:00:00"/>
    <m/>
    <n v="35"/>
    <s v="SFST81000048"/>
    <s v="Foam &amp; Cleaning solution pump system"/>
    <s v="Foam Pump No.7"/>
    <n v="7"/>
    <s v="Replace Bulk Bearing ring P/N 96538795"/>
    <n v="1"/>
    <s v="JOB"/>
    <n v="2500"/>
    <n v="2500"/>
    <s v="Puneet Approval"/>
    <x v="64"/>
    <s v="Recive bill and GRN already"/>
    <m/>
    <d v="2024-10-23T00:00:00"/>
    <m/>
    <n v="34"/>
    <s v="Ontime"/>
    <m/>
  </r>
  <r>
    <n v="434"/>
    <s v="Expent  cost"/>
    <d v="2024-09-12T00:00:00"/>
    <m/>
    <m/>
    <d v="2024-09-12T00:00:00"/>
    <s v="PR2425-03351"/>
    <s v="PO2425-03792"/>
    <d v="2024-09-19T00:00:00"/>
    <m/>
    <n v="180"/>
    <s v="SFST81000050"/>
    <s v="Safety equipment"/>
    <s v="Safety equipment"/>
    <n v="1"/>
    <s v="สติ๊กเกอร์ 3M พร้อมติดตั้งขั้นบันได ขนาดตามแบบ"/>
    <n v="1"/>
    <s v="JOB."/>
    <n v="5500"/>
    <n v="5500"/>
    <s v="Puneet Approval"/>
    <x v="73"/>
    <s v="Recive bill and GRN already"/>
    <s v="GRN2425-0007630"/>
    <d v="2025-03-07T00:00:00"/>
    <m/>
    <n v="169"/>
    <s v="Ontime"/>
    <m/>
  </r>
  <r>
    <n v="435"/>
    <s v="Expent  cost"/>
    <d v="2024-09-12T00:00:00"/>
    <m/>
    <m/>
    <d v="2024-09-12T00:00:00"/>
    <s v="PR2425-03351"/>
    <s v="PO2425-03792"/>
    <d v="2024-09-19T00:00:00"/>
    <m/>
    <n v="180"/>
    <s v="SFST81000018"/>
    <s v="Safety equipment"/>
    <s v="Safety equipment"/>
    <n v="2"/>
    <s v="ค่าออกแบบ"/>
    <n v="1"/>
    <s v="JOB."/>
    <n v="1000"/>
    <n v="1000"/>
    <s v="Puneet Approval"/>
    <x v="73"/>
    <s v="Recive bill and GRN already"/>
    <s v="GRN2425-0007630"/>
    <d v="2025-03-07T00:00:00"/>
    <m/>
    <n v="169"/>
    <s v="Ontime"/>
    <m/>
  </r>
  <r>
    <n v="436"/>
    <s v="Expent  cost"/>
    <d v="2024-09-20T00:00:00"/>
    <m/>
    <m/>
    <d v="2024-09-20T00:00:00"/>
    <s v="PR2425-03498"/>
    <s v="PO2425-03809"/>
    <d v="2024-09-27T00:00:00"/>
    <m/>
    <n v="10"/>
    <s v="SFST34000187"/>
    <s v="Consumable part for MN"/>
    <s v="Eletrical part"/>
    <n v="1"/>
    <s v="LED EVE T8 SIMPLE FIT DE 22 W. DAYLIGHT G13 (1Box/25PC.)"/>
    <n v="50"/>
    <s v="PCS."/>
    <n v="105"/>
    <n v="5250"/>
    <s v="Puneet Approval"/>
    <x v="2"/>
    <s v="Recive bill and GRN already"/>
    <m/>
    <d v="2024-10-04T00:00:00"/>
    <m/>
    <n v="7"/>
    <s v="Ontime"/>
    <m/>
  </r>
  <r>
    <n v="437"/>
    <s v="Expent  cost"/>
    <d v="2024-09-20T00:00:00"/>
    <m/>
    <m/>
    <d v="2024-09-20T00:00:00"/>
    <s v="PR2425-03520"/>
    <s v="PO2425-03810"/>
    <d v="2024-09-27T00:00:00"/>
    <m/>
    <n v="30"/>
    <s v="SFST81000048"/>
    <s v="Foam &amp; Cleaning solution pump system"/>
    <s v="Water pump for production line cleaning No.2"/>
    <n v="1"/>
    <s v="Replace mechanical seal Grundfos Part . NO96538925"/>
    <n v="1"/>
    <s v="JOB"/>
    <n v="5000"/>
    <n v="5000"/>
    <s v="Puneet Approval"/>
    <x v="74"/>
    <s v="Recive bill and GRN already"/>
    <m/>
    <d v="2024-10-23T00:00:00"/>
    <m/>
    <n v="26"/>
    <s v="Ontime"/>
    <m/>
  </r>
  <r>
    <n v="438"/>
    <s v="Expent  cost"/>
    <d v="2024-09-20T00:00:00"/>
    <m/>
    <m/>
    <d v="2024-09-20T00:00:00"/>
    <s v="PR2425-03510"/>
    <s v="PO2425-03811"/>
    <d v="2024-09-27T00:00:00"/>
    <m/>
    <n v="30"/>
    <s v="SFST81000050"/>
    <s v="Cooling machine for PD line"/>
    <s v="Cooling  part"/>
    <n v="1"/>
    <s v="EBM S4D500 - AD03-01 Axial Fan _x000a_AC 400 V. 820W. 1325 RPM"/>
    <n v="2"/>
    <s v="PCS."/>
    <n v="10800"/>
    <n v="21600"/>
    <s v="Puneet Approval"/>
    <x v="29"/>
    <s v="Recive bill and GRN already"/>
    <m/>
    <d v="2024-10-18T00:00:00"/>
    <m/>
    <n v="21"/>
    <s v="Ontime"/>
    <m/>
  </r>
  <r>
    <n v="439"/>
    <s v="Expent  cost"/>
    <d v="2024-09-21T00:00:00"/>
    <m/>
    <m/>
    <d v="2024-09-21T00:00:00"/>
    <s v="PR2425-03522"/>
    <s v="PO2425-03812"/>
    <d v="2024-09-28T00:00:00"/>
    <m/>
    <n v="10"/>
    <s v="SFST81000050"/>
    <s v="Cooling machine for PD line"/>
    <s v="Cooling  part"/>
    <n v="1"/>
    <s v="TASCO รุ่น TB120SM II เกจวัดน้ำยาแอร์ พร้อมสาย"/>
    <n v="2"/>
    <s v="PCS."/>
    <n v="3130.84"/>
    <n v="6261.68"/>
    <s v="Puneet Approval"/>
    <x v="58"/>
    <s v="Recive bill and GRN already"/>
    <m/>
    <d v="2024-10-04T00:00:00"/>
    <m/>
    <n v="6"/>
    <s v="Ontime"/>
    <m/>
  </r>
  <r>
    <n v="440"/>
    <s v="Expent  cost"/>
    <d v="2024-09-20T00:00:00"/>
    <m/>
    <m/>
    <d v="2024-09-20T00:00:00"/>
    <s v="PR2425-03504"/>
    <s v="PO2425-03813"/>
    <d v="2024-09-27T00:00:00"/>
    <m/>
    <n v="10"/>
    <s v="SFST34000161"/>
    <s v="Consumable part for MN"/>
    <s v="Eletrical part"/>
    <n v="1"/>
    <s v="BTICINO&quot; 25501,สีเทา,ขนาด 1 ช่อง,กล่องกันน้ำ IP55"/>
    <n v="5"/>
    <s v="PCS."/>
    <n v="320"/>
    <n v="1600"/>
    <s v="Puneet Approval"/>
    <x v="2"/>
    <s v="Recive bill and GRN already"/>
    <m/>
    <d v="2024-10-03T00:00:00"/>
    <m/>
    <n v="6"/>
    <s v="Ontime"/>
    <m/>
  </r>
  <r>
    <n v="441"/>
    <s v="Expent  cost"/>
    <d v="2024-09-20T00:00:00"/>
    <m/>
    <m/>
    <d v="2024-09-20T00:00:00"/>
    <s v="PR2425-03504"/>
    <s v="PO2425-03813"/>
    <d v="2024-09-27T00:00:00"/>
    <m/>
    <n v="10"/>
    <s v="SFST34000162"/>
    <s v="Consumable part for MN"/>
    <s v="Eletrical part"/>
    <n v="2"/>
    <s v="BTICINO&quot; 25502 ,สีเทา,ขนาด 2 ช่อง,กล่องกันน้ำ IP55"/>
    <n v="5"/>
    <s v="PCS."/>
    <n v="320"/>
    <n v="1600"/>
    <s v="Puneet Approval"/>
    <x v="2"/>
    <s v="Recive bill and GRN already"/>
    <m/>
    <d v="2024-10-03T00:00:00"/>
    <m/>
    <n v="6"/>
    <s v="Ontime"/>
    <m/>
  </r>
  <r>
    <n v="442"/>
    <s v="Expent  cost"/>
    <d v="2024-09-20T00:00:00"/>
    <m/>
    <m/>
    <d v="2024-09-20T00:00:00"/>
    <s v="PR2425-03504"/>
    <s v="PO2425-03813"/>
    <d v="2024-09-27T00:00:00"/>
    <m/>
    <n v="10"/>
    <s v="SFST34000186"/>
    <s v="Consumable part for MN"/>
    <s v="Eletrical part"/>
    <n v="3"/>
    <s v="BTICINO 25503 สีเทา ขนาด 3 ช่อง กันน้ำ IP55"/>
    <n v="10"/>
    <s v="PCS."/>
    <n v="390"/>
    <n v="3900"/>
    <s v="Puneet Approval"/>
    <x v="2"/>
    <s v="Recive bill and GRN already"/>
    <m/>
    <d v="2024-10-03T00:00:00"/>
    <m/>
    <n v="6"/>
    <s v="Ontime"/>
    <m/>
  </r>
  <r>
    <n v="443"/>
    <s v="Expent  cost"/>
    <d v="2024-09-20T00:00:00"/>
    <m/>
    <m/>
    <d v="2024-09-20T00:00:00"/>
    <s v="PR2425-03504"/>
    <s v="PO2425-03813"/>
    <d v="2024-09-27T00:00:00"/>
    <m/>
    <n v="10"/>
    <s v="SFST34000188"/>
    <s v="Consumable part for MN"/>
    <s v="Eletrical part"/>
    <n v="4"/>
    <s v="Philip LED Essential Bulb 9 W E27"/>
    <n v="5"/>
    <s v="PCS."/>
    <n v="600"/>
    <n v="3000"/>
    <s v="Puneet Approval"/>
    <x v="2"/>
    <s v="Recive bill and GRN already"/>
    <m/>
    <d v="2024-10-03T00:00:00"/>
    <m/>
    <n v="6"/>
    <s v="Ontime"/>
    <m/>
  </r>
  <r>
    <n v="444"/>
    <s v="Expent  cost"/>
    <d v="2024-09-20T00:00:00"/>
    <m/>
    <m/>
    <d v="2024-09-20T00:00:00"/>
    <s v="PR2425-03504"/>
    <s v="PO2425-03814"/>
    <d v="2024-09-27T00:00:00"/>
    <m/>
    <n v="30"/>
    <s v="SFST34000185"/>
    <s v="Consumable part for MN"/>
    <s v="Eletrical part"/>
    <n v="5"/>
    <s v="Wall Lamp Finext Ellipse 4004M Black"/>
    <n v="10"/>
    <s v="PCS."/>
    <n v="150"/>
    <n v="1500"/>
    <s v="Puneet Approval"/>
    <x v="0"/>
    <s v="Recive bill and GRN already"/>
    <m/>
    <d v="2024-10-22T00:00:00"/>
    <m/>
    <n v="25"/>
    <s v="Ontime"/>
    <m/>
  </r>
  <r>
    <n v="445"/>
    <s v="Expent  cost"/>
    <d v="2024-09-20T00:00:00"/>
    <m/>
    <m/>
    <d v="2024-09-20T00:00:00"/>
    <s v="PR2425-03504"/>
    <s v="PO2425-03814"/>
    <d v="2024-09-27T00:00:00"/>
    <m/>
    <n v="30"/>
    <s v="SFST81000050"/>
    <s v="Water plant"/>
    <s v="Electrical jobs"/>
    <n v="6"/>
    <s v="ท่ออ่อนลายลูกฟูก PVC สีขาว  1/2&quot;  ยาว 50 เมตร  NANO"/>
    <n v="1"/>
    <s v="PCS."/>
    <n v="720"/>
    <n v="720"/>
    <s v="Puneet Approval"/>
    <x v="0"/>
    <s v="Recive bill and GRN already"/>
    <m/>
    <d v="2024-10-22T00:00:00"/>
    <m/>
    <n v="25"/>
    <s v="Ontime"/>
    <m/>
  </r>
  <r>
    <n v="446"/>
    <s v="Expent  cost"/>
    <d v="2024-09-20T00:00:00"/>
    <m/>
    <m/>
    <d v="2024-09-20T00:00:00"/>
    <s v="PR2425-03504"/>
    <s v="PO2425-03814"/>
    <d v="2024-09-27T00:00:00"/>
    <m/>
    <n v="30"/>
    <s v="SFST81000050"/>
    <s v="Water plant"/>
    <s v="Water system jobs"/>
    <n v="7"/>
    <s v="สายฉีดชำระ PVC สีขาว BOSS  S603"/>
    <n v="8"/>
    <s v="PCS."/>
    <n v="150"/>
    <n v="1200"/>
    <s v="Puneet Approval"/>
    <x v="0"/>
    <s v="Recive bill and GRN already"/>
    <m/>
    <d v="2024-10-22T00:00:00"/>
    <m/>
    <n v="25"/>
    <s v="Ontime"/>
    <m/>
  </r>
  <r>
    <n v="447"/>
    <s v="Expent  cost"/>
    <d v="2024-09-20T00:00:00"/>
    <m/>
    <m/>
    <d v="2024-09-20T00:00:00"/>
    <s v="PR2425-03504"/>
    <s v="PO2425-03814"/>
    <d v="2024-09-27T00:00:00"/>
    <m/>
    <n v="30"/>
    <s v="SFST34000046"/>
    <s v="Consumable part for MN"/>
    <s v="Eletrical part"/>
    <n v="8"/>
    <s v="&quot;Philips&quot;, TCW099, 2x36w,โคมกันน้ำ กันฝุ่น กันฝน 36w"/>
    <n v="10"/>
    <s v="PCS."/>
    <n v="1512"/>
    <n v="15120"/>
    <s v="Puneet Approval"/>
    <x v="0"/>
    <s v="Recive bill and GRN already"/>
    <m/>
    <d v="2024-10-22T00:00:00"/>
    <m/>
    <n v="25"/>
    <s v="Ontime"/>
    <m/>
  </r>
  <r>
    <n v="448"/>
    <s v="Expent  cost"/>
    <d v="2024-09-17T00:00:00"/>
    <m/>
    <m/>
    <d v="2024-09-17T00:00:00"/>
    <s v="PR2425-03416"/>
    <s v="PO2425-03815"/>
    <d v="2024-09-24T00:00:00"/>
    <m/>
    <n v="30"/>
    <s v="SFST34000174"/>
    <s v="Consumable part for MN"/>
    <s v="Consumable part"/>
    <n v="1"/>
    <s v="PP melt blown cartridge Filter, 10&quot;, 5 Micron"/>
    <n v="20"/>
    <s v="PCS."/>
    <n v="42.06"/>
    <n v="841.2"/>
    <s v="Puneet Approval"/>
    <x v="75"/>
    <s v="Recive bill and GRN already"/>
    <m/>
    <d v="2024-10-15T00:00:00"/>
    <m/>
    <n v="21"/>
    <s v="Ontime"/>
    <m/>
  </r>
  <r>
    <n v="449"/>
    <s v="Expent  cost"/>
    <d v="2024-09-17T00:00:00"/>
    <m/>
    <m/>
    <d v="2024-09-17T00:00:00"/>
    <s v="PR2425-03416"/>
    <s v="PO2425-03815"/>
    <d v="2024-09-24T00:00:00"/>
    <m/>
    <n v="30"/>
    <s v="SFST34000175"/>
    <s v="Consumable part for MN"/>
    <s v="Consumable part"/>
    <n v="2"/>
    <s v="PP melt blown cartridge Filter, 20&quot;, 5 Micron"/>
    <n v="10"/>
    <s v="PCS."/>
    <n v="74.77000000000001"/>
    <n v="747.7"/>
    <s v="Puneet Approval"/>
    <x v="75"/>
    <s v="Recive bill and GRN already"/>
    <m/>
    <d v="2024-10-15T00:00:00"/>
    <m/>
    <n v="21"/>
    <s v="Ontime"/>
    <m/>
  </r>
  <r>
    <n v="450"/>
    <s v="Expent  cost"/>
    <d v="2024-09-17T00:00:00"/>
    <m/>
    <m/>
    <d v="2024-09-17T00:00:00"/>
    <s v="PR2425-03416"/>
    <s v="PO2425-03815"/>
    <d v="2024-09-24T00:00:00"/>
    <m/>
    <n v="30"/>
    <s v="SFST34000176"/>
    <s v="Consumable part for MN"/>
    <s v="Eletrical part"/>
    <n v="3"/>
    <s v="Block carbon cartrid filterge, 10&quot;, 10 Micron"/>
    <n v="20"/>
    <s v="PCS."/>
    <n v="79.44"/>
    <n v="1588.8"/>
    <s v="Puneet Approval"/>
    <x v="75"/>
    <s v="Recive bill and GRN already"/>
    <m/>
    <d v="2024-10-15T00:00:00"/>
    <m/>
    <n v="21"/>
    <s v="Ontime"/>
    <m/>
  </r>
  <r>
    <n v="451"/>
    <s v="Expent  cost"/>
    <d v="2024-09-17T00:00:00"/>
    <m/>
    <m/>
    <d v="2024-09-17T00:00:00"/>
    <s v="PR2425-03416"/>
    <s v="PO2425-03815"/>
    <d v="2024-09-24T00:00:00"/>
    <m/>
    <n v="30"/>
    <s v="SFST34000177"/>
    <s v="Consumable part for MN"/>
    <s v="Eletrical part"/>
    <n v="4"/>
    <s v="Block carbon cartridge filter, 20&quot;, 10 Micro"/>
    <n v="10"/>
    <s v="PCS."/>
    <n v="149.53"/>
    <n v="1495.3"/>
    <s v="Puneet Approval"/>
    <x v="75"/>
    <s v="Recive bill and GRN already"/>
    <m/>
    <d v="2024-10-15T00:00:00"/>
    <m/>
    <n v="21"/>
    <s v="Ontime"/>
    <m/>
  </r>
  <r>
    <n v="452"/>
    <s v="Expent  cost"/>
    <d v="2024-09-17T00:00:00"/>
    <m/>
    <m/>
    <d v="2024-09-17T00:00:00"/>
    <s v="PR2425-03416"/>
    <s v="PO2425-03815"/>
    <d v="2024-09-24T00:00:00"/>
    <m/>
    <n v="30"/>
    <s v="SFST81000050"/>
    <s v="Water plant"/>
    <s v="Water system jobs"/>
    <n v="5"/>
    <s v="กระบอกกรองน้ำ (Housing) ใส 10 นิ้ว รูเกลียวทองเหลือง 3/4&quot; (ครบชุดไม่รวมใส้กรอง)"/>
    <n v="2"/>
    <s v="PCS."/>
    <n v="401.87"/>
    <n v="803.74"/>
    <s v="Puneet Approval"/>
    <x v="75"/>
    <s v="Recive bill and GRN already"/>
    <m/>
    <d v="2024-10-15T00:00:00"/>
    <m/>
    <n v="21"/>
    <s v="Ontime"/>
    <m/>
  </r>
  <r>
    <n v="453"/>
    <s v="Expent  cost"/>
    <d v="2024-09-17T00:00:00"/>
    <m/>
    <m/>
    <d v="2024-09-17T00:00:00"/>
    <s v="PR2425-03416"/>
    <s v="PO2425-03815"/>
    <d v="2024-09-24T00:00:00"/>
    <m/>
    <n v="30"/>
    <s v="SFST81000050"/>
    <s v="Water plant"/>
    <s v="Water system jobs"/>
    <n v="6"/>
    <s v="กระบอกกรองน้ำ (Housing) ใส 20 นิ้ว รูเกลียวทองเหลือง 3/4&quot; (ครบชุดไม่รวมใส้กรอง)"/>
    <n v="2"/>
    <s v="PCS."/>
    <n v="691.59"/>
    <n v="1383.18"/>
    <s v="Puneet Approval"/>
    <x v="75"/>
    <s v="Recive bill and GRN already"/>
    <m/>
    <d v="2024-10-15T00:00:00"/>
    <m/>
    <n v="21"/>
    <s v="Ontime"/>
    <m/>
  </r>
  <r>
    <n v="454"/>
    <s v="Expent  cost"/>
    <d v="2024-09-17T00:00:00"/>
    <m/>
    <m/>
    <d v="2024-09-17T00:00:00"/>
    <s v="PR2425-03416"/>
    <s v="PO2425-03815"/>
    <d v="2024-09-24T00:00:00"/>
    <m/>
    <n v="30"/>
    <s v="SFST81000050"/>
    <s v="Water plant"/>
    <s v="Water system jobs"/>
    <n v="7"/>
    <s v="กระบอกกรองน้ำ Housing ทรงใหญ่ สีน้ำเงิน-ทึบ 10 นิ้ว รูเกลียวทองเหลือง 4 หุน (ครบชุดไม่รวมไส้กรอง) Fast Flow"/>
    <n v="2"/>
    <s v="PCS."/>
    <n v="378.5"/>
    <n v="757"/>
    <s v="Puneet Approval"/>
    <x v="75"/>
    <s v="Recive bill and GRN already"/>
    <m/>
    <d v="2024-10-15T00:00:00"/>
    <m/>
    <n v="21"/>
    <s v="Ontime"/>
    <m/>
  </r>
  <r>
    <n v="455"/>
    <s v="Expent  cost"/>
    <d v="2024-09-17T00:00:00"/>
    <m/>
    <m/>
    <d v="2024-09-17T00:00:00"/>
    <s v="PR2425-03416"/>
    <s v="PO2425-03815"/>
    <d v="2024-09-24T00:00:00"/>
    <m/>
    <n v="30"/>
    <s v="SFST81000050"/>
    <s v="Water plant"/>
    <s v="Water system jobs"/>
    <n v="8"/>
    <s v="กระบอกกรองน้ำ Housing ทรงใหญ่ สีน้ำเงิน-ทึบ 20 นิ้ว รูเกลียวทองเหลือง 3/4 (ครบชุดไม่รวมไส้กรอง) Fast Flow"/>
    <n v="2"/>
    <s v="PCS."/>
    <n v="565.41999999999996"/>
    <n v="1130.8399999999999"/>
    <s v="Puneet Approval"/>
    <x v="75"/>
    <s v="Recive bill and GRN already"/>
    <m/>
    <d v="2024-10-15T00:00:00"/>
    <m/>
    <n v="21"/>
    <s v="Ontime"/>
    <m/>
  </r>
  <r>
    <n v="456"/>
    <s v="Expent  cost"/>
    <d v="2024-09-17T00:00:00"/>
    <m/>
    <m/>
    <d v="2024-09-17T00:00:00"/>
    <s v="PR2425-03416"/>
    <s v="PO2425-03815"/>
    <d v="2024-09-24T00:00:00"/>
    <m/>
    <n v="30"/>
    <s v="SFST81000050"/>
    <s v="Water plant"/>
    <s v="Water system jobs"/>
    <n v="9"/>
    <s v="กระบอกกรองน้ำ Housing ทรงใหญ่ สีน้ำเงิน-ทึบ 20 นิ้ว รูเกลียวทองเหลือง 4 หุน (ครบชุดไม่รวมไส้กรอง) Fast Flow"/>
    <n v="2"/>
    <s v="PCS."/>
    <n v="565.37"/>
    <n v="1130.74"/>
    <s v="Puneet Approval"/>
    <x v="75"/>
    <s v="Recive bill and GRN already"/>
    <m/>
    <d v="2024-10-15T00:00:00"/>
    <m/>
    <n v="21"/>
    <s v="Ontime"/>
    <m/>
  </r>
  <r>
    <n v="457"/>
    <s v="CAPEX  (Unbudget)"/>
    <d v="2024-09-17T00:00:00"/>
    <m/>
    <m/>
    <d v="2024-09-17T00:00:00"/>
    <s v="PR2425-03455"/>
    <s v="PO2425-03826 "/>
    <d v="2024-09-24T00:00:00"/>
    <m/>
    <n v="30"/>
    <s v="SFST82000007"/>
    <s v="Electrical system in PD area"/>
    <s v="Electrical jobs"/>
    <n v="1"/>
    <s v="ตู้คอนโทรล สแตนเลส 304 รุ่น _x000a_W300xH450xD150_x000a_กันน้ำประตู 2 ชั้นกระจกหน้า_x000a_- มีหลังคาสโลบ_x000a_- มีด้ามเปิด-ปิด แบบเขาควายที่ประตูด้านนอก"/>
    <n v="1"/>
    <s v="PCS."/>
    <n v="6460"/>
    <n v="6460"/>
    <s v="Puneet Approval"/>
    <x v="76"/>
    <s v="Recive bill and GRN already"/>
    <m/>
    <d v="2024-10-11T00:00:00"/>
    <m/>
    <n v="17"/>
    <s v="Ontime"/>
    <m/>
  </r>
  <r>
    <n v="458"/>
    <s v="CAPEX  (Unbudget)"/>
    <d v="2024-09-17T00:00:00"/>
    <m/>
    <m/>
    <d v="2024-09-17T00:00:00"/>
    <s v="PR2425-03455"/>
    <s v="PO2425-03826 "/>
    <d v="2024-09-24T00:00:00"/>
    <m/>
    <n v="30"/>
    <s v="SFST82000007"/>
    <s v="Electrical system in PD area"/>
    <s v="Electrical jobs"/>
    <n v="2"/>
    <s v="W300xH450xD150_x000a_กันน้ำประตู 2 ชั้นกระจกหน้า_x000a_- มีหลังคาสโลบ_x000a_- มีด้ามเปิด-ปิด แบบเขาควายที่ประตูด้านนอก"/>
    <n v="1"/>
    <s v="PCS."/>
    <n v="6460"/>
    <n v="6460"/>
    <s v="Puneet Approval"/>
    <x v="76"/>
    <s v="Recive bill and GRN already"/>
    <m/>
    <d v="2024-10-12T00:00:00"/>
    <m/>
    <n v="18"/>
    <s v="Ontime"/>
    <m/>
  </r>
  <r>
    <n v="459"/>
    <s v="Expent  cost"/>
    <d v="2024-09-17T00:00:00"/>
    <m/>
    <m/>
    <d v="2024-09-17T00:00:00"/>
    <s v="PR2425-03424"/>
    <s v="PO2425-03827"/>
    <d v="2024-09-24T00:00:00"/>
    <m/>
    <n v="10"/>
    <s v="SFST81000048"/>
    <s v="PD Machine"/>
    <s v="Turntable No.1"/>
    <n v="1"/>
    <s v="ค่าบริการเข้าตรวจเช็กเครื่อง Tumbler MA-1500 PS (วันธรรมดา)"/>
    <n v="1"/>
    <s v="JOB"/>
    <n v="5600"/>
    <n v="5600"/>
    <s v="Puneet Approval"/>
    <x v="77"/>
    <s v="Recive bill and GRN already"/>
    <m/>
    <d v="2024-09-25T00:00:00"/>
    <m/>
    <n v="1"/>
    <s v="Ontime"/>
    <m/>
  </r>
  <r>
    <n v="460"/>
    <s v="CAPEX  (Unbudget)"/>
    <d v="2024-09-17T00:00:00"/>
    <m/>
    <m/>
    <d v="2024-09-17T00:00:00"/>
    <s v="PR2425-03425"/>
    <s v="PO2425-03849 "/>
    <d v="2024-09-24T00:00:00"/>
    <m/>
    <n v="50"/>
    <s v="SFST82000006"/>
    <s v="PD Machine"/>
    <s v="Steambox1"/>
    <n v="2"/>
    <s v="Improvement Control Steam Box No.1_x000a_(เปลี่ยนตู้ไฟ control steam Box No.1 พร้อมลง Software Control )_x000a_Ref. QT 003/2567"/>
    <n v="1"/>
    <s v="JOB"/>
    <n v="95740"/>
    <n v="95740"/>
    <s v="Puneet Approval"/>
    <x v="78"/>
    <s v="Recive bill and GRN already"/>
    <m/>
    <d v="2024-11-05T00:00:00"/>
    <m/>
    <n v="42"/>
    <s v="Ontime"/>
    <m/>
  </r>
  <r>
    <n v="461"/>
    <s v="Expent  cost"/>
    <d v="2024-09-06T00:00:00"/>
    <m/>
    <m/>
    <d v="2024-09-06T00:00:00"/>
    <s v="PR2425-03184"/>
    <s v="PO2425-03921"/>
    <d v="2024-09-13T00:00:00"/>
    <m/>
    <n v="30"/>
    <s v="SFST81000050"/>
    <s v="Cooling machine for PD line"/>
    <s v="Cooling  part"/>
    <n v="1"/>
    <s v="Temp Sensor Model: WR 10_x000a_-Thermocouple Type K (Single Element)_x000a_-Tube SUS31 6L Dia. 4.8 mm. Length 250 mm._x000a_- Sleeve Dia. 8 mm. Length 50 mm._x000a_-Lead Wire 0.65/1 Glass Fiber Shield, Length 2 m._x000a_-With Plate Slide SUS"/>
    <n v="3"/>
    <s v="PCS."/>
    <n v="577.5"/>
    <n v="1732.5"/>
    <s v="Puneet Approval"/>
    <x v="79"/>
    <s v="Recive bill and GRN already"/>
    <m/>
    <d v="2024-10-10T00:00:00"/>
    <m/>
    <n v="27"/>
    <s v="Ontime"/>
    <m/>
  </r>
  <r>
    <n v="462"/>
    <s v="Expent  cost"/>
    <d v="2024-09-24T00:00:00"/>
    <m/>
    <m/>
    <d v="2024-09-24T00:00:00"/>
    <s v="PR2425-03574"/>
    <s v="PO2425-03942"/>
    <d v="2024-10-01T00:00:00"/>
    <m/>
    <n v="10"/>
    <s v="SFST34000054"/>
    <s v="Consumable part for MN"/>
    <s v="Refrigerant"/>
    <n v="1"/>
    <s v="R507 Refrigerant,(1 Tank 11.3 kg/Tank)"/>
    <n v="15"/>
    <s v="DRM"/>
    <n v="2600"/>
    <n v="39000"/>
    <s v="Puneet Approval"/>
    <x v="1"/>
    <s v="Recive bill and GRN already"/>
    <m/>
    <d v="2024-10-01T00:00:00"/>
    <m/>
    <n v="0"/>
    <s v="Ontime"/>
    <m/>
  </r>
  <r>
    <n v="463"/>
    <s v="Expent  cost"/>
    <d v="2024-09-24T00:00:00"/>
    <m/>
    <m/>
    <d v="2024-09-24T00:00:00"/>
    <s v="PR2425-03574"/>
    <s v="PO2425-03942"/>
    <d v="2024-10-01T00:00:00"/>
    <m/>
    <n v="10"/>
    <s v="SFST34000051"/>
    <s v="Refrigerant-oil for cooling M/C"/>
    <s v="Refrigerant"/>
    <n v="2"/>
    <s v="R404A Refrigerant ,(1 Tank 10.9 kg/Tank)"/>
    <n v="4"/>
    <s v="DRM"/>
    <n v="2300"/>
    <n v="9200"/>
    <s v="Puneet Approval"/>
    <x v="1"/>
    <s v="Recive bill and GRN already"/>
    <m/>
    <d v="2024-10-01T00:00:00"/>
    <m/>
    <n v="0"/>
    <s v="Ontime"/>
    <m/>
  </r>
  <r>
    <n v="464"/>
    <s v="Expent  cost"/>
    <d v="2024-09-20T00:00:00"/>
    <m/>
    <m/>
    <d v="2024-09-20T00:00:00"/>
    <s v="PR2425-03552"/>
    <s v="PO2425-03943"/>
    <d v="2024-09-27T00:00:00"/>
    <m/>
    <n v="30"/>
    <s v="SFST81000048"/>
    <s v="Foam &amp; Cleaning solution pump system"/>
    <s v="Water pump for production line cleaning No.1"/>
    <n v="1"/>
    <s v="Rewind stator motor"/>
    <n v="1"/>
    <s v="JOB"/>
    <n v="2000"/>
    <n v="2000"/>
    <s v="Puneet Approval"/>
    <x v="74"/>
    <s v="Recive bill and GRN already"/>
    <m/>
    <d v="2024-10-23T00:00:00"/>
    <m/>
    <n v="26"/>
    <s v="Ontime"/>
    <m/>
  </r>
  <r>
    <n v="465"/>
    <s v="Expent  cost"/>
    <d v="2024-09-20T00:00:00"/>
    <m/>
    <m/>
    <d v="2024-09-20T00:00:00"/>
    <s v="PR2425-03508 "/>
    <s v="PO2425-03963"/>
    <d v="2024-09-27T00:00:00"/>
    <m/>
    <n v="30"/>
    <s v="SFST81000050"/>
    <s v="Office Air condition"/>
    <s v="Cooling  part"/>
    <n v="1"/>
    <s v="Magnetic 38TSAA018 #43T52314 For CARRIER"/>
    <n v="4"/>
    <s v="PCS."/>
    <n v="1009.345"/>
    <n v="4037.38"/>
    <s v="Puneet Approval"/>
    <x v="69"/>
    <s v="Recive bill and GRN already"/>
    <m/>
    <d v="2024-12-10T00:00:00"/>
    <m/>
    <n v="74"/>
    <s v="over deliverry"/>
    <m/>
  </r>
  <r>
    <n v="466"/>
    <s v="Expent  cost"/>
    <d v="2024-10-02T00:00:00"/>
    <m/>
    <m/>
    <d v="2024-10-02T00:00:00"/>
    <s v="PR2425-03720"/>
    <s v="PO2425-04075"/>
    <d v="2024-10-09T00:00:00"/>
    <m/>
    <n v="10"/>
    <s v="SFST34000054"/>
    <s v="Consumable part for MN"/>
    <s v="Refrigerant"/>
    <n v="1"/>
    <s v="R507 Refrigerant,(1 Tank 11.3 kg/Tank)"/>
    <n v="15"/>
    <s v="DRM"/>
    <n v="2600"/>
    <n v="39000"/>
    <s v="Puneet Approval"/>
    <x v="1"/>
    <s v="Recive bill and GRN already"/>
    <m/>
    <d v="2024-10-18T00:00:00"/>
    <m/>
    <n v="9"/>
    <s v="Ontime"/>
    <m/>
  </r>
  <r>
    <n v="467"/>
    <s v="Expent  cost"/>
    <d v="2024-10-01T00:00:00"/>
    <m/>
    <m/>
    <d v="2024-10-01T00:00:00"/>
    <s v="PR2425-03718"/>
    <s v="PO2425-04076"/>
    <d v="2024-10-08T00:00:00"/>
    <m/>
    <n v="30"/>
    <s v="SFST81000050"/>
    <s v="Civill jobs (Floor-Wall-Celling-roof)"/>
    <s v="Cevil jobs"/>
    <n v="1"/>
    <s v="Pigment (ผงสี) สีเขียวเข้ม"/>
    <n v="5"/>
    <s v="PCS."/>
    <n v="130"/>
    <n v="650"/>
    <s v="Puneet Approval"/>
    <x v="80"/>
    <s v="Recive bill and GRN already"/>
    <m/>
    <d v="2024-10-22T00:00:00"/>
    <m/>
    <n v="14"/>
    <s v="Ontime"/>
    <m/>
  </r>
  <r>
    <n v="468"/>
    <s v="Expent  cost"/>
    <d v="2024-10-01T00:00:00"/>
    <m/>
    <m/>
    <d v="2024-10-01T00:00:00"/>
    <s v="PR2425-03718"/>
    <s v="PO2425-04076"/>
    <d v="2024-10-08T00:00:00"/>
    <m/>
    <n v="30"/>
    <s v="SFST81000050"/>
    <s v="Civill jobs (Floor-Wall-Celling-roof)"/>
    <s v="Cevil jobs"/>
    <n v="2"/>
    <s v="Pigment (ผงสี) สีเหลือง"/>
    <n v="5"/>
    <s v="PCS."/>
    <n v="530"/>
    <n v="2650"/>
    <s v="Puneet Approval"/>
    <x v="80"/>
    <s v="Recive bill and GRN already"/>
    <m/>
    <d v="2024-10-22T00:00:00"/>
    <m/>
    <n v="14"/>
    <s v="Ontime"/>
    <m/>
  </r>
  <r>
    <n v="469"/>
    <s v="Expent  cost"/>
    <d v="2024-10-01T00:00:00"/>
    <m/>
    <m/>
    <d v="2024-10-01T00:00:00"/>
    <s v="PR2425-03718"/>
    <s v="PO2425-04076"/>
    <d v="2024-10-08T00:00:00"/>
    <m/>
    <n v="30"/>
    <s v="SFST81000050"/>
    <s v="Civill jobs (Floor-Wall-Celling-roof)"/>
    <s v="Cevil jobs"/>
    <n v="2"/>
    <s v="นํ้ายา PU HF Part A: 3 kg, Part B: 3 kg"/>
    <n v="10"/>
    <s v="PCS."/>
    <n v="1450"/>
    <n v="14500"/>
    <s v="Puneet Approval"/>
    <x v="80"/>
    <s v="Recive bill and GRN already"/>
    <m/>
    <d v="2024-10-22T00:00:00"/>
    <m/>
    <n v="14"/>
    <s v="Ontime"/>
    <m/>
  </r>
  <r>
    <n v="470"/>
    <s v="Expent  cost"/>
    <d v="2024-09-27T00:00:00"/>
    <m/>
    <m/>
    <d v="2024-09-27T00:00:00"/>
    <s v="PR2425-03627"/>
    <s v="PO2425-04134"/>
    <d v="2024-10-04T00:00:00"/>
    <m/>
    <n v="30"/>
    <s v="SFST34000189"/>
    <s v="Consumable part for MN"/>
    <s v="Consumable part"/>
    <n v="1"/>
    <s v="PU Foam Sika Boom AP 500ml"/>
    <n v="1"/>
    <s v="Box"/>
    <n v="2820"/>
    <n v="2820"/>
    <s v="Puneet Approval"/>
    <x v="44"/>
    <s v="Recive bill and GRN already"/>
    <m/>
    <d v="2024-10-18T00:00:00"/>
    <m/>
    <n v="14"/>
    <s v="Ontime"/>
    <m/>
  </r>
  <r>
    <n v="471"/>
    <s v="Expent  cost"/>
    <d v="2024-09-27T00:00:00"/>
    <m/>
    <m/>
    <d v="2024-09-27T00:00:00"/>
    <s v="PR2425-03628 "/>
    <s v="PO2425-04135"/>
    <d v="2024-10-04T00:00:00"/>
    <m/>
    <n v="30"/>
    <s v="SFST81000050"/>
    <s v="Office tool &amp; machine"/>
    <s v="Tool and Equipment"/>
    <n v="1"/>
    <s v="KNEE OPERATED WATRE VALVE FOR HAND WASH SINK"/>
    <n v="1"/>
    <s v="PCS."/>
    <n v="2000"/>
    <n v="2000"/>
    <s v="Puneet Approval"/>
    <x v="81"/>
    <s v="Recive bill and GRN already"/>
    <m/>
    <d v="2024-10-18T00:00:00"/>
    <m/>
    <n v="14"/>
    <s v="Ontime"/>
    <m/>
  </r>
  <r>
    <n v="472"/>
    <s v="Expent  cost"/>
    <d v="2024-09-27T00:00:00"/>
    <m/>
    <m/>
    <d v="2024-09-27T00:00:00"/>
    <s v="PR2425-03628 "/>
    <s v="PO2425-04135"/>
    <d v="2024-10-04T00:00:00"/>
    <m/>
    <n v="30"/>
    <s v="SFST81000085"/>
    <s v="Office tool &amp; machine"/>
    <s v="Tool and Equipment"/>
    <n v="2"/>
    <s v="ค่าขนส่งทั่วไป"/>
    <n v="1"/>
    <s v="PCS."/>
    <n v="300"/>
    <n v="300"/>
    <s v="Puneet Approval"/>
    <x v="81"/>
    <s v="Recive bill and GRN already"/>
    <m/>
    <d v="2024-10-18T00:00:00"/>
    <m/>
    <n v="14"/>
    <s v="Ontime"/>
    <m/>
  </r>
  <r>
    <n v="473"/>
    <s v="Expent  cost"/>
    <d v="2024-10-02T00:00:00"/>
    <m/>
    <m/>
    <d v="2024-10-02T00:00:00"/>
    <s v="PR2425-03719 "/>
    <s v="PO2425-04136"/>
    <d v="2024-10-09T00:00:00"/>
    <m/>
    <n v="10"/>
    <s v="SFST81000050"/>
    <s v="Tool and Equipment PD M/C"/>
    <s v="Tool and Equipment"/>
    <n v="1"/>
    <s v="Pareo 3&quot; (080) แป้นตาย ลูกล้อโพลียูรีเทน (รุ่นตัน)"/>
    <n v="4"/>
    <s v="PCS."/>
    <n v="549"/>
    <n v="2196"/>
    <m/>
    <x v="82"/>
    <s v="Recive bill and GRN already"/>
    <m/>
    <d v="2024-10-18T00:00:00"/>
    <m/>
    <n v="9"/>
    <s v="Ontime"/>
    <m/>
  </r>
  <r>
    <n v="474"/>
    <s v="Expent  cost"/>
    <d v="2024-10-02T00:00:00"/>
    <m/>
    <m/>
    <d v="2024-10-02T00:00:00"/>
    <s v="PR2425-03719 "/>
    <s v="PO2425-04136"/>
    <d v="2024-10-09T00:00:00"/>
    <m/>
    <n v="10"/>
    <s v="SFST81000050"/>
    <s v="Tool and Equipment PD M/C"/>
    <s v="Tool and Equipment"/>
    <n v="2"/>
    <s v="Pareo 3&quot; (080) แป้นเบรค ลูกล้อโพลียูรีเทน (รุ่นตัน)"/>
    <n v="4"/>
    <s v="PCS."/>
    <n v="801"/>
    <n v="3204"/>
    <m/>
    <x v="82"/>
    <s v="Recive bill and GRN already"/>
    <m/>
    <d v="2024-10-18T00:00:00"/>
    <m/>
    <n v="9"/>
    <s v="Ontime"/>
    <m/>
  </r>
  <r>
    <n v="475"/>
    <s v="Expent  cost"/>
    <d v="2024-10-02T00:00:00"/>
    <m/>
    <m/>
    <d v="2024-10-02T00:00:00"/>
    <s v="PR2425-03719 "/>
    <s v="PO2425-04137"/>
    <d v="2024-10-09T00:00:00"/>
    <m/>
    <n v="10"/>
    <s v="SFST81000050"/>
    <s v="Tool and Equipment PD M/C"/>
    <s v="Tool and Equipment"/>
    <n v="1"/>
    <s v="น๊อดหมุดย้ำแบบเกลียว M8"/>
    <n v="8"/>
    <s v="PCS."/>
    <n v="180"/>
    <n v="1440"/>
    <s v="Puneet Approval"/>
    <x v="44"/>
    <s v="Recive bill and GRN already"/>
    <m/>
    <d v="2024-10-18T00:00:00"/>
    <m/>
    <n v="9"/>
    <s v="Ontime"/>
    <m/>
  </r>
  <r>
    <n v="476"/>
    <s v="Expent  cost"/>
    <d v="2024-10-02T00:00:00"/>
    <m/>
    <m/>
    <d v="2024-10-02T00:00:00"/>
    <s v="PR2425-03719 "/>
    <s v="PO2425-04137"/>
    <d v="2024-10-09T00:00:00"/>
    <m/>
    <n v="10"/>
    <s v="SFST81000050"/>
    <s v="Tool and Equipment PD M/C"/>
    <s v="Tool and Equipment"/>
    <n v="2"/>
    <s v="แผ่นสแตนเลส 304, หนา 5 mm, 105 x 85mm"/>
    <n v="40"/>
    <s v="PCS."/>
    <n v="6"/>
    <n v="240"/>
    <s v="Puneet Approval"/>
    <x v="44"/>
    <s v="Recive bill and GRN already"/>
    <m/>
    <d v="2024-10-18T00:00:00"/>
    <m/>
    <n v="9"/>
    <s v="Ontime"/>
    <m/>
  </r>
  <r>
    <n v="477"/>
    <s v="Expent  cost"/>
    <d v="2024-10-02T00:00:00"/>
    <m/>
    <m/>
    <d v="2024-10-02T00:00:00"/>
    <s v="PR2425-03719 "/>
    <s v="PO2425-04137"/>
    <d v="2024-10-09T00:00:00"/>
    <m/>
    <n v="10"/>
    <s v="SFST81000050"/>
    <s v="Tool and Equipment PD M/C"/>
    <s v="Tool and Equipment"/>
    <n v="3"/>
    <s v="น็อดหัวจมกลมสแตนเลส 304 M8x15 mm"/>
    <n v="40"/>
    <s v="PCS."/>
    <n v="7"/>
    <n v="280"/>
    <s v="Puneet Approval"/>
    <x v="44"/>
    <s v="Recive bill and GRN already"/>
    <m/>
    <d v="2024-10-18T00:00:00"/>
    <m/>
    <n v="9"/>
    <s v="Ontime"/>
    <m/>
  </r>
  <r>
    <n v="478"/>
    <s v="Expent  cost"/>
    <d v="2024-10-02T00:00:00"/>
    <m/>
    <m/>
    <d v="2024-10-02T00:00:00"/>
    <s v="PR2425-03719 "/>
    <s v="PO2425-04137"/>
    <d v="2024-10-09T00:00:00"/>
    <m/>
    <n v="10"/>
    <s v="SFST81000050"/>
    <s v="Tool and Equipment PD M/C"/>
    <s v="Tool and Equipment"/>
    <n v="4"/>
    <s v="ท่อสแตนเลส 304, SCH10, 1-1/2&quot;"/>
    <n v="1"/>
    <s v="PCS."/>
    <n v="2450"/>
    <n v="2450"/>
    <s v="Puneet Approval"/>
    <x v="44"/>
    <s v="Recive bill and GRN already"/>
    <m/>
    <d v="2024-10-18T00:00:00"/>
    <m/>
    <n v="9"/>
    <s v="Ontime"/>
    <m/>
  </r>
  <r>
    <n v="479"/>
    <s v="Expent  cost"/>
    <d v="2024-10-02T00:00:00"/>
    <m/>
    <m/>
    <d v="2024-10-02T00:00:00"/>
    <s v="PR2425-03719 "/>
    <s v="PO2425-04138"/>
    <d v="2024-10-09T00:00:00"/>
    <m/>
    <n v="30"/>
    <s v="SFST81000050"/>
    <s v="Tool and Equipment PD M/C"/>
    <s v="Tool and Equipment"/>
    <n v="1"/>
    <s v="แผ่นสแตนเลส 304, หนา 5 mm, 300 x 150 mm"/>
    <n v="2"/>
    <s v="PCS."/>
    <n v="320"/>
    <n v="640"/>
    <s v="Puneet Approval"/>
    <x v="14"/>
    <s v="Recive bill and GRN already"/>
    <m/>
    <d v="2024-10-24T00:00:00"/>
    <m/>
    <n v="15"/>
    <s v="Ontime"/>
    <m/>
  </r>
  <r>
    <n v="480"/>
    <s v="Expent  cost"/>
    <d v="2024-10-02T00:00:00"/>
    <m/>
    <m/>
    <d v="2024-10-02T00:00:00"/>
    <s v="PR2425-03719 "/>
    <s v="PO2425-04138"/>
    <d v="2024-10-09T00:00:00"/>
    <m/>
    <n v="30"/>
    <s v="SFST81000050"/>
    <s v="Tool and Equipment PD M/C"/>
    <s v="Tool and Equipment"/>
    <n v="2"/>
    <s v="สกรูน็อตหกเหลี่ยม สแตนเลส 304 M8x15 (หัว+อีแปะ)"/>
    <n v="40"/>
    <s v="PCS."/>
    <n v="7"/>
    <n v="280"/>
    <s v="Puneet Approval"/>
    <x v="14"/>
    <s v="Recive bill and GRN already"/>
    <m/>
    <d v="2024-10-24T00:00:00"/>
    <m/>
    <n v="15"/>
    <s v="Ontime"/>
    <m/>
  </r>
  <r>
    <n v="481"/>
    <s v="Expent  cost"/>
    <d v="2024-10-05T00:00:00"/>
    <m/>
    <m/>
    <d v="2024-10-05T00:00:00"/>
    <s v="PR2425-03748"/>
    <s v="PO2425-04139"/>
    <d v="2024-10-12T00:00:00"/>
    <m/>
    <n v="30"/>
    <s v="SFST81000048"/>
    <s v="Utility Jobs  (Boiler-Air compress-Transformer-LPG)"/>
    <s v="Cooling system jobs"/>
    <n v="3"/>
    <s v="งานสลับ Heater Defrost Air Blast No.2 พร้อมทดสอบการทํางาน"/>
    <n v="1"/>
    <s v="JOB."/>
    <n v="13500"/>
    <n v="13500"/>
    <s v="Puneet Approval"/>
    <x v="83"/>
    <s v="Recive bill and GRN already"/>
    <m/>
    <d v="2024-10-25T00:00:00"/>
    <m/>
    <n v="13"/>
    <s v="Ontime"/>
    <m/>
  </r>
  <r>
    <n v="482"/>
    <s v="Expent  cost"/>
    <d v="2024-10-03T00:00:00"/>
    <m/>
    <m/>
    <d v="2024-10-03T00:00:00"/>
    <s v="PR2425-03747"/>
    <s v="PO2425-04140 "/>
    <d v="2024-10-10T00:00:00"/>
    <d v="2024-10-10T00:00:00"/>
    <n v="30"/>
    <s v="SFST81000048"/>
    <s v="Cooling machine for PD line"/>
    <s v="Condencer Unit No.22 (COLD7)"/>
    <n v="1"/>
    <s v="Cold Room No.7_x000a_Labour cost_x000a_-Replace the expansion valve_x000a_-Leak test with Nitrogen_x000a_-System evacuation_x000a_-Charge refrigerant (R-507) and system commissioning (Expansion valve and R-507 are provided by customer)"/>
    <n v="1"/>
    <s v="JOB."/>
    <n v="24500"/>
    <n v="24500"/>
    <s v="Puneet Approval"/>
    <x v="83"/>
    <s v="Recive bill and GRN already"/>
    <m/>
    <d v="2024-10-25T00:00:00"/>
    <m/>
    <n v="15"/>
    <s v="Ontime"/>
    <m/>
  </r>
  <r>
    <n v="483"/>
    <s v="Expent  cost"/>
    <d v="2024-09-30T00:00:00"/>
    <m/>
    <m/>
    <d v="2024-09-30T00:00:00"/>
    <s v="PR2425-03657"/>
    <s v="PO2425-04141 "/>
    <d v="2024-10-07T00:00:00"/>
    <d v="1900-01-06T00:00:00"/>
    <n v="30"/>
    <s v="SFST81000048"/>
    <s v="Cooling machine for PD line"/>
    <s v="Condencer Unit No.29 (Air Blast Freezer2)"/>
    <n v="1"/>
    <s v="ค่าดำเนินงานตรวจเช็ตสำหรับ AIR BLAST FREEZER NO.2"/>
    <n v="1"/>
    <s v="JOB"/>
    <n v="6500"/>
    <n v="6500"/>
    <s v="Puneet Approval"/>
    <x v="84"/>
    <s v="Recive bill and GRN already"/>
    <m/>
    <d v="2024-10-25T00:00:00"/>
    <m/>
    <n v="18"/>
    <s v="Ontime"/>
    <m/>
  </r>
  <r>
    <n v="484"/>
    <s v="Expent  cost"/>
    <d v="2024-10-08T00:00:00"/>
    <m/>
    <m/>
    <d v="2024-10-08T00:00:00"/>
    <s v="PR2425-03805"/>
    <s v="PO2425-04188 "/>
    <d v="2024-10-15T00:00:00"/>
    <d v="2025-01-29T00:00:00"/>
    <n v="60"/>
    <s v="SFST81000048"/>
    <s v="Civill jobs (Floor-Wall-Celling-roof)"/>
    <s v="Cevil jobs"/>
    <n v="1"/>
    <s v="Repair Container (Entrance - Exit)_x000a_-พื้นปูวีว่าบอร์ดหนา 20 มม. ปูทับด้วยกระเบื้องเซลามิค_x000a_-เสริมโครงเหล็ก จาก เดิมซอยฐานขนาด 1.20 ม.ปลี่ยนเป็น 0.60 ม._x000a_-หนุนตู้เพื่อเพิ่ม ความแข็งแรงใต้ตู้ อีก 4จุด"/>
    <n v="1"/>
    <s v="JOB."/>
    <n v="42500"/>
    <n v="42500"/>
    <s v="Puneet Approval"/>
    <x v="85"/>
    <s v="Recive bill and GRN already"/>
    <m/>
    <d v="2024-12-09T00:00:00"/>
    <m/>
    <n v="55"/>
    <s v="Ontime"/>
    <m/>
  </r>
  <r>
    <n v="485"/>
    <s v="Expent  cost"/>
    <d v="2024-10-08T00:00:00"/>
    <m/>
    <m/>
    <d v="2024-10-08T00:00:00"/>
    <s v="PR2425-03805"/>
    <s v="PO2425-04188 "/>
    <d v="2024-10-15T00:00:00"/>
    <d v="2025-03-24T00:00:00"/>
    <n v="60"/>
    <s v="SFST81000048"/>
    <s v="Civill jobs (Floor-Wall-Celling-roof)"/>
    <s v="Cevil jobs"/>
    <n v="2"/>
    <s v=" Repair Container (Khun Keng)_x000a_- ปูแผ่น วีว่าบอร์ดหน้า 20 mm _x000a_- ปูทับด้วยกระเบื้องยาง_x000a_- เสริมโครงเหล็ก 0.60 ม."/>
    <n v="1"/>
    <s v="JOB."/>
    <n v="28900"/>
    <n v="28900"/>
    <s v="Puneet Approval"/>
    <x v="85"/>
    <s v="Recive bill and GRN already"/>
    <m/>
    <d v="2024-12-09T00:00:00"/>
    <m/>
    <n v="55"/>
    <s v="Ontime"/>
    <m/>
  </r>
  <r>
    <n v="486"/>
    <s v="Expent  cost"/>
    <d v="2024-10-07T00:00:00"/>
    <m/>
    <m/>
    <d v="2024-10-07T00:00:00"/>
    <s v="PR2425-03792"/>
    <s v="PO2425-04189"/>
    <d v="2024-10-14T00:00:00"/>
    <m/>
    <n v="300"/>
    <s v="SFST81000050"/>
    <s v="Tool and Equipment  Engineering"/>
    <s v="Consumable part"/>
    <n v="1"/>
    <s v="แก๊สอ๊อกซิเย่น ขนาด 1.5 คิว"/>
    <n v="6"/>
    <s v="Drm."/>
    <n v="150"/>
    <n v="900"/>
    <s v="Puneet Approval"/>
    <x v="4"/>
    <s v="Recive bill and GRN already"/>
    <s v="GRN2526-0002367"/>
    <d v="2025-07-16T00:00:00"/>
    <m/>
    <n v="275"/>
    <s v="Ontime"/>
    <s v="***ยังหลือ 2  รอส่ง***"/>
  </r>
  <r>
    <n v="487"/>
    <s v="Expent  cost"/>
    <d v="2024-09-20T00:00:00"/>
    <m/>
    <m/>
    <d v="2024-09-20T00:00:00"/>
    <s v="PR2425-03509"/>
    <s v="PO2425-04190 "/>
    <d v="2024-09-27T00:00:00"/>
    <m/>
    <n v="50"/>
    <s v="SFST34000182"/>
    <s v="Consumable part for MN"/>
    <s v="Consumable part"/>
    <n v="1"/>
    <s v="CRC #2019 ELECTRICAL PARTS CLEANER 400g_x000a_(1กล่อง/12กระป๋อง)"/>
    <n v="12"/>
    <s v="PCS."/>
    <n v="278.03500000000003"/>
    <n v="3336.42"/>
    <s v="Puneet Approval"/>
    <x v="86"/>
    <s v="Recive bill and GRN already"/>
    <m/>
    <d v="2024-11-07T00:00:00"/>
    <m/>
    <n v="41"/>
    <s v="Ontime"/>
    <m/>
  </r>
  <r>
    <n v="488"/>
    <s v="Expent  cost"/>
    <d v="2024-09-20T00:00:00"/>
    <m/>
    <m/>
    <d v="2024-09-20T00:00:00"/>
    <s v="PR2425-03509"/>
    <s v="PO2425-04190 "/>
    <d v="2024-09-27T00:00:00"/>
    <m/>
    <n v="50"/>
    <s v="SFST81000085"/>
    <s v="Tool and Equipment  Engineering"/>
    <s v="Consumable part"/>
    <n v="2"/>
    <s v="ค่าส่ง"/>
    <n v="1"/>
    <s v="NO."/>
    <n v="100"/>
    <n v="100"/>
    <s v="Puneet Approval"/>
    <x v="86"/>
    <s v="Recive bill and GRN already"/>
    <m/>
    <d v="2024-11-07T00:00:00"/>
    <m/>
    <n v="41"/>
    <s v="Ontime"/>
    <m/>
  </r>
  <r>
    <n v="489"/>
    <s v="Expent  cost"/>
    <d v="2024-10-16T00:00:00"/>
    <m/>
    <m/>
    <d v="2024-10-16T00:00:00"/>
    <s v="PR2425-03849"/>
    <s v="PO2425-04227 "/>
    <d v="2024-10-23T00:00:00"/>
    <m/>
    <n v="10"/>
    <s v="SFST81000050"/>
    <s v="Electrical system in PD area"/>
    <s v="Electrical jobs"/>
    <n v="1"/>
    <s v="TEND&quot; T281-BKR3 บ็อกพลาสศึกพร้อม Emergency Switch"/>
    <n v="5"/>
    <s v="PCS."/>
    <n v="370"/>
    <n v="1850"/>
    <s v="Puneet Approval"/>
    <x v="2"/>
    <s v="Recive bill and GRN already"/>
    <m/>
    <d v="2024-10-25T00:00:00"/>
    <m/>
    <n v="2"/>
    <s v="Ontime"/>
    <m/>
  </r>
  <r>
    <n v="490"/>
    <s v="Expent  cost"/>
    <d v="2024-10-16T00:00:00"/>
    <m/>
    <m/>
    <d v="2024-10-16T00:00:00"/>
    <s v="PR2425-03849"/>
    <s v="PO2425-04227 "/>
    <d v="2024-10-23T00:00:00"/>
    <m/>
    <n v="10"/>
    <s v="SFST81000050"/>
    <s v="Electrical system in PD area"/>
    <s v="Electrical jobs"/>
    <n v="2"/>
    <s v="BTICINO&quot; M9999 อะแด๊ปเตอร์ 1 ช่อง"/>
    <n v="15"/>
    <s v="PCS."/>
    <n v="13"/>
    <n v="195"/>
    <s v="Puneet Approval"/>
    <x v="2"/>
    <s v="Recive bill and GRN already"/>
    <m/>
    <d v="2024-10-25T00:00:00"/>
    <m/>
    <n v="2"/>
    <s v="Ontime"/>
    <m/>
  </r>
  <r>
    <n v="491"/>
    <s v="Expent  cost"/>
    <d v="2024-10-16T00:00:00"/>
    <m/>
    <m/>
    <d v="2024-10-16T00:00:00"/>
    <s v="PR2425-03849"/>
    <s v="PO2425-04227 "/>
    <d v="2024-10-23T00:00:00"/>
    <m/>
    <n v="10"/>
    <s v="SFST81000050"/>
    <s v="Electrical system in PD area"/>
    <s v="Electrical jobs"/>
    <n v="3"/>
    <s v="BTICINO&quot; 25504 สีเทา ขนาด 4 ช่อง กล่องกันนํ้า IP55"/>
    <n v="5"/>
    <s v="PCS."/>
    <n v="640"/>
    <n v="3200"/>
    <m/>
    <x v="2"/>
    <s v="Recive bill and GRN already"/>
    <m/>
    <d v="2024-10-25T00:00:00"/>
    <m/>
    <n v="2"/>
    <s v="Ontime"/>
    <m/>
  </r>
  <r>
    <n v="492"/>
    <s v="Expent  cost"/>
    <d v="2024-10-16T00:00:00"/>
    <m/>
    <m/>
    <d v="2024-10-16T00:00:00"/>
    <s v="PR2425-03975"/>
    <s v="PO2425-04328"/>
    <d v="2024-10-23T00:00:00"/>
    <m/>
    <n v="30"/>
    <s v="SFST81000050"/>
    <s v="PD Machine"/>
    <s v="Pan Fryer machine No.1"/>
    <n v="1"/>
    <s v="Fuse Ceramic 6A, 500V  100KA ขนาด 10 x 38 mm."/>
    <n v="10"/>
    <s v="PCS."/>
    <n v="25"/>
    <n v="250"/>
    <m/>
    <x v="26"/>
    <s v="Recive bill and GRN already"/>
    <m/>
    <d v="2024-11-04T00:00:00"/>
    <m/>
    <n v="12"/>
    <s v="Ontime"/>
    <m/>
  </r>
  <r>
    <n v="493"/>
    <s v="Expent  cost"/>
    <d v="2024-10-16T00:00:00"/>
    <m/>
    <m/>
    <d v="2024-10-16T00:00:00"/>
    <s v="PR2425-03975"/>
    <s v="PO2425-04328"/>
    <d v="2024-10-23T00:00:00"/>
    <m/>
    <n v="30"/>
    <s v="SFST81000050"/>
    <s v="PD Machine"/>
    <s v="Pan Fryer machine No.1"/>
    <n v="2"/>
    <s v="Fuse Ceramic 10A, 500V  100KA ขนาด 10 x 38 mm."/>
    <n v="10"/>
    <s v="PCS."/>
    <n v="25"/>
    <n v="250"/>
    <m/>
    <x v="26"/>
    <s v="Recive bill and GRN already"/>
    <m/>
    <d v="2024-11-04T00:00:00"/>
    <m/>
    <n v="12"/>
    <s v="Ontime"/>
    <m/>
  </r>
  <r>
    <n v="494"/>
    <s v="Expent  cost"/>
    <d v="2024-10-18T00:00:00"/>
    <m/>
    <m/>
    <d v="2024-10-18T00:00:00"/>
    <s v="PR2425-03975"/>
    <s v="PO2425-04328"/>
    <d v="2024-10-25T00:00:00"/>
    <m/>
    <n v="10"/>
    <s v="SFST81000050"/>
    <s v="PD Machine"/>
    <s v="Pan Fryer machine No.1"/>
    <n v="3"/>
    <s v="RKG Temperature Controller Model : CB900FD10 - M* AN-NN/A/Y"/>
    <n v="1"/>
    <s v="PCS."/>
    <n v="8740"/>
    <n v="8740"/>
    <m/>
    <x v="26"/>
    <s v="Recive bill and GRN already"/>
    <m/>
    <d v="2024-11-04T00:00:00"/>
    <m/>
    <n v="10"/>
    <s v="Ontime"/>
    <m/>
  </r>
  <r>
    <n v="495"/>
    <s v="Expent  cost"/>
    <d v="2024-10-16T00:00:00"/>
    <m/>
    <m/>
    <d v="2024-10-16T00:00:00"/>
    <s v="PR2425-03901"/>
    <s v="PO2425-04331"/>
    <d v="2024-10-20T00:00:00"/>
    <m/>
    <n v="10"/>
    <s v="SFST34000054"/>
    <s v="Consumable part for MN"/>
    <s v="Refrigerant"/>
    <n v="1"/>
    <s v="R507 Refrigerant,(1 Tank 11.3 kg/Tank)"/>
    <n v="20"/>
    <s v="Drm."/>
    <n v="2700"/>
    <n v="54000"/>
    <m/>
    <x v="1"/>
    <s v="Recive bill and GRN already"/>
    <m/>
    <d v="2024-10-22T00:00:00"/>
    <m/>
    <n v="2"/>
    <s v="Ontime"/>
    <m/>
  </r>
  <r>
    <n v="496"/>
    <s v="Expent  cost"/>
    <d v="2024-10-16T00:00:00"/>
    <m/>
    <m/>
    <d v="2024-10-16T00:00:00"/>
    <s v="PR2425-03901"/>
    <s v="PO2425-04331"/>
    <d v="2024-10-20T00:00:00"/>
    <m/>
    <n v="10"/>
    <s v="SFST34000180"/>
    <s v="Consumable part for MN"/>
    <s v="Cooling system jobs"/>
    <n v="2"/>
    <s v="Compressor oil  Solest LT32 (3.782 L.)"/>
    <n v="4"/>
    <s v="Drm."/>
    <n v="3500"/>
    <n v="14000"/>
    <m/>
    <x v="1"/>
    <s v="Recive bill and GRN already"/>
    <m/>
    <d v="2024-10-22T00:00:00"/>
    <m/>
    <n v="2"/>
    <s v="Ontime"/>
    <m/>
  </r>
  <r>
    <n v="497"/>
    <s v="Expent  cost"/>
    <d v="2024-10-16T00:00:00"/>
    <m/>
    <m/>
    <d v="2024-10-16T00:00:00"/>
    <s v="PR2425-03903"/>
    <s v="PO2425-04337 "/>
    <d v="2024-10-23T00:00:00"/>
    <m/>
    <n v="30"/>
    <s v="SFST81000048"/>
    <s v="Foam &amp; Cleaning solution pump system"/>
    <s v="Water pump for production line cleaning No.1"/>
    <n v="1"/>
    <s v="Remove and installation motor pump 7.5 kw. Grundfos"/>
    <n v="1"/>
    <s v="JOB."/>
    <n v="3000"/>
    <n v="3000"/>
    <m/>
    <x v="74"/>
    <s v="Recive bill and GRN already"/>
    <m/>
    <d v="2024-11-14T00:00:00"/>
    <m/>
    <n v="22"/>
    <s v="Ontime"/>
    <m/>
  </r>
  <r>
    <n v="498"/>
    <s v="Expent  cost"/>
    <d v="2024-10-16T00:00:00"/>
    <m/>
    <m/>
    <d v="2024-10-16T00:00:00"/>
    <s v="PR2425-03903"/>
    <s v="PO2425-04337 "/>
    <d v="2024-10-23T00:00:00"/>
    <m/>
    <n v="30"/>
    <s v="SFST81000048"/>
    <s v="Foam &amp; Cleaning solution pump system"/>
    <s v="Water pump for production line cleaning No.1"/>
    <n v="2"/>
    <s v="Overhaul stator motor"/>
    <n v="1"/>
    <s v="JOB."/>
    <n v="3500"/>
    <n v="3500"/>
    <m/>
    <x v="74"/>
    <s v="Recive bill and GRN already"/>
    <m/>
    <d v="2024-11-14T00:00:00"/>
    <m/>
    <n v="22"/>
    <s v="Ontime"/>
    <m/>
  </r>
  <r>
    <n v="499"/>
    <s v="Expent  cost"/>
    <d v="2024-10-16T00:00:00"/>
    <m/>
    <m/>
    <d v="2024-10-16T00:00:00"/>
    <s v="PR2425-03903"/>
    <s v="PO2425-04337 "/>
    <d v="2024-10-23T00:00:00"/>
    <m/>
    <n v="30"/>
    <s v="SFST81000048"/>
    <s v="Foam &amp; Cleaning solution pump system"/>
    <s v="Water pump for production line cleaning No.1"/>
    <n v="3"/>
    <s v="Replace bearing DE 7308-2RS"/>
    <n v="1"/>
    <s v="JOB."/>
    <n v="5320"/>
    <n v="5320"/>
    <m/>
    <x v="74"/>
    <s v="Recive bill and GRN already"/>
    <m/>
    <d v="2024-11-14T00:00:00"/>
    <m/>
    <n v="22"/>
    <s v="Ontime"/>
    <m/>
  </r>
  <r>
    <n v="500"/>
    <s v="Expent  cost"/>
    <d v="2024-10-16T00:00:00"/>
    <m/>
    <m/>
    <d v="2024-10-16T00:00:00"/>
    <s v="PR2425-03903"/>
    <s v="PO2425-04337 "/>
    <d v="2024-10-23T00:00:00"/>
    <m/>
    <n v="30"/>
    <s v="SFST81000048"/>
    <s v="Foam &amp; Cleaning solution pump system"/>
    <s v="Water pump for production line cleaning No.1"/>
    <n v="4"/>
    <s v="Replace bearing NDE 6206-2RS"/>
    <n v="1"/>
    <s v="JOB."/>
    <n v="1000"/>
    <n v="1000"/>
    <m/>
    <x v="74"/>
    <s v="Recive bill and GRN already"/>
    <m/>
    <d v="2024-11-14T00:00:00"/>
    <m/>
    <n v="22"/>
    <s v="Ontime"/>
    <m/>
  </r>
  <r>
    <n v="501"/>
    <s v="Expent  cost"/>
    <d v="2024-10-16T00:00:00"/>
    <m/>
    <m/>
    <d v="2024-10-16T00:00:00"/>
    <s v="PR2425-03903"/>
    <s v="PO2425-04337 "/>
    <d v="2024-10-23T00:00:00"/>
    <m/>
    <n v="30"/>
    <s v="SFST81000048"/>
    <s v="Foam &amp; Cleaning solution pump system"/>
    <s v="Water pump for production line cleaning No.1"/>
    <n v="5"/>
    <s v="Overhaul pump"/>
    <n v="1"/>
    <s v="JOB."/>
    <n v="6000"/>
    <n v="6000"/>
    <m/>
    <x v="74"/>
    <s v="Recive bill and GRN already"/>
    <m/>
    <d v="2024-11-14T00:00:00"/>
    <m/>
    <n v="22"/>
    <s v="Ontime"/>
    <m/>
  </r>
  <r>
    <n v="502"/>
    <s v="Expent  cost"/>
    <d v="2024-10-16T00:00:00"/>
    <m/>
    <m/>
    <d v="2024-10-16T00:00:00"/>
    <s v="PR2425-03903"/>
    <s v="PO2425-04337 "/>
    <d v="2024-10-23T00:00:00"/>
    <m/>
    <n v="30"/>
    <s v="SFST81000048"/>
    <s v="Foam &amp; Cleaning solution pump system"/>
    <s v="Water pump for production line cleaning No.1"/>
    <n v="6"/>
    <s v="Replace Mechanical Seal (Bulk Shaft seal No.96538925)"/>
    <n v="1"/>
    <s v="JOB."/>
    <n v="5000"/>
    <n v="5000"/>
    <m/>
    <x v="74"/>
    <s v="Recive bill and GRN already"/>
    <m/>
    <d v="2024-11-14T00:00:00"/>
    <m/>
    <n v="22"/>
    <s v="Ontime"/>
    <m/>
  </r>
  <r>
    <n v="503"/>
    <s v="Expent  cost"/>
    <d v="2024-10-16T00:00:00"/>
    <m/>
    <m/>
    <d v="2024-10-16T00:00:00"/>
    <s v="PR2425-03903"/>
    <s v="PO2425-04337 "/>
    <d v="2024-10-23T00:00:00"/>
    <m/>
    <n v="30"/>
    <s v="SFST81000048"/>
    <s v="Foam &amp; Cleaning solution pump system"/>
    <s v="Water pump for production line cleaning No.1"/>
    <n v="7"/>
    <s v="Replace O-ring (Kit Gaskets No.96509610)"/>
    <n v="2"/>
    <s v="JOB."/>
    <n v="250"/>
    <n v="500"/>
    <m/>
    <x v="74"/>
    <s v="Recive bill and GRN already"/>
    <m/>
    <d v="2024-11-14T00:00:00"/>
    <m/>
    <n v="22"/>
    <s v="Ontime"/>
    <m/>
  </r>
  <r>
    <n v="504"/>
    <s v="Expent  cost"/>
    <d v="2024-10-16T00:00:00"/>
    <m/>
    <m/>
    <d v="2024-10-16T00:00:00"/>
    <s v="PR2425-03903"/>
    <s v="PO2425-04337 "/>
    <d v="2024-10-23T00:00:00"/>
    <m/>
    <n v="30"/>
    <s v="SFST81000048"/>
    <s v="Foam &amp; Cleaning solution pump system"/>
    <s v="Water pump for production line cleaning No.1"/>
    <n v="8"/>
    <s v="Kit Chamber stack Part no.96491709"/>
    <n v="1"/>
    <s v="JOB."/>
    <n v="30000"/>
    <n v="30000"/>
    <m/>
    <x v="74"/>
    <s v="Recive bill and GRN already"/>
    <m/>
    <d v="2024-11-14T00:00:00"/>
    <m/>
    <n v="22"/>
    <s v="Ontime"/>
    <m/>
  </r>
  <r>
    <n v="505"/>
    <s v="Expent  cost"/>
    <d v="2024-10-16T00:00:00"/>
    <m/>
    <m/>
    <d v="2024-10-16T00:00:00"/>
    <s v="PR2425-03904 "/>
    <s v="PO2425-04338 "/>
    <d v="2024-10-23T00:00:00"/>
    <m/>
    <n v="30"/>
    <s v="SFST81000050"/>
    <s v="Tool and Equipment  Engineering"/>
    <s v="Tool and Equipment"/>
    <n v="1"/>
    <s v="เหล็กกล่อง 1&quot; x 1&quot; x 2.0MM x 6M"/>
    <n v="10"/>
    <s v="PCS."/>
    <n v="195"/>
    <n v="1950"/>
    <m/>
    <x v="45"/>
    <s v="Recive bill and GRN already"/>
    <m/>
    <d v="2024-11-13T00:00:00"/>
    <m/>
    <n v="21"/>
    <s v="Ontime"/>
    <m/>
  </r>
  <r>
    <n v="506"/>
    <s v="Expent  cost"/>
    <d v="2024-10-16T00:00:00"/>
    <m/>
    <m/>
    <d v="2024-10-16T00:00:00"/>
    <s v="PR2425-03904 "/>
    <s v="PO2425-04338 "/>
    <d v="2024-10-23T00:00:00"/>
    <m/>
    <n v="30"/>
    <s v="SFST81000050"/>
    <s v="Tool and Equipment  Engineering"/>
    <s v="Tool and Equipment"/>
    <n v="2"/>
    <s v="เหล็กกล่อง 2&quot; x 2&quot; x 2.0MM x 6M"/>
    <n v="10"/>
    <s v="PCS."/>
    <n v="425"/>
    <n v="4250"/>
    <m/>
    <x v="45"/>
    <s v="Recive bill and GRN already"/>
    <m/>
    <d v="2024-11-13T00:00:00"/>
    <m/>
    <n v="21"/>
    <s v="Ontime"/>
    <m/>
  </r>
  <r>
    <n v="507"/>
    <s v="Expent  cost"/>
    <d v="2024-10-16T00:00:00"/>
    <m/>
    <m/>
    <d v="2024-10-16T00:00:00"/>
    <s v="PR2425-03904 "/>
    <s v="PO2425-04338 "/>
    <d v="2024-10-23T00:00:00"/>
    <m/>
    <n v="30"/>
    <s v="SFST81000050"/>
    <s v="Tool and Equipment  Engineering"/>
    <s v="Tool and Equipment"/>
    <n v="3"/>
    <s v="เหล็กฉาก 1&quot; x 1&quot; x 3.0MM x 6M"/>
    <n v="10"/>
    <s v="PCS."/>
    <n v="190"/>
    <n v="1900"/>
    <m/>
    <x v="45"/>
    <s v="Recive bill and GRN already"/>
    <m/>
    <d v="2024-11-13T00:00:00"/>
    <m/>
    <n v="21"/>
    <s v="Ontime"/>
    <m/>
  </r>
  <r>
    <n v="508"/>
    <s v="Expent  cost"/>
    <d v="2024-10-16T00:00:00"/>
    <m/>
    <m/>
    <d v="2024-10-16T00:00:00"/>
    <s v="PR2425-03904 "/>
    <s v="PO2425-04338 "/>
    <d v="2024-10-23T00:00:00"/>
    <m/>
    <n v="30"/>
    <s v="SFST81000050"/>
    <s v="Tool and Equipment  Engineering"/>
    <s v="Tool and Equipment"/>
    <n v="4"/>
    <s v="เหล็กแผ่น 4' x 8' x 1.5MM"/>
    <n v="3"/>
    <s v="PCS."/>
    <n v="960"/>
    <n v="2880"/>
    <m/>
    <x v="45"/>
    <s v="Recive bill and GRN already"/>
    <m/>
    <d v="2024-11-13T00:00:00"/>
    <m/>
    <n v="21"/>
    <s v="Ontime"/>
    <m/>
  </r>
  <r>
    <n v="509"/>
    <s v="Expent  cost"/>
    <d v="2024-10-16T00:00:00"/>
    <m/>
    <m/>
    <d v="2024-10-16T00:00:00"/>
    <s v="PR2425-03904 "/>
    <s v="PO2425-04338 "/>
    <d v="2024-10-23T00:00:00"/>
    <m/>
    <n v="30"/>
    <s v="SFST81000050"/>
    <s v="Tool and Equipment  Engineering"/>
    <s v="Tool and Equipment"/>
    <n v="5"/>
    <s v="สแตนเลสกล่อง SS304 1&quot; x 1&quot; x 1.5MM x 6M"/>
    <n v="5"/>
    <s v="PCS."/>
    <n v="730"/>
    <n v="3650"/>
    <m/>
    <x v="45"/>
    <s v="Recive bill and GRN already"/>
    <m/>
    <d v="2024-11-13T00:00:00"/>
    <m/>
    <n v="21"/>
    <s v="Ontime"/>
    <m/>
  </r>
  <r>
    <n v="510"/>
    <s v="Expent  cost"/>
    <d v="2024-10-16T00:00:00"/>
    <m/>
    <m/>
    <d v="2024-10-16T00:00:00"/>
    <s v="PR2425-03904 "/>
    <s v="PO2425-04338 "/>
    <d v="2024-10-23T00:00:00"/>
    <m/>
    <n v="30"/>
    <s v="SFST81000050"/>
    <s v="Tool and Equipment  Engineering"/>
    <s v="Tool and Equipment"/>
    <n v="6"/>
    <s v="สแตนเลสกล่อง SS304 2&quot; x 1&quot; x 1.5MM x 6M"/>
    <n v="5"/>
    <s v="PCS."/>
    <n v="1130"/>
    <n v="5650"/>
    <m/>
    <x v="45"/>
    <s v="Recive bill and GRN already"/>
    <m/>
    <d v="2024-11-13T00:00:00"/>
    <m/>
    <n v="21"/>
    <s v="Ontime"/>
    <m/>
  </r>
  <r>
    <n v="511"/>
    <s v="Expent  cost"/>
    <d v="2024-10-16T00:00:00"/>
    <m/>
    <m/>
    <d v="2024-10-16T00:00:00"/>
    <s v="PR2425-03904 "/>
    <s v="PO2425-04338 "/>
    <d v="2024-10-23T00:00:00"/>
    <m/>
    <n v="30"/>
    <s v="SFST81000050"/>
    <s v="Tool and Equipment  Engineering"/>
    <s v="Tool and Equipment"/>
    <n v="7"/>
    <s v="สแตนเลสฉาก SS304 1&quot; x 1&quot; x 1/8&quot;(3.0MM) x 6M"/>
    <n v="5"/>
    <s v="PCS."/>
    <n v="670"/>
    <n v="3350"/>
    <m/>
    <x v="45"/>
    <s v="Recive bill and GRN already"/>
    <m/>
    <d v="2024-11-13T00:00:00"/>
    <m/>
    <n v="21"/>
    <s v="Ontime"/>
    <m/>
  </r>
  <r>
    <n v="512"/>
    <s v="Expent  cost"/>
    <d v="2024-10-16T00:00:00"/>
    <m/>
    <m/>
    <d v="2024-10-16T00:00:00"/>
    <s v="PR2425-03904 "/>
    <s v="PO2425-04338 "/>
    <d v="2024-10-23T00:00:00"/>
    <m/>
    <n v="30"/>
    <s v="SFST81000050"/>
    <s v="Tool and Equipment  Engineering"/>
    <s v="Tool and Equipment"/>
    <n v="8"/>
    <s v="สแดนเลสแบน SS304 1&quot; x 1/8&quot; (3.0MM) x 6M"/>
    <n v="5"/>
    <s v="PCS."/>
    <n v="310"/>
    <n v="1550"/>
    <m/>
    <x v="45"/>
    <s v="Recive bill and GRN already"/>
    <m/>
    <d v="2024-11-13T00:00:00"/>
    <m/>
    <n v="21"/>
    <s v="Ontime"/>
    <m/>
  </r>
  <r>
    <n v="513"/>
    <s v="Expent  cost"/>
    <d v="2024-10-02T00:00:00"/>
    <m/>
    <m/>
    <d v="2024-10-02T00:00:00"/>
    <s v="PR2425-03723"/>
    <s v="PO2425-04334"/>
    <d v="2024-10-09T00:00:00"/>
    <m/>
    <n v="130"/>
    <s v="SFST81000048"/>
    <s v="Utility Jobs  (Boiler-Air compress-Transformer-LPG)"/>
    <s v="Machanical jobs"/>
    <n v="1"/>
    <s v="งานซ่อมท่อสตีม_x000a_- งานเปลี่ยนท่อสตีม_x000a_- งานดัดโซลินอยด์ใส่หน้าแปลน_x000a_- งานดัดท่อสตีม_x000a_- งานเปลี่ยนปะเก็นท่อสตีม"/>
    <n v="1"/>
    <s v="JOB."/>
    <n v="55500"/>
    <n v="55500"/>
    <s v="Puneet Approval"/>
    <x v="87"/>
    <s v="Recive bill and GRN already"/>
    <s v="GRN2425-0007145"/>
    <d v="2025-02-14T00:00:00"/>
    <m/>
    <n v="128"/>
    <s v="Ontime"/>
    <m/>
  </r>
  <r>
    <n v="514"/>
    <s v="Expent  cost"/>
    <d v="2024-10-02T00:00:00"/>
    <m/>
    <m/>
    <d v="2024-10-02T00:00:00"/>
    <s v="PR2425-03723"/>
    <s v="PO2425-04334"/>
    <d v="2024-10-09T00:00:00"/>
    <m/>
    <n v="130"/>
    <s v="SFST81000048"/>
    <s v="Utility Jobs  (Boiler-Air compress-Transformer-LPG)"/>
    <s v="Machanical jobs"/>
    <n v="2"/>
    <s v="ค่าดำเนินการ"/>
    <n v="1"/>
    <s v="JOB."/>
    <n v="34500"/>
    <n v="34500"/>
    <s v="Puneet Approval"/>
    <x v="87"/>
    <s v="Recive bill and GRN already"/>
    <s v="GRN2425-0007145"/>
    <d v="2025-02-14T00:00:00"/>
    <m/>
    <n v="128"/>
    <s v="Ontime"/>
    <m/>
  </r>
  <r>
    <n v="515"/>
    <s v="Expent  cost"/>
    <d v="2024-10-16T00:00:00"/>
    <m/>
    <m/>
    <d v="2024-10-16T00:00:00"/>
    <s v="PR2425-03906"/>
    <s v="PO2425-04346"/>
    <d v="2024-10-23T00:00:00"/>
    <m/>
    <n v="30"/>
    <s v="SFST81000050"/>
    <s v="Tool and Equipment PD M/C"/>
    <s v="Tool and Equipment"/>
    <n v="1"/>
    <s v="Weksler รุ่น BY14 Pressure Gauge เกจวัดแรงดัน_x000a_หน้าปัด 4 นิ้ว เกลียว 1/4&quot; NPT 0-200 psi."/>
    <n v="6"/>
    <s v="PCS."/>
    <n v="1680"/>
    <n v="10080"/>
    <m/>
    <x v="25"/>
    <s v="Recive bill and GRN already"/>
    <m/>
    <d v="2024-11-08T00:00:00"/>
    <m/>
    <n v="16"/>
    <s v="Ontime"/>
    <m/>
  </r>
  <r>
    <n v="516"/>
    <s v="Expent  cost"/>
    <d v="2024-10-16T00:00:00"/>
    <m/>
    <m/>
    <d v="2024-10-16T00:00:00"/>
    <s v="PR2425-03906"/>
    <s v="PO2425-04346"/>
    <d v="2024-10-23T00:00:00"/>
    <m/>
    <n v="30"/>
    <s v="SFST81000050"/>
    <s v="Tool and Equipment PD M/C"/>
    <s v="Tool and Equipment"/>
    <n v="2"/>
    <s v="ตัวแปลงเกลียว ADAPTER (เพรสเซอร์เกจหน้าปัด 4&quot;_x000a_จะเป็นเกลียว 1/4&quot; ให้ใส่ตัวแปลงเกลียวจาก 1/4&quot; เป็น 1/2&quot;)"/>
    <n v="3"/>
    <s v="PCS."/>
    <n v="120"/>
    <n v="360"/>
    <m/>
    <x v="25"/>
    <s v="Recive bill and GRN already"/>
    <m/>
    <d v="2024-11-08T00:00:00"/>
    <m/>
    <n v="16"/>
    <s v="Ontime"/>
    <m/>
  </r>
  <r>
    <n v="517"/>
    <s v="Expent  cost"/>
    <d v="2024-10-16T00:00:00"/>
    <m/>
    <m/>
    <d v="2024-10-16T00:00:00"/>
    <s v="PR2425-03917 "/>
    <s v="PO2425-04348 "/>
    <d v="2024-10-23T00:00:00"/>
    <m/>
    <n v="30"/>
    <s v="SFST81000048"/>
    <s v="Utility Jobs  (Boiler-Air compress-Transformer-LPG)"/>
    <s v="Machanical jobs"/>
    <n v="1"/>
    <s v="รายการตรวจเช็คเครื่องปรับอากาศ"/>
    <n v="1"/>
    <s v="JOB."/>
    <n v="1500"/>
    <n v="1500"/>
    <m/>
    <x v="88"/>
    <s v="Recive bill and GRN already"/>
    <m/>
    <d v="2024-11-04T00:00:00"/>
    <m/>
    <n v="12"/>
    <s v="Ontime"/>
    <m/>
  </r>
  <r>
    <n v="518"/>
    <s v="Expent  cost"/>
    <d v="2024-10-18T00:00:00"/>
    <m/>
    <m/>
    <d v="2024-10-18T00:00:00"/>
    <s v="PR2425-03976"/>
    <s v="PO2425-04367"/>
    <d v="2024-10-25T00:00:00"/>
    <m/>
    <n v="30"/>
    <s v="SFST81000050"/>
    <s v="Tool and Equipment  Engineering"/>
    <s v="Consumable part"/>
    <n v="1"/>
    <s v="TOA เบอร์ 600 กระดาษทรายขัดเหล็ก"/>
    <n v="60"/>
    <s v="PCS."/>
    <n v="11"/>
    <n v="660"/>
    <m/>
    <x v="14"/>
    <s v="Recive bill and GRN already"/>
    <m/>
    <d v="2024-11-13T00:00:00"/>
    <m/>
    <n v="19"/>
    <s v="Ontime"/>
    <m/>
  </r>
  <r>
    <n v="519"/>
    <s v="Expent  cost"/>
    <d v="2024-10-18T00:00:00"/>
    <m/>
    <m/>
    <d v="2024-10-18T00:00:00"/>
    <s v="PR2425-03976"/>
    <s v="PO2425-04367"/>
    <d v="2024-10-25T00:00:00"/>
    <m/>
    <n v="30"/>
    <s v="SFST81000050"/>
    <s v="Tool and Equipment  Engineering"/>
    <s v="Consumable part"/>
    <n v="2"/>
    <s v="TOA เบอร์ 800 กระดาษทรายขัดเหล็ก"/>
    <n v="60"/>
    <s v="PCS."/>
    <n v="11"/>
    <n v="660"/>
    <m/>
    <x v="14"/>
    <s v="Recive bill and GRN already"/>
    <m/>
    <d v="2024-11-13T00:00:00"/>
    <m/>
    <n v="19"/>
    <s v="Ontime"/>
    <m/>
  </r>
  <r>
    <n v="520"/>
    <s v="Expent  cost"/>
    <d v="2024-10-18T00:00:00"/>
    <m/>
    <m/>
    <d v="2024-10-18T00:00:00"/>
    <s v="PR2425-03976"/>
    <s v="PO2425-04367"/>
    <d v="2024-10-25T00:00:00"/>
    <m/>
    <n v="30"/>
    <s v="SFST81000050"/>
    <s v="Tool and Equipment  Engineering"/>
    <s v="Consumable part"/>
    <n v="3"/>
    <s v="TOA เบอร์ 1000 กระดาษทรายขัดเหล็ก"/>
    <n v="60"/>
    <s v="PCS."/>
    <n v="12.5"/>
    <n v="750"/>
    <m/>
    <x v="14"/>
    <s v="Recive bill and GRN already"/>
    <m/>
    <d v="2024-11-13T00:00:00"/>
    <m/>
    <n v="19"/>
    <s v="Ontime"/>
    <m/>
  </r>
  <r>
    <n v="521"/>
    <s v="Expent  cost"/>
    <d v="2024-10-18T00:00:00"/>
    <m/>
    <m/>
    <d v="2024-10-18T00:00:00"/>
    <s v="PR2425-03976"/>
    <s v="PO2425-04367"/>
    <d v="2024-10-25T00:00:00"/>
    <m/>
    <n v="30"/>
    <s v="SFST81000050"/>
    <s v="Tool and Equipment  Engineering"/>
    <s v="Consumable part"/>
    <n v="4"/>
    <s v="ใบตัด 4x1 SUMO SUPER CUT ใย2ชั้น สีเขียว (50ใบ/กล่อง)"/>
    <n v="3"/>
    <s v="PCS."/>
    <n v="500"/>
    <n v="1500"/>
    <m/>
    <x v="14"/>
    <s v="Recive bill and GRN already"/>
    <m/>
    <d v="2024-11-13T00:00:00"/>
    <m/>
    <n v="19"/>
    <s v="Ontime"/>
    <m/>
  </r>
  <r>
    <n v="522"/>
    <s v="Expent  cost"/>
    <d v="2024-10-18T00:00:00"/>
    <m/>
    <m/>
    <d v="2024-10-18T00:00:00"/>
    <s v="PR2425-03976"/>
    <s v="PO2425-04367"/>
    <d v="2024-10-25T00:00:00"/>
    <m/>
    <n v="30"/>
    <s v="SFST81000050"/>
    <s v="Tool and Equipment  Engineering"/>
    <s v="Consumable part"/>
    <n v="5"/>
    <s v="แฟลตบาร์ กว้าง 1 นิ้ว ยาว 6 เมตร หนา 3 มิล"/>
    <n v="5"/>
    <s v="PCS."/>
    <n v="100"/>
    <n v="500"/>
    <m/>
    <x v="14"/>
    <s v="Recive bill and GRN already"/>
    <m/>
    <d v="2024-11-13T00:00:00"/>
    <m/>
    <n v="19"/>
    <s v="Ontime"/>
    <m/>
  </r>
  <r>
    <n v="523"/>
    <s v="Expent  cost"/>
    <d v="2024-10-18T00:00:00"/>
    <m/>
    <m/>
    <d v="2024-10-18T00:00:00"/>
    <s v="PR2425-03976"/>
    <s v="PO2425-04367"/>
    <d v="2024-10-25T00:00:00"/>
    <m/>
    <n v="30"/>
    <s v="SFST81000050"/>
    <s v="Tool and Equipment  Engineering"/>
    <s v="Consumable part"/>
    <n v="6"/>
    <s v="เหล็กฉาก กว้าง 1 นิ้ว ยาว 6 เมตร หนา 3 มิล"/>
    <n v="5"/>
    <s v="PCS."/>
    <n v="190"/>
    <n v="950"/>
    <m/>
    <x v="14"/>
    <s v="Recive bill and GRN already"/>
    <m/>
    <d v="2024-11-13T00:00:00"/>
    <m/>
    <n v="19"/>
    <s v="Ontime"/>
    <m/>
  </r>
  <r>
    <n v="524"/>
    <s v="Expent  cost"/>
    <d v="2024-10-18T00:00:00"/>
    <m/>
    <m/>
    <d v="2024-10-18T00:00:00"/>
    <s v="PR2425-03976"/>
    <s v="PO2425-04367"/>
    <d v="2024-10-25T00:00:00"/>
    <m/>
    <n v="30"/>
    <s v="SFST81000050"/>
    <s v="Tool and Equipment  Engineering"/>
    <s v="Consumable part"/>
    <n v="7"/>
    <s v="ลวดเชื่อมเหล็กเหนียว YAWATA รุ่น FT-51_x000a_ขนาด 2.6 มม. น้ำหนัก 2 กก."/>
    <n v="2"/>
    <s v="PCS."/>
    <n v="140"/>
    <n v="280"/>
    <m/>
    <x v="14"/>
    <s v="Recive bill and GRN already"/>
    <m/>
    <d v="2024-11-13T00:00:00"/>
    <m/>
    <n v="19"/>
    <s v="Ontime"/>
    <m/>
  </r>
  <r>
    <n v="525"/>
    <s v="Expent  cost"/>
    <d v="2024-10-18T00:00:00"/>
    <m/>
    <m/>
    <d v="2024-10-18T00:00:00"/>
    <s v="PR2425-03976"/>
    <s v="PO2425-04367"/>
    <d v="2024-10-25T00:00:00"/>
    <m/>
    <n v="30"/>
    <s v="SFST81000050"/>
    <s v="Tool and Equipment  Engineering"/>
    <s v="Consumable part"/>
    <n v="8"/>
    <s v="ลวดเชื่อมสเตนเลส YAWATA รุ่น 308L ขนาด 2.6 มม. น้ำหนัก 1 กก."/>
    <n v="3"/>
    <s v="PCS."/>
    <n v="330"/>
    <n v="990"/>
    <m/>
    <x v="14"/>
    <s v="Recive bill and GRN already"/>
    <m/>
    <d v="2024-11-13T00:00:00"/>
    <m/>
    <n v="19"/>
    <s v="Ontime"/>
    <m/>
  </r>
  <r>
    <n v="526"/>
    <s v="Expent  cost"/>
    <d v="2024-10-18T00:00:00"/>
    <m/>
    <m/>
    <d v="2024-10-18T00:00:00"/>
    <s v="PR2425-03977"/>
    <s v="PO2425-04368"/>
    <d v="2024-10-25T00:00:00"/>
    <m/>
    <n v="30"/>
    <s v="SFST81000050"/>
    <s v="Tool and Equipment PD M/C"/>
    <s v="Tool and Equipment"/>
    <n v="1"/>
    <s v="BUTTERFLY VALVE MALE PART / LINER&amp;NUT_x000a_(EPDM) 316L DN-65"/>
    <n v="5"/>
    <s v="PCS."/>
    <n v="5500"/>
    <n v="27500"/>
    <m/>
    <x v="63"/>
    <s v="Recive bill and GRN already"/>
    <m/>
    <d v="2024-11-15T00:00:00"/>
    <m/>
    <n v="21"/>
    <s v="Ontime"/>
    <m/>
  </r>
  <r>
    <n v="527"/>
    <s v="CAPEX  (Budget)"/>
    <d v="2024-10-02T00:00:00"/>
    <m/>
    <m/>
    <d v="2024-10-02T00:00:00"/>
    <s v="PR2425-03745"/>
    <s v="PO2425-04335"/>
    <d v="2024-10-09T00:00:00"/>
    <m/>
    <n v="90"/>
    <s v="SFST82000006"/>
    <s v="Transformer-Hight voltage"/>
    <s v="Exhaust No.3"/>
    <n v="1"/>
    <s v="งานรื้อท่อลม Exhaust Round Duct เปลี่ยนท่อลมใหม่_x000a_-งานเปลี่ยนท่อลม ตัวที่ 1_x000a_-งานเปลี่ยนท่อลม ตัวที่ 2_x000a_-งานเชื่อมท่อ Blowdown ที่ชำรุด ประมาณ 3 เมตร"/>
    <n v="1"/>
    <s v="JOB."/>
    <n v="46000"/>
    <n v="46000"/>
    <s v="Puneet Approval"/>
    <x v="87"/>
    <s v="Recive bill and GRN already"/>
    <m/>
    <d v="2024-12-19T00:00:00"/>
    <m/>
    <n v="71"/>
    <s v="Ontime"/>
    <m/>
  </r>
  <r>
    <n v="528"/>
    <s v="Expent  cost"/>
    <d v="2024-10-18T00:00:00"/>
    <m/>
    <m/>
    <d v="2024-10-18T00:00:00"/>
    <s v="PR2425-03979"/>
    <s v="PO2425-04370"/>
    <d v="2024-10-25T00:00:00"/>
    <m/>
    <n v="10"/>
    <s v="SFST81000050"/>
    <s v="Tool and Equipment PD M/C"/>
    <s v="Tool and Equipment"/>
    <n v="1"/>
    <s v="SWEM82 สวิตช์ฉุกเฉิน Emergency Switch Stop ABS_x000a_1NC Contact 10A IP65 JM-B110"/>
    <n v="6"/>
    <s v="PCS."/>
    <n v="350"/>
    <n v="2100"/>
    <m/>
    <x v="2"/>
    <s v="Recive bill and GRN already"/>
    <m/>
    <d v="2024-11-04T00:00:00"/>
    <m/>
    <n v="10"/>
    <s v="Ontime"/>
    <m/>
  </r>
  <r>
    <n v="529"/>
    <s v="CAPEX  (Budget)"/>
    <d v="2024-10-02T00:00:00"/>
    <m/>
    <m/>
    <d v="2024-10-02T00:00:00"/>
    <s v="PR2425-03745"/>
    <s v="PO2425-04335"/>
    <d v="2024-10-09T00:00:00"/>
    <m/>
    <n v="90"/>
    <s v="SFST82000006"/>
    <s v="Utility Jobs  (Boiler-Air compress-Transformer-LPG)"/>
    <s v="Exhaust No.3"/>
    <n v="2"/>
    <s v="Protection work"/>
    <n v="1"/>
    <s v="JOB."/>
    <n v="68000"/>
    <n v="68000"/>
    <s v="Puneet Approval"/>
    <x v="87"/>
    <s v="Recive bill and GRN already"/>
    <m/>
    <d v="2024-12-19T00:00:00"/>
    <m/>
    <n v="71"/>
    <s v="Ontime"/>
    <m/>
  </r>
  <r>
    <n v="530"/>
    <s v="CAPEX  (Budget)"/>
    <d v="2024-10-02T00:00:00"/>
    <m/>
    <m/>
    <d v="2024-10-02T00:00:00"/>
    <s v="PR2425-03745"/>
    <s v="PO2425-04335"/>
    <d v="2024-10-09T00:00:00"/>
    <m/>
    <n v="90"/>
    <s v="SFST82000006"/>
    <s v="Utility Jobs  (Boiler-Air compress-Transformer-LPG)"/>
    <s v="Exhaust No.3"/>
    <n v="3"/>
    <s v="ค่าจัดส่ง, ค่าด่าเป็นการ"/>
    <n v="1"/>
    <s v="JOB."/>
    <n v="56000"/>
    <n v="56000"/>
    <s v="Puneet Approval"/>
    <x v="87"/>
    <s v="Recive bill and GRN already"/>
    <m/>
    <d v="2024-12-19T00:00:00"/>
    <m/>
    <n v="71"/>
    <s v="Ontime"/>
    <m/>
  </r>
  <r>
    <n v="531"/>
    <s v="CAPEX  (Budget)"/>
    <d v="2024-10-18T00:00:00"/>
    <m/>
    <m/>
    <d v="2024-10-18T00:00:00"/>
    <s v="PR2425-03981"/>
    <s v="PO2425-04371 "/>
    <d v="2024-10-25T00:00:00"/>
    <m/>
    <n v="30"/>
    <s v="SFST81000050"/>
    <s v="Water plant"/>
    <s v="Tool and Equipment"/>
    <n v="1"/>
    <s v="ต่อตรง HDPE 50 mm."/>
    <n v="4"/>
    <s v="PCS."/>
    <n v="150"/>
    <n v="600"/>
    <m/>
    <x v="25"/>
    <s v="Recive bill and GRN already"/>
    <m/>
    <d v="2024-11-08T00:00:00"/>
    <m/>
    <n v="14"/>
    <s v="Ontime"/>
    <m/>
  </r>
  <r>
    <n v="532"/>
    <s v="CAPEX  (Budget)"/>
    <d v="2024-10-18T00:00:00"/>
    <m/>
    <m/>
    <d v="2024-10-18T00:00:00"/>
    <s v="PR2425-03981"/>
    <s v="PO2425-04371 "/>
    <d v="2024-10-25T00:00:00"/>
    <m/>
    <n v="30"/>
    <s v="SFST81000050"/>
    <s v="Water plant"/>
    <s v="Tool and Equipment"/>
    <n v="2"/>
    <s v="ข้องอ 90 HDPE ขนาด 50 mm"/>
    <n v="4"/>
    <s v="PCS."/>
    <n v="150"/>
    <n v="600"/>
    <m/>
    <x v="25"/>
    <s v="Recive bill and GRN already"/>
    <m/>
    <d v="2024-11-08T00:00:00"/>
    <m/>
    <n v="14"/>
    <s v="Ontime"/>
    <m/>
  </r>
  <r>
    <n v="533"/>
    <s v="CAPEX  (Budget)"/>
    <d v="2024-10-18T00:00:00"/>
    <m/>
    <m/>
    <d v="2024-10-18T00:00:00"/>
    <s v="PR2425-03981"/>
    <s v="PO2425-04371 "/>
    <d v="2024-10-25T00:00:00"/>
    <m/>
    <n v="30"/>
    <s v="SFST81000050"/>
    <s v="Water plant"/>
    <s v="Tool and Equipment"/>
    <n v="3"/>
    <s v="แคล้มรัดแยก HDPE ขนาด 50 mm ออก 6 หุน"/>
    <n v="2"/>
    <s v="PCS."/>
    <n v="85"/>
    <n v="170"/>
    <m/>
    <x v="25"/>
    <s v="Recive bill and GRN already"/>
    <m/>
    <d v="2024-11-08T00:00:00"/>
    <m/>
    <n v="14"/>
    <s v="Ontime"/>
    <m/>
  </r>
  <r>
    <n v="534"/>
    <s v="CAPEX  (Budget)"/>
    <d v="2024-10-16T00:00:00"/>
    <m/>
    <m/>
    <d v="2024-10-16T00:00:00"/>
    <s v="PR2425-03905"/>
    <s v="PO2425-04345"/>
    <d v="2024-10-23T00:00:00"/>
    <m/>
    <n v="10"/>
    <s v="SFST81000050"/>
    <s v="Tool and Equipment PD M/C"/>
    <s v="Tool and Equipment"/>
    <n v="1"/>
    <s v="Y STAINER SS304 10K 3&quot;"/>
    <n v="1"/>
    <s v="PCS."/>
    <n v="7550"/>
    <n v="7550"/>
    <m/>
    <x v="63"/>
    <s v="Recive bill and GRN already"/>
    <m/>
    <d v="2024-10-25T00:00:00"/>
    <m/>
    <n v="2"/>
    <s v="Ontime"/>
    <m/>
  </r>
  <r>
    <n v="535"/>
    <s v="CAPEX  (Budget)"/>
    <d v="2024-10-18T00:00:00"/>
    <m/>
    <m/>
    <d v="2024-10-18T00:00:00"/>
    <s v="PR2425-03982"/>
    <s v="PO2425-04373"/>
    <d v="2024-10-25T00:00:00"/>
    <m/>
    <n v="35"/>
    <s v="SFST81000048"/>
    <s v="PD Machine"/>
    <s v="Condencer Unit No.33 (Ice Maker)"/>
    <n v="1"/>
    <s v="PK PART SI 2500 COOLING JOINT 1-5/8&quot; (LEFT)_x000a_SILICON+CARBON"/>
    <n v="1"/>
    <s v="JOB."/>
    <n v="22500"/>
    <n v="22500"/>
    <m/>
    <x v="62"/>
    <s v="Recive bill and GRN already"/>
    <m/>
    <d v="2024-11-25T00:00:00"/>
    <m/>
    <n v="31"/>
    <s v="Ontime"/>
    <m/>
  </r>
  <r>
    <n v="536"/>
    <s v="CAPEX  (Budget)"/>
    <d v="2024-10-18T00:00:00"/>
    <m/>
    <m/>
    <d v="2024-10-18T00:00:00"/>
    <s v="PR2425-03982"/>
    <s v="PO2425-04373"/>
    <d v="2024-10-25T00:00:00"/>
    <m/>
    <n v="35"/>
    <s v="SFST81000048"/>
    <s v="PD Machine"/>
    <s v="Condencer Unit No.33 (Ice Maker)"/>
    <n v="2"/>
    <s v="U-CUP PU 95 X 110 X 12"/>
    <n v="1"/>
    <s v="JOB."/>
    <n v="1260"/>
    <n v="1260"/>
    <m/>
    <x v="62"/>
    <s v="Recive bill and GRN already"/>
    <m/>
    <d v="2024-11-25T00:00:00"/>
    <m/>
    <n v="31"/>
    <s v="Ontime"/>
    <m/>
  </r>
  <r>
    <n v="537"/>
    <s v="CAPEX  (Budget)"/>
    <d v="2024-10-18T00:00:00"/>
    <m/>
    <m/>
    <d v="2024-10-18T00:00:00"/>
    <s v="PR2425-03982"/>
    <s v="PO2425-04373"/>
    <d v="2024-10-25T00:00:00"/>
    <m/>
    <n v="35"/>
    <s v="SFST81000048"/>
    <s v="PD Machine"/>
    <s v="Condencer Unit No.33 (Ice Maker)"/>
    <n v="3"/>
    <s v="PK PART SI 2500 KG CUTTER"/>
    <n v="1"/>
    <s v="JOB."/>
    <n v="19800"/>
    <n v="19800"/>
    <m/>
    <x v="62"/>
    <s v="Recive bill and GRN already"/>
    <m/>
    <d v="2024-11-25T00:00:00"/>
    <m/>
    <n v="31"/>
    <s v="Ontime"/>
    <m/>
  </r>
  <r>
    <n v="538"/>
    <s v="CAPEX  (Budget)"/>
    <d v="2024-10-18T00:00:00"/>
    <m/>
    <m/>
    <d v="2024-10-18T00:00:00"/>
    <s v="PR2425-03982"/>
    <s v="PO2425-04373"/>
    <d v="2024-10-25T00:00:00"/>
    <m/>
    <n v="35"/>
    <s v="SFST81000048"/>
    <s v="PD Machine"/>
    <s v="Condencer Unit No.33 (Ice Maker)"/>
    <n v="4"/>
    <s v="ASCO BRASS WATER SOLENOID VALVE 1/2 ΙΝ."/>
    <n v="1"/>
    <s v="JOB."/>
    <n v="4950"/>
    <n v="4950"/>
    <m/>
    <x v="62"/>
    <s v="Recive bill and GRN already"/>
    <m/>
    <d v="2024-11-25T00:00:00"/>
    <m/>
    <n v="31"/>
    <s v="Ontime"/>
    <m/>
  </r>
  <r>
    <n v="539"/>
    <s v="CAPEX  (Budget)"/>
    <d v="2024-10-18T00:00:00"/>
    <m/>
    <m/>
    <d v="2024-10-18T00:00:00"/>
    <s v="PR2425-03982"/>
    <s v="PO2425-04373"/>
    <d v="2024-10-25T00:00:00"/>
    <m/>
    <n v="35"/>
    <s v="SFST81000048"/>
    <s v="PD Machine"/>
    <s v="Condencer Unit No.33 (Ice Maker)"/>
    <n v="5"/>
    <s v="ค่าดำเนินการตรวจเช็คเครื่องทำน้ำแข็งเกล็ด_x000a_พร้อมแก้ไขรวมค่าเดินทางไปกลับ"/>
    <n v="1"/>
    <s v="JOB."/>
    <n v="6300"/>
    <n v="6300"/>
    <m/>
    <x v="62"/>
    <s v="Recive bill and GRN already"/>
    <m/>
    <d v="2024-11-25T00:00:00"/>
    <m/>
    <n v="31"/>
    <s v="Ontime"/>
    <m/>
  </r>
  <r>
    <n v="540"/>
    <s v="CAPEX  (Budget)"/>
    <d v="2024-10-18T00:00:00"/>
    <m/>
    <m/>
    <d v="2024-10-18T00:00:00"/>
    <s v="PR2425-03983"/>
    <s v="PO2425-04375"/>
    <d v="2024-10-25T00:00:00"/>
    <m/>
    <n v="40"/>
    <s v="SFST81000050"/>
    <s v="Tool and Equipment PD M/C"/>
    <s v="Tool and Equipment"/>
    <n v="1"/>
    <s v="Roller Brush for Flame grill (Brush belt wash)_x000a_-Blue Color"/>
    <n v="1"/>
    <s v="SET"/>
    <n v="21600"/>
    <n v="21600"/>
    <m/>
    <x v="89"/>
    <s v="Recive bill and GRN already"/>
    <m/>
    <d v="2024-12-02T00:00:00"/>
    <m/>
    <n v="38"/>
    <s v="Ontime"/>
    <m/>
  </r>
  <r>
    <n v="541"/>
    <s v="CAPEX  (Budget)"/>
    <d v="2024-10-18T00:00:00"/>
    <m/>
    <m/>
    <d v="2024-10-18T00:00:00"/>
    <s v="PR2425-03984"/>
    <s v="PO2425-04376"/>
    <d v="2024-10-25T00:00:00"/>
    <m/>
    <n v="35"/>
    <s v="SFST81000050"/>
    <s v="Tool and Equipment  Engineering"/>
    <s v="Tool and Equipment"/>
    <n v="1"/>
    <s v="POLO&quot; รุ่น P301 สวิทช์ลูกลอยไฟฟ้า 220V PC-8A (สายยาว 3 เมตร)"/>
    <n v="5"/>
    <s v="SET"/>
    <n v="280"/>
    <n v="1400"/>
    <m/>
    <x v="25"/>
    <s v="Recive bill and GRN already"/>
    <m/>
    <d v="2024-11-08T00:00:00"/>
    <m/>
    <n v="14"/>
    <s v="Ontime"/>
    <m/>
  </r>
  <r>
    <n v="542"/>
    <s v="CAPEX  (Budget)"/>
    <d v="2024-10-18T00:00:00"/>
    <m/>
    <m/>
    <d v="2024-10-18T00:00:00"/>
    <s v="PR2425-03984"/>
    <s v="PO2425-04376"/>
    <d v="2024-10-25T00:00:00"/>
    <m/>
    <n v="35"/>
    <s v="SFST81000050"/>
    <s v="Tool and Equipment  Engineering"/>
    <s v="Tool and Equipment"/>
    <n v="2"/>
    <s v="LA42DWQ-22 Rotary Potentiometer ตัวหมุนวอลลุ่ม ปรับค่า 22mm 1K"/>
    <n v="4"/>
    <s v="SET"/>
    <n v="180"/>
    <n v="720"/>
    <m/>
    <x v="25"/>
    <s v="Recive bill and GRN already"/>
    <m/>
    <d v="2024-11-08T00:00:00"/>
    <m/>
    <n v="14"/>
    <s v="Ontime"/>
    <m/>
  </r>
  <r>
    <n v="543"/>
    <s v="CAPEX  (Budget)"/>
    <d v="2024-10-16T00:00:00"/>
    <m/>
    <m/>
    <d v="2024-10-16T00:00:00"/>
    <s v="PR2425-03905"/>
    <s v="PO2425-04345"/>
    <d v="2024-10-23T00:00:00"/>
    <m/>
    <n v="10"/>
    <s v="SFST81000050"/>
    <s v="Tool and Equipment PD M/C"/>
    <s v="Tool and Equipment"/>
    <n v="2"/>
    <s v="FLEXIBLE HOSE STAINLESS STEEL SS304 FMA304-3&quot;_x000a_- SIZE: 3&quot;_x000a_- END TO END: 15 CM._x000a_- CONNECTION: FLANG10K x 2 (FIX-LOOSE"/>
    <n v="1"/>
    <s v="PCS."/>
    <n v="2500"/>
    <n v="2500"/>
    <m/>
    <x v="63"/>
    <s v="Recive bill and GRN already"/>
    <m/>
    <d v="2024-10-25T00:00:00"/>
    <m/>
    <n v="2"/>
    <s v="Ontime"/>
    <m/>
  </r>
  <r>
    <n v="544"/>
    <s v="CAPEX  (Budget)"/>
    <d v="2024-10-18T00:00:00"/>
    <m/>
    <m/>
    <d v="2024-10-18T00:00:00"/>
    <s v="PR2425-03986"/>
    <s v="PO2425-04378"/>
    <d v="2024-10-25T00:00:00"/>
    <m/>
    <n v="35"/>
    <s v="SFST81000048"/>
    <s v="Cooling machine for PD line"/>
    <s v="Inspect cost"/>
    <n v="1"/>
    <s v="ค่าดำเนินงานตรวจเช็คและแก้ไขปัญหาระบบ Link_x000a_- ยิงสัญญาณทดสอบเพื่อตรวจหาและแก้ไขระบบ Link_x000a_- ตรวจเช็ค Config และการทำงานของอุปกรณ์ Micro BOSS_x000a_- ตรวจเช็คการท่างานของ SOFTWARE ITCLink_x000a_- ค่าเพิ่มอุปกรณ์เข้าระบบ Link+ Update Software"/>
    <n v="1"/>
    <s v="JOB."/>
    <n v="14000"/>
    <n v="14000"/>
    <m/>
    <x v="84"/>
    <s v="Recive bill and GRN already"/>
    <m/>
    <d v="2024-11-25T00:00:00"/>
    <m/>
    <n v="31"/>
    <s v="Ontime"/>
    <m/>
  </r>
  <r>
    <n v="545"/>
    <s v="CAPEX  (Budget)"/>
    <d v="2024-10-18T00:00:00"/>
    <m/>
    <m/>
    <d v="2024-10-18T00:00:00"/>
    <s v="PR2425-03978"/>
    <s v="PO2425-04369"/>
    <d v="2024-10-25T00:00:00"/>
    <m/>
    <n v="10"/>
    <s v="SFST81000050"/>
    <s v="Water plant"/>
    <s v="RO Unit"/>
    <n v="1"/>
    <s v="DPD no.1 &quot;Lovibond&quot; 511052BT 500 Tablets_x000a_(1 Box/500 Pcs)"/>
    <n v="4"/>
    <s v="PCS."/>
    <n v="1250"/>
    <n v="5000"/>
    <m/>
    <x v="31"/>
    <s v="Recive bill and GRN already"/>
    <m/>
    <d v="2024-10-25T00:00:00"/>
    <m/>
    <n v="0"/>
    <s v="Ontime"/>
    <s v=" "/>
  </r>
  <r>
    <n v="546"/>
    <s v="CAPEX  (Budget)"/>
    <d v="2024-10-18T00:00:00"/>
    <m/>
    <m/>
    <d v="2024-10-18T00:00:00"/>
    <s v="PR2425-03979"/>
    <s v="PO2425-04370"/>
    <d v="2024-10-25T00:00:00"/>
    <m/>
    <n v="10"/>
    <s v="SFST81000050"/>
    <s v="Tool and Equipment PD M/C"/>
    <s v="Electrical jobs"/>
    <n v="2"/>
    <s v="&quot;YAZAKI&quot; สายไฟVCT-G 2x2.5 Sq.mm (ยาว100เมตร/ม้วน)"/>
    <n v="1"/>
    <s v="ROLL"/>
    <n v="7000"/>
    <n v="7000"/>
    <m/>
    <x v="2"/>
    <s v="Recive bill and GRN already"/>
    <m/>
    <d v="2024-10-25T00:00:00"/>
    <m/>
    <n v="0"/>
    <s v="Ontime"/>
    <m/>
  </r>
  <r>
    <n v="547"/>
    <s v="CAPEX  (Budget)"/>
    <d v="2024-10-18T00:00:00"/>
    <m/>
    <m/>
    <d v="2024-10-18T00:00:00"/>
    <s v="PR2425-03979"/>
    <s v="PO2425-04370"/>
    <d v="2024-10-25T00:00:00"/>
    <m/>
    <n v="10"/>
    <s v="SFST81000050"/>
    <s v="Tool and Equipment PD M/C"/>
    <s v="Electrical jobs"/>
    <n v="3"/>
    <s v="&quot;YAZAKI&quot; สายไฟVCT-G 4x6 Sq.mm (ยาว100เมตร/ม้วน)"/>
    <n v="1"/>
    <s v="ROLL"/>
    <n v="26500"/>
    <n v="26500"/>
    <m/>
    <x v="2"/>
    <s v="Recive bill and GRN already"/>
    <m/>
    <d v="2024-10-25T00:00:00"/>
    <m/>
    <n v="0"/>
    <s v="Ontime"/>
    <m/>
  </r>
  <r>
    <n v="548"/>
    <s v="CAPEX  (Budget)"/>
    <d v="2024-10-16T00:00:00"/>
    <m/>
    <m/>
    <d v="2024-10-16T00:00:00"/>
    <s v="PR2425-03909"/>
    <s v="PO2425-04398"/>
    <d v="2024-10-23T00:00:00"/>
    <m/>
    <n v="50"/>
    <s v="SFST81000087"/>
    <s v="Safety equipment"/>
    <s v="Inspect cost"/>
    <n v="1"/>
    <s v="ค่าวิทยากรอบรมดับเพลิงขั้นต้นพร้อมใบประกาศ (1วัน)_x000a_- ค่าอุปกรณ์ฝึกดับเพลิงขั้นต้น"/>
    <n v="1"/>
    <s v="PCS."/>
    <n v="8000"/>
    <n v="8000"/>
    <m/>
    <x v="90"/>
    <s v="Recive bill and GRN already"/>
    <m/>
    <d v="2024-12-02T00:00:00"/>
    <m/>
    <n v="40"/>
    <s v="Ontime"/>
    <m/>
  </r>
  <r>
    <n v="549"/>
    <s v="CAPEX  (Budget)"/>
    <d v="2024-10-16T00:00:00"/>
    <m/>
    <m/>
    <d v="2024-10-16T00:00:00"/>
    <s v="PR2425-03909"/>
    <s v="PO2425-04398"/>
    <d v="2024-10-23T00:00:00"/>
    <m/>
    <n v="50"/>
    <s v="SFST81000087"/>
    <s v="Safety equipment"/>
    <s v="Inspect cost"/>
    <n v="2"/>
    <s v="ค่าวิทยากรฝึกซ้อมอพยพหนีไฟ (กะเช้า, กะดึก)"/>
    <n v="2"/>
    <s v="PCS."/>
    <n v="4000"/>
    <n v="8000"/>
    <m/>
    <x v="90"/>
    <s v="Recive bill and GRN already"/>
    <m/>
    <d v="2024-12-02T00:00:00"/>
    <m/>
    <n v="40"/>
    <s v="Ontime"/>
    <m/>
  </r>
  <r>
    <n v="550"/>
    <s v="CAPEX  (Budget)"/>
    <d v="2024-10-16T00:00:00"/>
    <m/>
    <m/>
    <d v="2024-10-16T00:00:00"/>
    <s v="PR2425-03909"/>
    <s v="PO2425-04398"/>
    <d v="2024-10-23T00:00:00"/>
    <m/>
    <n v="50"/>
    <s v="SFST81000087"/>
    <s v="Safety equipment"/>
    <s v="Inspect cost"/>
    <n v="3"/>
    <s v="รถดับเพลิง"/>
    <n v="1"/>
    <s v="PCS."/>
    <n v="3000"/>
    <n v="3000"/>
    <m/>
    <x v="90"/>
    <s v="Recive bill and GRN already"/>
    <m/>
    <d v="2024-12-02T00:00:00"/>
    <m/>
    <n v="40"/>
    <s v="Ontime"/>
    <m/>
  </r>
  <r>
    <n v="551"/>
    <s v="CAPEX  (Budget)"/>
    <d v="2024-10-16T00:00:00"/>
    <m/>
    <m/>
    <d v="2024-10-16T00:00:00"/>
    <s v="PR2425-03909"/>
    <s v="PO2425-04398"/>
    <d v="2024-10-23T00:00:00"/>
    <m/>
    <n v="50"/>
    <s v="SFST81000087"/>
    <s v="Safety equipment"/>
    <s v="Inspect cost"/>
    <n v="4"/>
    <s v="รถกู้ชีพ"/>
    <n v="1"/>
    <s v="PCS."/>
    <n v="3000"/>
    <n v="3000"/>
    <m/>
    <x v="90"/>
    <s v="Recive bill and GRN already"/>
    <m/>
    <d v="2024-12-02T00:00:00"/>
    <m/>
    <n v="40"/>
    <s v="Ontime"/>
    <m/>
  </r>
  <r>
    <n v="552"/>
    <s v="CAPEX  (Budget)"/>
    <d v="2024-10-16T00:00:00"/>
    <m/>
    <m/>
    <d v="2024-10-16T00:00:00"/>
    <s v="PR2425-03907"/>
    <s v="PO2425-04399"/>
    <d v="2024-10-23T00:00:00"/>
    <m/>
    <n v="30"/>
    <s v="SFST81000050"/>
    <s v="Utility Jobs  (Boiler-Air compress-Transformer-LPG)"/>
    <s v="Utility jobs"/>
    <n v="1"/>
    <s v="FIDA&quot; GLOBE VALVE GLAND Packing Con PN16-40_x000a_- Model FD-31 Size: 3&quot;"/>
    <n v="4"/>
    <s v="PCS."/>
    <n v="7200"/>
    <n v="28800"/>
    <m/>
    <x v="88"/>
    <s v="Recive bill and GRN already"/>
    <m/>
    <d v="2024-11-19T00:00:00"/>
    <m/>
    <n v="27"/>
    <s v="Ontime"/>
    <m/>
  </r>
  <r>
    <n v="553"/>
    <s v="CAPEX  (Budget)"/>
    <d v="2024-10-16T00:00:00"/>
    <m/>
    <m/>
    <d v="2024-10-16T00:00:00"/>
    <s v="PR2425-03907"/>
    <s v="PO2425-04399"/>
    <d v="2024-10-23T00:00:00"/>
    <m/>
    <n v="30"/>
    <s v="SFST81000050"/>
    <s v="Utility Jobs  (Boiler-Air compress-Transformer-LPG)"/>
    <s v="Utility jobs"/>
    <n v="2"/>
    <s v="FIDA&quot; GLOBE VALVE GLAND Packing Con PN16-40_x000a_- Model FD-31 Size: 1-1/2&quot;"/>
    <n v="2"/>
    <s v="PCS."/>
    <n v="3300"/>
    <n v="6600"/>
    <m/>
    <x v="88"/>
    <s v="Recive bill and GRN already"/>
    <m/>
    <d v="2024-11-19T00:00:00"/>
    <m/>
    <n v="27"/>
    <s v="Ontime"/>
    <m/>
  </r>
  <r>
    <n v="554"/>
    <s v="CAPEX  (Budget)"/>
    <d v="2024-10-16T00:00:00"/>
    <m/>
    <m/>
    <d v="2024-10-16T00:00:00"/>
    <s v="PR2425-03900"/>
    <s v="PO2425-04436"/>
    <d v="2024-10-23T00:00:00"/>
    <m/>
    <n v="30"/>
    <s v="SFST81000048"/>
    <s v="Electrical system out  PD area"/>
    <s v="Electrical jobs"/>
    <n v="1"/>
    <s v="ทำความสะถาดลูกถ้วย แก้ไข Tie wire 1.2.4"/>
    <n v="1"/>
    <s v="JOB"/>
    <n v="5000"/>
    <n v="5000"/>
    <m/>
    <x v="91"/>
    <s v="Recive bill and GRN already"/>
    <m/>
    <d v="2024-11-05T00:00:00"/>
    <m/>
    <n v="13"/>
    <s v="Ontime"/>
    <m/>
  </r>
  <r>
    <n v="555"/>
    <s v="CAPEX  (Budget)"/>
    <d v="2024-10-16T00:00:00"/>
    <m/>
    <m/>
    <d v="2024-10-16T00:00:00"/>
    <s v="PR2425-03900"/>
    <s v="PO2425-04436"/>
    <d v="2024-10-23T00:00:00"/>
    <m/>
    <n v="30"/>
    <s v="SFST81000048"/>
    <s v="Electrical system out  PD area"/>
    <s v="Electrical jobs"/>
    <n v="2"/>
    <s v="เปลี่ยนลูกด้วย ANSI 57-21. 24 kv."/>
    <n v="3"/>
    <s v="JOB"/>
    <n v="1500"/>
    <n v="4500"/>
    <m/>
    <x v="91"/>
    <s v="Recive bill and GRN already"/>
    <m/>
    <d v="2024-11-05T00:00:00"/>
    <m/>
    <n v="13"/>
    <s v="Ontime"/>
    <m/>
  </r>
  <r>
    <n v="556"/>
    <s v="CAPEX  (Budget)"/>
    <d v="2024-10-16T00:00:00"/>
    <m/>
    <m/>
    <d v="2024-10-16T00:00:00"/>
    <s v="PR2425-03900"/>
    <s v="PO2425-04436"/>
    <d v="2024-10-23T00:00:00"/>
    <m/>
    <n v="30"/>
    <s v="SFST81000048"/>
    <s v="Electrical system out  PD area"/>
    <s v="Electrical jobs"/>
    <n v="3"/>
    <s v="ค่าบริการ"/>
    <n v="1"/>
    <s v="JOB"/>
    <n v="8000"/>
    <n v="8000"/>
    <m/>
    <x v="91"/>
    <s v="Recive bill and GRN already"/>
    <m/>
    <d v="2024-11-05T00:00:00"/>
    <m/>
    <n v="13"/>
    <s v="Ontime"/>
    <m/>
  </r>
  <r>
    <n v="557"/>
    <s v="CAPEX  (Budget)"/>
    <d v="2024-10-16T00:00:00"/>
    <m/>
    <m/>
    <d v="2024-10-16T00:00:00"/>
    <s v="PR2425-03902"/>
    <s v="PO2425-04438 "/>
    <d v="2024-10-23T00:00:00"/>
    <m/>
    <n v="10"/>
    <s v="SFST81000050"/>
    <s v="Tool and Equipment PD M/C"/>
    <s v="Tool and Equipment"/>
    <n v="1"/>
    <s v="Belt 1 PU070 Blue W195 mm x L630 mm_x000a_Endless Joint (Part No. 16750000807)"/>
    <n v="3"/>
    <s v="JOB."/>
    <n v="650"/>
    <n v="1950"/>
    <m/>
    <x v="92"/>
    <s v="Recive bill and GRN already"/>
    <m/>
    <d v="2024-11-01T00:00:00"/>
    <m/>
    <n v="9"/>
    <s v="Ontime"/>
    <m/>
  </r>
  <r>
    <n v="558"/>
    <s v="CAPEX  (Budget)"/>
    <d v="2024-10-16T00:00:00"/>
    <m/>
    <m/>
    <d v="2024-10-16T00:00:00"/>
    <s v="PR2425-03902"/>
    <s v="PO2425-04438 "/>
    <d v="2024-10-23T00:00:00"/>
    <m/>
    <n v="10"/>
    <s v="SFST81000050"/>
    <s v="Tool and Equipment PD M/C"/>
    <s v="Tool and Equipment"/>
    <n v="2"/>
    <s v="Belt 1 PU070 Blue W195 mm x L630 mm_x000a_Endless Joint (Part No. 16750000812)"/>
    <n v="3"/>
    <s v="JOB."/>
    <n v="650"/>
    <n v="1950"/>
    <m/>
    <x v="92"/>
    <s v="Recive bill and GRN already"/>
    <m/>
    <d v="2024-11-01T00:00:00"/>
    <m/>
    <n v="9"/>
    <s v="Ontime"/>
    <m/>
  </r>
  <r>
    <n v="559"/>
    <s v="CAPEX  (Budget)"/>
    <d v="2024-10-16T00:00:00"/>
    <m/>
    <m/>
    <d v="2024-10-16T00:00:00"/>
    <s v="PR2425-03902"/>
    <s v="PO2425-04438 "/>
    <d v="2024-10-23T00:00:00"/>
    <m/>
    <n v="10"/>
    <s v="SFST81000050"/>
    <s v="Tool and Equipment PD M/C"/>
    <s v="Tool and Equipment"/>
    <n v="3"/>
    <s v="Belt 1 PU070 Blue W195 mm x L1,230 mm_x000a_Endless Joint (Part No. 16750000819)"/>
    <n v="3"/>
    <s v="JOB."/>
    <n v="900"/>
    <n v="2700"/>
    <m/>
    <x v="92"/>
    <s v="Recive bill and GRN already"/>
    <m/>
    <d v="2024-11-01T00:00:00"/>
    <m/>
    <n v="9"/>
    <s v="Ontime"/>
    <m/>
  </r>
  <r>
    <n v="560"/>
    <s v="CAPEX  (Budget)"/>
    <d v="2024-10-23T00:00:00"/>
    <m/>
    <m/>
    <d v="2024-10-23T00:00:00"/>
    <s v="PR2425-04065"/>
    <s v="PO2425-04463"/>
    <d v="2024-10-30T00:00:00"/>
    <m/>
    <n v="10"/>
    <s v="SFST34000071"/>
    <s v="Consumable part for MN"/>
    <s v="Cooling system jobs"/>
    <n v="1"/>
    <s v="Probe, NTC0150055, _50/90C"/>
    <n v="10"/>
    <s v="PCS."/>
    <n v="241.4"/>
    <n v="2414"/>
    <m/>
    <x v="93"/>
    <s v="Recive bill and GRN already"/>
    <m/>
    <d v="2024-11-05T00:00:00"/>
    <m/>
    <n v="6"/>
    <s v="Ontime"/>
    <m/>
  </r>
  <r>
    <n v="561"/>
    <s v="CAPEX  (Budget)"/>
    <d v="2024-10-23T00:00:00"/>
    <m/>
    <m/>
    <d v="2024-10-23T00:00:00"/>
    <s v="PR2425-04064"/>
    <s v="PO2425-04464"/>
    <d v="2024-10-30T00:00:00"/>
    <m/>
    <n v="10"/>
    <s v="SFST81000050"/>
    <s v="Tool and Equipment PD M/C"/>
    <s v="Tool and Equipment"/>
    <n v="2"/>
    <s v="&quot;RYOBI&quot; รุ่น D1504 โช้คอัพประตูหนีไฟแบบไม่ตั้งค่างรับ นํ้าหนัก 65-80 kg. ประเทศญี่ปุ่น มาตรฐาน UL"/>
    <n v="1"/>
    <s v="PCS."/>
    <n v="2300"/>
    <n v="2300"/>
    <m/>
    <x v="25"/>
    <s v="Recive bill and GRN already"/>
    <m/>
    <d v="2024-11-08T00:00:00"/>
    <m/>
    <n v="9"/>
    <s v="Ontime"/>
    <m/>
  </r>
  <r>
    <n v="562"/>
    <s v="CAPEX  (Budget)"/>
    <d v="2024-10-18T00:00:00"/>
    <m/>
    <m/>
    <d v="2024-10-18T00:00:00"/>
    <s v="PR2425-03981"/>
    <s v="PO2425-04372"/>
    <d v="2024-10-25T00:00:00"/>
    <m/>
    <n v="10"/>
    <s v="SFST81000050"/>
    <s v="Tool and Equipment  Engineering"/>
    <s v="Tool and Equipment"/>
    <n v="1"/>
    <s v="ท่อ HDPE ด่าคาดฟ้า ขนาด 50 mm (100M/Roll)"/>
    <n v="1"/>
    <s v="PCS."/>
    <n v="9987"/>
    <n v="9987"/>
    <m/>
    <x v="23"/>
    <s v="Recive bill and GRN already"/>
    <m/>
    <d v="2024-10-25T00:00:00"/>
    <m/>
    <n v="0"/>
    <s v="Ontime"/>
    <m/>
  </r>
  <r>
    <n v="563"/>
    <s v="CAPEX  (Budget)"/>
    <d v="2024-10-18T00:00:00"/>
    <m/>
    <m/>
    <d v="2024-10-18T00:00:00"/>
    <s v="PR2425-03985"/>
    <s v="PO2425-04377"/>
    <d v="2024-10-25T00:00:00"/>
    <m/>
    <n v="10"/>
    <s v="SFST81000050"/>
    <s v="Tool and Equipment PD M/C"/>
    <s v="Tool and Equipment"/>
    <n v="1"/>
    <s v="Mitsubishi Inverter FR-D740; 3P, 380VAC, 2.2KW"/>
    <n v="1"/>
    <s v="PCS."/>
    <n v="11400"/>
    <n v="11400"/>
    <m/>
    <x v="26"/>
    <s v="Recive bill and GRN already"/>
    <m/>
    <d v="2024-10-25T00:00:00"/>
    <m/>
    <n v="0"/>
    <s v="Ontime"/>
    <m/>
  </r>
  <r>
    <n v="564"/>
    <s v="CAPEX  (Budget)"/>
    <d v="2024-10-18T00:00:00"/>
    <m/>
    <m/>
    <d v="2024-10-18T00:00:00"/>
    <s v="PR2425-03987"/>
    <s v="PO2425-04381 "/>
    <d v="2024-10-25T00:00:00"/>
    <m/>
    <n v="14"/>
    <s v="SFST34000043"/>
    <s v="Consumable part for MN"/>
    <s v="Electrical jobs"/>
    <n v="1"/>
    <s v="&quot;Philip&quot;, TLD36/865, 36W, หลอดไฟฟลูออเรสเซนต์"/>
    <n v="50"/>
    <s v="PCS."/>
    <n v="63"/>
    <n v="3150"/>
    <m/>
    <x v="2"/>
    <s v="Recive bill and GRN already"/>
    <m/>
    <d v="2024-10-25T00:00:00"/>
    <m/>
    <n v="0"/>
    <s v="Ontime"/>
    <m/>
  </r>
  <r>
    <n v="565"/>
    <s v="CAPEX  (Budget)"/>
    <d v="2024-10-18T00:00:00"/>
    <m/>
    <m/>
    <d v="2024-10-18T00:00:00"/>
    <s v="PR2425-03987"/>
    <s v="PO2425-04381 "/>
    <d v="2024-10-25T00:00:00"/>
    <m/>
    <n v="10"/>
    <s v="SFST34000044"/>
    <s v="Consumable part for MN"/>
    <s v="Electrical jobs"/>
    <n v="2"/>
    <s v="&quot;Philip&quot;,T8,20W, 2100lm, ECO SOFT HO LED"/>
    <n v="50"/>
    <s v="PCS."/>
    <n v="134"/>
    <n v="6700"/>
    <m/>
    <x v="2"/>
    <s v="Recive bill and GRN already"/>
    <m/>
    <d v="2024-10-25T00:00:00"/>
    <m/>
    <n v="0"/>
    <s v="Ontime"/>
    <m/>
  </r>
  <r>
    <n v="566"/>
    <s v="CAPEX  (Budget)"/>
    <d v="2024-10-18T00:00:00"/>
    <m/>
    <m/>
    <d v="2024-10-18T00:00:00"/>
    <s v="PR2425-03987"/>
    <s v="PO2425-04381 "/>
    <d v="2024-10-25T00:00:00"/>
    <m/>
    <n v="10"/>
    <s v="SFST34000091"/>
    <s v="Consumable part for MN"/>
    <s v="Electrical jobs"/>
    <n v="3"/>
    <s v="3M เทปพันสายไฟ รุ่น Temflex Plus ขนาด 3/4นิ้ว - สีดำ"/>
    <n v="40"/>
    <s v="PCS."/>
    <n v="14"/>
    <n v="560"/>
    <m/>
    <x v="2"/>
    <s v="Recive bill and GRN already"/>
    <m/>
    <d v="2024-10-25T00:00:00"/>
    <m/>
    <n v="0"/>
    <s v="Ontime"/>
    <m/>
  </r>
  <r>
    <n v="567"/>
    <s v="CAPEX  (Budget)"/>
    <d v="2024-10-24T00:00:00"/>
    <m/>
    <m/>
    <d v="2024-10-24T00:00:00"/>
    <s v="PR2425-04110"/>
    <s v="PO2425-04491"/>
    <d v="2024-10-31T00:00:00"/>
    <m/>
    <n v="30"/>
    <s v="SFST81000050"/>
    <s v="Utility Jobs  (Boiler-Air compress-Transformer-LPG)"/>
    <s v="Cooling  part"/>
    <n v="1"/>
    <s v="Danfoss&quot; 48-F ELIMINATOR Filter drier strainer 023U1921"/>
    <n v="6"/>
    <s v="PCS."/>
    <n v="556"/>
    <n v="3336"/>
    <m/>
    <x v="29"/>
    <s v="Recive bill and GRN already"/>
    <s v="GRN2425-0005169"/>
    <d v="2024-11-14T00:00:00"/>
    <m/>
    <n v="14"/>
    <s v="Ontime"/>
    <m/>
  </r>
  <r>
    <n v="568"/>
    <s v="CAPEX  (Budget)"/>
    <d v="2024-10-23T00:00:00"/>
    <m/>
    <m/>
    <d v="2024-10-23T00:00:00"/>
    <s v="PR2526-03228"/>
    <s v="PO2425-04465 "/>
    <d v="2024-10-30T00:00:00"/>
    <m/>
    <n v="90"/>
    <s v="SFST82000007"/>
    <s v="Tool and Equipment  Engineering"/>
    <s v="Tool and Equipment"/>
    <n v="1"/>
    <s v="&quot;Fluke&quot;, 177, Digital multimeter"/>
    <n v="1"/>
    <s v="PCS."/>
    <n v="15961.3"/>
    <n v="15961.3"/>
    <m/>
    <x v="94"/>
    <s v="Recive bill and GRN already"/>
    <s v="GRN2425-0006532"/>
    <d v="2025-01-17T00:00:00"/>
    <m/>
    <n v="79"/>
    <s v="Ontime"/>
    <m/>
  </r>
  <r>
    <n v="569"/>
    <s v="CAPEX  (Unbudget)"/>
    <d v="2024-10-23T00:00:00"/>
    <m/>
    <m/>
    <d v="2024-10-23T00:00:00"/>
    <s v="PR2526-03228"/>
    <s v="PO2425-04465 "/>
    <d v="2024-10-30T00:00:00"/>
    <m/>
    <n v="90"/>
    <s v="SFST82000007"/>
    <s v="Tool and Equipment  Engineering"/>
    <s v="Tool and Equipment"/>
    <n v="2"/>
    <s v="&quot;Fluke&quot;,TPAK, Tool Magnetic meter  hanger"/>
    <n v="2"/>
    <s v="PCS."/>
    <n v="1017.875"/>
    <n v="2035.75"/>
    <m/>
    <x v="94"/>
    <s v="Recive bill and GRN already"/>
    <s v="GRN2425-0006532"/>
    <d v="2025-01-17T00:00:00"/>
    <m/>
    <n v="79"/>
    <s v="Ontime"/>
    <m/>
  </r>
  <r>
    <n v="570"/>
    <s v="CAPEX  (Unbudget)"/>
    <d v="2024-10-23T00:00:00"/>
    <m/>
    <m/>
    <d v="2024-10-23T00:00:00"/>
    <s v="PR2526-03228"/>
    <s v="PO2425-04465 "/>
    <d v="2024-10-30T00:00:00"/>
    <m/>
    <n v="90"/>
    <s v="SFST82000007"/>
    <s v="Tool and Equipment  Engineering"/>
    <s v="Tool and Equipment"/>
    <n v="3"/>
    <s v="&quot;Fluke&quot;, C11XT, Protective EVA Foam Hard case"/>
    <n v="1"/>
    <s v="PCS."/>
    <n v="1991.55"/>
    <n v="1991.55"/>
    <m/>
    <x v="94"/>
    <s v="Recive bill and GRN already"/>
    <s v="GRN2425-0006532"/>
    <d v="2025-01-17T00:00:00"/>
    <m/>
    <n v="79"/>
    <s v="Ontime"/>
    <m/>
  </r>
  <r>
    <n v="571"/>
    <s v="CAPEX  (Unbudget)"/>
    <d v="2024-10-23T00:00:00"/>
    <m/>
    <m/>
    <d v="2024-10-23T00:00:00"/>
    <s v="PR2526-03228"/>
    <s v="PO2425-04465 "/>
    <d v="2024-10-30T00:00:00"/>
    <m/>
    <n v="90"/>
    <s v="SFST82000007"/>
    <s v="Tool and Equipment  Engineering"/>
    <s v="Tool and Equipment"/>
    <n v="4"/>
    <s v="&quot;Fluke&quot;, 374FC, Clamp meter"/>
    <n v="1"/>
    <s v="PCS."/>
    <n v="17975.55"/>
    <n v="17975.55"/>
    <m/>
    <x v="94"/>
    <s v="Recive bill and GRN already"/>
    <s v="GRN2425-0006532"/>
    <d v="2025-01-17T00:00:00"/>
    <m/>
    <n v="79"/>
    <s v="Ontime"/>
    <m/>
  </r>
  <r>
    <n v="572"/>
    <s v="CAPEX  (Unbudget)"/>
    <d v="2024-10-23T00:00:00"/>
    <m/>
    <m/>
    <d v="2024-10-23T00:00:00"/>
    <s v="PR2526-03228"/>
    <s v="PO2425-04465 "/>
    <d v="2024-10-30T00:00:00"/>
    <m/>
    <n v="90"/>
    <s v="SFST82000007"/>
    <s v="Tool and Equipment  Engineering"/>
    <s v="Tool and Equipment"/>
    <n v="5"/>
    <s v="&quot;Fluke&quot;, i2500-18, Ilexible Current  probes"/>
    <n v="1"/>
    <s v="PCS."/>
    <n v="7998.5"/>
    <n v="7998.5"/>
    <m/>
    <x v="94"/>
    <s v="Recive bill and GRN already"/>
    <s v="GRN2425-0006532"/>
    <d v="2025-01-17T00:00:00"/>
    <m/>
    <n v="79"/>
    <s v="Ontime"/>
    <m/>
  </r>
  <r>
    <n v="573"/>
    <s v="CAPEX  (Unbudget)"/>
    <d v="2024-10-23T00:00:00"/>
    <m/>
    <m/>
    <d v="2024-10-23T00:00:00"/>
    <s v="PR2526-03228"/>
    <s v="PO2425-04465 "/>
    <d v="2024-10-30T00:00:00"/>
    <m/>
    <n v="90"/>
    <s v="SFST82000007"/>
    <s v="Tool and Equipment  Engineering"/>
    <s v="Tool and Equipment"/>
    <n v="6"/>
    <s v="&quot;Fluke&quot;, C37XT, Protective EVA Hard case"/>
    <n v="1"/>
    <s v="PCS."/>
    <n v="2627.35"/>
    <n v="2627.35"/>
    <m/>
    <x v="94"/>
    <s v="Recive bill and GRN already"/>
    <s v="GRN2425-0006532"/>
    <d v="2025-01-17T00:00:00"/>
    <m/>
    <n v="79"/>
    <s v="Ontime"/>
    <m/>
  </r>
  <r>
    <n v="574"/>
    <s v="CAPEX  (Unbudget)"/>
    <d v="2024-10-23T00:00:00"/>
    <m/>
    <m/>
    <d v="2024-10-23T00:00:00"/>
    <s v="PR2526-03228"/>
    <s v="PO2425-04465 "/>
    <d v="2024-10-30T00:00:00"/>
    <m/>
    <n v="90"/>
    <s v="SFST82000007"/>
    <s v="Tool and Equipment  Engineering"/>
    <s v="Tool and Equipment"/>
    <n v="7"/>
    <s v="&quot;Fluke&quot;, 1507, Insulation tester"/>
    <n v="1"/>
    <s v="PCS."/>
    <n v="28980.05"/>
    <n v="28980.05"/>
    <m/>
    <x v="94"/>
    <s v="Recive bill and GRN already"/>
    <s v="GRN2425-0006532"/>
    <d v="2025-01-17T00:00:00"/>
    <m/>
    <n v="79"/>
    <s v="Ontime"/>
    <m/>
  </r>
  <r>
    <n v="575"/>
    <s v="CAPEX  (Unbudget)"/>
    <d v="2024-10-23T00:00:00"/>
    <m/>
    <m/>
    <d v="2024-10-23T00:00:00"/>
    <s v="PR2526-03228"/>
    <s v="PO2425-04465 "/>
    <d v="2024-01-07T00:00:00"/>
    <m/>
    <n v="10"/>
    <s v="SFST82000007"/>
    <s v="Tool and Equipment  Engineering"/>
    <s v="Tool and Equipment"/>
    <n v="8"/>
    <s v="&quot;Fluke&quot;, TLK289,Industrial Master test lead set"/>
    <n v="1"/>
    <s v="PCS."/>
    <n v="7855.7"/>
    <n v="7855.7"/>
    <m/>
    <x v="94"/>
    <s v="Recive bill and GRN already"/>
    <s v="GRN2425-0006532"/>
    <d v="2024-01-17T00:00:00"/>
    <m/>
    <n v="10"/>
    <s v="Ontime"/>
    <m/>
  </r>
  <r>
    <n v="576"/>
    <s v="Expent  cost"/>
    <d v="2024-10-24T00:00:00"/>
    <m/>
    <m/>
    <d v="2024-10-24T00:00:00"/>
    <s v="PR2425-04110"/>
    <s v="PO2425-04491"/>
    <d v="2024-10-31T00:00:00"/>
    <m/>
    <n v="20"/>
    <s v="SFST81000050"/>
    <s v="Utility Jobs  (Boiler-Air compress-Transformer-LPG)"/>
    <s v="Cooling  part"/>
    <n v="3"/>
    <s v="&quot;EMERSON&quot; Filter Drier (ตัวกรองความชิ้น) EK-3055 (เชื่อม) 5/8&quot;"/>
    <n v="4"/>
    <s v="PCS."/>
    <n v="665"/>
    <n v="2660"/>
    <m/>
    <x v="29"/>
    <s v="Recive bill and GRN already"/>
    <s v="GRN2425-0005169"/>
    <d v="2024-11-14T00:00:00"/>
    <m/>
    <n v="14"/>
    <s v="Ontime"/>
    <m/>
  </r>
  <r>
    <n v="577"/>
    <s v="Expent  cost"/>
    <d v="2024-10-24T00:00:00"/>
    <m/>
    <m/>
    <d v="2024-10-24T00:00:00"/>
    <s v="PR2425-04110"/>
    <s v="PO2425-04491"/>
    <d v="2024-10-31T00:00:00"/>
    <m/>
    <n v="120"/>
    <s v="SFST81000050"/>
    <s v="Utility Jobs  (Boiler-Air compress-Transformer-LPG)"/>
    <s v="Cooling  part"/>
    <n v="2"/>
    <s v="&quot;EMERSON&quot; ชุน D-48 ไส้กรองไดเออร์แอร์"/>
    <n v="6"/>
    <s v="PCS."/>
    <n v="550"/>
    <n v="3300"/>
    <m/>
    <x v="29"/>
    <s v="Recive bill and GRN already"/>
    <s v="GRN2425-0007234"/>
    <d v="2025-02-18T00:00:00"/>
    <m/>
    <n v="110"/>
    <s v="Ontime"/>
    <m/>
  </r>
  <r>
    <n v="578"/>
    <s v="Expent  cost"/>
    <d v="2024-10-30T00:00:00"/>
    <m/>
    <m/>
    <d v="2024-10-30T00:00:00"/>
    <s v="PR2425-04200"/>
    <s v="PO2425-04717"/>
    <d v="2024-11-06T00:00:00"/>
    <m/>
    <n v="20"/>
    <s v="SFST81000050"/>
    <s v="Safety equipment"/>
    <s v="Tool and Equipment"/>
    <n v="1"/>
    <s v="&quot;UK SAFETY&quot; รุ่น OXFORD รองเท้าเซฟตี้ หัว Composite พื้น Kevlar_x000a_Size: 43 = 1 / 45 = 2"/>
    <n v="3"/>
    <s v="PCS."/>
    <n v="750"/>
    <n v="2250"/>
    <m/>
    <x v="95"/>
    <s v="Recive bill and GRN already"/>
    <m/>
    <d v="2024-11-25T00:00:00"/>
    <m/>
    <n v="19"/>
    <s v="Ontime"/>
    <m/>
  </r>
  <r>
    <n v="579"/>
    <s v="Expent  cost"/>
    <d v="2024-10-30T00:00:00"/>
    <m/>
    <m/>
    <d v="2024-10-30T00:00:00"/>
    <s v="PR2425-04200"/>
    <s v="PO2425-04717"/>
    <d v="2024-11-06T00:00:00"/>
    <m/>
    <n v="90"/>
    <s v="SFST81000050"/>
    <s v="Safety equipment"/>
    <s v="Tool and Equipment"/>
    <n v="2"/>
    <s v="ค่าจัดส่งสินค้า"/>
    <n v="1"/>
    <s v="PCS."/>
    <n v="250"/>
    <n v="250"/>
    <m/>
    <x v="95"/>
    <s v="Recive bill and GRN already"/>
    <m/>
    <d v="2024-11-25T00:00:00"/>
    <m/>
    <n v="19"/>
    <s v="Ontime"/>
    <m/>
  </r>
  <r>
    <n v="580"/>
    <s v="Expent  cost"/>
    <d v="2024-10-30T00:00:00"/>
    <m/>
    <m/>
    <d v="2024-10-30T00:00:00"/>
    <s v="PR2425-04201"/>
    <s v="PO2425-04725"/>
    <d v="2024-11-06T00:00:00"/>
    <m/>
    <n v="10"/>
    <s v="SFST81000009"/>
    <s v="Tool and Equipment PD M/C"/>
    <s v="Electrical jobs"/>
    <n v="1"/>
    <s v="&quot;HACO&quot; CC20 20 mm. ก้ามปูจับท่อ (1กล่อง/100ตัว) สีขาว"/>
    <n v="100"/>
    <s v="PCS."/>
    <n v="2.4"/>
    <n v="240"/>
    <m/>
    <x v="2"/>
    <s v="Recive bill and GRN already"/>
    <m/>
    <d v="2024-11-13T00:00:00"/>
    <m/>
    <n v="7"/>
    <s v="Ontime"/>
    <m/>
  </r>
  <r>
    <n v="581"/>
    <s v="Expent  cost"/>
    <d v="2024-10-30T00:00:00"/>
    <m/>
    <m/>
    <d v="2024-10-30T00:00:00"/>
    <s v="PR2425-04201"/>
    <s v="PO2425-04725"/>
    <d v="2024-11-06T00:00:00"/>
    <m/>
    <n v="10"/>
    <s v="SFST81000009"/>
    <s v="Tool and Equipment PD M/C"/>
    <s v="Electrical jobs"/>
    <n v="2"/>
    <s v="HACO BC20 20 mm. คอนเนคเตอร์ (1กล่อง/100ตัว) สีขาว"/>
    <n v="100"/>
    <s v="PCS."/>
    <n v="4.8"/>
    <n v="480"/>
    <m/>
    <x v="2"/>
    <s v="Recive bill and GRN already"/>
    <m/>
    <d v="2024-11-13T00:00:00"/>
    <m/>
    <n v="7"/>
    <s v="Ontime"/>
    <m/>
  </r>
  <r>
    <n v="582"/>
    <s v="Expent  cost"/>
    <d v="2024-10-30T00:00:00"/>
    <m/>
    <m/>
    <d v="2024-10-30T00:00:00"/>
    <s v="PR2425-04201"/>
    <s v="PO2425-04725"/>
    <d v="2024-11-06T00:00:00"/>
    <m/>
    <n v="10"/>
    <s v="SFST81000009"/>
    <s v="Tool and Equipment PD M/C"/>
    <s v="Electrical jobs"/>
    <n v="3"/>
    <s v="&quot;HACO&quot; EC20 20 mm. ยาว 2.9 m. ท่อร้อยสายไฟขนาด สีขาว"/>
    <n v="15"/>
    <s v="PCS."/>
    <n v="38"/>
    <n v="570"/>
    <m/>
    <x v="2"/>
    <s v="Recive bill and GRN already"/>
    <m/>
    <d v="2024-11-13T00:00:00"/>
    <m/>
    <n v="7"/>
    <s v="Ontime"/>
    <m/>
  </r>
  <r>
    <n v="583"/>
    <s v="Expent  cost"/>
    <d v="2024-10-30T00:00:00"/>
    <m/>
    <m/>
    <d v="2024-10-30T00:00:00"/>
    <s v="PR2425-04213"/>
    <s v="PO2425-04726"/>
    <d v="2024-11-06T00:00:00"/>
    <m/>
    <n v="10"/>
    <s v="SFST81000009"/>
    <s v="Tool and Equipment PD M/C"/>
    <s v="Electrical jobs"/>
    <n v="1"/>
    <s v="&quot;Panasonic&quot; WEG5001K WIDE SERIES 16A 250V"/>
    <n v="10"/>
    <s v="PCS."/>
    <n v="29"/>
    <n v="290"/>
    <m/>
    <x v="2"/>
    <s v="Recive bill and GRN already"/>
    <m/>
    <d v="2024-11-13T00:00:00"/>
    <m/>
    <n v="7"/>
    <s v="Ontime"/>
    <m/>
  </r>
  <r>
    <n v="584"/>
    <s v="Expent  cost"/>
    <d v="2024-10-30T00:00:00"/>
    <m/>
    <m/>
    <d v="2024-10-30T00:00:00"/>
    <s v="PR2425-04213"/>
    <s v="PO2425-04726"/>
    <d v="2024-11-06T00:00:00"/>
    <m/>
    <n v="10"/>
    <s v="SFST81000009"/>
    <s v="Tool and Equipment PD M/C"/>
    <s v="Electrical jobs"/>
    <n v="2"/>
    <s v="&quot;Panasonic&quot; WEG6801WK WIDE ฝาพลาสติก1ช่อง สีขาว"/>
    <n v="10"/>
    <s v="PCS."/>
    <n v="19"/>
    <n v="190"/>
    <m/>
    <x v="2"/>
    <s v="Recive bill and GRN already"/>
    <m/>
    <d v="2024-11-13T00:00:00"/>
    <m/>
    <n v="7"/>
    <s v="Ontime"/>
    <m/>
  </r>
  <r>
    <n v="585"/>
    <s v="Expent  cost"/>
    <d v="2024-10-30T00:00:00"/>
    <m/>
    <m/>
    <d v="2024-10-30T00:00:00"/>
    <s v="PR2425-04213"/>
    <s v="PO2425-04726"/>
    <d v="2024-11-06T00:00:00"/>
    <m/>
    <n v="10"/>
    <s v="SFST81000009"/>
    <s v="Tool and Equipment PD M/C"/>
    <s v="Electrical jobs"/>
    <n v="3"/>
    <s v="&quot;Nano&quot; PVC Box ลอย 2x4&quot; บล็อคพลาสติกลอยเดี่ยว สีขาว"/>
    <n v="10"/>
    <s v="PCS."/>
    <n v="10"/>
    <n v="100"/>
    <m/>
    <x v="2"/>
    <s v="Recive bill and GRN already"/>
    <m/>
    <d v="2024-11-13T00:00:00"/>
    <m/>
    <n v="7"/>
    <s v="Ontime"/>
    <m/>
  </r>
  <r>
    <n v="586"/>
    <s v="Expent  cost"/>
    <d v="2024-10-24T00:00:00"/>
    <m/>
    <m/>
    <d v="2024-10-24T00:00:00"/>
    <s v="PR2425-04113"/>
    <s v="PO2425-04492"/>
    <d v="2024-10-31T00:00:00"/>
    <m/>
    <n v="120"/>
    <s v="SFST81000050"/>
    <s v="Utility Jobs  (Boiler-Air compress-Transformer-LPG)"/>
    <s v="Cooling system jobs"/>
    <n v="1"/>
    <s v="P.C.B Inverter Trane Model: TYA200JD00AA"/>
    <n v="1"/>
    <s v="PCS."/>
    <n v="21400"/>
    <n v="21400"/>
    <m/>
    <x v="88"/>
    <s v="Recive bill and GRN already"/>
    <s v="GRN2627-0001017"/>
    <d v="2026-05-04T00:00:00"/>
    <m/>
    <n v="550"/>
    <s v="over deliverry"/>
    <m/>
  </r>
  <r>
    <n v="587"/>
    <s v="Expent  cost"/>
    <d v="2024-10-24T00:00:00"/>
    <m/>
    <m/>
    <d v="2024-10-24T00:00:00"/>
    <s v="PR2425-04113"/>
    <s v="PO2425-04492"/>
    <d v="2024-10-31T00:00:00"/>
    <m/>
    <n v="90"/>
    <s v="SFST81000050"/>
    <s v="Utility Jobs  (Boiler-Air compress-Transformer-LPG)"/>
    <s v="Cooling system jobs"/>
    <n v="2"/>
    <s v="ค่าแรงและค่าดำเนินการ"/>
    <n v="1"/>
    <s v="PCS."/>
    <n v="2500"/>
    <n v="2500"/>
    <m/>
    <x v="88"/>
    <s v="Recive bill and GRN already"/>
    <m/>
    <d v="2025-01-22T00:00:00"/>
    <m/>
    <n v="83"/>
    <s v="Ontime"/>
    <m/>
  </r>
  <r>
    <n v="588"/>
    <s v="Expent  cost"/>
    <d v="2024-10-24T00:00:00"/>
    <m/>
    <m/>
    <d v="2024-10-24T00:00:00"/>
    <s v="PR2425-04111 "/>
    <s v="PO2425-04588 "/>
    <d v="2024-10-31T00:00:00"/>
    <m/>
    <n v="60"/>
    <s v="SFST81000050"/>
    <s v="Tool and Equipment PD M/C"/>
    <s v="Cooling  part"/>
    <n v="1"/>
    <s v="Type: Aluminum filter, AL Size: 289x594x44 mm"/>
    <n v="2"/>
    <s v="PCS."/>
    <n v="450"/>
    <n v="900"/>
    <m/>
    <x v="96"/>
    <s v="Recive bill and GRN already"/>
    <m/>
    <d v="2024-12-17T00:00:00"/>
    <m/>
    <n v="47"/>
    <s v="Ontime"/>
    <m/>
  </r>
  <r>
    <n v="589"/>
    <s v="Expent  cost"/>
    <d v="2024-10-24T00:00:00"/>
    <m/>
    <m/>
    <d v="2024-10-24T00:00:00"/>
    <s v="PR2425-04111 "/>
    <s v="PO2425-04588 "/>
    <d v="2024-10-31T00:00:00"/>
    <m/>
    <n v="60"/>
    <s v="SFST81000050"/>
    <s v="Tool and Equipment PD M/C"/>
    <s v="Cooling  part"/>
    <n v="2"/>
    <s v="Type: Aluminum filter, AL Size: 492x594x44 mm"/>
    <n v="2"/>
    <s v="PCS."/>
    <n v="550"/>
    <n v="1100"/>
    <m/>
    <x v="96"/>
    <s v="Recive bill and GRN already"/>
    <m/>
    <d v="2024-12-17T00:00:00"/>
    <m/>
    <n v="47"/>
    <s v="Ontime"/>
    <m/>
  </r>
  <r>
    <n v="590"/>
    <s v="Expent  cost"/>
    <d v="2024-10-24T00:00:00"/>
    <m/>
    <m/>
    <d v="2024-10-24T00:00:00"/>
    <s v="PR2425-04111 "/>
    <s v="PO2425-04588 "/>
    <d v="2024-10-31T00:00:00"/>
    <m/>
    <n v="60"/>
    <s v="SFST81000050"/>
    <s v="Tool and Equipment PD M/C"/>
    <s v="Cooling  part"/>
    <n v="3"/>
    <s v="Medium Filter (Box Type), Size: 295x595x95 mm_x000a_- Frame: Extruded_x000a_- Eff: 90-95% yellow"/>
    <n v="2"/>
    <s v="PCS."/>
    <n v="1500"/>
    <n v="3000"/>
    <m/>
    <x v="96"/>
    <s v="Recive bill and GRN already"/>
    <m/>
    <d v="2024-12-17T00:00:00"/>
    <m/>
    <n v="47"/>
    <s v="Ontime"/>
    <m/>
  </r>
  <r>
    <n v="591"/>
    <s v="Expent  cost"/>
    <d v="2024-10-30T00:00:00"/>
    <m/>
    <m/>
    <d v="2024-10-30T00:00:00"/>
    <s v="PR2425-04194"/>
    <s v="PO2425-04743"/>
    <d v="2024-11-06T00:00:00"/>
    <m/>
    <n v="160"/>
    <s v="SFST81000064"/>
    <s v="Annual cost"/>
    <s v="Inspect cost"/>
    <n v="1"/>
    <s v="ค่าบริการ งานตรวจสอบรับรองระบบการจัดการพลังงาน_x000a_- ประจําปี 2567_x000a_- รายละเอียดดามใบเสอนราคาแนบ"/>
    <n v="1"/>
    <s v="JOB."/>
    <n v="25000"/>
    <n v="25000"/>
    <m/>
    <x v="97"/>
    <s v="Recive bill and GRN already"/>
    <s v="GRN2526-0000143"/>
    <d v="2025-04-08T00:00:00"/>
    <m/>
    <n v="153"/>
    <s v="Ontime"/>
    <m/>
  </r>
  <r>
    <n v="592"/>
    <s v="Expent  cost"/>
    <d v="2024-11-01T00:00:00"/>
    <m/>
    <m/>
    <d v="2024-11-01T00:00:00"/>
    <s v="PR2425-04232"/>
    <s v="PO2425-04767 "/>
    <d v="2024-11-08T00:00:00"/>
    <m/>
    <n v="120"/>
    <s v="SFST81000048"/>
    <s v="Utility Jobs  (Boiler-Air compress-Transformer-LPG)"/>
    <s v="Cooling system jobs"/>
    <n v="1"/>
    <s v="Suction valve Header 2-5/8&quot; STAS-9621"/>
    <n v="1"/>
    <s v="JOB."/>
    <n v="6250"/>
    <n v="6250"/>
    <m/>
    <x v="84"/>
    <s v="Recive bill and GRN already"/>
    <s v="GRN2526-0005756"/>
    <d v="2025-12-02T00:00:00"/>
    <m/>
    <n v="389"/>
    <s v="over deliverry"/>
    <m/>
  </r>
  <r>
    <n v="593"/>
    <s v="Expent  cost"/>
    <d v="2024-11-01T00:00:00"/>
    <m/>
    <m/>
    <d v="2024-11-01T00:00:00"/>
    <s v="PR2425-04232"/>
    <s v="PO2425-04767 "/>
    <d v="2024-11-08T00:00:00"/>
    <m/>
    <n v="120"/>
    <s v="SFST81000048"/>
    <s v="Utility Jobs  (Boiler-Air compress-Transformer-LPG)"/>
    <s v="Cooling system jobs"/>
    <n v="2"/>
    <s v="Drier Core: F48 for Suction header"/>
    <n v="2"/>
    <s v="JOB."/>
    <n v="260"/>
    <n v="520"/>
    <m/>
    <x v="84"/>
    <s v="Recive bill and GRN already"/>
    <s v="GRN2526-0005756"/>
    <d v="2025-12-02T00:00:00"/>
    <m/>
    <n v="389"/>
    <s v="over deliverry"/>
    <m/>
  </r>
  <r>
    <n v="594"/>
    <s v="Expent  cost"/>
    <d v="2024-11-01T00:00:00"/>
    <m/>
    <m/>
    <d v="2024-11-01T00:00:00"/>
    <s v="PR2425-04232"/>
    <s v="PO2425-04767 "/>
    <d v="2024-11-08T00:00:00"/>
    <m/>
    <n v="120"/>
    <s v="SFST81000048"/>
    <s v="Utility Jobs  (Boiler-Air compress-Transformer-LPG)"/>
    <s v="Cooling system jobs"/>
    <n v="3"/>
    <s v="Oil Strainer 1/2&quot; (Flare)"/>
    <n v="1"/>
    <s v="JOB."/>
    <n v="450"/>
    <n v="450"/>
    <m/>
    <x v="84"/>
    <s v="Recive bill and GRN already"/>
    <s v="GRN2526-0005756"/>
    <d v="2025-12-02T00:00:00"/>
    <m/>
    <n v="389"/>
    <s v="over deliverry"/>
    <m/>
  </r>
  <r>
    <n v="595"/>
    <s v="Expent  cost"/>
    <d v="2024-11-01T00:00:00"/>
    <m/>
    <m/>
    <d v="2024-11-01T00:00:00"/>
    <s v="PR2425-04232"/>
    <s v="PO2425-04767 "/>
    <d v="2024-11-08T00:00:00"/>
    <m/>
    <n v="120"/>
    <s v="SFST81000048"/>
    <s v="Utility Jobs  (Boiler-Air compress-Transformer-LPG)"/>
    <s v="Cooling system jobs"/>
    <n v="4"/>
    <s v="Low Pressure Gauge MR-205-DS-Multi-16 Bar ออกหลัง"/>
    <n v="4"/>
    <s v="JOB."/>
    <n v="300"/>
    <n v="1200"/>
    <m/>
    <x v="84"/>
    <s v="Recive bill and GRN already"/>
    <s v="GRN2526-0005756"/>
    <d v="2025-12-02T00:00:00"/>
    <m/>
    <n v="389"/>
    <s v="over deliverry"/>
    <m/>
  </r>
  <r>
    <n v="596"/>
    <s v="Expent  cost"/>
    <d v="2024-11-01T00:00:00"/>
    <m/>
    <m/>
    <d v="2024-11-01T00:00:00"/>
    <s v="PR2425-04232"/>
    <s v="PO2425-04767 "/>
    <d v="2024-11-08T00:00:00"/>
    <m/>
    <n v="120"/>
    <s v="SFST81000048"/>
    <s v="Utility Jobs  (Boiler-Air compress-Transformer-LPG)"/>
    <s v="Cooling system jobs"/>
    <n v="5"/>
    <s v="Hi Pressure Gauge MR-306-DS-Multi-35 Bar ออกหลัง"/>
    <n v="2"/>
    <s v="JOB."/>
    <n v="600"/>
    <n v="1200"/>
    <m/>
    <x v="84"/>
    <s v="Recive bill and GRN already"/>
    <s v="GRN2526-0005756"/>
    <d v="2025-12-02T00:00:00"/>
    <m/>
    <n v="389"/>
    <s v="over deliverry"/>
    <m/>
  </r>
  <r>
    <n v="597"/>
    <s v="Expent  cost"/>
    <d v="2024-11-01T00:00:00"/>
    <m/>
    <m/>
    <d v="2024-11-01T00:00:00"/>
    <s v="PR2425-04232"/>
    <s v="PO2425-04767 "/>
    <d v="2024-11-08T00:00:00"/>
    <m/>
    <n v="120"/>
    <s v="SFST81000048"/>
    <s v="Utility Jobs  (Boiler-Air compress-Transformer-LPG)"/>
    <s v="Cooling system jobs"/>
    <n v="6"/>
    <s v="ค่าแรงปฏิบัติงานเปลี่ยนท่อ Suction Compressor                                                                                                                                                                                                                                                                                                                                                                                                                                                                                                                                                                                                                                                                                                                                                                                                                                                                                                                                                                                                                                                                                                                                                                                                                                        "/>
    <n v="1"/>
    <s v="JOB."/>
    <n v="18000"/>
    <n v="18000"/>
    <m/>
    <x v="84"/>
    <s v="Recive bill and GRN already"/>
    <s v="GRN2526-0005756"/>
    <d v="2025-12-02T00:00:00"/>
    <m/>
    <n v="389"/>
    <s v="over deliverry"/>
    <m/>
  </r>
  <r>
    <n v="598"/>
    <s v="Expent  cost"/>
    <d v="2024-11-08T00:00:00"/>
    <m/>
    <m/>
    <d v="2024-11-08T00:00:00"/>
    <s v="PR2425-04303"/>
    <s v="PO2425-04770"/>
    <d v="2024-11-15T00:00:00"/>
    <m/>
    <n v="20"/>
    <s v="SFST81000009"/>
    <s v="Tool and Equipment  Engineering"/>
    <s v="Consumable part"/>
    <n v="1"/>
    <s v="&quot;ตราช้าง&quot; ข้องอ 90 องศา 2&quot; PVC"/>
    <n v="6"/>
    <s v="PCS."/>
    <n v="39"/>
    <n v="234"/>
    <m/>
    <x v="14"/>
    <s v="Recive bill and GRN already"/>
    <m/>
    <d v="2024-12-03T00:00:00"/>
    <m/>
    <n v="18"/>
    <s v="Ontime"/>
    <m/>
  </r>
  <r>
    <n v="599"/>
    <s v="Expent  cost"/>
    <d v="2024-11-08T00:00:00"/>
    <m/>
    <m/>
    <d v="2024-11-08T00:00:00"/>
    <s v="PR2425-04303"/>
    <s v="PO2425-04770"/>
    <d v="2024-11-15T00:00:00"/>
    <m/>
    <n v="20"/>
    <s v="SFST81000009"/>
    <s v="Tool and Equipment  Engineering"/>
    <s v="Consumable part"/>
    <n v="2"/>
    <s v="&quot;ดราช้าง&quot; ข้อต่อตรง 2&quot; PVC"/>
    <n v="6"/>
    <s v="PCS."/>
    <n v="29"/>
    <n v="174"/>
    <m/>
    <x v="14"/>
    <s v="Recive bill and GRN already"/>
    <m/>
    <d v="2024-12-03T00:00:00"/>
    <m/>
    <n v="18"/>
    <s v="Ontime"/>
    <m/>
  </r>
  <r>
    <n v="600"/>
    <s v="Expent  cost"/>
    <d v="2024-11-08T00:00:00"/>
    <m/>
    <m/>
    <d v="2024-11-08T00:00:00"/>
    <s v="PR2425-04303"/>
    <s v="PO2425-04770"/>
    <d v="2024-11-15T00:00:00"/>
    <m/>
    <n v="20"/>
    <s v="SFST81000009"/>
    <s v="Tool and Equipment  Engineering"/>
    <s v="Consumable part"/>
    <n v="3"/>
    <s v="&quot;ตราช้าง&quot; ข้อลดกลม 3&quot;x2&quot; PVC"/>
    <n v="6"/>
    <s v="PCS."/>
    <n v="78"/>
    <n v="468"/>
    <m/>
    <x v="14"/>
    <s v="Recive bill and GRN already"/>
    <m/>
    <d v="2024-12-03T00:00:00"/>
    <m/>
    <n v="18"/>
    <s v="Ontime"/>
    <m/>
  </r>
  <r>
    <n v="601"/>
    <s v="Expent  cost"/>
    <d v="2024-11-08T00:00:00"/>
    <m/>
    <m/>
    <d v="2024-11-08T00:00:00"/>
    <s v="PR2425-04303"/>
    <s v="PO2425-04770"/>
    <d v="2024-11-15T00:00:00"/>
    <m/>
    <n v="20"/>
    <s v="SFST81000009"/>
    <s v="Tool and Equipment  Engineering"/>
    <s v="Consumable part"/>
    <n v="4"/>
    <s v="&quot;ดราช้าง&quot; ข้อลดกลม 3&quot;x2-1/2&quot; PVC"/>
    <n v="6"/>
    <s v="PCS."/>
    <n v="78"/>
    <n v="468"/>
    <m/>
    <x v="14"/>
    <s v="Recive bill and GRN already"/>
    <m/>
    <d v="2024-12-03T00:00:00"/>
    <m/>
    <n v="18"/>
    <s v="Ontime"/>
    <m/>
  </r>
  <r>
    <n v="602"/>
    <s v="Expent  cost"/>
    <d v="2024-11-08T00:00:00"/>
    <m/>
    <m/>
    <d v="2024-11-08T00:00:00"/>
    <s v="PR2425-04303"/>
    <s v="PO2425-04770"/>
    <d v="2024-11-15T00:00:00"/>
    <m/>
    <n v="20"/>
    <s v="SFST81000009"/>
    <s v="Tool and Equipment  Engineering"/>
    <s v="Consumable part"/>
    <n v="5"/>
    <s v="&quot;TTC&quot; บอลล์วาล์ว PVC แบบสวม 2&quot;"/>
    <n v="6"/>
    <s v="PCS."/>
    <n v="120"/>
    <n v="720"/>
    <m/>
    <x v="14"/>
    <s v="Recive bill and GRN already"/>
    <m/>
    <d v="2024-12-03T00:00:00"/>
    <m/>
    <n v="18"/>
    <s v="Ontime"/>
    <m/>
  </r>
  <r>
    <n v="603"/>
    <s v="Expent  cost"/>
    <d v="2024-11-08T00:00:00"/>
    <m/>
    <m/>
    <d v="2024-11-08T00:00:00"/>
    <s v="PR2425-04303"/>
    <s v="PO2425-04770"/>
    <d v="2024-11-15T00:00:00"/>
    <m/>
    <n v="20"/>
    <s v="SFST81000009"/>
    <s v="Tool and Equipment  Engineering"/>
    <s v="Consumable part"/>
    <n v="6"/>
    <s v="&quot;ตราเสือ&quot; ท่อ PVC 2&quot; ชั้น 13.5 ยาว 4 เมตร."/>
    <n v="6"/>
    <s v="PCS."/>
    <n v="260"/>
    <n v="1560"/>
    <m/>
    <x v="14"/>
    <s v="Recive bill and GRN already"/>
    <m/>
    <d v="2024-12-03T00:00:00"/>
    <m/>
    <n v="18"/>
    <s v="Ontime"/>
    <m/>
  </r>
  <r>
    <n v="604"/>
    <s v="Expent  cost"/>
    <d v="2024-11-08T00:00:00"/>
    <m/>
    <m/>
    <d v="2024-11-08T00:00:00"/>
    <s v="PR2425-04303"/>
    <s v="PO2425-04770"/>
    <d v="2024-11-15T00:00:00"/>
    <m/>
    <n v="20"/>
    <s v="SFST81000009"/>
    <s v="Tool and Equipment  Engineering"/>
    <s v="Consumable part"/>
    <n v="7"/>
    <s v="&quot;ตราเสือ&quot; ท่อ PVC 3&quot; ชั้น 13.5 ยาว 4 เมตร."/>
    <n v="6"/>
    <s v="PCS."/>
    <n v="590"/>
    <n v="3540"/>
    <m/>
    <x v="14"/>
    <s v="Recive bill and GRN already"/>
    <m/>
    <d v="2024-12-03T00:00:00"/>
    <m/>
    <n v="18"/>
    <s v="Ontime"/>
    <m/>
  </r>
  <r>
    <n v="605"/>
    <s v="Expent  cost"/>
    <d v="2024-11-08T00:00:00"/>
    <m/>
    <m/>
    <d v="2024-11-08T00:00:00"/>
    <s v="PR2425-04303"/>
    <s v="PO2425-04770"/>
    <d v="2024-11-15T00:00:00"/>
    <m/>
    <n v="20"/>
    <s v="SFST81000009"/>
    <s v="Tool and Equipment  Engineering"/>
    <s v="Consumable part"/>
    <n v="8"/>
    <s v="&quot;ดราเสือ&quot; ท่อ PVC 2-1/2&quot; ชั้น 13.5 ยาว 4 เมตร."/>
    <n v="6"/>
    <s v="PCS."/>
    <n v="415"/>
    <n v="2490"/>
    <m/>
    <x v="14"/>
    <s v="Recive bill and GRN already"/>
    <m/>
    <d v="2024-12-03T00:00:00"/>
    <m/>
    <n v="18"/>
    <s v="Ontime"/>
    <m/>
  </r>
  <r>
    <n v="606"/>
    <s v="Expent  cost"/>
    <d v="2024-11-08T00:00:00"/>
    <m/>
    <m/>
    <d v="2024-11-08T00:00:00"/>
    <s v="PR2425-04303"/>
    <s v="PO2425-04770"/>
    <d v="2024-11-15T00:00:00"/>
    <m/>
    <n v="20"/>
    <s v="SFST81000009"/>
    <s v="Tool and Equipment  Engineering"/>
    <s v="Consumable part"/>
    <n v="9"/>
    <s v="&quot;ตราเสือ&quot; ท่อ PVC 1&quot; ชั้น 13.5 ยาว 4 เมตร."/>
    <n v="6"/>
    <s v="PCS."/>
    <n v="103"/>
    <n v="618"/>
    <m/>
    <x v="14"/>
    <s v="Recive bill and GRN already"/>
    <m/>
    <d v="2024-12-03T00:00:00"/>
    <m/>
    <n v="18"/>
    <s v="Ontime"/>
    <m/>
  </r>
  <r>
    <n v="607"/>
    <s v="Expent  cost"/>
    <d v="2024-11-08T00:00:00"/>
    <m/>
    <m/>
    <d v="2024-11-08T00:00:00"/>
    <s v="PR2425-04303"/>
    <s v="PO2425-04770"/>
    <d v="2024-11-15T00:00:00"/>
    <m/>
    <n v="20"/>
    <s v="SFST81000009"/>
    <s v="Tool and Equipment  Engineering"/>
    <s v="Consumable part"/>
    <n v="10"/>
    <s v="&quot;ดราเสือ&quot; ท่อ PVC 1/2&quot; ชั้น 13.5 ยาว 4 เมตร."/>
    <n v="6"/>
    <s v="PCS."/>
    <n v="54"/>
    <n v="324"/>
    <m/>
    <x v="14"/>
    <s v="Recive bill and GRN already"/>
    <m/>
    <d v="2024-12-03T00:00:00"/>
    <m/>
    <n v="18"/>
    <s v="Ontime"/>
    <m/>
  </r>
  <r>
    <n v="608"/>
    <s v="Expent  cost"/>
    <d v="2024-11-08T00:00:00"/>
    <m/>
    <m/>
    <d v="2024-11-08T00:00:00"/>
    <s v="PR2425-04303"/>
    <s v="PO2425-04770"/>
    <d v="2024-11-15T00:00:00"/>
    <m/>
    <n v="20"/>
    <s v="SFST81000009"/>
    <s v="Tool and Equipment  Engineering"/>
    <s v="Consumable part"/>
    <n v="11"/>
    <s v="&quot;ตราเสือ&quot; ท่อ PVC 3/4&quot; ชั้น 13.5 ยาว 4 เมตร."/>
    <n v="6"/>
    <s v="PCS."/>
    <n v="65"/>
    <n v="390"/>
    <m/>
    <x v="14"/>
    <s v="Recive bill and GRN already"/>
    <m/>
    <d v="2024-12-03T00:00:00"/>
    <m/>
    <n v="18"/>
    <s v="Ontime"/>
    <m/>
  </r>
  <r>
    <n v="609"/>
    <s v="Expent  cost"/>
    <d v="2024-11-08T00:00:00"/>
    <m/>
    <m/>
    <d v="2024-11-08T00:00:00"/>
    <s v="PR2425-04303"/>
    <s v="PO2425-04770"/>
    <d v="2024-11-15T00:00:00"/>
    <m/>
    <n v="20"/>
    <s v="SFST81000009"/>
    <s v="Tool and Equipment  Engineering"/>
    <s v="Consumable part"/>
    <n v="12"/>
    <s v="&quot;ตราเสือ&quot; ท่อ PVC 1-1/2&quot; ชั้น 13.5 ยาว 4 เมตร."/>
    <n v="6"/>
    <s v="PCS."/>
    <n v="170"/>
    <n v="1020"/>
    <m/>
    <x v="14"/>
    <s v="Recive bill and GRN already"/>
    <m/>
    <d v="2024-12-03T00:00:00"/>
    <m/>
    <n v="18"/>
    <s v="Ontime"/>
    <m/>
  </r>
  <r>
    <n v="610"/>
    <s v="CAPEX  (Budget)"/>
    <d v="2024-10-30T00:00:00"/>
    <m/>
    <m/>
    <d v="2024-10-30T00:00:00"/>
    <s v="PR2425-04221 "/>
    <s v="PO2425-04798"/>
    <d v="2024-11-06T00:00:00"/>
    <m/>
    <n v="10"/>
    <s v="SFST82000007"/>
    <s v="Utility Jobs  (Boiler-Air compress-Transformer-LPG)"/>
    <s v="Tool and Equipment"/>
    <n v="1"/>
    <s v="GESTRA BLOWDOWN VALVE MPA46 PN40 DN40_x000a_- TYPE: BOTTOM *AUTOMATIC BLOWDOWN VALVE_x000a_- P/N: 0051700_x000a_- BODY: FORGED STEEL 1.0460_x000a_- CONNECTION: FLANGED PN40_x000a_- MAX. TEMP.: 300°C"/>
    <n v="1"/>
    <s v="PCS."/>
    <n v="65000"/>
    <n v="65000"/>
    <m/>
    <x v="98"/>
    <s v="Recive bill and GRN already"/>
    <m/>
    <d v="2024-11-15T00:00:00"/>
    <m/>
    <n v="9"/>
    <s v="Ontime"/>
    <m/>
  </r>
  <r>
    <n v="611"/>
    <s v="Expent  cost"/>
    <d v="2024-11-08T00:00:00"/>
    <m/>
    <m/>
    <d v="2024-11-08T00:00:00"/>
    <s v="PR2425-04305"/>
    <s v="PO2425-04799"/>
    <d v="2024-11-15T00:00:00"/>
    <m/>
    <n v="10"/>
    <s v="SFST81000050"/>
    <s v="Safety equipment"/>
    <s v="Tool and Equipment"/>
    <n v="1"/>
    <s v="ธงอพยพหนีไฟV.1 (ชมพูบานเย็น) 30x45 ซม."/>
    <n v="1"/>
    <s v="PCS."/>
    <n v="121.5"/>
    <n v="121.5"/>
    <m/>
    <x v="99"/>
    <s v="Recive bill and GRN already"/>
    <m/>
    <d v="2024-11-25T00:00:00"/>
    <m/>
    <n v="10"/>
    <s v="Ontime"/>
    <m/>
  </r>
  <r>
    <n v="612"/>
    <s v="Expent  cost"/>
    <d v="2024-11-08T00:00:00"/>
    <m/>
    <m/>
    <d v="2024-11-08T00:00:00"/>
    <s v="PR2425-04305"/>
    <s v="PO2425-04799"/>
    <d v="2024-11-15T00:00:00"/>
    <m/>
    <n v="10"/>
    <s v="SFST81000050"/>
    <s v="Safety equipment"/>
    <s v="Tool and Equipment"/>
    <n v="2"/>
    <s v="ธงอพยพหนีไฟV.1 (เลือดหมู) 30x45 ซม."/>
    <n v="1"/>
    <s v="PCS."/>
    <n v="121.5"/>
    <n v="121.5"/>
    <m/>
    <x v="99"/>
    <s v="Recive bill and GRN already"/>
    <m/>
    <d v="2024-11-25T00:00:00"/>
    <m/>
    <n v="10"/>
    <s v="Ontime"/>
    <m/>
  </r>
  <r>
    <n v="613"/>
    <s v="Expent  cost"/>
    <d v="2024-11-08T00:00:00"/>
    <m/>
    <m/>
    <d v="2024-11-08T00:00:00"/>
    <s v="PR2425-04305"/>
    <s v="PO2425-04799"/>
    <d v="2024-11-15T00:00:00"/>
    <m/>
    <n v="10"/>
    <s v="SFST81000050"/>
    <s v="Safety equipment"/>
    <s v="Tool and Equipment"/>
    <n v="3"/>
    <s v="ธงอพยพหนีไฟV.1 (เขียว) 30x45 ซม."/>
    <n v="1"/>
    <s v="PCS."/>
    <n v="121.5"/>
    <n v="121.5"/>
    <m/>
    <x v="99"/>
    <s v="Recive bill and GRN already"/>
    <m/>
    <d v="2024-11-25T00:00:00"/>
    <m/>
    <n v="10"/>
    <s v="Ontime"/>
    <m/>
  </r>
  <r>
    <n v="614"/>
    <s v="Expent  cost"/>
    <d v="2024-11-08T00:00:00"/>
    <m/>
    <m/>
    <d v="2024-11-08T00:00:00"/>
    <s v="PR2425-04305"/>
    <s v="PO2425-04799"/>
    <d v="2024-11-15T00:00:00"/>
    <m/>
    <n v="10"/>
    <s v="SFST81000050"/>
    <s v="Safety equipment"/>
    <s v="Tool and Equipment"/>
    <n v="4"/>
    <s v="ธงอพยพหนีไฟV.1 (เหลือง) 30x45 ซม."/>
    <n v="1"/>
    <s v="PCS."/>
    <n v="121.5"/>
    <n v="121.5"/>
    <m/>
    <x v="99"/>
    <s v="Recive bill and GRN already"/>
    <m/>
    <d v="2024-11-25T00:00:00"/>
    <m/>
    <n v="10"/>
    <s v="Ontime"/>
    <m/>
  </r>
  <r>
    <n v="615"/>
    <s v="Expent  cost"/>
    <d v="2024-11-08T00:00:00"/>
    <m/>
    <m/>
    <d v="2024-11-08T00:00:00"/>
    <s v="PR2425-04305"/>
    <s v="PO2425-04799"/>
    <d v="2024-11-15T00:00:00"/>
    <m/>
    <n v="10"/>
    <s v="SFST81000050"/>
    <s v="Safety equipment"/>
    <s v="Tool and Equipment"/>
    <n v="5"/>
    <s v="ธงอพยพหนีไฟV.1 (ม่วง) 30x45 ซม."/>
    <n v="1"/>
    <s v="PCS."/>
    <n v="121.5"/>
    <n v="121.5"/>
    <m/>
    <x v="99"/>
    <s v="Recive bill and GRN already"/>
    <m/>
    <d v="2024-11-25T00:00:00"/>
    <m/>
    <n v="10"/>
    <s v="Ontime"/>
    <m/>
  </r>
  <r>
    <n v="616"/>
    <s v="Expent  cost"/>
    <d v="2024-11-08T00:00:00"/>
    <m/>
    <m/>
    <d v="2024-11-08T00:00:00"/>
    <s v="PR2425-04305"/>
    <s v="PO2425-04799"/>
    <d v="2024-11-15T00:00:00"/>
    <m/>
    <n v="10"/>
    <s v="SFST81000050"/>
    <s v="Safety equipment"/>
    <s v="Tool and Equipment"/>
    <n v="6"/>
    <s v="ธงอพยพหนีไฟV.1 (น้ำเงิน) 30x45 ซม."/>
    <n v="1"/>
    <s v="PCS."/>
    <n v="121.5"/>
    <n v="121.5"/>
    <m/>
    <x v="99"/>
    <s v="Recive bill and GRN already"/>
    <m/>
    <d v="2024-11-25T00:00:00"/>
    <m/>
    <n v="10"/>
    <s v="Ontime"/>
    <m/>
  </r>
  <r>
    <n v="617"/>
    <s v="Expent  cost"/>
    <d v="2024-11-08T00:00:00"/>
    <m/>
    <m/>
    <d v="2024-11-08T00:00:00"/>
    <s v="PR2425-04305"/>
    <s v="PO2425-04799"/>
    <d v="2024-11-15T00:00:00"/>
    <m/>
    <n v="10"/>
    <s v="SFST81000050"/>
    <s v="Safety equipment"/>
    <s v="Tool and Equipment"/>
    <n v="7"/>
    <s v="ธงอพยพหนีไฟV.1 (ฟ้า) 30x45 ซม."/>
    <n v="1"/>
    <s v="PCS."/>
    <n v="121.5"/>
    <n v="121.5"/>
    <m/>
    <x v="99"/>
    <s v="Recive bill and GRN already"/>
    <m/>
    <d v="2024-11-25T00:00:00"/>
    <m/>
    <n v="10"/>
    <s v="Ontime"/>
    <m/>
  </r>
  <r>
    <n v="618"/>
    <s v="Expent  cost"/>
    <d v="2024-11-08T00:00:00"/>
    <m/>
    <m/>
    <d v="2024-11-08T00:00:00"/>
    <s v="PR2425-04305"/>
    <s v="PO2425-04799"/>
    <d v="2024-11-15T00:00:00"/>
    <m/>
    <n v="10"/>
    <s v="SFST81000050"/>
    <s v="Safety equipment"/>
    <s v="Tool and Equipment"/>
    <n v="8"/>
    <s v="เสาพลาสติกหัวทอง 70 ซม."/>
    <n v="7"/>
    <s v="PCS."/>
    <n v="18.690000000000001"/>
    <n v="130.83000000000001"/>
    <m/>
    <x v="99"/>
    <s v="Recive bill and GRN already"/>
    <m/>
    <d v="2024-11-25T00:00:00"/>
    <m/>
    <n v="10"/>
    <s v="Ontime"/>
    <m/>
  </r>
  <r>
    <n v="619"/>
    <s v="Expent  cost"/>
    <d v="2024-11-08T00:00:00"/>
    <m/>
    <m/>
    <d v="2024-11-08T00:00:00"/>
    <s v="PR2425-04305"/>
    <s v="PO2425-04799"/>
    <d v="2024-11-15T00:00:00"/>
    <m/>
    <n v="10"/>
    <s v="SFST81000050"/>
    <s v="Safety equipment"/>
    <s v="Tool and Equipment"/>
    <n v="9"/>
    <s v="ขาเสียบ(พลาสติก)"/>
    <n v="7"/>
    <s v="PCS."/>
    <n v="28.04"/>
    <n v="196.28"/>
    <m/>
    <x v="99"/>
    <s v="Recive bill and GRN already"/>
    <m/>
    <d v="2024-11-25T00:00:00"/>
    <m/>
    <n v="10"/>
    <s v="Ontime"/>
    <m/>
  </r>
  <r>
    <n v="620"/>
    <s v="Expent  cost"/>
    <d v="2024-11-08T00:00:00"/>
    <m/>
    <m/>
    <d v="2024-11-08T00:00:00"/>
    <s v="PR2425-04305"/>
    <s v="PO2425-04799"/>
    <d v="2024-11-15T00:00:00"/>
    <m/>
    <n v="10"/>
    <s v="SFST81000085"/>
    <s v="Safety equipment"/>
    <s v="Tool and Equipment"/>
    <n v="10"/>
    <s v="ค่าจัดส่ง"/>
    <n v="1"/>
    <s v="PCS."/>
    <n v="93.46"/>
    <n v="93.46"/>
    <m/>
    <x v="99"/>
    <s v="Recive bill and GRN already"/>
    <m/>
    <d v="2024-11-25T00:00:00"/>
    <m/>
    <n v="10"/>
    <s v="Ontime"/>
    <m/>
  </r>
  <r>
    <n v="621"/>
    <s v="Expent  cost"/>
    <d v="2024-11-08T00:00:00"/>
    <m/>
    <m/>
    <d v="2024-11-08T00:00:00"/>
    <s v="PR2425-04308"/>
    <s v="PO2425-04775"/>
    <d v="2024-11-15T00:00:00"/>
    <m/>
    <n v="40"/>
    <s v="SFST81000048"/>
    <s v="Cooling machine for PD line"/>
    <s v="Condencer Unit No.5"/>
    <n v="1"/>
    <s v="CU5: Overhaul # 4EC-6.2Y-40S_x000a_Overhaul # 4EC-6.2Y-40S _x000a_-พันขดลวดใหม่ 1 ชุด_x000a_-เปลี่ยนบู๊ชหัวท้าย 1 ชุด _x000a_-เปลี่ยนลูกสูบ 4 ลูก_x000a_-เปลี่ยนก้านสูบ 4 ก้าน _x000a_-เปลี่ยนแหวนลูกสุบ 8 วง_x000a_ -เปลี่ยนสลักก้านสูบ 4 ตัว _x000a_-เปลี่ยนลิ้นโลว์ 4 แผ่น _x000a_-เปลี่ยนลิ้นไฮร์ 16 แผ่น _x000a_-ซ่อมหัวหลัก 1 ชุด _x000a_-ซ่อมปั๊มน้ำมัน 1 ชุด _x000a_-เปลี่ยนสายเซนเซอร์ 1 ชุด _x000a_-เปลี่ยนประเก็น 1 ชุด_x000a_-เปลี่ยนถ่ายน้ำมันคอมฯ"/>
    <n v="1"/>
    <s v="JOB."/>
    <n v="39600"/>
    <n v="39600"/>
    <m/>
    <x v="6"/>
    <s v="Recive bill and GRN already"/>
    <m/>
    <d v="2024-12-19T00:00:00"/>
    <m/>
    <n v="34"/>
    <s v="Ontime"/>
    <m/>
  </r>
  <r>
    <n v="622"/>
    <s v="Expent  cost"/>
    <d v="2024-11-08T00:00:00"/>
    <m/>
    <m/>
    <d v="2024-11-08T00:00:00"/>
    <s v="PR2425-04308"/>
    <s v="PO2425-04775"/>
    <d v="2024-11-15T00:00:00"/>
    <m/>
    <n v="40"/>
    <s v="SFST81000048"/>
    <s v="Cooling machine for PD line"/>
    <s v="Condencer Unit No.5"/>
    <n v="2"/>
    <s v="ค่าดำเนินการ+ค่าเดินทาง"/>
    <n v="1"/>
    <s v="JOB."/>
    <n v="5000"/>
    <n v="5000"/>
    <m/>
    <x v="6"/>
    <s v="Recive bill and GRN already"/>
    <m/>
    <d v="2024-12-19T00:00:00"/>
    <m/>
    <n v="34"/>
    <s v="Ontime"/>
    <m/>
  </r>
  <r>
    <n v="623"/>
    <s v="Expent  cost"/>
    <d v="2024-11-08T00:00:00"/>
    <m/>
    <m/>
    <d v="2024-11-08T00:00:00"/>
    <s v="PR2425-04307"/>
    <s v="PO2425-04776"/>
    <d v="2024-11-15T00:00:00"/>
    <m/>
    <n v="40"/>
    <s v="SFST81000048"/>
    <s v="Cooling machine for PD line"/>
    <s v="Condencer Unit No.6"/>
    <n v="1"/>
    <s v="CU6: Overhaul # 4EC-6.2Y-40S_x000a_Overhaul # 4EC-6.2Y-40S _x000a_-พันขดลวดใหม่ 1 ชุด_x000a_-เปลี่ยนบู๊ชหัวท้าย 1 ชุด _x000a_-เปลี่ยนลูกสูบ 4 ลูก_x000a_-เปลี่ยนก้านสูบ 4 ก้าน _x000a_-เปลี่ยนแหวนลูกสุบ 8 วง_x000a_ -เปลี่ยนสลักก้านสูบ 4 ตัว _x000a_-เปลี่ยนลิ้นโลว์ 4 แผ่น _x000a_-เปลี่ยนลิ้นไฮร์ 16 แผ่น _x000a_-ซ่อมหัวหลัก 1 ชุด _x000a_-ซ่อมปั๊มน้ำมัน 1 ชุด _x000a_-เปลี่ยนสายเซนเซอร์ 1 ชุด _x000a_-เปลี่ยนประเก็น 1 ชุด_x000a_-เปลี่ยนถ่ายน้ำมันคอมฯ"/>
    <n v="1"/>
    <s v="JOB."/>
    <n v="39600"/>
    <n v="39600"/>
    <m/>
    <x v="6"/>
    <s v="Recive bill and GRN already"/>
    <m/>
    <d v="2024-12-19T00:00:00"/>
    <m/>
    <n v="34"/>
    <s v="Ontime"/>
    <m/>
  </r>
  <r>
    <n v="624"/>
    <s v="Expent  cost"/>
    <d v="2024-11-08T00:00:00"/>
    <m/>
    <m/>
    <d v="2024-11-08T00:00:00"/>
    <s v="PR2425-04307"/>
    <s v="PO2425-04776"/>
    <d v="2024-11-15T00:00:00"/>
    <m/>
    <n v="40"/>
    <s v="SFST81000048"/>
    <s v="Cooling machine for PD line"/>
    <s v="Condencer Unit No.6"/>
    <n v="2"/>
    <s v="ค่าดำเนินการ+ค่าเดินทาง"/>
    <n v="1"/>
    <s v="JOB."/>
    <n v="5000"/>
    <n v="5000"/>
    <m/>
    <x v="6"/>
    <s v="Recive bill and GRN already"/>
    <m/>
    <d v="2024-12-19T00:00:00"/>
    <m/>
    <n v="34"/>
    <s v="Ontime"/>
    <m/>
  </r>
  <r>
    <n v="625"/>
    <s v="CAPEX  (Budget)"/>
    <d v="2024-10-30T00:00:00"/>
    <m/>
    <m/>
    <d v="2024-10-30T00:00:00"/>
    <s v="PR2425-04220 "/>
    <s v="PO2425-04900"/>
    <d v="2024-11-06T00:00:00"/>
    <m/>
    <n v="60"/>
    <s v="SFST82000007"/>
    <s v="Waste water "/>
    <s v="Tool and Equipment"/>
    <n v="1"/>
    <s v="&quot;TSURUMI PUMP&quot;, 8021B.5, 2P, 3&quot;,380V, Submersible pump"/>
    <n v="1"/>
    <s v="PCS."/>
    <n v="21355.14"/>
    <n v="21355.14"/>
    <m/>
    <x v="100"/>
    <s v="Recive bill and GRN already"/>
    <m/>
    <d v="2025-01-02T00:00:00"/>
    <m/>
    <n v="57"/>
    <s v="Ontime"/>
    <m/>
  </r>
  <r>
    <n v="626"/>
    <s v="CAPEX  (Budget)"/>
    <d v="2024-10-30T00:00:00"/>
    <m/>
    <m/>
    <d v="2024-10-30T00:00:00"/>
    <s v="PR2425-04220 "/>
    <s v="PO2425-04900"/>
    <d v="2024-11-06T00:00:00"/>
    <m/>
    <n v="60"/>
    <s v="SFST82000007"/>
    <s v="Waste water "/>
    <s v="Tool and Equipment"/>
    <n v="2"/>
    <s v="&quot;TSURUMI PUMP&quot;, 8021B.5, 2P, 3&quot;,380V, Submersible pump"/>
    <n v="1"/>
    <s v="PCS."/>
    <n v="21355.14"/>
    <n v="21355.14"/>
    <m/>
    <x v="100"/>
    <s v="Recive bill and GRN already"/>
    <m/>
    <d v="2025-01-02T00:00:00"/>
    <m/>
    <n v="57"/>
    <s v="Ontime"/>
    <m/>
  </r>
  <r>
    <n v="627"/>
    <s v="CAPEX  (Budget)"/>
    <d v="2024-10-30T00:00:00"/>
    <m/>
    <m/>
    <d v="2024-10-30T00:00:00"/>
    <s v="PR2425-04220 "/>
    <s v="PO2425-04900"/>
    <d v="2024-11-06T00:00:00"/>
    <m/>
    <n v="60"/>
    <s v="SFST82000007"/>
    <s v="Waste water "/>
    <s v="Tool and Equipment"/>
    <n v="3"/>
    <s v="&quot;SHINMAYWA&quot;, CN80-MT-P80B, 3.7kW, 380V, 3&quot;, Submersible pump"/>
    <n v="1"/>
    <s v="PCS."/>
    <n v="35650"/>
    <n v="35650"/>
    <m/>
    <x v="100"/>
    <s v="Recive bill and GRN already"/>
    <m/>
    <d v="2025-01-02T00:00:00"/>
    <m/>
    <n v="57"/>
    <s v="Ontime"/>
    <m/>
  </r>
  <r>
    <n v="628"/>
    <s v="CAPEX  (Budget)"/>
    <d v="2024-10-30T00:00:00"/>
    <m/>
    <m/>
    <d v="2024-10-30T00:00:00"/>
    <s v="PR2425-04220 "/>
    <s v="PO2425-04900"/>
    <d v="2024-11-06T00:00:00"/>
    <m/>
    <n v="60"/>
    <s v="SFST82000007"/>
    <s v="Waste water "/>
    <s v="Tool and Equipment"/>
    <n v="4"/>
    <s v="&quot;SHINMAYWAP&quot;, CN501-MT-F50, 2&quot;, 380V, Submersible pump"/>
    <n v="1"/>
    <s v="PCS."/>
    <n v="13225"/>
    <n v="13225"/>
    <m/>
    <x v="100"/>
    <s v="Recive bill and GRN already"/>
    <m/>
    <d v="2025-01-02T00:00:00"/>
    <m/>
    <n v="57"/>
    <s v="Ontime"/>
    <m/>
  </r>
  <r>
    <n v="629"/>
    <s v="CAPEX  (Budget)"/>
    <d v="2024-10-30T00:00:00"/>
    <m/>
    <m/>
    <d v="2024-10-30T00:00:00"/>
    <s v="PR2425-04220 "/>
    <s v="PO2425-04900"/>
    <d v="2024-11-06T00:00:00"/>
    <m/>
    <n v="60"/>
    <s v="SFST82000007"/>
    <s v="Waste water "/>
    <s v="Tool and Equipment"/>
    <n v="5"/>
    <s v="&quot;TSURUMI PUMP&quot;, 50PU2.75,0.75kW, 380V, Discharge bore 50mm, Submersible pump"/>
    <n v="1"/>
    <s v="PCS."/>
    <n v="10766.36"/>
    <n v="10766.36"/>
    <m/>
    <x v="100"/>
    <s v="Recive bill and GRN already"/>
    <m/>
    <d v="2025-01-02T00:00:00"/>
    <m/>
    <n v="57"/>
    <s v="Ontime"/>
    <m/>
  </r>
  <r>
    <n v="630"/>
    <s v="CAPEX  (Budget)"/>
    <d v="2024-10-30T00:00:00"/>
    <m/>
    <m/>
    <d v="2024-10-30T00:00:00"/>
    <s v="PR2425-04220 "/>
    <s v="PO2425-04900"/>
    <d v="2024-11-06T00:00:00"/>
    <m/>
    <n v="60"/>
    <s v="SFST82000007"/>
    <s v="Waste water "/>
    <s v="Tool and Equipment"/>
    <n v="6"/>
    <s v="&quot;TSURUMI PUMP&quot;, 50PU2.75,0.75kW, 380V, Discharge bore 50mm, Submersible pump"/>
    <n v="1"/>
    <s v="PCS."/>
    <n v="10766.36"/>
    <n v="10766.36"/>
    <m/>
    <x v="100"/>
    <s v="Recive bill and GRN already"/>
    <m/>
    <d v="2025-01-02T00:00:00"/>
    <m/>
    <n v="57"/>
    <s v="Ontime"/>
    <m/>
  </r>
  <r>
    <n v="631"/>
    <s v="CAPEX  (Budget)"/>
    <d v="2024-10-30T00:00:00"/>
    <m/>
    <m/>
    <d v="2024-10-30T00:00:00"/>
    <s v="PR2425-04220 "/>
    <s v="PO2425-04900"/>
    <d v="2024-11-06T00:00:00"/>
    <m/>
    <n v="60"/>
    <s v="SFST82000007"/>
    <s v="Waste water "/>
    <s v="Tool and Equipment"/>
    <n v="7"/>
    <s v="&quot;Mitsubishi&quot;, SSP-405S.15, 400W, 1/2Hp, 2&quot;, Submersible pump"/>
    <n v="1"/>
    <s v="PCS."/>
    <n v="4065.42"/>
    <n v="4065.42"/>
    <m/>
    <x v="100"/>
    <s v="Recive bill and GRN already"/>
    <m/>
    <d v="2025-01-02T00:00:00"/>
    <m/>
    <n v="57"/>
    <s v="Ontime"/>
    <m/>
  </r>
  <r>
    <n v="632"/>
    <s v="CAPEX  (Budget)"/>
    <d v="2024-11-14T00:00:00"/>
    <m/>
    <m/>
    <d v="2024-11-14T00:00:00"/>
    <s v="PR2425-04482"/>
    <s v="PO2425-04985"/>
    <d v="2024-11-21T00:00:00"/>
    <m/>
    <n v="20"/>
    <s v="SFST81000048"/>
    <s v="PD Machine"/>
    <s v="Combi oven No.1"/>
    <n v="1"/>
    <s v="Rational Dial f. pulse generator_x000a_No. 16.02.062P"/>
    <n v="1"/>
    <s v="PCS."/>
    <n v="1750"/>
    <n v="1750"/>
    <m/>
    <x v="30"/>
    <s v="Recive bill and GRN already"/>
    <m/>
    <d v="2024-12-02T00:00:00"/>
    <m/>
    <n v="11"/>
    <s v="Ontime"/>
    <m/>
  </r>
  <r>
    <n v="633"/>
    <s v="CAPEX  (Unbudget)"/>
    <d v="2024-09-12T00:00:00"/>
    <m/>
    <m/>
    <d v="2024-09-12T00:00:00"/>
    <s v="PR2425-03329"/>
    <s v="PO2425-03960"/>
    <d v="2024-09-19T00:00:00"/>
    <m/>
    <n v="60"/>
    <s v="SFST82000007"/>
    <s v="Tool and Equipment PD M/C"/>
    <s v="Tool and Equipment"/>
    <n v="1"/>
    <s v="Table for Filling Machine_x000a_- Material: SUS304_x000a_- Size 650 x 1050 x 800 mm._x000a_- Sheet SUS T: 1.5 mm._x000a_- ขาโต๊ะ Ø 1 นิ้ว_x000a_- ราวจับ Ø 3/4_x000a_- ล้อขนาด 3 &quot; โครง SUS มีเบรค 4 ล้อ_x000a_- ตู้คอนโทรล 1 set"/>
    <n v="1"/>
    <s v="PCS."/>
    <n v="15900"/>
    <n v="15900"/>
    <s v="Puneet Approval"/>
    <x v="101"/>
    <s v="Recive bill and GRN already"/>
    <m/>
    <d v="2024-11-06T00:00:00"/>
    <m/>
    <n v="48"/>
    <s v="Ontime"/>
    <m/>
  </r>
  <r>
    <n v="634"/>
    <s v="Expent  cost"/>
    <d v="2024-11-14T00:00:00"/>
    <m/>
    <m/>
    <d v="2024-11-14T00:00:00"/>
    <s v="PR2425-04480 "/>
    <s v="PO2425-04981"/>
    <d v="2024-11-21T00:00:00"/>
    <m/>
    <n v="60"/>
    <s v="SFST81000009"/>
    <s v="Utility Jobs  (Boiler-Air compress-Transformer-LPG)"/>
    <s v="Tool and Equipment"/>
    <n v="1"/>
    <s v="&quot;SPECTRA&quot; 220 x 30 x 17mm"/>
    <n v="2"/>
    <s v="PCS."/>
    <n v="2540"/>
    <n v="5080"/>
    <m/>
    <x v="102"/>
    <s v="Recive bill and GRN already"/>
    <m/>
    <d v="2025-01-02T00:00:00"/>
    <m/>
    <n v="42"/>
    <s v="Ontime"/>
    <m/>
  </r>
  <r>
    <n v="635"/>
    <s v="Expent  cost"/>
    <d v="2024-11-14T00:00:00"/>
    <m/>
    <m/>
    <d v="2024-11-14T00:00:00"/>
    <s v="PR2425-04480 "/>
    <s v="PO2425-04981"/>
    <d v="2024-11-21T00:00:00"/>
    <m/>
    <n v="60"/>
    <s v="SFST81000009"/>
    <s v="Utility Jobs  (Boiler-Air compress-Transformer-LPG)"/>
    <s v="Tool and Equipment"/>
    <n v="2"/>
    <s v="&quot;SPECTRA&quot; 220 x 34 x 17mm"/>
    <n v="1"/>
    <s v="PCS."/>
    <n v="2625"/>
    <n v="2625"/>
    <m/>
    <x v="102"/>
    <s v="Recive bill and GRN already"/>
    <m/>
    <d v="2025-01-02T00:00:00"/>
    <m/>
    <n v="42"/>
    <s v="Ontime"/>
    <m/>
  </r>
  <r>
    <n v="636"/>
    <s v="Expent  cost"/>
    <d v="2024-11-14T00:00:00"/>
    <m/>
    <m/>
    <d v="2024-11-14T00:00:00"/>
    <s v="PR2425-04480 "/>
    <s v="PO2425-04981"/>
    <d v="2024-11-21T00:00:00"/>
    <m/>
    <n v="60"/>
    <s v="SFST81000009"/>
    <s v="Utility Jobs  (Boiler-Air compress-Transformer-LPG)"/>
    <s v="Tool and Equipment"/>
    <n v="3"/>
    <s v="ก๊อกหลอดแก้วพวงมาลัย 1/2&quot; +_x000a_หลอดแก้วคาดแดง 1/2&quot; C to C 890mm"/>
    <n v="1"/>
    <s v="PCS."/>
    <n v="4584"/>
    <n v="4584"/>
    <m/>
    <x v="102"/>
    <s v="Recive bill and GRN already"/>
    <m/>
    <d v="2025-01-02T00:00:00"/>
    <m/>
    <n v="42"/>
    <s v="Ontime"/>
    <m/>
  </r>
  <r>
    <n v="637"/>
    <s v="Expent  cost"/>
    <d v="2024-11-15T00:00:00"/>
    <m/>
    <m/>
    <d v="2024-11-15T00:00:00"/>
    <s v="PR2425-04494 "/>
    <s v="PO2425-04984"/>
    <d v="2024-11-22T00:00:00"/>
    <m/>
    <n v="30"/>
    <s v="SFST81000050"/>
    <s v="Tool and Equipment PD M/C"/>
    <s v="Tool and Equipment"/>
    <n v="1"/>
    <s v="หน้ากากเชื่อมปรับแสงอัตโนมัติ เจสิค (JASIC) รุ่น LY800D_x000a_พื้นที่มอง 100 X 83 มม. ปรับความไวต่อแสงได้ มีโหมดเครื่องเจียร เลนส์ True Color"/>
    <n v="1"/>
    <s v="PCS."/>
    <n v="1560"/>
    <n v="1560"/>
    <m/>
    <x v="25"/>
    <s v="Recive bill and GRN already"/>
    <m/>
    <d v="2024-12-13T00:00:00"/>
    <m/>
    <n v="21"/>
    <s v="Ontime"/>
    <m/>
  </r>
  <r>
    <n v="638"/>
    <s v="Expent  cost"/>
    <d v="2024-11-01T00:00:00"/>
    <m/>
    <m/>
    <d v="2024-11-01T00:00:00"/>
    <s v="PR2425-04231"/>
    <s v="PO2425-05015"/>
    <d v="2024-11-08T00:00:00"/>
    <m/>
    <n v="60"/>
    <s v="SFST81000050"/>
    <s v="Waste water "/>
    <s v="Waste water system Jobs"/>
    <n v="1"/>
    <s v="HP-S012 PAC 25 (kg/Bag)"/>
    <n v="12"/>
    <s v="BAG."/>
    <n v="375"/>
    <n v="4500"/>
    <m/>
    <x v="103"/>
    <s v="Recive bill and GRN already"/>
    <m/>
    <d v="2024-12-19T00:00:00"/>
    <m/>
    <n v="41"/>
    <s v="Ontime"/>
    <m/>
  </r>
  <r>
    <n v="639"/>
    <s v="Expent  cost"/>
    <d v="2024-11-08T00:00:00"/>
    <m/>
    <m/>
    <d v="2024-11-08T00:00:00"/>
    <s v="PR2425-04304"/>
    <s v="PO2425-04304"/>
    <d v="2024-11-15T00:00:00"/>
    <m/>
    <n v="60"/>
    <s v="SFST81000064"/>
    <s v="Waste water "/>
    <s v="Inspect cost"/>
    <n v="1"/>
    <s v="ค่าวิเคราะห์ตรวจวัดน้ำเสีย_x000a_- เดือนพฤศจิกายน ตรวจวัด 3เดือน/ครั้ง_x000a_-จุดน้ำเข้า_x000a_-จุดน้ำออก_x000a_-จุดปล่อยน้ำหน้าโรงงาน"/>
    <n v="1"/>
    <s v="JOB."/>
    <n v="5250"/>
    <n v="5250"/>
    <m/>
    <x v="43"/>
    <s v="Recive bill and GRN already"/>
    <m/>
    <d v="2024-12-20T00:00:00"/>
    <m/>
    <n v="35"/>
    <s v="Ontime"/>
    <m/>
  </r>
  <r>
    <n v="640"/>
    <s v="Expent  cost"/>
    <d v="2024-11-14T00:00:00"/>
    <m/>
    <m/>
    <d v="2024-11-14T00:00:00"/>
    <s v="PR2425-04483"/>
    <s v="PO2425-05534"/>
    <d v="2024-11-21T00:00:00"/>
    <m/>
    <n v="100"/>
    <s v="SFST81000064"/>
    <s v="Safety equipment"/>
    <s v="Fire alarm jobs"/>
    <n v="1"/>
    <s v="PM. FIRE ALARM SYSTEM (ทดสอบระบบแจ้งเหตุเพลิงไหม่)"/>
    <n v="1"/>
    <s v="JOB"/>
    <n v="55000"/>
    <n v="55000"/>
    <m/>
    <x v="104"/>
    <s v="Recive bill and GRN already"/>
    <s v="GRN2425-0007448"/>
    <d v="2025-03-01T00:00:00"/>
    <m/>
    <n v="100"/>
    <s v="Ontime"/>
    <m/>
  </r>
  <r>
    <n v="641"/>
    <s v="Expent  cost"/>
    <d v="2024-11-14T00:00:00"/>
    <m/>
    <m/>
    <d v="2024-11-14T00:00:00"/>
    <s v="PR2425-04483"/>
    <s v="PO2425-05534"/>
    <d v="2024-11-21T00:00:00"/>
    <m/>
    <n v="100"/>
    <s v="SFST81000050"/>
    <s v="Safety equipment"/>
    <s v="Fire alarm jobs"/>
    <n v="2"/>
    <s v="Filter Assembly VSP- 962 (อะไหล่)"/>
    <n v="6"/>
    <s v="JOB"/>
    <n v="6200"/>
    <n v="37200"/>
    <m/>
    <x v="104"/>
    <s v="Recive bill and GRN already"/>
    <s v="GRN2425-0007448"/>
    <d v="2025-03-01T00:00:00"/>
    <m/>
    <n v="100"/>
    <s v="Ontime"/>
    <m/>
  </r>
  <r>
    <n v="642"/>
    <s v="Expent  cost"/>
    <d v="2024-11-15T00:00:00"/>
    <m/>
    <m/>
    <d v="2024-11-15T00:00:00"/>
    <s v="PR2425-04496"/>
    <s v="PO2425-04982"/>
    <d v="2024-11-22T00:00:00"/>
    <m/>
    <n v="30"/>
    <s v="SFST81000009"/>
    <s v="Tool and Equipment PD M/C"/>
    <s v="Consumable part"/>
    <n v="1"/>
    <s v="Loctite 55 เทปพันเกลียวท่อ 160m."/>
    <n v="5"/>
    <s v="PCS."/>
    <n v="690"/>
    <n v="3450"/>
    <m/>
    <x v="25"/>
    <s v="Recive bill and GRN already"/>
    <m/>
    <d v="2024-12-13T00:00:00"/>
    <m/>
    <n v="21"/>
    <s v="Ontime"/>
    <m/>
  </r>
  <r>
    <n v="643"/>
    <s v="Expent  cost"/>
    <d v="2024-11-15T00:00:00"/>
    <m/>
    <m/>
    <d v="2024-11-15T00:00:00"/>
    <s v="PR2425-04496"/>
    <s v="PO2425-04983"/>
    <d v="2024-11-22T00:00:00"/>
    <m/>
    <n v="30"/>
    <s v="SFST81000169"/>
    <s v="Tool and Equipment PD M/C"/>
    <s v="Consumable part"/>
    <n v="2"/>
    <s v="กาวประเก็น Three bond ทนความร้อนสูง เบอร์ 1 (GREY)"/>
    <n v="5"/>
    <s v="PCS."/>
    <n v="315"/>
    <n v="1575"/>
    <m/>
    <x v="56"/>
    <s v="Recive bill and GRN already"/>
    <m/>
    <d v="2024-12-11T00:00:00"/>
    <m/>
    <n v="19"/>
    <s v="Ontime"/>
    <m/>
  </r>
  <r>
    <n v="644"/>
    <s v="Expent  cost"/>
    <d v="2024-11-25T00:00:00"/>
    <m/>
    <m/>
    <d v="2024-11-25T00:00:00"/>
    <s v="PR2425-04578"/>
    <s v="PO2425-5120"/>
    <d v="2024-12-02T00:00:00"/>
    <m/>
    <n v="10"/>
    <s v="SFST81000054"/>
    <s v="Refrigerant-oil for cooling M/C"/>
    <s v="Condencer Unit No.29 (Air Blast Freezer2)"/>
    <n v="1"/>
    <s v="R507 Refrigerant,(1 Tank 11.3 kg/Tank)"/>
    <n v="20"/>
    <s v="DRUM"/>
    <n v="3900"/>
    <n v="78000"/>
    <m/>
    <x v="1"/>
    <s v="Recive bill and GRN already"/>
    <m/>
    <d v="2024-12-05T00:00:00"/>
    <m/>
    <n v="3"/>
    <s v="Ontime"/>
    <m/>
  </r>
  <r>
    <n v="645"/>
    <s v="Expent  cost"/>
    <d v="2024-11-25T00:00:00"/>
    <m/>
    <m/>
    <d v="2024-11-25T00:00:00"/>
    <s v="PR2425-04578"/>
    <s v="PO2425-5120"/>
    <d v="2024-12-02T00:00:00"/>
    <m/>
    <n v="10"/>
    <s v="SFST81000180"/>
    <s v="Refrigerant-oil for cooling M/C"/>
    <s v="Condencer Unit No.29 (Air Blast Freezer2)"/>
    <n v="2"/>
    <s v="Compressor oil  Solest LT32 (3.782 L.)"/>
    <n v="3"/>
    <s v="DRUM"/>
    <n v="3600"/>
    <n v="10800"/>
    <m/>
    <x v="1"/>
    <s v="Recive bill and GRN already"/>
    <m/>
    <d v="2024-12-11T00:00:00"/>
    <m/>
    <n v="9"/>
    <s v="Ontime"/>
    <m/>
  </r>
  <r>
    <n v="646"/>
    <s v="Expent  cost"/>
    <d v="2024-11-25T00:00:00"/>
    <m/>
    <m/>
    <d v="2024-11-25T00:00:00"/>
    <s v="PR2425-04579"/>
    <s v="PO2425-5119"/>
    <d v="2024-12-02T00:00:00"/>
    <m/>
    <n v="10"/>
    <s v="SFST81000054"/>
    <s v="Refrigerant-oil for cooling M/C"/>
    <s v="Condencer Unit No.29 (Air Blast Freezer2)"/>
    <n v="1"/>
    <s v="R507 Refrigerant,(1 Tank 11.3 kg/Tank)"/>
    <n v="30"/>
    <s v="DRUM"/>
    <n v="2700"/>
    <n v="81000"/>
    <m/>
    <x v="33"/>
    <s v="Recive bill and GRN already"/>
    <m/>
    <d v="2024-12-05T00:00:00"/>
    <m/>
    <n v="3"/>
    <s v="Ontime"/>
    <m/>
  </r>
  <r>
    <n v="647"/>
    <s v="Expent  cost"/>
    <d v="2024-11-26T00:00:00"/>
    <m/>
    <m/>
    <d v="2024-11-26T00:00:00"/>
    <s v="PR2425-04612"/>
    <s v="PO2425-05124"/>
    <d v="2024-12-03T00:00:00"/>
    <m/>
    <n v="10"/>
    <s v="SFST81000048"/>
    <s v="Utility Jobs  (Boiler-Air compress-Transformer-LPG)"/>
    <s v="Condencer Unit No.29 (Air Blast Freezer2)"/>
    <n v="1"/>
    <s v="Repair 90 deg copper elbow for Air Blast No.2_x000a_Service charge for the Inspection and repairing 90 deg copper elbow"/>
    <n v="1"/>
    <s v="JOB"/>
    <n v="25000"/>
    <n v="25000"/>
    <m/>
    <x v="84"/>
    <s v="Recive bill and GRN already"/>
    <m/>
    <d v="2024-12-11T00:00:00"/>
    <m/>
    <n v="8"/>
    <s v="Ontime"/>
    <m/>
  </r>
  <r>
    <n v="648"/>
    <s v="Expent  cost"/>
    <d v="2024-11-28T00:00:00"/>
    <m/>
    <m/>
    <d v="2024-11-28T00:00:00"/>
    <s v="PR2425-04651 "/>
    <s v="PO2425-05125"/>
    <d v="2024-12-05T00:00:00"/>
    <m/>
    <n v="60"/>
    <s v="SFST81000009"/>
    <s v="Tool and Equipment PD M/C"/>
    <s v="Tool and Equipment"/>
    <n v="1"/>
    <s v="Repair Rolling door_x000a_- เปลี่ยนเพลา_x000a_- ชุดสปริง_x000a_- จานประครอง"/>
    <n v="1"/>
    <s v="JOB"/>
    <n v="8500"/>
    <n v="8500"/>
    <m/>
    <x v="49"/>
    <s v="Recive bill and GRN already"/>
    <s v="GRN2425-0006795"/>
    <d v="2025-02-03T00:00:00"/>
    <m/>
    <n v="60"/>
    <s v="Ontime"/>
    <m/>
  </r>
  <r>
    <n v="649"/>
    <s v="Expent  cost"/>
    <d v="2024-11-28T00:00:00"/>
    <m/>
    <m/>
    <d v="2024-11-28T00:00:00"/>
    <s v="PR2425-04651 "/>
    <s v="PO2425-05125"/>
    <d v="2024-12-05T00:00:00"/>
    <m/>
    <n v="60"/>
    <s v="SFST81000009"/>
    <s v="Tool and Equipment PD M/C"/>
    <s v="Tool and Equipment"/>
    <n v="2"/>
    <s v="Replacement"/>
    <n v="1"/>
    <s v="JOB"/>
    <n v="3000"/>
    <n v="3000"/>
    <m/>
    <x v="49"/>
    <s v="Recive bill and GRN already"/>
    <s v="GRN2425-0006795"/>
    <d v="2025-02-03T00:00:00"/>
    <m/>
    <n v="60"/>
    <s v="Ontime"/>
    <m/>
  </r>
  <r>
    <n v="650"/>
    <s v="Expent  cost"/>
    <d v="2024-11-28T00:00:00"/>
    <m/>
    <m/>
    <d v="2024-11-28T00:00:00"/>
    <s v="PR2425-04652"/>
    <s v="PO2425-05160"/>
    <d v="2024-12-05T00:00:00"/>
    <m/>
    <n v="60"/>
    <s v="SFST81000009"/>
    <s v="Tool and Equipment PD M/C"/>
    <s v="Cevil quipment  &amp; Part"/>
    <n v="1"/>
    <s v="ก๊อกคูลเลอร์ทองเหลืองชุบโครเมี่ยม เกลียวนอก1/2 รุ่น DF-52"/>
    <n v="24"/>
    <s v="PCS."/>
    <n v="255"/>
    <n v="6120"/>
    <m/>
    <x v="105"/>
    <s v="Recive bill and GRN already"/>
    <m/>
    <d v="2025-01-02T00:00:00"/>
    <m/>
    <n v="28"/>
    <s v="Ontime"/>
    <m/>
  </r>
  <r>
    <n v="651"/>
    <s v="Expent  cost"/>
    <d v="2024-11-28T00:00:00"/>
    <m/>
    <m/>
    <d v="2024-11-28T00:00:00"/>
    <s v="PR2425-04653"/>
    <s v="PO2425-05343"/>
    <d v="2024-12-05T00:00:00"/>
    <m/>
    <n v="60"/>
    <s v="SFST81000009"/>
    <s v="Electrical system out  PD area"/>
    <s v="Electrical jobs"/>
    <n v="2"/>
    <s v="Schneider Power Meter EasyLogic™ PM2200 series METSEPM2230"/>
    <n v="3"/>
    <s v="PCS."/>
    <n v="4551"/>
    <n v="13653"/>
    <m/>
    <x v="106"/>
    <s v="Recive bill and GRN already"/>
    <s v="GRN2425-0006497"/>
    <d v="2025-01-16T00:00:00"/>
    <m/>
    <n v="42"/>
    <s v="Ontime"/>
    <m/>
  </r>
  <r>
    <n v="652"/>
    <s v="Expent  cost"/>
    <d v="2024-11-28T00:00:00"/>
    <m/>
    <m/>
    <d v="2024-11-28T00:00:00"/>
    <s v="PR2425-04654 "/>
    <s v="PO2425-04654"/>
    <d v="2024-12-05T00:00:00"/>
    <m/>
    <n v="10"/>
    <s v="SFST81000009"/>
    <s v="Tool and Equipment PD M/C"/>
    <s v="Deep Well Pump No.2"/>
    <n v="1"/>
    <s v="ชุดซีล CNS"/>
    <n v="2"/>
    <s v="PCS."/>
    <n v="685"/>
    <n v="1370"/>
    <m/>
    <x v="12"/>
    <s v="Recive bill and GRN already"/>
    <m/>
    <d v="2024-12-13T00:00:00"/>
    <m/>
    <n v="8"/>
    <s v="Ontime"/>
    <m/>
  </r>
  <r>
    <n v="653"/>
    <s v="Expent  cost"/>
    <d v="2024-11-28T00:00:00"/>
    <m/>
    <m/>
    <d v="2024-11-28T00:00:00"/>
    <s v="PR2425-04654 "/>
    <s v="PO2425-04654"/>
    <d v="2024-12-05T00:00:00"/>
    <m/>
    <n v="10"/>
    <s v="SFST81000009"/>
    <s v="Tool and Equipment PD M/C"/>
    <s v="Deep Well Pump No.2"/>
    <n v="2"/>
    <s v="แกมปั๊ม"/>
    <n v="2"/>
    <s v="PCS."/>
    <n v="275"/>
    <n v="550"/>
    <m/>
    <x v="12"/>
    <s v="Recive bill and GRN already"/>
    <m/>
    <d v="2024-12-13T00:00:00"/>
    <m/>
    <n v="8"/>
    <s v="Ontime"/>
    <m/>
  </r>
  <r>
    <n v="654"/>
    <s v="Expent  cost"/>
    <d v="2024-11-28T00:00:00"/>
    <m/>
    <m/>
    <d v="2024-11-28T00:00:00"/>
    <s v="PR2425-04654 "/>
    <s v="PO2425-04654"/>
    <d v="2024-12-05T00:00:00"/>
    <m/>
    <n v="10"/>
    <s v="SFST81000009"/>
    <s v="Tool and Equipment PD M/C"/>
    <s v="Deep Well Pump No.2"/>
    <n v="3"/>
    <s v="Spring"/>
    <n v="2"/>
    <s v="PCS."/>
    <n v="165"/>
    <n v="330"/>
    <m/>
    <x v="12"/>
    <s v="Recive bill and GRN already"/>
    <m/>
    <d v="2024-12-13T00:00:00"/>
    <m/>
    <n v="8"/>
    <s v="Ontime"/>
    <m/>
  </r>
  <r>
    <n v="655"/>
    <s v="Expent  cost"/>
    <d v="2024-11-28T00:00:00"/>
    <m/>
    <m/>
    <d v="2024-11-28T00:00:00"/>
    <s v="PR2425-04654 "/>
    <s v="PO2425-04654"/>
    <d v="2024-12-05T00:00:00"/>
    <m/>
    <n v="10"/>
    <s v="SFST81000009"/>
    <s v="Tool and Equipment PD M/C"/>
    <s v="Deep Well Pump No.2"/>
    <n v="4"/>
    <s v="ชุดวาล์วปล่อย CNS"/>
    <n v="2"/>
    <s v="PCS."/>
    <n v="200"/>
    <n v="400"/>
    <m/>
    <x v="12"/>
    <s v="Recive bill and GRN already"/>
    <m/>
    <d v="2024-12-13T00:00:00"/>
    <m/>
    <n v="8"/>
    <s v="Ontime"/>
    <m/>
  </r>
  <r>
    <n v="656"/>
    <s v="Expent  cost"/>
    <d v="2024-11-28T00:00:00"/>
    <m/>
    <m/>
    <d v="2024-11-28T00:00:00"/>
    <s v="PR2425-04654 "/>
    <s v="PO2425-04654"/>
    <d v="2024-12-05T00:00:00"/>
    <m/>
    <n v="10"/>
    <s v="SFST81000009"/>
    <s v="Tool and Equipment PD M/C"/>
    <s v="Deep Well Pump No.2"/>
    <n v="5"/>
    <s v="JB น้ำมันไฮดรอลิค HVI เบอร์ 15"/>
    <n v="2"/>
    <s v="PCS."/>
    <n v="180"/>
    <n v="360"/>
    <m/>
    <x v="12"/>
    <s v="Recive bill and GRN already"/>
    <m/>
    <d v="2024-12-13T00:00:00"/>
    <m/>
    <n v="8"/>
    <s v="Ontime"/>
    <m/>
  </r>
  <r>
    <n v="657"/>
    <s v="Expent  cost"/>
    <d v="2024-11-28T00:00:00"/>
    <m/>
    <m/>
    <d v="2024-11-28T00:00:00"/>
    <s v="PR2425-04654 "/>
    <s v="PO2425-04654"/>
    <d v="2024-12-05T00:00:00"/>
    <m/>
    <n v="10"/>
    <s v="SFST81000009"/>
    <s v="Tool and Equipment PD M/C"/>
    <s v="Deep Well Pump No.2"/>
    <n v="6"/>
    <s v="ชุดวาล์ว CNS"/>
    <n v="2"/>
    <s v="PCS."/>
    <n v="225"/>
    <n v="450"/>
    <m/>
    <x v="12"/>
    <s v="Recive bill and GRN already"/>
    <m/>
    <d v="2024-12-13T00:00:00"/>
    <m/>
    <n v="8"/>
    <s v="Ontime"/>
    <m/>
  </r>
  <r>
    <n v="658"/>
    <s v="Expent  cost"/>
    <d v="2024-11-28T00:00:00"/>
    <m/>
    <m/>
    <d v="2024-11-28T00:00:00"/>
    <s v="PR2425-04654 "/>
    <s v="PO2425-04654"/>
    <d v="2024-12-05T00:00:00"/>
    <m/>
    <n v="10"/>
    <s v="SFST81000009"/>
    <s v="Tool and Equipment PD M/C"/>
    <s v="Deep Well Pump No.2"/>
    <n v="7"/>
    <s v="WASHER"/>
    <n v="2"/>
    <s v="PCS."/>
    <n v="65"/>
    <n v="130"/>
    <m/>
    <x v="12"/>
    <s v="Recive bill and GRN already"/>
    <m/>
    <d v="2024-12-13T00:00:00"/>
    <m/>
    <n v="8"/>
    <s v="Ontime"/>
    <m/>
  </r>
  <r>
    <n v="659"/>
    <s v="Expent  cost"/>
    <d v="2024-11-28T00:00:00"/>
    <m/>
    <m/>
    <d v="2024-11-28T00:00:00"/>
    <s v="PR2425-04654 "/>
    <s v="PO2425-04654"/>
    <d v="2024-12-05T00:00:00"/>
    <m/>
    <n v="10"/>
    <s v="SFST81000009"/>
    <s v="Tool and Equipment PD M/C"/>
    <s v="Deep Well Pump No.2"/>
    <n v="8"/>
    <s v="PIN 4 x 30"/>
    <n v="2"/>
    <s v="PCS."/>
    <n v="20"/>
    <n v="40"/>
    <m/>
    <x v="12"/>
    <s v="Recive bill and GRN already"/>
    <m/>
    <d v="2024-12-13T00:00:00"/>
    <m/>
    <n v="8"/>
    <s v="Ontime"/>
    <m/>
  </r>
  <r>
    <n v="660"/>
    <s v="Expent  cost"/>
    <d v="2024-11-28T00:00:00"/>
    <m/>
    <m/>
    <d v="2024-11-28T00:00:00"/>
    <s v="PR2425-04654 "/>
    <s v="PO2425-04654"/>
    <d v="2024-12-05T00:00:00"/>
    <m/>
    <n v="10"/>
    <s v="SFST81000009"/>
    <s v="Tool and Equipment PD M/C"/>
    <s v="Deep Well Pump No.2"/>
    <n v="9"/>
    <s v="Spring for fixed plate Handle (BF, BF3,CNS)"/>
    <n v="2"/>
    <s v="PCS."/>
    <n v="20"/>
    <n v="40"/>
    <m/>
    <x v="12"/>
    <s v="Recive bill and GRN already"/>
    <m/>
    <d v="2024-12-13T00:00:00"/>
    <m/>
    <n v="8"/>
    <s v="Ontime"/>
    <m/>
  </r>
  <r>
    <n v="661"/>
    <s v="Expent  cost"/>
    <d v="2024-11-28T00:00:00"/>
    <m/>
    <m/>
    <d v="2024-11-28T00:00:00"/>
    <s v="PR2425-04654 "/>
    <s v="PO2425-04654"/>
    <d v="2024-12-05T00:00:00"/>
    <m/>
    <n v="10"/>
    <s v="SFST81000009"/>
    <s v="Tool and Equipment PD M/C"/>
    <s v="Deep Well Pump No.2"/>
    <n v="10"/>
    <s v="ค่าบริการ"/>
    <n v="2"/>
    <s v="PCS."/>
    <n v="800"/>
    <n v="1600"/>
    <m/>
    <x v="12"/>
    <s v="Recive bill and GRN already"/>
    <m/>
    <d v="2024-12-13T00:00:00"/>
    <m/>
    <n v="8"/>
    <s v="Ontime"/>
    <m/>
  </r>
  <r>
    <n v="662"/>
    <s v="Expent  cost"/>
    <d v="2024-11-28T00:00:00"/>
    <m/>
    <m/>
    <d v="2024-11-28T00:00:00"/>
    <s v="PR2425-04655"/>
    <s v="PO2425-05118"/>
    <d v="2024-12-05T00:00:00"/>
    <m/>
    <n v="30"/>
    <s v="SFST81000009"/>
    <s v="Utility Jobs  (Boiler-Air compress-Transformer-LPG)"/>
    <s v="Cooling  part"/>
    <n v="1"/>
    <s v="SE-B1 Protection module_x000a_KRIWAN (Germany)_x000a_Bitzer Part No. 34701901_x000a_Supply AC 50/60Hz 230/240V 3VA_x000a_Relay AC240V, max.2.5A, C300"/>
    <n v="3"/>
    <s v="PCS."/>
    <n v="5000"/>
    <n v="15000"/>
    <m/>
    <x v="107"/>
    <s v="Recive bill and GRN already"/>
    <m/>
    <d v="2024-12-16T00:00:00"/>
    <m/>
    <n v="11"/>
    <s v="Ontime"/>
    <m/>
  </r>
  <r>
    <n v="663"/>
    <s v="Expent  cost"/>
    <d v="2024-11-28T00:00:00"/>
    <m/>
    <m/>
    <d v="2024-11-28T00:00:00"/>
    <s v="PR2425-04655"/>
    <s v="PO2425-05118"/>
    <d v="2024-12-05T00:00:00"/>
    <m/>
    <n v="21"/>
    <s v="SFST81000009"/>
    <s v="Utility Jobs  (Boiler-Air compress-Transformer-LPG)"/>
    <s v="Cooling  part"/>
    <n v="2"/>
    <s v="SE-B1 Protection module_x000a_KRIWAN (Germany)_x000a_Bitzer Part No. 34701901_x000a_Supply AC 50/60Hz 230/240V 2VA_x000a_Relay AC240V, max.2.5A, C300"/>
    <n v="3"/>
    <s v="PCS."/>
    <n v="5000"/>
    <n v="15000"/>
    <m/>
    <x v="107"/>
    <s v="Recive bill and GRN already"/>
    <m/>
    <d v="2024-12-16T00:00:00"/>
    <m/>
    <n v="11"/>
    <s v="Ontime"/>
    <m/>
  </r>
  <r>
    <n v="664"/>
    <s v="Expent  cost"/>
    <d v="2024-11-28T00:00:00"/>
    <s v="CPP24-231"/>
    <m/>
    <d v="2024-11-28T00:00:00"/>
    <s v="PR2425-04660"/>
    <s v="PO2425-05117"/>
    <d v="2024-12-05T00:00:00"/>
    <m/>
    <n v="10"/>
    <s v="SFST81000009"/>
    <s v="Tool and Equipment PD M/C"/>
    <s v="Machanical part"/>
    <n v="1"/>
    <s v="ท่อ Stainless 304 (เงา), 1-1/2&quot;, หนา 2mm,6000mm"/>
    <n v="1"/>
    <s v="PCS."/>
    <n v="2000"/>
    <n v="2000"/>
    <m/>
    <x v="63"/>
    <s v="Recive bill and GRN already"/>
    <m/>
    <d v="2024-12-10T00:00:00"/>
    <m/>
    <n v="5"/>
    <s v="Ontime"/>
    <m/>
  </r>
  <r>
    <n v="665"/>
    <s v="Expent  cost"/>
    <d v="2024-11-28T00:00:00"/>
    <s v="CPP24-231"/>
    <m/>
    <d v="2024-11-28T00:00:00"/>
    <s v="PR2425-04660"/>
    <s v="PO2425-05117"/>
    <d v="2024-12-05T00:00:00"/>
    <m/>
    <n v="10"/>
    <s v="SFST81000009"/>
    <s v="Tool and Equipment PD M/C"/>
    <s v="Machanical part"/>
    <n v="2"/>
    <s v="บอลวลาว์ SS304, สแตนเลส 1-1/2&quot;"/>
    <n v="4"/>
    <s v="PCS."/>
    <n v="400"/>
    <n v="1600"/>
    <m/>
    <x v="63"/>
    <s v="Recive bill and GRN already"/>
    <m/>
    <d v="2024-12-10T00:00:00"/>
    <m/>
    <n v="5"/>
    <s v="Ontime"/>
    <m/>
  </r>
  <r>
    <n v="666"/>
    <s v="Expent  cost"/>
    <d v="2024-11-28T00:00:00"/>
    <s v="CPP24-231"/>
    <m/>
    <d v="2024-11-28T00:00:00"/>
    <s v="PR2425-04660"/>
    <s v="PO2425-05117"/>
    <d v="2024-12-05T00:00:00"/>
    <m/>
    <n v="10"/>
    <s v="SFST81000009"/>
    <s v="Tool and Equipment PD M/C"/>
    <s v="Machanical part"/>
    <n v="3"/>
    <s v="ข้อต่อ 3 ทาง SS304, สแตนเลส 1-1/2&quot;, เกลียวใน"/>
    <n v="5"/>
    <s v="PCS."/>
    <n v="250"/>
    <n v="1250"/>
    <m/>
    <x v="63"/>
    <s v="Recive bill and GRN already"/>
    <m/>
    <d v="2024-12-10T00:00:00"/>
    <m/>
    <n v="5"/>
    <s v="Ontime"/>
    <m/>
  </r>
  <r>
    <n v="667"/>
    <s v="Expent  cost"/>
    <d v="2024-11-28T00:00:00"/>
    <s v="CPP24-231"/>
    <m/>
    <d v="2024-11-28T00:00:00"/>
    <s v="PR2425-04660"/>
    <s v="PO2425-05117"/>
    <d v="2024-12-05T00:00:00"/>
    <m/>
    <n v="10"/>
    <s v="SFST81000009"/>
    <s v="Tool and Equipment PD M/C"/>
    <s v="Machanical part"/>
    <n v="4"/>
    <s v="ข้องอ 90, SS304, สแตนเลส 1-1/2&quot;, เกลียวใน"/>
    <n v="6"/>
    <s v="PCS."/>
    <n v="100"/>
    <n v="600"/>
    <m/>
    <x v="63"/>
    <s v="Recive bill and GRN already"/>
    <m/>
    <d v="2024-12-10T00:00:00"/>
    <m/>
    <n v="5"/>
    <s v="Ontime"/>
    <m/>
  </r>
  <r>
    <n v="668"/>
    <s v="Expent  cost"/>
    <d v="2024-11-28T00:00:00"/>
    <s v="CPP24-231"/>
    <m/>
    <d v="2024-11-28T00:00:00"/>
    <s v="PR2425-04660"/>
    <s v="PO2425-05117"/>
    <d v="2024-12-05T00:00:00"/>
    <m/>
    <n v="10"/>
    <s v="SFST81000009"/>
    <s v="Tool and Equipment PD M/C"/>
    <s v="Machanical part"/>
    <n v="5"/>
    <s v="ข้อต่อหางปลาไหล, SS304, สแตนเลส 1-1/2&quot;, เกลียวนอก"/>
    <n v="5"/>
    <s v="PCS."/>
    <n v="200"/>
    <n v="1000"/>
    <m/>
    <x v="63"/>
    <s v="Recive bill and GRN already"/>
    <m/>
    <d v="2024-12-10T00:00:00"/>
    <m/>
    <n v="5"/>
    <s v="Ontime"/>
    <m/>
  </r>
  <r>
    <n v="669"/>
    <s v="Expent  cost"/>
    <d v="2024-11-28T00:00:00"/>
    <s v="CPP24-231"/>
    <m/>
    <d v="2024-11-28T00:00:00"/>
    <s v="PR2425-04660"/>
    <s v="PO2425-05117"/>
    <d v="2024-12-05T00:00:00"/>
    <m/>
    <n v="10"/>
    <s v="SFST81000009"/>
    <s v="Tool and Equipment PD M/C"/>
    <s v="Machanical part"/>
    <n v="6"/>
    <s v="ข้อต่อตรง, SS304, สแตนเลส 1-1/2&quot;, เกลียวใน"/>
    <n v="4"/>
    <s v="PCS."/>
    <n v="80"/>
    <n v="320"/>
    <m/>
    <x v="63"/>
    <s v="Recive bill and GRN already"/>
    <m/>
    <d v="2024-12-10T00:00:00"/>
    <m/>
    <n v="5"/>
    <s v="Ontime"/>
    <m/>
  </r>
  <r>
    <n v="670"/>
    <s v="Expent  cost"/>
    <d v="2024-11-28T00:00:00"/>
    <s v="CPP24-231"/>
    <m/>
    <d v="2024-11-28T00:00:00"/>
    <s v="PR2425-04660"/>
    <s v="PO2425-05117"/>
    <d v="2024-12-05T00:00:00"/>
    <m/>
    <n v="10"/>
    <s v="SFST81000009"/>
    <s v="Tool and Equipment PD M/C"/>
    <s v="Machanical part"/>
    <n v="7"/>
    <s v="ข้อต่อยูเนี่ยน, SS304, สแตนเลส 1-1/2&quot;, เกลียวใน"/>
    <n v="4"/>
    <s v="PCS."/>
    <n v="350"/>
    <n v="1400"/>
    <m/>
    <x v="63"/>
    <s v="Recive bill and GRN already"/>
    <m/>
    <d v="2024-12-10T00:00:00"/>
    <m/>
    <n v="5"/>
    <s v="Ontime"/>
    <m/>
  </r>
  <r>
    <n v="671"/>
    <s v="Expent  cost"/>
    <d v="2024-11-28T00:00:00"/>
    <s v="CPP24-231"/>
    <m/>
    <d v="2024-11-28T00:00:00"/>
    <s v="PR2425-04660"/>
    <s v="PO2425-05117"/>
    <d v="2024-12-05T00:00:00"/>
    <m/>
    <n v="10"/>
    <s v="SFST81000009"/>
    <s v="Tool and Equipment PD M/C"/>
    <s v="Machanical part"/>
    <n v="8"/>
    <s v="ข้อต่อสแตนเลส SS304 (เกลียวใน x เกลียวนอก), ขนาด 1-1/2&quot;"/>
    <n v="4"/>
    <s v="PCS."/>
    <n v="80"/>
    <n v="320"/>
    <m/>
    <x v="63"/>
    <s v="Recive bill and GRN already"/>
    <m/>
    <d v="2024-12-10T00:00:00"/>
    <m/>
    <n v="5"/>
    <s v="Ontime"/>
    <m/>
  </r>
  <r>
    <n v="672"/>
    <s v="Expent  cost"/>
    <d v="2024-11-28T00:00:00"/>
    <s v="CPP24-237"/>
    <m/>
    <d v="2024-11-28T00:00:00"/>
    <s v="PR2425-04661 "/>
    <s v="PO2425-05123"/>
    <d v="2024-12-05T00:00:00"/>
    <m/>
    <n v="10"/>
    <s v="SFST81000009"/>
    <s v="Tool and Equipment PD M/C"/>
    <s v="Electrical part"/>
    <n v="1"/>
    <s v="LAPP KABLE สายไฟ [VSF] IEC02 THW (f) 1x2.5 SQ.MM. (สีเหลือง)"/>
    <n v="2"/>
    <s v="ROLL"/>
    <n v="720"/>
    <n v="1440"/>
    <m/>
    <x v="2"/>
    <s v="Recive bill and GRN already"/>
    <m/>
    <d v="2024-12-10T00:00:00"/>
    <m/>
    <n v="5"/>
    <s v="Ontime"/>
    <m/>
  </r>
  <r>
    <n v="673"/>
    <s v="Expent  cost"/>
    <d v="2024-11-28T00:00:00"/>
    <s v="CPP24-237"/>
    <m/>
    <d v="2024-11-28T00:00:00"/>
    <s v="PR2425-04661 "/>
    <s v="PO2425-05123"/>
    <d v="2024-12-05T00:00:00"/>
    <m/>
    <n v="10"/>
    <s v="SFST81000009"/>
    <s v="Tool and Equipment PD M/C"/>
    <s v="Electrical part"/>
    <n v="2"/>
    <s v="LAPP KABLE สายไฟ [VSF] IEC02 THW (f) 1x2.5 SQ.MM. (สีน้ำเงิน)"/>
    <n v="2"/>
    <s v="ROLL"/>
    <n v="720"/>
    <n v="1440"/>
    <m/>
    <x v="2"/>
    <s v="Recive bill and GRN already"/>
    <m/>
    <d v="2024-12-10T00:00:00"/>
    <m/>
    <n v="5"/>
    <s v="Ontime"/>
    <m/>
  </r>
  <r>
    <n v="674"/>
    <s v="Expent  cost"/>
    <d v="2024-11-28T00:00:00"/>
    <s v="CPP24-237"/>
    <m/>
    <d v="2024-11-28T00:00:00"/>
    <s v="PR2425-04661 "/>
    <s v="PO2425-05123"/>
    <d v="2024-12-05T00:00:00"/>
    <m/>
    <n v="10"/>
    <s v="SFST81000009"/>
    <s v="Tool and Equipment PD M/C"/>
    <s v="Electrical part"/>
    <n v="3"/>
    <s v="YAZAKI สายไฟ THW (IEC01) 450/750V 1x2.5 SQ.MM.(สีเทา)"/>
    <n v="2"/>
    <s v="ROLL"/>
    <n v="535"/>
    <n v="1070"/>
    <m/>
    <x v="2"/>
    <s v="Recive bill and GRN already"/>
    <m/>
    <d v="2024-12-10T00:00:00"/>
    <m/>
    <n v="5"/>
    <s v="Ontime"/>
    <m/>
  </r>
  <r>
    <n v="675"/>
    <s v="Expent  cost"/>
    <d v="2024-11-28T00:00:00"/>
    <s v="CPP24-237"/>
    <m/>
    <d v="2024-11-28T00:00:00"/>
    <s v="PR2425-04661 "/>
    <s v="PO2425-05123"/>
    <d v="2024-12-05T00:00:00"/>
    <m/>
    <n v="10"/>
    <s v="SFST81000009"/>
    <s v="Tool and Equipment PD M/C"/>
    <s v="Electrical part"/>
    <n v="4"/>
    <s v="YAZAKI สายไฟ THW (IEC01) 450/750V 1x2.5 SQ.MM.(สีดำ)"/>
    <n v="2"/>
    <s v="ROLL"/>
    <n v="535"/>
    <n v="1070"/>
    <m/>
    <x v="2"/>
    <s v="Recive bill and GRN already"/>
    <m/>
    <d v="2024-12-10T00:00:00"/>
    <m/>
    <n v="5"/>
    <s v="Ontime"/>
    <m/>
  </r>
  <r>
    <n v="676"/>
    <s v="Expent  cost"/>
    <d v="2024-11-28T00:00:00"/>
    <s v="CPP24-237"/>
    <m/>
    <d v="2024-11-28T00:00:00"/>
    <s v="PR2425-04661 "/>
    <s v="PO2425-05123"/>
    <d v="2024-12-05T00:00:00"/>
    <m/>
    <n v="10"/>
    <s v="SFST81000009"/>
    <s v="Tool and Equipment PD M/C"/>
    <s v="Electrical part"/>
    <n v="5"/>
    <s v="YAZAKI สายไฟ THW (IEC01) 450/750V 1x2.5 SQ.MM.(สีน้ำตาล)"/>
    <n v="2"/>
    <s v="ROLL"/>
    <n v="535"/>
    <n v="1070"/>
    <m/>
    <x v="2"/>
    <s v="Recive bill and GRN already"/>
    <m/>
    <d v="2024-12-10T00:00:00"/>
    <m/>
    <n v="5"/>
    <s v="Ontime"/>
    <m/>
  </r>
  <r>
    <n v="677"/>
    <s v="Expent  cost"/>
    <d v="2024-11-28T00:00:00"/>
    <s v="CPP24-237"/>
    <m/>
    <d v="2024-11-28T00:00:00"/>
    <s v="PR2425-04661 "/>
    <s v="PO2425-05123"/>
    <d v="2024-12-05T00:00:00"/>
    <m/>
    <n v="10"/>
    <s v="SFST81000009"/>
    <s v="Tool and Equipment PD M/C"/>
    <s v="Electrical part"/>
    <n v="6"/>
    <s v="YAZAKI สายไฟ THW (IEC01) 450/750V 1x2.5 SQ.MM.(สีฟ้า)"/>
    <n v="2"/>
    <s v="ROLL"/>
    <n v="535"/>
    <n v="1070"/>
    <m/>
    <x v="2"/>
    <s v="Recive bill and GRN already"/>
    <m/>
    <d v="2024-12-10T00:00:00"/>
    <m/>
    <n v="5"/>
    <s v="Ontime"/>
    <m/>
  </r>
  <r>
    <n v="678"/>
    <s v="Expent  cost"/>
    <d v="2024-11-28T00:00:00"/>
    <s v="CPP24-237"/>
    <m/>
    <d v="2024-11-28T00:00:00"/>
    <s v="PR2425-04661 "/>
    <s v="PO2425-05123"/>
    <d v="2024-12-05T00:00:00"/>
    <m/>
    <n v="10"/>
    <s v="SFST81000009"/>
    <s v="Tool and Equipment PD M/C"/>
    <s v="Electrical part"/>
    <n v="7"/>
    <s v="YAZAKI สายไฟ THW (IEC01) 450/750V 1x1.5 SQ.MM.(เหลือง/เขียว)"/>
    <n v="2"/>
    <s v="ROLL"/>
    <n v="535"/>
    <n v="1070"/>
    <m/>
    <x v="2"/>
    <s v="Recive bill and GRN already"/>
    <m/>
    <d v="2024-12-10T00:00:00"/>
    <m/>
    <n v="5"/>
    <s v="Ontime"/>
    <m/>
  </r>
  <r>
    <n v="679"/>
    <s v="Expent  cost"/>
    <d v="2024-11-28T00:00:00"/>
    <s v="CPP24-236"/>
    <m/>
    <d v="2024-11-28T00:00:00"/>
    <s v="PR2425-04663"/>
    <s v="PO2425-05127"/>
    <d v="2024-12-05T00:00:00"/>
    <m/>
    <n v="30"/>
    <s v="SFST81000009"/>
    <s v="Tool and Equipment PD M/C"/>
    <s v="Electrical part"/>
    <n v="1"/>
    <s v="&quot;HACO&quot; เต้ารับแบบติดผนัง 32A (IP67) 3P+N+E 5P/400V 6h"/>
    <n v="6"/>
    <s v="PCS."/>
    <n v="325"/>
    <n v="1950"/>
    <m/>
    <x v="26"/>
    <s v="Recive bill and GRN already"/>
    <m/>
    <d v="2024-12-17T00:00:00"/>
    <m/>
    <n v="12"/>
    <s v="Ontime"/>
    <m/>
  </r>
  <r>
    <n v="680"/>
    <s v="Expent  cost"/>
    <d v="2024-11-28T00:00:00"/>
    <s v="CPP24-236"/>
    <m/>
    <d v="2024-11-28T00:00:00"/>
    <s v="PR2425-04663"/>
    <s v="PO2425-05127"/>
    <d v="2024-12-05T00:00:00"/>
    <m/>
    <n v="30"/>
    <s v="SFST81000009"/>
    <s v="Tool and Equipment PD M/C"/>
    <s v="Electrical part"/>
    <n v="2"/>
    <s v="&quot;HACO&quot; เต้ารับแบบติดผนัง 16A (IP67) 3P+N+E 5P/400V 6h"/>
    <n v="6"/>
    <s v="PCS."/>
    <n v="256"/>
    <n v="1536"/>
    <m/>
    <x v="26"/>
    <s v="Recive bill and GRN already"/>
    <m/>
    <d v="2024-12-17T00:00:00"/>
    <m/>
    <n v="12"/>
    <s v="Ontime"/>
    <m/>
  </r>
  <r>
    <n v="681"/>
    <s v="Expent  cost"/>
    <d v="2024-11-28T00:00:00"/>
    <s v="CPP24-236"/>
    <m/>
    <d v="2024-11-28T00:00:00"/>
    <s v="PR2425-04663"/>
    <s v="PO2425-05127"/>
    <d v="2024-12-05T00:00:00"/>
    <m/>
    <n v="30"/>
    <s v="SFST81000009"/>
    <s v="Tool and Equipment PD M/C"/>
    <s v="Electrical part"/>
    <n v="3"/>
    <s v="&quot;HACO&quot; เต๋ารับแบบฝังเฉียง 16A (IP67) 3P+N+E 5P/400V 6h"/>
    <n v="6"/>
    <s v="PCS."/>
    <n v="183"/>
    <n v="1098"/>
    <m/>
    <x v="26"/>
    <s v="Recive bill and GRN already"/>
    <m/>
    <d v="2024-12-17T00:00:00"/>
    <m/>
    <n v="12"/>
    <s v="Ontime"/>
    <m/>
  </r>
  <r>
    <n v="682"/>
    <s v="Expent  cost"/>
    <d v="2024-11-28T00:00:00"/>
    <s v="CPP24-236"/>
    <m/>
    <d v="2024-11-28T00:00:00"/>
    <s v="PR2425-04663"/>
    <s v="PO2425-05127"/>
    <d v="2024-12-05T00:00:00"/>
    <m/>
    <n v="30"/>
    <s v="SFST81000009"/>
    <s v="Tool and Equipment PD M/C"/>
    <s v="Electrical part"/>
    <n v="4"/>
    <s v="&quot;HACO&quot; เต้ารับแบบฝังเฉียง 32A (IP67) 3P+N+E 5P/400V 6h"/>
    <n v="6"/>
    <s v="PCS."/>
    <n v="244"/>
    <n v="1464"/>
    <m/>
    <x v="26"/>
    <s v="Recive bill and GRN already"/>
    <m/>
    <d v="2024-12-17T00:00:00"/>
    <m/>
    <n v="12"/>
    <s v="Ontime"/>
    <m/>
  </r>
  <r>
    <n v="683"/>
    <s v="Expent  cost"/>
    <d v="2024-11-28T00:00:00"/>
    <s v="CPP24-236"/>
    <m/>
    <d v="2024-11-28T00:00:00"/>
    <s v="PR2425-04663"/>
    <s v="PO2425-05127"/>
    <d v="2024-12-05T00:00:00"/>
    <m/>
    <n v="30"/>
    <s v="SFST81000009"/>
    <s v="Tool and Equipment PD M/C"/>
    <s v="Electrical part"/>
    <n v="5"/>
    <s v="&quot;HACO&quot; ปลั๊กตัวเมียกลางทางกันนํ้า 16A 5 PIN 2252-6V"/>
    <n v="6"/>
    <s v="PCS."/>
    <n v="284"/>
    <n v="1704"/>
    <m/>
    <x v="26"/>
    <s v="Recive bill and GRN already"/>
    <m/>
    <d v="2024-12-17T00:00:00"/>
    <m/>
    <n v="12"/>
    <s v="Ontime"/>
    <m/>
  </r>
  <r>
    <n v="684"/>
    <s v="Expent  cost"/>
    <d v="2024-11-28T00:00:00"/>
    <s v="CPP24-236"/>
    <m/>
    <d v="2024-11-28T00:00:00"/>
    <s v="PR2425-04663"/>
    <s v="PO2425-05127"/>
    <d v="2024-12-05T00:00:00"/>
    <m/>
    <n v="30"/>
    <s v="SFST81000009"/>
    <s v="Tool and Equipment PD M/C"/>
    <s v="Electrical part"/>
    <n v="6"/>
    <s v="&quot;HACO&quot; ปลั๊กตัวเมียกลางทางกันน้ำ 32A 5 PIN 2252-6V"/>
    <n v="6"/>
    <s v="PCS."/>
    <n v="202"/>
    <n v="1212"/>
    <m/>
    <x v="26"/>
    <s v="Recive bill and GRN already"/>
    <m/>
    <d v="2024-12-17T00:00:00"/>
    <m/>
    <n v="12"/>
    <s v="Ontime"/>
    <m/>
  </r>
  <r>
    <n v="685"/>
    <s v="Expent  cost"/>
    <d v="2024-11-28T00:00:00"/>
    <s v="CPP24-236"/>
    <m/>
    <d v="2024-11-28T00:00:00"/>
    <s v="PR2425-04663"/>
    <s v="PO2425-05127"/>
    <d v="2024-12-05T00:00:00"/>
    <m/>
    <n v="30"/>
    <s v="SFST81000009"/>
    <s v="Tool and Equipment PD M/C"/>
    <s v="Electrical part"/>
    <n v="7"/>
    <s v="&quot;HACO&quot; เสียบตัวผู้ชนิดกันน้ำ 32A 400 V 5 PIN. (3P+N+E) สีแดง"/>
    <n v="6"/>
    <s v="PCS."/>
    <n v="162"/>
    <n v="972"/>
    <m/>
    <x v="26"/>
    <s v="Recive bill and GRN already"/>
    <m/>
    <d v="2024-12-17T00:00:00"/>
    <m/>
    <n v="12"/>
    <s v="Ontime"/>
    <m/>
  </r>
  <r>
    <n v="686"/>
    <s v="Expent  cost"/>
    <d v="2024-11-28T00:00:00"/>
    <s v="CPP24-236"/>
    <m/>
    <d v="2024-11-28T00:00:00"/>
    <s v="PR2425-04663"/>
    <s v="PO2425-05127"/>
    <d v="2024-12-05T00:00:00"/>
    <m/>
    <n v="30"/>
    <s v="SFST81000009"/>
    <s v="Tool and Equipment PD M/C"/>
    <s v="Electrical part"/>
    <n v="8"/>
    <s v="&quot;HACO&quot; เสียบตัวผู้ชนิดกันน้ำ 16A 400V 5 PIN. (3P+N+E) สีแดง"/>
    <n v="6"/>
    <s v="PCS."/>
    <n v="223"/>
    <n v="1338"/>
    <m/>
    <x v="26"/>
    <s v="Recive bill and GRN already"/>
    <m/>
    <d v="2024-12-17T00:00:00"/>
    <m/>
    <n v="12"/>
    <s v="Ontime"/>
    <m/>
  </r>
  <r>
    <n v="687"/>
    <s v="Expent  cost"/>
    <d v="2024-11-28T00:00:00"/>
    <s v="CPP24-236"/>
    <m/>
    <d v="2024-11-28T00:00:00"/>
    <s v="PR2425-04663"/>
    <s v="PO2425-05127"/>
    <d v="2024-12-05T00:00:00"/>
    <m/>
    <n v="30"/>
    <s v="SFST81000009"/>
    <s v="Tool and Equipment PD M/C"/>
    <s v="Electrical part"/>
    <n v="9"/>
    <s v="&quot;HACO&quot; เต้ารับแบบเฉียง 45 องศา 2P+E 16A สีน้ำเงิน 3 ขั้ว แบบกันน้ำ"/>
    <n v="6"/>
    <s v="PCS."/>
    <n v="144"/>
    <n v="864"/>
    <m/>
    <x v="16"/>
    <s v="Recive bill and GRN already"/>
    <m/>
    <d v="2024-12-17T00:00:00"/>
    <m/>
    <n v="12"/>
    <s v="Ontime"/>
    <m/>
  </r>
  <r>
    <n v="688"/>
    <s v="Expent  cost"/>
    <d v="2024-11-28T00:00:00"/>
    <s v="CPP24-236"/>
    <m/>
    <d v="2024-11-28T00:00:00"/>
    <s v="PR2425-04663"/>
    <s v="PO2425-05127"/>
    <d v="2024-12-05T00:00:00"/>
    <m/>
    <n v="30"/>
    <s v="SFST81000009"/>
    <s v="Tool and Equipment PD M/C"/>
    <s v="Electrical part"/>
    <n v="10"/>
    <s v="HACO ปลั๊กตัวเมียติดผนัง แบบตรง 16A 3ขา (2P+E) สีน้ำเงิน แบบกันน้ำ"/>
    <n v="6"/>
    <s v="PCS."/>
    <n v="189"/>
    <n v="1134"/>
    <m/>
    <x v="26"/>
    <s v="Recive bill and GRN already"/>
    <m/>
    <d v="2024-12-17T00:00:00"/>
    <m/>
    <n v="12"/>
    <s v="Ontime"/>
    <m/>
  </r>
  <r>
    <n v="689"/>
    <s v="Expent  cost"/>
    <d v="2024-11-28T00:00:00"/>
    <s v="CPP24-236"/>
    <m/>
    <d v="2024-11-28T00:00:00"/>
    <s v="PR2425-04663"/>
    <s v="PO2425-05127"/>
    <d v="2024-12-05T00:00:00"/>
    <m/>
    <n v="30"/>
    <s v="SFST81000009"/>
    <s v="Tool and Equipment PD M/C"/>
    <s v="Electrical part"/>
    <n v="11"/>
    <s v="&quot;HACO&quot; ปลั๊กเสียบตัวผู้ 3 ขา 2P+E 16A 3 PIN รุ่น 013-6V"/>
    <n v="6"/>
    <s v="PCS."/>
    <n v="110"/>
    <n v="660"/>
    <m/>
    <x v="26"/>
    <s v="Recive bill and GRN already"/>
    <m/>
    <d v="2024-12-17T00:00:00"/>
    <m/>
    <n v="12"/>
    <s v="Ontime"/>
    <m/>
  </r>
  <r>
    <n v="690"/>
    <s v="Expent  cost"/>
    <d v="2024-11-28T00:00:00"/>
    <s v="CPP24-236"/>
    <m/>
    <d v="2024-11-28T00:00:00"/>
    <s v="PR2425-04663"/>
    <s v="PO2425-05127"/>
    <d v="2024-12-05T00:00:00"/>
    <m/>
    <n v="10"/>
    <s v="SFST81000009"/>
    <s v="Tool and Equipment PD M/C"/>
    <s v="Electrical part"/>
    <n v="12"/>
    <s v="&quot;HACO&quot; เต้ารับกลางทาง 3 ขา 16A กันน่า 2P+E 220-250V 2132 IP67"/>
    <n v="6"/>
    <s v="PCS."/>
    <n v="168"/>
    <n v="1008"/>
    <m/>
    <x v="26"/>
    <s v="Recive bill and GRN already"/>
    <m/>
    <d v="2024-12-17T00:00:00"/>
    <m/>
    <n v="12"/>
    <s v="over deliverry"/>
    <m/>
  </r>
  <r>
    <n v="691"/>
    <s v="Expent  cost"/>
    <d v="2024-11-28T00:00:00"/>
    <m/>
    <m/>
    <d v="2024-11-28T00:00:00"/>
    <s v="PR2425-04666"/>
    <s v="PO2425-05307"/>
    <d v="2024-12-05T00:00:00"/>
    <m/>
    <n v="45"/>
    <s v="SFST81000064"/>
    <s v="Fire alarm system"/>
    <s v="Inspect cost"/>
    <n v="1"/>
    <s v="PM Program (Function Test)  Function Test (ครั้งที่ 1 ของปี)"/>
    <n v="1"/>
    <s v="PCS."/>
    <n v="6500"/>
    <n v="6500"/>
    <m/>
    <x v="108"/>
    <s v="Recive bill and GRN already"/>
    <s v="GRN2425-0006496"/>
    <d v="2025-01-16T00:00:00"/>
    <m/>
    <n v="42"/>
    <s v="Ontime"/>
    <m/>
  </r>
  <r>
    <n v="692"/>
    <s v="Expent  cost"/>
    <d v="2024-11-28T00:00:00"/>
    <m/>
    <m/>
    <d v="2024-11-28T00:00:00"/>
    <s v="PR2425-04666"/>
    <s v="PO2425-05307"/>
    <d v="2024-12-05T00:00:00"/>
    <m/>
    <n v="45"/>
    <s v="SFST81000064"/>
    <s v="Fire alarm system"/>
    <s v="Inspect cost"/>
    <n v="2"/>
    <s v="KML-360 Type ML Link 360°F (182°C) Function Test (ครั้งที่ 1 ของปี)"/>
    <n v="8"/>
    <s v="PCS."/>
    <n v="81.25"/>
    <n v="650"/>
    <m/>
    <x v="108"/>
    <s v="Recive bill and GRN already"/>
    <s v="GRN2425-0006496"/>
    <d v="2025-01-16T00:00:00"/>
    <m/>
    <n v="42"/>
    <s v="Ontime"/>
    <m/>
  </r>
  <r>
    <n v="693"/>
    <s v="Expent  cost"/>
    <d v="2024-11-28T00:00:00"/>
    <m/>
    <m/>
    <d v="2024-11-28T00:00:00"/>
    <s v="PR2425-04666"/>
    <s v="PO2425-05307"/>
    <d v="2024-12-05T00:00:00"/>
    <m/>
    <n v="45"/>
    <s v="SFST81000064"/>
    <s v="Fire alarm system"/>
    <s v="Inspect cost"/>
    <n v="3"/>
    <s v="Replacement Nozzle Seals Function Test (ครั้งที่ 1 ของปี)"/>
    <n v="1"/>
    <s v="PCS."/>
    <n v="1800"/>
    <n v="1800"/>
    <m/>
    <x v="108"/>
    <s v="Recive bill and GRN already"/>
    <s v="GRN2425-0006496"/>
    <d v="2025-01-16T00:00:00"/>
    <m/>
    <n v="42"/>
    <s v="Ontime"/>
    <m/>
  </r>
  <r>
    <n v="694"/>
    <s v="Expent  cost"/>
    <d v="2024-11-28T00:00:00"/>
    <m/>
    <m/>
    <d v="2024-11-28T00:00:00"/>
    <s v="PR2425-04666"/>
    <s v="PO2425-05307"/>
    <d v="2024-12-05T00:00:00"/>
    <m/>
    <n v="45"/>
    <s v="SFST81000064"/>
    <s v="Fire alarm system"/>
    <s v="Inspect cost"/>
    <n v="4"/>
    <s v="PM Program (Operation Test)  Operation Test (ครั้งที่ 2 ของปี)"/>
    <n v="1"/>
    <s v="PCS."/>
    <n v="9500"/>
    <n v="9500"/>
    <m/>
    <x v="108"/>
    <s v="Recive bill and GRN already"/>
    <s v="GRN2425-0006496"/>
    <d v="2025-01-16T00:00:00"/>
    <m/>
    <n v="42"/>
    <s v="Ontime"/>
    <m/>
  </r>
  <r>
    <n v="695"/>
    <s v="Expent  cost"/>
    <d v="2024-11-28T00:00:00"/>
    <m/>
    <m/>
    <d v="2024-11-28T00:00:00"/>
    <s v="PR2425-04666"/>
    <s v="PO2425-05307"/>
    <d v="2024-12-05T00:00:00"/>
    <m/>
    <n v="45"/>
    <s v="SFST81000064"/>
    <s v="Fire alarm system"/>
    <s v="Inspect cost"/>
    <n v="5"/>
    <s v="ตรวจสอบระบบ Gas Leck Detector  Operation Test (ครั้งที่ 2 ของปี)"/>
    <n v="1"/>
    <s v="PCS."/>
    <n v="7500"/>
    <n v="7500"/>
    <m/>
    <x v="108"/>
    <s v="Recive bill and GRN already"/>
    <s v="GRN2425-0006496"/>
    <d v="2025-01-16T00:00:00"/>
    <m/>
    <n v="42"/>
    <s v="Ontime"/>
    <m/>
  </r>
  <r>
    <n v="696"/>
    <s v="Expent  cost"/>
    <d v="2024-11-28T00:00:00"/>
    <m/>
    <m/>
    <d v="2024-11-28T00:00:00"/>
    <s v="PR2425-04667 "/>
    <s v="PO2425-05128"/>
    <d v="2024-12-05T00:00:00"/>
    <m/>
    <n v="45"/>
    <s v="SFST81000009"/>
    <s v="PD Machine"/>
    <s v="Machine Spare part"/>
    <n v="1"/>
    <s v="Rational&quot; MODEL: SCC WE 202 Sereal no: E22S119032739795 Door gasket"/>
    <n v="2"/>
    <s v="PCS."/>
    <n v="7125"/>
    <n v="14250"/>
    <m/>
    <x v="30"/>
    <s v="Recive bill and GRN already"/>
    <s v="GRN2425-0006283"/>
    <d v="2025-01-09T00:00:00"/>
    <m/>
    <n v="35"/>
    <s v="Ontime"/>
    <m/>
  </r>
  <r>
    <n v="697"/>
    <s v="Expent  cost"/>
    <d v="2024-11-28T00:00:00"/>
    <m/>
    <m/>
    <d v="2024-11-28T00:00:00"/>
    <s v="PR2425-04667 "/>
    <s v="PO2425-05128"/>
    <d v="2024-12-05T00:00:00"/>
    <m/>
    <n v="45"/>
    <s v="SFST81000009"/>
    <s v="PD Machine"/>
    <s v="Machine Spare part"/>
    <n v="2"/>
    <s v="&quot;Rational&quot; MODEL: SCC WE 202 Sereal no: E225119032739795 Air Inlet filter"/>
    <n v="4"/>
    <s v="PCS."/>
    <n v="712.5"/>
    <n v="2850"/>
    <m/>
    <x v="30"/>
    <s v="Recive bill and GRN already"/>
    <s v="GRN2425-0006283"/>
    <d v="2025-01-09T00:00:00"/>
    <m/>
    <n v="35"/>
    <s v="Ontime"/>
    <m/>
  </r>
  <r>
    <n v="698"/>
    <s v="Expent  cost"/>
    <d v="2024-11-28T00:00:00"/>
    <m/>
    <m/>
    <d v="2024-11-28T00:00:00"/>
    <s v="PR2425-04667 "/>
    <s v="PO2425-05128"/>
    <d v="2024-12-05T00:00:00"/>
    <m/>
    <n v="45"/>
    <s v="SFST81000009"/>
    <s v="PD Machine"/>
    <s v="Machine Spare part"/>
    <n v="3"/>
    <s v="&quot;Rational&quot; MODEL: ICOMBI PRO Sereal no: E22SJ23013033144 Door gasket"/>
    <n v="2"/>
    <s v="PCS."/>
    <n v="7125"/>
    <n v="14250"/>
    <m/>
    <x v="30"/>
    <s v="Recive bill and GRN already"/>
    <s v="GRN2425-0006283"/>
    <d v="2025-01-09T00:00:00"/>
    <m/>
    <n v="35"/>
    <s v="Ontime"/>
    <m/>
  </r>
  <r>
    <n v="699"/>
    <s v="Expent  cost"/>
    <d v="2024-11-28T00:00:00"/>
    <m/>
    <m/>
    <d v="2024-11-28T00:00:00"/>
    <s v="PR2425-04667 "/>
    <s v="PO2425-05128"/>
    <d v="2024-12-05T00:00:00"/>
    <m/>
    <n v="45"/>
    <s v="SFST81000009"/>
    <s v="PD Machine"/>
    <s v="Machine Spare part"/>
    <n v="4"/>
    <s v="&quot;Rational&quot; MODEL: ICOMBI PRO Sereal no: E22SJ23013033144 AIR INLET FILTER"/>
    <n v="2"/>
    <s v="PCS."/>
    <n v="1140"/>
    <n v="2280"/>
    <m/>
    <x v="30"/>
    <s v="Recive bill and GRN already"/>
    <s v="GRN2425-0006283"/>
    <d v="2025-01-09T00:00:00"/>
    <m/>
    <n v="35"/>
    <s v="Ontime"/>
    <m/>
  </r>
  <r>
    <n v="700"/>
    <s v="Expent  cost"/>
    <d v="2024-11-28T00:00:00"/>
    <m/>
    <m/>
    <d v="2024-11-28T00:00:00"/>
    <s v="PR2425-04667 "/>
    <s v="PO2425-05128"/>
    <d v="2024-12-05T00:00:00"/>
    <m/>
    <n v="45"/>
    <s v="SFST81000009"/>
    <s v="PD Machine"/>
    <s v="Machine Spare part"/>
    <n v="5"/>
    <s v="&quot;Rational&quot; MODEL: ICOMBI PRO Sereal no: E22SJ23013033144 Gasket glass pane/trolly"/>
    <n v="2"/>
    <s v="PCS."/>
    <n v="3990"/>
    <n v="7980"/>
    <m/>
    <x v="30"/>
    <s v="Recive bill and GRN already"/>
    <s v="GRN2425-0006283"/>
    <d v="2025-01-09T00:00:00"/>
    <m/>
    <n v="35"/>
    <s v="Ontime"/>
    <m/>
  </r>
  <r>
    <n v="701"/>
    <s v="Expent  cost"/>
    <d v="2024-11-28T00:00:00"/>
    <m/>
    <m/>
    <d v="2024-11-28T00:00:00"/>
    <s v="PR2425-04667 "/>
    <s v="PO2425-05128"/>
    <d v="2024-12-05T00:00:00"/>
    <m/>
    <n v="45"/>
    <s v="SFST81000009"/>
    <s v="PD Machine"/>
    <s v="Machine Spare part"/>
    <n v="6"/>
    <s v="&quot;Rational&quot; MODEL: SCC WE 202 Sereal no: E22SI19032734036 Door gasket"/>
    <n v="2"/>
    <s v="PCS."/>
    <n v="7125"/>
    <n v="14250"/>
    <m/>
    <x v="30"/>
    <s v="Recive bill and GRN already"/>
    <s v="GRN2425-0006283"/>
    <d v="2025-01-09T00:00:00"/>
    <m/>
    <n v="35"/>
    <s v="Ontime"/>
    <m/>
  </r>
  <r>
    <n v="702"/>
    <s v="Expent  cost"/>
    <d v="2024-11-28T00:00:00"/>
    <m/>
    <m/>
    <d v="2024-11-28T00:00:00"/>
    <s v="PR2425-04667 "/>
    <s v="PO2425-05128"/>
    <d v="2024-12-05T00:00:00"/>
    <m/>
    <n v="45"/>
    <s v="SFST81000009"/>
    <s v="PD Machine"/>
    <s v="Machine Spare part"/>
    <n v="7"/>
    <s v="&quot;Rational&quot; MODEL: SCC WE 202 Sereal no: E225119032734036 Air Inlet filter"/>
    <n v="4"/>
    <s v="PCS."/>
    <n v="712.5"/>
    <n v="2850"/>
    <m/>
    <x v="30"/>
    <s v="Recive bill and GRN already"/>
    <s v="GRN2425-0006283"/>
    <d v="2025-01-09T00:00:00"/>
    <m/>
    <n v="35"/>
    <s v="Ontime"/>
    <m/>
  </r>
  <r>
    <n v="703"/>
    <s v="Expent  cost"/>
    <d v="2024-11-28T00:00:00"/>
    <m/>
    <m/>
    <d v="2024-11-28T00:00:00"/>
    <s v="PR2425-04667 "/>
    <s v="PO2425-05128"/>
    <d v="2024-12-05T00:00:00"/>
    <m/>
    <n v="45"/>
    <s v="SFST81000009"/>
    <s v="PD Machine"/>
    <s v="Machine Spare part"/>
    <n v="8"/>
    <s v="Rational MODEL: ICOMBI PRO Sereal no: E22SJ23083078215 Door gasket"/>
    <n v="2"/>
    <s v="PCS."/>
    <n v="7125"/>
    <n v="14250"/>
    <m/>
    <x v="30"/>
    <s v="Recive bill and GRN already"/>
    <s v="GRN2425-0006283"/>
    <d v="2025-01-09T00:00:00"/>
    <m/>
    <n v="35"/>
    <s v="Ontime"/>
    <m/>
  </r>
  <r>
    <n v="704"/>
    <s v="Expent  cost"/>
    <d v="2024-11-28T00:00:00"/>
    <m/>
    <m/>
    <d v="2024-11-28T00:00:00"/>
    <s v="PR2425-04667 "/>
    <s v="PO2425-05128"/>
    <d v="2024-12-05T00:00:00"/>
    <m/>
    <n v="45"/>
    <s v="SFST81000009"/>
    <s v="PD Machine"/>
    <s v="Machine Spare part"/>
    <n v="9"/>
    <s v="&quot;Rational&quot; MODEL: ICOMBI PRO Sereal -no: E22SJ23083078215 AIR INLET FILTER"/>
    <n v="2"/>
    <s v="PCS."/>
    <n v="1140"/>
    <n v="2280"/>
    <m/>
    <x v="30"/>
    <s v="Recive bill and GRN already"/>
    <s v="GRN2425-0006283"/>
    <d v="2025-01-09T00:00:00"/>
    <m/>
    <n v="35"/>
    <s v="Ontime"/>
    <m/>
  </r>
  <r>
    <n v="705"/>
    <s v="Expent  cost"/>
    <d v="2024-11-28T00:00:00"/>
    <m/>
    <m/>
    <d v="2024-11-28T00:00:00"/>
    <s v="PR2425-04667 "/>
    <s v="PO2425-05128"/>
    <d v="2024-12-05T00:00:00"/>
    <m/>
    <n v="45"/>
    <s v="SFST81000009"/>
    <s v="PD Machine"/>
    <s v="Machine Spare part"/>
    <n v="10"/>
    <s v="&quot;Rational&quot; MODEL: ICOMBI PRO Sereal -no: E22SJ23083078215 Gasket glass pane/trolly"/>
    <n v="2"/>
    <s v="PCS."/>
    <n v="3990"/>
    <n v="7980"/>
    <m/>
    <x v="30"/>
    <s v="Recive bill and GRN already"/>
    <s v="GRN2425-0006283"/>
    <d v="2025-01-09T00:00:00"/>
    <m/>
    <n v="35"/>
    <s v="Ontime"/>
    <m/>
  </r>
  <r>
    <n v="706"/>
    <s v="Expent  cost"/>
    <d v="2024-12-03T00:00:00"/>
    <m/>
    <m/>
    <d v="2024-12-03T00:00:00"/>
    <s v="PR2425-04700"/>
    <s v="PO2425-5294"/>
    <d v="2024-12-10T00:00:00"/>
    <m/>
    <n v="10"/>
    <s v="SFST81000048"/>
    <s v="PD Machine"/>
    <s v="Combi oven No.3"/>
    <n v="1"/>
    <s v="42.00.128P SD-memory card"/>
    <n v="1"/>
    <s v="JOB."/>
    <n v="5700"/>
    <n v="5700"/>
    <m/>
    <x v="30"/>
    <s v="Recive bill and GRN already"/>
    <m/>
    <d v="2024-12-16T00:00:00"/>
    <m/>
    <n v="6"/>
    <s v="Ontime"/>
    <m/>
  </r>
  <r>
    <n v="707"/>
    <s v="Expent  cost"/>
    <d v="2024-12-03T00:00:00"/>
    <m/>
    <m/>
    <d v="2024-12-03T00:00:00"/>
    <s v="PR2425-04700"/>
    <s v="PO2425-5293"/>
    <d v="2024-12-10T00:00:00"/>
    <m/>
    <n v="10"/>
    <s v="SFST81000048"/>
    <s v="PD Machine"/>
    <s v="Combi oven No.3"/>
    <n v="2"/>
    <s v="40.03.772P Transformer f. cooling fan"/>
    <n v="1"/>
    <s v="JOB."/>
    <n v="5750"/>
    <n v="5750"/>
    <m/>
    <x v="30"/>
    <s v="Recive bill and GRN already"/>
    <m/>
    <d v="2024-12-16T00:00:00"/>
    <m/>
    <n v="6"/>
    <s v="Ontime"/>
    <m/>
  </r>
  <r>
    <n v="708"/>
    <s v="Expent  cost"/>
    <d v="2024-12-03T00:00:00"/>
    <m/>
    <m/>
    <d v="2024-12-03T00:00:00"/>
    <s v="PR2425-04700"/>
    <s v="PO2425-5293"/>
    <d v="2024-12-10T00:00:00"/>
    <m/>
    <n v="10"/>
    <s v="SFST81000048"/>
    <s v="PD Machine"/>
    <s v="Combi oven No.3"/>
    <n v="3"/>
    <s v="40.03.948P Cooling fan with NTC"/>
    <n v="1"/>
    <s v="JOB."/>
    <n v="8250"/>
    <n v="8250"/>
    <m/>
    <x v="30"/>
    <s v="Recive bill and GRN already"/>
    <m/>
    <d v="2024-12-16T00:00:00"/>
    <m/>
    <n v="6"/>
    <s v="Ontime"/>
    <m/>
  </r>
  <r>
    <n v="709"/>
    <s v="Expent  cost"/>
    <d v="2024-12-03T00:00:00"/>
    <m/>
    <m/>
    <d v="2024-12-03T00:00:00"/>
    <s v="PR2425-04700"/>
    <s v="PO2425-5293"/>
    <d v="2024-12-10T00:00:00"/>
    <m/>
    <n v="10"/>
    <s v="SFST81000048"/>
    <s v="PD Machine"/>
    <s v="Combi oven No.3"/>
    <n v="4"/>
    <s v="Service Charge"/>
    <n v="1"/>
    <s v="JOB."/>
    <n v="1000"/>
    <n v="1000"/>
    <m/>
    <x v="30"/>
    <s v="Recive bill and GRN already"/>
    <m/>
    <d v="2024-12-16T00:00:00"/>
    <m/>
    <n v="6"/>
    <s v="Ontime"/>
    <m/>
  </r>
  <r>
    <n v="710"/>
    <s v="Expent  cost"/>
    <d v="2024-12-03T00:00:00"/>
    <m/>
    <m/>
    <d v="2024-12-03T00:00:00"/>
    <s v="PR2425-04700"/>
    <s v="PO2425-5295"/>
    <d v="2024-12-10T00:00:00"/>
    <m/>
    <n v="10"/>
    <s v="SFST81000048"/>
    <s v="PD Machine"/>
    <s v="Combi oven No.3"/>
    <n v="5"/>
    <s v="Service Charge"/>
    <n v="1"/>
    <s v="JOB."/>
    <n v="3000"/>
    <n v="3000"/>
    <m/>
    <x v="30"/>
    <s v="Recive bill and GRN already"/>
    <m/>
    <d v="2024-12-16T00:00:00"/>
    <m/>
    <n v="6"/>
    <s v="Ontime"/>
    <m/>
  </r>
  <r>
    <n v="711"/>
    <s v="CAPEX  (Unbudget)"/>
    <d v="2024-12-03T00:00:00"/>
    <m/>
    <m/>
    <d v="2024-12-03T00:00:00"/>
    <s v="PR2425-04708"/>
    <s v="PO2425-05333"/>
    <d v="2024-12-10T00:00:00"/>
    <m/>
    <n v="45"/>
    <s v="SFST82000009"/>
    <s v="Office Air condition"/>
    <s v="Tool and Equipment"/>
    <n v="1"/>
    <s v="New: Air carrier 36,000 BTU"/>
    <n v="1"/>
    <s v="JOB."/>
    <n v="52500"/>
    <n v="52500"/>
    <m/>
    <x v="109"/>
    <s v="Recive bill and GRN already"/>
    <s v="GRN2425-0006452"/>
    <d v="2025-01-16T00:00:00"/>
    <m/>
    <n v="37"/>
    <s v="Ontime"/>
    <m/>
  </r>
  <r>
    <n v="712"/>
    <s v="CAPEX  (Unbudget)"/>
    <d v="2024-12-03T00:00:00"/>
    <m/>
    <m/>
    <d v="2024-12-03T00:00:00"/>
    <s v="PR2425-04708"/>
    <s v="PO2425-05333"/>
    <d v="2024-12-10T00:00:00"/>
    <m/>
    <n v="45"/>
    <s v="SFST82000009"/>
    <s v="Office Air condition"/>
    <s v="Tool and Equipment"/>
    <n v="2"/>
    <s v="Installation New Air: 3 Phase"/>
    <n v="1"/>
    <s v="JOB."/>
    <n v="8700"/>
    <n v="8700"/>
    <m/>
    <x v="109"/>
    <s v="Recive bill and GRN already"/>
    <s v="GRN2425-0006452"/>
    <d v="2025-01-16T00:00:00"/>
    <m/>
    <n v="37"/>
    <s v="Ontime"/>
    <m/>
  </r>
  <r>
    <n v="713"/>
    <s v="Expent  cost"/>
    <d v="2024-12-05T00:00:00"/>
    <m/>
    <m/>
    <d v="2024-12-05T00:00:00"/>
    <s v="PR2425-04737"/>
    <s v="PO2425-05308"/>
    <d v="2024-12-12T00:00:00"/>
    <m/>
    <n v="45"/>
    <s v="SFST81000009"/>
    <s v="Office Air condition"/>
    <s v="Tool and Equipment"/>
    <n v="1"/>
    <s v="Remove and Installation from office Maintenace to MDB room"/>
    <n v="1"/>
    <s v="JOB."/>
    <n v="13000"/>
    <n v="13000"/>
    <m/>
    <x v="109"/>
    <s v="Recive bill and GRN already"/>
    <s v="GRN2425-0006454"/>
    <d v="2025-01-16T00:00:00"/>
    <m/>
    <n v="35"/>
    <s v="Ontime"/>
    <m/>
  </r>
  <r>
    <n v="714"/>
    <s v="Expent  cost"/>
    <d v="2024-12-05T00:00:00"/>
    <s v="CPP24-133"/>
    <m/>
    <d v="2024-12-05T00:00:00"/>
    <s v="PR2425-04738"/>
    <s v="PO2425-5296"/>
    <d v="2024-12-12T00:00:00"/>
    <m/>
    <n v="45"/>
    <s v="SFST34000138"/>
    <s v="Consumable part for MN"/>
    <s v="Tool and Equipment"/>
    <n v="1"/>
    <s v="ข้อต่อตรงสายลมเกลียวนอก 1/8&quot; ออก 6 mm."/>
    <n v="10"/>
    <s v="PCS."/>
    <n v="10"/>
    <n v="100"/>
    <m/>
    <x v="29"/>
    <s v="Recive bill and GRN already"/>
    <m/>
    <d v="2025-01-02T00:00:00"/>
    <m/>
    <n v="21"/>
    <s v="Ontime"/>
    <m/>
  </r>
  <r>
    <n v="715"/>
    <s v="Expent  cost"/>
    <d v="2024-12-05T00:00:00"/>
    <s v="CPP24-133"/>
    <m/>
    <d v="2024-12-05T00:00:00"/>
    <s v="PR2425-04738"/>
    <s v="PO2425-5296"/>
    <d v="2024-12-12T00:00:00"/>
    <m/>
    <n v="45"/>
    <s v="SFST34000139"/>
    <s v="Consumable part for MN"/>
    <s v="Tool and Equipment"/>
    <n v="2"/>
    <s v="ข้อต่อตรงสายลมเกลียวนอก 1/4&quot; ออก 6 mm."/>
    <n v="10"/>
    <s v="PCS."/>
    <n v="11"/>
    <n v="110"/>
    <m/>
    <x v="29"/>
    <s v="Recive bill and GRN already"/>
    <m/>
    <d v="2025-01-02T00:00:00"/>
    <m/>
    <n v="21"/>
    <s v="Ontime"/>
    <m/>
  </r>
  <r>
    <n v="716"/>
    <s v="Expent  cost"/>
    <d v="2024-12-05T00:00:00"/>
    <s v="CPP24-133"/>
    <m/>
    <d v="2024-12-05T00:00:00"/>
    <s v="PR2425-04738"/>
    <s v="PO2425-5296"/>
    <d v="2024-12-12T00:00:00"/>
    <m/>
    <n v="45"/>
    <s v="SFST34000140"/>
    <s v="Consumable part for MN"/>
    <s v="Tool and Equipment"/>
    <n v="3"/>
    <s v="ข้อต่อตรงสายลมเกลียวนอก 3/8&quot; ออก 6 mm."/>
    <n v="10"/>
    <s v="PCS."/>
    <n v="15"/>
    <n v="150"/>
    <m/>
    <x v="29"/>
    <s v="Recive bill and GRN already"/>
    <m/>
    <d v="2025-01-02T00:00:00"/>
    <m/>
    <n v="21"/>
    <s v="Ontime"/>
    <m/>
  </r>
  <r>
    <n v="717"/>
    <s v="Expent  cost"/>
    <d v="2024-12-05T00:00:00"/>
    <s v="CPP24-133"/>
    <m/>
    <d v="2024-12-05T00:00:00"/>
    <s v="PR2425-04738"/>
    <s v="PO2425-5296"/>
    <d v="2024-12-12T00:00:00"/>
    <m/>
    <n v="45"/>
    <s v="SFST34000141"/>
    <s v="Consumable part for MN"/>
    <s v="Tool and Equipment"/>
    <n v="4"/>
    <s v="ข้อต่อตรงสายลมเกลียวนอก 1/2&quot; ออก 6 mm."/>
    <n v="10"/>
    <s v="PCS."/>
    <n v="23"/>
    <n v="230"/>
    <m/>
    <x v="29"/>
    <s v="Recive bill and GRN already"/>
    <m/>
    <d v="2025-01-02T00:00:00"/>
    <m/>
    <n v="21"/>
    <s v="Ontime"/>
    <m/>
  </r>
  <r>
    <n v="718"/>
    <s v="Expent  cost"/>
    <d v="2024-12-05T00:00:00"/>
    <s v="CPP24-133"/>
    <m/>
    <d v="2024-12-05T00:00:00"/>
    <s v="PR2425-04738"/>
    <s v="PO2425-5296"/>
    <d v="2024-12-12T00:00:00"/>
    <m/>
    <n v="45"/>
    <s v="SFST34000142"/>
    <s v="Consumable part for MN"/>
    <s v="Tool and Equipment"/>
    <n v="5"/>
    <s v="ข้อต่อตรงสายลมเกลียวนอก 1/8&quot; ออก 8mm."/>
    <n v="10"/>
    <s v="PCS."/>
    <n v="10"/>
    <n v="100"/>
    <m/>
    <x v="29"/>
    <s v="Recive bill and GRN already"/>
    <m/>
    <d v="2025-01-02T00:00:00"/>
    <m/>
    <n v="21"/>
    <s v="Ontime"/>
    <m/>
  </r>
  <r>
    <n v="719"/>
    <s v="Expent  cost"/>
    <d v="2024-12-05T00:00:00"/>
    <s v="CPP24-133"/>
    <m/>
    <d v="2024-12-05T00:00:00"/>
    <s v="PR2425-04738"/>
    <s v="PO2425-5296"/>
    <d v="2024-12-12T00:00:00"/>
    <m/>
    <n v="45"/>
    <s v="SFST34000143"/>
    <s v="Consumable part for MN"/>
    <s v="Tool and Equipment"/>
    <n v="6"/>
    <s v="ข้อต่อตรงสายลมเกลียวนอก 1/4&quot; ออก 8 mm."/>
    <n v="10"/>
    <s v="PCS."/>
    <n v="11"/>
    <n v="110"/>
    <m/>
    <x v="29"/>
    <s v="Recive bill and GRN already"/>
    <m/>
    <d v="2025-01-02T00:00:00"/>
    <m/>
    <n v="21"/>
    <s v="Ontime"/>
    <m/>
  </r>
  <r>
    <n v="720"/>
    <s v="Expent  cost"/>
    <d v="2024-12-05T00:00:00"/>
    <s v="CPP24-133"/>
    <m/>
    <d v="2024-12-05T00:00:00"/>
    <s v="PR2425-04738"/>
    <s v="PO2425-5296"/>
    <d v="2024-12-12T00:00:00"/>
    <m/>
    <n v="45"/>
    <s v="SFST34000144"/>
    <s v="Consumable part for MN"/>
    <s v="Tool and Equipment"/>
    <n v="7"/>
    <s v="ข้อต่อตรงสายลมเกลียวนอก 3/8&quot; ออก 8 mm."/>
    <n v="10"/>
    <s v="PCS."/>
    <n v="16"/>
    <n v="160"/>
    <m/>
    <x v="29"/>
    <s v="Recive bill and GRN already"/>
    <m/>
    <d v="2025-01-02T00:00:00"/>
    <m/>
    <n v="21"/>
    <s v="Ontime"/>
    <m/>
  </r>
  <r>
    <n v="721"/>
    <s v="Expent  cost"/>
    <d v="2024-12-05T00:00:00"/>
    <s v="CPP24-133"/>
    <m/>
    <d v="2024-12-05T00:00:00"/>
    <s v="PR2425-04738"/>
    <s v="PO2425-5296"/>
    <d v="2024-12-12T00:00:00"/>
    <m/>
    <n v="45"/>
    <s v="SFST34000145"/>
    <s v="Consumable part for MN"/>
    <s v="Tool and Equipment"/>
    <n v="8"/>
    <s v="ข้อต่อตรงสายลมเกลียวนอก 1/2&quot; ออก 8 mm."/>
    <n v="10"/>
    <s v="PCS."/>
    <n v="24"/>
    <n v="240"/>
    <m/>
    <x v="29"/>
    <s v="Recive bill and GRN already"/>
    <m/>
    <d v="2025-01-02T00:00:00"/>
    <m/>
    <n v="21"/>
    <s v="Ontime"/>
    <m/>
  </r>
  <r>
    <n v="722"/>
    <s v="Expent  cost"/>
    <d v="2024-12-05T00:00:00"/>
    <s v="CPP24-133"/>
    <m/>
    <d v="2024-12-05T00:00:00"/>
    <s v="PR2425-04738"/>
    <s v="PO2425-5296"/>
    <d v="2024-12-12T00:00:00"/>
    <m/>
    <n v="45"/>
    <s v="SFST34000146"/>
    <s v="Consumable part for MN"/>
    <s v="Tool and Equipment"/>
    <n v="9"/>
    <s v="ข้อต่อตรงสายลมเกลียวนอก 1/8&quot; ออก 10 mm."/>
    <n v="10"/>
    <s v="PCS."/>
    <n v="16"/>
    <n v="160"/>
    <m/>
    <x v="29"/>
    <s v="Recive bill and GRN already"/>
    <m/>
    <d v="2025-01-02T00:00:00"/>
    <m/>
    <n v="21"/>
    <s v="Ontime"/>
    <m/>
  </r>
  <r>
    <n v="723"/>
    <s v="Expent  cost"/>
    <d v="2024-12-05T00:00:00"/>
    <s v="CPP24-133"/>
    <m/>
    <d v="2024-12-05T00:00:00"/>
    <s v="PR2425-04738"/>
    <s v="PO2425-5296"/>
    <d v="2024-12-12T00:00:00"/>
    <m/>
    <n v="45"/>
    <s v="SFST34000147"/>
    <s v="Consumable part for MN"/>
    <s v="Tool and Equipment"/>
    <n v="10"/>
    <s v="ข้อต่อตรงสายลมเกลียวนอก 1/4&quot; ออก 10 mm."/>
    <n v="10"/>
    <s v="PCS."/>
    <n v="16"/>
    <n v="160"/>
    <m/>
    <x v="29"/>
    <s v="Recive bill and GRN already"/>
    <m/>
    <d v="2025-01-02T00:00:00"/>
    <m/>
    <n v="21"/>
    <s v="Ontime"/>
    <m/>
  </r>
  <r>
    <n v="724"/>
    <s v="Expent  cost"/>
    <d v="2024-12-05T00:00:00"/>
    <s v="CPP24-133"/>
    <m/>
    <d v="2024-12-05T00:00:00"/>
    <s v="PR2425-04738"/>
    <s v="PO2425-5296"/>
    <d v="2024-12-12T00:00:00"/>
    <m/>
    <n v="45"/>
    <s v="SFST34000148"/>
    <s v="Consumable part for MN"/>
    <s v="Tool and Equipment"/>
    <n v="11"/>
    <s v="ข้อต่อตรงสายลมเกลียวนอก 3/8&quot; ออก 10 mm."/>
    <n v="10"/>
    <s v="PCS."/>
    <n v="17"/>
    <n v="170"/>
    <m/>
    <x v="29"/>
    <s v="Recive bill and GRN already"/>
    <m/>
    <d v="2025-01-02T00:00:00"/>
    <m/>
    <n v="21"/>
    <s v="Ontime"/>
    <m/>
  </r>
  <r>
    <n v="725"/>
    <s v="Expent  cost"/>
    <d v="2024-12-05T00:00:00"/>
    <s v="CPP24-133"/>
    <m/>
    <d v="2024-12-05T00:00:00"/>
    <s v="PR2425-04738"/>
    <s v="PO2425-5296"/>
    <d v="2024-12-12T00:00:00"/>
    <m/>
    <n v="45"/>
    <s v="SFST34000149"/>
    <s v="Consumable part for MN"/>
    <s v="Tool and Equipment"/>
    <n v="12"/>
    <s v="ข้อต่อตรงสายลมเกลียวนอก 1/2&quot; ออก 10 mm."/>
    <n v="10"/>
    <s v="PCS."/>
    <n v="24"/>
    <n v="240"/>
    <m/>
    <x v="29"/>
    <s v="Recive bill and GRN already"/>
    <m/>
    <d v="2025-01-02T00:00:00"/>
    <m/>
    <n v="21"/>
    <s v="Ontime"/>
    <m/>
  </r>
  <r>
    <n v="726"/>
    <s v="Expent  cost"/>
    <d v="2024-12-05T00:00:00"/>
    <s v="CPP24-133"/>
    <m/>
    <d v="2024-12-05T00:00:00"/>
    <s v="PR2425-04738"/>
    <s v="PO2425-5296"/>
    <d v="2024-12-12T00:00:00"/>
    <m/>
    <n v="45"/>
    <s v="SFST34000150"/>
    <s v="Consumable part for MN"/>
    <s v="Tool and Equipment"/>
    <n v="13"/>
    <s v="ข้อต่อตรงเสียบสายลมแบบลด 8 mm เหลือ 6 mm."/>
    <n v="10"/>
    <s v="PCS."/>
    <n v="22"/>
    <n v="220"/>
    <m/>
    <x v="29"/>
    <s v="Recive bill and GRN already"/>
    <m/>
    <d v="2025-01-02T00:00:00"/>
    <m/>
    <n v="21"/>
    <s v="Ontime"/>
    <m/>
  </r>
  <r>
    <n v="727"/>
    <s v="Expent  cost"/>
    <d v="2024-12-05T00:00:00"/>
    <s v="CPP24-133"/>
    <m/>
    <d v="2024-12-05T00:00:00"/>
    <s v="PR2425-04738"/>
    <s v="PO2425-5296"/>
    <d v="2024-12-12T00:00:00"/>
    <m/>
    <n v="45"/>
    <s v="SFST34000151"/>
    <s v="Consumable part for MN"/>
    <s v="Tool and Equipment"/>
    <n v="14"/>
    <s v="ข้อต่อตรงเสียบสายลมแบบลด 10 mm เหลือ 8 mm."/>
    <n v="10"/>
    <s v="PCS."/>
    <n v="27"/>
    <n v="270"/>
    <m/>
    <x v="29"/>
    <s v="Recive bill and GRN already"/>
    <m/>
    <d v="2025-01-02T00:00:00"/>
    <m/>
    <n v="21"/>
    <s v="Ontime"/>
    <m/>
  </r>
  <r>
    <n v="728"/>
    <s v="Expent  cost"/>
    <d v="2024-12-05T00:00:00"/>
    <s v="CPP24-133"/>
    <m/>
    <d v="2024-12-05T00:00:00"/>
    <s v="PR2425-04738"/>
    <s v="PO2425-5296"/>
    <d v="2024-12-12T00:00:00"/>
    <m/>
    <n v="45"/>
    <s v="SFST34000152"/>
    <s v="Consumable part for MN"/>
    <s v="Tool and Equipment"/>
    <n v="15"/>
    <s v="ข้อต่อตรงเสียบสายลมแบบลด 10 mm เหลือ 6 mm."/>
    <n v="10"/>
    <s v="PCS."/>
    <n v="28"/>
    <n v="280"/>
    <m/>
    <x v="29"/>
    <s v="Recive bill and GRN already"/>
    <m/>
    <d v="2025-01-02T00:00:00"/>
    <m/>
    <n v="21"/>
    <s v="Ontime"/>
    <m/>
  </r>
  <r>
    <n v="729"/>
    <s v="Expent  cost"/>
    <d v="2024-12-05T00:00:00"/>
    <s v="CPP24-133"/>
    <m/>
    <d v="2024-12-05T00:00:00"/>
    <s v="PR2425-04738"/>
    <s v="PO2425-5296"/>
    <d v="2024-12-12T00:00:00"/>
    <m/>
    <n v="45"/>
    <s v="SFST34000153"/>
    <s v="Consumable part for MN"/>
    <s v="Tool and Equipment"/>
    <n v="16"/>
    <s v="ตัวเก็บเสียง (Silencer) เกลียวนอกขนาด 1/8&quot;"/>
    <n v="10"/>
    <s v="PCS."/>
    <n v="15"/>
    <n v="150"/>
    <m/>
    <x v="29"/>
    <s v="Recive bill and GRN already"/>
    <m/>
    <d v="2025-01-02T00:00:00"/>
    <m/>
    <n v="21"/>
    <s v="Ontime"/>
    <m/>
  </r>
  <r>
    <n v="730"/>
    <s v="Expent  cost"/>
    <d v="2024-12-05T00:00:00"/>
    <s v="CPP24-133"/>
    <m/>
    <d v="2024-12-05T00:00:00"/>
    <s v="PR2425-04738"/>
    <s v="PO2425-5296"/>
    <d v="2024-12-12T00:00:00"/>
    <m/>
    <n v="45"/>
    <s v="SFST34000154"/>
    <s v="Consumable part for MN"/>
    <s v="Tool and Equipment"/>
    <n v="17"/>
    <s v="ตัวเก็บเสียง (Silencer) เกลียวนอกขนาด 1/4&quot;"/>
    <n v="10"/>
    <s v="PCS."/>
    <n v="18"/>
    <n v="180"/>
    <m/>
    <x v="29"/>
    <s v="Recive bill and GRN already"/>
    <m/>
    <d v="2025-01-02T00:00:00"/>
    <m/>
    <n v="21"/>
    <s v="Ontime"/>
    <m/>
  </r>
  <r>
    <n v="731"/>
    <s v="Expent  cost"/>
    <d v="2024-12-05T00:00:00"/>
    <s v="CPP24-133"/>
    <m/>
    <d v="2024-12-05T00:00:00"/>
    <s v="PR2425-04738"/>
    <s v="PO2425-5296"/>
    <d v="2024-12-12T00:00:00"/>
    <m/>
    <n v="45"/>
    <s v="SFST34000155"/>
    <s v="Consumable part for MN"/>
    <s v="Tool and Equipment"/>
    <n v="18"/>
    <s v="ตัวเก็บเสียง (Silencer) เกลียวนอกขนาด 3/8&quot;"/>
    <n v="10"/>
    <s v="PCS."/>
    <n v="52"/>
    <n v="520"/>
    <m/>
    <x v="29"/>
    <s v="Recive bill and GRN already"/>
    <m/>
    <d v="2025-01-02T00:00:00"/>
    <m/>
    <n v="21"/>
    <s v="Ontime"/>
    <m/>
  </r>
  <r>
    <n v="732"/>
    <s v="Expent  cost"/>
    <d v="2024-12-05T00:00:00"/>
    <s v="CPP24-133"/>
    <m/>
    <d v="2024-12-05T00:00:00"/>
    <s v="PR2425-04738"/>
    <s v="PO2425-5296"/>
    <d v="2024-12-12T00:00:00"/>
    <m/>
    <n v="45"/>
    <s v="SFST34000156"/>
    <s v="Consumable part for MN"/>
    <s v="Tool and Equipment"/>
    <n v="19"/>
    <s v="ข้อต่อตรงเสียบสายลม 6 mm."/>
    <n v="10"/>
    <s v="PCS."/>
    <n v="11"/>
    <n v="110"/>
    <m/>
    <x v="29"/>
    <s v="Recive bill and GRN already"/>
    <m/>
    <d v="2025-01-02T00:00:00"/>
    <m/>
    <n v="21"/>
    <s v="Ontime"/>
    <m/>
  </r>
  <r>
    <n v="733"/>
    <s v="Expent  cost"/>
    <d v="2024-12-05T00:00:00"/>
    <s v="CPP24-133"/>
    <m/>
    <d v="2024-12-05T00:00:00"/>
    <s v="PR2425-04738"/>
    <s v="PO2425-5296"/>
    <d v="2024-12-12T00:00:00"/>
    <m/>
    <n v="45"/>
    <s v="SFST34000157"/>
    <s v="Consumable part for MN"/>
    <s v="Tool and Equipment"/>
    <n v="20"/>
    <s v="ข้อต่อตรงเสียบสายลม 8 mm."/>
    <n v="10"/>
    <s v="PCS."/>
    <n v="11"/>
    <n v="110"/>
    <m/>
    <x v="29"/>
    <s v="Recive bill and GRN already"/>
    <m/>
    <d v="2025-01-02T00:00:00"/>
    <m/>
    <n v="21"/>
    <s v="Ontime"/>
    <m/>
  </r>
  <r>
    <n v="734"/>
    <s v="Expent  cost"/>
    <d v="2024-12-05T00:00:00"/>
    <s v="CPP24-133"/>
    <m/>
    <d v="2024-12-05T00:00:00"/>
    <s v="PR2425-04738"/>
    <s v="PO2425-5296"/>
    <d v="2024-12-12T00:00:00"/>
    <m/>
    <n v="45"/>
    <s v="SFST34000158"/>
    <s v="Consumable part for MN"/>
    <s v="Tool and Equipment"/>
    <n v="21"/>
    <s v="ข้อต่อตรงเสียบสายลม 10 mm."/>
    <n v="10"/>
    <s v="PCS."/>
    <n v="12"/>
    <n v="120"/>
    <m/>
    <x v="29"/>
    <s v="Recive bill and GRN already"/>
    <m/>
    <d v="2025-01-02T00:00:00"/>
    <m/>
    <n v="21"/>
    <s v="Ontime"/>
    <m/>
  </r>
  <r>
    <n v="735"/>
    <s v="CAPEX  (Unbudget)"/>
    <d v="2024-12-05T00:00:00"/>
    <m/>
    <m/>
    <d v="2024-12-05T00:00:00"/>
    <s v="PR2425-04739"/>
    <s v="PO2425-05542"/>
    <d v="2024-12-12T00:00:00"/>
    <m/>
    <n v="80"/>
    <s v="SFST82000007"/>
    <s v="LPG  system"/>
    <s v="Fire alarm jobs"/>
    <n v="1"/>
    <s v="Fire Alarm IoT Box (P00437) (LPG)"/>
    <n v="4"/>
    <s v="JOB"/>
    <n v="13500"/>
    <n v="54000"/>
    <m/>
    <x v="110"/>
    <s v="Recive bill and GRN already"/>
    <s v="GRN2425-0007434"/>
    <d v="2025-02-26T00:00:00"/>
    <m/>
    <n v="76"/>
    <s v="Ontime"/>
    <m/>
  </r>
  <r>
    <n v="736"/>
    <s v="CAPEX  (Unbudget)"/>
    <d v="2024-12-05T00:00:00"/>
    <m/>
    <m/>
    <d v="2024-12-05T00:00:00"/>
    <s v="PR2425-04739"/>
    <s v="PO2425-05542"/>
    <d v="2024-12-12T00:00:00"/>
    <m/>
    <n v="80"/>
    <s v="SFST82000007"/>
    <s v="LPG  system"/>
    <s v="LPG Tank No.1"/>
    <n v="2"/>
    <s v="LPG GAS Detector RS485 (P18846)"/>
    <n v="2"/>
    <s v="JOB"/>
    <n v="9500"/>
    <n v="19000"/>
    <m/>
    <x v="110"/>
    <s v="Recive bill and GRN already"/>
    <s v="GRN2425-0007434"/>
    <d v="2025-02-26T00:00:00"/>
    <m/>
    <n v="76"/>
    <s v="Ontime"/>
    <m/>
  </r>
  <r>
    <n v="737"/>
    <s v="CAPEX  (Unbudget)"/>
    <d v="2024-12-05T00:00:00"/>
    <m/>
    <m/>
    <d v="2024-12-05T00:00:00"/>
    <s v="PR2425-04739"/>
    <s v="PO2425-05542"/>
    <d v="2024-12-12T00:00:00"/>
    <m/>
    <n v="80"/>
    <s v="SFST82000007"/>
    <s v="LPG  system"/>
    <s v="LPG Tank No.1"/>
    <n v="3"/>
    <s v="ค่าติดตั้งหน้างาน และการเดินสายภายนอก (P00294)"/>
    <n v="2"/>
    <s v="JOB"/>
    <n v="3000"/>
    <n v="6000"/>
    <m/>
    <x v="110"/>
    <s v="Recive bill and GRN already"/>
    <s v="GRN2425-0007434"/>
    <d v="2025-02-26T00:00:00"/>
    <m/>
    <n v="76"/>
    <s v="Ontime"/>
    <m/>
  </r>
  <r>
    <n v="738"/>
    <s v="CAPEX  (Unbudget)"/>
    <d v="2024-12-05T00:00:00"/>
    <m/>
    <m/>
    <d v="2024-12-05T00:00:00"/>
    <s v="PR2425-04739"/>
    <s v="PO2425-05542"/>
    <d v="2024-12-12T00:00:00"/>
    <m/>
    <n v="80"/>
    <s v="SFST82000007"/>
    <s v="LPG  system"/>
    <s v="LPG Tank No.1"/>
    <n v="4"/>
    <s v="ค่าบริการ Config V-Box (P00608)"/>
    <n v="2"/>
    <s v="JOB"/>
    <n v="3000"/>
    <n v="6000"/>
    <m/>
    <x v="110"/>
    <s v="Recive bill and GRN already"/>
    <s v="GRN2425-0007434"/>
    <d v="2025-02-26T00:00:00"/>
    <m/>
    <n v="76"/>
    <s v="Ontime"/>
    <m/>
  </r>
  <r>
    <n v="739"/>
    <s v="CAPEX  (Unbudget)"/>
    <d v="2024-12-05T00:00:00"/>
    <m/>
    <m/>
    <d v="2024-12-05T00:00:00"/>
    <s v="PR2425-04740"/>
    <s v="PO2425-05535"/>
    <d v="2024-12-12T00:00:00"/>
    <m/>
    <n v="45"/>
    <s v="SFST82000007"/>
    <s v="LPG  system"/>
    <s v="LPG Tank No.1"/>
    <n v="1"/>
    <s v="งานเปลี่ยนอุปกรณ์พร้อมติดตั้ง LPG DETECTOR_x000a_&quot;EWOO&quot; EW-403 Gas Detector Ex-Proof"/>
    <n v="1"/>
    <s v="SET"/>
    <n v="8925"/>
    <n v="8925"/>
    <m/>
    <x v="111"/>
    <s v="Recive bill and GRN already"/>
    <s v="GRN2425-0006567"/>
    <d v="2025-01-20T00:00:00"/>
    <m/>
    <n v="39"/>
    <s v="Ontime"/>
    <m/>
  </r>
  <r>
    <n v="740"/>
    <s v="CAPEX  (Unbudget)"/>
    <d v="2024-12-05T00:00:00"/>
    <m/>
    <m/>
    <d v="2024-12-05T00:00:00"/>
    <s v="PR2425-04740"/>
    <s v="PO2425-05535"/>
    <d v="2024-12-12T00:00:00"/>
    <m/>
    <n v="45"/>
    <s v="SFST82000007"/>
    <s v="LPG  system"/>
    <s v="LPG Tank No.1"/>
    <n v="2"/>
    <s v="Cover Stainless Steel &quot;EWOO&quot; EW-403"/>
    <n v="1"/>
    <s v="SET"/>
    <n v="4875"/>
    <n v="4875"/>
    <m/>
    <x v="111"/>
    <s v="Recive bill and GRN already"/>
    <s v="GRN2425-0006567"/>
    <d v="2025-01-20T00:00:00"/>
    <m/>
    <n v="39"/>
    <s v="Ontime"/>
    <m/>
  </r>
  <r>
    <n v="741"/>
    <s v="CAPEX  (Unbudget)"/>
    <d v="2024-12-05T00:00:00"/>
    <m/>
    <m/>
    <d v="2024-12-05T00:00:00"/>
    <s v="PR2425-04740"/>
    <s v="PO2425-05535"/>
    <d v="2024-12-12T00:00:00"/>
    <m/>
    <n v="45"/>
    <s v="SFST82000007"/>
    <s v="LPG  system"/>
    <s v="LPG Tank No.1"/>
    <n v="3"/>
    <s v="Cover Stainless Steel &quot;EWOO&quot; EW-403"/>
    <n v="1"/>
    <s v="JOB"/>
    <n v="3675"/>
    <n v="3675"/>
    <m/>
    <x v="111"/>
    <s v="Recive bill and GRN already"/>
    <s v="GRN2425-0006567"/>
    <d v="2025-01-20T00:00:00"/>
    <m/>
    <n v="39"/>
    <s v="Ontime"/>
    <m/>
  </r>
  <r>
    <n v="742"/>
    <s v="CAPEX  (Unbudget)"/>
    <d v="2024-12-05T00:00:00"/>
    <s v="CPP24-264"/>
    <m/>
    <d v="2024-12-05T00:00:00"/>
    <s v="PR2425-04749"/>
    <s v="PO2425-05654"/>
    <d v="2024-12-12T00:00:00"/>
    <m/>
    <n v="240"/>
    <s v="SFST82000015"/>
    <s v="Utility Jobs  (Boiler-Air compress-Transformer-LPG)"/>
    <s v="Cooling system jobs"/>
    <n v="1"/>
    <s v="ระบบทำความเย็น สําหรับห้อง New Air Blast Freezer No.3_x000a_- รายละเอียดเพิ่มเดิม ดามใบเสนอราคาแนบ"/>
    <n v="1"/>
    <s v="JOB"/>
    <n v="6580000"/>
    <n v="6580000"/>
    <m/>
    <x v="112"/>
    <s v="Recive bill and GRN already"/>
    <s v="GRN2526-0006776,GRN2526-0006777,GRN2526-0007354"/>
    <d v="2026-01-23T00:00:00"/>
    <m/>
    <n v="407"/>
    <s v="over deliverry"/>
    <m/>
  </r>
  <r>
    <n v="743"/>
    <s v="Expent  cost"/>
    <d v="2024-12-05T00:00:00"/>
    <s v="CPP24-252"/>
    <m/>
    <d v="2024-12-05T00:00:00"/>
    <s v="PR2425-04750"/>
    <s v="PO2425-05292"/>
    <d v="2024-12-12T00:00:00"/>
    <m/>
    <n v="10"/>
    <s v="SFST34000054"/>
    <s v="Refrigerant-oil for cooling M/C"/>
    <s v="Refrigerant"/>
    <n v="1"/>
    <s v="R507 Refrigerant,(1 Tank 11.3 kg/Tank)"/>
    <n v="20"/>
    <s v="Drm."/>
    <n v="2950"/>
    <n v="59000"/>
    <m/>
    <x v="1"/>
    <s v="Recive bill and GRN already"/>
    <m/>
    <d v="2024-12-12T00:00:00"/>
    <m/>
    <n v="0"/>
    <s v="Ontime"/>
    <m/>
  </r>
  <r>
    <n v="744"/>
    <s v="Expent  cost"/>
    <d v="2024-12-05T00:00:00"/>
    <s v="CPP24-246"/>
    <m/>
    <d v="2024-12-05T00:00:00"/>
    <s v="PR2425-04751"/>
    <s v="PO2425-05305"/>
    <d v="2024-12-12T00:00:00"/>
    <m/>
    <n v="10"/>
    <s v="SFST34000064"/>
    <s v="Consumable part for MN"/>
    <s v="Consumable part"/>
    <n v="1"/>
    <s v="&quot;Ruamthong&quot;, RT490-61-24, 380V, 3PH , 1HP, Motor fan"/>
    <n v="4"/>
    <s v="PCS."/>
    <n v="4560.9799999999996"/>
    <n v="18243.919999999998"/>
    <m/>
    <x v="58"/>
    <s v="Recive bill and GRN already"/>
    <m/>
    <d v="2024-12-12T00:00:00"/>
    <m/>
    <n v="0"/>
    <s v="Ontime"/>
    <m/>
  </r>
  <r>
    <n v="745"/>
    <s v="Expent  cost"/>
    <d v="2024-12-06T00:00:00"/>
    <s v="CPP24-130"/>
    <m/>
    <d v="2024-12-06T00:00:00"/>
    <s v="PR2425-04754 "/>
    <s v="PO2425-05342"/>
    <d v="2024-12-13T00:00:00"/>
    <m/>
    <n v="45"/>
    <s v="SFST81000050"/>
    <s v="PD Machine"/>
    <s v="X-Ray machine No.1"/>
    <n v="1"/>
    <s v="&quot;FESTO&quot; MS4-EE-1/4-10V24-S"/>
    <n v="2"/>
    <s v="PCS."/>
    <n v="2130"/>
    <n v="4260"/>
    <m/>
    <x v="26"/>
    <s v="Recive bill and GRN already"/>
    <m/>
    <d v="2025-01-07T00:00:00"/>
    <m/>
    <n v="25"/>
    <s v="Ontime"/>
    <m/>
  </r>
  <r>
    <n v="746"/>
    <s v="Expent  cost"/>
    <d v="2024-12-06T00:00:00"/>
    <s v="CPP24-130"/>
    <m/>
    <d v="2024-12-06T00:00:00"/>
    <s v="PR2425-04754 "/>
    <s v="PO2425-05342"/>
    <d v="2024-12-13T00:00:00"/>
    <m/>
    <n v="45"/>
    <s v="SFST81000050"/>
    <s v="PD Machine"/>
    <s v="X-Ray machine No.1"/>
    <n v="2"/>
    <s v="&quot;FESTO&quot; MS4-FRM-1/4-Y"/>
    <n v="2"/>
    <s v="PCS."/>
    <n v="5100"/>
    <n v="10200"/>
    <m/>
    <x v="26"/>
    <s v="Recive bill and GRN already"/>
    <m/>
    <d v="2025-01-07T00:00:00"/>
    <m/>
    <n v="25"/>
    <s v="Ontime"/>
    <m/>
  </r>
  <r>
    <n v="747"/>
    <s v="Expent  cost"/>
    <d v="2024-12-06T00:00:00"/>
    <s v="CPP24-130"/>
    <m/>
    <d v="2024-12-06T00:00:00"/>
    <s v="PR2425-04754 "/>
    <s v="PO2425-05342"/>
    <d v="2024-12-13T00:00:00"/>
    <m/>
    <n v="10"/>
    <s v="SFST81000050"/>
    <s v="PD Machine"/>
    <s v="X-Ray machine No.1"/>
    <n v="3"/>
    <s v="&quot;FESTO&quot; VUVG-LK14-M52-AT-G18-1R8L-S"/>
    <n v="2"/>
    <s v="PCS."/>
    <n v="1425"/>
    <n v="2850"/>
    <m/>
    <x v="26"/>
    <s v="Recive bill and GRN already"/>
    <m/>
    <d v="2024-12-19T00:00:00"/>
    <m/>
    <n v="6"/>
    <s v="Ontime"/>
    <m/>
  </r>
  <r>
    <n v="748"/>
    <s v="Expent  cost"/>
    <d v="2024-12-06T00:00:00"/>
    <s v="CPP24-244"/>
    <m/>
    <d v="2024-12-06T00:00:00"/>
    <s v="PR2425-04755"/>
    <s v="PO2425-05303"/>
    <d v="2024-12-13T00:00:00"/>
    <m/>
    <n v="10"/>
    <s v="SFST81000050"/>
    <s v="PD Machine"/>
    <s v="Electrical part"/>
    <n v="1"/>
    <s v="สายไฟทนความร้อน 200 องศา 6 SQ.MM. ซิลิกอน ฮีดเดอร์ หุ้มใยแก้ว"/>
    <n v="50"/>
    <s v="M."/>
    <n v="90"/>
    <n v="4500"/>
    <m/>
    <x v="25"/>
    <s v="Recive bill and GRN already"/>
    <m/>
    <d v="2024-12-19T00:00:00"/>
    <m/>
    <n v="6"/>
    <s v="Ontime"/>
    <m/>
  </r>
  <r>
    <n v="749"/>
    <s v="Expent  cost"/>
    <d v="2024-12-06T00:00:00"/>
    <s v="CPP24-250"/>
    <m/>
    <d v="2024-12-06T00:00:00"/>
    <s v="PR2425-04756"/>
    <s v="PO2425-05298"/>
    <d v="2024-12-13T00:00:00"/>
    <m/>
    <n v="10"/>
    <s v="SFST81000050"/>
    <s v="PD Machine"/>
    <s v="Machanical part"/>
    <n v="1"/>
    <s v="&quot;MAKITA&quot; D-06317 ดอกสว่าน เจาะเหล็ก 3.5 มม. (10pc/pack)"/>
    <n v="1"/>
    <s v="PACK."/>
    <n v="180"/>
    <n v="180"/>
    <m/>
    <x v="25"/>
    <s v="Recive bill and GRN already"/>
    <m/>
    <d v="2024-12-19T00:00:00"/>
    <m/>
    <n v="6"/>
    <s v="Ontime"/>
    <m/>
  </r>
  <r>
    <n v="750"/>
    <s v="Expent  cost"/>
    <d v="2024-12-06T00:00:00"/>
    <s v="CPP24-250"/>
    <m/>
    <d v="2024-12-06T00:00:00"/>
    <s v="PR2425-04756"/>
    <s v="PO2425-05298"/>
    <d v="2024-12-13T00:00:00"/>
    <m/>
    <n v="10"/>
    <s v="SFST81000050"/>
    <s v="PD Machine"/>
    <s v="Machanical part"/>
    <n v="2"/>
    <s v="&quot;MAKITA&quot; D-06317 ดอกสว่าน เจาะเหล็ก 3 มม. (10pc/pack)"/>
    <n v="1"/>
    <s v="PACK."/>
    <n v="150"/>
    <n v="150"/>
    <m/>
    <x v="25"/>
    <s v="Recive bill and GRN already"/>
    <m/>
    <d v="2024-12-19T00:00:00"/>
    <m/>
    <n v="6"/>
    <s v="Ontime"/>
    <m/>
  </r>
  <r>
    <n v="751"/>
    <s v="Expent  cost"/>
    <d v="2024-12-06T00:00:00"/>
    <s v="CPP24-250"/>
    <m/>
    <d v="2024-12-06T00:00:00"/>
    <s v="PR2425-04756"/>
    <s v="PO2425-05302"/>
    <d v="2024-12-13T00:00:00"/>
    <m/>
    <n v="45"/>
    <s v="SFST81000050"/>
    <s v="PD Machine"/>
    <s v="Machanical part"/>
    <n v="3"/>
    <s v="&quot;MAKITA&quot; D-06317 ดอกสว่าน เจาะเหล็ก 2.5 มม. (10pc/pack)"/>
    <n v="1"/>
    <s v="PACK."/>
    <n v="130"/>
    <n v="130"/>
    <m/>
    <x v="25"/>
    <s v="Recive bill and GRN already"/>
    <m/>
    <d v="2025-01-17T00:00:00"/>
    <m/>
    <n v="35"/>
    <s v="Ontime"/>
    <m/>
  </r>
  <r>
    <n v="752"/>
    <s v="Expent  cost"/>
    <d v="2024-12-06T00:00:00"/>
    <s v="CPP24-250"/>
    <m/>
    <d v="2024-12-06T00:00:00"/>
    <s v="PR2425-04756"/>
    <s v="PO2425-05298"/>
    <d v="2024-12-13T00:00:00"/>
    <m/>
    <n v="10"/>
    <s v="SFST81000050"/>
    <s v="PD Machine"/>
    <s v="Machanical part"/>
    <n v="4"/>
    <s v="&quot;MAKITA&quot; D-06317 ดอกสว่าน เจาะเหล็ก 2 มม. (10pc/pack)"/>
    <n v="1"/>
    <s v="PACK."/>
    <n v="110"/>
    <n v="110"/>
    <m/>
    <x v="25"/>
    <s v="Recive bill and GRN already"/>
    <m/>
    <d v="2024-12-19T00:00:00"/>
    <m/>
    <n v="6"/>
    <s v="Ontime"/>
    <m/>
  </r>
  <r>
    <n v="753"/>
    <s v="Expent  cost"/>
    <d v="2024-12-06T00:00:00"/>
    <s v="CP24-247"/>
    <m/>
    <d v="2024-12-06T00:00:00"/>
    <s v="PR2425-04757"/>
    <s v="PO2425-05301"/>
    <d v="2024-12-13T00:00:00"/>
    <m/>
    <n v="10"/>
    <s v="SFST81000009"/>
    <s v="Utility Jobs  (Boiler-Air compress-Transformer-LPG)"/>
    <s v="Machanical part"/>
    <n v="1"/>
    <s v="บอลวาล์ว สแตนเลส 304 ขนาด 2 นิ้ว (Ball Valve Stainless)"/>
    <n v="3"/>
    <s v="PCS."/>
    <n v="1200"/>
    <n v="3600"/>
    <m/>
    <x v="25"/>
    <s v="Recive bill and GRN already"/>
    <m/>
    <d v="2024-12-19T00:00:00"/>
    <m/>
    <n v="6"/>
    <s v="Ontime"/>
    <m/>
  </r>
  <r>
    <n v="754"/>
    <s v="Expent  cost"/>
    <d v="2024-12-06T00:00:00"/>
    <s v="CP24-247"/>
    <m/>
    <d v="2024-12-06T00:00:00"/>
    <s v="PR2425-04757"/>
    <s v="PO2425-05301"/>
    <d v="2024-12-13T00:00:00"/>
    <m/>
    <n v="10"/>
    <s v="SFST81000009"/>
    <s v="Utility Jobs  (Boiler-Air compress-Transformer-LPG)"/>
    <s v="Machanical part"/>
    <n v="2"/>
    <s v="บอลวาล์ว สแตนเลส 304 ขนาด 1 นิ้ว (Ball Valve Stainless)"/>
    <n v="3"/>
    <s v="PCS."/>
    <n v="550"/>
    <n v="1650"/>
    <m/>
    <x v="25"/>
    <s v="Recive bill and GRN already"/>
    <m/>
    <d v="2024-12-19T00:00:00"/>
    <m/>
    <n v="6"/>
    <s v="Ontime"/>
    <m/>
  </r>
  <r>
    <n v="755"/>
    <s v="Expent  cost"/>
    <d v="2024-12-06T00:00:00"/>
    <s v="CP24-247"/>
    <m/>
    <d v="2024-12-06T00:00:00"/>
    <s v="PR2425-04757"/>
    <s v="PO2425-05301"/>
    <d v="2024-12-13T00:00:00"/>
    <m/>
    <n v="10"/>
    <s v="SFST34000025"/>
    <s v="Consumable part for MN"/>
    <s v="Tool and Equipment"/>
    <n v="3"/>
    <s v="บอลวาล์ว สแตนเลส 304 ขนาด 1/2’’ นิ้ว (Ball Valve Stainless)"/>
    <n v="6"/>
    <s v="PCS."/>
    <n v="170"/>
    <n v="1020"/>
    <m/>
    <x v="25"/>
    <s v="Recive bill and GRN already"/>
    <m/>
    <d v="2024-12-19T00:00:00"/>
    <m/>
    <n v="6"/>
    <s v="Ontime"/>
    <m/>
  </r>
  <r>
    <n v="756"/>
    <s v="Expent  cost"/>
    <d v="2024-12-06T00:00:00"/>
    <s v="CPP24-131"/>
    <m/>
    <d v="2024-12-06T00:00:00"/>
    <s v="PR2425-04758"/>
    <s v="PO2425-05306"/>
    <d v="2024-12-13T00:00:00"/>
    <m/>
    <n v="10"/>
    <s v="SFST81000050"/>
    <s v="Civill jobs (Floor-Wall-Celling-roof)"/>
    <s v="Cevil quipment  &amp; Part"/>
    <n v="1"/>
    <s v="ตาข่ายสี่เหลี่ยม เบอร์ 18 ตาห่าง 1 นิ้ว GIANT KINGKONG_x000a_ขนาด 0.9 x 30 เมตร หนา 1.20 มม."/>
    <n v="4"/>
    <s v="ROLL"/>
    <n v="1575"/>
    <n v="6300"/>
    <m/>
    <x v="14"/>
    <s v="Recive bill and GRN already"/>
    <m/>
    <d v="2024-12-17T00:00:00"/>
    <m/>
    <n v="4"/>
    <s v="Ontime"/>
    <m/>
  </r>
  <r>
    <n v="757"/>
    <s v="Expent  cost"/>
    <d v="2024-12-06T00:00:00"/>
    <s v="CPP24-242"/>
    <m/>
    <d v="2024-12-06T00:00:00"/>
    <s v="PR2425-04760"/>
    <s v="PO2425-05319"/>
    <d v="2024-12-13T00:00:00"/>
    <m/>
    <n v="10"/>
    <s v="SFST81000050"/>
    <s v="Tool and Equipment PD M/C"/>
    <s v="Electrical part"/>
    <n v="1"/>
    <s v="&quot;HACO&quot; หน้ากากกันน้ำ 3 ช่อง AP-W222R-GY สีเทา"/>
    <n v="24"/>
    <s v="PCS."/>
    <n v="230"/>
    <n v="5520"/>
    <m/>
    <x v="26"/>
    <s v="Recive bill and GRN already"/>
    <m/>
    <d v="2024-12-19T00:00:00"/>
    <m/>
    <n v="6"/>
    <s v="Ontime"/>
    <m/>
  </r>
  <r>
    <n v="758"/>
    <s v="Expent  cost"/>
    <d v="2024-12-06T00:00:00"/>
    <s v="CPP24-242"/>
    <m/>
    <d v="2024-12-06T00:00:00"/>
    <s v="PR2425-04760"/>
    <s v="PO2425-05319"/>
    <d v="2024-12-13T00:00:00"/>
    <m/>
    <n v="10"/>
    <s v="SFST81000050"/>
    <s v="Tool and Equipment PD M/C"/>
    <s v="Electrical part"/>
    <n v="2"/>
    <s v="&quot;Panasonic&quot; หน้ากากกันน้ำ ฝากันน้ำ 3 ช่อง รุ่น WEG8981 (2x4)"/>
    <n v="10"/>
    <s v="PCS."/>
    <n v="310"/>
    <n v="3100"/>
    <m/>
    <x v="26"/>
    <s v="Recive bill and GRN already"/>
    <m/>
    <d v="2024-12-19T00:00:00"/>
    <m/>
    <n v="6"/>
    <s v="Ontime"/>
    <m/>
  </r>
  <r>
    <n v="759"/>
    <s v="Expent  cost"/>
    <d v="2024-12-06T00:00:00"/>
    <s v="CPP24-248"/>
    <m/>
    <d v="2024-12-06T00:00:00"/>
    <s v="PR2425-04761 "/>
    <s v="PO2425-5299"/>
    <d v="2024-12-13T00:00:00"/>
    <m/>
    <n v="10"/>
    <s v="SFST81000050"/>
    <s v="Tool and Equipment  Engineering"/>
    <s v="Tool and Equipment"/>
    <n v="1"/>
    <s v="&quot;TOTAL&quot; THT 53321 คัดเตอร์ตัดท่อ 3-32 mm"/>
    <n v="2"/>
    <s v="PCS."/>
    <n v="220"/>
    <n v="440"/>
    <m/>
    <x v="25"/>
    <s v="Recive bill and GRN already"/>
    <m/>
    <d v="2024-12-19T00:00:00"/>
    <m/>
    <n v="6"/>
    <s v="Ontime"/>
    <m/>
  </r>
  <r>
    <n v="760"/>
    <s v="Expent  cost"/>
    <d v="2024-12-06T00:00:00"/>
    <m/>
    <m/>
    <d v="2024-12-06T00:00:00"/>
    <s v="PR2425-04762"/>
    <s v="PO2425-05344"/>
    <d v="2024-12-13T00:00:00"/>
    <m/>
    <n v="45"/>
    <s v="SFST11000004"/>
    <s v="Utility Jobs  (Boiler-Air compress-Transformer-LPG)"/>
    <s v="Utility jobs"/>
    <n v="1"/>
    <s v="เกลือล้างเรซิน"/>
    <n v="3000"/>
    <s v="Kg."/>
    <n v="37"/>
    <n v="111000"/>
    <m/>
    <x v="21"/>
    <s v="Recive bill and GRN already"/>
    <s v="GRN2425-0006423"/>
    <d v="2025-01-15T00:00:00"/>
    <m/>
    <n v="33"/>
    <s v="Ontime"/>
    <m/>
  </r>
  <r>
    <n v="761"/>
    <s v="Expent  cost"/>
    <d v="2024-12-06T00:00:00"/>
    <s v="CPP24-255"/>
    <m/>
    <d v="2024-12-06T00:00:00"/>
    <s v="PR2425-04791"/>
    <s v="PO2425-05298"/>
    <d v="2024-12-13T00:00:00"/>
    <m/>
    <n v="10"/>
    <s v="SFST81000050"/>
    <s v="Tool and Equipment PD M/C"/>
    <s v="Tool and Equipment"/>
    <n v="1"/>
    <s v="Koche&quot; KS-1900/91 ชุดไขควง 10 ตัว พร้อมบรรจุซองหนังสีดำ"/>
    <n v="7"/>
    <s v="SET"/>
    <n v="1200"/>
    <n v="8400"/>
    <m/>
    <x v="25"/>
    <s v="Recive bill and GRN already"/>
    <s v="GRN2425-0005985"/>
    <d v="2024-12-19T00:00:00"/>
    <m/>
    <n v="6"/>
    <s v="Ontime"/>
    <m/>
  </r>
  <r>
    <n v="762"/>
    <s v="Expent  cost"/>
    <d v="2024-12-06T00:00:00"/>
    <s v="CPP24-253"/>
    <m/>
    <d v="2024-12-06T00:00:00"/>
    <s v="PR2425-04793"/>
    <s v="PO2425-05297"/>
    <d v="2024-12-13T00:00:00"/>
    <m/>
    <n v="10"/>
    <s v="SFST81000050"/>
    <s v="Tool and Equipment PD M/C"/>
    <s v="Electrical part"/>
    <n v="1"/>
    <s v="&quot;Weidmuller&quot; Terminal Ground W-Series WPE 2.5"/>
    <n v="50"/>
    <s v="PCS."/>
    <n v="85"/>
    <n v="4250"/>
    <m/>
    <x v="25"/>
    <s v="Recive bill and GRN already"/>
    <s v="GRN2425-0005985"/>
    <d v="2024-12-19T00:00:00"/>
    <m/>
    <n v="6"/>
    <s v="Ontime"/>
    <m/>
  </r>
  <r>
    <n v="763"/>
    <s v="Expent  cost"/>
    <d v="2024-12-06T00:00:00"/>
    <s v="CPP24-253"/>
    <m/>
    <d v="2024-12-06T00:00:00"/>
    <s v="PR2425-04793"/>
    <s v="PO2425-05297"/>
    <d v="2024-12-13T00:00:00"/>
    <m/>
    <n v="10"/>
    <s v="SFST81000050"/>
    <s v="Tool and Equipment PD M/C"/>
    <s v="Electrical part"/>
    <n v="2"/>
    <s v="&quot;Weidmuller&quot; Terminal Ground W-Series WPE 6"/>
    <n v="50"/>
    <s v="PCS."/>
    <n v="100"/>
    <n v="5000"/>
    <m/>
    <x v="25"/>
    <s v="Recive bill and GRN already"/>
    <s v="GRN2425-0005985"/>
    <d v="2024-12-19T00:00:00"/>
    <m/>
    <n v="6"/>
    <s v="Ontime"/>
    <m/>
  </r>
  <r>
    <n v="764"/>
    <s v="Expent  cost"/>
    <d v="2024-12-06T00:00:00"/>
    <s v="CPP24-253"/>
    <m/>
    <d v="2024-12-06T00:00:00"/>
    <s v="PR2425-04793"/>
    <s v="PO2425-05297"/>
    <d v="2024-12-13T00:00:00"/>
    <m/>
    <n v="10"/>
    <s v="SFST81000050"/>
    <s v="Tool and Equipment PD M/C"/>
    <s v="Electrical part"/>
    <n v="3"/>
    <s v="&quot;Weidmuller&quot; Terminal W-Series WDU 2.5"/>
    <n v="50"/>
    <s v="PCS."/>
    <n v="15"/>
    <n v="750"/>
    <m/>
    <x v="25"/>
    <s v="Recive bill and GRN already"/>
    <s v="GRN2425-0005985"/>
    <d v="2024-12-19T00:00:00"/>
    <m/>
    <n v="6"/>
    <s v="Ontime"/>
    <m/>
  </r>
  <r>
    <n v="765"/>
    <s v="Expent  cost"/>
    <d v="2024-12-06T00:00:00"/>
    <s v="CPP24-253"/>
    <m/>
    <d v="2024-12-06T00:00:00"/>
    <s v="PR2425-04793"/>
    <s v="PO2425-05297"/>
    <d v="2024-12-13T00:00:00"/>
    <m/>
    <n v="10"/>
    <s v="SFST81000050"/>
    <s v="Tool and Equipment PD M/C"/>
    <s v="Electrical part"/>
    <n v="4"/>
    <s v="&quot;Weidmuller&quot; Terminal W-Series WDU 6"/>
    <n v="50"/>
    <s v="PCS."/>
    <n v="35"/>
    <n v="1750"/>
    <m/>
    <x v="25"/>
    <s v="Recive bill and GRN already"/>
    <s v="GRN2425-0005985"/>
    <d v="2024-12-19T00:00:00"/>
    <m/>
    <n v="6"/>
    <s v="Ontime"/>
    <m/>
  </r>
  <r>
    <n v="766"/>
    <s v="Expent  cost"/>
    <d v="2024-12-06T00:00:00"/>
    <s v="CPP24-253"/>
    <m/>
    <d v="2024-12-06T00:00:00"/>
    <s v="PR2425-04793"/>
    <s v="PO2425-05297"/>
    <d v="2024-12-13T00:00:00"/>
    <m/>
    <n v="10"/>
    <s v="SFST81000050"/>
    <s v="Tool and Equipment PD M/C"/>
    <s v="Electrical part"/>
    <n v="5"/>
    <s v="&quot;Weidmuller&quot; Stopper W-Series WEW 35/2"/>
    <n v="50"/>
    <s v="PCS."/>
    <n v="50"/>
    <n v="2500"/>
    <m/>
    <x v="25"/>
    <s v="Recive bill and GRN already"/>
    <s v="GRN2425-0005985"/>
    <d v="2024-12-19T00:00:00"/>
    <m/>
    <n v="6"/>
    <s v="Ontime"/>
    <m/>
  </r>
  <r>
    <n v="767"/>
    <s v="Expent  cost"/>
    <d v="2024-12-06T00:00:00"/>
    <s v="CPP24-253"/>
    <m/>
    <d v="2024-12-06T00:00:00"/>
    <s v="PR2425-04793"/>
    <s v="PO2425-05297"/>
    <d v="2024-12-13T00:00:00"/>
    <m/>
    <n v="10"/>
    <s v="SFST81000050"/>
    <s v="Tool and Equipment PD M/C"/>
    <s v="Electrical part"/>
    <n v="6"/>
    <s v="&quot;Weidmuller&quot; End Plate W-Series WAP 2.5/4/6/10"/>
    <n v="50"/>
    <s v="PCS."/>
    <n v="15"/>
    <n v="750"/>
    <m/>
    <x v="25"/>
    <s v="Recive bill and GRN already"/>
    <s v="GRN2425-0005985"/>
    <d v="2024-12-19T00:00:00"/>
    <m/>
    <n v="6"/>
    <s v="Ontime"/>
    <m/>
  </r>
  <r>
    <n v="768"/>
    <s v="Expent  cost"/>
    <d v="2024-12-06T00:00:00"/>
    <s v="CPP24-253"/>
    <m/>
    <d v="2024-12-06T00:00:00"/>
    <s v="PR2425-04793"/>
    <s v="PO2425-05297"/>
    <d v="2024-12-13T00:00:00"/>
    <m/>
    <n v="10"/>
    <s v="SFST81000050"/>
    <s v="Tool and Equipment PD M/C"/>
    <s v="Cevil quipment  &amp; Part"/>
    <n v="8"/>
    <s v="Bandex แป้นกาว ตีนตุ๊กแก ขนาด 21x21 mm_x000a_รุ่น TM-2121-4 สีขาว (1แพ็ค 100 ตัว)"/>
    <n v="1"/>
    <s v="PACK."/>
    <n v="280"/>
    <n v="280"/>
    <m/>
    <x v="25"/>
    <s v="Recive bill and GRN already"/>
    <s v="GRN2425-0005985"/>
    <d v="2024-12-19T00:00:00"/>
    <m/>
    <n v="6"/>
    <s v="Ontime"/>
    <m/>
  </r>
  <r>
    <n v="769"/>
    <s v="Expent  cost"/>
    <d v="2024-12-06T00:00:00"/>
    <m/>
    <m/>
    <d v="2024-12-06T00:00:00"/>
    <s v="PR2425-04794 "/>
    <s v="PO2425-05336"/>
    <d v="2024-12-13T00:00:00"/>
    <m/>
    <n v="45"/>
    <s v="SFST81000009"/>
    <s v="Civill jobs (Floor-Wall-Celling-roof)"/>
    <s v="Cevil jobs"/>
    <n v="1"/>
    <s v="งานเคลือบพื้น Polyurethane (PU HF 10-12 mm.)_x000a_- งานห้อง Air Blast1 (31 Sq.m) สีเหลือง ผิวเรียบ_x000a_- งานโซนดิบ-โซนสุก (21 Sq.m)_x000a_- โซนดิบ สีเขียว ผิวเรียบ_x000a_- โซนสุก สีเหลือง ผิวเรียบ_x000a_- งานห้อง Cooking_x000a_- งานโพรเทคชั่น_x000a_- ค่าเดินทาง_x000a_- ค่าดำาเนินการ_x000a_- รายละเอียดตามใบเสนอราคาแนบ"/>
    <n v="1"/>
    <s v="JOB."/>
    <n v="260000"/>
    <n v="260000"/>
    <m/>
    <x v="113"/>
    <s v="Recive bill and GRN already"/>
    <s v="GRN2425-0006310"/>
    <d v="2025-01-09T00:00:00"/>
    <m/>
    <n v="27"/>
    <s v="Ontime"/>
    <m/>
  </r>
  <r>
    <n v="770"/>
    <s v="Expent  cost"/>
    <d v="2024-12-07T00:00:00"/>
    <m/>
    <m/>
    <d v="2024-12-07T00:00:00"/>
    <s v="PR2425-04797"/>
    <s v="PO2425-05398"/>
    <d v="2024-12-14T00:00:00"/>
    <m/>
    <n v="45"/>
    <s v="SFST81000048"/>
    <s v="PD Machine"/>
    <s v="Check weigth No.2"/>
    <n v="1"/>
    <s v="Service charge check weight no.1/no.2"/>
    <n v="1"/>
    <s v="JOB."/>
    <n v="5900"/>
    <n v="5900"/>
    <m/>
    <x v="47"/>
    <s v="Recive bill and GRN already"/>
    <s v="GRN2425-0006425"/>
    <d v="2025-01-05T00:00:00"/>
    <m/>
    <n v="22"/>
    <s v="Ontime"/>
    <m/>
  </r>
  <r>
    <n v="771"/>
    <s v="Expent  cost"/>
    <d v="2024-12-09T00:00:00"/>
    <m/>
    <m/>
    <d v="2024-12-09T00:00:00"/>
    <s v="PR2425-04805 "/>
    <s v="PO2425-5545"/>
    <d v="2024-12-16T00:00:00"/>
    <m/>
    <n v="45"/>
    <s v="SFST81000064"/>
    <s v="PD Machine"/>
    <s v="Cevil jobs"/>
    <n v="1"/>
    <s v="ค่าาบริการตรวจเช็ดและแก้ไขเบื้องต้น (Dock Leveler)_x000a_* ไม่รวมอุปกรณ์ที่ชำรุด (ถ้ามี)*"/>
    <n v="1"/>
    <s v="JOB."/>
    <n v="5000"/>
    <n v="5000"/>
    <m/>
    <x v="114"/>
    <s v="Recive bill and GRN already"/>
    <m/>
    <d v="2025-01-07T00:00:00"/>
    <m/>
    <n v="22"/>
    <s v="Ontime"/>
    <m/>
  </r>
  <r>
    <n v="772"/>
    <s v="Expent  cost"/>
    <d v="2024-12-11T00:00:00"/>
    <m/>
    <m/>
    <d v="2024-12-11T00:00:00"/>
    <s v="PR2425-04832 "/>
    <s v="PO2425-5539"/>
    <d v="2024-12-18T00:00:00"/>
    <m/>
    <n v="45"/>
    <s v="SFST81000048"/>
    <s v="PD Machine"/>
    <s v="Vacuum Tumbler  กลาง No.2"/>
    <n v="1"/>
    <s v="Repair SIEMENS TOUCH DISPLAY KTP600 S/N PHKX-KTP600"/>
    <n v="1"/>
    <s v="JOB."/>
    <n v="22445"/>
    <n v="22445"/>
    <m/>
    <x v="115"/>
    <s v="Recive bill and GRN already"/>
    <s v="GRN2425-0006282"/>
    <d v="2025-01-09T00:00:00"/>
    <m/>
    <n v="22"/>
    <s v="Ontime"/>
    <m/>
  </r>
  <r>
    <n v="773"/>
    <s v="Expent  cost"/>
    <d v="2024-12-11T00:00:00"/>
    <m/>
    <m/>
    <d v="2024-12-11T00:00:00"/>
    <s v="PR2425-04832 "/>
    <s v="PO2425-5539"/>
    <d v="2024-12-18T00:00:00"/>
    <m/>
    <n v="45"/>
    <s v="SFST81000048"/>
    <s v="PD Machine"/>
    <s v="Vacuum Tumbler  กลาง No.2"/>
    <n v="2"/>
    <s v="Vacuum nozzle 50x180 090_13_02_x000a_- Distance ring 30x5,3_x000a_- Roller wheel 200 010_04_01_x000a_- Bearing DIN6005 2 ZR_x000a_010_04_02"/>
    <n v="1"/>
    <s v="JOB."/>
    <n v="18200"/>
    <n v="18200"/>
    <m/>
    <x v="115"/>
    <s v="Recive bill and GRN already"/>
    <s v="GRN2425-0006282"/>
    <d v="2025-01-09T00:00:00"/>
    <m/>
    <n v="22"/>
    <s v="Ontime"/>
    <m/>
  </r>
  <r>
    <n v="774"/>
    <s v="Expent  cost"/>
    <d v="2024-12-11T00:00:00"/>
    <m/>
    <m/>
    <d v="2024-12-11T00:00:00"/>
    <s v="PR2425-04832 "/>
    <s v="PO2425-5539"/>
    <d v="2024-12-18T00:00:00"/>
    <m/>
    <n v="45"/>
    <s v="SFST81000048"/>
    <s v="PD Machine"/>
    <s v="Vacuum Tumbler  กลาง No.2"/>
    <n v="3"/>
    <s v="Dowfrost 1GAL Article number PPWCDOWF20 (1 GAL=20 KG)"/>
    <n v="1"/>
    <s v="JOB."/>
    <n v="9000"/>
    <n v="9000"/>
    <m/>
    <x v="115"/>
    <s v="Recive bill and GRN already"/>
    <s v="GRN2425-0006282"/>
    <d v="2025-01-09T00:00:00"/>
    <m/>
    <n v="22"/>
    <s v="Ontime"/>
    <m/>
  </r>
  <r>
    <n v="775"/>
    <s v="Expent  cost"/>
    <d v="2024-12-11T00:00:00"/>
    <m/>
    <m/>
    <d v="2024-12-11T00:00:00"/>
    <s v="PR2425-04832 "/>
    <s v="PO2425-5539"/>
    <d v="2024-12-18T00:00:00"/>
    <m/>
    <n v="45"/>
    <s v="SFST81000048"/>
    <s v="PD Machine"/>
    <s v="Vacuum Tumbler  กลาง No.2"/>
    <n v="4"/>
    <s v="Overhaul Vacuum pump DR VACUUM V0040C_x000a_- รายละเอียดตามใบเสนอราคาแนบ"/>
    <n v="1"/>
    <s v="JOB."/>
    <n v="28400"/>
    <n v="28400"/>
    <m/>
    <x v="115"/>
    <s v="Recive bill and GRN already"/>
    <s v="GRN2425-0006282"/>
    <d v="2025-01-09T00:00:00"/>
    <m/>
    <n v="22"/>
    <s v="Ontime"/>
    <m/>
  </r>
  <r>
    <n v="776"/>
    <s v="Expent  cost"/>
    <d v="2024-12-11T00:00:00"/>
    <m/>
    <m/>
    <d v="2024-12-11T00:00:00"/>
    <s v="PR2425-04832 "/>
    <s v="PO2425-5539"/>
    <d v="2024-12-18T00:00:00"/>
    <m/>
    <n v="45"/>
    <s v="SFST81000048"/>
    <s v="PD Machine"/>
    <s v="Vacuum Tumbler  กลาง No.2"/>
    <n v="5"/>
    <s v="Service charge checked and Install"/>
    <n v="1"/>
    <s v="JOB."/>
    <n v="3500"/>
    <n v="3500"/>
    <m/>
    <x v="115"/>
    <s v="Recive bill and GRN already"/>
    <s v="GRN2425-0006282"/>
    <d v="2025-01-09T00:00:00"/>
    <m/>
    <n v="22"/>
    <s v="Ontime"/>
    <m/>
  </r>
  <r>
    <n v="777"/>
    <s v="Expent  cost"/>
    <d v="2024-12-13T00:00:00"/>
    <m/>
    <m/>
    <d v="2024-12-13T00:00:00"/>
    <s v="PR2425-04875 "/>
    <s v="PO2425-5423"/>
    <d v="2024-12-20T00:00:00"/>
    <m/>
    <n v="10"/>
    <s v="SFST81000009"/>
    <s v="PD Machine"/>
    <s v="Mini flame Grill  Machine No.1"/>
    <n v="1"/>
    <s v="&quot;PILOT&quot; PISTON VALVE SINGLE ACTING_x000a_BODY: SS-316 N.C SCREWED BSPT 3/4&quot;_x000a_MAX TEMP: 180 C_x000a_P/N: 2K200-20 (HEAD:PP)(L=93M.M) CONTROL PRESSURE 5 TO 10_x000a_BAR, MAX PRESSURE 16 BAR"/>
    <n v="1"/>
    <s v="PCS."/>
    <n v="4400"/>
    <n v="4400"/>
    <m/>
    <x v="116"/>
    <s v="Recive bill and GRN already"/>
    <m/>
    <d v="2024-12-23T00:00:00"/>
    <m/>
    <n v="3"/>
    <s v="Ontime"/>
    <m/>
  </r>
  <r>
    <n v="778"/>
    <s v="Expent  cost"/>
    <d v="2024-12-13T00:00:00"/>
    <m/>
    <m/>
    <d v="2024-12-13T00:00:00"/>
    <s v="PR2425-04877"/>
    <s v="PO2425-05422"/>
    <d v="2024-12-20T00:00:00"/>
    <m/>
    <n v="45"/>
    <s v="SFST34000174"/>
    <s v="Consumable part for MN"/>
    <s v="Consumable part"/>
    <n v="1"/>
    <s v="PP melt blown cartridge Filter, 10&quot;, 5 Micron"/>
    <n v="48"/>
    <s v="PCS."/>
    <n v="36.449999999999996"/>
    <n v="1749.6"/>
    <m/>
    <x v="75"/>
    <s v="Recive bill and GRN already"/>
    <s v="GRN2425-0006608"/>
    <d v="2025-01-22T00:00:00"/>
    <m/>
    <n v="33"/>
    <s v="Ontime"/>
    <m/>
  </r>
  <r>
    <n v="779"/>
    <s v="Expent  cost"/>
    <d v="2024-12-13T00:00:00"/>
    <m/>
    <m/>
    <d v="2024-12-13T00:00:00"/>
    <s v="PR2425-04877"/>
    <s v="PO2425-05422"/>
    <d v="2024-12-20T00:00:00"/>
    <m/>
    <n v="45"/>
    <s v="SFST34000175"/>
    <s v="Consumable part for MN"/>
    <s v="Consumable part"/>
    <n v="2"/>
    <s v="PP melt blown cartridge Filter, 20&quot;, 5 Micron"/>
    <n v="20"/>
    <s v="PCS."/>
    <n v="70.09"/>
    <n v="1401.8"/>
    <m/>
    <x v="75"/>
    <s v="Recive bill and GRN already"/>
    <s v="GRN2425-0006608"/>
    <d v="2025-01-22T00:00:00"/>
    <m/>
    <n v="33"/>
    <s v="Ontime"/>
    <m/>
  </r>
  <r>
    <n v="780"/>
    <s v="Expent  cost"/>
    <d v="2024-12-13T00:00:00"/>
    <m/>
    <m/>
    <d v="2024-12-13T00:00:00"/>
    <s v="PR2425-04879"/>
    <s v="PO2425-05425"/>
    <d v="2024-12-20T00:00:00"/>
    <m/>
    <n v="45"/>
    <s v="SFST34000046"/>
    <s v="Consumable part for MN"/>
    <s v="Tool and Equipment"/>
    <n v="1"/>
    <s v="&quot;Philips&quot;, TCW099, 2x36w,โคมกันน้ำ กันฝุ่น กันฝน 36w"/>
    <n v="20"/>
    <s v="PCS."/>
    <n v="1700"/>
    <n v="34000"/>
    <m/>
    <x v="25"/>
    <s v="Recive bill and GRN already"/>
    <s v="GRN2425-0006534"/>
    <d v="2025-01-17T00:00:00"/>
    <m/>
    <n v="28"/>
    <s v="Ontime"/>
    <m/>
  </r>
  <r>
    <n v="781"/>
    <s v="Expent  cost"/>
    <d v="2024-12-13T00:00:00"/>
    <m/>
    <m/>
    <d v="2024-12-13T00:00:00"/>
    <s v="PR2425-04879"/>
    <s v="PO2425-05427"/>
    <d v="2024-12-20T00:00:00"/>
    <m/>
    <n v="45"/>
    <s v="SFST34000047"/>
    <s v="Consumable part for MN"/>
    <s v="Electrical jobs"/>
    <n v="2"/>
    <s v="&quot;Philips&quot; รุ่น WT069C,โคมไฟ T8 LED กันน้ำ กันฝุ่น กันฝน"/>
    <n v="15"/>
    <s v="PCS."/>
    <n v="728"/>
    <n v="10920"/>
    <m/>
    <x v="117"/>
    <s v="Recive bill and GRN already"/>
    <s v="GRN2425-0006089"/>
    <d v="2025-01-02T00:00:00"/>
    <m/>
    <n v="13"/>
    <s v="Ontime"/>
    <m/>
  </r>
  <r>
    <n v="782"/>
    <s v="Expent  cost"/>
    <d v="2024-12-13T00:00:00"/>
    <m/>
    <m/>
    <d v="2024-12-13T00:00:00"/>
    <s v="PR2425-04879"/>
    <s v="PO2425-05436"/>
    <d v="2024-12-20T00:00:00"/>
    <m/>
    <n v="45"/>
    <s v="SFST81000050"/>
    <s v="Electrical system in PD area"/>
    <s v="Electrical part"/>
    <n v="3"/>
    <s v="Temp Control &quot;Omron&quot; E5CC - RX2ASM-800"/>
    <n v="6"/>
    <s v="PCS."/>
    <n v="2304"/>
    <n v="13824"/>
    <m/>
    <x v="29"/>
    <s v="Recive bill and GRN already"/>
    <s v="GRN2425-0006317"/>
    <d v="2025-01-09T00:00:00"/>
    <m/>
    <n v="20"/>
    <s v="Ontime"/>
    <m/>
  </r>
  <r>
    <n v="783"/>
    <s v="Expent  cost"/>
    <d v="2024-12-13T00:00:00"/>
    <m/>
    <m/>
    <d v="2024-12-13T00:00:00"/>
    <s v="PR2425-04879"/>
    <s v="PO2425-05436"/>
    <d v="2024-12-20T00:00:00"/>
    <m/>
    <n v="45"/>
    <s v="SFST34000037"/>
    <s v="Consumable part for MN"/>
    <s v="Tool and Equipment"/>
    <n v="4"/>
    <s v="&quot;Erina&quot;, รุ่น 2510C, 1 Pole 25,A ,22oVAC, แมกเนติกคอนแทรคเตอร์"/>
    <n v="5"/>
    <s v="PCS."/>
    <n v="240"/>
    <n v="1200"/>
    <m/>
    <x v="29"/>
    <s v="Recive bill and GRN already"/>
    <s v="GRN2425-0006317"/>
    <d v="2025-01-09T00:00:00"/>
    <m/>
    <n v="20"/>
    <s v="Ontime"/>
    <m/>
  </r>
  <r>
    <n v="784"/>
    <s v="Expent  cost"/>
    <d v="2024-12-13T00:00:00"/>
    <m/>
    <m/>
    <d v="2024-12-13T00:00:00"/>
    <s v="PR2425-04882 "/>
    <s v="PO2425-05424"/>
    <d v="2024-12-20T00:00:00"/>
    <m/>
    <n v="45"/>
    <s v="SFST81000009"/>
    <s v="Cooling machine for PD line"/>
    <s v="Cooling  part"/>
    <n v="1"/>
    <s v="Suction Filter Header 2-5/8&quot; STAS-9621"/>
    <n v="1"/>
    <s v="JOB."/>
    <n v="7500"/>
    <n v="7500"/>
    <m/>
    <x v="6"/>
    <s v="Recive bill and GRN already"/>
    <s v="GRN2425-0006320"/>
    <d v="2025-01-09T00:00:00"/>
    <m/>
    <n v="20"/>
    <s v="Ontime"/>
    <m/>
  </r>
  <r>
    <n v="785"/>
    <s v="Expent  cost"/>
    <d v="2024-12-13T00:00:00"/>
    <m/>
    <m/>
    <d v="2024-12-13T00:00:00"/>
    <s v="PR2425-04882 "/>
    <s v="PO2425-05424"/>
    <d v="2024-12-20T00:00:00"/>
    <m/>
    <n v="45"/>
    <s v="SFST81000009"/>
    <s v="Cooling machine for PD line"/>
    <s v="Cooling  part"/>
    <n v="2"/>
    <s v="Drier Core: F-48 for Suction Header"/>
    <n v="2"/>
    <s v="JOB."/>
    <n v="1200"/>
    <n v="2400"/>
    <m/>
    <x v="6"/>
    <s v="Recive bill and GRN already"/>
    <s v="GRN2425-0006320"/>
    <d v="2025-01-09T00:00:00"/>
    <m/>
    <n v="20"/>
    <s v="Ontime"/>
    <m/>
  </r>
  <r>
    <n v="786"/>
    <s v="Expent  cost"/>
    <d v="2024-12-13T00:00:00"/>
    <m/>
    <m/>
    <d v="2024-12-13T00:00:00"/>
    <s v="PR2425-04882 "/>
    <s v="PO2425-05424"/>
    <d v="2024-12-20T00:00:00"/>
    <m/>
    <n v="45"/>
    <s v="SFST81000009"/>
    <s v="Cooling machine for PD line"/>
    <s v="Cooling  part"/>
    <n v="3"/>
    <s v="Oil Strainer 1/2&quot; (Flare)"/>
    <n v="1"/>
    <s v="JOB."/>
    <n v="1200"/>
    <n v="1200"/>
    <m/>
    <x v="6"/>
    <s v="Recive bill and GRN already"/>
    <s v="GRN2425-0006320"/>
    <d v="2025-01-09T00:00:00"/>
    <m/>
    <n v="20"/>
    <s v="Ontime"/>
    <m/>
  </r>
  <r>
    <n v="787"/>
    <s v="Expent  cost"/>
    <d v="2024-12-13T00:00:00"/>
    <m/>
    <m/>
    <d v="2024-12-13T00:00:00"/>
    <s v="PR2425-04882 "/>
    <s v="PO2425-05424"/>
    <d v="2024-12-20T00:00:00"/>
    <m/>
    <n v="45"/>
    <s v="SFST81000009"/>
    <s v="Cooling machine for PD line"/>
    <s v="Cooling  part"/>
    <n v="4"/>
    <s v="Low pressure gauge MR-206-DS-MULTI-16BAR"/>
    <n v="4"/>
    <s v="JOB."/>
    <n v="1100"/>
    <n v="4400"/>
    <m/>
    <x v="6"/>
    <s v="Recive bill and GRN already"/>
    <s v="GRN2425-0006320"/>
    <d v="2025-01-09T00:00:00"/>
    <m/>
    <n v="20"/>
    <s v="Ontime"/>
    <m/>
  </r>
  <r>
    <n v="788"/>
    <s v="Expent  cost"/>
    <d v="2024-12-13T00:00:00"/>
    <m/>
    <m/>
    <d v="2024-12-13T00:00:00"/>
    <s v="PR2425-04882 "/>
    <s v="PO2425-05424"/>
    <d v="2024-12-20T00:00:00"/>
    <m/>
    <n v="45"/>
    <s v="SFST81000009"/>
    <s v="Cooling machine for PD line"/>
    <s v="Cooling  part"/>
    <n v="5"/>
    <s v="High pressure gauge MR-306-DS-MULTI-35BAR"/>
    <n v="2"/>
    <s v="JOB."/>
    <n v="1100"/>
    <n v="2200"/>
    <m/>
    <x v="6"/>
    <s v="Recive bill and GRN already"/>
    <s v="GRN2425-0006320"/>
    <d v="2025-01-09T00:00:00"/>
    <m/>
    <n v="20"/>
    <s v="Ontime"/>
    <m/>
  </r>
  <r>
    <n v="789"/>
    <s v="Expent  cost"/>
    <d v="2024-12-13T00:00:00"/>
    <m/>
    <m/>
    <d v="2024-12-13T00:00:00"/>
    <s v="PR2425-04882 "/>
    <s v="PO2425-05424"/>
    <d v="2024-12-20T00:00:00"/>
    <m/>
    <n v="45"/>
    <s v="SFST81000009"/>
    <s v="Cooling machine for PD line"/>
    <s v="Cooling  part"/>
    <n v="6"/>
    <s v="Nitrogen_x000a_- ดรวจหารั่ว_x000a_- เทสไนโตรเจน       "/>
    <n v="1"/>
    <s v="JOB."/>
    <n v="3000"/>
    <n v="3000"/>
    <m/>
    <x v="6"/>
    <s v="Recive bill and GRN already"/>
    <s v="GRN2425-0006320"/>
    <d v="2025-01-09T00:00:00"/>
    <m/>
    <n v="20"/>
    <s v="Ontime"/>
    <m/>
  </r>
  <r>
    <n v="790"/>
    <s v="Expent  cost"/>
    <d v="2024-12-13T00:00:00"/>
    <m/>
    <m/>
    <d v="2024-12-13T00:00:00"/>
    <s v="PR2425-04882 "/>
    <s v="PO2425-05424"/>
    <d v="2024-12-20T00:00:00"/>
    <m/>
    <n v="45"/>
    <s v="SFST81000009"/>
    <s v="Cooling machine for PD line"/>
    <s v="Cooling  part"/>
    <n v="7"/>
    <s v="อุปกรณ์เบ็ดเตล็ดที่ใช้ในการติดตั้ง"/>
    <n v="1"/>
    <s v="JOB."/>
    <n v="6000"/>
    <n v="6000"/>
    <m/>
    <x v="6"/>
    <s v="Recive bill and GRN already"/>
    <s v="GRN2425-0006320"/>
    <d v="2025-01-09T00:00:00"/>
    <m/>
    <n v="20"/>
    <s v="Ontime"/>
    <m/>
  </r>
  <r>
    <n v="791"/>
    <s v="Expent  cost"/>
    <d v="2024-12-13T00:00:00"/>
    <m/>
    <m/>
    <d v="2024-12-13T00:00:00"/>
    <s v="PR2425-04882 "/>
    <s v="PO2425-05424"/>
    <d v="2024-12-20T00:00:00"/>
    <m/>
    <n v="45"/>
    <s v="SFST81000009"/>
    <s v="Cooling machine for PD line"/>
    <s v="Cooling  part"/>
    <n v="8"/>
    <s v="ค่าด่าาเนินการ + ค่าเดินทาง"/>
    <n v="1"/>
    <s v="JOB."/>
    <n v="15000"/>
    <n v="15000"/>
    <m/>
    <x v="6"/>
    <s v="Recive bill and GRN already"/>
    <s v="GRN2425-0006320"/>
    <d v="2025-01-09T00:00:00"/>
    <m/>
    <n v="20"/>
    <s v="Ontime"/>
    <m/>
  </r>
  <r>
    <n v="792"/>
    <s v="Expent  cost"/>
    <d v="2024-12-14T00:00:00"/>
    <m/>
    <m/>
    <d v="2024-12-14T00:00:00"/>
    <s v="PR2425-04898"/>
    <s v="PO2425-05421 "/>
    <d v="2024-12-21T00:00:00"/>
    <m/>
    <n v="45"/>
    <s v="SFST81000050"/>
    <s v="PD Machine"/>
    <s v="Swing Vacuum No.1"/>
    <n v="1"/>
    <s v="Vacuum oil &quot;Busch&quot; VM100 1 ลิตร"/>
    <n v="2"/>
    <s v="PCS."/>
    <n v="200"/>
    <n v="400"/>
    <m/>
    <x v="118"/>
    <s v="Recive bill and GRN already"/>
    <s v="GRN2425-0006732"/>
    <d v="2025-01-27T00:00:00"/>
    <m/>
    <n v="37"/>
    <s v="Ontime"/>
    <m/>
  </r>
  <r>
    <n v="793"/>
    <s v="Expent  cost"/>
    <d v="2024-12-14T00:00:00"/>
    <m/>
    <m/>
    <d v="2024-12-14T00:00:00"/>
    <s v="PR2425-04898"/>
    <s v="PO2425-05421 "/>
    <d v="2024-12-21T00:00:00"/>
    <m/>
    <n v="45"/>
    <s v="SFST81000050"/>
    <s v="PD Machine"/>
    <s v="Swing Vacuum No.1"/>
    <n v="2"/>
    <s v="Oil filter &quot;Mann Filter&quot; W940/1"/>
    <n v="2"/>
    <s v="PCS."/>
    <n v="200"/>
    <n v="400"/>
    <m/>
    <x v="118"/>
    <s v="Recive bill and GRN already"/>
    <s v="GRN2425-0006732"/>
    <d v="2025-01-27T00:00:00"/>
    <m/>
    <n v="37"/>
    <s v="Ontime"/>
    <m/>
  </r>
  <r>
    <n v="794"/>
    <s v="Expent  cost"/>
    <d v="2024-12-14T00:00:00"/>
    <m/>
    <m/>
    <d v="2024-12-14T00:00:00"/>
    <s v="PR2425-04898"/>
    <s v="PO2425-05421 "/>
    <d v="2024-12-21T00:00:00"/>
    <m/>
    <n v="45"/>
    <s v="SFST81000050"/>
    <s v="PD Machine"/>
    <s v="Swing Vacuum No.1"/>
    <n v="3"/>
    <s v="V-Ring 35A (VA-035)"/>
    <n v="4"/>
    <s v="PCS."/>
    <n v="500"/>
    <n v="2000"/>
    <m/>
    <x v="118"/>
    <s v="Recive bill and GRN already"/>
    <s v="GRN2425-0006732"/>
    <d v="2025-01-27T00:00:00"/>
    <m/>
    <n v="37"/>
    <s v="Ontime"/>
    <m/>
  </r>
  <r>
    <n v="795"/>
    <s v="Expent  cost"/>
    <d v="2024-12-14T00:00:00"/>
    <m/>
    <m/>
    <d v="2024-12-14T00:00:00"/>
    <s v="PR2425-04898"/>
    <s v="PO2425-05421 "/>
    <d v="2024-12-21T00:00:00"/>
    <m/>
    <n v="45"/>
    <s v="SFST81000050"/>
    <s v="PD Machine"/>
    <s v="Swing Vacuum No.1"/>
    <n v="4"/>
    <s v="160-1176897 O-RING 25 x 15. NBR 07 SHORE FOR VMS 503"/>
    <n v="4"/>
    <s v="PCS."/>
    <n v="250"/>
    <n v="1000"/>
    <m/>
    <x v="118"/>
    <s v="Recive bill and GRN already"/>
    <s v="GRN2425-0006732"/>
    <d v="2025-01-27T00:00:00"/>
    <m/>
    <n v="37"/>
    <s v="Ontime"/>
    <m/>
  </r>
  <r>
    <n v="796"/>
    <s v="Expent  cost"/>
    <d v="2024-12-14T00:00:00"/>
    <m/>
    <m/>
    <d v="2024-12-14T00:00:00"/>
    <s v="PR2425-04898"/>
    <s v="PO2425-05421 "/>
    <d v="2024-12-21T00:00:00"/>
    <m/>
    <n v="45"/>
    <s v="SFST81000050"/>
    <s v="PD Machine"/>
    <s v="Swing Vacuum No.1"/>
    <n v="5"/>
    <s v="160-2011289 ELECTRODE ASSY' 8( MM. SEAL LEFT)"/>
    <n v="1"/>
    <s v="PCS."/>
    <n v="1500"/>
    <n v="1500"/>
    <m/>
    <x v="118"/>
    <s v="Recive bill and GRN already"/>
    <s v="GRN2425-0006732"/>
    <d v="2025-01-27T00:00:00"/>
    <m/>
    <n v="37"/>
    <s v="Ontime"/>
    <m/>
  </r>
  <r>
    <n v="797"/>
    <s v="Expent  cost"/>
    <d v="2024-12-14T00:00:00"/>
    <m/>
    <m/>
    <d v="2024-12-14T00:00:00"/>
    <s v="PR2425-04898"/>
    <s v="PO2425-05421 "/>
    <d v="2024-12-21T00:00:00"/>
    <m/>
    <n v="45"/>
    <s v="SFST81000050"/>
    <s v="PD Machine"/>
    <s v="Swing Vacuum No.1"/>
    <n v="6"/>
    <s v="160-2011289 ELECTRODE ASSY' 8( MM. SEAL RIGHT)"/>
    <n v="1"/>
    <s v="PCS."/>
    <n v="1500"/>
    <n v="1500"/>
    <m/>
    <x v="118"/>
    <s v="Recive bill and GRN already"/>
    <s v="GRN2425-0006732"/>
    <d v="2025-01-27T00:00:00"/>
    <m/>
    <n v="37"/>
    <s v="Ontime"/>
    <m/>
  </r>
  <r>
    <n v="798"/>
    <s v="Expent  cost"/>
    <d v="2024-12-14T00:00:00"/>
    <m/>
    <m/>
    <d v="2024-12-14T00:00:00"/>
    <s v="PR2425-04898"/>
    <s v="PO2425-05421 "/>
    <d v="2024-12-21T00:00:00"/>
    <m/>
    <n v="45"/>
    <s v="SFST81000050"/>
    <s v="PD Machine"/>
    <s v="Swing Vacuum No.1"/>
    <n v="7"/>
    <s v="160-1331176 MAIN BREAKER KNOB BLACK"/>
    <n v="1"/>
    <s v="PCS."/>
    <n v="1500"/>
    <n v="1500"/>
    <m/>
    <x v="118"/>
    <s v="Recive bill and GRN already"/>
    <s v="GRN2425-0006732"/>
    <d v="2025-01-27T00:00:00"/>
    <m/>
    <n v="37"/>
    <s v="Ontime"/>
    <m/>
  </r>
  <r>
    <n v="799"/>
    <s v="Expent  cost"/>
    <d v="2024-12-14T00:00:00"/>
    <m/>
    <m/>
    <d v="2024-12-14T00:00:00"/>
    <s v="PR2425-04898"/>
    <s v="PO2425-05421 "/>
    <d v="2024-12-21T00:00:00"/>
    <m/>
    <n v="45"/>
    <s v="SFST81000050"/>
    <s v="PD Machine"/>
    <s v="Swing Vacuum No.1"/>
    <n v="8"/>
    <s v="สายพาน Timing Belt Size 24 x 1020 MM. ต่อแบบฟันปลา"/>
    <n v="4"/>
    <s v="PCS."/>
    <n v="250"/>
    <n v="1000"/>
    <m/>
    <x v="118"/>
    <s v="Recive bill and GRN already"/>
    <s v="GRN2425-0006732"/>
    <d v="2025-01-27T00:00:00"/>
    <m/>
    <n v="37"/>
    <s v="Ontime"/>
    <m/>
  </r>
  <r>
    <n v="800"/>
    <s v="Expent  cost"/>
    <d v="2024-12-14T00:00:00"/>
    <m/>
    <m/>
    <d v="2024-12-14T00:00:00"/>
    <s v="PR2425-04899 "/>
    <s v="PO2425-05431"/>
    <d v="2024-12-21T00:00:00"/>
    <m/>
    <n v="160"/>
    <s v="SFST81000009"/>
    <s v="Electrical system out  PD area"/>
    <s v="Inspect cost"/>
    <n v="1"/>
    <s v="หม้อแปลง ขนาด 630KVA_x000a_- กรองน้ำมัน_x000a_- ล่อฟ้าแรงสูงใหม่"/>
    <n v="1"/>
    <s v="SET."/>
    <n v="22500"/>
    <n v="22500"/>
    <m/>
    <x v="91"/>
    <s v="Recive bill and GRN already"/>
    <s v="GRN2526-0000746"/>
    <d v="2025-05-08T00:00:00"/>
    <m/>
    <n v="138"/>
    <s v="Ontime"/>
    <m/>
  </r>
  <r>
    <n v="801"/>
    <s v="Expent  cost"/>
    <d v="2024-12-14T00:00:00"/>
    <m/>
    <m/>
    <d v="2024-12-14T00:00:00"/>
    <s v="PR2425-04899 "/>
    <s v="PO2425-05431"/>
    <d v="2024-12-21T00:00:00"/>
    <m/>
    <n v="160"/>
    <s v="SFST81000009"/>
    <s v="Electrical system out  PD area"/>
    <s v="Electrical jobs"/>
    <n v="2"/>
    <s v="หม้อแปลง ขนาด 100KVA_x000a_- กรองน้ำมัน_x000a_- เปลี่ยนปะเก็นยางแรงสูง_x000a_- เปลี่ยนปะเก็นยางแรงต่ำ"/>
    <n v="1"/>
    <s v="SET."/>
    <n v="9000"/>
    <n v="9000"/>
    <m/>
    <x v="91"/>
    <s v="Recive bill and GRN already"/>
    <s v="GRN2526-0000746"/>
    <d v="2025-05-08T00:00:00"/>
    <m/>
    <n v="138"/>
    <s v="Ontime"/>
    <m/>
  </r>
  <r>
    <n v="802"/>
    <s v="Expent  cost"/>
    <d v="2024-12-14T00:00:00"/>
    <m/>
    <m/>
    <d v="2024-12-14T00:00:00"/>
    <s v="PR2425-04899 "/>
    <s v="PO2425-05431"/>
    <d v="2024-12-21T00:00:00"/>
    <m/>
    <n v="160"/>
    <s v="SFST81000009"/>
    <s v="Electrical system out  PD area"/>
    <s v="Electrical jobs"/>
    <n v="3"/>
    <s v="หม้อแปลง ขนาด 1250KVA_x000a_- กรองน้ำมัน"/>
    <n v="1"/>
    <s v="SET."/>
    <n v="10300"/>
    <n v="10300"/>
    <m/>
    <x v="91"/>
    <s v="Recive bill and GRN already"/>
    <s v="GRN2526-0000746"/>
    <d v="2025-05-08T00:00:00"/>
    <m/>
    <n v="138"/>
    <s v="Ontime"/>
    <m/>
  </r>
  <r>
    <n v="803"/>
    <s v="Expent  cost"/>
    <d v="2024-12-14T00:00:00"/>
    <m/>
    <m/>
    <d v="2024-12-14T00:00:00"/>
    <s v="PR2425-04899 "/>
    <s v="PO2425-05431"/>
    <d v="2024-12-21T00:00:00"/>
    <m/>
    <n v="160"/>
    <s v="SFST81000085"/>
    <s v="Electrical system out  PD area"/>
    <s v="Electrical jobs"/>
    <n v="4"/>
    <s v="ค่ารถ ค่าขนส่ง"/>
    <n v="1"/>
    <s v="SET."/>
    <n v="10000"/>
    <n v="10000"/>
    <m/>
    <x v="91"/>
    <s v="Recive bill and GRN already"/>
    <s v="GRN2526-0000746"/>
    <d v="2025-05-08T00:00:00"/>
    <m/>
    <n v="138"/>
    <s v="Ontime"/>
    <m/>
  </r>
  <r>
    <n v="804"/>
    <s v="Expent  cost"/>
    <d v="2024-12-14T00:00:00"/>
    <m/>
    <m/>
    <d v="2024-12-14T00:00:00"/>
    <s v="PR2425-04900"/>
    <s v="PO2425-05420"/>
    <d v="2024-12-21T00:00:00"/>
    <m/>
    <n v="45"/>
    <s v="SFST81000050"/>
    <s v="Safety equipment"/>
    <s v="Safety equipment"/>
    <n v="1"/>
    <s v="รองเท้าบู๊ท PVC หัวเหล็ก สีขาว พื้นรองเท้าสีฟ้า_x000a_Size: 44 = 2 คู่ , 45 = 2 คู่"/>
    <n v="4"/>
    <s v="PCS."/>
    <n v="360"/>
    <n v="1440"/>
    <m/>
    <x v="119"/>
    <s v="Recive bill and GRN already"/>
    <s v="GRN2425-0006759"/>
    <d v="2025-01-28T00:00:00"/>
    <m/>
    <n v="38"/>
    <s v="Ontime"/>
    <m/>
  </r>
  <r>
    <n v="805"/>
    <s v="Expent  cost"/>
    <d v="2024-12-14T00:00:00"/>
    <m/>
    <m/>
    <d v="2024-12-14T00:00:00"/>
    <s v="PR2425-04900"/>
    <s v="PO2425-05420"/>
    <d v="2024-12-21T00:00:00"/>
    <m/>
    <n v="45"/>
    <s v="SFST81000050"/>
    <s v="Safety equipment"/>
    <s v="Safety equipment"/>
    <n v="2"/>
    <s v="เข็มขัดพยุงหลัง ERGOZO Heavy Duty_x000a_Size: M = 3 เส้น , L = 3 เส้น"/>
    <n v="6"/>
    <s v="PCS."/>
    <n v="320"/>
    <n v="1920"/>
    <m/>
    <x v="119"/>
    <s v="Recive bill and GRN already"/>
    <s v="GRN2425-0006759"/>
    <d v="2025-01-28T00:00:00"/>
    <m/>
    <n v="38"/>
    <s v="Ontime"/>
    <m/>
  </r>
  <r>
    <n v="806"/>
    <s v="Expent  cost"/>
    <d v="2024-12-16T00:00:00"/>
    <m/>
    <m/>
    <d v="2024-12-16T00:00:00"/>
    <s v="PR2425-04903"/>
    <s v="PO2425-05650"/>
    <d v="2024-12-23T00:00:00"/>
    <m/>
    <n v="180"/>
    <s v="SFST34000136"/>
    <s v="Consumable part for MN"/>
    <s v="Tool and Equipment"/>
    <n v="1"/>
    <s v=" argon gas 1.5 Q"/>
    <n v="6"/>
    <s v="DURM."/>
    <n v="350"/>
    <n v="2100"/>
    <m/>
    <x v="120"/>
    <s v="Recive bill and GRN already"/>
    <s v="GRN2425-0007454,GRN2526-0001159,GRN2526-0001634"/>
    <d v="2025-03-01T00:00:00"/>
    <m/>
    <n v="68"/>
    <s v="Ontime"/>
    <m/>
  </r>
  <r>
    <n v="807"/>
    <s v="Expent  cost"/>
    <d v="2024-12-16T00:00:00"/>
    <m/>
    <m/>
    <d v="2024-12-16T00:00:00"/>
    <s v="PR2425-04903"/>
    <s v="PO2425-05650"/>
    <d v="2024-12-23T00:00:00"/>
    <m/>
    <n v="180"/>
    <s v="SFST34000137"/>
    <s v="Consumable part for MN"/>
    <s v="Tool and Equipment"/>
    <n v="2"/>
    <s v="argon gas 6 Q"/>
    <n v="2"/>
    <s v="DURM."/>
    <n v="900"/>
    <n v="1800"/>
    <m/>
    <x v="120"/>
    <s v="Recive bill and GRN already"/>
    <s v="GRN2526-0003378"/>
    <d v="2025-08-26T00:00:00"/>
    <m/>
    <n v="246"/>
    <s v="over deliverry"/>
    <m/>
  </r>
  <r>
    <n v="808"/>
    <s v="Expent  cost"/>
    <d v="2024-12-20T00:00:00"/>
    <m/>
    <m/>
    <d v="2024-12-20T00:00:00"/>
    <s v="PR2425-04959"/>
    <s v="PO2425-05649"/>
    <d v="2024-12-27T00:00:00"/>
    <m/>
    <n v="45"/>
    <s v="SFST81000048"/>
    <s v="PD Machine"/>
    <s v="Vacuum Tumbler  ใหญ่ No.3"/>
    <n v="1"/>
    <s v="ค่าบริการเข้าตวจเช็กเครื่อง NOWICKI Vacuum Tumbler อาการ หน้าจอกดระบบ Manual mode และ Vacuum ไม่ได้"/>
    <n v="1"/>
    <s v="JOB."/>
    <n v="4400"/>
    <n v="4400"/>
    <m/>
    <x v="77"/>
    <s v="Recive bill and GRN already"/>
    <s v="GRN2425-0006281"/>
    <d v="2025-01-09T00:00:00"/>
    <m/>
    <n v="13"/>
    <s v="Ontime"/>
    <m/>
  </r>
  <r>
    <n v="809"/>
    <s v="Expent  cost"/>
    <d v="2024-12-24T00:00:00"/>
    <m/>
    <m/>
    <d v="2024-12-24T00:00:00"/>
    <s v="PR2425-04975"/>
    <s v="PO2425-05648"/>
    <d v="2024-12-31T00:00:00"/>
    <m/>
    <n v="10"/>
    <s v="SFST34000054"/>
    <s v="Consumable part for MN"/>
    <s v="Refrigerant"/>
    <n v="1"/>
    <s v="R507 Refrigerant,(1 Tank 11.3 kg/Tank)"/>
    <n v="30"/>
    <s v="DURM."/>
    <n v="2500"/>
    <n v="75000"/>
    <m/>
    <x v="33"/>
    <s v="Recive bill and GRN already"/>
    <s v="GRN2425-0006280"/>
    <d v="2025-01-09T00:00:00"/>
    <m/>
    <n v="9"/>
    <s v="Ontime"/>
    <m/>
  </r>
  <r>
    <n v="810"/>
    <s v="Expent  cost"/>
    <d v="2024-12-24T00:00:00"/>
    <m/>
    <m/>
    <d v="2024-12-24T00:00:00"/>
    <s v="PR2425-04976"/>
    <s v="PO2425-05647"/>
    <d v="2024-12-31T00:00:00"/>
    <m/>
    <n v="45"/>
    <s v="SFST81000009"/>
    <s v="PD Machine"/>
    <s v="Bowl Cutter (Chopper) No.1"/>
    <n v="1"/>
    <s v="O-Ring for Bowl Cutter CM120STL #SN 420/1217_x000a_Part No. 264 A 044 O-Ring for unloader screen"/>
    <n v="1"/>
    <s v="PCS."/>
    <n v="5508"/>
    <n v="5508"/>
    <m/>
    <x v="47"/>
    <s v="Recive bill and GRN already"/>
    <s v="GRN2425-0006568"/>
    <d v="2025-01-20T00:00:00"/>
    <m/>
    <n v="20"/>
    <s v="Ontime"/>
    <m/>
  </r>
  <r>
    <n v="811"/>
    <s v="Expent  cost"/>
    <d v="2024-12-25T00:00:00"/>
    <m/>
    <m/>
    <d v="2024-12-25T00:00:00"/>
    <s v="PR2425-05013"/>
    <s v="PO2425-05646"/>
    <d v="2025-01-01T00:00:00"/>
    <m/>
    <n v="100"/>
    <s v="SFST81000009"/>
    <s v="Tool and Equipment PD M/C"/>
    <s v="Tool and Equipment"/>
    <n v="1"/>
    <s v="Safety Valve VYC 1&quot; (Brass) Model 095 AP PD9.2 Bar"/>
    <n v="1"/>
    <s v="PCS."/>
    <n v="27000"/>
    <n v="27000"/>
    <m/>
    <x v="121"/>
    <s v="Recive bill and GRN already"/>
    <s v="GRN2425-0008176"/>
    <d v="2025-03-31T00:00:00"/>
    <m/>
    <n v="89"/>
    <s v="Ontime"/>
    <m/>
  </r>
  <r>
    <n v="812"/>
    <s v="Expent  cost"/>
    <d v="2024-12-25T00:00:00"/>
    <m/>
    <m/>
    <d v="2024-12-25T00:00:00"/>
    <s v="PR2425-05014"/>
    <s v="PO2425-05976"/>
    <d v="2025-01-01T00:00:00"/>
    <m/>
    <n v="45"/>
    <s v="SFST81000048"/>
    <s v="Civill jobs (Floor-Wall-Celling-roof)"/>
    <s v="Cevil jobs"/>
    <n v="1"/>
    <s v="งานซ่อมปารุงทั่วไป ประจำเดือน_x000a_ขอบเขตงาน_x000a_- งานเชื่อมเหล็ก_x000a_- งานซ่อมพื้นที่ชารุดขนาดเล็ก และซ่อมขอบปูน_x000a_- งานซีลซิลิโคน_x000a_- งานเปลี่ยนหลอดไฟฟ้า_x000a_- งานทาสีทั่วไป_x000a_- งานอื่นในลักษณะซ่อมเก็บงาน_x000a_- เข้าท่างาน 2 เดือน / ครั้ง (ทำงานวันหยุด 2 วัน)_x000a_- วัสดุผู้ว่าจ้างเป็นผู้จัดเตรียม_x000a_- แผนงานรายละเอียดผู้ว่าจ้างจะต้องเป็นผู้กำหนดและแจ้งล่วงหน้า_x000a_- เบิกค่าจ้างในแต่ละรอบการทํางาน"/>
    <n v="1"/>
    <s v="JOB."/>
    <n v="45000"/>
    <n v="45000"/>
    <m/>
    <x v="122"/>
    <s v="Recive bill and GRN already"/>
    <s v="GRN2425-0007099"/>
    <d v="2025-02-12T00:00:00"/>
    <m/>
    <n v="42"/>
    <s v="Ontime"/>
    <m/>
  </r>
  <r>
    <n v="813"/>
    <s v="Expent  cost"/>
    <d v="2024-12-25T00:00:00"/>
    <m/>
    <m/>
    <d v="2024-12-25T00:00:00"/>
    <s v="PR2425-05015 "/>
    <s v="PO2425-05645"/>
    <d v="2025-01-01T00:00:00"/>
    <m/>
    <n v="45"/>
    <s v="SFST81000009"/>
    <s v="Tool and Equipment  Engineering"/>
    <s v="Tool and Equipment"/>
    <n v="1"/>
    <s v="PERMATEX&quot; รุ่น P-51D นํ้ายาทาเกลียวท่อ ความจุ 16 ออนซ์ สีดำ"/>
    <n v="2"/>
    <s v="PCS."/>
    <n v="890"/>
    <n v="1780"/>
    <m/>
    <x v="25"/>
    <s v="Recive bill and GRN already"/>
    <s v="GRN2425-0006533"/>
    <d v="2025-01-17T00:00:00"/>
    <m/>
    <n v="16"/>
    <s v="Ontime"/>
    <m/>
  </r>
  <r>
    <n v="814"/>
    <s v="Expent  cost"/>
    <d v="2024-12-25T00:00:00"/>
    <m/>
    <m/>
    <d v="2024-12-25T00:00:00"/>
    <s v="PR2425-05017 "/>
    <s v="PO2425-05643"/>
    <d v="2024-08-25T00:00:00"/>
    <m/>
    <n v="10"/>
    <s v="SFST81000009"/>
    <s v="Utility Jobs  (Boiler-Air compress-Transformer-LPG)"/>
    <s v="Cooling system jobs"/>
    <n v="1"/>
    <s v="CASTEL&quot;Globe Valve 1-5/8&quot;"/>
    <n v="1"/>
    <s v="PCS."/>
    <n v="7000"/>
    <n v="7000"/>
    <m/>
    <x v="16"/>
    <s v="Recive bill and GRN already"/>
    <s v="GRN2425-0006319"/>
    <d v="2024-09-01T00:00:00"/>
    <m/>
    <n v="7"/>
    <s v="Ontime"/>
    <m/>
  </r>
  <r>
    <n v="815"/>
    <s v="Expent  cost"/>
    <d v="2024-12-25T00:00:00"/>
    <m/>
    <m/>
    <d v="2024-12-25T00:00:00"/>
    <s v="PR2425-05017 "/>
    <s v="PO2425-05643"/>
    <d v="2024-08-25T00:00:00"/>
    <m/>
    <n v="10"/>
    <s v="SFST81000009"/>
    <s v="Utility Jobs  (Boiler-Air compress-Transformer-LPG)"/>
    <s v="Cooling system jobs"/>
    <n v="2"/>
    <s v="ค่าดำเนินการ + ค่าเดินทาง_x000a_- เดินเครื่อง, Vacuum_x000a_-เทศชั่ว"/>
    <n v="1"/>
    <s v="PCS."/>
    <n v="5000"/>
    <n v="5000"/>
    <m/>
    <x v="16"/>
    <s v="Recive bill and GRN already"/>
    <s v="GRN2425-0006319"/>
    <d v="2024-09-01T00:00:00"/>
    <m/>
    <n v="7"/>
    <s v="Ontime"/>
    <m/>
  </r>
  <r>
    <n v="816"/>
    <s v="Expent  cost"/>
    <d v="2024-12-25T00:00:00"/>
    <m/>
    <m/>
    <d v="2024-12-25T00:00:00"/>
    <s v="PR2425-05041"/>
    <s v="PO2425-05771"/>
    <d v="2025-01-01T00:00:00"/>
    <m/>
    <n v="45"/>
    <s v="SFST81000048"/>
    <s v="PD Machine"/>
    <s v="Combi oven No.3"/>
    <n v="1"/>
    <s v="Service charge"/>
    <n v="1"/>
    <s v="JOB."/>
    <n v="6700"/>
    <n v="6700"/>
    <m/>
    <x v="30"/>
    <s v="Recive bill and GRN already"/>
    <s v="GRN2425-0006418"/>
    <d v="2025-01-14T00:00:00"/>
    <m/>
    <n v="13"/>
    <s v="Ontime"/>
    <m/>
  </r>
  <r>
    <n v="817"/>
    <s v="Expent  cost"/>
    <d v="2024-12-27T00:00:00"/>
    <m/>
    <m/>
    <d v="2024-12-27T00:00:00"/>
    <s v="PR2425-05041"/>
    <s v="PO2425-05771"/>
    <d v="2025-01-03T00:00:00"/>
    <m/>
    <n v="45"/>
    <s v="SFST81000048"/>
    <s v="PD Machine"/>
    <s v="Combi oven No.3"/>
    <n v="2"/>
    <s v="87.01.297 Control transformer T1 with"/>
    <n v="1"/>
    <s v="JOB."/>
    <n v="3000"/>
    <n v="3000"/>
    <m/>
    <x v="30"/>
    <s v="Recive bill and GRN already"/>
    <s v="GRN2425-0006417"/>
    <d v="2025-01-14T00:00:00"/>
    <m/>
    <n v="11"/>
    <s v="Ontime"/>
    <m/>
  </r>
  <r>
    <n v="818"/>
    <s v="Expent  cost"/>
    <d v="2025-01-04T00:00:00"/>
    <m/>
    <m/>
    <d v="2025-01-04T00:00:00"/>
    <s v="PR2425-05103"/>
    <s v="PO2425-05781"/>
    <d v="2025-01-11T00:00:00"/>
    <m/>
    <n v="10"/>
    <s v="SFST81000048"/>
    <s v="PD Machine"/>
    <s v="Combi oven No.4"/>
    <n v="1"/>
    <s v="Service charge Combi oven No.1-4"/>
    <n v="1"/>
    <s v="JOB."/>
    <n v="5000"/>
    <n v="5000"/>
    <m/>
    <x v="30"/>
    <s v="Recive bill and GRN already"/>
    <s v="GRN2425-0006419"/>
    <d v="2025-01-14T00:00:00"/>
    <m/>
    <n v="3"/>
    <s v="Ontime"/>
    <m/>
  </r>
  <r>
    <n v="819"/>
    <s v="Expent  cost"/>
    <d v="2025-01-06T00:00:00"/>
    <m/>
    <m/>
    <d v="2025-01-06T00:00:00"/>
    <s v="PR2425-05110"/>
    <s v="PO2425-05781"/>
    <d v="2025-01-13T00:00:00"/>
    <m/>
    <n v="10"/>
    <s v="SFST81000048"/>
    <s v="Utility Jobs  (Boiler-Air compress-Transformer-LPG)"/>
    <s v="Utility jobs"/>
    <n v="1"/>
    <s v="Globe valve"/>
    <n v="1"/>
    <s v="PCS."/>
    <n v="5800"/>
    <n v="5800"/>
    <m/>
    <x v="63"/>
    <s v="Recive bill and GRN already"/>
    <s v="GRN2425-0006585"/>
    <d v="2025-01-21T00:00:00"/>
    <m/>
    <n v="8"/>
    <s v="Ontime"/>
    <m/>
  </r>
  <r>
    <n v="820"/>
    <s v="Expent  cost"/>
    <d v="2025-01-06T00:00:00"/>
    <m/>
    <m/>
    <d v="2025-01-06T00:00:00"/>
    <s v="PR2425-05118"/>
    <s v="PO2425-05783"/>
    <d v="2025-01-13T00:00:00"/>
    <m/>
    <n v="10"/>
    <s v="SFST81000009"/>
    <s v="Civill jobs (Floor-Wall-Celling-roof)"/>
    <s v="Consumable part"/>
    <n v="1"/>
    <s v="Epoxy coating, Green (Part A / Part B)"/>
    <n v="2"/>
    <s v="PCS."/>
    <n v="3800"/>
    <n v="7600"/>
    <m/>
    <x v="80"/>
    <s v="Recive bill and GRN already"/>
    <s v="GRN2425-0006498"/>
    <d v="2025-01-16T00:00:00"/>
    <m/>
    <n v="3"/>
    <s v="Ontime"/>
    <m/>
  </r>
  <r>
    <n v="821"/>
    <s v="Expent  cost"/>
    <d v="2025-01-06T00:00:00"/>
    <m/>
    <m/>
    <d v="2025-01-06T00:00:00"/>
    <s v="PR2425-05118"/>
    <s v="PO2425-05783"/>
    <d v="2025-01-13T00:00:00"/>
    <m/>
    <n v="10"/>
    <s v="SFST81000009"/>
    <s v="Civill jobs (Floor-Wall-Celling-roof)"/>
    <s v="Consumable part"/>
    <n v="2"/>
    <s v="Epoxy coating, Yellow (Part A / Part B)"/>
    <n v="2"/>
    <s v="PCS."/>
    <n v="3800"/>
    <n v="7600"/>
    <m/>
    <x v="80"/>
    <s v="Recive bill and GRN already"/>
    <s v="GRN2425-0006498"/>
    <d v="2025-01-16T00:00:00"/>
    <m/>
    <n v="3"/>
    <s v="Ontime"/>
    <m/>
  </r>
  <r>
    <n v="822"/>
    <s v="Expent  cost"/>
    <d v="2025-01-06T00:00:00"/>
    <m/>
    <m/>
    <d v="2025-01-06T00:00:00"/>
    <s v="PR2425-05119"/>
    <s v="PO2425-05780"/>
    <d v="2025-01-13T00:00:00"/>
    <m/>
    <n v="10"/>
    <s v="SFST34000054"/>
    <s v="Consumable part for MN"/>
    <s v="Refrigerant"/>
    <n v="1"/>
    <s v="R507 Refrigerant,(1 Tank 11.3 kg/Tank)"/>
    <n v="30"/>
    <s v="DURM."/>
    <n v="2500"/>
    <n v="75000"/>
    <m/>
    <x v="33"/>
    <s v="Recive bill and GRN already"/>
    <s v="GRN2425-0006424"/>
    <d v="2025-01-15T00:00:00"/>
    <m/>
    <n v="2"/>
    <s v="Ontime"/>
    <m/>
  </r>
  <r>
    <n v="823"/>
    <s v="Expent  cost"/>
    <d v="2025-01-06T00:00:00"/>
    <m/>
    <m/>
    <d v="2025-01-06T00:00:00"/>
    <s v="PR2425-05120"/>
    <s v="PO2425-05848"/>
    <d v="2025-01-13T00:00:00"/>
    <m/>
    <n v="45"/>
    <s v="SFST81000009"/>
    <s v="Tool and Equipment  Engineering"/>
    <s v="Tool and Equipment"/>
    <n v="1"/>
    <s v="&quot;SUMO&quot; น้ำยาลบรอยเชื่อมสเดนเลส 1000 กรัม"/>
    <n v="5"/>
    <s v="PCS."/>
    <n v="220"/>
    <n v="1100"/>
    <m/>
    <x v="25"/>
    <s v="Recive bill and GRN already"/>
    <s v="GRN2425-0007142"/>
    <d v="2025-02-14T00:00:00"/>
    <m/>
    <n v="32"/>
    <s v="Ontime"/>
    <m/>
  </r>
  <r>
    <n v="824"/>
    <s v="Expent  cost"/>
    <d v="2025-01-06T00:00:00"/>
    <m/>
    <m/>
    <d v="2025-01-06T00:00:00"/>
    <s v="PR2425-05120"/>
    <s v="PO2425-05848"/>
    <d v="2025-01-13T00:00:00"/>
    <m/>
    <n v="45"/>
    <s v="SFST81000009"/>
    <s v="Tool and Equipment  Engineering"/>
    <s v="Tool and Equipment"/>
    <n v="2"/>
    <s v="&quot;Bestchoice&quot; นํ้ายาเช็ครอยรั่วท่อแอร์ 500 ml."/>
    <n v="2"/>
    <s v="PCS."/>
    <n v="1100"/>
    <n v="2200"/>
    <m/>
    <x v="25"/>
    <s v="Recive bill and GRN already"/>
    <s v="GRN2425-0007142"/>
    <d v="2025-02-14T00:00:00"/>
    <m/>
    <n v="32"/>
    <s v="Ontime"/>
    <m/>
  </r>
  <r>
    <n v="825"/>
    <s v="Expent  cost"/>
    <d v="2025-01-06T00:00:00"/>
    <m/>
    <m/>
    <d v="2025-01-06T00:00:00"/>
    <s v="PR2425-05120"/>
    <s v="PO2425-05848"/>
    <d v="2025-01-13T00:00:00"/>
    <m/>
    <n v="45"/>
    <s v="SFST81000009"/>
    <s v="Tool and Equipment  Engineering"/>
    <s v="Tool and Equipment"/>
    <n v="3"/>
    <s v="&quot;Errecom&quot; Drain Tabs เม็ดฆ่าเชื้อสำหรับทำความสะอาดท่อน้ำทิ้ง"/>
    <n v="2"/>
    <s v="PCS."/>
    <n v="1200"/>
    <n v="2400"/>
    <m/>
    <x v="25"/>
    <s v="Recive bill and GRN already"/>
    <s v="GRN2425-0007142"/>
    <d v="2025-02-14T00:00:00"/>
    <m/>
    <n v="32"/>
    <s v="Ontime"/>
    <m/>
  </r>
  <r>
    <n v="826"/>
    <s v="Expent  cost"/>
    <d v="2025-01-06T00:00:00"/>
    <m/>
    <m/>
    <d v="2025-01-06T00:00:00"/>
    <s v="PR2425-05121"/>
    <s v="PO2425-05849"/>
    <d v="2025-01-13T00:00:00"/>
    <m/>
    <n v="10"/>
    <s v="SFST81000050"/>
    <s v="Tool and Equipment PD M/C"/>
    <s v="Consumable part"/>
    <n v="1"/>
    <s v="Aluminum ladder 5 Step"/>
    <n v="1"/>
    <s v="EA."/>
    <n v="2088"/>
    <n v="2088"/>
    <m/>
    <x v="12"/>
    <s v="Recive bill and GRN already"/>
    <s v="GRN2425-0006458"/>
    <d v="2025-01-16T00:00:00"/>
    <m/>
    <n v="3"/>
    <s v="Ontime"/>
    <m/>
  </r>
  <r>
    <n v="827"/>
    <s v="Expent  cost"/>
    <d v="2025-01-06T00:00:00"/>
    <m/>
    <m/>
    <d v="2025-01-06T00:00:00"/>
    <s v="PR2425-05121"/>
    <s v="PO2425-05849"/>
    <d v="2025-01-13T00:00:00"/>
    <m/>
    <n v="10"/>
    <s v="SFST81000050"/>
    <s v="Tool and Equipment PD M/C"/>
    <s v="Consumable part"/>
    <n v="2"/>
    <s v="Aluminum ladder 7 Step"/>
    <n v="1"/>
    <s v="EA."/>
    <n v="2925"/>
    <n v="2925"/>
    <m/>
    <x v="12"/>
    <s v="Recive bill and GRN already"/>
    <s v="GRN2425-0006458"/>
    <d v="2025-01-16T00:00:00"/>
    <m/>
    <n v="3"/>
    <s v="Ontime"/>
    <m/>
  </r>
  <r>
    <n v="828"/>
    <s v="Expent  cost"/>
    <d v="2025-01-09T00:00:00"/>
    <m/>
    <m/>
    <d v="2025-01-09T00:00:00"/>
    <s v="PR2425-05162"/>
    <s v="PO2425-06008"/>
    <d v="2025-01-16T00:00:00"/>
    <m/>
    <n v="100"/>
    <s v="SFST81000009"/>
    <s v="PD Machine"/>
    <s v="Bowl Cutter (Chopper) No.1"/>
    <n v="1"/>
    <s v="DRAIN PLUG FOR BOWL INCL. O-RING"/>
    <n v="1"/>
    <s v="PCS."/>
    <n v="8181"/>
    <n v="8181"/>
    <m/>
    <x v="47"/>
    <s v="Recive bill and GRN already"/>
    <s v="GRN2526-0000405"/>
    <d v="2025-04-23T00:00:00"/>
    <m/>
    <n v="97"/>
    <s v="Ontime"/>
    <m/>
  </r>
  <r>
    <n v="829"/>
    <s v="Expent  cost"/>
    <d v="2025-01-09T00:00:00"/>
    <m/>
    <m/>
    <d v="2025-01-09T00:00:00"/>
    <s v="PR2425-05168"/>
    <s v="PO2425-05986"/>
    <d v="2025-01-16T00:00:00"/>
    <m/>
    <n v="45"/>
    <s v="SFST81000048"/>
    <s v="PD Machine"/>
    <s v="Vacuum Tumbler  ใหญ่ No.3"/>
    <n v="1"/>
    <s v="REPAIR KEYPAD METALBUD NOWICKI, S/N: S11P 0912 080_x000a_อาการ : ปุ่มกดไม่ได้ทุกปุ่ม,จอไม่แสดงผลตัวเลข"/>
    <n v="1"/>
    <s v="JOB"/>
    <n v="16150"/>
    <n v="16150"/>
    <m/>
    <x v="77"/>
    <s v="Recive bill and GRN already"/>
    <s v="GRN2425-0007076"/>
    <d v="2025-02-11T00:00:00"/>
    <m/>
    <n v="26"/>
    <s v="Ontime"/>
    <m/>
  </r>
  <r>
    <n v="830"/>
    <s v="Expent  cost"/>
    <d v="2025-01-11T00:00:00"/>
    <m/>
    <m/>
    <d v="2025-01-11T00:00:00"/>
    <s v="PR2425-05192"/>
    <s v="PO2425-06006"/>
    <d v="2025-01-18T00:00:00"/>
    <m/>
    <n v="45"/>
    <s v="SFST81000048"/>
    <s v="PD Machine"/>
    <s v="Steam Bratt pan No.1"/>
    <n v="1"/>
    <s v="MALE PART WITH TUBE SS316L DN65 + งานเชื่อม"/>
    <n v="2"/>
    <s v="SET"/>
    <n v="2700"/>
    <n v="5400"/>
    <m/>
    <x v="63"/>
    <s v="Recive bill and GRN already"/>
    <s v="GRN2425-0007399"/>
    <d v="2025-02-25T00:00:00"/>
    <m/>
    <n v="38"/>
    <s v="Ontime"/>
    <m/>
  </r>
  <r>
    <n v="831"/>
    <s v="Expent  cost"/>
    <d v="2025-01-11T00:00:00"/>
    <m/>
    <m/>
    <d v="2025-01-11T00:00:00"/>
    <s v="PR2425-05192"/>
    <s v="PO2425-06006"/>
    <d v="2025-01-18T00:00:00"/>
    <m/>
    <n v="45"/>
    <s v="SFST81000048"/>
    <s v="PD Machine"/>
    <s v="Steam Bratt pan No.1"/>
    <n v="2"/>
    <s v="LINER &amp; NUT WITH ELBOW 90 SS316L DN65 + งานเชื่อม"/>
    <n v="2"/>
    <s v="SET"/>
    <n v="4200"/>
    <n v="8400"/>
    <m/>
    <x v="63"/>
    <s v="Recive bill and GRN already"/>
    <s v="GRN2425-0007399"/>
    <d v="2025-02-25T00:00:00"/>
    <m/>
    <n v="38"/>
    <s v="Ontime"/>
    <m/>
  </r>
  <r>
    <n v="832"/>
    <s v="Expent  cost"/>
    <d v="2025-01-11T00:00:00"/>
    <m/>
    <m/>
    <d v="2025-01-11T00:00:00"/>
    <s v="PR2425-05193"/>
    <s v="PO2425-05987"/>
    <d v="2024-01-20T00:00:00"/>
    <m/>
    <n v="10"/>
    <s v="SFST34000103"/>
    <s v="Consumable part for MN"/>
    <s v="Tool and Equipment"/>
    <n v="1"/>
    <s v="ซิลิโคนไร้กรดกันเชื้อรา Wessbond silicone Neutra สีขาว"/>
    <n v="50"/>
    <s v="PCS."/>
    <n v="230"/>
    <n v="11500"/>
    <m/>
    <x v="19"/>
    <s v="Recive bill and GRN already"/>
    <s v="GRN2425-0006665"/>
    <d v="2024-01-24T00:00:00"/>
    <m/>
    <n v="4"/>
    <s v="Ontime"/>
    <m/>
  </r>
  <r>
    <n v="833"/>
    <s v="Expent  cost"/>
    <d v="2025-01-11T00:00:00"/>
    <m/>
    <m/>
    <d v="2025-01-11T00:00:00"/>
    <s v="PR2425-05194 "/>
    <s v="PO2425-06004"/>
    <d v="2025-01-18T00:00:00"/>
    <m/>
    <n v="45"/>
    <s v="SFST34000121"/>
    <s v="Consumable part for MN"/>
    <s v="Tool and Equipment"/>
    <n v="1"/>
    <s v="เคเบิ้ลไทร์สีดำ 6 นิ้ว 100 เส้น (Cable Tie black 6&quot; 100 stra"/>
    <n v="4"/>
    <s v="PACK."/>
    <n v="40"/>
    <n v="160"/>
    <m/>
    <x v="14"/>
    <s v="Recive bill and GRN already"/>
    <s v="GRN2425-0006821"/>
    <d v="2025-02-03T00:00:00"/>
    <m/>
    <n v="16"/>
    <s v="Ontime"/>
    <m/>
  </r>
  <r>
    <n v="834"/>
    <s v="Expent  cost"/>
    <d v="2025-01-11T00:00:00"/>
    <m/>
    <m/>
    <d v="2025-01-11T00:00:00"/>
    <s v="PR2425-05194 "/>
    <s v="PO2425-06004"/>
    <d v="2025-01-18T00:00:00"/>
    <m/>
    <n v="45"/>
    <s v="SFST34000122"/>
    <s v="Consumable part for MN"/>
    <s v="Tool and Equipment"/>
    <n v="2"/>
    <s v="เคเบิ้ลไทร์สีดำ 8 นิ้ว 100 เส้น (Cable Tie black 8&quot; 100 stra"/>
    <n v="4"/>
    <s v="PACK."/>
    <n v="50"/>
    <n v="200"/>
    <m/>
    <x v="14"/>
    <s v="Recive bill and GRN already"/>
    <s v="GRN2425-0006821"/>
    <d v="2025-02-03T00:00:00"/>
    <m/>
    <n v="16"/>
    <s v="Ontime"/>
    <m/>
  </r>
  <r>
    <n v="835"/>
    <s v="Expent  cost"/>
    <d v="2025-01-11T00:00:00"/>
    <m/>
    <m/>
    <d v="2025-01-11T00:00:00"/>
    <s v="PR2425-05194 "/>
    <s v="PO2425-06004"/>
    <d v="2025-01-18T00:00:00"/>
    <m/>
    <n v="45"/>
    <s v="SFST34000123"/>
    <s v="Consumable part for MN"/>
    <s v="Tool and Equipment"/>
    <n v="3"/>
    <s v="เคเบิ้ลไทร์สีดำ 10 นิ้ว 100 เส้น (Cable Tie black 10&quot; 100  stra"/>
    <n v="4"/>
    <s v="PACK."/>
    <n v="85"/>
    <n v="340"/>
    <m/>
    <x v="14"/>
    <s v="Recive bill and GRN already"/>
    <s v="GRN2425-0006821"/>
    <d v="2025-02-03T00:00:00"/>
    <m/>
    <n v="16"/>
    <s v="Ontime"/>
    <m/>
  </r>
  <r>
    <n v="836"/>
    <s v="Expent  cost"/>
    <d v="2025-01-11T00:00:00"/>
    <m/>
    <m/>
    <d v="2025-01-11T00:00:00"/>
    <s v="PR2425-05194 "/>
    <s v="PO2425-06004"/>
    <d v="2025-01-18T00:00:00"/>
    <m/>
    <n v="45"/>
    <s v="SFST34000124"/>
    <s v="Consumable part for MN"/>
    <s v="Tool and Equipment"/>
    <n v="4"/>
    <s v="เคเบิ้ลไทร์สีดำ 12 นิ้ว 100 เส้น (Cable Tie black 12&quot; 100 stra"/>
    <n v="4"/>
    <s v="PACK."/>
    <n v="90"/>
    <n v="360"/>
    <m/>
    <x v="14"/>
    <s v="Recive bill and GRN already"/>
    <s v="GRN2425-0006821"/>
    <d v="2025-02-03T00:00:00"/>
    <m/>
    <n v="16"/>
    <s v="Ontime"/>
    <m/>
  </r>
  <r>
    <n v="837"/>
    <s v="Expent  cost"/>
    <d v="2025-01-11T00:00:00"/>
    <m/>
    <m/>
    <d v="2025-01-11T00:00:00"/>
    <s v="PR2425-05195 "/>
    <s v="PO2425-06010"/>
    <d v="2025-01-18T00:00:00"/>
    <m/>
    <n v="10"/>
    <s v="SFST81000050"/>
    <s v="Safety equipment"/>
    <s v="Safety equipment"/>
    <n v="1"/>
    <s v="ถุงมือสแตนเลส แบบ 5 นิ้วมือ สายรัดตะขอ_x000a_Size: M=1, L=1"/>
    <n v="2"/>
    <s v="PCS."/>
    <n v="1800"/>
    <n v="3600"/>
    <m/>
    <x v="117"/>
    <s v="Recive bill and GRN already"/>
    <s v="GRN2425-0006758"/>
    <d v="2025-01-28T00:00:00"/>
    <m/>
    <n v="10"/>
    <s v="Ontime"/>
    <m/>
  </r>
  <r>
    <n v="838"/>
    <s v="Expent  cost"/>
    <d v="2025-01-11T00:00:00"/>
    <m/>
    <m/>
    <d v="2025-01-11T00:00:00"/>
    <s v="PR2425-05195 "/>
    <s v="PO2425-06010"/>
    <d v="2025-01-18T00:00:00"/>
    <m/>
    <n v="10"/>
    <s v="SFST81000050"/>
    <s v="Safety equipment"/>
    <s v="Safety equipment"/>
    <n v="2"/>
    <s v="ถุงมือหนังเย็บเชื่อมแบบยาว กันความร้อน 300C ยาว 16 นิ้ว"/>
    <n v="3"/>
    <s v="PCS."/>
    <n v="190"/>
    <n v="570"/>
    <m/>
    <x v="117"/>
    <s v="Recive bill and GRN already"/>
    <s v="GRN2425-0006758"/>
    <d v="2025-01-28T00:00:00"/>
    <m/>
    <n v="10"/>
    <s v="Ontime"/>
    <m/>
  </r>
  <r>
    <n v="839"/>
    <s v="Expent  cost"/>
    <d v="2025-01-11T00:00:00"/>
    <m/>
    <m/>
    <d v="2025-01-11T00:00:00"/>
    <s v="PR2425-05195 "/>
    <s v="PO2425-06012"/>
    <d v="2025-01-18T00:00:00"/>
    <m/>
    <n v="45"/>
    <s v="SFST81000050"/>
    <s v="Safety equipment"/>
    <s v="Safety equipment"/>
    <n v="3"/>
    <s v="ยางกันกระแทก D-Type: ขนาด 100x10x10 cm."/>
    <n v="2"/>
    <s v="PCS."/>
    <n v="1950"/>
    <n v="3900"/>
    <m/>
    <x v="25"/>
    <s v="Recive bill and GRN already"/>
    <s v="GRN2425-0007143"/>
    <d v="2025-02-14T00:00:00"/>
    <m/>
    <n v="27"/>
    <s v="Ontime"/>
    <m/>
  </r>
  <r>
    <n v="840"/>
    <s v="Expent  cost"/>
    <d v="2025-01-11T00:00:00"/>
    <m/>
    <m/>
    <d v="2025-01-11T00:00:00"/>
    <s v="PR2425-05195 "/>
    <s v="PO2425-06012"/>
    <d v="2025-01-18T00:00:00"/>
    <m/>
    <n v="45"/>
    <s v="SFST81000050"/>
    <s v="Safety equipment"/>
    <s v="Safety equipment"/>
    <n v="4"/>
    <s v="&quot;ELECTON&quot; EN1-M31530 ล้อเก็บสายไฟ 4 ช่อง 3500วัดด์ 30 เมตร"/>
    <n v="2"/>
    <s v="PCS."/>
    <n v="2400"/>
    <n v="4800"/>
    <m/>
    <x v="25"/>
    <s v="Recive bill and GRN already"/>
    <s v="GRN2425-0007143"/>
    <d v="2025-02-14T00:00:00"/>
    <m/>
    <n v="27"/>
    <s v="Ontime"/>
    <m/>
  </r>
  <r>
    <n v="841"/>
    <s v="Expent  cost"/>
    <d v="2025-01-11T00:00:00"/>
    <m/>
    <m/>
    <d v="2025-01-11T00:00:00"/>
    <s v="PR2425-05196"/>
    <s v="PO2425-06133"/>
    <d v="2025-01-18T00:00:00"/>
    <m/>
    <n v="60"/>
    <s v="SFST81000051"/>
    <s v="Water plant"/>
    <s v="Water system jobs"/>
    <n v="1"/>
    <s v="PROMINENT DIAPHAGM PUMP_x000a_TYPE: CNPB1003PVT209A010_x000a_CAPACITY: 3.0 1/HR.AT 10 BAR_x000a_POWER: IpH.100-230V.50/60Hz.11W._x000a_LIQUID END: PVDF, SEAL: PTFE_x000a_CONNECTION: 6 Χ 4 ΜΜ."/>
    <n v="1"/>
    <s v="Unit"/>
    <n v="7300"/>
    <n v="7300"/>
    <m/>
    <x v="123"/>
    <s v="Recive bill and GRN already"/>
    <s v="GRN2425-0007882"/>
    <d v="2025-03-18T00:00:00"/>
    <m/>
    <n v="59"/>
    <s v="Ontime"/>
    <m/>
  </r>
  <r>
    <n v="842"/>
    <s v="Expent  cost"/>
    <d v="2025-01-11T00:00:00"/>
    <m/>
    <m/>
    <d v="2025-01-11T00:00:00"/>
    <s v="PR2425-05197 "/>
    <s v="PO2425-05988"/>
    <d v="2025-01-18T00:00:00"/>
    <m/>
    <n v="45"/>
    <s v="SFST81000009"/>
    <s v="Electrical system in PD area"/>
    <s v="Electrical jobs"/>
    <n v="1"/>
    <s v="น็อด M10x30 mm. หัวกลมแบน สแตนเลส 304"/>
    <n v="30"/>
    <s v="PCS."/>
    <n v="20"/>
    <n v="600"/>
    <m/>
    <x v="25"/>
    <s v="Recive bill and GRN already"/>
    <s v="GRN2425-0007140"/>
    <d v="2025-02-14T00:00:00"/>
    <m/>
    <n v="27"/>
    <s v="Ontime"/>
    <m/>
  </r>
  <r>
    <n v="843"/>
    <s v="Expent  cost"/>
    <d v="2025-01-11T00:00:00"/>
    <m/>
    <m/>
    <d v="2025-01-11T00:00:00"/>
    <s v="PR2425-05197 "/>
    <s v="PO2425-05988"/>
    <d v="2025-01-18T00:00:00"/>
    <m/>
    <n v="45"/>
    <s v="SFST81000009"/>
    <s v="Electrical system in PD area"/>
    <s v="Electrical jobs"/>
    <n v="2"/>
    <s v="ข้อต่อตรงมีเกลียวที่ตัวเสียบสาย 2 ด้านขนาดสายลม 6 mm"/>
    <n v="10"/>
    <s v="PCS."/>
    <n v="35"/>
    <n v="350"/>
    <m/>
    <x v="25"/>
    <s v="Recive bill and GRN already"/>
    <s v="GRN2425-0007140"/>
    <d v="2025-02-14T00:00:00"/>
    <m/>
    <n v="27"/>
    <s v="Ontime"/>
    <m/>
  </r>
  <r>
    <n v="844"/>
    <s v="Expent  cost"/>
    <d v="2025-01-11T00:00:00"/>
    <m/>
    <m/>
    <d v="2025-01-11T00:00:00"/>
    <s v="PR2425-05197 "/>
    <s v="PO2425-05988"/>
    <d v="2025-01-18T00:00:00"/>
    <m/>
    <n v="45"/>
    <s v="SFST81000009"/>
    <s v="Electrical system in PD area"/>
    <s v="Electrical jobs"/>
    <n v="3"/>
    <s v="ข้อต่อตรงมีเกลียวที่ตัวเสียบสาย 2 ด้านขนาดสายลม 8 mm"/>
    <n v="10"/>
    <s v="PCS."/>
    <n v="35"/>
    <n v="350"/>
    <m/>
    <x v="25"/>
    <s v="Recive bill and GRN already"/>
    <s v="GRN2425-0007140"/>
    <d v="2025-02-14T00:00:00"/>
    <m/>
    <n v="27"/>
    <s v="Ontime"/>
    <m/>
  </r>
  <r>
    <n v="845"/>
    <s v="Expent  cost"/>
    <d v="2025-01-11T00:00:00"/>
    <m/>
    <m/>
    <d v="2025-01-11T00:00:00"/>
    <s v="PR2425-05197 "/>
    <s v="PO2425-05988"/>
    <d v="2025-01-18T00:00:00"/>
    <m/>
    <n v="45"/>
    <s v="SFST81000009"/>
    <s v="Electrical system in PD area"/>
    <s v="Electrical jobs"/>
    <n v="4"/>
    <s v="FUSE เซรามิค ขนาด 10A 500V 6x30 mm."/>
    <n v="10"/>
    <s v="PCS."/>
    <n v="155"/>
    <n v="1550"/>
    <m/>
    <x v="25"/>
    <s v="Recive bill and GRN already"/>
    <s v="GRN2425-0007140"/>
    <d v="2025-02-14T00:00:00"/>
    <m/>
    <n v="27"/>
    <s v="Ontime"/>
    <m/>
  </r>
  <r>
    <n v="846"/>
    <s v="Expent  cost"/>
    <d v="2025-01-11T00:00:00"/>
    <m/>
    <m/>
    <d v="2025-01-11T00:00:00"/>
    <s v="PR2425-05197 "/>
    <s v="PO2425-05988"/>
    <d v="2025-01-18T00:00:00"/>
    <m/>
    <n v="45"/>
    <s v="SFST81000009"/>
    <s v="Electrical system in PD area"/>
    <s v="Electrical jobs"/>
    <n v="5"/>
    <s v="Flexible กันน้ำ สีเทาขนาด 1 1/4&quot;  5 เมตร"/>
    <n v="5"/>
    <s v="PCS."/>
    <n v="272"/>
    <n v="1360"/>
    <m/>
    <x v="25"/>
    <s v="Recive bill and GRN already"/>
    <s v="GRN2425-0007140"/>
    <d v="2025-02-14T00:00:00"/>
    <m/>
    <n v="27"/>
    <s v="Ontime"/>
    <m/>
  </r>
  <r>
    <n v="847"/>
    <s v="Expent  cost"/>
    <d v="2025-01-11T00:00:00"/>
    <m/>
    <m/>
    <d v="2025-01-11T00:00:00"/>
    <s v="PR2425-05197 "/>
    <s v="PO2425-05988"/>
    <d v="2025-01-18T00:00:00"/>
    <m/>
    <n v="45"/>
    <s v="SFST81000009"/>
    <s v="Electrical system in PD area"/>
    <s v="Electrical jobs"/>
    <n v="6"/>
    <s v="Connector Flexible กันน้ำ 1 1/4&quot;"/>
    <n v="6"/>
    <s v="PCS."/>
    <n v="90"/>
    <n v="540"/>
    <m/>
    <x v="25"/>
    <s v="Recive bill and GRN already"/>
    <s v="GRN2425-0007140"/>
    <d v="2025-02-14T00:00:00"/>
    <m/>
    <n v="27"/>
    <s v="Ontime"/>
    <m/>
  </r>
  <r>
    <n v="848"/>
    <s v="Expent  cost"/>
    <d v="2025-01-11T00:00:00"/>
    <m/>
    <m/>
    <d v="2025-01-11T00:00:00"/>
    <s v="PR2425-05197 "/>
    <s v="PO2425-05988"/>
    <d v="2025-01-18T00:00:00"/>
    <m/>
    <n v="45"/>
    <s v="SFST81000009"/>
    <s v="Electrical system in PD area"/>
    <s v="Electrical jobs"/>
    <n v="7"/>
    <s v="หลอดไฟฆ่าเชื้อ &quot;PHILIPS&quot; UV-C TUV T8 15W/G15"/>
    <n v="8"/>
    <s v="PCS."/>
    <n v="560"/>
    <n v="4480"/>
    <m/>
    <x v="25"/>
    <s v="Recive bill and GRN already"/>
    <s v="GRN2425-0007140"/>
    <d v="2025-02-14T00:00:00"/>
    <m/>
    <n v="27"/>
    <s v="Ontime"/>
    <m/>
  </r>
  <r>
    <n v="849"/>
    <s v="CAPEX  (Unbudget)"/>
    <d v="2025-01-17T00:00:00"/>
    <m/>
    <m/>
    <d v="2025-01-17T00:00:00"/>
    <s v="PR2425-05231"/>
    <s v="PO2425-05985"/>
    <d v="2025-01-24T00:00:00"/>
    <d v="2025-01-24T00:00:00"/>
    <n v="240"/>
    <s v="SFST82000016"/>
    <s v="Utility Jobs  (Boiler-Air compress-Transformer-LPG)"/>
    <s v="Cooling system jobs"/>
    <n v="1"/>
    <s v="งานติดตั้งระบบทำความเย็น Cold room No.8"/>
    <n v="1"/>
    <s v="JOB."/>
    <n v="1498000"/>
    <n v="1498000"/>
    <m/>
    <x v="112"/>
    <s v="Recive bill and GRN already"/>
    <s v="GRN2526-0003532"/>
    <d v="2025-09-02T00:00:00"/>
    <m/>
    <n v="221"/>
    <s v="Ontime"/>
    <m/>
  </r>
  <r>
    <n v="850"/>
    <s v="Expent  cost"/>
    <d v="2025-01-17T00:00:00"/>
    <m/>
    <m/>
    <d v="2025-01-17T00:00:00"/>
    <s v="PR2425-05292"/>
    <s v="PO2425-6137"/>
    <d v="2025-01-24T00:00:00"/>
    <m/>
    <n v="10"/>
    <s v="SFST81000009"/>
    <s v="Tool and Equipment  Engineering"/>
    <s v="Tool and Equipment"/>
    <n v="1"/>
    <s v="ประกับซ่อมท่อ HDPE รีแพร์แคล้มป์ 3 นิ้ว (90mm.)"/>
    <n v="10"/>
    <s v="PCS."/>
    <n v="530"/>
    <n v="5300"/>
    <m/>
    <x v="23"/>
    <s v="Recive bill and GRN already"/>
    <s v="GRN2425-0006818"/>
    <d v="2025-02-03T00:00:00"/>
    <m/>
    <n v="10"/>
    <s v="Ontime"/>
    <m/>
  </r>
  <r>
    <n v="851"/>
    <s v="Expent  cost"/>
    <d v="2025-01-17T00:00:00"/>
    <m/>
    <m/>
    <d v="2025-01-17T00:00:00"/>
    <s v="PR2425-05292"/>
    <s v="PO2425-6137"/>
    <d v="2025-01-24T00:00:00"/>
    <m/>
    <n v="10"/>
    <s v="SFST81000009"/>
    <s v="Tool and Equipment  Engineering"/>
    <s v="Tool and Equipment"/>
    <n v="2"/>
    <s v="ประกับซ่อมท่อ HDPE รีแพร์แคล้มป์ 2-1/2 นิ้ว (75mm.)"/>
    <n v="2"/>
    <s v="PCS."/>
    <n v="460"/>
    <n v="920"/>
    <m/>
    <x v="23"/>
    <s v="Recive bill and GRN already"/>
    <s v="GRN2425-0006818"/>
    <d v="2025-02-03T00:00:00"/>
    <m/>
    <n v="10"/>
    <s v="Ontime"/>
    <m/>
  </r>
  <r>
    <n v="852"/>
    <s v="Expent  cost"/>
    <d v="2025-01-17T00:00:00"/>
    <m/>
    <m/>
    <d v="2025-01-17T00:00:00"/>
    <s v="PR2425-05292"/>
    <s v="PO2425-6137"/>
    <d v="2025-01-24T00:00:00"/>
    <m/>
    <n v="10"/>
    <s v="SFST81000009"/>
    <s v="Tool and Equipment  Engineering"/>
    <s v="Tool and Equipment"/>
    <n v="3"/>
    <s v="ประกับซ่อมท่อ HDPE รีแพร์แคล้มป์ 4 นิ้ว (110mm.)"/>
    <n v="2"/>
    <s v="PCS."/>
    <n v="720"/>
    <n v="1440"/>
    <m/>
    <x v="23"/>
    <s v="Recive bill and GRN already"/>
    <s v="GRN2425-0006818"/>
    <d v="2025-02-03T00:00:00"/>
    <m/>
    <n v="10"/>
    <s v="Ontime"/>
    <m/>
  </r>
  <r>
    <n v="853"/>
    <s v="Expent  cost"/>
    <d v="2025-01-17T00:00:00"/>
    <m/>
    <m/>
    <d v="2025-01-17T00:00:00"/>
    <s v="PR2425-05293 "/>
    <s v="PO2425-06235"/>
    <d v="2025-01-24T00:00:00"/>
    <m/>
    <n v="45"/>
    <s v="SFST81000009"/>
    <s v="Tool and Equipment PD M/C"/>
    <s v="Tool and Equipment"/>
    <n v="1"/>
    <s v="วาล์วลดแรงดัน &quot;Yoshitake&quot; GP-1000 Pressure Reducing Valve 3/4นิ้ว Prees 0.5-9 bar Flangde JIS10K"/>
    <n v="1"/>
    <s v="EA."/>
    <n v="9800"/>
    <n v="9800"/>
    <m/>
    <x v="124"/>
    <s v="Recive bill and GRN already"/>
    <s v="GRN2425-0007482"/>
    <d v="2025-03-03T00:00:00"/>
    <m/>
    <n v="38"/>
    <s v="Ontime"/>
    <m/>
  </r>
  <r>
    <n v="854"/>
    <s v="Expent  cost"/>
    <d v="2025-01-17T00:00:00"/>
    <m/>
    <m/>
    <d v="2025-01-17T00:00:00"/>
    <s v="PR2425-05293 "/>
    <s v="PO2425-06235"/>
    <d v="2025-01-24T00:00:00"/>
    <m/>
    <n v="45"/>
    <s v="SFST81000009"/>
    <s v="Tool and Equipment PD M/C"/>
    <s v="Tool and Equipment"/>
    <n v="2"/>
    <s v="วาล์วลดแรงดัน &quot;Yoshitake&quot; GP-1000 Pressure Reducing Valve_x000a_1นิ้ว Prees 0.5-9 bar Flangde JIS10K"/>
    <n v="1"/>
    <s v="EA."/>
    <n v="10700"/>
    <n v="10700"/>
    <m/>
    <x v="124"/>
    <s v="Recive bill and GRN already"/>
    <s v="GRN2425-0007482"/>
    <d v="2025-03-03T00:00:00"/>
    <m/>
    <n v="38"/>
    <s v="Ontime"/>
    <m/>
  </r>
  <r>
    <n v="855"/>
    <s v="Expent  cost"/>
    <d v="2025-01-17T00:00:00"/>
    <m/>
    <m/>
    <d v="2025-01-17T00:00:00"/>
    <s v="PR2425-05294"/>
    <s v="PO2425-06165"/>
    <d v="2025-01-24T00:00:00"/>
    <m/>
    <n v="100"/>
    <s v="SFST34000132"/>
    <s v="Consumable part for MN"/>
    <s v="Tool and Equipment"/>
    <n v="1"/>
    <s v="ชุดสกรู น็อต หกเหลี่ยม สเตนเลส 304 M M8x25"/>
    <n v="40"/>
    <s v="SET."/>
    <n v="12"/>
    <n v="480"/>
    <m/>
    <x v="25"/>
    <s v="Recive bill and GRN already"/>
    <s v="GRN2526-0000109"/>
    <d v="2025-04-05T00:00:00"/>
    <m/>
    <n v="71"/>
    <s v="Ontime"/>
    <m/>
  </r>
  <r>
    <n v="856"/>
    <s v="Expent  cost"/>
    <d v="2025-01-17T00:00:00"/>
    <m/>
    <m/>
    <d v="2025-01-17T00:00:00"/>
    <s v="PR2425-05294"/>
    <s v="PO2425-06165"/>
    <d v="2025-01-24T00:00:00"/>
    <m/>
    <n v="100"/>
    <s v="SFST34000132"/>
    <s v="Consumable part for MN"/>
    <s v="Tool and Equipment"/>
    <n v="2"/>
    <s v="ชุดสกรู น็อต หกเหลี่ยม สเตนเลส 304 M M8x35"/>
    <n v="40"/>
    <s v="SET."/>
    <n v="13"/>
    <n v="520"/>
    <m/>
    <x v="25"/>
    <s v="Recive bill and GRN already"/>
    <s v="GRN2526-0000109"/>
    <d v="2025-04-05T00:00:00"/>
    <m/>
    <n v="71"/>
    <s v="Ontime"/>
    <m/>
  </r>
  <r>
    <n v="857"/>
    <s v="Expent  cost"/>
    <d v="2025-01-17T00:00:00"/>
    <m/>
    <m/>
    <d v="2025-01-17T00:00:00"/>
    <s v="PR2425-05295"/>
    <s v="PO2425-06166"/>
    <d v="2025-01-24T00:00:00"/>
    <m/>
    <n v="45"/>
    <s v="SFST34000063"/>
    <s v="Consumable part for MN"/>
    <s v="Consumable part"/>
    <n v="1"/>
    <s v="&quot;Ruamthong&quot;, RT465-3/4HP,380V ,50Hz, 3PH , Motor fan"/>
    <n v="4"/>
    <s v="EA."/>
    <n v="3925.23"/>
    <n v="15700.92"/>
    <m/>
    <x v="58"/>
    <s v="Recive bill and GRN already"/>
    <s v="GRN2425-0006877"/>
    <d v="2025-02-04T00:00:00"/>
    <m/>
    <n v="11"/>
    <s v="Ontime"/>
    <m/>
  </r>
  <r>
    <n v="858"/>
    <s v="Expent  cost"/>
    <d v="2025-01-17T00:00:00"/>
    <m/>
    <m/>
    <d v="2025-01-17T00:00:00"/>
    <s v="PR2425-05296"/>
    <s v="PO2425-06172"/>
    <d v="2025-01-24T00:00:00"/>
    <m/>
    <n v="45"/>
    <s v="SFST81000050"/>
    <s v="Safety equipment"/>
    <s v="Safety equipment"/>
    <n v="1"/>
    <s v="MAX BRIGHT&quot; EXB 111-10ED Emergency Exit Sign Light"/>
    <n v="2"/>
    <s v="PCS."/>
    <n v="1580"/>
    <n v="3160"/>
    <m/>
    <x v="125"/>
    <s v="Recive bill and GRN already"/>
    <s v="GRN2425-0006884"/>
    <d v="2025-02-04T00:00:00"/>
    <m/>
    <n v="11"/>
    <s v="Ontime"/>
    <m/>
  </r>
  <r>
    <n v="859"/>
    <s v="Expent  cost"/>
    <d v="2025-01-17T00:00:00"/>
    <m/>
    <m/>
    <d v="2025-01-17T00:00:00"/>
    <s v="PR2425-05296"/>
    <s v="PO2425-06172"/>
    <d v="2025-01-24T00:00:00"/>
    <m/>
    <n v="45"/>
    <s v="SFST81000050"/>
    <s v="Safety equipment"/>
    <s v="Safety equipment"/>
    <n v="2"/>
    <s v="MAX BRIGHT&quot; EXB 111-10ED Emergency Exit Sign Light"/>
    <n v="1"/>
    <s v="PCS."/>
    <n v="1580"/>
    <n v="1580"/>
    <m/>
    <x v="125"/>
    <s v="Recive bill and GRN already"/>
    <s v="GRN2425-0006884"/>
    <d v="2025-02-04T00:00:00"/>
    <m/>
    <n v="11"/>
    <s v="Ontime"/>
    <m/>
  </r>
  <r>
    <n v="860"/>
    <s v="Expent  cost"/>
    <d v="2025-01-22T00:00:00"/>
    <m/>
    <m/>
    <d v="2025-01-17T00:00:00"/>
    <s v="PR2425-05296"/>
    <s v="PO2425-06172"/>
    <d v="2025-01-24T00:00:00"/>
    <m/>
    <n v="45"/>
    <s v="SFST81000050"/>
    <s v="Safety equipment"/>
    <s v="Safety equipment"/>
    <n v="3"/>
    <s v="MAX BRIGHT&quot; EXB 111-10ED Emergency Exit Sign Light"/>
    <n v="1"/>
    <s v="PCS."/>
    <n v="1580"/>
    <n v="1580"/>
    <m/>
    <x v="125"/>
    <s v="Recive bill and GRN already"/>
    <s v="GRN2425-0006884"/>
    <d v="2025-02-04T00:00:00"/>
    <m/>
    <n v="11"/>
    <s v="Ontime"/>
    <m/>
  </r>
  <r>
    <n v="861"/>
    <s v="Expent  cost"/>
    <d v="2025-01-22T00:00:00"/>
    <m/>
    <m/>
    <d v="2025-01-22T00:00:00"/>
    <s v="PR2425-05352"/>
    <s v="PO425-06171"/>
    <d v="2025-01-29T00:00:00"/>
    <m/>
    <n v="45"/>
    <s v="SFST81000009"/>
    <s v="Electrical system in PD area"/>
    <s v="Tool and Equipment"/>
    <n v="1"/>
    <s v="Box Power Plus 16 A : SUS304 : 3P+N+E"/>
    <n v="1"/>
    <s v="PCS."/>
    <n v="1100"/>
    <n v="1100"/>
    <m/>
    <x v="126"/>
    <s v="Recive bill and GRN already"/>
    <s v="GRN2425-0007077"/>
    <d v="2025-02-11T00:00:00"/>
    <m/>
    <n v="13"/>
    <s v="Ontime"/>
    <m/>
  </r>
  <r>
    <n v="862"/>
    <s v="Expent  cost"/>
    <d v="2025-01-22T00:00:00"/>
    <m/>
    <m/>
    <d v="2025-01-22T00:00:00"/>
    <s v="PR2425-05353"/>
    <s v="PO2425-06167"/>
    <d v="2025-01-29T00:00:00"/>
    <m/>
    <n v="30"/>
    <s v="SFST81000009"/>
    <s v="Tool and Equipment PD M/C"/>
    <s v="Tool and Equipment"/>
    <n v="1"/>
    <s v="ปะเก็นหน้าแปลน Non Asbestos PN16 VALQUA 6500G_x000a_ขนาด 1/2 นิ้ว (16 มม.) แบบ FF หนา 3 มม."/>
    <n v="12"/>
    <s v="PCS."/>
    <n v="130"/>
    <n v="1560"/>
    <m/>
    <x v="25"/>
    <s v="Recive bill and GRN already"/>
    <s v="GRN2425-0007141"/>
    <d v="2025-02-14T00:00:00"/>
    <m/>
    <n v="16"/>
    <s v="Ontime"/>
    <m/>
  </r>
  <r>
    <n v="863"/>
    <s v="Expent  cost"/>
    <d v="2025-01-22T00:00:00"/>
    <m/>
    <m/>
    <d v="2025-01-22T00:00:00"/>
    <s v="PR2425-05353"/>
    <s v="PO2425-06167"/>
    <d v="2025-01-29T00:00:00"/>
    <m/>
    <n v="30"/>
    <s v="SFST81000009"/>
    <s v="Tool and Equipment PD M/C"/>
    <s v="Tool and Equipment"/>
    <n v="2"/>
    <s v="ปะเก็นหน้าแปลน Non Asbestos PN16 VALQUA 6500G_x000a_ขนาด 3/4 นิ้ว (20 มม.) แบบ FF หนา 3 มม."/>
    <n v="12"/>
    <s v="PCS."/>
    <n v="150"/>
    <n v="1800"/>
    <m/>
    <x v="25"/>
    <s v="Recive bill and GRN already"/>
    <s v="GRN2425-0007141"/>
    <d v="2025-02-14T00:00:00"/>
    <m/>
    <n v="16"/>
    <s v="Ontime"/>
    <m/>
  </r>
  <r>
    <n v="864"/>
    <s v="Expent  cost"/>
    <d v="2025-01-22T00:00:00"/>
    <m/>
    <m/>
    <d v="2025-01-22T00:00:00"/>
    <s v="PR2425-05353"/>
    <s v="PO2425-06167"/>
    <d v="2025-01-29T00:00:00"/>
    <m/>
    <n v="30"/>
    <s v="SFST81000009"/>
    <s v="Tool and Equipment PD M/C"/>
    <s v="Tool and Equipment"/>
    <n v="3"/>
    <s v="ปะเก็นหน้าแปลน Non Asbestos PN16 VALQUA 6500G_x000a_ขนาด 1 นิ้ว (25 มม.) แบบ FF หนา 3 มม."/>
    <n v="12"/>
    <s v="PCS."/>
    <n v="180"/>
    <n v="2160"/>
    <m/>
    <x v="25"/>
    <s v="Recive bill and GRN already"/>
    <s v="GRN2425-0007141"/>
    <d v="2025-02-14T00:00:00"/>
    <m/>
    <n v="16"/>
    <s v="Ontime"/>
    <m/>
  </r>
  <r>
    <n v="865"/>
    <s v="Expent  cost"/>
    <d v="2025-01-22T00:00:00"/>
    <m/>
    <m/>
    <d v="2025-01-22T00:00:00"/>
    <s v="PR2425-05353"/>
    <s v="PO2425-06167"/>
    <d v="2025-01-29T00:00:00"/>
    <m/>
    <n v="30"/>
    <s v="SFST81000009"/>
    <s v="Tool and Equipment PD M/C"/>
    <s v="Tool and Equipment"/>
    <n v="4"/>
    <s v="ปะเก็นหน้าแปลน Non Asbestos PN16 VALQUA 6500G_x000a_ขนาด 1-1/2 นิ้ว (40มม.) แบบ FF หนา 3 มม."/>
    <n v="12"/>
    <s v="PCS."/>
    <n v="290"/>
    <n v="3480"/>
    <m/>
    <x v="25"/>
    <s v="Recive bill and GRN already"/>
    <s v="GRN2425-0007141"/>
    <d v="2025-02-14T00:00:00"/>
    <m/>
    <n v="16"/>
    <s v="Ontime"/>
    <m/>
  </r>
  <r>
    <n v="866"/>
    <s v="Expent  cost"/>
    <d v="2025-01-22T00:00:00"/>
    <m/>
    <m/>
    <d v="2025-01-22T00:00:00"/>
    <s v="PR2425-05354"/>
    <s v="PO2425-06168"/>
    <d v="2025-01-29T00:00:00"/>
    <m/>
    <n v="45"/>
    <s v="SFST81000009"/>
    <s v="Tool and Equipment PD M/C"/>
    <s v="Eletrical part"/>
    <n v="1"/>
    <s v="SIEMENS OVER LOAD RELAY 3US5000-1G 4-6.3A"/>
    <n v="5"/>
    <s v="PCS."/>
    <n v="208"/>
    <n v="1040"/>
    <m/>
    <x v="26"/>
    <s v="Recive bill and GRN already"/>
    <s v="GRN2425-0007814"/>
    <d v="2025-03-14T00:00:00"/>
    <m/>
    <n v="44"/>
    <s v="Ontime"/>
    <m/>
  </r>
  <r>
    <n v="867"/>
    <s v="Expent  cost"/>
    <d v="2025-01-22T00:00:00"/>
    <m/>
    <m/>
    <d v="2025-01-22T00:00:00"/>
    <s v="PR2425-05355"/>
    <s v="PO2425-06169"/>
    <d v="2025-01-29T00:00:00"/>
    <m/>
    <n v="10"/>
    <s v="SFST81000009"/>
    <s v="Civill jobs (Floor-Wall-Celling-roof)"/>
    <s v="Cevil jobs"/>
    <n v="1"/>
    <s v="งานติดตั้ง ผนัง Sandwich panal 40 mm._x000a_- แผ่นฉนวน Sandwich panel (EPS) เกรดไม่ลามไฟ (E-Grade)_x000a_- ความหนาแน่น (1/b/f3) หนา 40 มมผิวเหล็ก PPGI ZM120_x000a_- RMP (Food Grade) -Off White (BMT 0.35 mm.) ทั้ง 2 ด้าน_x000a_งานเบิ้ล ผนัง 3 ด้าน (65.5 ตรม.)"/>
    <n v="1"/>
    <s v="JOB."/>
    <n v="100000"/>
    <n v="100000"/>
    <m/>
    <x v="16"/>
    <s v="Recive bill and GRN already"/>
    <s v="GRN2425-0006879"/>
    <d v="2025-02-04T00:00:00"/>
    <m/>
    <n v="6"/>
    <s v="Ontime"/>
    <m/>
  </r>
  <r>
    <n v="868"/>
    <s v="Expent  cost"/>
    <d v="2025-01-22T00:00:00"/>
    <m/>
    <m/>
    <d v="2025-01-22T00:00:00"/>
    <s v="PR2425-05355"/>
    <s v="PO2425-06169"/>
    <d v="2025-01-29T00:00:00"/>
    <m/>
    <n v="10"/>
    <s v="SFST81000009"/>
    <s v="Civill jobs (Floor-Wall-Celling-roof)"/>
    <s v="Cevil jobs"/>
    <n v="2"/>
    <s v="ค่าดำเนินการ"/>
    <n v="1"/>
    <s v="JOB."/>
    <n v="5000"/>
    <n v="5000"/>
    <m/>
    <x v="16"/>
    <s v="Recive bill and GRN already"/>
    <s v="GRN2425-0006879"/>
    <d v="2025-02-04T00:00:00"/>
    <m/>
    <n v="6"/>
    <s v="Ontime"/>
    <m/>
  </r>
  <r>
    <n v="869"/>
    <s v="Expent  cost"/>
    <d v="2025-01-22T00:00:00"/>
    <m/>
    <m/>
    <d v="2025-01-22T00:00:00"/>
    <s v="PR2425-05355"/>
    <s v="PO2425-06169"/>
    <d v="2025-01-29T00:00:00"/>
    <m/>
    <n v="10"/>
    <s v="SFST81000085"/>
    <s v="Civill jobs (Floor-Wall-Celling-roof)"/>
    <s v="Cevil jobs"/>
    <n v="3"/>
    <s v="ค่าขนส่ง"/>
    <n v="1"/>
    <s v="JOB."/>
    <n v="5000"/>
    <n v="5000"/>
    <m/>
    <x v="16"/>
    <s v="Recive bill and GRN already"/>
    <s v="GRN2425-0006879"/>
    <d v="2025-02-04T00:00:00"/>
    <m/>
    <n v="6"/>
    <s v="Ontime"/>
    <m/>
  </r>
  <r>
    <n v="870"/>
    <s v="Expent  cost"/>
    <d v="2025-01-22T00:00:00"/>
    <m/>
    <m/>
    <d v="2025-01-22T00:00:00"/>
    <s v="PR2425-05356"/>
    <s v="PO2425-06170"/>
    <d v="2025-01-29T00:00:00"/>
    <d v="2025-01-29T00:00:00"/>
    <n v="10"/>
    <s v="SFST81000009"/>
    <s v="Civill jobs (Floor-Wall-Celling-roof)"/>
    <s v="Cevil jobs"/>
    <n v="1"/>
    <s v="งานเคลือบ PU โซน เปียก_x000a_- Cooking room, Preparation Room, Cold room, washing room Fish Allersem wash up"/>
    <n v="1"/>
    <s v="JOB."/>
    <n v="108000"/>
    <n v="108000"/>
    <m/>
    <x v="113"/>
    <s v="Recive bill and GRN already"/>
    <s v="GRN2425-0006878"/>
    <d v="2025-02-04T00:00:00"/>
    <m/>
    <n v="6"/>
    <s v="Ontime"/>
    <m/>
  </r>
  <r>
    <n v="871"/>
    <s v="Expent  cost"/>
    <d v="2025-01-22T00:00:00"/>
    <m/>
    <m/>
    <d v="2025-01-22T00:00:00"/>
    <s v="PR2425-05356"/>
    <s v="PO2425-06170"/>
    <d v="2025-01-29T00:00:00"/>
    <m/>
    <n v="10"/>
    <s v="SFST81000009"/>
    <s v="Civill jobs (Floor-Wall-Celling-roof)"/>
    <s v="Cevil jobs"/>
    <n v="2"/>
    <s v="งานเคลือบ PU โซน แห้ง_x000a_- พื้นที่ไลน์บรรจุ, ทางเดินเข้าไลน์, UC Room 11.2"/>
    <n v="1"/>
    <s v="JOB."/>
    <n v="72000"/>
    <n v="72000"/>
    <m/>
    <x v="113"/>
    <s v="Recive bill and GRN already"/>
    <s v="GRN2425-0006878"/>
    <d v="2025-02-04T00:00:00"/>
    <m/>
    <n v="6"/>
    <s v="Ontime"/>
    <m/>
  </r>
  <r>
    <n v="872"/>
    <s v="Expent  cost"/>
    <d v="2025-01-22T00:00:00"/>
    <m/>
    <m/>
    <d v="2025-01-22T00:00:00"/>
    <s v="PR2425-05363"/>
    <s v="PO2425-06152"/>
    <d v="2025-01-29T00:00:00"/>
    <m/>
    <n v="45"/>
    <s v="SFST34000187"/>
    <s v="Consumable part for MN"/>
    <s v="Electrical jobs"/>
    <n v="1"/>
    <s v="LED EVE T8 SIMPLE FIT DE 22 W. DAYLIGHT G13 (1Box/25PC.)"/>
    <n v="50"/>
    <s v="PCS."/>
    <n v="500"/>
    <n v="25000"/>
    <m/>
    <x v="2"/>
    <s v="Recive bill and GRN already"/>
    <s v="GRN2425-0007044/GRN2425-0007450"/>
    <d v="2025-02-10T00:00:00"/>
    <m/>
    <n v="12"/>
    <s v="Ontime"/>
    <m/>
  </r>
  <r>
    <n v="873"/>
    <s v="Expent  cost"/>
    <d v="2025-02-05T00:00:00"/>
    <m/>
    <m/>
    <d v="2025-01-22T00:00:00"/>
    <s v="PR2425-05363"/>
    <s v="PO2425-06152"/>
    <d v="2025-01-29T00:00:00"/>
    <m/>
    <n v="45"/>
    <s v="SFST34000091"/>
    <s v="Consumable part for MN"/>
    <s v="Electrical jobs"/>
    <n v="2"/>
    <s v="3M เทปพันสายไฟ รุ่น Temflex Plus ขนาด 3/4นิ้ว - สีดำ"/>
    <n v="40"/>
    <s v="PCS."/>
    <n v="125"/>
    <n v="5000"/>
    <m/>
    <x v="2"/>
    <s v="Recive bill and GRN already"/>
    <s v="GRN2425-0007044"/>
    <d v="2025-02-10T00:00:00"/>
    <m/>
    <n v="12"/>
    <s v="Ontime"/>
    <m/>
  </r>
  <r>
    <n v="874"/>
    <s v="Expent  cost"/>
    <d v="2025-02-05T00:00:00"/>
    <m/>
    <m/>
    <d v="2025-02-05T00:00:00"/>
    <s v="PR2425-05538"/>
    <s v="PO2425-06463"/>
    <d v="2025-02-12T00:00:00"/>
    <m/>
    <n v="10"/>
    <s v="SFST81000009"/>
    <s v="Tool and Equipment PD M/C"/>
    <s v="Machanical jobs"/>
    <n v="1"/>
    <s v="Motor Dock Leveler"/>
    <n v="1"/>
    <s v="PCS."/>
    <n v="1000"/>
    <n v="1000"/>
    <m/>
    <x v="114"/>
    <s v="Recive bill and GRN already"/>
    <s v="GRN2425-0007331"/>
    <d v="2025-02-21T00:00:00"/>
    <m/>
    <n v="9"/>
    <s v="Ontime"/>
    <m/>
  </r>
  <r>
    <n v="875"/>
    <s v="Expent  cost"/>
    <d v="2025-02-05T00:00:00"/>
    <m/>
    <m/>
    <d v="2025-02-05T00:00:00"/>
    <s v="PR2425-05538"/>
    <s v="PO2425-06463"/>
    <d v="2025-02-12T00:00:00"/>
    <m/>
    <n v="10"/>
    <s v="SFST81000009"/>
    <s v="Tool and Equipment PD M/C"/>
    <s v="Machanical jobs"/>
    <n v="2"/>
    <s v="สาย Hydraulic 2.10 М."/>
    <n v="2"/>
    <s v="PCS."/>
    <n v="2500"/>
    <n v="5000"/>
    <m/>
    <x v="114"/>
    <s v="Recive bill and GRN already"/>
    <s v="GRN2425-0007331"/>
    <d v="2025-02-21T00:00:00"/>
    <m/>
    <n v="9"/>
    <s v="Ontime"/>
    <m/>
  </r>
  <r>
    <n v="876"/>
    <s v="Expent  cost"/>
    <d v="2025-02-05T00:00:00"/>
    <m/>
    <m/>
    <d v="2025-02-05T00:00:00"/>
    <s v="PR2425-05538"/>
    <s v="PO2425-06463"/>
    <d v="2025-02-12T00:00:00"/>
    <m/>
    <n v="10"/>
    <s v="SFST81000009"/>
    <s v="Tool and Equipment PD M/C"/>
    <s v="Machanical jobs"/>
    <n v="3"/>
    <s v="สายยาง Hydraulic"/>
    <n v="1"/>
    <s v="PCS."/>
    <n v="45000"/>
    <n v="45000"/>
    <m/>
    <x v="114"/>
    <s v="Recive bill and GRN already"/>
    <s v="GRN2425-0007331"/>
    <d v="2025-02-21T00:00:00"/>
    <m/>
    <n v="9"/>
    <s v="Ontime"/>
    <m/>
  </r>
  <r>
    <n v="877"/>
    <s v="Expent  cost"/>
    <d v="2025-02-05T00:00:00"/>
    <m/>
    <m/>
    <d v="2025-02-05T00:00:00"/>
    <s v="PR2425-05538"/>
    <s v="PO2425-06463"/>
    <d v="2025-02-12T00:00:00"/>
    <m/>
    <n v="10"/>
    <s v="SFST81000009"/>
    <s v="Tool and Equipment PD M/C"/>
    <s v="Machanical jobs"/>
    <n v="4"/>
    <s v="Service (Monday - Friday)"/>
    <n v="1"/>
    <s v="PCS."/>
    <n v="5000"/>
    <n v="5000"/>
    <m/>
    <x v="114"/>
    <s v="Recive bill and GRN already"/>
    <s v="GRN2425-0007331"/>
    <d v="2025-02-21T00:00:00"/>
    <m/>
    <n v="9"/>
    <s v="Ontime"/>
    <m/>
  </r>
  <r>
    <n v="878"/>
    <s v="Expent  cost"/>
    <d v="2025-02-05T00:00:00"/>
    <m/>
    <m/>
    <d v="2025-02-05T00:00:00"/>
    <s v="PR2425-05539"/>
    <s v="PO2425-06464"/>
    <d v="2025-02-12T00:00:00"/>
    <m/>
    <n v="100"/>
    <s v="SFST81000048"/>
    <s v="PD Machine"/>
    <s v="Hood No.1"/>
    <n v="1"/>
    <s v="ค่าแรงงานล้างทำความสะอาดฮูดดูดควัน"/>
    <n v="1"/>
    <s v="JOB."/>
    <n v="32500"/>
    <n v="32500"/>
    <m/>
    <x v="87"/>
    <s v="Recive bill and GRN already"/>
    <s v="GRN2526-0000400"/>
    <d v="2025-04-23T00:00:00"/>
    <m/>
    <n v="70"/>
    <s v="Ontime"/>
    <m/>
  </r>
  <r>
    <n v="879"/>
    <s v="Expent  cost"/>
    <d v="2025-02-05T00:00:00"/>
    <m/>
    <m/>
    <d v="2025-02-05T00:00:00"/>
    <s v="PR2425-05539"/>
    <s v="PO2425-06464"/>
    <d v="2025-02-12T00:00:00"/>
    <m/>
    <n v="100"/>
    <s v="SFST81000048"/>
    <s v="PD Machine"/>
    <s v="Hood No.1"/>
    <n v="2"/>
    <s v="งานโพรเทคชั่น"/>
    <n v="1"/>
    <s v="JOB."/>
    <n v="30000"/>
    <n v="30000"/>
    <m/>
    <x v="87"/>
    <s v="Recive bill and GRN already"/>
    <s v="GRN2526-0000400"/>
    <d v="2025-04-23T00:00:00"/>
    <m/>
    <n v="70"/>
    <s v="Ontime"/>
    <m/>
  </r>
  <r>
    <n v="880"/>
    <s v="Expent  cost"/>
    <d v="2025-02-05T00:00:00"/>
    <m/>
    <m/>
    <d v="2025-02-05T00:00:00"/>
    <s v="PR2425-05539"/>
    <s v="PO2425-06464"/>
    <d v="2025-02-12T00:00:00"/>
    <m/>
    <n v="100"/>
    <s v="SFST81000048"/>
    <s v="PD Machine"/>
    <s v="Hood No.1"/>
    <n v="3"/>
    <s v="งานทำตะแกรงปิดแทนของเดิมแบบถอดออกได้_x000a_- ค่าวัสดุ"/>
    <n v="1"/>
    <s v="JOB."/>
    <n v="7500"/>
    <n v="7500"/>
    <m/>
    <x v="87"/>
    <s v="Recive bill and GRN already"/>
    <s v="GRN2526-0000400"/>
    <d v="2025-04-23T00:00:00"/>
    <m/>
    <n v="70"/>
    <s v="Ontime"/>
    <m/>
  </r>
  <r>
    <n v="881"/>
    <s v="Expent  cost"/>
    <d v="2025-02-05T00:00:00"/>
    <m/>
    <m/>
    <d v="2025-02-05T00:00:00"/>
    <s v="PR2425-05539"/>
    <s v="PO2425-06464"/>
    <d v="2025-02-12T00:00:00"/>
    <m/>
    <n v="100"/>
    <s v="SFST81000048"/>
    <s v="PD Machine"/>
    <s v="Hood No.1"/>
    <n v="4"/>
    <s v="งานทำตะแกรงปิดแทนของเดิมแบบถอดออกได้_x000a_- ค่าแรง"/>
    <n v="1"/>
    <s v="JOB."/>
    <n v="3000"/>
    <n v="3000"/>
    <m/>
    <x v="87"/>
    <s v="Recive bill and GRN already"/>
    <s v="GRN2526-0000400"/>
    <d v="2025-04-23T00:00:00"/>
    <m/>
    <n v="70"/>
    <s v="Ontime"/>
    <m/>
  </r>
  <r>
    <n v="882"/>
    <s v="Expent  cost"/>
    <d v="2025-02-05T00:00:00"/>
    <m/>
    <m/>
    <d v="2025-02-05T00:00:00"/>
    <s v="PR2425-05539"/>
    <s v="PO2425-06464"/>
    <d v="2025-02-12T00:00:00"/>
    <m/>
    <n v="100"/>
    <s v="SFST81000048"/>
    <s v="PD Machine"/>
    <s v="Hood No.1"/>
    <n v="5"/>
    <s v="ค่าเดินทาง"/>
    <n v="1"/>
    <s v="JOB."/>
    <n v="3000"/>
    <n v="3000"/>
    <m/>
    <x v="87"/>
    <s v="Recive bill and GRN already"/>
    <s v="GRN2526-0000400"/>
    <d v="2025-04-23T00:00:00"/>
    <m/>
    <n v="70"/>
    <s v="Ontime"/>
    <m/>
  </r>
  <r>
    <n v="883"/>
    <s v="Expent  cost"/>
    <d v="2025-02-05T00:00:00"/>
    <m/>
    <m/>
    <d v="2025-02-05T00:00:00"/>
    <s v="PR2425-05539"/>
    <s v="PO2425-06464"/>
    <d v="2025-02-12T00:00:00"/>
    <m/>
    <n v="100"/>
    <s v="SFST81000048"/>
    <s v="PD Machine"/>
    <s v="Hood No.1"/>
    <n v="6"/>
    <s v="ค่าดำเนินการ"/>
    <n v="1"/>
    <s v="JOB."/>
    <n v="7500"/>
    <n v="7500"/>
    <m/>
    <x v="87"/>
    <s v="Recive bill and GRN already"/>
    <s v="GRN2526-0000400"/>
    <d v="2025-04-23T00:00:00"/>
    <m/>
    <n v="70"/>
    <s v="Ontime"/>
    <m/>
  </r>
  <r>
    <n v="884"/>
    <s v="Expent  cost"/>
    <d v="2025-02-05T00:00:00"/>
    <m/>
    <m/>
    <d v="2025-02-05T00:00:00"/>
    <s v="PR2425-05540"/>
    <s v="PO2425-06540"/>
    <d v="2025-02-12T00:00:00"/>
    <m/>
    <n v="45"/>
    <s v="SFST81000050"/>
    <s v="Tool and Equipment PD M/C"/>
    <s v="Tool and Equipment"/>
    <n v="1"/>
    <s v="Safety Valve VYC 1&quot; (Brass) Model 095 AP PD9.2 Bar_x000a_- Mat.Body: Brass_x000a_- Spring: 9.5 Bar_x000a_- BSPT (025) 1&quot;_x000a_- Set Pressure: 9.2 Bar"/>
    <n v="1"/>
    <s v="EA."/>
    <n v="27000"/>
    <n v="27000"/>
    <m/>
    <x v="47"/>
    <s v="Recive bill and GRN already"/>
    <s v="GRN2425-0007402"/>
    <d v="2025-02-25T00:00:00"/>
    <m/>
    <n v="13"/>
    <s v="Ontime"/>
    <m/>
  </r>
  <r>
    <n v="885"/>
    <s v="Expent  cost"/>
    <d v="2025-02-05T00:00:00"/>
    <m/>
    <m/>
    <d v="2025-02-05T00:00:00"/>
    <s v="PR2425-05541"/>
    <s v="PO2425-06467"/>
    <d v="2025-02-12T00:00:00"/>
    <m/>
    <n v="45"/>
    <s v="SFST81000050"/>
    <s v="Tool and Equipment PD M/C"/>
    <s v="Tool and Equipment"/>
    <n v="1"/>
    <s v="&quot;SDPC&quot; AC4000-03 Series ชุดกรองลม 3 ตอน_x000a_filter + regulator + lubricator เกลียว 3/8&quot;"/>
    <n v="1"/>
    <s v="EA."/>
    <n v="1320"/>
    <n v="1320"/>
    <m/>
    <x v="16"/>
    <s v="Recive bill and GRN already"/>
    <s v="GRN2425-0007965"/>
    <d v="2025-03-21T00:00:00"/>
    <m/>
    <n v="37"/>
    <s v="Ontime"/>
    <m/>
  </r>
  <r>
    <n v="886"/>
    <s v="Expent  cost"/>
    <d v="2025-02-05T00:00:00"/>
    <m/>
    <m/>
    <d v="2025-02-05T00:00:00"/>
    <s v="PR2425-05547"/>
    <s v="PO2425-06465"/>
    <d v="2025-02-12T00:00:00"/>
    <m/>
    <n v="10"/>
    <s v="SFST81000009"/>
    <s v="Tool and Equipment PD M/C"/>
    <s v="Machanical jobs"/>
    <n v="1"/>
    <s v="Industrial Sectional Overhead Door &quot; GVT&quot; HL Manual Version_x000a_Door clear opening size: (W) 2000 mm. x (H) 2350 mm_x000a_*Part Galvanize_x000a_- 1 row vision windows_x000a_- anty-drop system should be spring_x000a_- torsion spring balancing system_x000a_- single handle"/>
    <n v="1"/>
    <s v="SET."/>
    <n v="66500"/>
    <n v="66500"/>
    <m/>
    <x v="114"/>
    <s v="Recive bill and GRN already"/>
    <s v="GRN2425-0007332"/>
    <d v="2025-02-21T00:00:00"/>
    <m/>
    <n v="9"/>
    <s v="Ontime"/>
    <m/>
  </r>
  <r>
    <n v="887"/>
    <s v="Expent  cost"/>
    <d v="2025-02-05T00:00:00"/>
    <m/>
    <m/>
    <d v="2025-02-05T00:00:00"/>
    <s v="PR2425-05547"/>
    <s v="PO2425-06465"/>
    <d v="2025-02-12T00:00:00"/>
    <m/>
    <n v="10"/>
    <s v="SFST81000009"/>
    <s v="Tool and Equipment PD M/C"/>
    <s v="Machanical jobs"/>
    <n v="2"/>
    <s v="INSTALLAITON&amp;DEMOLITION"/>
    <n v="2"/>
    <s v="JOB."/>
    <n v="4000"/>
    <n v="8000"/>
    <m/>
    <x v="114"/>
    <s v="Recive bill and GRN already"/>
    <s v="GRN2425-0007332"/>
    <d v="2025-02-21T00:00:00"/>
    <m/>
    <n v="9"/>
    <s v="Ontime"/>
    <m/>
  </r>
  <r>
    <n v="888"/>
    <s v="Expent  cost"/>
    <d v="2025-02-05T00:00:00"/>
    <m/>
    <m/>
    <d v="2025-02-05T00:00:00"/>
    <s v="PR2425-05547"/>
    <s v="PO2425-06465"/>
    <d v="2025-02-12T00:00:00"/>
    <m/>
    <n v="10"/>
    <s v="SFST81000009"/>
    <s v="Tool and Equipment PD M/C"/>
    <s v="Machanical jobs"/>
    <n v="3"/>
    <s v="Labor cost for working on Sunday"/>
    <n v="3"/>
    <s v="JOB."/>
    <n v="1666.6666666666667"/>
    <n v="5000"/>
    <m/>
    <x v="114"/>
    <s v="Recive bill and GRN already"/>
    <s v="GRN2425-0007332"/>
    <d v="2025-02-21T00:00:00"/>
    <m/>
    <n v="9"/>
    <s v="Ontime"/>
    <m/>
  </r>
  <r>
    <n v="889"/>
    <s v="Expent  cost"/>
    <d v="2025-02-05T00:00:00"/>
    <m/>
    <m/>
    <d v="2025-02-05T00:00:00"/>
    <s v="PR2425-05550"/>
    <s v="PO2425-06466"/>
    <d v="2025-02-12T00:00:00"/>
    <m/>
    <n v="100"/>
    <s v="SFST81000078"/>
    <s v="Civill jobs (Floor-Wall-Celling-roof)"/>
    <s v="Cevil jobs"/>
    <n v="1"/>
    <s v="งานปั้นบัวด้วย Epoxy Mortar + Sand + เคลือบสีด้วย PU LF_x000a_บัวสูง 10 ซม. กว้าง 5 ซม. ยาว 30 เมตร_x000a_- ค่าแรง_x000a_- ค่าเดินทาง_x000a_- ค่าดำาเนินการ"/>
    <n v="1"/>
    <s v="JOB."/>
    <n v="20000"/>
    <n v="20000"/>
    <m/>
    <x v="113"/>
    <s v="Recive bill and GRN already"/>
    <s v="GRN2526-0000431"/>
    <d v="2025-04-23T00:00:00"/>
    <m/>
    <n v="70"/>
    <s v="Ontime"/>
    <m/>
  </r>
  <r>
    <n v="890"/>
    <s v="Expent  cost"/>
    <d v="2025-02-05T00:00:00"/>
    <m/>
    <m/>
    <d v="2025-02-05T00:00:00"/>
    <s v="PR2425-05554 "/>
    <s v="PO2425-06468"/>
    <d v="2025-02-12T00:00:00"/>
    <m/>
    <n v="100"/>
    <s v="SFST81000009"/>
    <s v="Cooling machine for PD line"/>
    <s v="Cooling  part"/>
    <n v="1"/>
    <s v="RTD PT-100 Ohm 3 wire (Single Element)_x000a_- Tube SUS316L Dia 6 mm. Length 150 mm. (ปลายแหลม)_x000a_- Sleeve Dia 9.5 mm. Length 50 mm. + Spring"/>
    <n v="6"/>
    <s v="PCS."/>
    <n v="950"/>
    <n v="5700"/>
    <m/>
    <x v="15"/>
    <s v="Recive bill and GRN already"/>
    <s v="RN2425-0007661"/>
    <d v="2025-03-10T00:00:00"/>
    <m/>
    <n v="26"/>
    <s v="Ontime"/>
    <m/>
  </r>
  <r>
    <n v="891"/>
    <s v="Expent  cost"/>
    <d v="2025-02-05T00:00:00"/>
    <m/>
    <m/>
    <d v="2025-02-05T00:00:00"/>
    <s v="PR2425-05554 "/>
    <s v="PO2425-06468"/>
    <d v="2025-02-12T00:00:00"/>
    <m/>
    <n v="100"/>
    <s v="SFST81000009"/>
    <s v="Cooling machine for PD line"/>
    <s v="Cooling  part"/>
    <n v="2"/>
    <s v="RTD PT-100 Ohm 3 wire (Single Element)_x000a_- Tube SUS316L Dia 6 mm. Length 70 mm._x000a_- Sleeve Dia 10x50 mm. With Connection M8x12 mm. + Spring"/>
    <n v="6"/>
    <s v="PCS."/>
    <n v="1266.6666666666667"/>
    <n v="7600"/>
    <m/>
    <x v="15"/>
    <s v="Recive bill and GRN already"/>
    <s v="RN2425-0007661"/>
    <d v="2025-03-10T00:00:00"/>
    <m/>
    <n v="26"/>
    <s v="Ontime"/>
    <m/>
  </r>
  <r>
    <n v="892"/>
    <s v="Expent  cost"/>
    <d v="2025-02-05T00:00:00"/>
    <m/>
    <m/>
    <d v="2025-02-05T00:00:00"/>
    <s v="PR2425-05555 "/>
    <s v="PO2425-06469"/>
    <d v="2025-02-12T00:00:00"/>
    <m/>
    <n v="30"/>
    <s v="SFST81000009"/>
    <s v="Tool and Equipment  Engineering"/>
    <s v="Consumable part"/>
    <n v="1"/>
    <s v="SUMO ใบขัดเงาขนแกะ 4 &quot; (แบบมีฝา)"/>
    <n v="20"/>
    <s v="PCS."/>
    <n v="45"/>
    <n v="900"/>
    <m/>
    <x v="25"/>
    <s v="Recive bill and GRN already"/>
    <s v="GRN2425-0007838"/>
    <d v="2025-03-14T00:00:00"/>
    <m/>
    <n v="30"/>
    <s v="Ontime"/>
    <m/>
  </r>
  <r>
    <n v="893"/>
    <s v="Expent  cost"/>
    <d v="2025-02-05T00:00:00"/>
    <m/>
    <m/>
    <d v="2025-02-05T00:00:00"/>
    <s v="PR2425-05555 "/>
    <s v="PO2425-06469"/>
    <d v="2025-02-12T00:00:00"/>
    <m/>
    <n v="30"/>
    <s v="SFST81000009"/>
    <s v="Tool and Equipment  Engineering"/>
    <s v="Consumable part"/>
    <n v="2"/>
    <s v="&quot;SUMO&quot; น้ำยาขัดสนิมสแตนเลส ขนาด 200 ml."/>
    <n v="10"/>
    <s v="PCS."/>
    <n v="120"/>
    <n v="1200"/>
    <m/>
    <x v="25"/>
    <s v="Recive bill and GRN already"/>
    <s v="GRN2425-0007838"/>
    <d v="2025-03-14T00:00:00"/>
    <m/>
    <n v="30"/>
    <s v="Ontime"/>
    <m/>
  </r>
  <r>
    <n v="894"/>
    <s v="Expent  cost"/>
    <d v="2025-02-05T00:00:00"/>
    <m/>
    <m/>
    <d v="2025-02-05T00:00:00"/>
    <s v="PR2425-05555 "/>
    <s v="PO2425-06469"/>
    <d v="2025-02-12T00:00:00"/>
    <m/>
    <n v="30"/>
    <s v="SFST81000009"/>
    <s v="Tool and Equipment  Engineering"/>
    <s v="Consumable part"/>
    <n v="3"/>
    <s v="&quot;SUMO&quot; สเปรย์ทำความสะอาดและเคลือบเงาสแตนเลส ขนาด 600 ml."/>
    <n v="10"/>
    <s v="PCS."/>
    <n v="135"/>
    <n v="1350"/>
    <m/>
    <x v="25"/>
    <s v="Recive bill and GRN already"/>
    <s v="GRN2425-0007838"/>
    <d v="2025-03-14T00:00:00"/>
    <m/>
    <n v="30"/>
    <s v="Ontime"/>
    <m/>
  </r>
  <r>
    <n v="895"/>
    <s v="Expent  cost"/>
    <d v="2025-02-05T00:00:00"/>
    <m/>
    <m/>
    <d v="2025-02-05T00:00:00"/>
    <s v="PR2425-05556"/>
    <s v="PO2425-06459"/>
    <d v="2025-02-12T00:00:00"/>
    <m/>
    <n v="90"/>
    <s v="SFST81000009"/>
    <s v="PD Machine"/>
    <s v="เครื่อง Heat Seal สายพานแนวนอน No.1"/>
    <n v="1"/>
    <s v="Temperature Controller &quot;SHINKO&quot; Model: BCS25000"/>
    <n v="1"/>
    <s v="PCS."/>
    <n v="5500"/>
    <n v="5500"/>
    <m/>
    <x v="16"/>
    <s v="Recive bill and GRN already"/>
    <s v="GRN2526-0000406"/>
    <d v="2025-04-23T00:00:00"/>
    <m/>
    <n v="70"/>
    <s v="Ontime"/>
    <m/>
  </r>
  <r>
    <n v="896"/>
    <s v="Expent  cost"/>
    <d v="2025-02-05T00:00:00"/>
    <m/>
    <m/>
    <d v="2025-02-05T00:00:00"/>
    <s v="PR2425-05556"/>
    <s v="PO2425-06459"/>
    <d v="2025-02-12T00:00:00"/>
    <m/>
    <n v="90"/>
    <s v="SFST81000009"/>
    <s v="PD Machine"/>
    <s v="เครื่อง Heat Seal สายพานแนวนอน No.1"/>
    <n v="2"/>
    <s v="BS-1-007 Jont for guide roller"/>
    <n v="2"/>
    <s v="PCS."/>
    <n v="350"/>
    <n v="700"/>
    <m/>
    <x v="16"/>
    <s v="Recive bill and GRN already"/>
    <s v="GRN2526-0000406"/>
    <d v="2025-04-23T00:00:00"/>
    <m/>
    <n v="70"/>
    <s v="Ontime"/>
    <m/>
  </r>
  <r>
    <n v="897"/>
    <s v="Expent  cost"/>
    <d v="2025-02-05T00:00:00"/>
    <m/>
    <m/>
    <d v="2025-02-05T00:00:00"/>
    <s v="PR2425-05556"/>
    <s v="PO2425-06459"/>
    <d v="2025-02-12T00:00:00"/>
    <m/>
    <n v="90"/>
    <s v="SFST81000009"/>
    <s v="PD Machine"/>
    <s v="เครื่อง Heat Seal สายพานแนวนอน No.1"/>
    <n v="3"/>
    <s v="Bearing 608-2RS"/>
    <n v="2"/>
    <s v="PCS."/>
    <n v="330"/>
    <n v="660"/>
    <m/>
    <x v="16"/>
    <s v="Recive bill and GRN already"/>
    <s v="GRN2526-0000406"/>
    <d v="2025-04-23T00:00:00"/>
    <m/>
    <n v="70"/>
    <s v="Ontime"/>
    <m/>
  </r>
  <r>
    <n v="898"/>
    <s v="Expent  cost"/>
    <d v="2025-02-05T00:00:00"/>
    <m/>
    <m/>
    <d v="2025-02-05T00:00:00"/>
    <s v="PR2425-05556"/>
    <s v="PO2425-06460"/>
    <d v="2025-02-12T00:00:00"/>
    <m/>
    <n v="30"/>
    <s v="SFST81000009"/>
    <s v="PD Machine"/>
    <s v="เครื่อง Heat Seal สายพานแนวนอน No.1"/>
    <n v="4"/>
    <s v="&quot;Tend&quot; Tower Light Model: TPWL5L-22RG (หลอด LED)"/>
    <n v="1"/>
    <s v="PCS."/>
    <n v="1490"/>
    <n v="1490"/>
    <m/>
    <x v="26"/>
    <s v="Recive bill and GRN already"/>
    <s v="GRN2425-0007398"/>
    <d v="2025-02-25T00:00:00"/>
    <m/>
    <n v="13"/>
    <s v="Ontime"/>
    <m/>
  </r>
  <r>
    <n v="899"/>
    <s v="Expent  cost"/>
    <d v="2025-02-05T00:00:00"/>
    <m/>
    <m/>
    <d v="2025-02-05T00:00:00"/>
    <s v="PR2425-05558"/>
    <s v="PO2425-06461"/>
    <d v="2025-02-12T00:00:00"/>
    <m/>
    <n v="10"/>
    <s v="SFST81000050"/>
    <s v="Cooling machine for PD line"/>
    <s v="Cooling  part"/>
    <n v="1"/>
    <s v="&quot;GUNTNER&quot; FH065-VDP.6N.V7, 400Vac., 50Hz, 1.63/0.68Kw.,_x000a_2Hp, 4.3/2.5A., 1340/1000rpm. CosY 0.74, THCL155,_x000a_IP54 [VT0177], Evapperator fan"/>
    <n v="1"/>
    <s v="EA."/>
    <n v="53200"/>
    <n v="53200"/>
    <m/>
    <x v="63"/>
    <s v="Recive bill and GRN already"/>
    <s v="GRN2425-0007263"/>
    <d v="2025-02-19T00:00:00"/>
    <m/>
    <n v="7"/>
    <s v="Ontime"/>
    <m/>
  </r>
  <r>
    <n v="900"/>
    <s v="Expent  cost"/>
    <d v="2025-02-05T00:00:00"/>
    <m/>
    <m/>
    <d v="2025-02-05T00:00:00"/>
    <s v="PR2425-05560"/>
    <s v="PO2425-06471"/>
    <d v="2025-02-12T00:00:00"/>
    <m/>
    <n v="30"/>
    <s v="SFST81000009"/>
    <s v="Tool and Equipment  Engineering"/>
    <s v="Consumable part"/>
    <n v="1"/>
    <s v="&quot;SCG&quot; กาวทาท่อชนิดเข้มขัน 125 กรัม"/>
    <n v="12"/>
    <s v="PCS."/>
    <n v="170"/>
    <n v="2040"/>
    <m/>
    <x v="25"/>
    <s v="Recive bill and GRN already"/>
    <s v="GRN2425-0007843"/>
    <d v="2025-03-14T00:00:00"/>
    <m/>
    <n v="30"/>
    <s v="Ontime"/>
    <m/>
  </r>
  <r>
    <n v="901"/>
    <s v="Expent  cost"/>
    <d v="2025-02-05T00:00:00"/>
    <m/>
    <m/>
    <d v="2025-02-05T00:00:00"/>
    <s v="PR2425-05561"/>
    <s v="PO2425-06457"/>
    <d v="2025-02-12T00:00:00"/>
    <m/>
    <n v="30"/>
    <s v="SFST81000048"/>
    <s v="Civill jobs (Floor-Wall-Celling-roof)"/>
    <s v="Cevil jobs"/>
    <n v="1"/>
    <s v="งานสำรวจเพื่อจัดทำ Scope of work ซ่อมแซมระบบท่อใต้อาคาร_x000a_ค่าใบอนุญาติทำงานที่อับอากาศ และผลการตรวจสุขภาพ_x000a_ค่าอุปกรณ์และเครื่องมือ การทำงานในที่อับอากาศ_x000a_ค่าออกแบบและจัดทำ Scope of work_x000a_ค่าใช้จ่ายอื่นๆ_x000a_- ใบรับรองแพทย์ตรวจสุขภาพ 5 ท่าน_x000a_- พัดลม/ไฟแสงสว่าง/ปลั๊กไฟ/ตรวจวัดอากาศ_x000a_- ชุด PPE_x000a_- ใบ CER พนักงานผ่านการอบรมที่อับกาศ (4 ผู้)_x000a_- ค่าเขียนแบบรายการที่ช่องท่อ_x000a_- ค่าแรงอื่นๆ"/>
    <n v="1"/>
    <s v="JOB."/>
    <n v="35000"/>
    <n v="35000"/>
    <m/>
    <x v="127"/>
    <s v="Recive bill and GRN already"/>
    <s v="GRN2425-0007697"/>
    <d v="2025-03-11T00:00:00"/>
    <m/>
    <n v="27"/>
    <s v="Ontime"/>
    <m/>
  </r>
  <r>
    <n v="902"/>
    <s v="Expent  cost"/>
    <d v="2025-02-05T00:00:00"/>
    <m/>
    <m/>
    <d v="2025-02-05T00:00:00"/>
    <s v="PR2425-05562"/>
    <s v="PO2425-06462"/>
    <d v="2025-02-12T00:00:00"/>
    <m/>
    <n v="30"/>
    <s v="SFST81000009"/>
    <s v="Tool and Equipment PD M/C"/>
    <s v="Tool and Equipment"/>
    <n v="1"/>
    <s v="Meterial tube bergin, blue"/>
    <n v="100"/>
    <s v="M."/>
    <n v="600"/>
    <n v="60000"/>
    <m/>
    <x v="128"/>
    <s v="Recive bill and GRN already"/>
    <s v="GRN2425-0007447"/>
    <d v="2025-03-01T00:00:00"/>
    <m/>
    <n v="17"/>
    <s v="Ontime"/>
    <m/>
  </r>
  <r>
    <n v="903"/>
    <s v="Expent  cost"/>
    <d v="2025-02-05T00:00:00"/>
    <m/>
    <m/>
    <d v="2025-02-05T00:00:00"/>
    <s v="PR2425-05562"/>
    <s v="PO2425-06462"/>
    <d v="2025-02-12T00:00:00"/>
    <m/>
    <n v="30"/>
    <s v="SFST81000009"/>
    <s v="Tool and Equipment PD M/C"/>
    <s v="Tool and Equipment"/>
    <n v="2"/>
    <s v="ปลอกผ้า HYDROLIC"/>
    <n v="8"/>
    <s v="PCS."/>
    <n v="400"/>
    <n v="3200"/>
    <m/>
    <x v="128"/>
    <s v="Recive bill and GRN already"/>
    <s v="GRN2425-0007447"/>
    <d v="2025-03-01T00:00:00"/>
    <m/>
    <n v="17"/>
    <s v="Ontime"/>
    <m/>
  </r>
  <r>
    <n v="904"/>
    <s v="Expent  cost"/>
    <d v="2025-02-05T00:00:00"/>
    <m/>
    <m/>
    <d v="2025-02-05T00:00:00"/>
    <s v="PR2425-05562"/>
    <s v="PO2425-06462"/>
    <d v="2025-02-12T00:00:00"/>
    <m/>
    <n v="30"/>
    <s v="SFST81000009"/>
    <s v="Tool and Equipment PD M/C"/>
    <s v="Tool and Equipment"/>
    <n v="3"/>
    <s v="หัวฉีดโฟม 1/2&quot;"/>
    <n v="4"/>
    <s v="PCS."/>
    <n v="1100"/>
    <n v="4400"/>
    <m/>
    <x v="128"/>
    <s v="Recive bill and GRN already"/>
    <s v="GRN2425-0007447"/>
    <d v="2025-03-01T00:00:00"/>
    <m/>
    <n v="17"/>
    <s v="Ontime"/>
    <m/>
  </r>
  <r>
    <n v="905"/>
    <s v="Expent  cost"/>
    <d v="2025-02-05T00:00:00"/>
    <m/>
    <m/>
    <d v="2025-02-05T00:00:00"/>
    <s v="PR2425-05562"/>
    <s v="PO2425-06462"/>
    <d v="2025-02-12T00:00:00"/>
    <m/>
    <n v="30"/>
    <s v="SFST81000009"/>
    <s v="Tool and Equipment PD M/C"/>
    <s v="Tool and Equipment"/>
    <n v="4"/>
    <s v="GBMT0808 (ปลอกฝ้า) ห่างหนู 4 หุน เกลียวนอก 4 หุน"/>
    <n v="4"/>
    <s v="PCS."/>
    <n v="400"/>
    <n v="1600"/>
    <m/>
    <x v="128"/>
    <s v="Recive bill and GRN already"/>
    <s v="GRN2425-0007447"/>
    <d v="2025-03-01T00:00:00"/>
    <m/>
    <n v="17"/>
    <s v="Ontime"/>
    <m/>
  </r>
  <r>
    <n v="906"/>
    <s v="Expent  cost"/>
    <d v="2025-02-05T00:00:00"/>
    <m/>
    <m/>
    <d v="2025-02-05T00:00:00"/>
    <s v="PR2425-05562"/>
    <s v="PO2425-06462"/>
    <d v="2025-02-12T00:00:00"/>
    <m/>
    <n v="30"/>
    <s v="SFST81000009"/>
    <s v="Tool and Equipment PD M/C"/>
    <s v="Tool and Equipment"/>
    <n v="5"/>
    <s v="GBMT0806 (ปลอกย้ำา) ห่างหนู 4 หุน เกลียวนอก 3 หุน"/>
    <n v="4"/>
    <s v="PCS."/>
    <n v="400"/>
    <n v="1600"/>
    <m/>
    <x v="128"/>
    <s v="Recive bill and GRN already"/>
    <s v="GRN2425-0007447"/>
    <d v="2025-03-01T00:00:00"/>
    <m/>
    <n v="17"/>
    <s v="Ontime"/>
    <m/>
  </r>
  <r>
    <n v="907"/>
    <s v="Expent  cost"/>
    <d v="2025-02-05T00:00:00"/>
    <m/>
    <m/>
    <d v="2025-02-05T00:00:00"/>
    <s v="PR2425-05562"/>
    <s v="PO2425-06462"/>
    <d v="2025-02-12T00:00:00"/>
    <m/>
    <n v="30"/>
    <s v="SFST81000009"/>
    <s v="Tool and Equipment PD M/C"/>
    <s v="Tool and Equipment"/>
    <n v="6"/>
    <s v="บอลวาล์ว สเตนเลส-316 KITZ-600UTKM 1/2&quot;"/>
    <n v="4"/>
    <s v="PCS."/>
    <n v="900"/>
    <n v="3600"/>
    <m/>
    <x v="128"/>
    <s v="Recive bill and GRN already"/>
    <s v="GRN2425-0007447"/>
    <d v="2025-03-01T00:00:00"/>
    <m/>
    <n v="17"/>
    <s v="Ontime"/>
    <m/>
  </r>
  <r>
    <n v="908"/>
    <s v="Expent  cost"/>
    <d v="2025-02-05T00:00:00"/>
    <m/>
    <m/>
    <d v="2025-02-05T00:00:00"/>
    <s v="PR2425-05562"/>
    <s v="PO2425-06462"/>
    <d v="2025-02-12T00:00:00"/>
    <m/>
    <n v="30"/>
    <s v="SFST81000009"/>
    <s v="Tool and Equipment PD M/C"/>
    <s v="Tool and Equipment"/>
    <n v="7"/>
    <s v="NITTO SP-V COPLA 3P-V SUS CR 3/8&quot;"/>
    <n v="4"/>
    <s v="PCS."/>
    <n v="1500"/>
    <n v="6000"/>
    <m/>
    <x v="128"/>
    <s v="Recive bill and GRN already"/>
    <s v="GRN2425-0007447"/>
    <d v="2025-03-01T00:00:00"/>
    <m/>
    <n v="17"/>
    <s v="Ontime"/>
    <m/>
  </r>
  <r>
    <n v="909"/>
    <s v="Expent  cost"/>
    <d v="2025-02-05T00:00:00"/>
    <m/>
    <m/>
    <d v="2025-02-05T00:00:00"/>
    <s v="PR2425-05564"/>
    <s v="PO2425-06545 "/>
    <d v="2025-02-12T00:00:00"/>
    <m/>
    <n v="90"/>
    <s v="SFST82000007"/>
    <s v="Tool and Equipment  Engineering"/>
    <s v="Tool and Equipment"/>
    <n v="1"/>
    <s v="Walkie Talkie ICOM-86 FX"/>
    <n v="6"/>
    <s v="SET."/>
    <n v="4350"/>
    <n v="26100"/>
    <m/>
    <x v="129"/>
    <s v="Recive bill and GRN already"/>
    <s v="GRN2425-0007402"/>
    <d v="2025-02-25T00:00:00"/>
    <m/>
    <n v="13"/>
    <s v="Ontime"/>
    <m/>
  </r>
  <r>
    <n v="910"/>
    <s v="Expent  cost"/>
    <d v="2025-02-05T00:00:00"/>
    <m/>
    <m/>
    <d v="2025-02-05T00:00:00"/>
    <s v="PR2425-05564"/>
    <s v="PO2425-06546"/>
    <d v="2025-02-12T00:00:00"/>
    <m/>
    <n v="130"/>
    <s v="SFST82000007"/>
    <s v="Tool and Equipment  Engineering"/>
    <s v="Tool and Equipment"/>
    <n v="2"/>
    <s v="License"/>
    <n v="6"/>
    <s v="EA."/>
    <n v="500"/>
    <n v="3000"/>
    <m/>
    <x v="130"/>
    <s v="Recive bill and GRN already"/>
    <s v="GRN2526-0001815"/>
    <d v="2025-06-18T00:00:00"/>
    <m/>
    <n v="126"/>
    <s v="Ontime"/>
    <m/>
  </r>
  <r>
    <n v="911"/>
    <s v="Expent  cost"/>
    <d v="2025-02-10T00:00:00"/>
    <m/>
    <m/>
    <d v="2025-02-05T00:00:00"/>
    <s v="PR2425-05565"/>
    <s v="PO2425-06470"/>
    <d v="2025-02-12T00:00:00"/>
    <m/>
    <n v="10"/>
    <s v="SFST34000065"/>
    <s v="Consumable part for MN"/>
    <s v="Cooling  part"/>
    <n v="1"/>
    <s v="&quot;WEIGUANG&quot;,Axial Fan, 4E-315-V-S"/>
    <n v="10"/>
    <s v="EA."/>
    <n v="3400"/>
    <n v="34000"/>
    <m/>
    <x v="61"/>
    <s v="Recive bill and GRN already"/>
    <s v="GRN2425-0007233"/>
    <d v="2025-02-18T00:00:00"/>
    <m/>
    <n v="6"/>
    <s v="Ontime"/>
    <m/>
  </r>
  <r>
    <n v="912"/>
    <s v="Expent  cost"/>
    <d v="2025-02-10T00:00:00"/>
    <m/>
    <m/>
    <d v="2025-02-10T00:00:00"/>
    <s v="PR2425-05599 "/>
    <s v="PO2425-06541"/>
    <d v="2025-02-17T00:00:00"/>
    <m/>
    <n v="10"/>
    <s v="SFST81000048"/>
    <s v="Utility Jobs  (Boiler-Air compress-Transformer-LPG)"/>
    <s v="Cooling system jobs"/>
    <n v="1"/>
    <s v="ค่าแรงปฏิบัติงาน ตรวจเช็คระบบทำความเย็นห้อง Air Blast Freezer No.2_x000a_- ปัญหาไม่สามารถเดิน Compressor No.1, No.2 ได้"/>
    <n v="1"/>
    <s v="JOB."/>
    <n v="9500"/>
    <n v="9500"/>
    <m/>
    <x v="131"/>
    <s v="Recive bill and GRN already"/>
    <s v="GRN2425-0007277"/>
    <d v="2025-02-19T00:00:00"/>
    <m/>
    <n v="2"/>
    <s v="Ontime"/>
    <m/>
  </r>
  <r>
    <n v="913"/>
    <s v="Expent  cost"/>
    <d v="2025-02-10T00:00:00"/>
    <m/>
    <m/>
    <d v="2025-02-10T00:00:00"/>
    <s v="PR2425-05600"/>
    <s v="PO2425-06540"/>
    <d v="2025-02-17T00:00:00"/>
    <m/>
    <n v="10"/>
    <s v="SFST81000048"/>
    <s v="PD Machine"/>
    <s v="X-Ray machine No.1"/>
    <n v="1"/>
    <s v="Service charge_x000a_Error:_x000a_-Detector 1 lost connection_x000a_-Detector 1 has unknown error 31_x000a_- Detector 1 has unknown error 15_x000a_Service date: 10-Feb-2025"/>
    <n v="1"/>
    <s v="JOB."/>
    <n v="6900"/>
    <n v="6900"/>
    <m/>
    <x v="47"/>
    <s v="Recive bill and GRN already"/>
    <s v="GRN2425-0007402"/>
    <d v="2025-02-25T00:00:00"/>
    <m/>
    <n v="8"/>
    <s v="Ontime"/>
    <m/>
  </r>
  <r>
    <n v="914"/>
    <s v="Expent  cost"/>
    <d v="2025-02-10T00:00:00"/>
    <m/>
    <m/>
    <d v="2025-02-10T00:00:00"/>
    <s v="PR2425-05601"/>
    <s v="PO2425-06542"/>
    <d v="2025-02-17T00:00:00"/>
    <m/>
    <n v="90"/>
    <s v="SFST81000009"/>
    <s v="Tool and Equipment  Engineering"/>
    <s v="Tool and Equipment"/>
    <n v="1"/>
    <s v="&quot;TOTAL&quot; TABLI200181 เครื่องเป่าลมไร้สาย 20V (แบตเตอรี่ 1 ก้อน + แท่นชาร์จ)"/>
    <n v="2"/>
    <s v="EA."/>
    <n v="1390.19"/>
    <n v="2780.38"/>
    <m/>
    <x v="132"/>
    <s v="Recive bill and GRN already"/>
    <s v="GRN2425-0007662"/>
    <d v="2025-03-10T00:00:00"/>
    <m/>
    <n v="21"/>
    <s v="Ontime"/>
    <m/>
  </r>
  <r>
    <n v="915"/>
    <s v="Expent  cost"/>
    <d v="2025-02-10T00:00:00"/>
    <m/>
    <m/>
    <d v="2025-02-10T00:00:00"/>
    <s v="PR2425-05601"/>
    <s v="PO2425-06542"/>
    <d v="2025-02-17T00:00:00"/>
    <m/>
    <n v="90"/>
    <s v="SFST81000009"/>
    <s v="Tool and Equipment  Engineering"/>
    <s v="Tool and Equipment"/>
    <n v="2"/>
    <s v="&quot;TOTAL&quot; TAGLI201008 เครื่องเจียร์ 4 นิ้ว (ตัวเปล่า)"/>
    <n v="1"/>
    <s v="EA."/>
    <n v="1549.08"/>
    <n v="1549.08"/>
    <m/>
    <x v="132"/>
    <s v="Recive bill and GRN already"/>
    <s v="GRN2425-0007662"/>
    <d v="2025-03-10T00:00:00"/>
    <m/>
    <n v="21"/>
    <s v="Ontime"/>
    <m/>
  </r>
  <r>
    <n v="916"/>
    <s v="Expent  cost"/>
    <d v="2025-02-10T00:00:00"/>
    <m/>
    <m/>
    <d v="2025-02-10T00:00:00"/>
    <s v="PR2425-05601"/>
    <s v="PO2425-06542"/>
    <d v="2025-02-17T00:00:00"/>
    <m/>
    <n v="90"/>
    <s v="SFST81000009"/>
    <s v="Tool and Equipment  Engineering"/>
    <s v="Tool and Equipment"/>
    <n v="3"/>
    <s v="&quot;TOTAL&quot; TFBLI20011 แบตเตอรี่ 20V 2.0Ah."/>
    <n v="4"/>
    <s v="EA."/>
    <n v="595.79"/>
    <n v="2383.16"/>
    <m/>
    <x v="132"/>
    <s v="Recive bill and GRN already"/>
    <s v="GRN2425-0007662"/>
    <d v="2025-03-10T00:00:00"/>
    <m/>
    <n v="21"/>
    <s v="Ontime"/>
    <m/>
  </r>
  <r>
    <n v="917"/>
    <s v="Expent  cost"/>
    <d v="2025-02-10T00:00:00"/>
    <m/>
    <m/>
    <d v="2025-02-10T00:00:00"/>
    <s v="PR2425-05601"/>
    <s v="PO2425-06542"/>
    <d v="2025-02-17T00:00:00"/>
    <m/>
    <n v="90"/>
    <s v="SFST81000009"/>
    <s v="Tool and Equipment  Engineering"/>
    <s v="Tool and Equipment"/>
    <n v="4"/>
    <s v="&quot;TOTAL&quot; TFCLI2001 แท่นชาร์จแบตเตอรี่ 20V."/>
    <n v="1"/>
    <s v="EA."/>
    <n v="333.64"/>
    <n v="333.64"/>
    <m/>
    <x v="132"/>
    <s v="Recive bill and GRN already"/>
    <s v="GRN2425-0007662"/>
    <d v="2025-03-10T00:00:00"/>
    <m/>
    <n v="21"/>
    <s v="Ontime"/>
    <m/>
  </r>
  <r>
    <n v="918"/>
    <s v="Expent  cost"/>
    <d v="2025-02-10T00:00:00"/>
    <m/>
    <m/>
    <d v="2025-02-10T00:00:00"/>
    <s v="PR2425-05601"/>
    <s v="PO2425-06542"/>
    <d v="2025-02-17T00:00:00"/>
    <m/>
    <n v="90"/>
    <s v="SFST81000009"/>
    <s v="Tool and Equipment  Engineering"/>
    <s v="Tool and Equipment"/>
    <n v="5"/>
    <s v="&quot;TOTAL&quot; THT321085 คีมย้ำรีเวท 10.5 นิ้ว_x000a_(สําหรับยิงลูกรีเวท อลูมิเนียม)"/>
    <n v="2"/>
    <s v="EA."/>
    <n v="103.27"/>
    <n v="206.54"/>
    <m/>
    <x v="132"/>
    <s v="Recive bill and GRN already"/>
    <s v="GRN2425-0007662"/>
    <d v="2025-03-10T00:00:00"/>
    <m/>
    <n v="21"/>
    <s v="Ontime"/>
    <m/>
  </r>
  <r>
    <n v="919"/>
    <s v="Expent  cost"/>
    <d v="2025-02-10T00:00:00"/>
    <m/>
    <m/>
    <d v="2025-02-10T00:00:00"/>
    <s v="PR2425-05601"/>
    <s v="PO2425-06543"/>
    <d v="2025-02-17T00:00:00"/>
    <m/>
    <n v="10"/>
    <s v="SFST81000050"/>
    <s v="Tool and Equipment  Engineering"/>
    <s v="Tool and Equipment"/>
    <n v="6"/>
    <s v="&quot;Solar&quot; GW-5D วงเวียนตัดปะเก็น 500mm."/>
    <n v="1"/>
    <s v="EA."/>
    <n v="4436"/>
    <n v="4436"/>
    <m/>
    <x v="117"/>
    <s v="Recive bill and GRN already"/>
    <s v="GRN2425-0007335"/>
    <d v="2025-02-21T00:00:00"/>
    <m/>
    <n v="4"/>
    <s v="Ontime"/>
    <m/>
  </r>
  <r>
    <n v="920"/>
    <s v="Expent  cost"/>
    <d v="2025-02-10T00:00:00"/>
    <m/>
    <m/>
    <d v="2025-02-10T00:00:00"/>
    <s v="PR2425-05602"/>
    <s v="PO2425-06547"/>
    <d v="2025-02-17T00:00:00"/>
    <m/>
    <n v="10"/>
    <s v="SFST81000050"/>
    <s v="Civill jobs (Floor-Wall-Celling-roof)"/>
    <s v="Cevil quipment  &amp; Part"/>
    <n v="1"/>
    <s v="ตราเสือ ปูนซีเมนต์ผสม ก่อ ฉาบ เท 50 กก."/>
    <n v="2"/>
    <s v="Sack."/>
    <n v="350"/>
    <n v="700"/>
    <m/>
    <x v="23"/>
    <s v="Recive bill and GRN already"/>
    <s v="GRN2425-0007397"/>
    <d v="2025-02-25T00:00:00"/>
    <m/>
    <n v="8"/>
    <s v="Ontime"/>
    <m/>
  </r>
  <r>
    <n v="921"/>
    <s v="Expent  cost"/>
    <d v="2025-02-10T00:00:00"/>
    <m/>
    <m/>
    <d v="2025-02-10T00:00:00"/>
    <s v="PR2425-05603"/>
    <s v="PO2425-06544"/>
    <d v="2025-02-17T00:00:00"/>
    <m/>
    <n v="30"/>
    <s v="SFST81000009"/>
    <s v="Civill jobs (Floor-Wall-Celling-roof)"/>
    <s v="Cevil quipment  &amp; Part"/>
    <n v="1"/>
    <s v="Pigment (ผงสี) สีเขียวเข้ม"/>
    <n v="10"/>
    <s v="BAG."/>
    <n v="530"/>
    <n v="5300"/>
    <m/>
    <x v="133"/>
    <s v="Recive bill and GRN already"/>
    <s v="GRN2425-0007631"/>
    <d v="2025-03-07T00:00:00"/>
    <m/>
    <n v="18"/>
    <s v="Ontime"/>
    <m/>
  </r>
  <r>
    <n v="922"/>
    <s v="Expent  cost"/>
    <d v="2025-02-10T00:00:00"/>
    <m/>
    <m/>
    <d v="2025-02-10T00:00:00"/>
    <s v="PR2425-05603"/>
    <s v="PO2425-06544"/>
    <d v="2025-02-17T00:00:00"/>
    <m/>
    <n v="30"/>
    <s v="SFST81000009"/>
    <s v="Civill jobs (Floor-Wall-Celling-roof)"/>
    <s v="Cevil quipment  &amp; Part"/>
    <n v="2"/>
    <s v="Pigment (ผงสี) สีเหลือง"/>
    <n v="10"/>
    <s v="BAG."/>
    <n v="530"/>
    <n v="5300"/>
    <m/>
    <x v="133"/>
    <s v="Recive bill and GRN already"/>
    <s v="GRN2425-0007631"/>
    <d v="2025-03-07T00:00:00"/>
    <m/>
    <n v="18"/>
    <s v="Ontime"/>
    <m/>
  </r>
  <r>
    <n v="923"/>
    <s v="Expent  cost"/>
    <d v="2025-02-10T00:00:00"/>
    <m/>
    <m/>
    <d v="2025-02-10T00:00:00"/>
    <s v="PR2425-05603"/>
    <s v="PO2425-06544"/>
    <d v="2025-02-17T00:00:00"/>
    <m/>
    <n v="30"/>
    <s v="SFST81000009"/>
    <s v="Civill jobs (Floor-Wall-Celling-roof)"/>
    <s v="Cevil quipment  &amp; Part"/>
    <n v="3"/>
    <s v="น้ำยา PU HF Part A: 3 kg, Part B: 3 kg"/>
    <n v="20"/>
    <s v="SET"/>
    <n v="1450"/>
    <n v="29000"/>
    <m/>
    <x v="133"/>
    <s v="Recive bill and GRN already"/>
    <s v="GRN2425-0007631"/>
    <d v="2025-03-07T00:00:00"/>
    <m/>
    <n v="18"/>
    <s v="Ontime"/>
    <m/>
  </r>
  <r>
    <n v="924"/>
    <s v="Expent  cost"/>
    <d v="2025-02-10T00:00:00"/>
    <m/>
    <m/>
    <d v="2025-02-10T00:00:00"/>
    <s v="PR2425-05603"/>
    <s v="PO2425-06544"/>
    <d v="2025-02-17T00:00:00"/>
    <m/>
    <n v="30"/>
    <s v="SFST81000009"/>
    <s v="Civill jobs (Floor-Wall-Celling-roof)"/>
    <s v="Cevil quipment  &amp; Part"/>
    <n v="4"/>
    <s v="ปูนซีเมนต์ ฟองดูสำหรับห้องเย็น Fondu Concrete"/>
    <n v="2"/>
    <s v="Sack."/>
    <n v="2350"/>
    <n v="4700"/>
    <m/>
    <x v="133"/>
    <s v="Recive bill and GRN already"/>
    <s v="GRN2425-0007631"/>
    <d v="2025-03-07T00:00:00"/>
    <m/>
    <n v="18"/>
    <s v="Ontime"/>
    <m/>
  </r>
  <r>
    <n v="925"/>
    <s v="Expent  cost"/>
    <d v="2025-02-14T00:00:00"/>
    <m/>
    <m/>
    <d v="2025-02-14T00:00:00"/>
    <s v="PR2425-05681"/>
    <s v="PO2425-06653"/>
    <d v="2025-02-21T00:00:00"/>
    <m/>
    <n v="10"/>
    <d v="2025-05-16T00:00:00"/>
    <s v="Consumable part for MN"/>
    <s v="Eletrical part"/>
    <n v="1"/>
    <s v="&quot;Philip&quot;,T8,20W, 2100lm, ECO SOFT HO LED"/>
    <n v="40"/>
    <s v="PCS."/>
    <n v="134"/>
    <n v="5360"/>
    <m/>
    <x v="2"/>
    <s v="Recive bill and GRN already"/>
    <s v="GRN2425-0007449"/>
    <d v="2025-03-01T00:00:00"/>
    <m/>
    <n v="8"/>
    <s v="Ontime"/>
    <m/>
  </r>
  <r>
    <n v="926"/>
    <s v="Expent  cost"/>
    <d v="2025-02-14T00:00:00"/>
    <m/>
    <m/>
    <d v="2025-02-14T00:00:00"/>
    <s v="PR2425-05681"/>
    <s v="PO2425-06653"/>
    <d v="2025-02-21T00:00:00"/>
    <m/>
    <n v="10"/>
    <s v="SFST34000186"/>
    <s v="Consumable part for MN"/>
    <s v="Electrical jobs"/>
    <n v="2"/>
    <s v="BTICINO 25503 สีเทา ขนาด 3 ช่อง กันน้ำ IP55"/>
    <n v="20"/>
    <s v="PCS."/>
    <n v="390"/>
    <n v="7800"/>
    <m/>
    <x v="2"/>
    <s v="Recive bill and GRN already"/>
    <s v="GRN2425-0007449"/>
    <d v="2025-03-01T00:00:00"/>
    <m/>
    <n v="8"/>
    <s v="Ontime"/>
    <m/>
  </r>
  <r>
    <n v="927"/>
    <s v="Expent  cost"/>
    <d v="2025-02-18T00:00:00"/>
    <m/>
    <m/>
    <d v="2025-02-18T00:00:00"/>
    <s v="PR2425-05702"/>
    <s v="PO2425-06684"/>
    <d v="2025-02-25T00:00:00"/>
    <m/>
    <n v="10"/>
    <s v="SFST34000189"/>
    <s v="Consumable part for MN"/>
    <s v="Tool and Equipment"/>
    <n v="1"/>
    <s v="PU Foam Sika Boom AP 500ml (1BOX / 12 PC)"/>
    <n v="12"/>
    <s v="PCS."/>
    <n v="245"/>
    <n v="2940"/>
    <m/>
    <x v="44"/>
    <s v="Recive bill and GRN already"/>
    <s v="GRN2425-0007452"/>
    <d v="2025-03-01T00:00:00"/>
    <m/>
    <n v="4"/>
    <s v="Ontime"/>
    <m/>
  </r>
  <r>
    <n v="928"/>
    <s v="Expent  cost"/>
    <d v="2025-02-19T00:00:00"/>
    <m/>
    <m/>
    <d v="2025-02-19T00:00:00"/>
    <s v="PR2425-05741"/>
    <s v="PO2425-06715"/>
    <d v="2025-02-26T00:00:00"/>
    <m/>
    <n v="30"/>
    <s v="SFST81000050"/>
    <s v="Safety equipment"/>
    <s v="Safety equipment"/>
    <n v="1"/>
    <s v="เข็มขัดพยุงหลัง ERGOZO Heavy Duty_x000a_Size: L = 7เส้น, XL = 5เส้น"/>
    <n v="12"/>
    <s v="PCS."/>
    <n v="320"/>
    <n v="3840"/>
    <m/>
    <x v="134"/>
    <s v="Recive bill and GRN already"/>
    <s v="GRN2425-0007565"/>
    <d v="2025-03-04T00:00:00"/>
    <m/>
    <n v="6"/>
    <s v="Ontime"/>
    <m/>
  </r>
  <r>
    <n v="929"/>
    <s v="Expent  cost"/>
    <d v="2025-02-19T00:00:00"/>
    <m/>
    <m/>
    <d v="2025-02-19T00:00:00"/>
    <s v="PR2425-05742"/>
    <s v="PO2425-06720"/>
    <d v="2025-02-26T00:00:00"/>
    <m/>
    <n v="30"/>
    <s v="SFST81000009"/>
    <s v="Tool and Equipment  Engineering"/>
    <s v="Tool and Equipment"/>
    <n v="1"/>
    <s v="มือจับสแตนเลสตัวตรง 12 นิ้ว x 1นิ้ว"/>
    <n v="10"/>
    <s v="PCS."/>
    <n v="330"/>
    <n v="3300"/>
    <m/>
    <x v="25"/>
    <s v="Recive bill and GRN already"/>
    <s v="GRN2425-0007842"/>
    <d v="2025-03-14T00:00:00"/>
    <m/>
    <n v="16"/>
    <s v="Ontime"/>
    <m/>
  </r>
  <r>
    <n v="930"/>
    <s v="Expent  cost"/>
    <d v="2025-02-19T00:00:00"/>
    <m/>
    <m/>
    <d v="2025-02-19T00:00:00"/>
    <s v="PR2425-05742"/>
    <s v="PO2425-06720"/>
    <d v="2025-02-26T00:00:00"/>
    <m/>
    <n v="30"/>
    <s v="SFST81000009"/>
    <s v="Tool and Equipment  Engineering"/>
    <s v="Tool and Equipment"/>
    <n v="2"/>
    <s v="สกรูหัวเวเฟอร์ ปลายสว่าน ชุบขาว สกรูหัวหมวก 8x1.1/2 นิ้ว (1กล่อง/1000)"/>
    <n v="1"/>
    <s v="PCS."/>
    <n v="220"/>
    <n v="220"/>
    <m/>
    <x v="25"/>
    <s v="Recive bill and GRN already"/>
    <s v="GRN2425-0007842"/>
    <d v="2025-03-14T00:00:00"/>
    <m/>
    <n v="16"/>
    <s v="Ontime"/>
    <m/>
  </r>
  <r>
    <n v="931"/>
    <s v="Expent  cost"/>
    <d v="2025-02-19T00:00:00"/>
    <m/>
    <m/>
    <d v="2025-02-19T00:00:00"/>
    <s v="PR2425-05742"/>
    <s v="PO2425-06720"/>
    <d v="2025-02-26T00:00:00"/>
    <m/>
    <n v="30"/>
    <s v="SFST81000009"/>
    <s v="Tool and Equipment  Engineering"/>
    <s v="Tool and Equipment"/>
    <n v="3"/>
    <s v="สกรูหัวเวเฟอร์ ปลายสว่าน ชุบขาว สกรูหัวหมวก 8x1นิ้ว (1กล่อง/1000ตัว)"/>
    <n v="1"/>
    <s v="PCS."/>
    <n v="290"/>
    <n v="290"/>
    <m/>
    <x v="25"/>
    <s v="Recive bill and GRN already"/>
    <s v="GRN2425-0007842"/>
    <d v="2025-03-14T00:00:00"/>
    <m/>
    <n v="16"/>
    <s v="Ontime"/>
    <m/>
  </r>
  <r>
    <n v="932"/>
    <s v="Expent  cost"/>
    <d v="2025-02-19T00:00:00"/>
    <m/>
    <m/>
    <d v="2025-02-19T00:00:00"/>
    <s v="PR2425-05742"/>
    <s v="PO2425-06720"/>
    <d v="2025-02-26T00:00:00"/>
    <m/>
    <n v="30"/>
    <s v="SFST81000009"/>
    <s v="Tool and Equipment  Engineering"/>
    <s v="Tool and Equipment"/>
    <n v="4"/>
    <s v="สกรูหัวเวเฟอร์ ปลายสว่าน ชุบขาว สกรูหัวหมวก 8x1/2นิ้ว (1กล่อง/1000ตัว)"/>
    <n v="1"/>
    <s v="PCS."/>
    <n v="240"/>
    <n v="240"/>
    <m/>
    <x v="25"/>
    <s v="Recive bill and GRN already"/>
    <s v="GRN2425-0007842"/>
    <d v="2025-03-14T00:00:00"/>
    <m/>
    <n v="16"/>
    <s v="Ontime"/>
    <m/>
  </r>
  <r>
    <n v="933"/>
    <s v="Expent  cost"/>
    <d v="2025-02-19T00:00:00"/>
    <m/>
    <m/>
    <d v="2025-02-19T00:00:00"/>
    <s v="PR2425-05742"/>
    <s v="PO2425-06719"/>
    <d v="2025-02-26T00:00:00"/>
    <m/>
    <n v="30"/>
    <s v="SFST81000009"/>
    <s v="Tool and Equipment  Engineering"/>
    <s v="Tool and Equipment"/>
    <n v="5"/>
    <s v="สกรูเกลียวปล่อยสแตนเลสหัวเดเปอร์แฉก 6x1.1/2 นิ้ว (1กล่อง/500ตัว)"/>
    <n v="2"/>
    <s v="PCS."/>
    <n v="480"/>
    <n v="960"/>
    <m/>
    <x v="14"/>
    <s v="Recive bill and GRN already"/>
    <s v="GRN2425-0007742"/>
    <d v="2025-03-12T00:00:00"/>
    <m/>
    <n v="14"/>
    <s v="Ontime"/>
    <m/>
  </r>
  <r>
    <n v="934"/>
    <s v="Expent  cost"/>
    <d v="2025-02-19T00:00:00"/>
    <m/>
    <m/>
    <d v="2025-02-19T00:00:00"/>
    <s v="PR2425-05742"/>
    <s v="PO2425-06719"/>
    <d v="2025-02-26T00:00:00"/>
    <m/>
    <n v="30"/>
    <s v="SFST81000009"/>
    <s v="Tool and Equipment  Engineering"/>
    <s v="Tool and Equipment"/>
    <n v="6"/>
    <s v="สกรูเกลียวปล่อยสแตนเลสหัวเตเปอร์แฉก 6x1 นิ้ว (1กล่อง/1000ตัว)"/>
    <n v="1"/>
    <s v="PCS."/>
    <n v="720"/>
    <n v="720"/>
    <m/>
    <x v="14"/>
    <s v="Recive bill and GRN already"/>
    <s v="GRN2425-0007742"/>
    <d v="2025-03-12T00:00:00"/>
    <m/>
    <n v="14"/>
    <s v="Ontime"/>
    <m/>
  </r>
  <r>
    <n v="935"/>
    <s v="Expent  cost"/>
    <d v="2025-02-19T00:00:00"/>
    <m/>
    <m/>
    <d v="2025-02-19T00:00:00"/>
    <s v="PR2425-05742"/>
    <s v="PO2425-06719"/>
    <d v="2025-02-26T00:00:00"/>
    <m/>
    <n v="30"/>
    <s v="SFST81000009"/>
    <s v="Tool and Equipment  Engineering"/>
    <s v="Tool and Equipment"/>
    <n v="7"/>
    <s v="สกรูเกลียวปล่อยสแตนเลส สกรูหัวกลม 6x1 นิ้ว (1กล่อง/1000ตัว)"/>
    <n v="1"/>
    <s v="PCS."/>
    <n v="720"/>
    <n v="720"/>
    <m/>
    <x v="14"/>
    <s v="Recive bill and GRN already"/>
    <s v="GRN2425-0007742"/>
    <d v="2025-03-12T00:00:00"/>
    <m/>
    <n v="14"/>
    <s v="Ontime"/>
    <m/>
  </r>
  <r>
    <n v="936"/>
    <s v="Expent  cost"/>
    <d v="2025-02-19T00:00:00"/>
    <m/>
    <m/>
    <d v="2025-02-19T00:00:00"/>
    <s v="PR2425-05742"/>
    <s v="PO2425-06719"/>
    <d v="2025-02-26T00:00:00"/>
    <m/>
    <n v="30"/>
    <s v="SFST81000009"/>
    <s v="Tool and Equipment  Engineering"/>
    <s v="Tool and Equipment"/>
    <n v="8"/>
    <s v="สกรูเกลียวปล่อยสแตนเลส สกรูหัวกลม 6x1.1/2 นิ้ว (1กล่อง/500ตัว)"/>
    <n v="2"/>
    <s v="PCS."/>
    <n v="480"/>
    <n v="960"/>
    <m/>
    <x v="14"/>
    <s v="Recive bill and GRN already"/>
    <s v="GRN2425-0007742"/>
    <d v="2025-03-12T00:00:00"/>
    <m/>
    <n v="14"/>
    <s v="Ontime"/>
    <m/>
  </r>
  <r>
    <n v="937"/>
    <s v="Expent  cost"/>
    <d v="2025-02-19T00:00:00"/>
    <m/>
    <m/>
    <d v="2025-02-19T00:00:00"/>
    <s v="PR2425-05743"/>
    <s v="PO2425-06721"/>
    <d v="2025-02-26T00:00:00"/>
    <m/>
    <n v="30"/>
    <s v="SFST81000064"/>
    <s v="Waste water "/>
    <s v="Safety  annual jobs"/>
    <n v="1"/>
    <s v="ค่าวิเคราะห์ตรวจวัดน้ำเสีย_x000a_- เดือนกุมภาพันธ์ ตรวจวัด 3เดือน/ครั้ง_x000a_- จุดน้ำเข้า_x000a_- จุดน้ำออก_x000a_- จุดปล่อยน้ำหน้าโรงงาน"/>
    <n v="1"/>
    <s v="JOB."/>
    <n v="5250"/>
    <n v="5250"/>
    <m/>
    <x v="43"/>
    <s v="Recive bill and GRN already"/>
    <s v="GRN2425-0007699"/>
    <d v="2025-03-11T00:00:00"/>
    <m/>
    <n v="13"/>
    <s v="Ontime"/>
    <m/>
  </r>
  <r>
    <n v="938"/>
    <s v="Expent  cost"/>
    <d v="2025-02-19T00:00:00"/>
    <m/>
    <m/>
    <d v="2025-02-19T00:00:00"/>
    <s v="PR2425-05744 "/>
    <s v="PO2425-06717"/>
    <d v="2025-02-26T00:00:00"/>
    <m/>
    <n v="100"/>
    <s v="SFST81000050"/>
    <s v="Tool and Equipment  Engineering"/>
    <s v="Tool and Equipment"/>
    <n v="1"/>
    <s v="&quot;TOTAL&quot; THT2910003 ปากกาวัดไฟ แสดงสถานะด้วยไฟ LED_x000a_ช่วงความถี่ : 50/60Hz"/>
    <n v="5"/>
    <s v="EA."/>
    <n v="262.14999999999998"/>
    <n v="1310.75"/>
    <m/>
    <x v="132"/>
    <s v="Recive bill and GRN already"/>
    <s v="GRN2526-0001424"/>
    <d v="2025-06-04T00:00:00"/>
    <m/>
    <n v="98"/>
    <s v="Ontime"/>
    <m/>
  </r>
  <r>
    <n v="939"/>
    <s v="Expent  cost"/>
    <d v="2025-02-19T00:00:00"/>
    <m/>
    <m/>
    <d v="2025-02-19T00:00:00"/>
    <s v="PR2425-05744 "/>
    <s v="PO2425-06717"/>
    <d v="2025-02-26T00:00:00"/>
    <m/>
    <n v="100"/>
    <s v="SFST81000050"/>
    <s v="Tool and Equipment  Engineering"/>
    <s v="Tool and Equipment"/>
    <n v="2"/>
    <s v="&quot;TOTAL&quot; TWLI2025 ไฟสปอร์ตไลท์ LED 20V"/>
    <n v="2"/>
    <s v="EA."/>
    <n v="834.11"/>
    <n v="1668.22"/>
    <m/>
    <x v="132"/>
    <s v="Recive bill and GRN already"/>
    <s v="GRN2526-0001424"/>
    <d v="2025-06-04T00:00:00"/>
    <m/>
    <n v="98"/>
    <s v="Ontime"/>
    <m/>
  </r>
  <r>
    <n v="940"/>
    <s v="Expent  cost"/>
    <d v="2025-02-19T00:00:00"/>
    <m/>
    <m/>
    <d v="2025-02-19T00:00:00"/>
    <s v="PR2425-05744 "/>
    <s v="PO2425-06717"/>
    <d v="2025-02-26T00:00:00"/>
    <m/>
    <n v="100"/>
    <s v="SFST81000050"/>
    <s v="Tool and Equipment  Engineering"/>
    <s v="Tool and Equipment"/>
    <n v="3"/>
    <s v="&quot;TOTAL&quot; THT141253 บ๊อกซ์ชุด 24 ชิ้น 1/2 นิ้ว ขนาด 10-32 มม"/>
    <n v="1"/>
    <s v="EA."/>
    <n v="1501.4"/>
    <n v="1501.4"/>
    <m/>
    <x v="132"/>
    <s v="Recive bill and GRN already"/>
    <s v="GRN2526-0001424"/>
    <d v="2025-06-04T00:00:00"/>
    <m/>
    <n v="98"/>
    <s v="Ontime"/>
    <m/>
  </r>
  <r>
    <n v="941"/>
    <s v="Expent  cost"/>
    <d v="2025-02-19T00:00:00"/>
    <m/>
    <m/>
    <d v="2025-02-19T00:00:00"/>
    <s v="PR2425-05745"/>
    <s v="PO2425-06718 "/>
    <d v="2025-02-26T00:00:00"/>
    <m/>
    <n v="30"/>
    <s v="SFST81000009"/>
    <s v="PD Machine"/>
    <s v="Bowl Cutter (Chopper) No.1"/>
    <n v="1"/>
    <s v="Edge sealing profile, Part No. 4100426_x000a_- เครื่อง Bowl cutter, K+G WETTER CM 120 STL_x000a_- SPARE PART seerial no. 420/1217"/>
    <n v="7"/>
    <s v="M."/>
    <n v="522.5"/>
    <n v="3657.5"/>
    <m/>
    <x v="135"/>
    <s v="Recive bill and GRN already"/>
    <s v="GRN2425-0007827"/>
    <d v="2025-03-17T00:00:00"/>
    <m/>
    <n v="19"/>
    <s v="Ontime"/>
    <m/>
  </r>
  <r>
    <n v="942"/>
    <s v="Expent  cost"/>
    <d v="2025-02-19T00:00:00"/>
    <m/>
    <m/>
    <d v="2025-02-19T00:00:00"/>
    <s v="PR2425-05746"/>
    <s v="PO2425-06718 "/>
    <d v="2025-02-26T00:00:00"/>
    <m/>
    <n v="10"/>
    <s v="SFST81000009"/>
    <s v="Tool and Equipment PD M/C"/>
    <s v="Eletrical part"/>
    <n v="1"/>
    <s v="สายไฟฟ้า Yazaki VCT-G 4x4/4 sqmm. 5 แกน (5x4 sqmm)"/>
    <n v="100"/>
    <s v="M."/>
    <n v="143.66999999999999"/>
    <n v="14367"/>
    <m/>
    <x v="2"/>
    <s v="Recive bill and GRN already"/>
    <s v="GRN2425-0007602"/>
    <d v="2025-03-05T00:00:00"/>
    <m/>
    <n v="7"/>
    <s v="Ontime"/>
    <m/>
  </r>
  <r>
    <n v="943"/>
    <s v="Expent  cost"/>
    <d v="2025-02-19T00:00:00"/>
    <m/>
    <m/>
    <d v="2025-02-19T00:00:00"/>
    <s v="PR2425-05746"/>
    <s v="PO2425-06718 "/>
    <d v="2025-02-26T00:00:00"/>
    <m/>
    <n v="10"/>
    <s v="SFST81000009"/>
    <s v="Tool and Equipment PD M/C"/>
    <s v="Eletrical part"/>
    <n v="2"/>
    <s v="สายไฟฟ้า Yazaki VCT-G 4x2.5/2.5 sqmm. 5 แกน (5x2.5 sqmm)"/>
    <n v="100"/>
    <s v="M."/>
    <n v="94.19"/>
    <n v="9419"/>
    <m/>
    <x v="2"/>
    <s v="Recive bill and GRN already"/>
    <s v="GRN2425-0007602"/>
    <d v="2025-03-05T00:00:00"/>
    <m/>
    <n v="7"/>
    <s v="Ontime"/>
    <m/>
  </r>
  <r>
    <n v="944"/>
    <s v="Expent  cost"/>
    <d v="2025-02-19T00:00:00"/>
    <m/>
    <m/>
    <d v="2025-02-19T00:00:00"/>
    <s v="PR2425-05747"/>
    <s v="PO2425-06716"/>
    <d v="2025-02-26T00:00:00"/>
    <m/>
    <n v="60"/>
    <s v="SFST81000048"/>
    <s v="Tool and Equipment PD M/C"/>
    <s v="Tool and Equipment"/>
    <n v="1"/>
    <s v="&quot;NCD&quot; SAFETY VALVE Model: SS106-10_x000a_- Mat.Body: Stainless 316_x000a_- Mat.Seat: 316_x000a_- Pressure Range: 0.3 to 10 kg/cm2_x000a_- Size: In 3/4&quot; x Out 1&quot; | BSPT_x000a_- Set Pressure: 9 bar"/>
    <n v="1"/>
    <s v="PCS."/>
    <n v="10500"/>
    <n v="10500"/>
    <m/>
    <x v="136"/>
    <s v="Recive bill and GRN already"/>
    <s v="GRN2425-0008177"/>
    <d v="2025-03-31T00:00:00"/>
    <m/>
    <n v="33"/>
    <s v="Ontime"/>
    <m/>
  </r>
  <r>
    <n v="945"/>
    <s v="Expent  cost"/>
    <d v="2025-02-20T00:00:00"/>
    <m/>
    <m/>
    <d v="2025-02-20T00:00:00"/>
    <s v="PR2425-05774"/>
    <s v="PO2425-06839"/>
    <d v="2025-02-27T00:00:00"/>
    <m/>
    <n v="30"/>
    <s v="SFST81000004"/>
    <s v="PD Machine"/>
    <s v="Steam Bratt pan No.1"/>
    <n v="1"/>
    <s v="Service charge_x000a_- Dismantle BCH Bratt pan No. 1 and move out of area_x000a_- Install new Jumainox Bratt pan in place of BCH Bratt pan No. 1 inl. Connecting the staem system_x000a_   Connecting elctricity_x000a_   Connecting Air pressure_x000a_   Commissioning_x000a_- Working date Sat-Sun 22-23/02/2025"/>
    <n v="1"/>
    <s v="JOB."/>
    <n v="49500"/>
    <n v="49500"/>
    <m/>
    <x v="47"/>
    <s v="Recive bill and GRN already"/>
    <s v="GRN2425-0007945"/>
    <d v="2025-03-20T00:00:00"/>
    <m/>
    <n v="21"/>
    <s v="Ontime"/>
    <m/>
  </r>
  <r>
    <n v="946"/>
    <s v="Expent  cost"/>
    <d v="2025-02-24T00:00:00"/>
    <m/>
    <m/>
    <d v="2025-02-24T00:00:00"/>
    <s v="PR2425-05819"/>
    <s v="PO2425-06920"/>
    <d v="2025-03-03T00:00:00"/>
    <m/>
    <n v="90"/>
    <s v="SFST34000093"/>
    <s v="Consumable part for MN"/>
    <s v="Tool and Equipment"/>
    <n v="1"/>
    <s v="ลวดเชื่อมทังสเตน ขนาด 2.4 mm. (สีฟ้า)"/>
    <n v="4"/>
    <s v="Box"/>
    <n v="520"/>
    <n v="2080"/>
    <m/>
    <x v="25"/>
    <s v="Recive bill and GRN already"/>
    <s v="GRN2526-0000108"/>
    <d v="2025-04-05T00:00:00"/>
    <m/>
    <n v="33"/>
    <s v="Ontime"/>
    <m/>
  </r>
  <r>
    <n v="947"/>
    <s v="Expent  cost"/>
    <d v="2025-02-26T00:00:00"/>
    <m/>
    <m/>
    <d v="2025-02-26T00:00:00"/>
    <s v="PR2425-05834"/>
    <s v="PO2425-06950"/>
    <d v="2025-03-05T00:00:00"/>
    <m/>
    <n v="30"/>
    <s v="SFST11000067"/>
    <s v="Water plant"/>
    <s v="Water system jobs"/>
    <n v="1"/>
    <s v="โซเดียม 10%  + COA"/>
    <n v="200"/>
    <s v="Kg."/>
    <n v="5.2"/>
    <n v="1040"/>
    <m/>
    <x v="137"/>
    <s v="Recive bill and GRN already"/>
    <s v="GRN2425-0007834"/>
    <d v="2025-03-17T00:00:00"/>
    <m/>
    <n v="12"/>
    <s v="Ontime"/>
    <m/>
  </r>
  <r>
    <n v="948"/>
    <s v="Expent  cost"/>
    <d v="2025-02-26T00:00:00"/>
    <m/>
    <m/>
    <d v="2025-02-26T00:00:00"/>
    <s v="PR2425-05834"/>
    <s v="PO2425-06918"/>
    <d v="2025-03-05T00:00:00"/>
    <m/>
    <n v="10"/>
    <s v="SFST11000023"/>
    <s v="Waste water "/>
    <s v="Waste water system Jobs"/>
    <n v="2"/>
    <s v="Bio Solution 1 lit"/>
    <n v="2"/>
    <s v="BOT"/>
    <n v="800"/>
    <n v="1600"/>
    <m/>
    <x v="138"/>
    <s v="Recive bill and GRN already"/>
    <s v="GRN2425-0007813"/>
    <d v="2025-03-14T00:00:00"/>
    <m/>
    <n v="9"/>
    <s v="Ontime"/>
    <m/>
  </r>
  <r>
    <n v="949"/>
    <s v="Expent  cost"/>
    <d v="2025-02-28T00:00:00"/>
    <m/>
    <m/>
    <d v="2025-02-28T00:00:00"/>
    <s v="PR2425-05856"/>
    <s v="PO2425-06937"/>
    <d v="2025-03-07T00:00:00"/>
    <m/>
    <n v="120"/>
    <s v="SFST81000048"/>
    <s v="PD Machine"/>
    <s v="Steambox No.2"/>
    <n v="1"/>
    <s v="ปรับปรุงซีลประตู Steam Box_x000a_- ทำร่องซีลประตูใหม่ เปลี่ยนซีลประตูใหม่แทนของเดิม -_x000a_- ซีลประตูจำนวน 2 เครื่อง 4 บาน_x000a_- ซีลล่าง สามเหลี่ยม จำนวน 4 เมตร_x000a_- ค่าแรงพร้อมอุปกรณ์_x000a_- วัดสุสิ้นเปลื้อง"/>
    <n v="1"/>
    <s v="JOB."/>
    <n v="65000"/>
    <n v="65000"/>
    <m/>
    <x v="139"/>
    <s v="Recive bill and GRN already"/>
    <s v="GRN2526-0003812"/>
    <d v="2025-09-11T00:00:00"/>
    <m/>
    <n v="188"/>
    <s v="over deliverry"/>
    <m/>
  </r>
  <r>
    <n v="950"/>
    <s v="Expent  cost"/>
    <d v="2025-02-28T00:00:00"/>
    <m/>
    <m/>
    <d v="2025-02-28T00:00:00"/>
    <s v="PR2425-05857"/>
    <s v="PO425-06936"/>
    <d v="2025-03-07T00:00:00"/>
    <m/>
    <n v="10"/>
    <s v="SFST81000048"/>
    <s v="Tool and Equipment PD M/C"/>
    <s v="Tool and Equipment"/>
    <n v="1"/>
    <s v="PHOTO E3X-NA11"/>
    <n v="1"/>
    <s v="PCS."/>
    <n v="3800"/>
    <n v="3800"/>
    <m/>
    <x v="10"/>
    <s v="Recive bill and GRN already"/>
    <s v="GRN2425-0007810"/>
    <d v="2025-03-14T00:00:00"/>
    <m/>
    <n v="7"/>
    <s v="Ontime"/>
    <m/>
  </r>
  <r>
    <n v="951"/>
    <s v="Expent  cost"/>
    <d v="2025-02-28T00:00:00"/>
    <m/>
    <m/>
    <d v="2025-02-28T00:00:00"/>
    <s v="PR2425-05857"/>
    <s v="PO425-06936"/>
    <d v="2025-03-07T00:00:00"/>
    <m/>
    <n v="10"/>
    <s v="SFST81000048"/>
    <s v="Tool and Equipment PD M/C"/>
    <s v="Tool and Equipment"/>
    <n v="2"/>
    <s v="PHOTO SW.E32-DC200_x000a_- S/N: UXD04135707"/>
    <n v="1"/>
    <s v="PCS."/>
    <n v="1440"/>
    <n v="1440"/>
    <m/>
    <x v="10"/>
    <s v="Recive bill and GRN already"/>
    <s v="GRN2425-0007810"/>
    <d v="2025-03-14T00:00:00"/>
    <m/>
    <n v="7"/>
    <s v="Ontime"/>
    <m/>
  </r>
  <r>
    <n v="952"/>
    <s v="Expent  cost"/>
    <d v="2025-02-28T00:00:00"/>
    <m/>
    <m/>
    <d v="2025-02-28T00:00:00"/>
    <s v="PR2425-05858"/>
    <s v="PO2425-06935"/>
    <d v="2025-03-07T00:00:00"/>
    <m/>
    <n v="30"/>
    <s v="SFST81000009"/>
    <s v="Tool and Equipment PD M/C"/>
    <s v="Eletrical part"/>
    <n v="1"/>
    <s v="Bticino ปลั๊กคู่ 3 ขา ขนาด 3 ช่อง มีม่านนิรภัย สีขาว M9025G"/>
    <n v="20"/>
    <s v="PCS."/>
    <n v="135"/>
    <n v="2700"/>
    <m/>
    <x v="2"/>
    <s v="Recive bill and GRN already"/>
    <s v="GRN2425-0007909"/>
    <d v="2025-03-19T00:00:00"/>
    <m/>
    <n v="12"/>
    <s v="Ontime"/>
    <m/>
  </r>
  <r>
    <n v="953"/>
    <s v="Expent  cost"/>
    <d v="2025-02-28T00:00:00"/>
    <m/>
    <m/>
    <d v="2025-02-28T00:00:00"/>
    <s v="PR2425-05858"/>
    <s v="PO2425-06935"/>
    <d v="2025-03-07T00:00:00"/>
    <m/>
    <n v="30"/>
    <s v="SFST81000009"/>
    <s v="Tool and Equipment PD M/C"/>
    <s v="Eletrical part"/>
    <n v="2"/>
    <s v="สตาร์ทเตอร์ S10-P 4-65W 220V PHILIPS 1 กล่อง/25ตัว"/>
    <n v="2"/>
    <s v="PCS."/>
    <n v="475"/>
    <n v="950"/>
    <m/>
    <x v="2"/>
    <s v="Recive bill and GRN already"/>
    <s v="GRN2425-0007909"/>
    <d v="2025-03-19T00:00:00"/>
    <m/>
    <n v="12"/>
    <s v="Ontime"/>
    <m/>
  </r>
  <r>
    <n v="954"/>
    <s v="Expent  cost"/>
    <d v="2025-02-28T00:00:00"/>
    <m/>
    <m/>
    <d v="2025-02-28T00:00:00"/>
    <s v="PR2425-05858"/>
    <s v="PO2425-06935"/>
    <d v="2025-03-07T00:00:00"/>
    <m/>
    <n v="30"/>
    <s v="SFST81000009"/>
    <s v="Tool and Equipment PD M/C"/>
    <s v="Eletrical part"/>
    <n v="3"/>
    <s v="Bticino อะแด๊ปเตอร์สวิตช์ปลั๊ก รุ่น Magic M9999"/>
    <n v="20"/>
    <s v="PCS."/>
    <n v="13"/>
    <n v="260"/>
    <m/>
    <x v="2"/>
    <s v="Recive bill and GRN already"/>
    <s v="GRN2425-0007909"/>
    <d v="2025-03-19T00:00:00"/>
    <m/>
    <n v="12"/>
    <s v="Ontime"/>
    <m/>
  </r>
  <r>
    <n v="955"/>
    <s v="Expent  cost"/>
    <d v="2025-02-28T00:00:00"/>
    <m/>
    <m/>
    <d v="2025-02-28T00:00:00"/>
    <s v="PR2425-05858"/>
    <s v="PO2425-06935"/>
    <d v="2025-03-07T00:00:00"/>
    <m/>
    <n v="30"/>
    <s v="SFST81000009"/>
    <s v="Tool and Equipment PD M/C"/>
    <s v="Eletrical part"/>
    <n v="4"/>
    <s v="Bticino ฝาอุด 1 ช่อง Magic Advance M9000"/>
    <n v="20"/>
    <s v="PCS."/>
    <n v="18"/>
    <n v="360"/>
    <m/>
    <x v="2"/>
    <s v="Recive bill and GRN already"/>
    <s v="GRN2425-0007909"/>
    <d v="2025-03-19T00:00:00"/>
    <m/>
    <n v="12"/>
    <s v="Ontime"/>
    <m/>
  </r>
  <r>
    <n v="956"/>
    <s v="Expent  cost"/>
    <d v="2025-02-28T00:00:00"/>
    <m/>
    <m/>
    <d v="2025-02-28T00:00:00"/>
    <s v="PR2425-05860"/>
    <s v="PO2425-06934"/>
    <d v="2025-03-07T00:00:00"/>
    <m/>
    <n v="30"/>
    <s v="SFST81000009"/>
    <s v="PD Machine"/>
    <s v="Vacuum Tumbler  เล็ก No.1"/>
    <n v="1"/>
    <s v="&quot;NOWICKI&quot;, Vacuum Tumbler Model MA-500PS,_x000a_SN:21812216, MA00012162, Gasket*400 Blue"/>
    <n v="1"/>
    <s v="PCS."/>
    <n v="16448"/>
    <n v="16448"/>
    <m/>
    <x v="77"/>
    <s v="Recive bill and GRN already"/>
    <s v="GRN2425-0008153"/>
    <d v="2025-03-29T00:00:00"/>
    <m/>
    <n v="22"/>
    <s v="Ontime"/>
    <m/>
  </r>
  <r>
    <n v="957"/>
    <s v="Expent  cost"/>
    <d v="2025-02-28T00:00:00"/>
    <m/>
    <m/>
    <d v="2025-02-28T00:00:00"/>
    <s v="PR2425-05861"/>
    <s v="PO2425-06933"/>
    <d v="2025-03-07T00:00:00"/>
    <m/>
    <n v="10"/>
    <s v="SFST81000009"/>
    <s v="PD Machine"/>
    <s v="Combi oven No.3"/>
    <n v="1"/>
    <s v="24.01.351P DOOR CATCH SCC-LINE 201/202"/>
    <n v="1"/>
    <s v="EA."/>
    <n v="8400"/>
    <n v="8400"/>
    <m/>
    <x v="30"/>
    <s v="Recive bill and GRN already"/>
    <s v="GRN2425-0007852"/>
    <d v="2025-03-17T00:00:00"/>
    <m/>
    <n v="10"/>
    <s v="Ontime"/>
    <m/>
  </r>
  <r>
    <n v="958"/>
    <s v="Expent  cost"/>
    <d v="2025-02-28T00:00:00"/>
    <m/>
    <m/>
    <d v="2025-02-28T00:00:00"/>
    <s v="PR2425-05861"/>
    <s v="PO2425-06933"/>
    <d v="2025-03-07T00:00:00"/>
    <m/>
    <n v="10"/>
    <s v="SFST81000009"/>
    <s v="PD Machine"/>
    <s v="Combi oven No.3"/>
    <n v="2"/>
    <s v="24.03.195P DOOR LOCK 201/202"/>
    <n v="1"/>
    <s v="EA."/>
    <n v="13700"/>
    <n v="13700"/>
    <m/>
    <x v="30"/>
    <s v="Recive bill and GRN already"/>
    <s v="GRN2425-0007852"/>
    <d v="2025-03-17T00:00:00"/>
    <m/>
    <n v="10"/>
    <s v="Ontime"/>
    <m/>
  </r>
  <r>
    <n v="959"/>
    <s v="Expent  cost"/>
    <d v="2025-02-28T00:00:00"/>
    <m/>
    <m/>
    <d v="2025-02-28T00:00:00"/>
    <s v="PR2425-05861"/>
    <s v="PO2425-06933"/>
    <d v="2025-03-07T00:00:00"/>
    <m/>
    <n v="10"/>
    <s v="SFST81000009"/>
    <s v="PD Machine"/>
    <s v="Combi oven No.3"/>
    <n v="3"/>
    <s v="Service Charge"/>
    <n v="1"/>
    <s v="JOB."/>
    <n v="3000"/>
    <n v="3000"/>
    <m/>
    <x v="30"/>
    <s v="Recive bill and GRN already"/>
    <s v="GRN2425-0007853"/>
    <d v="2025-03-17T00:00:00"/>
    <m/>
    <n v="10"/>
    <s v="Ontime"/>
    <m/>
  </r>
  <r>
    <n v="960"/>
    <s v="Expent  cost"/>
    <d v="2025-02-28T00:00:00"/>
    <m/>
    <m/>
    <d v="2025-02-28T00:00:00"/>
    <s v="PR2425-05861"/>
    <s v="PO2425-06933"/>
    <d v="2025-03-07T00:00:00"/>
    <m/>
    <n v="10"/>
    <s v="SFST81000009"/>
    <s v="PD Machine"/>
    <s v="Combi oven No.3"/>
    <n v="4"/>
    <s v="Overtime &amp; Working on holiday"/>
    <n v="1"/>
    <s v="JOB."/>
    <n v="2000"/>
    <n v="2000"/>
    <m/>
    <x v="30"/>
    <s v="Recive bill and GRN already"/>
    <s v="GRN2425-0007853"/>
    <d v="2025-03-17T00:00:00"/>
    <m/>
    <n v="10"/>
    <s v="Ontime"/>
    <m/>
  </r>
  <r>
    <n v="961"/>
    <s v="Expent  cost"/>
    <d v="2025-03-05T00:00:00"/>
    <m/>
    <m/>
    <d v="2025-03-05T00:00:00"/>
    <s v="PR2425-05911"/>
    <s v="PO2425-07011"/>
    <d v="2025-03-12T00:00:00"/>
    <m/>
    <n v="120"/>
    <s v="SFST81000009"/>
    <s v="Cooling machine for PD line"/>
    <s v="Cooling system jobs"/>
    <n v="1"/>
    <s v="Heater Defrost 220 V 1750 W ความยาว 2200 mm."/>
    <n v="4"/>
    <s v="EA."/>
    <n v="4500"/>
    <n v="18000"/>
    <m/>
    <x v="6"/>
    <s v="Recive bill and GRN already"/>
    <s v="GRN2526-0004261"/>
    <d v="2025-10-02T00:00:00"/>
    <m/>
    <n v="204"/>
    <s v="over deliverry"/>
    <m/>
  </r>
  <r>
    <n v="962"/>
    <s v="Expent  cost"/>
    <d v="2025-03-05T00:00:00"/>
    <m/>
    <m/>
    <d v="2025-03-05T00:00:00"/>
    <s v="PR2425-05911"/>
    <s v="PO2425-07011"/>
    <d v="2025-03-12T00:00:00"/>
    <m/>
    <n v="120"/>
    <s v="SFST81000009"/>
    <s v="Cooling machine for PD line"/>
    <s v="Cooling system jobs"/>
    <n v="2"/>
    <s v="Heater Defrost 220 V 1200 W ความยาว 2200 mm."/>
    <n v="2"/>
    <s v="EA."/>
    <n v="4500"/>
    <n v="9000"/>
    <m/>
    <x v="6"/>
    <s v="Recive bill and GRN already"/>
    <s v="GRN2526-0004261"/>
    <d v="2025-10-02T00:00:00"/>
    <m/>
    <n v="204"/>
    <s v="over deliverry"/>
    <m/>
  </r>
  <r>
    <n v="963"/>
    <s v="Expent  cost"/>
    <d v="2025-03-05T00:00:00"/>
    <m/>
    <m/>
    <d v="2025-03-05T00:00:00"/>
    <s v="PR2425-05911"/>
    <s v="PO2425-07011"/>
    <d v="2025-03-12T00:00:00"/>
    <m/>
    <n v="120"/>
    <s v="SFST81000009"/>
    <s v="Cooling machine for PD line"/>
    <s v="Cooling system jobs"/>
    <n v="3"/>
    <s v="Heater Defrost Dran ความยาว 160W"/>
    <n v="1"/>
    <s v="EA."/>
    <n v="3500"/>
    <n v="3500"/>
    <m/>
    <x v="6"/>
    <s v="Recive bill and GRN already"/>
    <s v="GRN2526-0004261"/>
    <d v="2025-10-02T00:00:00"/>
    <m/>
    <n v="204"/>
    <s v="over deliverry"/>
    <m/>
  </r>
  <r>
    <n v="964"/>
    <s v="Expent  cost"/>
    <d v="2025-03-05T00:00:00"/>
    <m/>
    <m/>
    <d v="2025-03-05T00:00:00"/>
    <s v="PR2425-05911"/>
    <s v="PO2425-07011"/>
    <d v="2025-03-12T00:00:00"/>
    <m/>
    <n v="120"/>
    <s v="SFST81000009"/>
    <s v="Cooling machine for PD line"/>
    <s v="Cooling system jobs"/>
    <n v="4"/>
    <s v="ค่าดำเนินการ + ค่าเดินทาง"/>
    <n v="1"/>
    <s v="JOB."/>
    <n v="15000"/>
    <n v="15000"/>
    <m/>
    <x v="6"/>
    <s v="Recive bill and GRN already"/>
    <s v="GRN2526-0004261"/>
    <d v="2025-10-02T00:00:00"/>
    <m/>
    <n v="204"/>
    <s v="over deliverry"/>
    <m/>
  </r>
  <r>
    <n v="965"/>
    <s v="Expent  cost"/>
    <d v="2025-03-05T00:00:00"/>
    <m/>
    <m/>
    <d v="2025-03-05T00:00:00"/>
    <s v="PR2425-05912"/>
    <s v="PO2425-07010"/>
    <d v="2025-03-12T00:00:00"/>
    <m/>
    <n v="25"/>
    <s v="SFST81000050"/>
    <s v="Safety equipment"/>
    <s v="Safety equipment"/>
    <n v="1"/>
    <s v="น้ำยาดับเพลิง ชนิดเคมีแห้ง ขนาด 15 ปอนด์ Fire Rating 6A-20B"/>
    <n v="3"/>
    <s v="EA."/>
    <n v="550"/>
    <n v="1650"/>
    <m/>
    <x v="140"/>
    <s v="Recive bill and GRN already"/>
    <s v="GRN2526-0000028"/>
    <d v="2025-04-02T00:00:00"/>
    <m/>
    <n v="21"/>
    <s v="Ontime"/>
    <m/>
  </r>
  <r>
    <n v="966"/>
    <s v="Expent  cost"/>
    <d v="2025-03-05T00:00:00"/>
    <m/>
    <m/>
    <d v="2025-03-05T00:00:00"/>
    <s v="PR2425-05912"/>
    <s v="PO2425-07010"/>
    <d v="2025-03-12T00:00:00"/>
    <m/>
    <n v="25"/>
    <s v="SFST81000050"/>
    <s v="Safety equipment"/>
    <s v="Safety equipment"/>
    <n v="2"/>
    <s v="น้ำยาดับเพลิง ชนิดสูตรน้ำ ขนาด 15 ปอนด์ ชนิดพิเศษ SC-6"/>
    <n v="2"/>
    <s v="EA."/>
    <n v="900"/>
    <n v="1800"/>
    <m/>
    <x v="140"/>
    <s v="Recive bill and GRN already"/>
    <s v="GRN2526-0000028"/>
    <d v="2025-04-02T00:00:00"/>
    <m/>
    <n v="21"/>
    <s v="Ontime"/>
    <m/>
  </r>
  <r>
    <n v="967"/>
    <s v="Expent  cost"/>
    <d v="2025-03-05T00:00:00"/>
    <m/>
    <m/>
    <d v="2025-03-05T00:00:00"/>
    <s v="PR2425-05912"/>
    <s v="PO2425-07010"/>
    <d v="2025-03-12T00:00:00"/>
    <m/>
    <n v="25"/>
    <s v="SFST81000050"/>
    <s v="Safety equipment"/>
    <s v="Safety equipment"/>
    <n v="3"/>
    <s v="Pressure gauge สําหรับเครื่องดับเพลิงชนิดเคมีแห้ง"/>
    <n v="2"/>
    <s v="PCS."/>
    <n v="150"/>
    <n v="300"/>
    <m/>
    <x v="140"/>
    <s v="Recive bill and GRN already"/>
    <s v="GRN2526-0000028"/>
    <d v="2025-04-02T00:00:00"/>
    <m/>
    <n v="21"/>
    <s v="Ontime"/>
    <m/>
  </r>
  <r>
    <n v="968"/>
    <s v="Expent  cost"/>
    <d v="2025-03-05T00:00:00"/>
    <m/>
    <m/>
    <d v="2025-03-05T00:00:00"/>
    <s v="PR2425-05912"/>
    <s v="PO2425-07010"/>
    <d v="2025-03-12T00:00:00"/>
    <m/>
    <n v="25"/>
    <s v="SFST81000050"/>
    <s v="Safety equipment"/>
    <s v="Safety equipment"/>
    <n v="4"/>
    <s v="เครื่องดับเพลิง ชนิดเคมีแห้ง ยี่ห้อ IMPERIAL ขนาด 15 ปอนด์ Fire Rating 6A-20B_x000a_- รายละเอียดเพิ่มเดิม ตามใบเสนอราคาแนบ"/>
    <n v="1"/>
    <s v="EA."/>
    <n v="1300"/>
    <n v="1300"/>
    <m/>
    <x v="140"/>
    <s v="Recive bill and GRN already"/>
    <s v="GRN2526-0000028"/>
    <d v="2025-04-02T00:00:00"/>
    <m/>
    <n v="21"/>
    <s v="Ontime"/>
    <m/>
  </r>
  <r>
    <n v="969"/>
    <s v="Expent  cost"/>
    <d v="2025-03-10T00:00:00"/>
    <m/>
    <m/>
    <d v="2025-03-10T00:00:00"/>
    <s v="PR2425-05974"/>
    <s v="PO2425-07012"/>
    <d v="2025-03-17T00:00:00"/>
    <m/>
    <n v="90"/>
    <s v="SFST81000050"/>
    <s v="Water plant"/>
    <s v="Tool and Equipment"/>
    <n v="1"/>
    <s v="DPD no.1 &quot;Lovibond&quot; 511052BT 500 Tablets_x000a_(1 Box/500 Pcs)"/>
    <n v="4"/>
    <s v="PCS."/>
    <n v="1562.5"/>
    <n v="6250"/>
    <m/>
    <x v="141"/>
    <s v="Recive bill and GRN already"/>
    <s v="GRN2526-0000421"/>
    <d v="2025-04-23T00:00:00"/>
    <m/>
    <n v="37"/>
    <s v="Ontime"/>
    <m/>
  </r>
  <r>
    <n v="970"/>
    <s v="Expent  cost"/>
    <d v="2025-03-11T00:00:00"/>
    <m/>
    <m/>
    <d v="2025-03-11T00:00:00"/>
    <s v="PR2425-05985"/>
    <s v="PO2425-07007"/>
    <d v="2025-03-18T00:00:00"/>
    <m/>
    <n v="10"/>
    <s v="SFST34000046"/>
    <s v="Consumable part for MN"/>
    <s v="Electrical jobs"/>
    <n v="1"/>
    <s v="&quot;Philips&quot;, TCW099, 2x36w,โคมกันน้ำ กันฝุ่น กันฝน 36w"/>
    <n v="30"/>
    <s v="PCS."/>
    <n v="1521"/>
    <n v="45630"/>
    <m/>
    <x v="0"/>
    <s v="Recive bill and GRN already"/>
    <s v="GRN2425-0007947"/>
    <d v="2025-03-20T00:00:00"/>
    <m/>
    <n v="2"/>
    <s v="Ontime"/>
    <m/>
  </r>
  <r>
    <n v="971"/>
    <s v="Expent  cost"/>
    <d v="2025-03-11T00:00:00"/>
    <m/>
    <m/>
    <d v="2025-03-11T00:00:00"/>
    <s v="PR2425-05985"/>
    <s v="PO2425-07007"/>
    <d v="2025-03-18T00:00:00"/>
    <m/>
    <n v="10"/>
    <s v="SFST34000047"/>
    <s v="Consumable part for MN"/>
    <s v="Electrical jobs"/>
    <n v="2"/>
    <s v="Philips รุ่น WT069C,โคมไฟ T8 LED กันน้ำ กันฝุ่น กันฝน"/>
    <n v="5"/>
    <s v="PCS."/>
    <n v="590"/>
    <n v="2950"/>
    <m/>
    <x v="0"/>
    <s v="Recive bill and GRN already"/>
    <s v="GRN2425-0007947"/>
    <d v="2025-03-20T00:00:00"/>
    <m/>
    <n v="2"/>
    <s v="Ontime"/>
    <m/>
  </r>
  <r>
    <n v="972"/>
    <s v="Expent  cost"/>
    <d v="2025-03-11T00:00:00"/>
    <m/>
    <m/>
    <d v="2025-03-11T00:00:00"/>
    <s v="PR2425-05987 "/>
    <s v="PO2425-07085"/>
    <d v="2025-03-18T00:00:00"/>
    <m/>
    <n v="10"/>
    <s v="SFST34000103"/>
    <s v="Consumable part for MN"/>
    <s v="Tool and Equipment"/>
    <n v="1"/>
    <s v="ซิลิโคนไร้กรดกันเชื้อรา Wessbond silicone Neutra สีขาว"/>
    <n v="50"/>
    <s v="PCS."/>
    <n v="230"/>
    <n v="11500"/>
    <m/>
    <x v="19"/>
    <s v="Recive bill and GRN already"/>
    <s v="GRN2425-0007885"/>
    <d v="2025-03-18T00:00:00"/>
    <m/>
    <n v="0"/>
    <s v="Ontime"/>
    <m/>
  </r>
  <r>
    <n v="973"/>
    <s v="Expent  cost"/>
    <d v="2025-03-11T00:00:00"/>
    <m/>
    <m/>
    <d v="2025-03-11T00:00:00"/>
    <s v="PR2425-05987 "/>
    <s v="PO2425-07086"/>
    <d v="2025-03-18T00:00:00"/>
    <m/>
    <n v="10"/>
    <s v="SFST34000120"/>
    <s v="Consumable part for MN"/>
    <s v="Consumable part"/>
    <n v="2"/>
    <s v="แปรงลูกกลิ้งทาสี  ขนาด 4 นิ้ว แกนยาว"/>
    <n v="40"/>
    <s v="PCS."/>
    <n v="50"/>
    <n v="2000"/>
    <m/>
    <x v="0"/>
    <s v="Recive bill and GRN already"/>
    <s v="GRN2425-0008046"/>
    <d v="2025-03-25T00:00:00"/>
    <m/>
    <n v="7"/>
    <s v="Ontime"/>
    <m/>
  </r>
  <r>
    <n v="974"/>
    <s v="Expent  cost"/>
    <d v="2025-03-12T00:00:00"/>
    <m/>
    <m/>
    <d v="2025-03-12T00:00:00"/>
    <s v="PR2425-06024 "/>
    <s v="PO2425-07102"/>
    <d v="2025-03-19T00:00:00"/>
    <m/>
    <n v="40"/>
    <s v="SFST81000050"/>
    <s v="Water plant"/>
    <s v="Tool and Equipment"/>
    <n v="1"/>
    <s v="Lovibond No.197620 Photometer sample cell, round glass, 16mm_x000a_diameter, 96mm height, with lid_x000a_(ขวดใส่ตัวอย่างน้ำส่าหรับวัดค่าคลอรีน ขนาด 10 MI)"/>
    <n v="5"/>
    <s v="PCS."/>
    <n v="350"/>
    <n v="1750"/>
    <m/>
    <x v="31"/>
    <s v="Recive bill and GRN already"/>
    <s v="GRN2526-0000320"/>
    <d v="2025-04-19T00:00:00"/>
    <m/>
    <n v="31"/>
    <s v="Ontime"/>
    <m/>
  </r>
  <r>
    <n v="975"/>
    <s v="Expent  cost"/>
    <d v="2025-03-12T00:00:00"/>
    <m/>
    <m/>
    <d v="2025-03-12T00:00:00"/>
    <s v="PR2425-06025"/>
    <s v="PO2425-07101"/>
    <d v="2025-03-19T00:00:00"/>
    <m/>
    <n v="90"/>
    <s v="SFST81000050"/>
    <s v="Water plant"/>
    <s v="Tool and Equipment"/>
    <n v="1"/>
    <s v="CTE Electrolyte Gel 50 ml. (นํ้ายาอิเลคโตรไลท์)"/>
    <n v="3"/>
    <s v="PCS."/>
    <n v="1510.5"/>
    <n v="4531.5"/>
    <m/>
    <x v="142"/>
    <s v="Recive bill and GRN already"/>
    <s v="GRN2526-0000624"/>
    <d v="2025-05-02T00:00:00"/>
    <m/>
    <n v="44"/>
    <s v="Ontime"/>
    <m/>
  </r>
  <r>
    <n v="976"/>
    <s v="Expent  cost"/>
    <d v="2025-03-12T00:00:00"/>
    <m/>
    <m/>
    <d v="2025-03-12T00:00:00"/>
    <s v="PR2425-06026"/>
    <s v="PO2526-07202"/>
    <d v="2025-03-19T00:00:00"/>
    <m/>
    <n v="65"/>
    <s v="SFST81000050"/>
    <s v="PD Machine"/>
    <s v="Inkjet Stamp  No.1"/>
    <n v="1"/>
    <s v="สายพาน PVC BLACK THK 2 MM W300 2560 MM"/>
    <n v="1"/>
    <s v="PCS."/>
    <n v="3000"/>
    <n v="3000"/>
    <m/>
    <x v="143"/>
    <s v="Recive bill and GRN already"/>
    <s v="GRN2526-0001020"/>
    <d v="2025-05-20T00:00:00"/>
    <m/>
    <n v="62"/>
    <s v="Ontime"/>
    <m/>
  </r>
  <r>
    <n v="977"/>
    <s v="Expent  cost"/>
    <d v="2025-03-12T00:00:00"/>
    <m/>
    <m/>
    <d v="2025-03-12T00:00:00"/>
    <s v="PR2425-06026"/>
    <s v="PO2526-07202"/>
    <d v="2025-03-19T00:00:00"/>
    <m/>
    <n v="65"/>
    <s v="SFST81000050"/>
    <s v="PD Machine"/>
    <s v="Inkjet Stamp  No.1"/>
    <n v="2"/>
    <s v="SPEED CONTROL &quot;SESAME &quot; ไต้หวัน_x000a_MODEL US590-02E (ไม่รวมมอเตอร์)"/>
    <n v="1"/>
    <s v="PCS."/>
    <n v="4000"/>
    <n v="4000"/>
    <m/>
    <x v="143"/>
    <s v="Recive bill and GRN already"/>
    <s v="GRN2526-0001020"/>
    <d v="2025-05-20T00:00:00"/>
    <m/>
    <n v="62"/>
    <s v="Ontime"/>
    <m/>
  </r>
  <r>
    <n v="978"/>
    <s v="Expent  cost"/>
    <d v="2025-03-12T00:00:00"/>
    <m/>
    <m/>
    <d v="2025-03-12T00:00:00"/>
    <s v="PR2425-06026"/>
    <s v="PO2526-07202"/>
    <d v="2025-03-19T00:00:00"/>
    <m/>
    <n v="65"/>
    <s v="SFST81000050"/>
    <s v="PD Machine"/>
    <s v="Inkjet Stamp  No.1"/>
    <n v="3"/>
    <s v="Installation"/>
    <n v="1"/>
    <s v="PCS."/>
    <n v="3500"/>
    <n v="3500"/>
    <m/>
    <x v="143"/>
    <s v="Recive bill and GRN already"/>
    <s v="GRN2526-0001020"/>
    <d v="2025-05-20T00:00:00"/>
    <m/>
    <n v="62"/>
    <s v="Ontime"/>
    <m/>
  </r>
  <r>
    <n v="979"/>
    <s v="Expent  cost"/>
    <d v="2025-03-12T00:00:00"/>
    <m/>
    <m/>
    <d v="2025-03-12T00:00:00"/>
    <s v="PR2425-06027"/>
    <s v="PO2425-07113"/>
    <d v="2025-03-19T00:00:00"/>
    <m/>
    <n v="100"/>
    <s v="SFST81000009"/>
    <s v="Cooling machine for PD line"/>
    <s v="Cooling system jobs"/>
    <n v="1"/>
    <s v="Overhauls compressor 4H-15.2-40P_x000a_Sr. No. 1682810844"/>
    <n v="1"/>
    <s v="JOB."/>
    <n v="45000"/>
    <n v="45000"/>
    <m/>
    <x v="144"/>
    <s v="Recive bill and GRN already"/>
    <s v="GRN2526-0001937"/>
    <d v="2025-06-24T00:00:00"/>
    <m/>
    <n v="97"/>
    <s v="Ontime"/>
    <m/>
  </r>
  <r>
    <n v="980"/>
    <s v="Expent  cost"/>
    <d v="2025-03-12T00:00:00"/>
    <m/>
    <m/>
    <d v="2025-03-12T00:00:00"/>
    <s v="PR2425-06027"/>
    <s v="PO2425-07113"/>
    <d v="2025-03-19T00:00:00"/>
    <m/>
    <n v="45"/>
    <s v="SFST81000009"/>
    <s v="Cooling machine for PD line"/>
    <s v="Cooling system jobs"/>
    <n v="2"/>
    <s v="Overhauls compressor CU16 4DC-7.2Y-40S_x000a_Sr. No.: 1680811844"/>
    <n v="1"/>
    <s v="JOB."/>
    <n v="45000"/>
    <n v="45000"/>
    <m/>
    <x v="144"/>
    <s v="Recive bill and GRN already"/>
    <s v="GRN2526-0000351"/>
    <d v="2025-04-22T00:00:00"/>
    <m/>
    <n v="34"/>
    <s v="Ontime"/>
    <m/>
  </r>
  <r>
    <n v="981"/>
    <s v="Expent  cost"/>
    <d v="2025-03-12T00:00:00"/>
    <m/>
    <m/>
    <d v="2025-03-12T00:00:00"/>
    <s v="PR2425-06027"/>
    <s v="PO2425-07113"/>
    <d v="2025-03-19T00:00:00"/>
    <m/>
    <n v="45"/>
    <s v="SFST81000009"/>
    <s v="Cooling machine for PD line"/>
    <s v="Cooling system jobs"/>
    <n v="3"/>
    <s v="Overhauls compressor 4DC-7.2Y-40S _x000a_Sr. No.: 1680811846"/>
    <n v="1"/>
    <s v="JOB."/>
    <n v="45000"/>
    <n v="45000"/>
    <m/>
    <x v="144"/>
    <s v="Recive bill and GRN already"/>
    <s v="GRN2526-0000351"/>
    <d v="2025-04-22T00:00:00"/>
    <m/>
    <n v="34"/>
    <s v="Ontime"/>
    <m/>
  </r>
  <r>
    <n v="982"/>
    <s v="Expent  cost"/>
    <d v="2025-03-12T00:00:00"/>
    <m/>
    <m/>
    <d v="2025-03-12T00:00:00"/>
    <s v="PR2425-06027"/>
    <s v="PO2425-07113"/>
    <d v="2025-03-19T00:00:00"/>
    <m/>
    <n v="45"/>
    <s v="SFST81000009"/>
    <s v="Cooling machine for PD line"/>
    <s v="Cooling system jobs"/>
    <n v="4"/>
    <s v="Overhauls compressor 4EC-6.2Y-40S _x000a_Sr. No.: 1680811528"/>
    <n v="1"/>
    <s v="JOB."/>
    <n v="45000"/>
    <n v="45000"/>
    <m/>
    <x v="144"/>
    <s v="Recive bill and GRN already"/>
    <s v="GRN2526-0000351"/>
    <d v="2025-04-22T00:00:00"/>
    <m/>
    <n v="34"/>
    <s v="Ontime"/>
    <m/>
  </r>
  <r>
    <n v="983"/>
    <s v="Expent  cost"/>
    <d v="2025-03-12T00:00:00"/>
    <m/>
    <m/>
    <d v="2025-03-12T00:00:00"/>
    <s v="PR2425-06027"/>
    <s v="PO2425-07113"/>
    <d v="2025-03-19T00:00:00"/>
    <m/>
    <n v="45"/>
    <s v="SFST81000009"/>
    <s v="Cooling machine for PD line"/>
    <s v="Cooling system jobs"/>
    <n v="5"/>
    <s v="Transportation"/>
    <n v="1"/>
    <s v="JOB."/>
    <n v="8000"/>
    <n v="8000"/>
    <m/>
    <x v="144"/>
    <s v="Recive bill and GRN already"/>
    <s v="GRN2526-0000351"/>
    <d v="2025-04-22T00:00:00"/>
    <m/>
    <n v="34"/>
    <s v="Ontime"/>
    <m/>
  </r>
  <r>
    <n v="984"/>
    <s v="Expent  cost"/>
    <d v="2025-03-12T00:00:00"/>
    <m/>
    <m/>
    <d v="2025-03-12T00:00:00"/>
    <s v="PR2425-06028"/>
    <s v="PO2425-07100"/>
    <d v="2025-03-19T00:00:00"/>
    <m/>
    <n v="100"/>
    <s v="SFST81000048"/>
    <s v="Cooling machine for PD line"/>
    <s v="Cooling system jobs"/>
    <n v="1"/>
    <s v="Overhaul Compressor Air Blast 2_x000a_Model HSN7471-75-40P"/>
    <n v="1"/>
    <s v="JOB."/>
    <n v="166650"/>
    <n v="166650"/>
    <m/>
    <x v="144"/>
    <s v="Recive bill and GRN already"/>
    <s v="GRN2526-0001655"/>
    <d v="2025-06-14T00:00:00"/>
    <m/>
    <n v="87"/>
    <s v="Ontime"/>
    <m/>
  </r>
  <r>
    <n v="985"/>
    <s v="Expent  cost"/>
    <d v="2025-03-13T00:00:00"/>
    <m/>
    <m/>
    <d v="2025-03-13T00:00:00"/>
    <s v="PR2425-06031"/>
    <s v="PO2425-07109"/>
    <d v="2025-03-20T00:00:00"/>
    <m/>
    <n v="90"/>
    <s v="SFST81000078"/>
    <s v="Civill jobs (Floor-Wall-Celling-roof)"/>
    <s v="Cevil jobs"/>
    <n v="1"/>
    <s v="งานหุ้มเสา_x000a_- งานติดตั้ง ผนัง sandwich panel 40 mm._x000a_- แผ่นฉนวน Sandwich panel (EPS) เกรดไม่ลามไฟ (E-Grade)_x000a_- ความหนาแน่น (1|b/f3) หนา 40 มมผิวเหล็ก PPGI ZM120_x000a_- RMP (Food Grade) -Off White (BMT 0.35 mm.) ทั้ง 2 ด้าน_x000a_งานหุ้มเสา 2 ด้านขนาด 60cm x 60cm สูง 3.05 cm 2 ต้น"/>
    <n v="1"/>
    <s v="JOB."/>
    <n v="16000"/>
    <n v="16000"/>
    <m/>
    <x v="16"/>
    <s v="Recive bill and GRN already"/>
    <s v="GRN2526-0000427"/>
    <d v="2025-04-23T00:00:00"/>
    <m/>
    <n v="34"/>
    <s v="Ontime"/>
    <m/>
  </r>
  <r>
    <n v="986"/>
    <s v="Expent  cost"/>
    <d v="2025-03-13T00:00:00"/>
    <m/>
    <m/>
    <d v="2025-03-13T00:00:00"/>
    <s v="PR2425-06031"/>
    <s v="PO2425-07109"/>
    <d v="2025-03-20T00:00:00"/>
    <m/>
    <n v="90"/>
    <s v="SFST81000078"/>
    <s v="Civill jobs (Floor-Wall-Celling-roof)"/>
    <s v="Cevil jobs"/>
    <n v="2"/>
    <s v="งานหุ้มเสา 3 ด้านขนาด 30cmx30cmx30cm สูง 3.05 cm 2 ต้น"/>
    <n v="1"/>
    <s v="JOB."/>
    <n v="16000"/>
    <n v="16000"/>
    <m/>
    <x v="16"/>
    <s v="Recive bill and GRN already"/>
    <s v="GRN2526-0000427"/>
    <d v="2025-04-23T00:00:00"/>
    <m/>
    <n v="34"/>
    <s v="Ontime"/>
    <m/>
  </r>
  <r>
    <n v="987"/>
    <s v="Expent  cost"/>
    <d v="2025-03-13T00:00:00"/>
    <m/>
    <m/>
    <d v="2025-03-13T00:00:00"/>
    <s v="PR2425-06031"/>
    <s v="PO2425-07109"/>
    <d v="2025-03-20T00:00:00"/>
    <m/>
    <n v="90"/>
    <s v="SFST81000078"/>
    <s v="Civill jobs (Floor-Wall-Celling-roof)"/>
    <s v="Cevil jobs"/>
    <n v="3"/>
    <s v="ค่าดำเนินการ"/>
    <n v="1"/>
    <s v="JOB."/>
    <n v="5000"/>
    <n v="5000"/>
    <m/>
    <x v="16"/>
    <s v="Recive bill and GRN already"/>
    <s v="GRN2526-0000427"/>
    <d v="2025-04-23T00:00:00"/>
    <m/>
    <n v="34"/>
    <s v="Ontime"/>
    <m/>
  </r>
  <r>
    <n v="988"/>
    <s v="Expent  cost"/>
    <d v="2025-03-13T00:00:00"/>
    <m/>
    <m/>
    <d v="2025-03-13T00:00:00"/>
    <s v="PR2425-06031"/>
    <s v="PO2425-07109"/>
    <d v="2025-03-20T00:00:00"/>
    <m/>
    <n v="90"/>
    <s v="SFST81000078"/>
    <s v="Civill jobs (Floor-Wall-Celling-roof)"/>
    <s v="Cevil jobs"/>
    <n v="4"/>
    <s v="ค่าขนส่ง"/>
    <n v="1"/>
    <s v="JOB."/>
    <n v="3000"/>
    <n v="3000"/>
    <m/>
    <x v="16"/>
    <s v="Recive bill and GRN already"/>
    <s v="GRN2526-0000427"/>
    <d v="2025-04-23T00:00:00"/>
    <m/>
    <n v="34"/>
    <s v="Ontime"/>
    <m/>
  </r>
  <r>
    <n v="989"/>
    <s v="Expent  cost"/>
    <d v="2025-03-13T00:00:00"/>
    <m/>
    <m/>
    <d v="2025-03-13T00:00:00"/>
    <s v="PR2425-06032"/>
    <s v="PO2425-07108"/>
    <d v="2025-03-20T00:00:00"/>
    <m/>
    <n v="120"/>
    <s v="SFST81000078"/>
    <s v="Utility Jobs  (Boiler-Air compress-Transformer-LPG)"/>
    <s v="Machanical jobs"/>
    <n v="1"/>
    <s v="งานเปลี่ยนท่อสตรีมที่ชำรุด_x000a_- เปลี่ยนท่อสตีมขนาด 1&quot; ยาว 3 m._x000a_- ดัดท่อสตีมบล็อคปิดด้วยวาล์ว_x000a_- ดัดโซลินอยด์ใส่หน้าแปลน_x000a_- งานหุ้มท่อสแตนเลสที่เปลี่ยนใหม่_x000a_- ติดตั้งท่อสตีมขนาด 1/2&quot; ยาว 15 m."/>
    <n v="1"/>
    <s v="JOB."/>
    <n v="85000"/>
    <n v="85000"/>
    <m/>
    <x v="87"/>
    <s v="Recive bill and GRN already"/>
    <s v="GRN2526-0001572"/>
    <d v="2025-06-11T00:00:00"/>
    <m/>
    <n v="83"/>
    <s v="Ontime"/>
    <m/>
  </r>
  <r>
    <n v="990"/>
    <s v="Expent  cost"/>
    <d v="2025-03-13T00:00:00"/>
    <m/>
    <m/>
    <d v="2025-03-13T00:00:00"/>
    <s v="PR2425-06032"/>
    <s v="PO2425-07108"/>
    <d v="2025-03-20T00:00:00"/>
    <m/>
    <n v="120"/>
    <s v="SFST81000048"/>
    <s v="Utility Jobs  (Boiler-Air compress-Transformer-LPG)"/>
    <s v="Machanical jobs"/>
    <n v="2"/>
    <s v="ค่าแรง"/>
    <n v="1"/>
    <s v="JOB."/>
    <n v="75000"/>
    <n v="75000"/>
    <m/>
    <x v="87"/>
    <s v="Recive bill and GRN already"/>
    <s v="GRN2526-0001573"/>
    <d v="2025-06-11T00:00:00"/>
    <m/>
    <n v="83"/>
    <s v="Ontime"/>
    <m/>
  </r>
  <r>
    <n v="991"/>
    <s v="Expent  cost"/>
    <d v="2025-03-13T00:00:00"/>
    <m/>
    <m/>
    <d v="2025-03-13T00:00:00"/>
    <s v="PR2425-06032"/>
    <s v="PO2425-07108"/>
    <d v="2025-03-20T00:00:00"/>
    <m/>
    <n v="120"/>
    <s v="SFST81000048"/>
    <s v="Utility Jobs  (Boiler-Air compress-Transformer-LPG)"/>
    <s v="Machanical jobs"/>
    <n v="3"/>
    <s v="งานโพรเทคชั่น"/>
    <n v="1"/>
    <s v="JOB."/>
    <n v="5000"/>
    <n v="5000"/>
    <m/>
    <x v="87"/>
    <s v="Recive bill and GRN already"/>
    <s v="GRN2526-0001573"/>
    <d v="2025-06-11T00:00:00"/>
    <m/>
    <n v="83"/>
    <s v="Ontime"/>
    <m/>
  </r>
  <r>
    <n v="992"/>
    <s v="Expent  cost"/>
    <d v="2025-03-13T00:00:00"/>
    <m/>
    <m/>
    <d v="2025-03-13T00:00:00"/>
    <s v="PR2425-06032"/>
    <s v="PO2425-07108"/>
    <d v="2025-03-20T00:00:00"/>
    <m/>
    <n v="120"/>
    <s v="SFST81000048"/>
    <s v="Utility Jobs  (Boiler-Air compress-Transformer-LPG)"/>
    <s v="Machanical jobs"/>
    <n v="4"/>
    <s v="ค่าเดินทาง"/>
    <n v="1"/>
    <s v="JOB."/>
    <n v="15000"/>
    <n v="15000"/>
    <m/>
    <x v="87"/>
    <s v="Recive bill and GRN already"/>
    <s v="GRN2526-0001573"/>
    <d v="2025-06-11T00:00:00"/>
    <m/>
    <n v="83"/>
    <s v="Ontime"/>
    <m/>
  </r>
  <r>
    <n v="993"/>
    <s v="Expent  cost"/>
    <d v="2025-03-13T00:00:00"/>
    <m/>
    <m/>
    <d v="2025-03-13T00:00:00"/>
    <s v="PR2425-06032"/>
    <s v="PO2425-07108"/>
    <d v="2025-03-20T00:00:00"/>
    <m/>
    <n v="120"/>
    <s v="SFST81000048"/>
    <s v="Utility Jobs  (Boiler-Air compress-Transformer-LPG)"/>
    <s v="Machanical jobs"/>
    <n v="5"/>
    <s v="ค่าดำเนินการ"/>
    <n v="1"/>
    <s v="JOB."/>
    <n v="5000"/>
    <n v="5000"/>
    <m/>
    <x v="87"/>
    <s v="Recive bill and GRN already"/>
    <s v="GRN2526-0001573"/>
    <d v="2025-06-11T00:00:00"/>
    <m/>
    <n v="83"/>
    <s v="Ontime"/>
    <m/>
  </r>
  <r>
    <n v="994"/>
    <s v="Expent  cost"/>
    <d v="2025-03-13T00:00:00"/>
    <m/>
    <m/>
    <d v="2025-03-14T00:00:00"/>
    <s v="PR2425-06052"/>
    <s v="PO2425-07105"/>
    <d v="2025-03-21T00:00:00"/>
    <m/>
    <n v="90"/>
    <s v="SFST81000009"/>
    <s v="Cooling machine for PD line"/>
    <s v="Cooling  part"/>
    <n v="1"/>
    <s v="Temp Sensor Model WR 12_x000a_- RTD PT-100 ohm 3 wire (Single Element)_x000a_- Connection: 1/2&quot; NPT + แหวน_x000a_- Lead Wire: PVC 3 Wire, Length 0.3 M._x000a_- Plug เดิม_x000a_*DWG.No.WR12-730*"/>
    <n v="2"/>
    <s v="PCS."/>
    <n v="990"/>
    <n v="1980"/>
    <m/>
    <x v="145"/>
    <s v="Recive bill and GRN already"/>
    <s v="GRN2526-0000620"/>
    <d v="2025-05-02T00:00:00"/>
    <m/>
    <n v="42"/>
    <s v="Ontime"/>
    <m/>
  </r>
  <r>
    <n v="995"/>
    <s v="Expent  cost"/>
    <d v="2025-03-14T00:00:00"/>
    <m/>
    <m/>
    <d v="2025-03-14T00:00:00"/>
    <s v="PR2425-06053"/>
    <s v="PO2425-07104"/>
    <d v="2025-03-21T00:00:00"/>
    <m/>
    <n v="90"/>
    <s v="SFST81000009"/>
    <s v="PD Machine"/>
    <s v="Tool and Equipment"/>
    <n v="1"/>
    <s v="XIUSHI 6IK 250RGN-CF + XIUSHI 6GU-40K + XIUSHI US-52 _x000a__x000a_อะไหล่เครื่องหยอดไข่"/>
    <n v="1"/>
    <s v="SET."/>
    <n v="7500"/>
    <n v="7500"/>
    <m/>
    <x v="107"/>
    <s v="Recive bill and GRN already"/>
    <s v="GRN2526-0000110"/>
    <d v="2025-04-05T00:00:00"/>
    <m/>
    <n v="15"/>
    <s v="Ontime"/>
    <m/>
  </r>
  <r>
    <n v="996"/>
    <s v="Expent  cost"/>
    <d v="2025-03-14T00:00:00"/>
    <m/>
    <m/>
    <d v="2025-03-14T00:00:00"/>
    <s v="PR2425-06054"/>
    <s v="PO2425-07201"/>
    <d v="2025-03-21T00:00:00"/>
    <m/>
    <n v="10"/>
    <s v="SFST81000009"/>
    <s v="Electrical system in PD area"/>
    <s v="Electrical jobs"/>
    <n v="1"/>
    <s v="ค่าาแรงงานเปลี่ยนโคมไฟ + หน้ากากและปลั๊กไฟ_x000a_- งานเปลี่ยนโคมไฟ 20 จุด ตามจุดที่ลูกค้ากำาหนด (ลูกค้าจัดเตรียมวัสดุ)_x000a_- งานเปลี่ยนหน้ากากและปลั๊กไฟ 20 จุด ตามจุดที่ลูกค้ากำหนด (ลูกค้าจัดเตรียมวัสดุ)"/>
    <n v="1"/>
    <s v="JOB."/>
    <n v="29000"/>
    <n v="29000"/>
    <m/>
    <x v="146"/>
    <s v="Recive bill and GRN already"/>
    <s v="GRN2425-0007992"/>
    <d v="2025-03-24T00:00:00"/>
    <m/>
    <n v="3"/>
    <s v="Ontime"/>
    <m/>
  </r>
  <r>
    <n v="997"/>
    <s v="Expent  cost"/>
    <d v="2025-03-17T00:00:00"/>
    <m/>
    <m/>
    <d v="2025-03-17T00:00:00"/>
    <s v="PR2425-06055"/>
    <s v="PO2425-07106"/>
    <d v="2025-03-24T00:00:00"/>
    <m/>
    <n v="90"/>
    <s v="SFST81000050"/>
    <s v="Water plant"/>
    <s v="Tool and Equipment"/>
    <n v="1"/>
    <s v="DPD no.1 &quot;Lovibond&quot; 511052BT 500 Tablets (1Box/500 Pcs)"/>
    <n v="5"/>
    <s v="PCS."/>
    <n v="1250"/>
    <n v="6250"/>
    <m/>
    <x v="31"/>
    <s v="Recive bill and GRN already"/>
    <s v="GRN2526-0000422"/>
    <d v="2025-04-23T00:00:00"/>
    <m/>
    <n v="30"/>
    <s v="Ontime"/>
    <m/>
  </r>
  <r>
    <n v="998"/>
    <s v="Expent  cost"/>
    <d v="2025-03-17T00:00:00"/>
    <m/>
    <m/>
    <d v="2025-03-17T00:00:00"/>
    <s v="PR2425-06081"/>
    <s v="PO2425-07110 "/>
    <d v="2025-03-24T00:00:00"/>
    <m/>
    <n v="10"/>
    <s v="SFST81000009"/>
    <s v="PD Machine"/>
    <s v="Combi oven No.3"/>
    <n v="1"/>
    <s v="สายพาน PU SOLIFLEX สีฟ้า หนา 2.5 MM. &quot;Ammeraal&quot;_x000a_SIZE: W-500MM. x L=10,700MM. ต่อกลม_x000a_ติดไกด์ KN 10x6MM. ใต้ท้องตรงกลาง_x000a__x000a_Installation in _x000a_- Monday - Saturday_x000a_After 10.00 pm. - 8.00 am_x000a_- Sunday 8.00 - 17.00"/>
    <n v="3"/>
    <s v="PCS."/>
    <n v="75000"/>
    <n v="225000"/>
    <m/>
    <x v="147"/>
    <s v="Recive bill and GRN already"/>
    <s v="GRN2425-0008001"/>
    <d v="2025-03-24T00:00:00"/>
    <m/>
    <n v="0"/>
    <s v="Ontime"/>
    <m/>
  </r>
  <r>
    <n v="999"/>
    <s v="Expent  cost"/>
    <d v="2025-03-17T00:00:00"/>
    <m/>
    <m/>
    <d v="2025-03-17T00:00:00"/>
    <s v="PR2425-06082 "/>
    <s v="PO2425-07111"/>
    <d v="2025-03-24T00:00:00"/>
    <d v="2025-03-24T00:00:00"/>
    <n v="90"/>
    <s v="SFST81000018"/>
    <s v="Cooling machine for PD line"/>
    <s v="Cooling system jobs"/>
    <n v="1"/>
    <s v="ค่าแรงปฏิบัติงาน ตรวจเช็คระบบทำความเย็น CDU 9 Cold Room No.5_x000a_-ตรวจเช็คปัญหา เมนเบรกเกอร์ทริป ไม่สามารถใช้งานระบบได้"/>
    <n v="1"/>
    <s v="JOB."/>
    <n v="9500"/>
    <n v="9500"/>
    <m/>
    <x v="131"/>
    <s v="Recive bill and GRN already"/>
    <s v="GRN2526-0000804"/>
    <d v="2025-05-13T00:00:00"/>
    <m/>
    <n v="50"/>
    <s v="Ontime"/>
    <m/>
  </r>
  <r>
    <n v="1000"/>
    <s v="Expent  cost"/>
    <d v="2025-03-19T00:00:00"/>
    <m/>
    <m/>
    <d v="2025-03-19T00:00:00"/>
    <s v="PR2425-06124"/>
    <s v="PO2425-07276"/>
    <d v="2025-03-26T00:00:00"/>
    <m/>
    <n v="120"/>
    <s v="SFST81000078"/>
    <s v="Civill jobs (Floor-Wall-Celling-roof)"/>
    <s v="Cevil jobs"/>
    <n v="1"/>
    <s v="งานทําความสะอาดผนังไฮโซวอล_x000a_1.1งานทําความสะอาดผนังไฮโซวอล และเพดานห้อง Cooking_x000a_และบริเวณหน้าห้องเย็น (พื้นที่เฉพาะจุดที่รุนแรงลูกค้ากำหนด)_x000a_- วัสดุซิลิโคนสําหรับซีลรอยขอบแผ่นไฮโซวอล_x000a_- ที่ทำความสะอาดเรียบร้อยแล้ว (ลูกค้าจัดเตรียม)_x000a_- ท่างานเฉพาะวันอาทิตย์ (จํานวน 5 ครั้ง)_x000a_1.2 งานทำความสะอาดขอบบัวปูนและงานทาสี_x000a_- พื้นที่ลูกค้าเป็นผู้กำหนด_x000a_- วัสดุ สี, แปรงทาสี (ลูกค้าจัดเตรียม)_x000a_- 3 Zone_x000a_- For BRC Audit"/>
    <n v="5"/>
    <s v="TIMES."/>
    <n v="25000"/>
    <n v="125000"/>
    <m/>
    <x v="148"/>
    <s v="Recive bill and GRN already"/>
    <s v="GRN2526-0001158"/>
    <d v="2025-05-26T00:00:00"/>
    <m/>
    <n v="61"/>
    <s v="Ontime"/>
    <m/>
  </r>
  <r>
    <n v="1001"/>
    <s v="CAPEX  (Budget)"/>
    <d v="2025-03-20T00:00:00"/>
    <m/>
    <m/>
    <d v="2025-03-20T00:00:00"/>
    <s v="PR2425-06133"/>
    <s v="PO2425-00027"/>
    <d v="2025-03-27T00:00:00"/>
    <d v="2025-03-27T00:00:00"/>
    <n v="90"/>
    <s v="SFST82000005"/>
    <s v="Utility Jobs  (Boiler-Air compress-Transformer-LPG)"/>
    <s v="Cooling  part"/>
    <n v="1"/>
    <s v="Compressor_x000a_- Screw Compressor &quot;Bitzer&quot; HSN7471-75_x000a_- SE-i1 Protection"/>
    <n v="1"/>
    <s v="JOB."/>
    <n v="410000"/>
    <n v="410000"/>
    <m/>
    <x v="112"/>
    <s v="Recive bill and GRN already"/>
    <s v="GRN2526-0000419"/>
    <d v="2025-04-23T00:00:00"/>
    <m/>
    <n v="27"/>
    <s v="Ontime"/>
    <m/>
  </r>
  <r>
    <n v="1002"/>
    <s v="CAPEX  (Budget)"/>
    <d v="2025-03-20T00:00:00"/>
    <m/>
    <m/>
    <d v="2025-03-20T00:00:00"/>
    <s v="PR2425-06133"/>
    <s v="PO2425-00027"/>
    <d v="2025-03-27T00:00:00"/>
    <d v="2025-03-27T00:00:00"/>
    <n v="90"/>
    <s v="SFST82000005"/>
    <s v="Utility Jobs  (Boiler-Air compress-Transformer-LPG)"/>
    <s v="Cooling  part"/>
    <n v="2"/>
    <s v="Labour_x000a_- Labor for Uninstallation_x000a_- Labor for Reinstallation_x000a_- Lifting Equipment (Hiab)"/>
    <n v="1"/>
    <s v="JOB."/>
    <n v="54600"/>
    <n v="54600"/>
    <m/>
    <x v="112"/>
    <s v="Recive bill and GRN already"/>
    <s v="GRN2526-0000419"/>
    <d v="2025-04-23T00:00:00"/>
    <m/>
    <n v="27"/>
    <s v="Ontime"/>
    <m/>
  </r>
  <r>
    <n v="1003"/>
    <s v="Expent  cost"/>
    <d v="2025-03-20T00:00:00"/>
    <m/>
    <m/>
    <d v="2025-03-20T00:00:00"/>
    <s v="PR2425-06136"/>
    <s v="PO2425-07277"/>
    <d v="2025-03-27T00:00:00"/>
    <d v="2025-03-31T00:00:00"/>
    <n v="10"/>
    <s v="SFST81000050"/>
    <s v="PD Machine"/>
    <s v="Check weigth  No.1"/>
    <n v="1"/>
    <s v="Belt 1 PU070 Blue W195 mm x L630 mm_x000a_Endless Joint (Part No. 16750000807)"/>
    <n v="3"/>
    <s v="PCS."/>
    <n v="650"/>
    <n v="1950"/>
    <m/>
    <x v="92"/>
    <s v="Recive bill and GRN already"/>
    <s v="GRN2526-0000056"/>
    <d v="2025-04-03T00:00:00"/>
    <m/>
    <n v="7"/>
    <s v="Ontime"/>
    <m/>
  </r>
  <r>
    <n v="1004"/>
    <s v="Expent  cost"/>
    <d v="2025-03-20T00:00:00"/>
    <m/>
    <m/>
    <d v="2025-03-20T00:00:00"/>
    <s v="PR2425-06138"/>
    <s v="PO2425-07278"/>
    <d v="2025-03-27T00:00:00"/>
    <d v="2025-03-31T00:00:00"/>
    <n v="15"/>
    <s v="SFST34000111"/>
    <s v="Consumable part for MN"/>
    <s v="Machanical part"/>
    <n v="1"/>
    <s v="ประเก็นหน้าแปลนไม่มีใยหิน 1/2&quot; (DN15) หนา 3 mm. ,  (PN16)"/>
    <n v="10"/>
    <s v="PCS."/>
    <n v="96"/>
    <n v="960"/>
    <m/>
    <x v="23"/>
    <s v="Recive bill and GRN already"/>
    <s v="GRN2526-0000142"/>
    <d v="2025-04-08T00:00:00"/>
    <m/>
    <n v="12"/>
    <s v="Ontime"/>
    <m/>
  </r>
  <r>
    <n v="1005"/>
    <s v="Expent  cost"/>
    <d v="2025-03-20T00:00:00"/>
    <m/>
    <m/>
    <d v="2025-03-20T00:00:00"/>
    <s v="PR2425-06138"/>
    <s v="PO2425-07278"/>
    <d v="2025-03-27T00:00:00"/>
    <d v="2025-04-02T00:00:00"/>
    <n v="15"/>
    <s v="SFST34000112"/>
    <s v="Consumable part for MN"/>
    <s v="Machanical part"/>
    <n v="2"/>
    <s v="ประเก็นหน้าแปลนไม่มีใยหิน 3/4&quot; (DN20) 3 mm. ,  (PN16)"/>
    <n v="10"/>
    <s v="PCS."/>
    <n v="125"/>
    <n v="1250"/>
    <m/>
    <x v="23"/>
    <s v="Recive bill and GRN already"/>
    <s v="GRN2526-0000142"/>
    <d v="2025-04-08T00:00:00"/>
    <m/>
    <n v="12"/>
    <s v="Ontime"/>
    <m/>
  </r>
  <r>
    <n v="1006"/>
    <s v="Expent  cost"/>
    <d v="2025-03-20T00:00:00"/>
    <m/>
    <m/>
    <d v="2025-03-20T00:00:00"/>
    <s v="PR2425-06138"/>
    <s v="PO2425-07278"/>
    <d v="2025-03-27T00:00:00"/>
    <m/>
    <n v="15"/>
    <s v="SFST34000113"/>
    <s v="Consumable part for MN"/>
    <s v="Machanical part"/>
    <n v="3"/>
    <s v="ประเก็นหน้าแปลนไม่มีใยหิน 1&quot; (DN25) 3 mm. ,  (PN16)"/>
    <n v="10"/>
    <s v="PCS."/>
    <n v="145"/>
    <n v="1450"/>
    <m/>
    <x v="23"/>
    <s v="Recive bill and GRN already"/>
    <s v="GRN2526-0000142"/>
    <d v="2025-04-08T00:00:00"/>
    <m/>
    <n v="12"/>
    <s v="Ontime"/>
    <m/>
  </r>
  <r>
    <n v="1007"/>
    <s v="Expent  cost"/>
    <d v="2025-03-20T00:00:00"/>
    <m/>
    <m/>
    <d v="2025-03-20T00:00:00"/>
    <s v="PR2425-06138"/>
    <s v="PO2425-07278"/>
    <d v="2025-03-27T00:00:00"/>
    <m/>
    <n v="15"/>
    <s v="SFST34000114"/>
    <s v="Consumable part for MN"/>
    <s v="Machanical part"/>
    <n v="4"/>
    <s v="ประเก็นหน้าแปลนไม่มีใยหิน 1.1/4&quot; (DN32) 3 mm. ,  (PN16)"/>
    <n v="10"/>
    <s v="PCS."/>
    <n v="180"/>
    <n v="1800"/>
    <m/>
    <x v="23"/>
    <s v="Recive bill and GRN already"/>
    <s v="GRN2526-0000142"/>
    <d v="2025-04-08T00:00:00"/>
    <m/>
    <n v="12"/>
    <s v="Ontime"/>
    <m/>
  </r>
  <r>
    <n v="1008"/>
    <s v="Expent  cost"/>
    <d v="2025-03-20T00:00:00"/>
    <m/>
    <m/>
    <d v="2025-03-20T00:00:00"/>
    <s v="PR2425-06138"/>
    <s v="PO2425-07278"/>
    <d v="2025-03-27T00:00:00"/>
    <m/>
    <n v="15"/>
    <s v="SFST34000115"/>
    <s v="Consumable part for MN"/>
    <s v="Machanical part"/>
    <n v="5"/>
    <s v="ประเก็นหน้าแปลนไม่มีใยหิน 1.1/2&quot; (DN40) 3 mm. ,  (PN16)"/>
    <n v="10"/>
    <s v="PCS."/>
    <n v="200"/>
    <n v="2000"/>
    <m/>
    <x v="23"/>
    <s v="Recive bill and GRN already"/>
    <s v="GRN2526-0000142"/>
    <d v="2025-04-08T00:00:00"/>
    <m/>
    <n v="12"/>
    <s v="Ontime"/>
    <m/>
  </r>
  <r>
    <n v="1009"/>
    <s v="Expent  cost"/>
    <d v="2025-03-20T00:00:00"/>
    <m/>
    <m/>
    <d v="2025-03-20T00:00:00"/>
    <s v="PR2425-06138"/>
    <s v="PO2425-07278"/>
    <d v="2025-03-27T00:00:00"/>
    <m/>
    <n v="15"/>
    <s v="SFST34000116"/>
    <s v="Consumable part for MN"/>
    <s v="Machanical part"/>
    <n v="6"/>
    <s v="ประเก็นหน้าแปลนไม่มีใยหิน 2&quot; (DN50) 3 mm. ,  (PN16)"/>
    <n v="10"/>
    <s v="PCS."/>
    <n v="230"/>
    <n v="2300"/>
    <m/>
    <x v="23"/>
    <s v="Recive bill and GRN already"/>
    <s v="GRN2526-0000142"/>
    <d v="2025-04-08T00:00:00"/>
    <m/>
    <n v="12"/>
    <s v="Ontime"/>
    <m/>
  </r>
  <r>
    <n v="1010"/>
    <s v="Expent  cost"/>
    <d v="2025-03-20T00:00:00"/>
    <m/>
    <m/>
    <d v="2025-03-20T00:00:00"/>
    <s v="PR2425-06138"/>
    <s v="PO2425-07278"/>
    <d v="2025-03-27T00:00:00"/>
    <m/>
    <n v="15"/>
    <s v="SFST34000117"/>
    <s v="Consumable part for MN"/>
    <s v="Machanical part"/>
    <n v="7"/>
    <s v="ประเก็นหน้าแปลนไม่มีใยหิน 2.1/2&quot; (DN15) 3 mm. ,  (PN16)"/>
    <n v="10"/>
    <s v="PCS."/>
    <n v="260"/>
    <n v="2600"/>
    <m/>
    <x v="23"/>
    <s v="Recive bill and GRN already"/>
    <s v="GRN2526-0000142"/>
    <d v="2025-04-08T00:00:00"/>
    <m/>
    <n v="12"/>
    <s v="Ontime"/>
    <m/>
  </r>
  <r>
    <n v="1011"/>
    <s v="Expent  cost"/>
    <d v="2025-03-24T00:00:00"/>
    <m/>
    <m/>
    <d v="2025-03-24T00:00:00"/>
    <s v="PR2425-06187"/>
    <s v="PO2526-00009"/>
    <d v="2025-03-31T00:00:00"/>
    <d v="2025-03-31T00:00:00"/>
    <n v="30"/>
    <s v="SFST81000048"/>
    <s v="PD Machine"/>
    <s v="X-Ray machine No.1"/>
    <n v="1"/>
    <s v="&quot;FESTO&quot; VUVG-LK14-M52-AT-G18-1R8L-S"/>
    <n v="4"/>
    <s v="PCS."/>
    <n v="1790"/>
    <n v="7160"/>
    <m/>
    <x v="149"/>
    <s v="Recive bill and GRN already"/>
    <s v="GRN2526-0000423"/>
    <d v="2025-04-23T00:00:00"/>
    <m/>
    <n v="23"/>
    <s v="Ontime"/>
    <m/>
  </r>
  <r>
    <n v="1012"/>
    <s v="Expent  cost"/>
    <d v="2025-03-24T00:00:00"/>
    <m/>
    <m/>
    <d v="2025-03-24T00:00:00"/>
    <s v="PR2425-06188"/>
    <s v="PO2526-00010"/>
    <d v="2025-03-31T00:00:00"/>
    <d v="2025-03-31T00:00:00"/>
    <n v="60"/>
    <s v="SFST81000064"/>
    <s v="Utility Jobs  (Boiler-Air compress-Transformer-LPG)"/>
    <s v="Steam Boiler  No.1"/>
    <n v="1"/>
    <s v="ตรวจสอบและบำรุงรักษาบอยเลอร์ ขนาด 2,000 kg/hr ยี่ห้อ No.1"/>
    <n v="1"/>
    <s v="JOB."/>
    <n v="21930"/>
    <n v="21930"/>
    <m/>
    <x v="102"/>
    <s v="Recive bill and GRN already"/>
    <s v="GRN2526-0001595"/>
    <d v="2025-06-11T00:00:00"/>
    <m/>
    <n v="60"/>
    <s v="Ontime"/>
    <m/>
  </r>
  <r>
    <n v="1013"/>
    <s v="Expent  cost"/>
    <d v="2025-03-24T00:00:00"/>
    <m/>
    <m/>
    <d v="2025-03-24T00:00:00"/>
    <s v="PR2425-06188"/>
    <s v="PO2526-00010"/>
    <d v="2025-03-31T00:00:00"/>
    <d v="2025-04-02T00:00:00"/>
    <n v="60"/>
    <s v="SFST81000064"/>
    <s v="Utility Jobs  (Boiler-Air compress-Transformer-LPG)"/>
    <s v="Steam Boiler  No.1"/>
    <n v="2"/>
    <s v="ตรวจสอบและบำรุงรักษาบอยเลอร์ ขนาด 2,000 kg/hr ยี่ห้อ No.2"/>
    <n v="1"/>
    <s v="JOB."/>
    <n v="21930"/>
    <n v="21930"/>
    <m/>
    <x v="102"/>
    <s v="Recive bill and GRN already"/>
    <s v="GRN2526-0001596"/>
    <d v="2025-06-11T00:00:00"/>
    <m/>
    <n v="60"/>
    <s v="Ontime"/>
    <m/>
  </r>
  <r>
    <n v="1014"/>
    <s v="Expent  cost"/>
    <d v="2025-03-24T00:00:00"/>
    <m/>
    <m/>
    <d v="2025-03-24T00:00:00"/>
    <s v="PR2425-06189"/>
    <s v="PO2526-00011"/>
    <d v="2025-03-31T00:00:00"/>
    <m/>
    <n v="30"/>
    <s v="SFST34000054"/>
    <s v="Consumable part for MN"/>
    <s v="Refrigerant"/>
    <n v="1"/>
    <s v="R507 Refrigerant,(1 Tank 11.3 kg/Tank)"/>
    <n v="15"/>
    <s v="Drum."/>
    <n v="2660"/>
    <n v="39900"/>
    <m/>
    <x v="33"/>
    <s v="Recive bill and GRN already"/>
    <s v="GRN2526-0000026"/>
    <d v="2025-04-02T00:00:00"/>
    <m/>
    <n v="2"/>
    <s v="Ontime"/>
    <m/>
  </r>
  <r>
    <n v="1015"/>
    <s v="Expent  cost"/>
    <d v="2025-03-24T00:00:00"/>
    <m/>
    <m/>
    <d v="2025-03-24T00:00:00"/>
    <s v="PR2425-06190"/>
    <s v="PO2526-00012"/>
    <d v="2025-03-31T00:00:00"/>
    <m/>
    <n v="10"/>
    <s v="SFST81000009"/>
    <s v="PD Machine"/>
    <s v="Steambox No.2"/>
    <n v="1"/>
    <s v="Silicone Rubber SEALEX Sx-2000 Size 300 ML."/>
    <n v="24"/>
    <s v="PCS."/>
    <n v="140"/>
    <n v="3360"/>
    <m/>
    <x v="25"/>
    <s v="Recive bill and GRN already"/>
    <s v="GRN2526-0000107"/>
    <d v="2025-04-05T00:00:00"/>
    <m/>
    <n v="5"/>
    <s v="Ontime"/>
    <m/>
  </r>
  <r>
    <n v="1016"/>
    <s v="Expent  cost"/>
    <d v="2025-03-24T00:00:00"/>
    <m/>
    <m/>
    <d v="2025-03-24T00:00:00"/>
    <s v="PR2425-06191"/>
    <s v="PO2526-00013"/>
    <d v="2025-03-31T00:00:00"/>
    <m/>
    <n v="10"/>
    <s v="SFST81000009"/>
    <s v="Cooling machine for PD line"/>
    <s v="Electrical jobs"/>
    <n v="1"/>
    <s v="หน้ากากกันน้ำแบบลอย ALPHA HACO_x000a_AP-W222R/S-GY สีเทา"/>
    <n v="20"/>
    <s v="PCS."/>
    <n v="287"/>
    <n v="5740"/>
    <m/>
    <x v="26"/>
    <s v="Recive bill and GRN already"/>
    <s v="GRN2526-0000141"/>
    <d v="2025-04-08T00:00:00"/>
    <m/>
    <n v="8"/>
    <s v="Ontime"/>
    <m/>
  </r>
  <r>
    <n v="1017"/>
    <s v="Expent  cost"/>
    <d v="2025-03-24T00:00:00"/>
    <m/>
    <m/>
    <d v="2025-03-24T00:00:00"/>
    <s v="PR2425-06192"/>
    <s v="PO2526-00675"/>
    <d v="2025-03-31T00:00:00"/>
    <m/>
    <n v="60"/>
    <s v="SFST34000063"/>
    <s v="Consumable part for MN"/>
    <s v="Consumable part"/>
    <n v="1"/>
    <s v="&quot;Ruamthong&quot;, RT465-3/4HP,380V ,50Hz, 3PH , Motor fan"/>
    <n v="4"/>
    <s v="PCS."/>
    <n v="3866.82"/>
    <n v="15467.28"/>
    <m/>
    <x v="58"/>
    <s v="Recive bill and GRN already"/>
    <s v="GRN2526-0001086"/>
    <d v="2025-05-22T00:00:00"/>
    <m/>
    <n v="52"/>
    <s v="Ontime"/>
    <m/>
  </r>
  <r>
    <n v="1018"/>
    <s v="Expent  cost"/>
    <d v="2025-03-24T00:00:00"/>
    <m/>
    <m/>
    <d v="2025-03-24T00:00:00"/>
    <s v="PR2425-06192"/>
    <s v="PO2526-00014"/>
    <d v="2025-03-31T00:00:00"/>
    <m/>
    <n v="10"/>
    <s v="SFST34000063"/>
    <s v="Consumable part for MN"/>
    <s v="Consumable part"/>
    <n v="2"/>
    <s v="&quot;Ruamthong&quot;, RT490-61-24, 380V, 3PH , 1HP, Motor fan"/>
    <n v="4"/>
    <s v="PCS."/>
    <n v="4521.03"/>
    <n v="18084.12"/>
    <m/>
    <x v="58"/>
    <s v="Recive bill and GRN already"/>
    <s v="GRN2526-0000181"/>
    <d v="2025-04-09T00:00:00"/>
    <m/>
    <n v="9"/>
    <s v="Ontime"/>
    <m/>
  </r>
  <r>
    <n v="1019"/>
    <s v="Expent  cost"/>
    <d v="2025-03-24T00:00:00"/>
    <m/>
    <m/>
    <d v="2025-03-24T00:00:00"/>
    <s v="PR2425-06193"/>
    <s v="PO2526-00017"/>
    <d v="2025-03-31T00:00:00"/>
    <m/>
    <n v="10"/>
    <s v="SFST81000005"/>
    <s v="Office Air condition"/>
    <s v="Cooling system jobs"/>
    <n v="1"/>
    <s v="Air Condition ขนาด 9,000 btu._x000a_- ล้างพร้อมตรวจเช็ค แอร์ติดผนัง IT Room FCU-13_x000a_- ล้างพร้อมตรวจเช็ค แอร์คิดผนัง Meeting Room 2 FCU-28_x000a_- ล้างพร้อมตรวจเช็ค แอร์ติดผนัง Chef TINO Room FCU-32"/>
    <n v="3"/>
    <s v="SET."/>
    <n v="800"/>
    <n v="2400"/>
    <m/>
    <x v="150"/>
    <s v="Recive bill and GRN already"/>
    <s v="GRN2526-0000151"/>
    <d v="2025-04-08T00:00:00"/>
    <m/>
    <n v="8"/>
    <s v="Ontime"/>
    <m/>
  </r>
  <r>
    <n v="1020"/>
    <s v="Expent  cost"/>
    <d v="2025-03-24T00:00:00"/>
    <m/>
    <m/>
    <d v="2025-03-24T00:00:00"/>
    <s v="PR2425-06193"/>
    <s v="PO2526-00017"/>
    <d v="2025-03-31T00:00:00"/>
    <m/>
    <n v="10"/>
    <s v="SFST81000005"/>
    <s v="Office Air condition"/>
    <s v="Cooling system jobs"/>
    <n v="2"/>
    <s v="Air Condition ขนาด 24,000 btu._x000a_- ล้างพร้อมตรวจเช็ค แอร์แขวนฝ้า QC Room FCU-09_x000a_- ล้างพร้อมตรวจเช็ค แอร์ติดผนัง IT Room FCU-14_x000a_- ล้างพร้อมตรวจเช็ค แอร์ติดผนัง Office IT Room FCU-15_x000a_- ล้างพร้อมตรวจเช็ค แอร์แขวนฝ้า Living Room FCU-35"/>
    <n v="4"/>
    <s v="SET."/>
    <n v="800"/>
    <n v="3200"/>
    <m/>
    <x v="150"/>
    <s v="Recive bill and GRN already"/>
    <s v="GRN2526-0000151"/>
    <d v="2025-04-08T00:00:00"/>
    <m/>
    <n v="8"/>
    <s v="Ontime"/>
    <m/>
  </r>
  <r>
    <n v="1021"/>
    <s v="Expent  cost"/>
    <d v="2025-03-24T00:00:00"/>
    <m/>
    <m/>
    <d v="2025-03-24T00:00:00"/>
    <s v="PR2425-06193"/>
    <s v="PO2526-00017"/>
    <d v="2025-03-31T00:00:00"/>
    <m/>
    <n v="10"/>
    <s v="SFST81000005"/>
    <s v="Office Air condition"/>
    <s v="Cooling system jobs"/>
    <n v="3"/>
    <s v="Air Condition ขนาด 26,000 btu._x000a_- ล้างพร้อมตรวจเช็ค แอร์แขวนฝ้าโรงอาหารฝั่งดิบ FCU-05_x000a_- ล้างพร้อมตรวจเช็ค แอร์แขวนฝ้าโรงอาหารฝั่งดิบ FCU-06_x000a_- ล้างพร้อมตรวจเช็ค แอร์แขวนฝ้าโรงอาหารฝั่งดิบ FCU-19_x000a_- ล้างพร้อมตรวจเช็ค แอร์แขวนฝ้าโรงอาหารฝั่งสุก FCU-24_x000a_- ล้างพร้อมตรวจเช็ค แอร์แขวนฝ้าโรงอาหารฝั่งสุก FCU-25_x000a_- ล้างพร้อมตรวจเช็ค แอร์แขวนฝ้าโรงอาหารฝั่งสุก FCU-27"/>
    <n v="6"/>
    <s v="SET."/>
    <n v="800"/>
    <n v="4800"/>
    <m/>
    <x v="150"/>
    <s v="Recive bill and GRN already"/>
    <s v="GRN2526-0000151"/>
    <d v="2025-04-08T00:00:00"/>
    <m/>
    <n v="8"/>
    <s v="Ontime"/>
    <m/>
  </r>
  <r>
    <n v="1022"/>
    <s v="Expent  cost"/>
    <d v="2025-03-24T00:00:00"/>
    <m/>
    <m/>
    <d v="2025-03-24T00:00:00"/>
    <s v="PR2425-06193"/>
    <s v="PO2526-00017"/>
    <d v="2025-03-31T00:00:00"/>
    <m/>
    <n v="10"/>
    <s v="SFST81000005"/>
    <s v="Office Air condition"/>
    <s v="Cooling system jobs"/>
    <n v="4"/>
    <s v="Air Condition ขนาด 40,000 btu._x000a_- ล้างพร้อมตรวจเช็ค แอร์แขวนฝ้า Office Production Room"/>
    <n v="1"/>
    <s v="SET."/>
    <n v="800"/>
    <n v="800"/>
    <m/>
    <x v="150"/>
    <s v="Recive bill and GRN already"/>
    <s v="GRN2526-0000151"/>
    <d v="2025-04-08T00:00:00"/>
    <m/>
    <n v="8"/>
    <s v="Ontime"/>
    <m/>
  </r>
  <r>
    <n v="1023"/>
    <s v="Expent  cost"/>
    <d v="2025-03-24T00:00:00"/>
    <m/>
    <m/>
    <d v="2025-03-24T00:00:00"/>
    <s v="PR2425-06193"/>
    <s v="PO2526-00017"/>
    <d v="2025-03-31T00:00:00"/>
    <m/>
    <n v="10"/>
    <s v="SFST81000005"/>
    <s v="Office Air condition"/>
    <s v="Cooling system jobs"/>
    <n v="5"/>
    <s v="Air Condition ขนาด 17,000 btu._x000a_- ล้างพร้อมตรวจเช็ค แอร์ติดผนัง QA MGR FCU-08"/>
    <n v="1"/>
    <s v="SET."/>
    <n v="600"/>
    <n v="600"/>
    <m/>
    <x v="150"/>
    <s v="Recive bill and GRN already"/>
    <s v="GRN2526-0000151"/>
    <d v="2025-04-08T00:00:00"/>
    <m/>
    <n v="8"/>
    <s v="Ontime"/>
    <m/>
  </r>
  <r>
    <n v="1024"/>
    <s v="Expent  cost"/>
    <d v="2025-03-24T00:00:00"/>
    <m/>
    <m/>
    <d v="2025-03-24T00:00:00"/>
    <s v="PR2425-06193"/>
    <s v="PO2526-00017"/>
    <d v="2025-03-31T00:00:00"/>
    <m/>
    <n v="10"/>
    <s v="SFST81000005"/>
    <s v="Office Air condition"/>
    <s v="Cooling system jobs"/>
    <n v="6"/>
    <s v="Air Condition ขนาด 22,000 btu._x000a_- ล้างพร้อมตรวจเช็ค แอร์ติดผนัง QA Room FCU-11_x000a_- ล้างพร้อมตรวจเช็ค แอร์ติดผนัง Planning Room FCU-12_x000a_- ล้างพร้อมตรวจเช็ค แอร์ติดผนัง R&amp;D Office FCU-38"/>
    <n v="3"/>
    <s v="SET."/>
    <n v="600"/>
    <n v="1800"/>
    <m/>
    <x v="150"/>
    <s v="Recive bill and GRN already"/>
    <s v="GRN2526-0000151"/>
    <d v="2025-04-08T00:00:00"/>
    <m/>
    <n v="8"/>
    <s v="Ontime"/>
    <m/>
  </r>
  <r>
    <n v="1025"/>
    <s v="Expent  cost"/>
    <d v="2025-03-24T00:00:00"/>
    <m/>
    <m/>
    <d v="2025-03-24T00:00:00"/>
    <s v="PR2425-06193"/>
    <s v="PO2526-00017"/>
    <d v="2025-03-31T00:00:00"/>
    <m/>
    <n v="10"/>
    <s v="SFST81000005"/>
    <s v="Office Air condition"/>
    <s v="Cooling system jobs"/>
    <n v="7"/>
    <s v="Air Condition ขนาด 30,000 btu._x000a_- ล้างพร้อมตรวจเช็ค แอร์ติดผนัง Meeting Room 1 FCU-34"/>
    <n v="1"/>
    <s v="SET."/>
    <n v="600"/>
    <n v="600"/>
    <m/>
    <x v="150"/>
    <s v="Recive bill and GRN already"/>
    <s v="GRN2526-0000151"/>
    <d v="2025-04-08T00:00:00"/>
    <m/>
    <n v="8"/>
    <s v="Ontime"/>
    <m/>
  </r>
  <r>
    <n v="1026"/>
    <s v="Expent  cost"/>
    <d v="2025-03-24T00:00:00"/>
    <m/>
    <m/>
    <d v="2025-03-24T00:00:00"/>
    <s v="PR2425-06193"/>
    <s v="PO2526-00017"/>
    <d v="2025-03-31T00:00:00"/>
    <m/>
    <n v="10"/>
    <s v="SFST81000005"/>
    <s v="Office Air condition"/>
    <s v="Cooling system jobs"/>
    <n v="8"/>
    <s v="งานรื้อแอร์_x000a_- ถอดรื้อแอร์แขวนออก Office Production Room FCU-10"/>
    <n v="1"/>
    <s v="SET."/>
    <n v="1500"/>
    <n v="1500"/>
    <m/>
    <x v="150"/>
    <s v="Recive bill and GRN already"/>
    <s v="GRN2526-0000151"/>
    <d v="2025-04-08T00:00:00"/>
    <m/>
    <n v="8"/>
    <s v="Ontime"/>
    <m/>
  </r>
  <r>
    <n v="1027"/>
    <s v="Expent  cost"/>
    <d v="2025-03-26T00:00:00"/>
    <m/>
    <m/>
    <d v="2025-03-26T00:00:00"/>
    <s v="PR2425-06255"/>
    <s v="PO2526-00045"/>
    <d v="2025-04-02T00:00:00"/>
    <m/>
    <n v="30"/>
    <s v="SFST34000044"/>
    <s v="Consumable part for MN"/>
    <s v="Cooling  part"/>
    <n v="1"/>
    <s v="Philip&quot;,T8,20W, 2100lm, ECO SOFT HO LED"/>
    <n v="40"/>
    <s v="PCS."/>
    <n v="185"/>
    <n v="7400"/>
    <m/>
    <x v="0"/>
    <s v="Recive bill and GRN already"/>
    <s v="GRN2526-0000111"/>
    <d v="2025-04-05T00:00:00"/>
    <m/>
    <n v="3"/>
    <s v="Ontime"/>
    <m/>
  </r>
  <r>
    <n v="1028"/>
    <s v="Expent  cost"/>
    <d v="2025-03-26T00:00:00"/>
    <m/>
    <m/>
    <d v="2025-03-26T00:00:00"/>
    <s v="PR2425-06255"/>
    <s v="PO2526-00039"/>
    <d v="2025-04-02T00:00:00"/>
    <m/>
    <n v="30"/>
    <s v="SFST34000187"/>
    <s v="Consumable part for MN"/>
    <s v="Electrical jobs"/>
    <n v="2"/>
    <s v="LED EVE T8 SIMPLE FIT DE 22 W. DAYLIGHT G13 (1Box/25PC.)"/>
    <n v="40"/>
    <s v="PCS."/>
    <n v="105"/>
    <n v="4200"/>
    <m/>
    <x v="2"/>
    <s v="Recive bill and GRN already"/>
    <s v="GRN2526-0000352"/>
    <d v="2025-04-29T00:00:00"/>
    <m/>
    <n v="27"/>
    <s v="Ontime"/>
    <m/>
  </r>
  <r>
    <n v="1029"/>
    <s v="CAPEX  (Budget)"/>
    <d v="2025-03-28T00:00:00"/>
    <m/>
    <m/>
    <d v="2025-03-28T00:00:00"/>
    <s v="PR2425-06293"/>
    <s v="PO2526-00044"/>
    <d v="2025-04-04T00:00:00"/>
    <m/>
    <n v="65"/>
    <s v="SFST82000005"/>
    <s v="Cooling machine for PD line"/>
    <s v="Cooling system jobs"/>
    <n v="1"/>
    <s v="Install Evaporators CU 3.3_x000a_- งานรื้อถอนคอยล์เย็นเก่า_x000a_- งานติดตั้งคอยล์เย็นใหม่_x000a_- ค่าอุปกรณ์_x000a_- ค่าเดินทาง ที่พัก_x000a_- รายละเอียดเพิ่มเติมตามใบเสนอราคาแนบ_x000a_- Disposit 50 %"/>
    <n v="1"/>
    <s v="JOB"/>
    <n v="26500"/>
    <n v="26500"/>
    <m/>
    <x v="84"/>
    <s v="Recive bill and GRN already"/>
    <s v="GRN2526-0001487"/>
    <d v="2025-06-06T00:00:00"/>
    <m/>
    <n v="63"/>
    <s v="Ontime"/>
    <m/>
  </r>
  <r>
    <n v="1030"/>
    <s v="CAPEX  (Budget)"/>
    <d v="2025-03-28T00:00:00"/>
    <m/>
    <m/>
    <d v="2025-03-28T00:00:00"/>
    <s v="PR2425-06294"/>
    <s v="PO2526-00042"/>
    <d v="2025-04-04T00:00:00"/>
    <m/>
    <n v="21"/>
    <s v="SFST82000007"/>
    <s v="Water plant"/>
    <s v="Water system jobs"/>
    <n v="1"/>
    <s v="Grundfos Pump (Type CR 10-8) 3 Kw._x000a_Description: CR 10-8 A-FGJ-A-E-HQQE_x000a_Scope of Work_x000a_-Remove Old Pump_x000a_- Install New Pump_x000a_- Test Run"/>
    <n v="1"/>
    <s v="EA."/>
    <n v="123000"/>
    <n v="123000"/>
    <m/>
    <x v="74"/>
    <s v="Recive bill and GRN already"/>
    <s v="GRN2526-0000402"/>
    <d v="2025-04-23T00:00:00"/>
    <m/>
    <n v="19"/>
    <s v="Ontime"/>
    <m/>
  </r>
  <r>
    <n v="1031"/>
    <s v="CAPEX  (Budget)"/>
    <d v="2025-03-28T00:00:00"/>
    <m/>
    <m/>
    <d v="2025-03-28T00:00:00"/>
    <s v="PR2425-06295"/>
    <s v="PO2526-00041"/>
    <d v="2025-04-04T00:00:00"/>
    <m/>
    <n v="21"/>
    <s v="SFST82000007"/>
    <s v="Water plant"/>
    <s v="Water system jobs"/>
    <n v="1"/>
    <s v="Grundfos Pump (Type CR 10-22) 7.5 Kw._x000a_Description: CR 10-22 A-FJ-A-E-HQQE_x000a_Scope of Work_x000a_- Remove Old Pump_x000a_- Install New Pump_x000a_- Test Run"/>
    <n v="1"/>
    <s v="EA."/>
    <n v="168000"/>
    <n v="168000"/>
    <m/>
    <x v="74"/>
    <s v="Recive bill and GRN already"/>
    <s v="GRN2526-0000401"/>
    <d v="2025-04-23T00:00:00"/>
    <m/>
    <n v="19"/>
    <s v="Ontime"/>
    <m/>
  </r>
  <r>
    <n v="1032"/>
    <s v="CAPEX  (Budget)"/>
    <d v="2025-03-28T00:00:00"/>
    <m/>
    <m/>
    <d v="2025-03-28T00:00:00"/>
    <s v="PR2425-06297"/>
    <s v="PO2526-00048"/>
    <d v="2025-04-10T00:00:00"/>
    <m/>
    <n v="45"/>
    <s v="SFST82000004"/>
    <s v="Civill jobs (Floor-Wall-Celling-roof)"/>
    <s v="Cevil jobs"/>
    <n v="1"/>
    <s v="บัวสแตนเลส ขนาดห้อง 780x338 ซม."/>
    <n v="1"/>
    <s v="JOB"/>
    <n v="53500"/>
    <n v="53500"/>
    <m/>
    <x v="151"/>
    <s v="Recive bill and GRN already"/>
    <s v="GRN2526-0001087"/>
    <d v="2025-05-22T00:00:00"/>
    <m/>
    <n v="42"/>
    <s v="Ontime"/>
    <m/>
  </r>
  <r>
    <n v="1033"/>
    <s v="CAPEX  (Budget)"/>
    <d v="2025-03-28T00:00:00"/>
    <m/>
    <m/>
    <d v="2025-03-28T00:00:00"/>
    <s v="PR2425-06297"/>
    <s v="PO2526-00048"/>
    <d v="2025-03-31T00:00:00"/>
    <d v="2025-03-31T00:00:00"/>
    <n v="60"/>
    <s v="SFST82000004"/>
    <s v="Civill jobs (Floor-Wall-Celling-roof)"/>
    <s v="Cevil jobs"/>
    <n v="2"/>
    <s v="บัวสแตนเลส ขนาดห้อง 140x338 ซม."/>
    <n v="1"/>
    <s v="JOB"/>
    <n v="23500"/>
    <n v="23500"/>
    <m/>
    <x v="151"/>
    <s v="Recive bill and GRN already"/>
    <s v="GRN2526-0001087"/>
    <d v="2025-05-22T00:00:00"/>
    <m/>
    <n v="52"/>
    <s v="Ontime"/>
    <m/>
  </r>
  <r>
    <n v="1034"/>
    <s v="CAPEX  (Budget)"/>
    <d v="2025-03-28T00:00:00"/>
    <m/>
    <m/>
    <d v="2025-03-28T00:00:00"/>
    <s v="PR2425-06297"/>
    <s v="PO2526-00048"/>
    <d v="2025-03-31T00:00:00"/>
    <d v="2025-03-31T00:00:00"/>
    <n v="60"/>
    <s v="SFST82000004"/>
    <s v="Civill jobs (Floor-Wall-Celling-roof)"/>
    <s v="Cevil jobs"/>
    <n v="3"/>
    <s v="ค่าแรงติดตั้ง บัวสแตนเลส"/>
    <n v="1"/>
    <s v="JOB"/>
    <n v="66500"/>
    <n v="66500"/>
    <m/>
    <x v="151"/>
    <s v="Recive bill and GRN already"/>
    <s v="GRN2526-0001087"/>
    <d v="2025-05-22T00:00:00"/>
    <m/>
    <n v="52"/>
    <s v="Ontime"/>
    <m/>
  </r>
  <r>
    <n v="1035"/>
    <s v="CAPEX  (Budget)"/>
    <d v="2025-03-28T00:00:00"/>
    <m/>
    <m/>
    <d v="2025-03-28T00:00:00"/>
    <s v="PR2425-06298"/>
    <s v="PO2526-00040"/>
    <d v="2025-03-31T00:00:00"/>
    <d v="2025-03-31T00:00:00"/>
    <n v="20"/>
    <s v="SFST82000009"/>
    <s v="Tool and Equipment PD M/C"/>
    <s v="Tool and Equipment"/>
    <n v="1"/>
    <s v="Air Curtain หน้ากว้าง 900 mm_x000a_- Air flow 900 mm (m³/h) Diamond FM-3509S-L"/>
    <n v="1"/>
    <s v="EA."/>
    <n v="12400"/>
    <n v="12400"/>
    <m/>
    <x v="152"/>
    <s v="Recive bill and GRN already"/>
    <s v="GRN2526-0000027"/>
    <d v="2025-04-02T00:00:00"/>
    <m/>
    <n v="2"/>
    <s v="Ontime"/>
    <m/>
  </r>
  <r>
    <n v="1036"/>
    <s v="CAPEX  (Budget)"/>
    <d v="2025-03-28T00:00:00"/>
    <m/>
    <m/>
    <d v="2025-03-28T00:00:00"/>
    <s v="PR2425-06298"/>
    <s v="PO2526-00040"/>
    <d v="2025-03-31T00:00:00"/>
    <d v="2025-03-31T00:00:00"/>
    <n v="20"/>
    <s v="SFST82000009"/>
    <s v="Tool and Equipment PD M/C"/>
    <s v="Tool and Equipment"/>
    <n v="2"/>
    <s v="Air Curtain หน้ากว้าง 1200 mm_x000a_- Air flow 1200 mm (m³/h) Diamond FM - 3512S-L"/>
    <n v="1"/>
    <s v="EA."/>
    <n v="14600"/>
    <n v="14600"/>
    <m/>
    <x v="152"/>
    <s v="Recive bill and GRN already"/>
    <s v="GRN2526-0000027"/>
    <d v="2025-04-02T00:00:00"/>
    <m/>
    <n v="2"/>
    <s v="Ontime"/>
    <m/>
  </r>
  <r>
    <n v="1037"/>
    <s v="CAPEX  (Budget)"/>
    <d v="2025-03-28T00:00:00"/>
    <m/>
    <m/>
    <d v="2025-03-28T00:00:00"/>
    <s v="PR2425-06298"/>
    <s v="PO2526-00040"/>
    <d v="2025-03-31T00:00:00"/>
    <d v="2025-03-31T00:00:00"/>
    <n v="20"/>
    <s v="SFST82000009"/>
    <s v="Tool and Equipment PD M/C"/>
    <s v="Tool and Equipment"/>
    <n v="3"/>
    <s v="Air Curtain หน้ากว้าง 900 mm_x000a_- Air flow 900 mm (m³/h) Diamond FM-3509S-L"/>
    <n v="1"/>
    <s v="EA."/>
    <n v="12400"/>
    <n v="12400"/>
    <m/>
    <x v="152"/>
    <s v="Recive bill and GRN already"/>
    <s v="GRN2526-0000027"/>
    <d v="2025-04-02T00:00:00"/>
    <m/>
    <n v="2"/>
    <s v="Ontime"/>
    <m/>
  </r>
  <r>
    <n v="1038"/>
    <s v="CAPEX  (Budget)"/>
    <d v="2025-03-28T00:00:00"/>
    <m/>
    <m/>
    <d v="2025-03-28T00:00:00"/>
    <s v="PR2425-06298"/>
    <s v="PO2526-00040"/>
    <d v="2025-03-31T00:00:00"/>
    <d v="2025-03-31T00:00:00"/>
    <n v="20"/>
    <s v="SFST82000009"/>
    <s v="Tool and Equipment PD M/C"/>
    <s v="Tool and Equipment"/>
    <n v="4"/>
    <s v="Air Curtain หน้ากว้าง 1200 mm_x000a_- Air flow 1200 mm (m³/h) Diamond FM - 3512S-L"/>
    <n v="1"/>
    <s v="EA."/>
    <n v="14600"/>
    <n v="14600"/>
    <m/>
    <x v="152"/>
    <s v="Recive bill and GRN already"/>
    <s v="GRN2526-0000027"/>
    <d v="2025-04-02T00:00:00"/>
    <m/>
    <n v="2"/>
    <s v="Ontime"/>
    <m/>
  </r>
  <r>
    <n v="1039"/>
    <s v="CAPEX  (Budget)"/>
    <d v="2025-03-28T00:00:00"/>
    <m/>
    <m/>
    <d v="2025-03-28T00:00:00"/>
    <s v="PR2425-06298"/>
    <s v="PO2526-00040"/>
    <d v="2025-03-31T00:00:00"/>
    <d v="2025-03-31T00:00:00"/>
    <n v="20"/>
    <s v="SFST82000009"/>
    <s v="Tool and Equipment PD M/C"/>
    <s v="Tool and Equipment"/>
    <n v="5"/>
    <s v="Air Curtain หน้ากว้าง 1200 mm_x000a_- Air flow 1200 mm (m³/h) Diamond FM - 3512S-L"/>
    <n v="1"/>
    <s v="EA."/>
    <n v="14600"/>
    <n v="14600"/>
    <m/>
    <x v="152"/>
    <s v="Recive bill and GRN already"/>
    <s v="GRN2526-0000027"/>
    <d v="2025-04-02T00:00:00"/>
    <m/>
    <n v="2"/>
    <s v="Ontime"/>
    <m/>
  </r>
  <r>
    <n v="1040"/>
    <s v="CAPEX  (Budget)"/>
    <d v="2025-03-28T00:00:00"/>
    <m/>
    <m/>
    <d v="2025-03-28T00:00:00"/>
    <s v="PR2425-06298"/>
    <s v="PO2526-00040"/>
    <d v="2025-03-31T00:00:00"/>
    <d v="2025-03-31T00:00:00"/>
    <n v="20"/>
    <s v="SFST82000009"/>
    <s v="Tool and Equipment PD M/C"/>
    <s v="Tool and Equipment"/>
    <n v="6"/>
    <s v="Air Curtain หน้ากว้าง 1200 mm_x000a_- Air flow 1200 mm (m³/h) Diamond FM - 3512S-L"/>
    <n v="1"/>
    <s v="EA."/>
    <n v="14600"/>
    <n v="14600"/>
    <m/>
    <x v="152"/>
    <s v="Recive bill and GRN already"/>
    <s v="GRN2526-0000027"/>
    <d v="2025-04-02T00:00:00"/>
    <m/>
    <n v="2"/>
    <s v="Ontime"/>
    <m/>
  </r>
  <r>
    <n v="1041"/>
    <s v="CAPEX  (Budget)"/>
    <d v="2025-03-28T00:00:00"/>
    <m/>
    <m/>
    <d v="2025-03-28T00:00:00"/>
    <s v="PR2425-06299"/>
    <s v="PO2526-00043"/>
    <d v="2025-03-31T00:00:00"/>
    <d v="2025-03-31T00:00:00"/>
    <n v="120"/>
    <s v="SFST82000007"/>
    <s v="Tool and Equipment  Engineering"/>
    <s v="Water system jobs"/>
    <n v="1"/>
    <s v="งานตู้คอนโทรลควบคุมปั๊มน้าไฮเพลสเซอร์ล้างไลน์ผลิต_x000a_- PLC Mitsubishi FX-35 CPU 220 VAC with program_x000a_- Temperature control ANLY AT-502_x000a_- Main power 50 A_x000a_- Motor Breaker 7.5 kw_x000a_- Breaker control 24 vdc 5A_x000a_- Breaker control 5 A (Ac)_x000a_- Magnetic 7.5 kw 3_x000a_- Power supply dc 24 v 10A_x000a_- Thermocouple + สาย_x000a_- Inverter 7.5 kw_x000a_- Switch 3 Position with contact 2 No_x000a_- Emergency Stop with contact NC_x000a_- สายไฟฟ้า แดง, ทําเงิน, ขาว ขนาด 1.5 sqmm._x000a_- รางไฟฟ้า ขนาด 80×80_x000a_- คู่ควบคุมไฟฟ้าขนาด 600×300×600 mm._x000a_- ค่าค่าเนินการ"/>
    <n v="1"/>
    <s v="JOB."/>
    <n v="149940"/>
    <n v="149940"/>
    <m/>
    <x v="115"/>
    <s v="Recive bill and GRN already"/>
    <s v="GRN2526-0000860"/>
    <d v="2025-05-14T00:00:00"/>
    <m/>
    <n v="44"/>
    <s v="Ontime"/>
    <m/>
  </r>
  <r>
    <n v="1042"/>
    <s v="Expent  cost"/>
    <d v="2025-03-31T00:00:00"/>
    <m/>
    <m/>
    <d v="2025-03-31T00:00:00"/>
    <s v="PR2425-06309"/>
    <s v="PO2526-00158"/>
    <d v="2025-04-10T00:00:00"/>
    <m/>
    <n v="21"/>
    <s v="SFST11000260"/>
    <s v="Tool and Equipment  Engineering"/>
    <s v="Water system jobs"/>
    <n v="1"/>
    <s v="โซเดียม 10%  + COA"/>
    <n v="200"/>
    <s v="Kg."/>
    <n v="5.56"/>
    <n v="1112"/>
    <m/>
    <x v="137"/>
    <s v="Recive bill and GRN already"/>
    <s v="GRN2526-0000199"/>
    <d v="2025-04-10T00:00:00"/>
    <m/>
    <n v="0"/>
    <s v="Ontime"/>
    <m/>
  </r>
  <r>
    <n v="1043"/>
    <s v="Expent  cost"/>
    <d v="2025-03-31T00:00:00"/>
    <m/>
    <m/>
    <d v="2025-03-31T00:00:00"/>
    <s v="PR2425-06309"/>
    <s v="PO2526-00157"/>
    <d v="2025-04-10T00:00:00"/>
    <m/>
    <n v="21"/>
    <s v="SFST11000256"/>
    <s v="Waste water "/>
    <s v="Water system jobs"/>
    <n v="1"/>
    <s v="Bio Solution 1 lit"/>
    <n v="4"/>
    <s v="BOT."/>
    <n v="800"/>
    <n v="3200"/>
    <m/>
    <x v="138"/>
    <s v="Recive bill and GRN already"/>
    <s v="GRN2526-0000200"/>
    <d v="2025-04-10T00:00:00"/>
    <m/>
    <n v="0"/>
    <s v="Ontime"/>
    <m/>
  </r>
  <r>
    <n v="1044"/>
    <s v="CAPEX  (Budget)"/>
    <d v="2025-03-28T00:00:00"/>
    <m/>
    <m/>
    <d v="2025-03-28T00:00:00"/>
    <s v="PR2425-06312"/>
    <s v="PO2526-00049"/>
    <d v="2025-03-31T00:00:00"/>
    <d v="2025-03-31T00:00:00"/>
    <n v="300"/>
    <s v="SFST82000015"/>
    <s v="Civill jobs (Floor-Wall-Celling-roof)"/>
    <s v="Cevil jobs"/>
    <n v="1"/>
    <s v="Demolishing work_x000a_-Take off existng overhead sectional door 2.00 x 2.30 m._x000a_-Take off existng dock sheter and take off existing pvc curain 2 x 2.30 m._x000a_-Take off existng siding sheet &amp; Flashing_x000a_-Demolishing Existing concrete pavement_x000a_-Demolishing Existing concrete wall 0.20x0.50 m._x000a_-Demolishing iso wall partition_x000a_-Disposal concrete scarp out working area"/>
    <n v="1"/>
    <s v="JOB."/>
    <n v="219400"/>
    <n v="219400"/>
    <m/>
    <x v="153"/>
    <s v="Recive bill and GRN already"/>
    <s v="GRN2526-0006409"/>
    <d v="2025-12-22T00:00:00"/>
    <m/>
    <n v="266"/>
    <s v="Ontime"/>
    <m/>
  </r>
  <r>
    <n v="1045"/>
    <s v="CAPEX  (Budget)"/>
    <d v="2025-03-28T00:00:00"/>
    <m/>
    <m/>
    <d v="2025-03-28T00:00:00"/>
    <s v="PR2425-06312"/>
    <s v="PO2526-00049"/>
    <d v="2025-03-31T00:00:00"/>
    <d v="2025-03-31T00:00:00"/>
    <n v="300"/>
    <s v="SFST82000015"/>
    <s v="Civill jobs (Floor-Wall-Celling-roof)"/>
    <s v="Cevil jobs"/>
    <n v="2"/>
    <s v="New loading work_x000a_-Temporary fence protection wprking area H-2.40 m. for Outside_x000a_-Temporary iso wall partition for inside factory_x000a_-Soil exvacation_x000a_-Soil disposal_x000a_-New steel guard rail dai 150 H1,500 mm.w/condrete fill &amp; OP paint_x000a_-New overhead sectional door 2.70 x 3.00 m._x000a_-New dock shelter 3.5 x 3.7 m._x000a_-New pvc curtain 2.70 x 3.00 m._x000a_-Leveling w/compaction existing soil_x000a_-Crushed stone w/compaction T = 200 mm._x000a_-New concrete pavement T-200 mm._x000a_-New concrete gutter w/Galvanized Grating w-400 mm._x000a_-New concrete wall 0.20x0.50 m._x000a_-Repainting wall concrete_x000a_-Modify siding sheet &amp; flafhing_x000a_-Modify iso wall partition_x000a_-Overhead"/>
    <n v="1"/>
    <s v="JOB."/>
    <n v="783784"/>
    <n v="783784"/>
    <m/>
    <x v="153"/>
    <s v="Recive bill and GRN already"/>
    <s v="GRN2526-0006409"/>
    <d v="2025-12-22T00:00:00"/>
    <m/>
    <n v="266"/>
    <s v="Ontime"/>
    <m/>
  </r>
  <r>
    <n v="1046"/>
    <s v="Expent  cost"/>
    <d v="2025-03-28T00:00:00"/>
    <m/>
    <m/>
    <d v="2025-04-01T00:00:00"/>
    <s v="PR2425-06316"/>
    <s v="PO2526-00169"/>
    <d v="2025-04-10T00:00:00"/>
    <m/>
    <n v="21"/>
    <s v="SFST81000078"/>
    <s v="Civill jobs (Floor-Wall-Celling-roof)"/>
    <s v="Cevil jobs"/>
    <n v="1"/>
    <s v="งานเคลือบพื้น Polyurethane (PU HF 10-12 mm.)_x000a_- งานห้อง Blast2 (24 Sq.m)"/>
    <n v="1"/>
    <s v="JOB."/>
    <n v="50000"/>
    <n v="50000"/>
    <m/>
    <x v="113"/>
    <s v="Recive bill and GRN already"/>
    <s v="GRN2526-0000434"/>
    <d v="2025-04-23T00:00:00"/>
    <m/>
    <n v="13"/>
    <s v="Ontime"/>
    <m/>
  </r>
  <r>
    <n v="1047"/>
    <s v="Expent  cost"/>
    <d v="2025-03-28T00:00:00"/>
    <m/>
    <m/>
    <d v="2025-04-01T00:00:00"/>
    <s v="PR2425-06316"/>
    <s v="PO2526-00169"/>
    <d v="2025-04-10T00:00:00"/>
    <m/>
    <n v="21"/>
    <s v="SFST81000078"/>
    <s v="Civill jobs (Floor-Wall-Celling-roof)"/>
    <s v="Cevil jobs"/>
    <n v="2"/>
    <s v="งานห้อง Anti (3.8 Sq.m)"/>
    <n v="1"/>
    <s v="JOB."/>
    <n v="8000"/>
    <n v="8000"/>
    <m/>
    <x v="113"/>
    <s v="Recive bill and GRN already"/>
    <s v="GRN2526-0000434"/>
    <d v="2025-04-23T00:00:00"/>
    <m/>
    <n v="13"/>
    <s v="Ontime"/>
    <m/>
  </r>
  <r>
    <n v="1048"/>
    <s v="Expent  cost"/>
    <d v="2025-03-28T00:00:00"/>
    <m/>
    <m/>
    <d v="2025-04-01T00:00:00"/>
    <s v="PR2425-06316"/>
    <s v="PO2526-00169"/>
    <d v="2025-04-10T00:00:00"/>
    <m/>
    <n v="21"/>
    <s v="SFST81000078"/>
    <s v="Civill jobs (Floor-Wall-Celling-roof)"/>
    <s v="Cevil jobs"/>
    <n v="3"/>
    <s v="งานห้อง Blast Chill 1 (12.6 Sq.m)"/>
    <n v="1"/>
    <s v="JOB."/>
    <n v="25000"/>
    <n v="25000"/>
    <m/>
    <x v="113"/>
    <s v="Recive bill and GRN already"/>
    <s v="GRN2526-0000434"/>
    <d v="2025-04-23T00:00:00"/>
    <m/>
    <n v="13"/>
    <s v="Ontime"/>
    <m/>
  </r>
  <r>
    <n v="1049"/>
    <s v="Expent  cost"/>
    <d v="2025-03-28T00:00:00"/>
    <m/>
    <m/>
    <d v="2025-04-01T00:00:00"/>
    <s v="PR2425-06316"/>
    <s v="PO2526-00169"/>
    <d v="2025-04-10T00:00:00"/>
    <m/>
    <n v="21"/>
    <s v="SFST81000078"/>
    <s v="Civill jobs (Floor-Wall-Celling-roof)"/>
    <s v="Cevil jobs"/>
    <n v="4"/>
    <s v="งานห้อง Blast Chill 2 (12.6 Sq.m)"/>
    <n v="1"/>
    <s v="JOB."/>
    <n v="25000"/>
    <n v="25000"/>
    <m/>
    <x v="113"/>
    <s v="Recive bill and GRN already"/>
    <s v="GRN2526-0000434"/>
    <d v="2025-04-23T00:00:00"/>
    <m/>
    <n v="13"/>
    <s v="Ontime"/>
    <m/>
  </r>
  <r>
    <n v="1050"/>
    <s v="Expent  cost"/>
    <d v="2025-03-28T00:00:00"/>
    <m/>
    <m/>
    <d v="2025-04-01T00:00:00"/>
    <s v="PR2425-06316"/>
    <s v="PO2526-00169"/>
    <d v="2025-04-10T00:00:00"/>
    <m/>
    <n v="21"/>
    <s v="SFST81000078"/>
    <s v="Civill jobs (Floor-Wall-Celling-roof)"/>
    <s v="Cevil jobs"/>
    <n v="5"/>
    <s v="งานเคลือบบัว_x000a_- ห้อง Blast2 จํานวน 21 เมตร_x000a_- ห้อง Ante จํานวน 4 เมตร_x000a_- ห้อง Blast chill 1 จํานวน 11 เมตร_x000a_- ห้อง Blast chill 2"/>
    <n v="1"/>
    <s v="JOB."/>
    <n v="15000"/>
    <n v="15000"/>
    <m/>
    <x v="113"/>
    <s v="Recive bill and GRN already"/>
    <s v="GRN2526-0000434"/>
    <d v="2025-04-23T00:00:00"/>
    <m/>
    <n v="13"/>
    <s v="Ontime"/>
    <m/>
  </r>
  <r>
    <n v="1051"/>
    <s v="Expent  cost"/>
    <d v="2025-03-28T00:00:00"/>
    <m/>
    <m/>
    <d v="2025-04-01T00:00:00"/>
    <s v="PR2425-06316"/>
    <s v="PO2526-00169"/>
    <d v="2025-04-18T00:00:00"/>
    <m/>
    <n v="21"/>
    <s v="SFST81000078"/>
    <s v="Civill jobs (Floor-Wall-Celling-roof)"/>
    <s v="Cevil jobs"/>
    <n v="6"/>
    <s v="ค่าดำเนินการช่วงเทศกาล สงกรานต์"/>
    <n v="1"/>
    <s v="JOB."/>
    <n v="28000"/>
    <n v="28000"/>
    <m/>
    <x v="113"/>
    <s v="Recive bill and GRN already"/>
    <s v="GRN2526-0000434"/>
    <d v="2025-04-23T00:00:00"/>
    <m/>
    <n v="5"/>
    <s v="Ontime"/>
    <m/>
  </r>
  <r>
    <n v="1052"/>
    <s v="Expent  cost"/>
    <d v="2025-03-28T00:00:00"/>
    <m/>
    <m/>
    <d v="2025-04-01T00:00:00"/>
    <s v="PR2425-06317"/>
    <s v="PO2526-00160"/>
    <d v="2025-04-10T00:00:00"/>
    <d v="2025-04-10T00:00:00"/>
    <n v="30"/>
    <s v="SFST81000048"/>
    <s v="Tool and Equipment PD M/C"/>
    <s v="Eletrical part"/>
    <n v="1"/>
    <s v="ปลั๊กเสียบต่อสาย RTD, PT100 ตัวผู้ M + ตัวเมีย F แบบขากลม 3 ขา"/>
    <n v="10"/>
    <s v="PCS."/>
    <n v="956"/>
    <n v="9560"/>
    <m/>
    <x v="26"/>
    <s v="Recive bill and GRN already"/>
    <s v="GRN2526-0000747"/>
    <d v="2025-05-08T00:00:00"/>
    <m/>
    <n v="28"/>
    <s v="Ontime"/>
    <m/>
  </r>
  <r>
    <n v="1053"/>
    <s v="Expent  cost"/>
    <d v="2025-03-28T00:00:00"/>
    <m/>
    <m/>
    <d v="2025-04-01T00:00:00"/>
    <s v="PR2425-06317"/>
    <s v="PO2526-00161"/>
    <d v="2025-04-18T00:00:00"/>
    <d v="2025-04-10T00:00:00"/>
    <n v="21"/>
    <s v="SFST81000048"/>
    <s v="Tool and Equipment PD M/C"/>
    <s v="Eletrical part"/>
    <n v="2"/>
    <s v="ปลั๊กเสียบต่อสาย Thermocouple ตัวผู้ M + ตัวเมีย F แบบขากลม 2 ขา"/>
    <n v="10"/>
    <s v="PCS."/>
    <n v="920"/>
    <n v="9200"/>
    <m/>
    <x v="154"/>
    <s v="Recive bill and GRN already"/>
    <s v="GRN2526-0000424"/>
    <d v="2025-04-23T00:00:00"/>
    <m/>
    <n v="5"/>
    <s v="Ontime"/>
    <m/>
  </r>
  <r>
    <n v="1054"/>
    <s v="Expent  cost"/>
    <d v="2025-04-01T00:00:00"/>
    <m/>
    <m/>
    <d v="2025-04-01T00:00:00"/>
    <s v="PR2425-06317"/>
    <s v="PO2526-00162"/>
    <d v="2025-04-18T00:00:00"/>
    <d v="2025-04-10T00:00:00"/>
    <n v="21"/>
    <s v="SFST81000048"/>
    <s v="Tool and Equipment PD M/C"/>
    <s v="Eletrical part"/>
    <n v="3"/>
    <s v="RKC Thermocouple Controller Model: CB900FD-M*AN-NN/A/Y"/>
    <n v="2"/>
    <s v="PCS."/>
    <n v="7500"/>
    <n v="15000"/>
    <m/>
    <x v="155"/>
    <s v="Recive bill and GRN already"/>
    <s v="GRN2526-0000318"/>
    <d v="2025-04-19T00:00:00"/>
    <m/>
    <n v="1"/>
    <s v="Ontime"/>
    <m/>
  </r>
  <r>
    <n v="1055"/>
    <s v="Expent  cost"/>
    <d v="2025-04-01T00:00:00"/>
    <m/>
    <m/>
    <d v="2025-04-01T00:00:00"/>
    <s v="PR2425-06318"/>
    <s v="PO2526-00163"/>
    <d v="2025-04-10T00:00:00"/>
    <d v="2025-04-10T00:00:00"/>
    <n v="30"/>
    <s v="SFST81000009"/>
    <s v="Civill jobs (Floor-Wall-Celling-roof)"/>
    <s v="Cevil jobs"/>
    <n v="1"/>
    <s v="แผ่นตะแกรงสแตนเลส SS304 รุ่น XS-43_x000a_- ขนาด 4' x 8' หนา 3.2 mm."/>
    <n v="2"/>
    <s v="PCS."/>
    <n v="4030"/>
    <n v="8060"/>
    <m/>
    <x v="45"/>
    <s v="Recive bill and GRN already"/>
    <s v="GRN2526-0000618"/>
    <d v="2025-05-02T00:00:00"/>
    <m/>
    <n v="22"/>
    <s v="Ontime"/>
    <m/>
  </r>
  <r>
    <n v="1056"/>
    <s v="Expent  cost"/>
    <d v="2025-04-01T00:00:00"/>
    <m/>
    <m/>
    <d v="2025-04-01T00:00:00"/>
    <s v="PR2425-06319"/>
    <s v="PO2526-000164"/>
    <d v="2025-04-18T00:00:00"/>
    <d v="2025-04-10T00:00:00"/>
    <n v="21"/>
    <s v="SFST81000009"/>
    <s v="Civill jobs (Floor-Wall-Celling-roof)"/>
    <s v="Cevil jobs"/>
    <n v="1"/>
    <s v="Cover Stainless ครอบ Passbox Allogen และเปลี่ยนซีลใหม่_x000a_- สแตนเลส 304 หนา 1.5 มม._x000a_- ขนาด 690x1055x1330 มม._x000a_- เปลี่ยนซีลยาง_x000a_- ตัด พับ เชื่อมประกอบขึ้นรูป ตามแบบ พร้อมติดตั้ง"/>
    <n v="2"/>
    <s v="SET."/>
    <n v="18500"/>
    <n v="37000"/>
    <m/>
    <x v="151"/>
    <s v="Recive bill and GRN already"/>
    <s v="GRN2526-0000467"/>
    <d v="2025-04-25T00:00:00"/>
    <m/>
    <n v="7"/>
    <s v="Ontime"/>
    <m/>
  </r>
  <r>
    <n v="1057"/>
    <s v="Expent  cost"/>
    <d v="2025-04-01T00:00:00"/>
    <m/>
    <m/>
    <d v="2025-04-01T00:00:00"/>
    <s v="PR2425-06320"/>
    <s v="PO2526-00165"/>
    <d v="2025-04-18T00:00:00"/>
    <d v="2025-04-10T00:00:00"/>
    <n v="21"/>
    <s v="SFST81000009"/>
    <s v="Safety equipment"/>
    <s v="Safety equipment"/>
    <n v="1"/>
    <s v="Battery ACCU AC1250 12V. 5AH"/>
    <n v="30"/>
    <s v="PCS."/>
    <n v="370"/>
    <n v="11100"/>
    <m/>
    <x v="2"/>
    <s v="Recive bill and GRN already"/>
    <s v="GRN2526-0000315"/>
    <d v="2025-04-19T00:00:00"/>
    <m/>
    <n v="1"/>
    <s v="Ontime"/>
    <m/>
  </r>
  <r>
    <n v="1058"/>
    <s v="Expent  cost"/>
    <d v="2025-04-01T00:00:00"/>
    <m/>
    <m/>
    <d v="2025-04-01T00:00:00"/>
    <s v="PR2425-06320"/>
    <s v="PO2526-00165"/>
    <d v="2025-04-18T00:00:00"/>
    <d v="2025-04-10T00:00:00"/>
    <n v="21"/>
    <s v="SFST81000009"/>
    <s v="Safety equipment"/>
    <s v="Safety equipment"/>
    <n v="2"/>
    <s v="Battery NV MP18.0A-12V. 18Ah"/>
    <n v="2"/>
    <s v="PCS."/>
    <n v="8000"/>
    <n v="16000"/>
    <m/>
    <x v="2"/>
    <s v="Recive bill and GRN already"/>
    <s v="GRN2526-0000315"/>
    <d v="2025-04-19T00:00:00"/>
    <m/>
    <n v="1"/>
    <s v="Ontime"/>
    <m/>
  </r>
  <r>
    <n v="1059"/>
    <s v="Expent  cost"/>
    <d v="2025-04-01T00:00:00"/>
    <m/>
    <m/>
    <d v="2025-04-01T00:00:00"/>
    <s v="PR2425-06321"/>
    <s v="PO2526-00166"/>
    <d v="2025-04-10T00:00:00"/>
    <d v="2025-04-10T00:00:00"/>
    <n v="40"/>
    <s v="SFST81000050"/>
    <s v="Safety equipment"/>
    <s v="Safety equipment"/>
    <n v="1"/>
    <s v="ข็มขัดพยุงหลัง ERGOZO Heavy Duty_x000a_- Size: M = 3เส้น, L = 11เส้น, XL = 2เส้น"/>
    <n v="16"/>
    <s v="PCS."/>
    <n v="320"/>
    <n v="5120"/>
    <m/>
    <x v="119"/>
    <s v="Recive bill and GRN already"/>
    <s v="GRN2526-0000926"/>
    <d v="2025-05-16T00:00:00"/>
    <m/>
    <n v="36"/>
    <s v="Ontime"/>
    <m/>
  </r>
  <r>
    <n v="1060"/>
    <s v="Expent  cost"/>
    <d v="2025-04-01T00:00:00"/>
    <m/>
    <m/>
    <d v="2025-04-01T00:00:00"/>
    <s v="PR2425-06321"/>
    <s v="PO2526-00168"/>
    <d v="2025-04-10T00:00:00"/>
    <d v="2025-04-10T00:00:00"/>
    <n v="30"/>
    <s v="SFST81000050"/>
    <s v="Safety equipment"/>
    <s v="Safety equipment"/>
    <n v="2"/>
    <s v="หมวกนิรภัย RANGER SAFETY มีสายรัดคาง สีน้ำเงิน"/>
    <n v="10"/>
    <s v="PCS."/>
    <n v="150"/>
    <n v="1500"/>
    <m/>
    <x v="3"/>
    <s v="Recive bill and GRN already"/>
    <s v="GRN2526-0000614"/>
    <d v="2025-05-02T00:00:00"/>
    <m/>
    <n v="22"/>
    <s v="Ontime"/>
    <m/>
  </r>
  <r>
    <n v="1061"/>
    <s v="Expent  cost"/>
    <d v="2025-04-01T00:00:00"/>
    <m/>
    <m/>
    <d v="2025-04-01T00:00:00"/>
    <s v="PR2425-06321"/>
    <s v="PO2526-00167"/>
    <d v="2025-04-18T00:00:00"/>
    <m/>
    <n v="21"/>
    <s v="SFST81000050"/>
    <s v="Safety equipment"/>
    <s v="Safety equipment"/>
    <n v="3"/>
    <s v="ปลอกแขนผ้า"/>
    <n v="10"/>
    <s v="PCS."/>
    <n v="47.5"/>
    <n v="475"/>
    <m/>
    <x v="156"/>
    <s v="Recive bill and GRN already"/>
    <s v="GRN2526-0000495"/>
    <d v="2025-04-25T00:00:00"/>
    <m/>
    <n v="7"/>
    <s v="Ontime"/>
    <m/>
  </r>
  <r>
    <n v="1062"/>
    <s v="Expent  cost"/>
    <d v="2025-04-01T00:00:00"/>
    <m/>
    <m/>
    <d v="2025-04-01T00:00:00"/>
    <s v="PR2425-06321"/>
    <s v="PO2526-00168"/>
    <d v="2025-04-10T00:00:00"/>
    <d v="2025-04-10T00:00:00"/>
    <n v="30"/>
    <s v="SFST81000050"/>
    <s v="Safety equipment"/>
    <s v="Safety equipment"/>
    <n v="4"/>
    <s v="ถุงมือกันความร้อน 300 °C"/>
    <n v="2"/>
    <s v="PCS."/>
    <n v="250"/>
    <n v="500"/>
    <m/>
    <x v="3"/>
    <s v="Recive bill and GRN already"/>
    <s v="GRN2526-0000614"/>
    <d v="2025-05-02T00:00:00"/>
    <m/>
    <n v="22"/>
    <s v="Ontime"/>
    <m/>
  </r>
  <r>
    <n v="1063"/>
    <s v="Expent  cost"/>
    <d v="2025-04-01T00:00:00"/>
    <m/>
    <m/>
    <d v="2025-04-01T00:00:00"/>
    <s v="PR2425-06321"/>
    <s v="PO2526-00168"/>
    <d v="2025-04-10T00:00:00"/>
    <d v="2025-04-10T00:00:00"/>
    <n v="30"/>
    <s v="SFST81000050"/>
    <s v="Safety equipment"/>
    <s v="Safety equipment"/>
    <n v="5"/>
    <s v="ถุงมือกันบาดระดับ 5 สัมผัสอาหารได้ Best safe รุ่น cut5 D00"/>
    <n v="5"/>
    <s v="Pair"/>
    <n v="90"/>
    <n v="450"/>
    <m/>
    <x v="3"/>
    <s v="Recive bill and GRN already"/>
    <s v="GRN2526-0000614"/>
    <d v="2025-05-02T00:00:00"/>
    <m/>
    <n v="22"/>
    <s v="Ontime"/>
    <m/>
  </r>
  <r>
    <n v="1064"/>
    <s v="Expent  cost"/>
    <d v="2025-04-01T00:00:00"/>
    <m/>
    <m/>
    <d v="2025-04-01T00:00:00"/>
    <s v="PR2425-06321"/>
    <s v="PO2526-00168"/>
    <d v="2025-04-10T00:00:00"/>
    <d v="2025-04-10T00:00:00"/>
    <n v="30"/>
    <s v="SFST81000050"/>
    <s v="Safety equipment"/>
    <s v="Safety equipment"/>
    <n v="6"/>
    <s v="ที่ครอบหู พร้อมเบาะที่ศีรษะ สีสะท้อนแสง"/>
    <n v="4"/>
    <s v="PCS."/>
    <n v="180"/>
    <n v="720"/>
    <m/>
    <x v="3"/>
    <s v="Recive bill and GRN already"/>
    <s v="GRN2526-0000614"/>
    <d v="2025-05-02T00:00:00"/>
    <m/>
    <n v="22"/>
    <s v="Ontime"/>
    <m/>
  </r>
  <r>
    <n v="1065"/>
    <s v="Expent  cost"/>
    <d v="2025-04-02T00:00:00"/>
    <m/>
    <m/>
    <d v="2025-04-02T00:00:00"/>
    <s v="PR2425-06366"/>
    <s v="PO2526-00170"/>
    <d v="2025-04-12T00:00:00"/>
    <d v="2025-04-12T00:00:00"/>
    <n v="40"/>
    <s v="SFST81000064"/>
    <s v="Cooling machine for PD line"/>
    <s v="Condencer Unit No.33 (Ice Maker)"/>
    <n v="1"/>
    <s v="ค่าดำเนินการตรวจเช็คเครื่องทำน้ำแข็งเกล็ดพร้อมแก้ไขรวมค่าเดินทางไปกลับ"/>
    <n v="1"/>
    <s v="JOB"/>
    <n v="6000"/>
    <n v="6000"/>
    <m/>
    <x v="62"/>
    <s v="Recive bill and GRN already"/>
    <s v="GRN2526-0000806"/>
    <d v="2025-05-13T00:00:00"/>
    <m/>
    <n v="31"/>
    <s v="Ontime"/>
    <m/>
  </r>
  <r>
    <n v="1066"/>
    <s v="Expent  cost"/>
    <d v="2025-04-03T00:00:00"/>
    <m/>
    <m/>
    <d v="2025-04-03T00:00:00"/>
    <s v="PR2526-00005"/>
    <s v="PO2526-00156"/>
    <d v="2025-04-01T00:00:00"/>
    <m/>
    <n v="50"/>
    <s v="SFST34000054"/>
    <s v="Consumable part for MN"/>
    <s v="Refrigerant"/>
    <n v="1"/>
    <s v="R507 Refrigerant,(1 Tank 11.3 kg/Tank)"/>
    <n v="15"/>
    <s v="Drum."/>
    <n v="2660"/>
    <n v="39900"/>
    <m/>
    <x v="33"/>
    <s v="Recive bill and GRN already"/>
    <s v="GRN2526-0000140"/>
    <d v="2025-04-08T00:00:00"/>
    <m/>
    <n v="7"/>
    <s v="Ontime"/>
    <m/>
  </r>
  <r>
    <n v="1067"/>
    <s v="Expent  cost"/>
    <d v="2025-04-05T00:00:00"/>
    <m/>
    <m/>
    <d v="2025-04-05T00:00:00"/>
    <s v="PR2526-00025"/>
    <s v="PO2526-00203"/>
    <d v="2025-04-12T00:00:00"/>
    <d v="2025-04-12T00:00:00"/>
    <n v="40"/>
    <s v="SFST81000048"/>
    <s v="Utility Jobs  (Boiler-Air compress-Transformer-LPG)"/>
    <s v="Cooling system jobs"/>
    <n v="1"/>
    <s v="งานซ่อมแซมเปลี่ยนอะไหล่ Air Blast Freezer No.1_x000a_- งานตัดเชื่อมเปลี่ยน Ball valve size 1 1/8&quot; for Main Liquid_x000a_- งานตัดเชื่อมเปลี่ยน Rotalock valve size 7/8&quot; for Eco port Compressor_x000a_- งาน Test Leak and Vacuum_x000a_- งานเดินเครื่องเติมน้ำยาทดสอบการทำงาน"/>
    <n v="1"/>
    <m/>
    <n v="22000"/>
    <n v="22000"/>
    <m/>
    <x v="131"/>
    <s v="Recive bill and GRN already"/>
    <s v="GRN2526-0000802"/>
    <d v="2025-05-13T00:00:00"/>
    <m/>
    <n v="31"/>
    <s v="Ontime"/>
    <m/>
  </r>
  <r>
    <n v="1068"/>
    <s v="Expent  cost"/>
    <d v="2025-04-05T00:00:00"/>
    <m/>
    <m/>
    <d v="2025-04-05T00:00:00"/>
    <s v="PR2526-00025"/>
    <s v="PO2526-00203"/>
    <d v="2025-04-12T00:00:00"/>
    <d v="2025-04-12T00:00:00"/>
    <n v="40"/>
    <s v="SFST81000048"/>
    <s v="Utility Jobs  (Boiler-Air compress-Transformer-LPG)"/>
    <s v="Cooling system jobs"/>
    <n v="2"/>
    <s v="Ball valve size 1 1/8&quot; for Main Liquid"/>
    <n v="1"/>
    <m/>
    <n v="2400"/>
    <n v="2400"/>
    <m/>
    <x v="131"/>
    <s v="Recive bill and GRN already"/>
    <s v="GRN2526-0000801"/>
    <d v="2025-05-13T00:00:00"/>
    <m/>
    <n v="31"/>
    <s v="Ontime"/>
    <m/>
  </r>
  <r>
    <n v="1069"/>
    <s v="Expent  cost"/>
    <d v="2025-04-05T00:00:00"/>
    <m/>
    <m/>
    <d v="2025-04-05T00:00:00"/>
    <s v="PR2526-00025"/>
    <s v="PO2526-00203"/>
    <d v="2025-04-12T00:00:00"/>
    <d v="2025-04-12T00:00:00"/>
    <n v="40"/>
    <s v="SFST81000048"/>
    <s v="Utility Jobs  (Boiler-Air compress-Transformer-LPG)"/>
    <s v="Cooling system jobs"/>
    <n v="3"/>
    <s v="Rotalock valve size 7/8&quot; for Eco port Compressor"/>
    <n v="1"/>
    <m/>
    <n v="1500"/>
    <n v="1500"/>
    <m/>
    <x v="131"/>
    <s v="Recive bill and GRN already"/>
    <s v="GRN2526-0000801"/>
    <d v="2025-05-13T00:00:00"/>
    <m/>
    <n v="31"/>
    <s v="Ontime"/>
    <m/>
  </r>
  <r>
    <n v="1070"/>
    <s v="Expent  cost"/>
    <d v="2025-04-05T00:00:00"/>
    <m/>
    <m/>
    <d v="2025-04-05T00:00:00"/>
    <s v="PR2526-00026"/>
    <s v="PO2526-00204"/>
    <d v="2025-04-12T00:00:00"/>
    <d v="2025-04-12T00:00:00"/>
    <n v="40"/>
    <s v="SFST81000009"/>
    <s v="Civill jobs (Floor-Wall-Celling-roof)"/>
    <s v="Cevil jobs"/>
    <n v="1"/>
    <s v="Manhole Cover Size: 1700mm x 2950mm._x000a_- L-3&quot; x 3&quot; x 6MM_x000a_- 2.5&quot; x 2.5&quot; x 3mm_x000a_- PL-4.5MM (ลายตีนเป็ด)_x000a_- เพลา 12MM._x000a_- Buch 1.5&quot;_x000a_"/>
    <n v="1"/>
    <s v="JOB."/>
    <n v="70000"/>
    <n v="70000"/>
    <m/>
    <x v="63"/>
    <s v="Recive bill and GRN already"/>
    <s v="GRN2526-0000622"/>
    <d v="2025-05-02T00:00:00"/>
    <m/>
    <n v="20"/>
    <s v="Ontime"/>
    <m/>
  </r>
  <r>
    <n v="1071"/>
    <s v="Expent  cost"/>
    <d v="2025-04-05T00:00:00"/>
    <m/>
    <m/>
    <d v="2025-04-05T00:00:00"/>
    <s v="PR2526-00026"/>
    <s v="PO2526-00204"/>
    <d v="2025-04-12T00:00:00"/>
    <d v="2025-04-12T00:00:00"/>
    <n v="40"/>
    <s v="SFST81000009"/>
    <s v="Civill jobs (Floor-Wall-Celling-roof)"/>
    <s v="Cevil jobs"/>
    <n v="2"/>
    <s v="งานรื้อและติดตั้ง"/>
    <n v="1"/>
    <s v="JOB."/>
    <n v="25000"/>
    <n v="25000"/>
    <m/>
    <x v="63"/>
    <s v="Recive bill and GRN already"/>
    <s v="GRN2526-0000622"/>
    <d v="2025-05-02T00:00:00"/>
    <m/>
    <n v="20"/>
    <s v="Ontime"/>
    <m/>
  </r>
  <r>
    <n v="1072"/>
    <s v="Expent  cost"/>
    <d v="2025-04-05T00:00:00"/>
    <m/>
    <m/>
    <d v="2025-04-05T00:00:00"/>
    <s v="PR2526-00027"/>
    <s v="PO2526-00205"/>
    <d v="2025-04-19T00:00:00"/>
    <m/>
    <n v="21"/>
    <s v="SFST81000048"/>
    <s v="Machanical part"/>
    <s v="Machanical jobs"/>
    <n v="1"/>
    <s v="งานเปลี่ยนโกลบวาล์วเฮดเดอร์ท่อสดรีม_x000a_- จํานวน 5 ตัว"/>
    <n v="1"/>
    <s v="JOB."/>
    <n v="15000"/>
    <n v="15000"/>
    <m/>
    <x v="146"/>
    <s v="Recive bill and GRN already"/>
    <s v="GRN2526-0000353"/>
    <d v="2025-04-22T00:00:00"/>
    <m/>
    <n v="3"/>
    <s v="Ontime"/>
    <m/>
  </r>
  <r>
    <n v="1073"/>
    <s v="Expent  cost"/>
    <d v="2025-04-05T00:00:00"/>
    <m/>
    <m/>
    <d v="2025-04-05T00:00:00"/>
    <s v="PR2526-00029"/>
    <s v="PO2526-00241"/>
    <d v="2025-04-19T00:00:00"/>
    <m/>
    <n v="21"/>
    <s v="SFST81000048"/>
    <s v="Machanical part"/>
    <s v="Machanical jobs"/>
    <n v="1"/>
    <s v="ย้าย สลับตำแหน่ง Hood_x000a_- ถอด Hood เก่าออก_x000a_- เปิดช่อง ISO WALL และปิดรอยต่อด้วยสแดนเลสหนา 2 มม._x000a_- เจาะรู Hood ใหม่_x000a_- ดัดต่อท่อ Hood_x000a_- ย้ายตำแหน่งและติดตั้ง Hood ใหม่_x000a_- ปรับปรุงตัดต่อท่อ Hood"/>
    <n v="1"/>
    <s v="JOB."/>
    <n v="73000"/>
    <n v="73000"/>
    <m/>
    <x v="151"/>
    <s v="Recive bill and GRN already"/>
    <s v="GRN2526-0000468"/>
    <d v="2025-04-25T00:00:00"/>
    <m/>
    <n v="6"/>
    <s v="Ontime"/>
    <m/>
  </r>
  <r>
    <n v="1074"/>
    <s v="Expent  cost"/>
    <d v="2025-04-05T00:00:00"/>
    <m/>
    <m/>
    <d v="2025-04-05T00:00:00"/>
    <s v="PR2526-00043"/>
    <s v="PO2526-00242"/>
    <d v="2025-04-19T00:00:00"/>
    <m/>
    <n v="21"/>
    <s v="SFST81000048"/>
    <s v="Machanical part"/>
    <s v="Machanical jobs"/>
    <n v="1"/>
    <s v="FLEXIBLE HOSE STAINLESS STEEL SS304 FMA304-3/4&quot;_x000a_SIZE: 3/4&quot;_x000a_END TO END: 1 M._x000a_CONNECTION #1: FLANG PN16 SS304 3/4&quot; (FIX)_x000a_CONNECTION #2 : SOCKET เกลียวใน SS304 3/4&quot; - BSP"/>
    <n v="1"/>
    <s v="PCS."/>
    <n v="4400"/>
    <n v="4400"/>
    <m/>
    <x v="63"/>
    <s v="Recive bill and GRN already"/>
    <s v="GRN2526-0000403"/>
    <d v="2025-04-23T00:00:00"/>
    <m/>
    <n v="4"/>
    <s v="Ontime"/>
    <m/>
  </r>
  <r>
    <n v="1075"/>
    <s v="Expent  cost"/>
    <d v="2025-04-12T00:00:00"/>
    <m/>
    <m/>
    <d v="2025-04-12T00:00:00"/>
    <s v="PR2526-00128"/>
    <s v="PO2526-00297"/>
    <d v="2025-04-12T00:00:00"/>
    <d v="2025-04-12T00:00:00"/>
    <n v="180"/>
    <s v="SFST81000078"/>
    <s v="Civill jobs (Floor-Wall-Celling-roof)"/>
    <s v="Cevil jobs"/>
    <n v="1"/>
    <s v="งานซ่อมพื้น PU_x000a_-Front Blast chill room No.1_x000a_(packing room/Highs risk zone)_x000a_-Fix crack in holding chill (hight risk zone)_x000a_-Cold room no.6 (Fix kurb and pain color)_x000a_-Fix pu floor, slope in-front of entrants_x000a_Air blast freezer no.2"/>
    <n v="1"/>
    <s v="JOB."/>
    <n v="20000"/>
    <n v="20000"/>
    <m/>
    <x v="113"/>
    <s v="Recive bill and GRN already"/>
    <s v="GRN2526-0002916"/>
    <d v="2025-08-05T00:00:00"/>
    <m/>
    <n v="115"/>
    <s v="Ontime"/>
    <m/>
  </r>
  <r>
    <n v="1076"/>
    <s v="Expent  cost"/>
    <d v="2025-04-12T00:00:00"/>
    <m/>
    <m/>
    <d v="2025-04-12T00:00:00"/>
    <s v="PR2526-00128"/>
    <s v="PO2526-00297"/>
    <d v="2025-04-12T00:00:00"/>
    <d v="2025-04-12T00:00:00"/>
    <n v="180"/>
    <s v="SFST81000078"/>
    <s v="Civill jobs (Floor-Wall-Celling-roof)"/>
    <s v="Cevil jobs"/>
    <n v="2"/>
    <s v="ค่าด่าเนินการ"/>
    <n v="1"/>
    <s v="JOB."/>
    <n v="5000"/>
    <n v="5000"/>
    <m/>
    <x v="113"/>
    <s v="Recive bill and GRN already"/>
    <s v="GRN2526-0002916"/>
    <d v="2025-08-05T00:00:00"/>
    <m/>
    <n v="115"/>
    <s v="Ontime"/>
    <m/>
  </r>
  <r>
    <n v="1077"/>
    <s v="Expent  cost"/>
    <d v="2025-04-12T00:00:00"/>
    <m/>
    <m/>
    <d v="2025-04-12T00:00:00"/>
    <s v="PR2526-00130"/>
    <s v="PO2526-00298"/>
    <d v="2025-04-19T00:00:00"/>
    <m/>
    <n v="21"/>
    <s v="SFST34000054"/>
    <s v="Consumable part for MN"/>
    <s v="Refrigerant"/>
    <n v="1"/>
    <s v="R507 Refrigerant,(1 Tank 11.3 kg/Tank)"/>
    <n v="20"/>
    <s v="Drum."/>
    <n v="2630"/>
    <n v="52600"/>
    <m/>
    <x v="1"/>
    <s v="Recive bill and GRN already"/>
    <s v="GRN2526-0000454"/>
    <d v="2025-04-24T00:00:00"/>
    <m/>
    <n v="5"/>
    <s v="Ontime"/>
    <m/>
  </r>
  <r>
    <n v="1078"/>
    <s v="Expent  cost"/>
    <d v="2025-04-12T00:00:00"/>
    <m/>
    <m/>
    <d v="2025-04-12T00:00:00"/>
    <s v="PR2526-00131"/>
    <s v="PO2526-00299"/>
    <d v="2025-04-19T00:00:00"/>
    <m/>
    <n v="21"/>
    <s v="SFST81000048"/>
    <s v="PD Machine"/>
    <s v="Steam Bratt pan No.2"/>
    <n v="1"/>
    <s v="Mini-controler, programmable MKA 120, 18-36 VDC"/>
    <n v="1"/>
    <s v="EA."/>
    <n v="43677"/>
    <n v="43677"/>
    <m/>
    <x v="47"/>
    <s v="Recive bill and GRN already"/>
    <s v="GRN2526-0000494"/>
    <d v="2025-04-25T00:00:00"/>
    <m/>
    <n v="6"/>
    <s v="Ontime"/>
    <m/>
  </r>
  <r>
    <n v="1079"/>
    <s v="Expent  cost"/>
    <d v="2025-04-12T00:00:00"/>
    <m/>
    <m/>
    <d v="2025-04-12T00:00:00"/>
    <s v="PR2526-00132"/>
    <s v="PO2526-00300"/>
    <d v="2025-04-12T00:00:00"/>
    <d v="2025-04-12T00:00:00"/>
    <n v="40"/>
    <s v="SFST81000009"/>
    <s v="Civill jobs (Floor-Wall-Celling-roof)"/>
    <s v="Cevil jobs"/>
    <n v="1"/>
    <s v="Epoxy coating, Green (Part A / Part B)"/>
    <n v="2"/>
    <s v="Drum."/>
    <n v="2087.5"/>
    <n v="4175"/>
    <m/>
    <x v="80"/>
    <s v="Recive bill and GRN already"/>
    <s v="GRN2526-0000623"/>
    <d v="2025-05-02T00:00:00"/>
    <m/>
    <n v="20"/>
    <s v="Ontime"/>
    <m/>
  </r>
  <r>
    <n v="1080"/>
    <s v="Expent  cost"/>
    <d v="2025-04-12T00:00:00"/>
    <m/>
    <m/>
    <d v="2025-04-12T00:00:00"/>
    <s v="PR2526-00132"/>
    <s v="PO2526-00300"/>
    <d v="2025-04-30T00:00:00"/>
    <d v="2025-04-30T00:00:00"/>
    <n v="20"/>
    <s v="SFST81000009"/>
    <s v="Civill jobs (Floor-Wall-Celling-roof)"/>
    <s v="Cevil jobs"/>
    <n v="2"/>
    <s v="Epoxy coating, Yellow (Part A / Part B)"/>
    <n v="2"/>
    <s v="Drum."/>
    <n v="2087.5"/>
    <n v="4175"/>
    <m/>
    <x v="80"/>
    <s v="Recive bill and GRN already"/>
    <s v="GRN2526-0000623"/>
    <d v="2025-05-02T00:00:00"/>
    <m/>
    <n v="2"/>
    <s v="Ontime"/>
    <m/>
  </r>
  <r>
    <n v="1081"/>
    <s v="Expent  cost"/>
    <d v="2025-04-22T00:00:00"/>
    <m/>
    <m/>
    <d v="2025-04-22T00:00:00"/>
    <s v="PR2526-00234"/>
    <s v="PO2526-00413"/>
    <d v="2025-04-30T00:00:00"/>
    <d v="2025-04-30T00:00:00"/>
    <n v="20"/>
    <s v="SFST34000004"/>
    <s v="Consumable part for MN"/>
    <s v="Consumable part"/>
    <n v="1"/>
    <s v="ข้อต่อเกลียวนอก(PVC), 1/2&quot;"/>
    <n v="10"/>
    <s v="PCS."/>
    <n v="3"/>
    <n v="30"/>
    <m/>
    <x v="14"/>
    <s v="Recive bill and GRN already"/>
    <s v="GRN2526-0000745"/>
    <d v="2025-05-08T00:00:00"/>
    <m/>
    <n v="8"/>
    <s v="Ontime"/>
    <m/>
  </r>
  <r>
    <n v="1082"/>
    <s v="Expent  cost"/>
    <d v="2025-04-22T00:00:00"/>
    <m/>
    <m/>
    <d v="2025-04-22T00:00:00"/>
    <s v="PR2526-00234"/>
    <s v="PO2526-00413"/>
    <d v="2025-04-30T00:00:00"/>
    <d v="2025-04-30T00:00:00"/>
    <n v="20"/>
    <s v="SFST34000016"/>
    <s v="Consumable part for MN"/>
    <s v="Consumable part"/>
    <n v="2"/>
    <s v="ข้อต่อตรงPVC, 1/2&quot;"/>
    <n v="10"/>
    <s v="PCS."/>
    <n v="3"/>
    <n v="30"/>
    <m/>
    <x v="14"/>
    <s v="Recive bill and GRN already"/>
    <s v="GRN2526-0000745"/>
    <d v="2025-05-08T00:00:00"/>
    <m/>
    <n v="8"/>
    <s v="Ontime"/>
    <m/>
  </r>
  <r>
    <n v="1083"/>
    <s v="Expent  cost"/>
    <d v="2025-04-22T00:00:00"/>
    <m/>
    <m/>
    <d v="2025-04-22T00:00:00"/>
    <s v="PR2526-00234"/>
    <s v="PO2526-00413"/>
    <d v="2025-04-30T00:00:00"/>
    <d v="2025-04-30T00:00:00"/>
    <n v="20"/>
    <s v="SFST34000019"/>
    <s v="Consumable part for MN"/>
    <s v="Consumable part"/>
    <n v="3"/>
    <s v="ข้องอ 90 PVC,1/2 &quot;"/>
    <n v="10"/>
    <s v="PCS."/>
    <n v="10"/>
    <n v="100"/>
    <m/>
    <x v="14"/>
    <s v="Recive bill and GRN already"/>
    <s v="GRN2526-0000745"/>
    <d v="2025-05-08T00:00:00"/>
    <m/>
    <n v="8"/>
    <s v="Ontime"/>
    <m/>
  </r>
  <r>
    <n v="1084"/>
    <s v="Expent  cost"/>
    <d v="2025-04-22T00:00:00"/>
    <m/>
    <m/>
    <d v="2025-04-22T00:00:00"/>
    <s v="PR2526-00234"/>
    <s v="PO2526-00413"/>
    <d v="2025-04-30T00:00:00"/>
    <d v="2025-04-30T00:00:00"/>
    <n v="20"/>
    <s v="SFST34000020"/>
    <s v="Consumable part for MN"/>
    <s v="Consumable part"/>
    <n v="4"/>
    <s v="ข้องอ 90 PVC,3/4 &quot;"/>
    <n v="10"/>
    <s v="PCS."/>
    <n v="15"/>
    <n v="150"/>
    <m/>
    <x v="14"/>
    <s v="Recive bill and GRN already"/>
    <s v="GRN2526-0000745"/>
    <d v="2025-05-08T00:00:00"/>
    <m/>
    <n v="8"/>
    <s v="Ontime"/>
    <m/>
  </r>
  <r>
    <n v="1085"/>
    <s v="Expent  cost"/>
    <d v="2025-04-22T00:00:00"/>
    <m/>
    <m/>
    <d v="2025-04-22T00:00:00"/>
    <s v="PR2526-00234"/>
    <s v="PO2526-00414"/>
    <d v="2025-04-30T00:00:00"/>
    <d v="2025-04-30T00:00:00"/>
    <n v="20"/>
    <s v="SFST34000092"/>
    <s v="Consumable part for MN"/>
    <s v="Consumable part"/>
    <n v="1"/>
    <s v="เทปพันเกลียวSCG 12mm.x0.1mm.x10m. ยี่ห้อ​SCGช้าง เทปพันท่อ"/>
    <n v="20"/>
    <s v="PCS."/>
    <n v="30"/>
    <n v="600"/>
    <m/>
    <x v="25"/>
    <s v="Recive bill and GRN already"/>
    <s v="GRN2526-0001024"/>
    <d v="2025-05-20T00:00:00"/>
    <m/>
    <n v="20"/>
    <s v="Ontime"/>
    <m/>
  </r>
  <r>
    <n v="1086"/>
    <s v="Expent  cost"/>
    <d v="2025-04-22T00:00:00"/>
    <m/>
    <m/>
    <d v="2025-04-22T00:00:00"/>
    <s v="PR2526-00234"/>
    <s v="PO2526-00413"/>
    <d v="2025-04-30T00:00:00"/>
    <d v="2025-04-30T00:00:00"/>
    <n v="20"/>
    <s v="SFST34000017"/>
    <s v="Consumable part for MN"/>
    <s v="Consumable part"/>
    <n v="5"/>
    <s v="ข้อต่อตรงPVC, 3/4&quot;"/>
    <n v="10"/>
    <s v="PCS."/>
    <n v="3.8"/>
    <n v="38"/>
    <m/>
    <x v="14"/>
    <s v="Recive bill and GRN already"/>
    <s v="GRN2526-0000745"/>
    <d v="2025-05-08T00:00:00"/>
    <m/>
    <n v="8"/>
    <s v="Ontime"/>
    <m/>
  </r>
  <r>
    <n v="1087"/>
    <s v="Expent  cost"/>
    <d v="2025-04-22T00:00:00"/>
    <m/>
    <m/>
    <d v="2025-04-22T00:00:00"/>
    <s v="PR2526-00236"/>
    <s v="PO2526-00413"/>
    <d v="2025-04-30T00:00:00"/>
    <d v="2025-04-30T00:00:00"/>
    <n v="20"/>
    <s v="SFST34000160"/>
    <s v="Consumable part for MN"/>
    <s v="Consumable part"/>
    <n v="6"/>
    <s v="กาวปะเก็นทรีบอนด์ (Threebond 1104 NEO PLUS)"/>
    <n v="6"/>
    <s v="PCS."/>
    <n v="135"/>
    <n v="810"/>
    <m/>
    <x v="14"/>
    <s v="Recive bill and GRN already"/>
    <s v="GRN2526-0000745"/>
    <d v="2025-05-08T00:00:00"/>
    <m/>
    <n v="8"/>
    <s v="Ontime"/>
    <m/>
  </r>
  <r>
    <n v="1088"/>
    <s v="Expent  cost"/>
    <d v="2025-04-22T00:00:00"/>
    <m/>
    <m/>
    <d v="2025-04-22T00:00:00"/>
    <s v="PR2526-00236"/>
    <s v="PO2526-00414"/>
    <d v="2025-04-30T00:00:00"/>
    <d v="2025-04-30T00:00:00"/>
    <n v="20"/>
    <s v="SFST34000169"/>
    <s v="Consumable part for MN"/>
    <s v="Consumable part"/>
    <n v="2"/>
    <s v="กาวประเก็น Threebond ทนความร้อนสูง เบอร์ 1 (GREY)"/>
    <n v="4"/>
    <s v="PCS."/>
    <n v="315"/>
    <n v="1260"/>
    <m/>
    <x v="25"/>
    <s v="Recive bill and GRN already"/>
    <s v="GRN2526-0001024"/>
    <d v="2025-05-20T00:00:00"/>
    <m/>
    <n v="20"/>
    <s v="Ontime"/>
    <m/>
  </r>
  <r>
    <n v="1089"/>
    <s v="Expent  cost"/>
    <d v="2025-04-22T00:00:00"/>
    <m/>
    <m/>
    <d v="2025-04-22T00:00:00"/>
    <s v="PR2526-00237 "/>
    <s v="PO2526-00414"/>
    <d v="2025-04-30T00:00:00"/>
    <d v="2025-04-30T00:00:00"/>
    <n v="20"/>
    <s v="SFST34000025"/>
    <s v="Consumable part for MN"/>
    <s v="Consumable part"/>
    <n v="3"/>
    <s v="บอลวาล์ว สแตนเลส 304 ขนาด 1/2’’ นิ้ว (Ball Valve Stainless)"/>
    <n v="10"/>
    <s v="PCS."/>
    <n v="170"/>
    <n v="1700"/>
    <m/>
    <x v="25"/>
    <s v="Recive bill and GRN already"/>
    <s v="GRN2526-0001024"/>
    <d v="2025-05-20T00:00:00"/>
    <m/>
    <n v="20"/>
    <s v="Ontime"/>
    <m/>
  </r>
  <r>
    <n v="1090"/>
    <s v="Expent  cost"/>
    <d v="2025-04-22T00:00:00"/>
    <m/>
    <m/>
    <d v="2025-04-22T00:00:00"/>
    <s v="PR2526-00238"/>
    <s v="PO2526-00413"/>
    <d v="2025-04-30T00:00:00"/>
    <d v="2025-04-30T00:00:00"/>
    <n v="20"/>
    <s v="SFST34000159"/>
    <s v="Consumable part for MN"/>
    <s v="Consumable part"/>
    <n v="7"/>
    <s v="น้ำยาอเนกประสงค์ 500 ml. SONAX"/>
    <n v="12"/>
    <s v="PCS."/>
    <n v="130"/>
    <n v="1560"/>
    <m/>
    <x v="14"/>
    <s v="Recive bill and GRN already"/>
    <s v="GRN2526-0000745"/>
    <d v="2025-05-08T00:00:00"/>
    <m/>
    <n v="8"/>
    <s v="Ontime"/>
    <m/>
  </r>
  <r>
    <n v="1091"/>
    <s v="Expent  cost"/>
    <d v="2025-04-22T00:00:00"/>
    <m/>
    <m/>
    <d v="2025-04-22T00:00:00"/>
    <s v="PR2526-00240"/>
    <s v="PO2526-00416"/>
    <d v="2025-04-30T00:00:00"/>
    <d v="2025-04-30T00:00:00"/>
    <n v="20"/>
    <s v="SFST34000043"/>
    <s v="Consumable part for MN"/>
    <s v="Electrical jobs"/>
    <n v="1"/>
    <s v="Philip, TLD36/865, 36W, หลอดไฟฟลูออเรสเซนต์"/>
    <n v="30"/>
    <s v="PCS."/>
    <n v="63"/>
    <n v="1890"/>
    <m/>
    <x v="2"/>
    <s v="Recive bill and GRN already"/>
    <s v="GRN2526-0000642"/>
    <d v="2025-05-03T00:00:00"/>
    <m/>
    <n v="3"/>
    <s v="Ontime"/>
    <m/>
  </r>
  <r>
    <n v="1092"/>
    <s v="Expent  cost"/>
    <d v="2025-04-22T00:00:00"/>
    <m/>
    <m/>
    <d v="2025-04-22T00:00:00"/>
    <s v="PR2526-00240"/>
    <s v="PO2526-00415"/>
    <d v="2025-04-30T00:00:00"/>
    <d v="2025-04-30T00:00:00"/>
    <n v="20"/>
    <s v="SFST34000044"/>
    <s v="Consumable part for MN"/>
    <s v="Electrical jobs"/>
    <n v="1"/>
    <s v="&quot;Philip&quot;,T8,20W, 2100lm, ECO SOFT HO LED"/>
    <n v="40"/>
    <s v="PCS."/>
    <n v="185"/>
    <n v="7400"/>
    <m/>
    <x v="0"/>
    <s v="Recive bill and GRN already"/>
    <s v="GRN2526-0000748"/>
    <d v="2025-05-08T00:00:00"/>
    <m/>
    <n v="8"/>
    <s v="Ontime"/>
    <m/>
  </r>
  <r>
    <n v="1093"/>
    <s v="Expent  cost"/>
    <d v="2025-04-22T00:00:00"/>
    <m/>
    <m/>
    <d v="2025-04-22T00:00:00"/>
    <s v="PR2526-00240"/>
    <s v="PO2526-00415"/>
    <d v="2025-04-30T00:00:00"/>
    <d v="2025-04-30T00:00:00"/>
    <n v="20"/>
    <s v="SFST34000091"/>
    <s v="Consumable part for MN"/>
    <s v="Electrical jobs"/>
    <n v="1"/>
    <s v="3M เทปพันสายไฟ รุ่น Temflex Plus ขนาด 3/4นิ้ว - สีดำ"/>
    <n v="20"/>
    <s v="PCS."/>
    <n v="14"/>
    <n v="280"/>
    <m/>
    <x v="0"/>
    <s v="Recive bill and GRN already"/>
    <s v="GRN2526-0000748"/>
    <d v="2025-05-08T00:00:00"/>
    <m/>
    <n v="8"/>
    <s v="Ontime"/>
    <m/>
  </r>
  <r>
    <n v="1094"/>
    <s v="Expent  cost"/>
    <d v="2025-04-22T00:00:00"/>
    <m/>
    <m/>
    <d v="2025-04-22T00:00:00"/>
    <s v="PR2526-00240"/>
    <s v="PO2526-00416"/>
    <d v="2025-04-30T00:00:00"/>
    <d v="2025-04-30T00:00:00"/>
    <n v="20"/>
    <s v="SFST34000161"/>
    <s v="Consumable part for MN"/>
    <s v="Electrical jobs"/>
    <n v="1"/>
    <s v="BTICINO&quot; 25501,สีเทา,ขนาด 1 ช่อง,กล่องกันน้ำ IP55"/>
    <n v="5"/>
    <s v="PCS."/>
    <n v="320"/>
    <n v="1600"/>
    <m/>
    <x v="2"/>
    <s v="Recive bill and GRN already"/>
    <s v="GRN2526-0000642"/>
    <d v="2025-05-03T00:00:00"/>
    <m/>
    <n v="3"/>
    <s v="Ontime"/>
    <m/>
  </r>
  <r>
    <n v="1095"/>
    <s v="Expent  cost"/>
    <d v="2025-04-22T00:00:00"/>
    <m/>
    <m/>
    <d v="2025-04-22T00:00:00"/>
    <s v="PR2526-00240"/>
    <s v="PO2526-00416"/>
    <d v="2025-04-30T00:00:00"/>
    <d v="2025-04-30T00:00:00"/>
    <n v="20"/>
    <s v="SFST34000162"/>
    <s v="Consumable part for MN"/>
    <s v="Electrical jobs"/>
    <n v="1"/>
    <s v="BTICINO&quot; 25502 ,สีเทา,ขนาด 2 ช่อง,กล่องกันน้ำ IP55"/>
    <n v="5"/>
    <s v="PCS."/>
    <n v="320"/>
    <n v="1600"/>
    <m/>
    <x v="2"/>
    <s v="Recive bill and GRN already"/>
    <s v="GRN2526-0000642"/>
    <d v="2025-05-03T00:00:00"/>
    <m/>
    <n v="3"/>
    <s v="Ontime"/>
    <m/>
  </r>
  <r>
    <n v="1096"/>
    <s v="Expent  cost"/>
    <d v="2025-04-22T00:00:00"/>
    <m/>
    <m/>
    <d v="2025-04-22T00:00:00"/>
    <s v="PR2526-00241"/>
    <s v="PO2526-00407"/>
    <d v="2025-04-30T00:00:00"/>
    <d v="2025-04-30T00:00:00"/>
    <n v="20"/>
    <s v="SFST34000180"/>
    <s v="Consumable part for MN"/>
    <s v="Tool and Equipment"/>
    <n v="1"/>
    <s v="Compressor oil  Solest LT32 (3.782 L.)"/>
    <n v="4"/>
    <s v="PCS."/>
    <n v="3600"/>
    <n v="14400"/>
    <m/>
    <x v="1"/>
    <s v="Recive bill and GRN already"/>
    <s v="GRN2526-0000625"/>
    <d v="2025-05-02T00:00:00"/>
    <m/>
    <n v="2"/>
    <s v="Ontime"/>
    <m/>
  </r>
  <r>
    <n v="1097"/>
    <s v="Expent  cost"/>
    <d v="2025-04-22T00:00:00"/>
    <m/>
    <m/>
    <d v="2025-04-22T00:00:00"/>
    <s v="PR2526-00242"/>
    <s v="PO2526-00406 "/>
    <d v="2025-04-30T00:00:00"/>
    <d v="2025-04-30T00:00:00"/>
    <n v="20"/>
    <s v="SFST11000260"/>
    <s v="Water plant"/>
    <s v="Water system jobs"/>
    <n v="1"/>
    <s v="โซเดียม 10%  + COA"/>
    <n v="200"/>
    <s v="Kg."/>
    <n v="5.2"/>
    <n v="1040"/>
    <m/>
    <x v="137"/>
    <s v="Recive bill and GRN already"/>
    <s v="GRN2526-0000686"/>
    <d v="2025-05-06T00:00:00"/>
    <m/>
    <n v="6"/>
    <s v="Ontime"/>
    <m/>
  </r>
  <r>
    <n v="1098"/>
    <s v="Expent  cost"/>
    <d v="2025-04-22T00:00:00"/>
    <m/>
    <m/>
    <d v="2025-04-22T00:00:00"/>
    <s v="PR2526-00257"/>
    <s v="PO2526-00407"/>
    <d v="2025-04-30T00:00:00"/>
    <d v="2025-04-30T00:00:00"/>
    <n v="20"/>
    <s v="SFST34000054"/>
    <s v="Consumable part for MN"/>
    <s v="Refrigerant"/>
    <n v="1"/>
    <s v="R507 Refrigerant,(1 Tank 11.3 kg/Tank)"/>
    <n v="20"/>
    <s v="Drum."/>
    <n v="2630"/>
    <n v="52600"/>
    <m/>
    <x v="157"/>
    <s v="Recive bill and GRN already"/>
    <s v="GRN2526-0000625"/>
    <d v="2025-05-02T00:00:00"/>
    <m/>
    <n v="2"/>
    <s v="Ontime"/>
    <m/>
  </r>
  <r>
    <n v="1099"/>
    <s v="Expent  cost"/>
    <d v="2025-04-25T00:00:00"/>
    <m/>
    <m/>
    <d v="2025-04-25T00:00:00"/>
    <s v="PR2526-00288"/>
    <s v="PO2526-00592"/>
    <d v="2025-05-05T00:00:00"/>
    <d v="2025-05-05T00:00:00"/>
    <n v="30"/>
    <s v="SFST81000009"/>
    <s v="Civill jobs (Floor-Wall-Celling-roof)"/>
    <s v="Cevil jobs"/>
    <n v="1"/>
    <s v="&quot;Rust Oleum&quot; Epoxy 9391+9305 (A+B) สีขาว (3.785L.)"/>
    <n v="4"/>
    <s v="Drum."/>
    <n v="1532.71"/>
    <n v="6130.84"/>
    <m/>
    <x v="158"/>
    <s v="Recive bill and GRN already"/>
    <s v="GRN2526-0001160"/>
    <d v="2025-05-26T00:00:00"/>
    <m/>
    <n v="21"/>
    <s v="Ontime"/>
    <m/>
  </r>
  <r>
    <n v="1100"/>
    <s v="Expent  cost"/>
    <d v="2025-04-25T00:00:00"/>
    <m/>
    <m/>
    <d v="2025-04-25T00:00:00"/>
    <s v="PR2526-00288"/>
    <s v="PO2526-00592"/>
    <d v="2025-05-05T00:00:00"/>
    <d v="2025-05-05T00:00:00"/>
    <n v="30"/>
    <s v="SFST81000009"/>
    <s v="Civill jobs (Floor-Wall-Celling-roof)"/>
    <s v="Cevil jobs"/>
    <n v="2"/>
    <s v="&quot;Rust Oleum&quot; Epoxy 9333+9301 (A+B) สีเขียว (3.785L.)"/>
    <n v="4"/>
    <s v="Drum."/>
    <n v="1644.86"/>
    <n v="6579.44"/>
    <m/>
    <x v="158"/>
    <s v="Recive bill and GRN already"/>
    <s v="GRN2526-0001160"/>
    <d v="2025-05-26T00:00:00"/>
    <m/>
    <n v="21"/>
    <s v="Ontime"/>
    <m/>
  </r>
  <r>
    <n v="1101"/>
    <s v="Expent  cost"/>
    <d v="2025-04-25T00:00:00"/>
    <m/>
    <m/>
    <d v="2025-04-25T00:00:00"/>
    <s v="PR2526-00288"/>
    <s v="PO2526-00592"/>
    <d v="2025-05-05T00:00:00"/>
    <d v="2025-05-05T00:00:00"/>
    <n v="30"/>
    <s v="SFST81000009"/>
    <s v="Civill jobs (Floor-Wall-Celling-roof)"/>
    <s v="Cevil jobs"/>
    <n v="3"/>
    <s v="&quot;Rust Oleum&quot; Epoxy 9333+9301 (A+B) สีเขียว (3.785L.)"/>
    <n v="1"/>
    <s v="Drum."/>
    <n v="6542.06"/>
    <n v="6542.06"/>
    <m/>
    <x v="158"/>
    <s v="Recive bill and GRN already"/>
    <s v="GRN2526-0001160"/>
    <d v="2025-05-26T00:00:00"/>
    <m/>
    <n v="21"/>
    <s v="Ontime"/>
    <m/>
  </r>
  <r>
    <n v="1102"/>
    <s v="Expent  cost"/>
    <d v="2025-04-25T00:00:00"/>
    <m/>
    <m/>
    <d v="2025-04-25T00:00:00"/>
    <s v="PR2526-00288"/>
    <s v="PO2526-00592"/>
    <d v="2025-05-05T00:00:00"/>
    <d v="2025-05-05T00:00:00"/>
    <n v="30"/>
    <s v="SFST81000009"/>
    <s v="Civill jobs (Floor-Wall-Celling-roof)"/>
    <s v="Cevil jobs"/>
    <n v="4"/>
    <s v="&quot;Rust Oleum&quot; Thinner No.160 (3.785L.)"/>
    <n v="3"/>
    <s v="Drum."/>
    <n v="579.43999999999994"/>
    <n v="1738.32"/>
    <m/>
    <x v="158"/>
    <s v="Recive bill and GRN already"/>
    <s v="GRN2526-0001160"/>
    <d v="2025-05-26T00:00:00"/>
    <m/>
    <n v="21"/>
    <s v="Ontime"/>
    <m/>
  </r>
  <r>
    <n v="1103"/>
    <s v="Expent  cost"/>
    <d v="2025-04-25T00:00:00"/>
    <m/>
    <m/>
    <d v="2025-04-25T00:00:00"/>
    <s v="PR2526-00288"/>
    <s v="PO2526-00592"/>
    <d v="2025-05-05T00:00:00"/>
    <d v="2025-05-05T00:00:00"/>
    <n v="30"/>
    <s v="SFST81000009"/>
    <s v="Civill jobs (Floor-Wall-Celling-roof)"/>
    <s v="Cevil jobs"/>
    <n v="1"/>
    <s v="TOA #AG2005 สีนํ้าโฟร์ซีซั่นส์ ชนิดกึ่งเงา ภายนอก-ภายใน สี Soft Linen 3.785 ลิตร"/>
    <n v="4"/>
    <s v="Drum."/>
    <n v="542.05999999999995"/>
    <n v="2168.2399999999998"/>
    <m/>
    <x v="158"/>
    <s v="Recive bill and GRN already"/>
    <s v="GRN2526-0001160"/>
    <d v="2025-05-26T00:00:00"/>
    <m/>
    <n v="21"/>
    <s v="Ontime"/>
    <m/>
  </r>
  <r>
    <n v="1104"/>
    <s v="Expent  cost"/>
    <d v="2025-04-25T00:00:00"/>
    <m/>
    <m/>
    <d v="2025-04-25T00:00:00"/>
    <s v="PR2526-00289"/>
    <s v="PO2526-00593"/>
    <d v="2025-05-05T00:00:00"/>
    <d v="2025-05-05T00:00:00"/>
    <n v="30"/>
    <s v="SFST81000048"/>
    <s v="PD Machine"/>
    <s v="Combi oven No.3"/>
    <n v="1"/>
    <s v="Service charge Combi Oven No.3_x000a_- ค่าบริการตรวจเช็ค/เปลี่ยนอะไหล่"/>
    <n v="1"/>
    <s v="JOB."/>
    <n v="3000"/>
    <n v="3000"/>
    <m/>
    <x v="30"/>
    <s v="Recive bill and GRN already"/>
    <s v="GRN2526-0001167"/>
    <d v="2025-05-26T00:00:00"/>
    <m/>
    <n v="21"/>
    <s v="Ontime"/>
    <m/>
  </r>
  <r>
    <n v="1105"/>
    <s v="Expent  cost"/>
    <d v="2025-04-25T00:00:00"/>
    <m/>
    <m/>
    <d v="2025-04-25T00:00:00"/>
    <s v="PR2526-00377"/>
    <s v="PO2526-00590"/>
    <d v="2025-05-05T00:00:00"/>
    <d v="2025-05-05T00:00:00"/>
    <n v="30"/>
    <s v="SFST81000078"/>
    <s v="Civill jobs (Floor-Wall-Celling-roof)"/>
    <s v="Cevil jobs"/>
    <n v="1"/>
    <s v="งานเปลี่ยนหลังคาเมทัลชีท และเปลี่ยนแฟลชชิ่งครอบชนผนัง_x000a_ความยาวแผ่น 1.45 เมตร พื้นที่หลังคา 44 ตารางเมตร"/>
    <n v="1"/>
    <s v="JOB."/>
    <n v="58000"/>
    <n v="58000"/>
    <m/>
    <x v="63"/>
    <s v="Recive bill and GRN already"/>
    <s v="GRN2526-0001048"/>
    <d v="2025-05-20T00:00:00"/>
    <m/>
    <n v="15"/>
    <s v="Ontime"/>
    <m/>
  </r>
  <r>
    <n v="1106"/>
    <s v="Expent  cost"/>
    <d v="2025-04-30T00:00:00"/>
    <m/>
    <m/>
    <d v="2025-04-30T00:00:00"/>
    <s v="PR2526-00378"/>
    <s v="PO2526-00591"/>
    <d v="2025-05-10T00:00:00"/>
    <d v="2025-05-10T00:00:00"/>
    <n v="30"/>
    <s v="SFST81000064"/>
    <s v="Tool and Equipment  Engineering"/>
    <s v="Cooling system jobs"/>
    <n v="1"/>
    <s v="ค่าแรงปฏิบัติงานตรวจเช็คน้ำยาแอมโมเนียของระบบแอมโมเนีย"/>
    <n v="1"/>
    <s v="JOB."/>
    <n v="8500"/>
    <n v="8500"/>
    <m/>
    <x v="131"/>
    <s v="Recive bill and GRN already"/>
    <s v="GRN2526-0000803"/>
    <d v="2025-05-13T00:00:00"/>
    <m/>
    <n v="3"/>
    <s v="Ontime"/>
    <m/>
  </r>
  <r>
    <n v="1107"/>
    <s v="Expent  cost"/>
    <d v="2025-04-30T00:00:00"/>
    <m/>
    <m/>
    <d v="2025-04-30T00:00:00"/>
    <s v="PR2526-00379"/>
    <s v="PO2526-00585"/>
    <d v="2025-05-01T00:00:00"/>
    <d v="2025-05-10T00:00:00"/>
    <n v="10"/>
    <s v="SFST81000009"/>
    <s v="Tool and Equipment  Engineering"/>
    <s v="Tool and Equipment"/>
    <n v="1"/>
    <s v="ประกับซ่อมท่อ HDPE รีแพร์แคล้มป์ 2-1/2 นิ้ว (75mm.)"/>
    <n v="10"/>
    <s v="PCS."/>
    <n v="460"/>
    <n v="4600"/>
    <m/>
    <x v="23"/>
    <s v="Recive bill and GRN already"/>
    <s v="GRN2526-0000749"/>
    <d v="2025-05-08T00:00:00"/>
    <m/>
    <n v="7"/>
    <s v="Ontime"/>
    <m/>
  </r>
  <r>
    <n v="1108"/>
    <s v="Expent  cost"/>
    <d v="2025-04-30T00:00:00"/>
    <m/>
    <m/>
    <d v="2025-04-30T00:00:00"/>
    <s v="PR2526-00379"/>
    <s v="PO2526-00585"/>
    <d v="2025-05-01T00:00:00"/>
    <d v="2025-05-10T00:00:00"/>
    <n v="10"/>
    <s v="SFST81000009"/>
    <s v="Tool and Equipment  Engineering"/>
    <s v="Tool and Equipment"/>
    <n v="2"/>
    <s v="ประกับซ่อมท่อ HDPE รีแพร์แคล้มป์ 2-1/2 นิ้ว (75mm.)"/>
    <n v="5"/>
    <s v="PCS."/>
    <n v="530"/>
    <n v="2650"/>
    <m/>
    <x v="23"/>
    <s v="Recive bill and GRN already"/>
    <s v="GRN2526-0000749"/>
    <d v="2025-05-08T00:00:00"/>
    <m/>
    <n v="7"/>
    <s v="Ontime"/>
    <m/>
  </r>
  <r>
    <n v="1109"/>
    <s v="Expent  cost"/>
    <d v="2025-04-30T00:00:00"/>
    <m/>
    <m/>
    <d v="2025-04-30T00:00:00"/>
    <s v="PR2526-00379"/>
    <s v="PO2526-00585"/>
    <d v="2025-05-01T00:00:00"/>
    <d v="2025-05-10T00:00:00"/>
    <n v="10"/>
    <s v="SFST81000009"/>
    <s v="Tool and Equipment  Engineering"/>
    <s v="Tool and Equipment"/>
    <n v="3"/>
    <s v="ประกับซ่อมท่อ HDPE รีแพร์แคล้มป์ 3 นิ้ว (90mm.)"/>
    <n v="5"/>
    <s v="PCS."/>
    <n v="720"/>
    <n v="3600"/>
    <m/>
    <x v="23"/>
    <s v="Recive bill and GRN already"/>
    <s v="GRN2526-0000749"/>
    <d v="2025-05-08T00:00:00"/>
    <m/>
    <n v="7"/>
    <s v="Ontime"/>
    <m/>
  </r>
  <r>
    <n v="1110"/>
    <s v="Expent  cost"/>
    <d v="2025-04-30T00:00:00"/>
    <m/>
    <m/>
    <d v="2025-04-30T00:00:00"/>
    <s v="PR2526-00380"/>
    <s v="PO2526-00586"/>
    <d v="2025-05-10T00:00:00"/>
    <d v="2025-05-10T00:00:00"/>
    <n v="10"/>
    <s v="SFST81000009"/>
    <s v="Tool and Equipment PD M/C"/>
    <s v="Tool and Equipment"/>
    <n v="1"/>
    <s v="Japan Kitz 10K Cast Stainless Steel 1/2&quot;_x000a_SJ Globe Valves for Steam"/>
    <n v="2"/>
    <s v="PCS."/>
    <n v="450"/>
    <n v="900"/>
    <m/>
    <x v="25"/>
    <s v="Recive bill and GRN already"/>
    <s v="GRN2526-0000925"/>
    <d v="2025-05-16T00:00:00"/>
    <m/>
    <n v="6"/>
    <s v="Ontime"/>
    <m/>
  </r>
  <r>
    <n v="1111"/>
    <s v="Expent  cost"/>
    <d v="2025-04-30T00:00:00"/>
    <m/>
    <m/>
    <d v="2025-04-30T00:00:00"/>
    <s v="PR2526-00380"/>
    <s v="PO2526-00586"/>
    <d v="2025-05-10T00:00:00"/>
    <d v="2025-05-10T00:00:00"/>
    <n v="10"/>
    <s v="SFST81000009"/>
    <s v="Tool and Equipment PD M/C"/>
    <s v="Tool and Equipment"/>
    <n v="2"/>
    <s v="Japan Kitz 10K Cast Stainless Steel 1/2&quot;_x000a_SJ Globe Valves for Steam"/>
    <n v="2"/>
    <s v="PCS."/>
    <n v="335"/>
    <n v="670"/>
    <m/>
    <x v="25"/>
    <s v="Recive bill and GRN already"/>
    <s v="GRN2526-0000925"/>
    <d v="2025-05-16T00:00:00"/>
    <m/>
    <n v="6"/>
    <s v="Ontime"/>
    <m/>
  </r>
  <r>
    <n v="1112"/>
    <s v="Expent  cost"/>
    <d v="2025-04-30T00:00:00"/>
    <m/>
    <m/>
    <d v="2025-04-30T00:00:00"/>
    <s v="PR2526-00380"/>
    <s v="PO2526-00586"/>
    <d v="2025-05-10T00:00:00"/>
    <d v="2025-05-10T00:00:00"/>
    <n v="10"/>
    <s v="SFST81000009"/>
    <s v="Tool and Equipment PD M/C"/>
    <s v="Tool and Equipment"/>
    <n v="3"/>
    <s v="Japan Kitz 10K Cast Stainless Steel 1&quot;_x000a_SJ Globe Valves for Steam"/>
    <n v="2"/>
    <s v="PCS."/>
    <n v="415"/>
    <n v="830"/>
    <m/>
    <x v="25"/>
    <s v="Recive bill and GRN already"/>
    <s v="GRN2526-0000925"/>
    <d v="2025-05-16T00:00:00"/>
    <m/>
    <n v="6"/>
    <s v="Ontime"/>
    <m/>
  </r>
  <r>
    <n v="1113"/>
    <s v="Expent  cost"/>
    <d v="2025-04-30T00:00:00"/>
    <m/>
    <m/>
    <d v="2025-04-30T00:00:00"/>
    <s v="PR2526-00381 "/>
    <s v="PO2526-00587"/>
    <d v="2025-05-10T00:00:00"/>
    <d v="2025-05-10T00:00:00"/>
    <n v="10"/>
    <s v="SFST81000009"/>
    <s v="Tool and Equipment  Engineering"/>
    <s v="Tool and Equipment"/>
    <n v="1"/>
    <s v="หัวเชื่อมแก๊ส CHAMP รุ่น 19-6H (LPG)_x000a_- ด้ามจับ CHAMP 19-6_x000a_- พร้อมชุดสวมสาย_x000a_- มิกเซอร์ CHAMP H-19_x000a_- ก้านเชื่อม CHAMP_x000a_- นมหนูหัวเชื่อมแก๊ส CHAMP เบอร์ 1-5"/>
    <n v="1"/>
    <s v="SET"/>
    <n v="1260"/>
    <n v="1260"/>
    <m/>
    <x v="25"/>
    <s v="Recive bill and GRN already"/>
    <s v="GRN2526-0000927"/>
    <d v="2025-05-16T00:00:00"/>
    <m/>
    <n v="6"/>
    <s v="Ontime"/>
    <m/>
  </r>
  <r>
    <n v="1114"/>
    <s v="Expent  cost"/>
    <d v="2025-04-30T00:00:00"/>
    <m/>
    <m/>
    <d v="2025-04-30T00:00:00"/>
    <s v="PR2526-00381 "/>
    <s v="PO2526-00588"/>
    <d v="2025-05-10T00:00:00"/>
    <d v="2025-05-10T00:00:00"/>
    <n v="10"/>
    <s v="SFST81000009"/>
    <s v="Tool and Equipment  Engineering"/>
    <s v="Tool and Equipment"/>
    <n v="1"/>
    <s v="ลวดเชื่อมเงิน 5% (BcuP-3) THE SUN ประสานทองแดง แบบแบน (แพ็ค 10 เส้น)"/>
    <n v="2"/>
    <s v="PACK."/>
    <n v="845"/>
    <n v="1690"/>
    <m/>
    <x v="0"/>
    <s v="Recive bill and GRN already"/>
    <s v="GRN2526-0000800"/>
    <d v="2025-05-13T00:00:00"/>
    <m/>
    <n v="3"/>
    <s v="Ontime"/>
    <m/>
  </r>
  <r>
    <n v="1115"/>
    <s v="Expent  cost"/>
    <d v="2025-04-30T00:00:00"/>
    <m/>
    <m/>
    <d v="2025-04-30T00:00:00"/>
    <s v="PR2526-00382"/>
    <s v="PO2526-00589"/>
    <d v="2025-05-01T00:00:00"/>
    <d v="2025-05-10T00:00:00"/>
    <n v="10"/>
    <s v="SFST81000009"/>
    <s v="Tool and Equipment  Engineering"/>
    <s v="Tool and Equipment"/>
    <n v="1"/>
    <s v="Thermodynamic Steam Trap ขนาด 1/2&quot;"/>
    <n v="4"/>
    <s v="PCS."/>
    <n v="2000"/>
    <n v="8000"/>
    <m/>
    <x v="63"/>
    <s v="Recive bill and GRN already"/>
    <s v="GRN2526-0000687"/>
    <d v="2025-05-06T00:00:00"/>
    <m/>
    <n v="5"/>
    <s v="Ontime"/>
    <m/>
  </r>
  <r>
    <n v="1116"/>
    <s v="Expent  cost"/>
    <d v="2025-04-30T00:00:00"/>
    <m/>
    <m/>
    <d v="2025-04-30T00:00:00"/>
    <s v="PR2526-00382"/>
    <s v="PO2526-00589"/>
    <d v="2025-05-01T00:00:00"/>
    <d v="2025-05-10T00:00:00"/>
    <n v="10"/>
    <s v="SFST81000009"/>
    <s v="Tool and Equipment  Engineering"/>
    <s v="Tool and Equipment"/>
    <n v="2"/>
    <s v="Thermodynamic Steam Trap ขนาด 3/4&quot;"/>
    <n v="2"/>
    <s v="PCS."/>
    <n v="2100"/>
    <n v="4200"/>
    <m/>
    <x v="63"/>
    <s v="Recive bill and GRN already"/>
    <s v="GRN2526-0000687"/>
    <d v="2025-05-06T00:00:00"/>
    <m/>
    <n v="5"/>
    <s v="Ontime"/>
    <m/>
  </r>
  <r>
    <n v="1117"/>
    <s v="Expent  cost"/>
    <d v="2025-04-30T00:00:00"/>
    <m/>
    <m/>
    <d v="2025-04-30T00:00:00"/>
    <s v="PR2526-00382"/>
    <s v="PO2526-00589"/>
    <d v="2025-05-01T00:00:00"/>
    <d v="2025-05-10T00:00:00"/>
    <n v="10"/>
    <s v="SFST81000009"/>
    <s v="Tool and Equipment  Engineering"/>
    <s v="Tool and Equipment"/>
    <n v="3"/>
    <s v="เช็ควาล์วสแตนเลส SUS 316 ขนาด 1/2&quot;"/>
    <n v="2"/>
    <s v="PCS."/>
    <n v="650"/>
    <n v="1300"/>
    <m/>
    <x v="63"/>
    <s v="Recive bill and GRN already"/>
    <s v="GRN2526-0000687"/>
    <d v="2025-05-06T00:00:00"/>
    <m/>
    <n v="5"/>
    <s v="Ontime"/>
    <m/>
  </r>
  <r>
    <n v="1118"/>
    <s v="Expent  cost"/>
    <d v="2025-04-30T00:00:00"/>
    <m/>
    <m/>
    <d v="2025-04-30T00:00:00"/>
    <s v="PR2526-00382"/>
    <s v="PO2526-00589"/>
    <d v="2025-05-01T00:00:00"/>
    <d v="2025-05-10T00:00:00"/>
    <n v="10"/>
    <s v="SFST81000009"/>
    <s v="Tool and Equipment  Engineering"/>
    <s v="Tool and Equipment"/>
    <n v="4"/>
    <s v="เช็ควาล์วสแตนเลส SUS 316 ขนาด 3/4&quot;"/>
    <n v="2"/>
    <s v="PCS."/>
    <n v="980"/>
    <n v="1960"/>
    <m/>
    <x v="63"/>
    <s v="Recive bill and GRN already"/>
    <s v="GRN2526-0000687"/>
    <d v="2025-05-06T00:00:00"/>
    <m/>
    <n v="5"/>
    <s v="Ontime"/>
    <m/>
  </r>
  <r>
    <n v="1119"/>
    <s v="Expent  cost"/>
    <d v="2025-04-30T00:00:00"/>
    <m/>
    <m/>
    <d v="2025-04-30T00:00:00"/>
    <s v="PR2526-00382"/>
    <s v="PO2526-00589"/>
    <d v="2025-05-01T00:00:00"/>
    <d v="2025-05-10T00:00:00"/>
    <n v="10"/>
    <s v="SFST81000009"/>
    <s v="Tool and Equipment  Engineering"/>
    <s v="Tool and Equipment"/>
    <n v="5"/>
    <s v="Check Valve แบบ Inline SUS 316 ขนาด 1/2&quot;"/>
    <n v="2"/>
    <s v="PCS."/>
    <n v="680"/>
    <n v="1360"/>
    <m/>
    <x v="63"/>
    <s v="Recive bill and GRN already"/>
    <s v="GRN2526-0000687"/>
    <d v="2025-05-06T00:00:00"/>
    <m/>
    <n v="5"/>
    <s v="Ontime"/>
    <m/>
  </r>
  <r>
    <n v="1120"/>
    <s v="Expent  cost"/>
    <d v="2025-04-30T00:00:00"/>
    <m/>
    <m/>
    <d v="2025-04-30T00:00:00"/>
    <s v="PR2526-00382"/>
    <s v="PO2526-00589"/>
    <d v="2025-05-01T00:00:00"/>
    <d v="2025-05-10T00:00:00"/>
    <n v="10"/>
    <s v="SFST81000009"/>
    <s v="Tool and Equipment  Engineering"/>
    <s v="Tool and Equipment"/>
    <n v="6"/>
    <s v="Check Valve แบบ Inline SUS 316 ขนาด 3/4&quot;"/>
    <n v="2"/>
    <s v="PCS."/>
    <n v="800"/>
    <n v="1600"/>
    <m/>
    <x v="63"/>
    <s v="Recive bill and GRN already"/>
    <s v="GRN2526-0000687"/>
    <d v="2025-05-06T00:00:00"/>
    <m/>
    <n v="5"/>
    <s v="Ontime"/>
    <m/>
  </r>
  <r>
    <n v="1121"/>
    <s v="Expent  cost"/>
    <d v="2025-05-06T00:00:00"/>
    <m/>
    <m/>
    <d v="2025-05-06T00:00:00"/>
    <s v="PR2526-00420"/>
    <s v="PO2526-00676"/>
    <d v="2025-05-12T00:00:00"/>
    <d v="2025-05-12T00:00:00"/>
    <n v="30"/>
    <s v="SFST81000009"/>
    <s v="Tool and Equipment  Engineering"/>
    <s v="Tool and Equipment"/>
    <n v="1"/>
    <s v="Service charge Conveyor belt"/>
    <n v="1"/>
    <s v="JOB."/>
    <n v="6900"/>
    <n v="6900"/>
    <m/>
    <x v="47"/>
    <s v="Recive bill and GRN already"/>
    <s v="GRN2526-0001517"/>
    <d v="2025-06-09T00:00:00"/>
    <m/>
    <n v="28"/>
    <s v="Ontime"/>
    <m/>
  </r>
  <r>
    <n v="1122"/>
    <s v="Expent  cost"/>
    <d v="2025-05-07T00:00:00"/>
    <m/>
    <m/>
    <d v="2025-05-07T00:00:00"/>
    <s v="PR2526-00436"/>
    <s v="PO2526-01188"/>
    <d v="2025-06-15T00:00:00"/>
    <d v="2025-06-25T00:00:00"/>
    <n v="60"/>
    <s v="SFST81000064"/>
    <s v="Annual cost"/>
    <s v="Inspect cost"/>
    <n v="1"/>
    <s v="ค่าบริการตรวจวัดระดับรังสี เครื่อง X-Ray"/>
    <n v="3"/>
    <s v="PCS."/>
    <n v="83.333333333333329"/>
    <n v="250"/>
    <m/>
    <x v="159"/>
    <s v="Recive bill and GRN already"/>
    <s v="GRN2526-0001866"/>
    <d v="2025-06-20T00:00:00"/>
    <m/>
    <n v="5"/>
    <s v="Ontime"/>
    <m/>
  </r>
  <r>
    <n v="1123"/>
    <s v="Expent  cost"/>
    <d v="2025-05-07T00:00:00"/>
    <m/>
    <m/>
    <d v="2025-05-07T00:00:00"/>
    <s v="PR2526-00438"/>
    <s v="PO2526-00714"/>
    <d v="2025-05-12T00:00:00"/>
    <d v="2025-05-12T00:00:00"/>
    <n v="30"/>
    <s v="SFST81000064"/>
    <s v="Annual cost"/>
    <s v="Inspect cost"/>
    <n v="1"/>
    <s v="ค่าวิเคราะห์ตรวจวัดน้ำเสีย_x000a_- เดือนพฤษภาคม ตรวจวัด 3เดือน/ครั้ง_x000a_- จุดน้ำเข้า_x000a_- จุดน้ำออก_x000a_- จุดปล่อยน้ำหน้าโรงงาน"/>
    <n v="1"/>
    <s v="JOB."/>
    <n v="5250"/>
    <n v="5250"/>
    <m/>
    <x v="43"/>
    <s v="Recive bill and GRN already"/>
    <s v="GRN2526-0001506"/>
    <d v="2025-06-06T00:00:00"/>
    <m/>
    <n v="25"/>
    <s v="Ontime"/>
    <m/>
  </r>
  <r>
    <n v="1124"/>
    <s v="Expent  cost"/>
    <d v="2025-05-07T00:00:00"/>
    <m/>
    <m/>
    <d v="2025-05-07T00:00:00"/>
    <s v="PR2526-00439"/>
    <s v="PO2526-00715"/>
    <d v="2025-05-12T00:00:00"/>
    <d v="2025-05-12T00:00:00"/>
    <n v="30"/>
    <s v="SFST81000009"/>
    <s v="Tool and Equipment  Engineering"/>
    <s v="Consumable part"/>
    <n v="1"/>
    <s v="ใบตัด 4x1 SUMO SUPER CUT ใย 2ชั้น สีเขียว (1กล่อง/50ใบ)"/>
    <n v="4"/>
    <s v="BOX."/>
    <n v="500"/>
    <n v="2000"/>
    <m/>
    <x v="14"/>
    <s v="Recive bill and GRN already"/>
    <s v="GRN2526-0001313"/>
    <d v="2025-06-02T00:00:00"/>
    <m/>
    <n v="21"/>
    <s v="Ontime"/>
    <m/>
  </r>
  <r>
    <n v="1125"/>
    <s v="Expent  cost"/>
    <d v="2025-05-07T00:00:00"/>
    <m/>
    <m/>
    <d v="2025-05-07T00:00:00"/>
    <s v="PR2526-00439"/>
    <s v="PO2526-00715"/>
    <d v="2025-05-12T00:00:00"/>
    <d v="2025-05-12T00:00:00"/>
    <n v="30"/>
    <s v="SFST81000009"/>
    <s v="Tool and Equipment  Engineering"/>
    <s v="Consumable part"/>
    <n v="2"/>
    <s v="ใบเจียรผ้าทรายซ้อน 4 นิ้ว SUMO หลังแข็ง ฝาเหล็ก 100x16mm (1กล่อง 10ชิ้น)"/>
    <n v="6"/>
    <s v="BOX."/>
    <n v="250"/>
    <n v="1500"/>
    <m/>
    <x v="14"/>
    <s v="Recive bill and GRN already"/>
    <s v="GRN2526-0001313"/>
    <d v="2025-06-02T00:00:00"/>
    <m/>
    <n v="21"/>
    <s v="Ontime"/>
    <m/>
  </r>
  <r>
    <n v="1126"/>
    <s v="Expent  cost"/>
    <d v="2025-05-07T00:00:00"/>
    <m/>
    <m/>
    <d v="2025-05-07T00:00:00"/>
    <s v="PR2526-00439"/>
    <s v="PO2526-00715"/>
    <d v="2025-05-12T00:00:00"/>
    <d v="2025-05-12T00:00:00"/>
    <n v="30"/>
    <s v="SFST81000009"/>
    <s v="Tool and Equipment  Engineering"/>
    <s v="Consumable part"/>
    <n v="3"/>
    <s v="ใบเจียรเหล็ก เจียบาง SUMO 4 นิ้ว (100x2mmx16mm.) AWC60P (สีแดง) (1กล่อง25ชิ้น)"/>
    <n v="4"/>
    <s v="BOX."/>
    <n v="300"/>
    <n v="1200"/>
    <m/>
    <x v="14"/>
    <s v="Recive bill and GRN already"/>
    <s v="GRN2526-0001313"/>
    <d v="2025-06-02T00:00:00"/>
    <m/>
    <n v="21"/>
    <s v="Ontime"/>
    <m/>
  </r>
  <r>
    <n v="1127"/>
    <s v="Expent  cost"/>
    <d v="2025-05-07T00:00:00"/>
    <m/>
    <m/>
    <d v="2025-05-07T00:00:00"/>
    <s v="PR2526-00440"/>
    <s v="PO2526-00716"/>
    <d v="2025-05-12T00:00:00"/>
    <d v="2025-05-12T00:00:00"/>
    <n v="30"/>
    <s v="SFST81000050"/>
    <s v="Tool and Equipment  Engineering"/>
    <s v="Tool and Equipment"/>
    <n v="1"/>
    <s v="TASCO รุ่น TB120SM II เกจวัดน้ำยาแอร์ พร้อมสาย สําหรับ R507"/>
    <n v="2"/>
    <s v="PCS."/>
    <n v="3000"/>
    <n v="6000"/>
    <m/>
    <x v="25"/>
    <s v="Recive bill and GRN already"/>
    <s v="GRN2526-0001308"/>
    <d v="2025-06-02T00:00:00"/>
    <m/>
    <n v="21"/>
    <s v="Ontime"/>
    <m/>
  </r>
  <r>
    <n v="1128"/>
    <s v="Expent  cost"/>
    <d v="2025-05-07T00:00:00"/>
    <m/>
    <m/>
    <d v="2025-05-07T00:00:00"/>
    <s v="PR2526-00440"/>
    <s v="PO2526-00716"/>
    <d v="2025-05-12T00:00:00"/>
    <d v="2025-05-12T00:00:00"/>
    <n v="30"/>
    <s v="SFST81000050"/>
    <s v="Tool and Equipment  Engineering"/>
    <s v="Tool and Equipment"/>
    <n v="2"/>
    <s v="เกจ์ชาร์ตน้ำยาแอร์ รุ่น R32, R410A, R22, R134A (แอร์ออฟฟิศ)_x000a_พร้อมสาย 72 นิ้ว ยี่ห้อ IM-TECH (กล่อง)"/>
    <n v="2"/>
    <s v="PCS."/>
    <n v="1600"/>
    <n v="3200"/>
    <m/>
    <x v="25"/>
    <s v="Recive bill and GRN already"/>
    <s v="GRN2526-0001308"/>
    <d v="2025-06-02T00:00:00"/>
    <m/>
    <n v="21"/>
    <s v="Ontime"/>
    <m/>
  </r>
  <r>
    <n v="1129"/>
    <s v="Expent  cost"/>
    <d v="2025-05-07T00:00:00"/>
    <m/>
    <m/>
    <d v="2025-05-07T00:00:00"/>
    <s v="PR2526-00441"/>
    <s v="PO2526-0717"/>
    <d v="2025-05-12T00:00:00"/>
    <d v="2025-05-12T00:00:00"/>
    <n v="30"/>
    <s v="SFST81000050"/>
    <s v="Tool and Equipment  Engineering"/>
    <s v="Tool and Equipment"/>
    <n v="1"/>
    <s v="ARGON PS ถุงมืออาร์กอน หนังแกะ มีผ้าขับใน ข้อมือยางยึด"/>
    <n v="3"/>
    <s v="PCS."/>
    <n v="220"/>
    <n v="660"/>
    <m/>
    <x v="117"/>
    <s v="Recive bill and GRN already"/>
    <s v="GRN2526-0001122"/>
    <d v="2025-05-23T00:00:00"/>
    <m/>
    <n v="11"/>
    <s v="Ontime"/>
    <m/>
  </r>
  <r>
    <n v="1130"/>
    <s v="Expent  cost"/>
    <d v="2025-05-07T00:00:00"/>
    <m/>
    <m/>
    <d v="2025-05-07T00:00:00"/>
    <s v="PR2526-00441"/>
    <s v="PO2526-0717"/>
    <d v="2025-05-12T00:00:00"/>
    <d v="2025-05-12T00:00:00"/>
    <n v="30"/>
    <s v="SFST81000050"/>
    <s v="Tool and Equipment  Engineering"/>
    <s v="Tool and Equipment"/>
    <n v="2"/>
    <s v="หน้ากากเชื่อมอัตโนมัติ S-POWER"/>
    <n v="1"/>
    <s v="PCS."/>
    <n v="750"/>
    <n v="750"/>
    <m/>
    <x v="117"/>
    <s v="Recive bill and GRN already"/>
    <s v="GRN2526-0001122"/>
    <d v="2025-05-23T00:00:00"/>
    <m/>
    <n v="11"/>
    <s v="Ontime"/>
    <m/>
  </r>
  <r>
    <n v="1131"/>
    <s v="Expent  cost"/>
    <d v="2025-05-10T00:00:00"/>
    <m/>
    <m/>
    <d v="2025-05-10T00:00:00"/>
    <s v="PR2526-00479"/>
    <s v="PO2526-00727"/>
    <d v="2025-05-20T00:00:00"/>
    <d v="2025-05-20T00:00:00"/>
    <n v="60"/>
    <s v="SFST81000048"/>
    <s v="Tool and Equipment PD M/C"/>
    <s v="Tool and Equipment"/>
    <n v="1"/>
    <s v="BUTTERFLY VALVE MALE PART/LINER&amp;NUT_x000a_(EPDM) 316L DN-65"/>
    <n v="4"/>
    <s v="PCS."/>
    <n v="5500"/>
    <n v="22000"/>
    <m/>
    <x v="63"/>
    <s v="Recive bill and GRN already"/>
    <s v="GRN2526-0001601"/>
    <d v="2025-06-11T00:00:00"/>
    <m/>
    <n v="22"/>
    <s v="Ontime"/>
    <m/>
  </r>
  <r>
    <n v="1132"/>
    <s v="Expent  cost"/>
    <d v="2025-05-10T00:00:00"/>
    <m/>
    <m/>
    <d v="2025-05-10T00:00:00"/>
    <s v="PR2526-00480"/>
    <s v="PO2526-00816"/>
    <d v="2025-05-20T00:00:00"/>
    <d v="2025-05-20T00:00:00"/>
    <n v="10"/>
    <s v="SFST81000048"/>
    <s v="PD Machine"/>
    <s v="Combi oven No.1"/>
    <n v="1"/>
    <s v="87.01.953S Recirculation pump UP30: SCC, CMP"/>
    <n v="1"/>
    <s v="PCS."/>
    <n v="17000"/>
    <n v="17000"/>
    <m/>
    <x v="30"/>
    <s v="Recive bill and GRN already"/>
    <s v="GRN2526-0001165"/>
    <d v="2025-05-26T00:00:00"/>
    <m/>
    <n v="6"/>
    <s v="Ontime"/>
    <m/>
  </r>
  <r>
    <n v="1133"/>
    <s v="Expent  cost"/>
    <d v="2025-05-10T00:00:00"/>
    <m/>
    <m/>
    <d v="2025-05-10T00:00:00"/>
    <s v="PR2526-00480"/>
    <s v="PO2526-00816"/>
    <d v="2025-05-20T00:00:00"/>
    <d v="2025-05-20T00:00:00"/>
    <n v="10"/>
    <s v="SFST81000048"/>
    <s v="PD Machine"/>
    <s v="Combi oven No.1"/>
    <n v="2"/>
    <s v="56.00.175P Pressure hose f. Cleaning: SCC 201/202"/>
    <n v="1"/>
    <s v="PCS."/>
    <n v="650"/>
    <n v="650"/>
    <m/>
    <x v="30"/>
    <s v="Recive bill and GRN already"/>
    <s v="GRN2526-0001165"/>
    <d v="2025-05-26T00:00:00"/>
    <m/>
    <n v="6"/>
    <s v="Ontime"/>
    <m/>
  </r>
  <r>
    <n v="1134"/>
    <s v="Expent  cost"/>
    <d v="2025-05-10T00:00:00"/>
    <m/>
    <m/>
    <d v="2025-05-10T00:00:00"/>
    <s v="PR2526-00480"/>
    <s v="PO2526-00816"/>
    <d v="2025-05-20T00:00:00"/>
    <d v="2025-05-20T00:00:00"/>
    <n v="10"/>
    <s v="SFST81000048"/>
    <s v="PD Machine"/>
    <s v="Combi oven No.1"/>
    <n v="3"/>
    <s v="56.00.176P Suction hose f. Cleaning: SCC 201/202"/>
    <n v="1"/>
    <s v="PCS."/>
    <n v="1200"/>
    <n v="1200"/>
    <m/>
    <x v="30"/>
    <s v="Recive bill and GRN already"/>
    <s v="GRN2526-0001165"/>
    <d v="2025-05-26T00:00:00"/>
    <m/>
    <n v="6"/>
    <s v="Ontime"/>
    <m/>
  </r>
  <r>
    <n v="1135"/>
    <s v="Expent  cost"/>
    <d v="2025-05-10T00:00:00"/>
    <m/>
    <m/>
    <d v="2025-05-10T00:00:00"/>
    <s v="PR2526-00480"/>
    <s v="PO2526-00816"/>
    <d v="2025-05-20T00:00:00"/>
    <d v="2025-05-20T00:00:00"/>
    <n v="10"/>
    <s v="SFST81000048"/>
    <s v="PD Machine"/>
    <s v="Combi oven No.1"/>
    <n v="4"/>
    <s v="56.00.618S Ball valve drain SCC cpl.: SCC 61-202,_x000a_SCC_WE 61-202"/>
    <n v="1"/>
    <s v="PCS."/>
    <n v="24800"/>
    <n v="24800"/>
    <m/>
    <x v="30"/>
    <s v="Recive bill and GRN already"/>
    <s v="GRN2526-0001165"/>
    <d v="2025-05-26T00:00:00"/>
    <m/>
    <n v="6"/>
    <s v="Ontime"/>
    <m/>
  </r>
  <r>
    <n v="1136"/>
    <s v="Expent  cost"/>
    <d v="2025-05-10T00:00:00"/>
    <m/>
    <m/>
    <d v="2025-05-10T00:00:00"/>
    <s v="PR2526-00480"/>
    <s v="PO2526-00816"/>
    <d v="2025-05-20T00:00:00"/>
    <d v="2025-05-20T00:00:00"/>
    <n v="10"/>
    <s v="SFST81000048"/>
    <s v="PD Machine"/>
    <s v="Combi oven No.1"/>
    <n v="5"/>
    <s v="Service Charge in Sunday"/>
    <n v="1"/>
    <s v="PCS."/>
    <n v="2000"/>
    <n v="2000"/>
    <m/>
    <x v="30"/>
    <s v="Recive bill and GRN already"/>
    <s v="GRN2526-0001166"/>
    <d v="2025-05-26T00:00:00"/>
    <m/>
    <n v="6"/>
    <s v="Ontime"/>
    <m/>
  </r>
  <r>
    <n v="1137"/>
    <s v="Expent  cost"/>
    <d v="2025-05-10T00:00:00"/>
    <m/>
    <m/>
    <d v="2025-05-10T00:00:00"/>
    <s v="PR2526-00481"/>
    <s v="PO2526-00817"/>
    <d v="2025-05-20T00:00:00"/>
    <d v="2025-05-20T00:00:00"/>
    <n v="10"/>
    <s v="SFST81000048"/>
    <s v="PD Machine"/>
    <s v="Inkjet Stamp  No.1"/>
    <n v="1"/>
    <s v="Roller Dia 60 x L370 mm._x000a_แกนเพลา Dia 15 x L445 mm._x000a_Bearing UFL002 ASAHI 2 EA"/>
    <n v="1"/>
    <s v="EA."/>
    <n v="3000"/>
    <n v="3000"/>
    <m/>
    <x v="143"/>
    <s v="Recive bill and GRN already"/>
    <s v="GRN2526-0001121"/>
    <d v="2025-05-23T00:00:00"/>
    <m/>
    <n v="3"/>
    <s v="Ontime"/>
    <m/>
  </r>
  <r>
    <n v="1138"/>
    <s v="Expent  cost"/>
    <d v="2025-05-10T00:00:00"/>
    <m/>
    <m/>
    <d v="2025-05-10T00:00:00"/>
    <s v="PR2526-00482"/>
    <s v="PO2526-00818"/>
    <d v="2025-05-20T00:00:00"/>
    <d v="2025-05-20T00:00:00"/>
    <n v="60"/>
    <s v="SFST81000050"/>
    <s v="Tool and Equipment  Engineering"/>
    <s v="Tool and Equipment"/>
    <n v="1"/>
    <s v="&quot;TOTAL&quot; THT191005 คีมล็อคปากตรง 10&quot;"/>
    <n v="3"/>
    <s v="PCS."/>
    <n v="182.71"/>
    <n v="548.13"/>
    <m/>
    <x v="132"/>
    <s v="Recive bill and GRN already"/>
    <s v="GRN2526-0002060"/>
    <d v="2025-07-01T00:00:00"/>
    <m/>
    <n v="42"/>
    <s v="Ontime"/>
    <m/>
  </r>
  <r>
    <n v="1139"/>
    <s v="Expent  cost"/>
    <d v="2025-05-10T00:00:00"/>
    <m/>
    <m/>
    <d v="2025-05-10T00:00:00"/>
    <s v="PR2526-00482"/>
    <s v="PO2526-00818"/>
    <d v="2025-05-20T00:00:00"/>
    <d v="2025-05-20T00:00:00"/>
    <n v="60"/>
    <s v="SFST81000050"/>
    <s v="Tool and Equipment  Engineering"/>
    <s v="Tool and Equipment"/>
    <n v="2"/>
    <s v="&quot;TOTAL&quot; THTK1013 ประแจเลื่อน 6&quot;/8&quot;/10&quot;"/>
    <n v="2"/>
    <s v="PCS."/>
    <n v="293.93"/>
    <n v="587.86"/>
    <m/>
    <x v="132"/>
    <s v="Recive bill and GRN already"/>
    <s v="GRN2526-0002060"/>
    <d v="2025-07-01T00:00:00"/>
    <m/>
    <n v="42"/>
    <s v="Ontime"/>
    <m/>
  </r>
  <r>
    <n v="1140"/>
    <s v="Expent  cost"/>
    <d v="2025-05-10T00:00:00"/>
    <m/>
    <m/>
    <d v="2025-05-10T00:00:00"/>
    <s v="PR2526-00482"/>
    <s v="PO2526-00818"/>
    <d v="2025-05-20T00:00:00"/>
    <d v="2025-05-20T00:00:00"/>
    <n v="60"/>
    <s v="SFST81000050"/>
    <s v="Tool and Equipment  Engineering"/>
    <s v="Tool and Equipment"/>
    <n v="3"/>
    <s v="&quot;TOTAL&quot; THT1010123 กุญแจเลื่อน 12&quot;"/>
    <n v="2"/>
    <s v="PCS."/>
    <n v="174.77"/>
    <n v="349.54"/>
    <m/>
    <x v="132"/>
    <s v="Recive bill and GRN already"/>
    <s v="GRN2526-0002060"/>
    <d v="2025-07-01T00:00:00"/>
    <m/>
    <n v="42"/>
    <s v="Ontime"/>
    <m/>
  </r>
  <r>
    <n v="1141"/>
    <s v="Expent  cost"/>
    <d v="2025-05-10T00:00:00"/>
    <m/>
    <m/>
    <d v="2025-05-10T00:00:00"/>
    <s v="PR2526-00483"/>
    <s v="PO2526-00819"/>
    <d v="2025-05-20T00:00:00"/>
    <d v="2025-05-20T00:00:00"/>
    <n v="15"/>
    <s v="SFST34000118"/>
    <s v="Consumable part for MN"/>
    <s v="Consumable part"/>
    <n v="1"/>
    <s v="แปรงทาสีขนาด 2 นิ้ว"/>
    <n v="40"/>
    <s v="PCS."/>
    <n v="12"/>
    <n v="480"/>
    <m/>
    <x v="14"/>
    <s v="Recive bill and GRN already"/>
    <s v="GRN2526-0001312"/>
    <d v="2025-06-02T00:00:00"/>
    <m/>
    <n v="13"/>
    <s v="Ontime"/>
    <m/>
  </r>
  <r>
    <n v="1142"/>
    <s v="Expent  cost"/>
    <d v="2025-05-10T00:00:00"/>
    <m/>
    <m/>
    <d v="2025-05-10T00:00:00"/>
    <s v="PR2526-00483"/>
    <s v="PO2526-00819"/>
    <d v="2025-05-20T00:00:00"/>
    <d v="2025-05-20T00:00:00"/>
    <n v="20"/>
    <s v="SFST34000120"/>
    <s v="Consumable part for MN"/>
    <s v="Consumable part"/>
    <n v="2"/>
    <s v="แปรงลูกกลิ้งทาสี  ขนาด 4 นิ้ว แกนยาว"/>
    <n v="20"/>
    <s v="PCS."/>
    <n v="4.8"/>
    <n v="96"/>
    <m/>
    <x v="14"/>
    <s v="Recive bill and GRN already"/>
    <s v="GRN2526-0001312"/>
    <d v="2025-06-02T00:00:00"/>
    <m/>
    <n v="13"/>
    <s v="Ontime"/>
    <m/>
  </r>
  <r>
    <n v="1143"/>
    <s v="Expent  cost"/>
    <d v="2025-05-10T00:00:00"/>
    <m/>
    <m/>
    <d v="2025-05-10T00:00:00"/>
    <s v="PR2526-00483"/>
    <s v="PO2526-00819"/>
    <d v="2025-05-20T00:00:00"/>
    <d v="2025-05-20T00:00:00"/>
    <n v="20"/>
    <s v="SFST81000009"/>
    <s v="Tool and Equipment  Engineering"/>
    <s v="Consumable part"/>
    <n v="3"/>
    <s v="ลูกกลิ้ง ทาสี ขนแกะแท้ ขนาด 4 นิ้ว &quot;STANLEY&quot; 29-094-8MF_x000a_(10ลูก/กล่อง)"/>
    <n v="40"/>
    <s v="PCS."/>
    <n v="18"/>
    <n v="720"/>
    <m/>
    <x v="14"/>
    <s v="Recive bill and GRN already"/>
    <s v="GRN2526-0001312"/>
    <d v="2025-06-02T00:00:00"/>
    <m/>
    <n v="13"/>
    <s v="Ontime"/>
    <m/>
  </r>
  <r>
    <n v="1144"/>
    <s v="Expent  cost"/>
    <d v="2025-05-10T00:00:00"/>
    <m/>
    <m/>
    <d v="2025-05-10T00:00:00"/>
    <s v="PR2526-00484"/>
    <s v="PO2526-00820"/>
    <d v="2025-05-20T00:00:00"/>
    <d v="2025-05-20T00:00:00"/>
    <n v="20"/>
    <s v="SFST81000009"/>
    <s v="Utility Jobs  (Boiler-Air compress-Transformer-LPG)"/>
    <s v="Cooling  part"/>
    <n v="1"/>
    <s v="Danfoss DCR Filter Cartridge 48-F 48F 023U1921"/>
    <n v="6"/>
    <s v="PCS."/>
    <n v="387"/>
    <n v="2322"/>
    <m/>
    <x v="29"/>
    <s v="Recive bill and GRN already"/>
    <s v="GRN2526-0001304"/>
    <d v="2025-06-02T00:00:00"/>
    <m/>
    <n v="13"/>
    <s v="Ontime"/>
    <m/>
  </r>
  <r>
    <n v="1145"/>
    <s v="Expent  cost"/>
    <d v="2025-05-10T00:00:00"/>
    <m/>
    <m/>
    <d v="2025-05-10T00:00:00"/>
    <s v="PR2526-00484"/>
    <s v="PO2526-00820"/>
    <d v="2025-05-20T00:00:00"/>
    <d v="2025-05-20T00:00:00"/>
    <n v="20"/>
    <s v="SFST81000009"/>
    <s v="Utility Jobs  (Boiler-Air compress-Transformer-LPG)"/>
    <s v="Cooling  part"/>
    <n v="2"/>
    <s v="ไส้ดรายเออร์ อีเมอร์สัน อัลโก (Filter drier cores and filters) รุ่น UR-48"/>
    <n v="6"/>
    <s v="PCS."/>
    <n v="399"/>
    <n v="2394"/>
    <m/>
    <x v="29"/>
    <s v="Recive bill and GRN already"/>
    <s v="GRN2526-0001304"/>
    <d v="2025-06-02T00:00:00"/>
    <m/>
    <n v="13"/>
    <s v="Ontime"/>
    <m/>
  </r>
  <r>
    <n v="1146"/>
    <s v="Expent  cost"/>
    <d v="2025-05-13T00:00:00"/>
    <m/>
    <m/>
    <d v="2025-05-13T00:00:00"/>
    <s v="PR2526-00502"/>
    <s v="PO2526-00821"/>
    <d v="2025-05-22T00:00:00"/>
    <d v="2025-05-22T00:00:00"/>
    <m/>
    <s v="SFST81000048"/>
    <s v="Tool and Equipment PD M/C"/>
    <s v="Tool and Equipment"/>
    <n v="1"/>
    <s v="FLEXIBLE HOSE STAINLESS STEEL SS304 FMA304-3/4&quot;_x000a_SIZE: 3/4&quot;_x000a_END TO END: 1.20 M._x000a_CONNECTION: SOCKET เกลียวใน SS304 3/4&quot; - BSP (BOTH SIDE)"/>
    <n v="3"/>
    <s v="PCS."/>
    <n v="2650"/>
    <n v="7950"/>
    <m/>
    <x v="63"/>
    <s v="Recive bill and GRN already"/>
    <s v="GRN2526-0001088"/>
    <d v="2025-05-22T00:00:00"/>
    <m/>
    <n v="0"/>
    <s v="Ontime"/>
    <m/>
  </r>
  <r>
    <n v="1147"/>
    <s v="Expent  cost"/>
    <d v="2025-05-14T00:00:00"/>
    <m/>
    <m/>
    <d v="2025-05-14T00:00:00"/>
    <s v="PR2526-00529"/>
    <s v="PO2526-00815"/>
    <d v="2025-05-22T00:00:00"/>
    <d v="2025-05-22T00:00:00"/>
    <n v="30"/>
    <s v="SFST11000260"/>
    <s v="Water plant"/>
    <s v="Water system jobs"/>
    <n v="1"/>
    <s v="โซเดียม 10%  + COA"/>
    <n v="200"/>
    <s v="Kg."/>
    <n v="5.2"/>
    <n v="1040"/>
    <m/>
    <x v="137"/>
    <s v="Recive bill and GRN already"/>
    <s v="GRN2526-0001635"/>
    <d v="2025-06-13T00:00:00"/>
    <m/>
    <n v="22"/>
    <s v="Ontime"/>
    <m/>
  </r>
  <r>
    <n v="1148"/>
    <s v="Expent  cost"/>
    <d v="2025-05-14T00:00:00"/>
    <m/>
    <m/>
    <d v="2025-05-14T00:00:00"/>
    <s v="PR2526-00529"/>
    <s v="PO2526-00814"/>
    <d v="2025-05-22T00:00:00"/>
    <d v="2025-05-22T00:00:00"/>
    <n v="14"/>
    <s v="SFST11000256"/>
    <s v="Waste water "/>
    <s v="Waste water system Jobs"/>
    <n v="2"/>
    <s v="Bio Solution 1 lit"/>
    <n v="2"/>
    <s v="BOT."/>
    <n v="400"/>
    <n v="800"/>
    <m/>
    <x v="160"/>
    <s v="Recive bill and GRN already"/>
    <s v="GRN2526-0001425"/>
    <d v="2025-06-04T00:00:00"/>
    <m/>
    <n v="13"/>
    <s v="Ontime"/>
    <m/>
  </r>
  <r>
    <n v="1149"/>
    <s v="Expent  cost"/>
    <d v="2025-05-16T00:00:00"/>
    <m/>
    <m/>
    <d v="2025-05-16T00:00:00"/>
    <s v="PR2526-00554"/>
    <s v="PO2526-00822"/>
    <d v="2025-05-22T00:00:00"/>
    <d v="2025-05-22T00:00:00"/>
    <n v="60"/>
    <s v="SFST81000048"/>
    <s v="Utility Jobs  (Boiler-Air compress-Transformer-LPG)"/>
    <s v="Steam Boiler  No.2"/>
    <n v="1"/>
    <s v="Safety valve DN32/50 PN16 (Flange) (ARI)_x000a_Type: 12.902 Open bonnet GG-25, Temp. 300 C +_x000a_Gasket 2 อัน set Pressure 10.0 Bar._x000a_สำหรับบอยเลอร์ 2 ตัน"/>
    <n v="1"/>
    <s v="PCS."/>
    <n v="26460"/>
    <n v="26460"/>
    <m/>
    <x v="102"/>
    <s v="Recive bill and GRN already"/>
    <s v="GRN2526-0001887"/>
    <d v="2025-06-23T00:00:00"/>
    <m/>
    <n v="32"/>
    <s v="Ontime"/>
    <m/>
  </r>
  <r>
    <n v="1150"/>
    <s v="Expent  cost"/>
    <d v="2025-05-16T00:00:00"/>
    <m/>
    <m/>
    <d v="2025-05-16T00:00:00"/>
    <s v="PR2526-00554"/>
    <s v="PO2526-00822"/>
    <d v="2025-05-22T00:00:00"/>
    <d v="2025-05-22T00:00:00"/>
    <n v="60"/>
    <s v="SFST81000048"/>
    <s v="Utility Jobs  (Boiler-Air compress-Transformer-LPG)"/>
    <s v="Steam Boiler  No.2"/>
    <n v="2"/>
    <s v="Safety valve DN32/50 PN16 (Flange) (ARI)_x000a_Type: 12.902 Open bonnet GG-25, Temp. 300 C+_x000a_Gasket 2 อัน set Pressure 10.0 Bar._x000a_สำหรับบอยเลอร์ 2 ตัน"/>
    <n v="1"/>
    <s v="PCS."/>
    <n v="26460"/>
    <n v="26460"/>
    <m/>
    <x v="102"/>
    <s v="Recive bill and GRN already"/>
    <s v="GRN2526-0001887"/>
    <d v="2025-06-23T00:00:00"/>
    <m/>
    <n v="32"/>
    <s v="Ontime"/>
    <m/>
  </r>
  <r>
    <n v="1151"/>
    <s v="Expent  cost"/>
    <d v="2025-05-16T00:00:00"/>
    <m/>
    <m/>
    <d v="2025-05-16T00:00:00"/>
    <s v="PR2526-00554"/>
    <s v="PO2526-00822"/>
    <d v="2025-05-22T00:00:00"/>
    <d v="2025-05-22T00:00:00"/>
    <n v="60"/>
    <s v="SFST81000048"/>
    <s v="Utility Jobs  (Boiler-Air compress-Transformer-LPG)"/>
    <s v="Steam Boiler  No.2"/>
    <n v="3"/>
    <s v="Safety valve DN32/50 PN16 (Flange) (ARI)_x000a_Type: 12.902 Open bonnet GG-25, Temp. 300 C +_x000a_Gasket 2 อัน set Pressure 10.50 Bar._x000a_สำหรับบอยเลอร์ 2 ตัน"/>
    <n v="1"/>
    <s v="PCS."/>
    <n v="26460"/>
    <n v="26460"/>
    <m/>
    <x v="102"/>
    <s v="Recive bill and GRN already"/>
    <s v="GRN2526-0001887"/>
    <d v="2025-06-23T00:00:00"/>
    <m/>
    <n v="32"/>
    <s v="Ontime"/>
    <m/>
  </r>
  <r>
    <n v="1152"/>
    <s v="Expent  cost"/>
    <d v="2025-05-16T00:00:00"/>
    <m/>
    <m/>
    <d v="2025-05-16T00:00:00"/>
    <s v="PR2526-00554"/>
    <s v="PO2526-00822"/>
    <d v="2025-05-22T00:00:00"/>
    <d v="2025-05-22T00:00:00"/>
    <n v="60"/>
    <s v="SFST81000048"/>
    <s v="Utility Jobs  (Boiler-Air compress-Transformer-LPG)"/>
    <s v="Steam Boiler  No.2"/>
    <n v="4"/>
    <s v="Installation on Sunday"/>
    <n v="3"/>
    <s v="JOB."/>
    <n v="4500"/>
    <n v="13500"/>
    <m/>
    <x v="102"/>
    <s v="Recive bill and GRN already"/>
    <s v="GRN2526-0001888"/>
    <d v="2025-06-23T00:00:00"/>
    <m/>
    <n v="32"/>
    <s v="Ontime"/>
    <m/>
  </r>
  <r>
    <n v="1153"/>
    <s v="Expent  cost"/>
    <d v="2025-05-16T00:00:00"/>
    <m/>
    <m/>
    <d v="2025-05-16T00:00:00"/>
    <s v="PR2526-00555"/>
    <s v="PO2526-00823"/>
    <d v="2025-05-22T00:00:00"/>
    <d v="2025-05-22T00:00:00"/>
    <n v="20"/>
    <s v="SFST81000009"/>
    <s v="Tool and Equipment  Engineering"/>
    <s v="Tool and Equipment"/>
    <n v="1"/>
    <s v="Fail Safe Electric Bolt with Magnetic Feature"/>
    <n v="1"/>
    <s v="PCS."/>
    <n v="1850"/>
    <n v="1850"/>
    <m/>
    <x v="107"/>
    <s v="Recive bill and GRN already"/>
    <s v="GRN2526-0001310"/>
    <d v="2025-06-02T00:00:00"/>
    <m/>
    <n v="11"/>
    <s v="Ontime"/>
    <m/>
  </r>
  <r>
    <n v="1154"/>
    <s v="Expent  cost"/>
    <d v="2025-05-20T00:00:00"/>
    <m/>
    <m/>
    <d v="2025-05-20T00:00:00"/>
    <s v="PR2526-00596"/>
    <s v="PO2526-00924"/>
    <d v="2025-05-30T00:00:00"/>
    <d v="2025-05-30T00:00:00"/>
    <n v="20"/>
    <s v="SFST81000048"/>
    <s v="Tool and Equipment  Engineering"/>
    <s v="Cooling  part"/>
    <n v="1"/>
    <s v="AEROFIX&quot; UXI100118-112 หนา 1 นิ้ว รู 28 มม. (1-1/8&quot;)"/>
    <n v="10"/>
    <s v="PCS."/>
    <n v="95"/>
    <n v="950"/>
    <m/>
    <x v="25"/>
    <s v="Recive bill and GRN already"/>
    <s v="GRN2526-0001599"/>
    <d v="2025-06-11T00:00:00"/>
    <m/>
    <n v="12"/>
    <s v="Ontime"/>
    <m/>
  </r>
  <r>
    <n v="1155"/>
    <s v="Expent  cost"/>
    <d v="2025-05-20T00:00:00"/>
    <m/>
    <m/>
    <d v="2025-05-20T00:00:00"/>
    <s v="PR2526-00599"/>
    <s v="PO2526-00925"/>
    <d v="2025-05-30T00:00:00"/>
    <d v="2025-05-30T00:00:00"/>
    <n v="20"/>
    <s v="SFST81000009"/>
    <s v="Tool and Equipment  Engineering"/>
    <s v="Consumable part"/>
    <n v="1"/>
    <s v="ข้องอ 90 องศา เชื่อมสแตนเลส มีตะเข็บ 1-1/2นิ้ว SCH.10 SUS 304"/>
    <n v="10"/>
    <s v="PCS."/>
    <n v="62"/>
    <n v="620"/>
    <m/>
    <x v="25"/>
    <s v="Recive bill and GRN already"/>
    <s v="GRN2526-0001598"/>
    <d v="2025-06-11T00:00:00"/>
    <m/>
    <n v="10"/>
    <s v="Ontime"/>
    <m/>
  </r>
  <r>
    <n v="1156"/>
    <s v="Expent  cost"/>
    <d v="2025-05-20T00:00:00"/>
    <m/>
    <m/>
    <d v="2025-05-20T00:00:00"/>
    <s v="PR2526-00599"/>
    <s v="PO2526-00926"/>
    <d v="2025-05-30T00:00:00"/>
    <d v="2025-05-30T00:00:00"/>
    <n v="20"/>
    <s v="SFST81000009"/>
    <s v="Tool and Equipment  Engineering"/>
    <s v="Consumable part"/>
    <n v="2"/>
    <s v="ข้องอ 90 องศา เชื่อมสแตนเลส มีตะเข็บ 1นิ้ว SCH.10 SUS 304"/>
    <n v="10"/>
    <s v="PCS."/>
    <n v="40"/>
    <n v="400"/>
    <m/>
    <x v="14"/>
    <s v="Recive bill and GRN already"/>
    <s v="GRN2526-0001571"/>
    <d v="2025-06-11T00:00:00"/>
    <m/>
    <n v="12"/>
    <s v="Ontime"/>
    <m/>
  </r>
  <r>
    <n v="1157"/>
    <s v="Expent  cost"/>
    <d v="2025-05-20T00:00:00"/>
    <m/>
    <m/>
    <d v="2025-05-20T00:00:00"/>
    <s v="PR2526-00599"/>
    <s v="PO2526-00925"/>
    <d v="2025-05-30T00:00:00"/>
    <d v="2025-05-30T00:00:00"/>
    <n v="20"/>
    <s v="SFST81000009"/>
    <s v="Tool and Equipment  Engineering"/>
    <s v="Consumable part"/>
    <n v="3"/>
    <s v="ข้องอ 90 องศา เชื่อมสแตนเลส มีตะเข็บ 3/4นิ้ว SCH.10 SUS 304"/>
    <n v="10"/>
    <s v="PCS."/>
    <n v="38"/>
    <n v="380"/>
    <m/>
    <x v="25"/>
    <s v="Recive bill and GRN already"/>
    <s v="GRN2526-0001598"/>
    <d v="2025-06-11T00:00:00"/>
    <m/>
    <n v="10"/>
    <s v="Ontime"/>
    <m/>
  </r>
  <r>
    <n v="1158"/>
    <s v="Expent  cost"/>
    <d v="2025-05-20T00:00:00"/>
    <m/>
    <m/>
    <d v="2025-05-20T00:00:00"/>
    <s v="PR2526-00599"/>
    <s v="PO2526-00926"/>
    <d v="2025-05-30T00:00:00"/>
    <d v="2025-05-30T00:00:00"/>
    <n v="20"/>
    <s v="SFST81000009"/>
    <s v="Tool and Equipment  Engineering"/>
    <s v="Consumable part"/>
    <n v="4"/>
    <s v="ข้องอ 90 องศา เชื่อมสแตนเลส มีตะเข็บ 1/2นิ้ว SCH.10 SUS 304"/>
    <n v="10"/>
    <s v="PCS."/>
    <n v="38"/>
    <n v="380"/>
    <m/>
    <x v="14"/>
    <s v="Recive bill and GRN already"/>
    <s v="GRN2526-0001571"/>
    <d v="2025-06-11T00:00:00"/>
    <m/>
    <n v="12"/>
    <s v="Ontime"/>
    <m/>
  </r>
  <r>
    <n v="1159"/>
    <s v="Expent  cost"/>
    <d v="2025-05-20T00:00:00"/>
    <m/>
    <m/>
    <d v="2025-05-20T00:00:00"/>
    <s v="PR2526-00599"/>
    <s v="PO2526-00925"/>
    <d v="2025-05-30T00:00:00"/>
    <d v="2025-05-30T00:00:00"/>
    <n v="20"/>
    <s v="SFST81000009"/>
    <s v="Tool and Equipment  Engineering"/>
    <s v="Consumable part"/>
    <n v="5"/>
    <s v="ข้องอ 90 องศา สแตนเลส เกลียวใน 1-1/2นิ้ว SUS 304"/>
    <n v="10"/>
    <s v="PCS."/>
    <n v="125"/>
    <n v="1250"/>
    <m/>
    <x v="25"/>
    <s v="Recive bill and GRN already"/>
    <s v="GRN2526-0001598"/>
    <d v="2025-06-11T00:00:00"/>
    <m/>
    <n v="10"/>
    <s v="Ontime"/>
    <m/>
  </r>
  <r>
    <n v="1160"/>
    <s v="Expent  cost"/>
    <d v="2025-05-20T00:00:00"/>
    <m/>
    <m/>
    <d v="2025-05-20T00:00:00"/>
    <s v="PR2526-00599"/>
    <s v="PO2526-00926"/>
    <d v="2025-05-30T00:00:00"/>
    <d v="2025-05-30T00:00:00"/>
    <n v="20"/>
    <s v="SFST81000009"/>
    <s v="Tool and Equipment  Engineering"/>
    <s v="Consumable part"/>
    <n v="6"/>
    <s v="ข้องอ 90 องศา สแตนเลส เกลียวใน 1นิ้ว SUS 304"/>
    <n v="10"/>
    <s v="PCS."/>
    <n v="65"/>
    <n v="650"/>
    <m/>
    <x v="14"/>
    <s v="Recive bill and GRN already"/>
    <s v="GRN2526-0001571"/>
    <d v="2025-06-11T00:00:00"/>
    <m/>
    <n v="12"/>
    <s v="Ontime"/>
    <m/>
  </r>
  <r>
    <n v="1161"/>
    <s v="Expent  cost"/>
    <d v="2025-05-20T00:00:00"/>
    <m/>
    <m/>
    <d v="2025-05-20T00:00:00"/>
    <s v="PR2526-00599"/>
    <s v="PO2526-00926"/>
    <d v="2025-05-30T00:00:00"/>
    <d v="2025-05-30T00:00:00"/>
    <n v="20"/>
    <s v="SFST81000009"/>
    <s v="Tool and Equipment  Engineering"/>
    <s v="Consumable part"/>
    <n v="7"/>
    <s v="ข้องอ 90 องศา สแตนเลส เกลียวใน 3/4นิ้ว SUS 304"/>
    <n v="10"/>
    <s v="PCS."/>
    <n v="47"/>
    <n v="470"/>
    <m/>
    <x v="14"/>
    <s v="Recive bill and GRN already"/>
    <s v="GRN2526-0001571"/>
    <d v="2025-06-11T00:00:00"/>
    <m/>
    <n v="12"/>
    <s v="Ontime"/>
    <m/>
  </r>
  <r>
    <n v="1162"/>
    <s v="Expent  cost"/>
    <d v="2025-05-20T00:00:00"/>
    <m/>
    <m/>
    <d v="2025-05-20T00:00:00"/>
    <s v="PR2526-00599"/>
    <s v="PO2526-00926"/>
    <d v="2025-05-30T00:00:00"/>
    <d v="2025-05-30T00:00:00"/>
    <n v="20"/>
    <s v="SFST81000009"/>
    <s v="Tool and Equipment  Engineering"/>
    <s v="Consumable part"/>
    <n v="8"/>
    <s v="ข้องอ 90 องศา สแตนเลส เกลียวใน 1/2นิ้ว SUS 304"/>
    <n v="10"/>
    <s v="PCS."/>
    <n v="32"/>
    <n v="320"/>
    <m/>
    <x v="14"/>
    <s v="Recive bill and GRN already"/>
    <s v="GRN2526-0001571"/>
    <d v="2025-06-11T00:00:00"/>
    <m/>
    <n v="12"/>
    <s v="Ontime"/>
    <m/>
  </r>
  <r>
    <n v="1163"/>
    <s v="Expent  cost"/>
    <d v="2025-05-20T00:00:00"/>
    <m/>
    <m/>
    <d v="2025-05-20T00:00:00"/>
    <s v="PR2526-00599"/>
    <s v="PO2526-00926"/>
    <d v="2025-05-30T00:00:00"/>
    <d v="2025-05-30T00:00:00"/>
    <n v="20"/>
    <s v="SFST81000009"/>
    <s v="Tool and Equipment  Engineering"/>
    <s v="Consumable part"/>
    <n v="9"/>
    <s v="ข้อต่อตรงสแตนเลส เกลียวนอก 1-1/2นิ้ว SUS 304"/>
    <n v="10"/>
    <s v="PCS."/>
    <n v="76"/>
    <n v="760"/>
    <m/>
    <x v="14"/>
    <s v="Recive bill and GRN already"/>
    <s v="GRN2526-0001571"/>
    <d v="2025-06-11T00:00:00"/>
    <m/>
    <n v="12"/>
    <s v="Ontime"/>
    <m/>
  </r>
  <r>
    <n v="1164"/>
    <s v="Expent  cost"/>
    <d v="2025-05-20T00:00:00"/>
    <m/>
    <m/>
    <d v="2025-05-20T00:00:00"/>
    <s v="PR2526-00599"/>
    <s v="PO2526-00926"/>
    <d v="2025-05-30T00:00:00"/>
    <d v="2025-05-30T00:00:00"/>
    <n v="20"/>
    <s v="SFST81000009"/>
    <s v="Tool and Equipment  Engineering"/>
    <s v="Consumable part"/>
    <n v="10"/>
    <s v="ข้อต่อตรงสแตนเลส เกลียวนอก 1นิ้ว SUS 304"/>
    <n v="10"/>
    <s v="PCS."/>
    <n v="54"/>
    <n v="540"/>
    <m/>
    <x v="14"/>
    <s v="Recive bill and GRN already"/>
    <s v="GRN2526-0001571"/>
    <d v="2025-06-11T00:00:00"/>
    <m/>
    <n v="12"/>
    <s v="Ontime"/>
    <m/>
  </r>
  <r>
    <n v="1165"/>
    <s v="Expent  cost"/>
    <d v="2025-05-20T00:00:00"/>
    <m/>
    <m/>
    <d v="2025-05-20T00:00:00"/>
    <s v="PR2526-00599"/>
    <s v="PO2526-00926"/>
    <d v="2025-05-30T00:00:00"/>
    <d v="2025-05-30T00:00:00"/>
    <n v="20"/>
    <s v="SFST81000009"/>
    <s v="Tool and Equipment  Engineering"/>
    <s v="Consumable part"/>
    <n v="11"/>
    <s v="ข้อต่อตรงสแตนเลส เกลียวนอก 3/4นิ้ว SUS 304"/>
    <n v="10"/>
    <s v="PCS."/>
    <n v="44"/>
    <n v="440"/>
    <m/>
    <x v="14"/>
    <s v="Recive bill and GRN already"/>
    <s v="GRN2526-0001571"/>
    <d v="2025-06-11T00:00:00"/>
    <m/>
    <n v="12"/>
    <s v="Ontime"/>
    <m/>
  </r>
  <r>
    <n v="1166"/>
    <s v="Expent  cost"/>
    <d v="2025-05-20T00:00:00"/>
    <m/>
    <m/>
    <d v="2025-05-20T00:00:00"/>
    <s v="PR2526-00599"/>
    <s v="PO2526-00926"/>
    <d v="2025-05-30T00:00:00"/>
    <d v="2025-05-30T00:00:00"/>
    <n v="20"/>
    <s v="SFST81000009"/>
    <s v="Tool and Equipment  Engineering"/>
    <s v="Consumable part"/>
    <n v="12"/>
    <s v="ข้อต่อตรงสแตนเลส เกลียวนอก 1/2นิ้ว SUS 304"/>
    <n v="10"/>
    <s v="PCS."/>
    <n v="42"/>
    <n v="420"/>
    <m/>
    <x v="14"/>
    <s v="Recive bill and GRN already"/>
    <s v="GRN2526-0001571"/>
    <d v="2025-06-11T00:00:00"/>
    <m/>
    <n v="12"/>
    <s v="Ontime"/>
    <m/>
  </r>
  <r>
    <n v="1167"/>
    <s v="Expent  cost"/>
    <d v="2025-05-20T00:00:00"/>
    <m/>
    <m/>
    <d v="2025-05-20T00:00:00"/>
    <s v="PR2526-00600"/>
    <s v="PO2526-00927"/>
    <d v="2025-05-30T00:00:00"/>
    <d v="2025-05-30T00:00:00"/>
    <n v="30"/>
    <s v="SFST34000174"/>
    <s v="Consumable part for MN"/>
    <s v="Consumable part"/>
    <n v="1"/>
    <s v="PP melt blown cartridge Filter, 10&quot;, 5 Micron"/>
    <n v="40"/>
    <s v="PCS."/>
    <n v="65"/>
    <n v="2600"/>
    <m/>
    <x v="25"/>
    <s v="Recive bill and GRN already"/>
    <s v="GRN2526-0001867"/>
    <d v="2025-06-20T00:00:00"/>
    <m/>
    <n v="21"/>
    <s v="Ontime"/>
    <m/>
  </r>
  <r>
    <n v="1168"/>
    <s v="Expent  cost"/>
    <d v="2025-05-20T00:00:00"/>
    <m/>
    <m/>
    <d v="2025-05-20T00:00:00"/>
    <s v="PR2526-00600"/>
    <s v="PO2526-00927"/>
    <d v="2025-05-30T00:00:00"/>
    <d v="2025-05-30T00:00:00"/>
    <n v="30"/>
    <s v="SFST34000175"/>
    <s v="Consumable part for MN"/>
    <s v="Consumable part"/>
    <n v="2"/>
    <s v="PP melt blown cartridge Filter, 20&quot;, 5 Micron"/>
    <n v="30"/>
    <s v="PCS."/>
    <n v="125"/>
    <n v="3750"/>
    <m/>
    <x v="25"/>
    <s v="Recive bill and GRN already"/>
    <s v="GRN2526-0001867"/>
    <d v="2025-06-20T00:00:00"/>
    <m/>
    <n v="21"/>
    <s v="Ontime"/>
    <m/>
  </r>
  <r>
    <n v="1169"/>
    <s v="Expent  cost"/>
    <d v="2025-05-20T00:00:00"/>
    <m/>
    <m/>
    <d v="2025-05-20T00:00:00"/>
    <s v="PR2526-00601"/>
    <s v="PO2526-00928"/>
    <d v="2025-05-30T00:00:00"/>
    <d v="2025-05-30T00:00:00"/>
    <n v="90"/>
    <s v="SFST81000009"/>
    <s v="Tool and Equipment  Engineering"/>
    <s v="Consumable part"/>
    <n v="1"/>
    <s v="ข้องอ 90° เหล็กเชื่อม SCH#40 DIMETER 2 นิ้ว"/>
    <n v="10"/>
    <s v="PCS."/>
    <n v="38"/>
    <n v="380"/>
    <m/>
    <x v="14"/>
    <s v="Recive bill and GRN already"/>
    <s v="GRN2526-0003281"/>
    <d v="2025-08-22T00:00:00"/>
    <m/>
    <n v="84"/>
    <s v="Ontime"/>
    <m/>
  </r>
  <r>
    <n v="1170"/>
    <s v="Expent  cost"/>
    <d v="2025-05-20T00:00:00"/>
    <m/>
    <m/>
    <d v="2025-05-20T00:00:00"/>
    <s v="PR2526-00601"/>
    <s v="PO2526-00928"/>
    <d v="2025-05-30T00:00:00"/>
    <d v="2025-05-30T00:00:00"/>
    <n v="90"/>
    <s v="SFST81000009"/>
    <s v="Tool and Equipment  Engineering"/>
    <s v="Consumable part"/>
    <n v="2"/>
    <s v="ข้องอ 90° เหล็กเชื่อม SCH#40 DIMETER 1-1/2 นิ้ว"/>
    <n v="10"/>
    <s v="PCS."/>
    <n v="32"/>
    <n v="320"/>
    <m/>
    <x v="14"/>
    <s v="Recive bill and GRN already"/>
    <s v="GRN2526-0003281"/>
    <d v="2025-08-22T00:00:00"/>
    <m/>
    <n v="84"/>
    <s v="Ontime"/>
    <m/>
  </r>
  <r>
    <n v="1171"/>
    <s v="Expent  cost"/>
    <d v="2025-05-20T00:00:00"/>
    <m/>
    <m/>
    <d v="2025-05-20T00:00:00"/>
    <s v="PR2526-00601"/>
    <s v="PO2526-00928"/>
    <d v="2025-05-30T00:00:00"/>
    <d v="2025-05-30T00:00:00"/>
    <n v="90"/>
    <s v="SFST81000009"/>
    <s v="Tool and Equipment  Engineering"/>
    <s v="Consumable part"/>
    <n v="3"/>
    <s v="ข้องอ 90° เหล็กเชื่อม SCH#40 DIMETER 1นิ้ว"/>
    <n v="10"/>
    <s v="PCS."/>
    <n v="15"/>
    <n v="150"/>
    <m/>
    <x v="14"/>
    <s v="Recive bill and GRN already"/>
    <s v="GRN2526-0003281"/>
    <d v="2025-08-22T00:00:00"/>
    <m/>
    <n v="84"/>
    <s v="Ontime"/>
    <m/>
  </r>
  <r>
    <n v="1172"/>
    <s v="Expent  cost"/>
    <d v="2025-05-20T00:00:00"/>
    <m/>
    <m/>
    <d v="2025-05-20T00:00:00"/>
    <s v="PR2526-00601"/>
    <s v="PO2526-00928"/>
    <d v="2025-05-30T00:00:00"/>
    <d v="2025-05-30T00:00:00"/>
    <n v="90"/>
    <s v="SFST81000009"/>
    <s v="Tool and Equipment  Engineering"/>
    <s v="Consumable part"/>
    <n v="4"/>
    <s v="ข้องอ 90° เหล็กเชื่อม SCH#40 DIMETER 3/4นิ้ว"/>
    <n v="10"/>
    <s v="PCS."/>
    <n v="13"/>
    <n v="130"/>
    <m/>
    <x v="14"/>
    <s v="Recive bill and GRN already"/>
    <s v="GRN2526-0003281"/>
    <d v="2025-08-22T00:00:00"/>
    <m/>
    <n v="84"/>
    <s v="Ontime"/>
    <m/>
  </r>
  <r>
    <n v="1173"/>
    <s v="Expent  cost"/>
    <d v="2025-05-20T00:00:00"/>
    <m/>
    <m/>
    <d v="2025-05-20T00:00:00"/>
    <s v="PR2526-00601"/>
    <s v="PO2526-00928"/>
    <d v="2025-05-30T00:00:00"/>
    <d v="2025-05-30T00:00:00"/>
    <n v="90"/>
    <s v="SFST81000009"/>
    <s v="Tool and Equipment  Engineering"/>
    <s v="Consumable part"/>
    <n v="5"/>
    <s v="ข้องอ 90° เหล็กเชื่อม SCH#40 DIMETER 1/2นิ้ว"/>
    <n v="10"/>
    <s v="PCS."/>
    <n v="11"/>
    <n v="110"/>
    <m/>
    <x v="14"/>
    <s v="Recive bill and GRN already"/>
    <s v="GRN2526-0003281"/>
    <d v="2025-08-22T00:00:00"/>
    <m/>
    <n v="84"/>
    <s v="Ontime"/>
    <m/>
  </r>
  <r>
    <n v="1174"/>
    <s v="Expent  cost"/>
    <d v="2025-05-20T00:00:00"/>
    <m/>
    <m/>
    <d v="2025-05-20T00:00:00"/>
    <s v="PR2526-00601"/>
    <s v="PO2526-00928"/>
    <d v="2025-05-30T00:00:00"/>
    <d v="2025-05-30T00:00:00"/>
    <n v="90"/>
    <s v="SFST81000009"/>
    <s v="Tool and Equipment  Engineering"/>
    <s v="Consumable part"/>
    <n v="6"/>
    <s v="ท่อเหล็กนิปเปิ้ลเกลียวด้านเดียว DIMETER 2นิ้ว"/>
    <n v="10"/>
    <s v="PCS."/>
    <n v="110"/>
    <n v="1100"/>
    <m/>
    <x v="14"/>
    <s v="Recive bill and GRN already"/>
    <s v="GRN2526-0003281"/>
    <d v="2025-08-22T00:00:00"/>
    <m/>
    <n v="84"/>
    <s v="Ontime"/>
    <m/>
  </r>
  <r>
    <n v="1175"/>
    <s v="Expent  cost"/>
    <d v="2025-05-20T00:00:00"/>
    <m/>
    <m/>
    <d v="2025-05-20T00:00:00"/>
    <s v="PR2526-00601"/>
    <s v="PO2526-00928"/>
    <d v="2025-05-30T00:00:00"/>
    <d v="2025-05-30T00:00:00"/>
    <n v="90"/>
    <s v="SFST81000009"/>
    <s v="Tool and Equipment  Engineering"/>
    <s v="Consumable part"/>
    <n v="7"/>
    <s v="ท่อเหล็กนิปเปิ้ลเกลียวด้านเดียว DIMETER 1-1/2นิ้ว"/>
    <n v="10"/>
    <s v="PCS."/>
    <n v="80"/>
    <n v="800"/>
    <m/>
    <x v="14"/>
    <s v="Recive bill and GRN already"/>
    <s v="GRN2526-0003281"/>
    <d v="2025-08-22T00:00:00"/>
    <m/>
    <n v="84"/>
    <s v="Ontime"/>
    <m/>
  </r>
  <r>
    <n v="1176"/>
    <s v="Expent  cost"/>
    <d v="2025-05-20T00:00:00"/>
    <m/>
    <m/>
    <d v="2025-05-20T00:00:00"/>
    <s v="PR2526-00601"/>
    <s v="PO2526-00928"/>
    <d v="2025-05-30T00:00:00"/>
    <d v="2025-05-30T00:00:00"/>
    <n v="90"/>
    <s v="SFST81000009"/>
    <s v="Tool and Equipment  Engineering"/>
    <s v="Consumable part"/>
    <n v="8"/>
    <s v="ท่อเหล็กนิปเปิ้ลเกลียวด้านเดียว DIMETER 1นิ้ว"/>
    <n v="10"/>
    <s v="PCS."/>
    <n v="60"/>
    <n v="600"/>
    <m/>
    <x v="14"/>
    <s v="Recive bill and GRN already"/>
    <s v="GRN2526-0003281"/>
    <d v="2025-08-22T00:00:00"/>
    <m/>
    <n v="84"/>
    <s v="Ontime"/>
    <m/>
  </r>
  <r>
    <n v="1177"/>
    <s v="Expent  cost"/>
    <d v="2025-05-20T00:00:00"/>
    <m/>
    <m/>
    <d v="2025-05-20T00:00:00"/>
    <s v="PR2526-00601"/>
    <s v="PO2526-00928"/>
    <d v="2025-05-30T00:00:00"/>
    <d v="2025-05-30T00:00:00"/>
    <n v="90"/>
    <s v="SFST81000009"/>
    <s v="Tool and Equipment  Engineering"/>
    <s v="Consumable part"/>
    <n v="9"/>
    <s v="ท่อเหล็กนิปเปิ้ลเกลียวด้านเดียว DIMETER 3/4นิ้ว"/>
    <n v="10"/>
    <s v="PCS."/>
    <n v="55"/>
    <n v="550"/>
    <m/>
    <x v="14"/>
    <s v="Recive bill and GRN already"/>
    <s v="GRN2526-0003281"/>
    <d v="2025-08-22T00:00:00"/>
    <m/>
    <n v="84"/>
    <s v="Ontime"/>
    <m/>
  </r>
  <r>
    <n v="1178"/>
    <s v="Expent  cost"/>
    <d v="2025-05-20T00:00:00"/>
    <m/>
    <m/>
    <d v="2025-05-20T00:00:00"/>
    <s v="PR2526-00601"/>
    <s v="PO2526-00928"/>
    <d v="2025-05-30T00:00:00"/>
    <d v="2025-05-30T00:00:00"/>
    <n v="90"/>
    <s v="SFST81000009"/>
    <s v="Tool and Equipment  Engineering"/>
    <s v="Consumable part"/>
    <n v="10"/>
    <s v="ท่อเหล็กนิปเปิ้ลเกลียวด้านเดียว DIMETER 1/2นิ้ว"/>
    <n v="10"/>
    <s v="PCS."/>
    <n v="45"/>
    <n v="450"/>
    <m/>
    <x v="14"/>
    <s v="Recive bill and GRN already"/>
    <s v="GRN2526-0003281"/>
    <d v="2025-08-22T00:00:00"/>
    <m/>
    <n v="84"/>
    <s v="Ontime"/>
    <m/>
  </r>
  <r>
    <n v="1179"/>
    <s v="Expent  cost"/>
    <d v="2025-05-20T00:00:00"/>
    <m/>
    <m/>
    <d v="2025-05-20T00:00:00"/>
    <s v="PR2526-00602"/>
    <s v="PO2526-00929"/>
    <d v="2025-05-30T00:00:00"/>
    <d v="2025-05-30T00:00:00"/>
    <n v="30"/>
    <s v="SFST81000048"/>
    <s v="Utility Jobs  (Boiler-Air compress-Transformer-LPG)"/>
    <s v="Cooling  part"/>
    <n v="1"/>
    <s v="ใบพัดลมอลูมิเนียมคอยล์ร้อน ขนาดรูเพลา1/2นิ้ว กว้าง 22นิ้ว ทรงใบพาย"/>
    <n v="5"/>
    <s v="PCS."/>
    <n v="1358.41"/>
    <n v="6792.05"/>
    <m/>
    <x v="58"/>
    <s v="Recive bill and GRN already"/>
    <s v="GRN2526-0001604"/>
    <d v="2025-06-12T00:00:00"/>
    <m/>
    <n v="13"/>
    <s v="Ontime"/>
    <m/>
  </r>
  <r>
    <n v="1180"/>
    <s v="Expent  cost"/>
    <d v="2025-05-20T00:00:00"/>
    <m/>
    <m/>
    <d v="2025-05-20T00:00:00"/>
    <s v="PR2526-00603"/>
    <s v="PO2526-00930"/>
    <d v="2025-05-30T00:00:00"/>
    <d v="2025-05-30T00:00:00"/>
    <n v="60"/>
    <s v="SFST81000048"/>
    <s v="Utility Jobs  (Boiler-Air compress-Transformer-LPG)"/>
    <s v="Cooling  part"/>
    <n v="1"/>
    <s v="&quot;Bitzer&quot; 4EC-6.2Y / Suct. Disc.Shut-off Va.Cplt.; B1-36;C1-150"/>
    <n v="3"/>
    <s v="PCS."/>
    <n v="1890"/>
    <n v="5670"/>
    <m/>
    <x v="59"/>
    <s v="Recive bill and GRN already"/>
    <s v="GRN2526-0002238"/>
    <d v="2025-07-07T00:00:00"/>
    <m/>
    <n v="38"/>
    <s v="Ontime"/>
    <m/>
  </r>
  <r>
    <n v="1181"/>
    <s v="Expent  cost"/>
    <d v="2025-05-20T00:00:00"/>
    <m/>
    <m/>
    <d v="2025-05-20T00:00:00"/>
    <s v="PR2526-00603"/>
    <s v="PO2526-00930"/>
    <d v="2025-05-30T00:00:00"/>
    <d v="2025-05-30T00:00:00"/>
    <n v="120"/>
    <s v="SFST81000048"/>
    <s v="Utility Jobs  (Boiler-Air compress-Transformer-LPG)"/>
    <s v="Cooling  part"/>
    <n v="2"/>
    <s v="&quot;Bitzer&quot; 4TC-12.2Y / SUCT.SHUT-OFF VA.CPLT.4TC,4PC,4NC"/>
    <n v="3"/>
    <s v="PCS."/>
    <n v="6000"/>
    <n v="18000"/>
    <m/>
    <x v="59"/>
    <s v="Recive bill and GRN already"/>
    <s v="GRN2526-0004948"/>
    <d v="2025-11-01T00:00:00"/>
    <m/>
    <n v="155"/>
    <s v="over deliverry"/>
    <m/>
  </r>
  <r>
    <n v="1182"/>
    <s v="Expent  cost"/>
    <d v="2025-05-20T00:00:00"/>
    <m/>
    <m/>
    <d v="2025-05-20T00:00:00"/>
    <s v="PR2526-00603"/>
    <s v="PO2526-00930"/>
    <d v="2025-05-30T00:00:00"/>
    <d v="2025-05-30T00:00:00"/>
    <n v="60"/>
    <s v="SFST81000048"/>
    <s v="Utility Jobs  (Boiler-Air compress-Transformer-LPG)"/>
    <s v="Cooling  part"/>
    <n v="3"/>
    <s v="Bitzer 4H-15.2Y / Suct.Disc.Shut-Off Va.Cplt.7;A-93"/>
    <n v="3"/>
    <s v="PCS."/>
    <n v="9800"/>
    <n v="29400"/>
    <m/>
    <x v="59"/>
    <s v="Recive bill and GRN already"/>
    <s v="GRN2526-0002238"/>
    <d v="2025-07-07T00:00:00"/>
    <m/>
    <n v="38"/>
    <s v="Ontime"/>
    <m/>
  </r>
  <r>
    <n v="1183"/>
    <s v="CAPEX  (Unbudget)"/>
    <d v="2025-05-23T00:00:00"/>
    <m/>
    <m/>
    <d v="2025-05-23T00:00:00"/>
    <s v="PR2526-00666"/>
    <s v="PO2526-00983"/>
    <d v="2025-05-30T00:00:00"/>
    <d v="2025-05-30T00:00:00"/>
    <n v="30"/>
    <s v="SFST88000007"/>
    <s v="Utility Jobs  (Boiler-Air compress-Transformer-LPG)"/>
    <s v="Cooling  part"/>
    <n v="1"/>
    <s v="Bare compressor Model 4HE-18Y (Replace from old model 4H-15.2Y)_x000a_- Suction Valve &amp; Discharge_x000a_- Blueplanet น้ำยาล้างระบบ F9000"/>
    <n v="1"/>
    <s v="EA."/>
    <n v="141600"/>
    <n v="141600"/>
    <m/>
    <x v="84"/>
    <s v="Recive bill and GRN already"/>
    <s v="GRN2526-0001636"/>
    <d v="2025-06-13T00:00:00"/>
    <m/>
    <n v="14"/>
    <s v="Ontime"/>
    <m/>
  </r>
  <r>
    <n v="1184"/>
    <s v="CAPEX  (Unbudget)"/>
    <d v="2025-05-23T00:00:00"/>
    <m/>
    <m/>
    <d v="2025-05-23T00:00:00"/>
    <s v="PR2526-00666"/>
    <s v="PO2526-00983"/>
    <d v="2025-05-30T00:00:00"/>
    <d v="2025-05-30T00:00:00"/>
    <n v="30"/>
    <s v="SFST88000007"/>
    <s v="Utility Jobs  (Boiler-Air compress-Transformer-LPG)"/>
    <s v="Cooling  part"/>
    <n v="2"/>
    <s v="Oil Model LT-32 (3.78 L.)"/>
    <n v="3"/>
    <s v="Drum."/>
    <n v="4500"/>
    <n v="13500"/>
    <m/>
    <x v="84"/>
    <s v="Recive bill and GRN already"/>
    <s v="GRN2526-0001636"/>
    <d v="2025-06-13T00:00:00"/>
    <m/>
    <n v="14"/>
    <s v="Ontime"/>
    <m/>
  </r>
  <r>
    <n v="1185"/>
    <s v="CAPEX  (Unbudget)"/>
    <d v="2025-05-23T00:00:00"/>
    <m/>
    <m/>
    <d v="2025-05-23T00:00:00"/>
    <s v="PR2526-00666"/>
    <s v="PO2526-00983"/>
    <d v="2025-05-30T00:00:00"/>
    <d v="2025-05-30T00:00:00"/>
    <n v="30"/>
    <s v="SFST88000007"/>
    <s v="Utility Jobs  (Boiler-Air compress-Transformer-LPG)"/>
    <s v="Cooling  part"/>
    <n v="3"/>
    <s v="Refrigerant R-141B 30kg."/>
    <n v="1"/>
    <s v="Drum."/>
    <n v="12500"/>
    <n v="12500"/>
    <m/>
    <x v="84"/>
    <s v="Recive bill and GRN already"/>
    <s v="GRN2526-0001636"/>
    <d v="2025-06-13T00:00:00"/>
    <m/>
    <n v="14"/>
    <s v="Ontime"/>
    <m/>
  </r>
  <r>
    <n v="1186"/>
    <s v="Expent  cost"/>
    <d v="2025-05-23T00:00:00"/>
    <m/>
    <m/>
    <d v="2025-05-23T00:00:00"/>
    <s v="PR2526-00666"/>
    <s v="PO2526-00983"/>
    <d v="2025-05-30T00:00:00"/>
    <d v="2025-05-30T00:00:00"/>
    <n v="30"/>
    <s v="SFST88000007"/>
    <s v="Utility Jobs  (Boiler-Air compress-Transformer-LPG)"/>
    <s v="Cooling  part"/>
    <n v="4"/>
    <s v="Labour cost for replace the new Bare compressor and cleaning the system"/>
    <n v="1"/>
    <s v="JOB."/>
    <n v="45000"/>
    <n v="45000"/>
    <m/>
    <x v="84"/>
    <s v="Recive bill and GRN already"/>
    <s v="GRN2526-0001636"/>
    <d v="2025-06-13T00:00:00"/>
    <m/>
    <n v="14"/>
    <s v="Ontime"/>
    <m/>
  </r>
  <r>
    <n v="1187"/>
    <s v="Expent  cost"/>
    <d v="2025-05-23T00:00:00"/>
    <m/>
    <m/>
    <d v="2025-05-23T00:00:00"/>
    <s v="PR2526-00667"/>
    <s v="PO2526-00987"/>
    <d v="2025-05-30T00:00:00"/>
    <d v="2025-05-30T00:00:00"/>
    <n v="120"/>
    <s v="SFST81000078"/>
    <s v="Civill jobs (Floor-Wall-Celling-roof)"/>
    <s v="Cevil jobs"/>
    <n v="1"/>
    <s v="งานปั้นบัวด้วย Epoxy Mortar+Sand+เคลือบสีด้วย PU Coating_x000a_บัวสูง 10 ชม. กว้าง 5 ชม. ยาว 10 เมตร"/>
    <n v="1"/>
    <s v="JOB."/>
    <n v="8000"/>
    <n v="8000"/>
    <m/>
    <x v="113"/>
    <s v="Recive bill and GRN already"/>
    <s v="GRN2526-0002915"/>
    <d v="2025-08-05T00:00:00"/>
    <m/>
    <n v="67"/>
    <s v="Ontime"/>
    <m/>
  </r>
  <r>
    <n v="1188"/>
    <s v="Expent  cost"/>
    <d v="2025-05-23T00:00:00"/>
    <m/>
    <m/>
    <d v="2025-05-23T00:00:00"/>
    <s v="PR2526-00667"/>
    <s v="PO2526-00987"/>
    <d v="2025-05-30T00:00:00"/>
    <d v="2025-05-30T00:00:00"/>
    <n v="120"/>
    <s v="SFST81000078"/>
    <s v="Civill jobs (Floor-Wall-Celling-roof)"/>
    <s v="Cevil jobs"/>
    <n v="2"/>
    <s v="ค่าดำเนินการ"/>
    <n v="1"/>
    <s v="JOB."/>
    <n v="2000"/>
    <n v="2000"/>
    <m/>
    <x v="113"/>
    <s v="Recive bill and GRN already"/>
    <s v="GRN2526-0002915"/>
    <d v="2025-08-05T00:00:00"/>
    <m/>
    <n v="67"/>
    <s v="Ontime"/>
    <m/>
  </r>
  <r>
    <n v="1189"/>
    <s v="Expent  cost"/>
    <d v="2025-05-23T00:00:00"/>
    <m/>
    <m/>
    <d v="2025-05-23T00:00:00"/>
    <s v="PR2526-00670"/>
    <s v="PO2526-00985"/>
    <d v="2025-05-25T00:00:00"/>
    <m/>
    <n v="120"/>
    <s v="SFST81000048"/>
    <s v="PD Machine"/>
    <s v="Vacuum Tumbler  ใหญ่ No.3"/>
    <n v="1"/>
    <s v="NOWICKI&quot;, Vacuum Tumbler Model MA-500PS,_x000a_SN:21812216, MA00012162, Gasket*400 Blue"/>
    <n v="1"/>
    <s v="PCS."/>
    <n v="16768"/>
    <n v="16768"/>
    <m/>
    <x v="77"/>
    <s v="Recive bill and GRN already"/>
    <s v="GRN2526-0002370"/>
    <d v="2025-07-16T00:00:00"/>
    <m/>
    <n v="52"/>
    <s v="Ontime"/>
    <m/>
  </r>
  <r>
    <n v="1190"/>
    <s v="Expent  cost"/>
    <d v="2025-05-23T00:00:00"/>
    <m/>
    <m/>
    <d v="2025-05-23T00:00:00"/>
    <s v="PR2526-00671"/>
    <s v="PO2526-00988"/>
    <d v="2025-05-30T00:00:00"/>
    <d v="2025-05-30T00:00:00"/>
    <n v="120"/>
    <s v="SFST34000064"/>
    <s v="Consumable part for MN"/>
    <s v="Consumable part"/>
    <n v="1"/>
    <s v="&quot;Ruamthong&quot;, RT490-61-24, 380V, 3PH , 1HP, Motor fan"/>
    <n v="4"/>
    <s v="PCS."/>
    <n v="4585.9799999999996"/>
    <n v="18343.919999999998"/>
    <m/>
    <x v="58"/>
    <s v="Recive bill and GRN already"/>
    <s v="GRN2526-0001486"/>
    <d v="2025-06-06T00:00:00"/>
    <m/>
    <n v="7"/>
    <s v="Ontime"/>
    <m/>
  </r>
  <r>
    <n v="1191"/>
    <s v="Expent  cost"/>
    <d v="2025-05-23T00:00:00"/>
    <m/>
    <m/>
    <d v="2025-05-23T00:00:00"/>
    <s v="PR2526-00672"/>
    <s v="PO2526-00990"/>
    <d v="2025-05-30T00:00:00"/>
    <d v="2025-05-30T00:00:00"/>
    <n v="10"/>
    <s v="SFST34000053"/>
    <s v="Refrigerant-oil for cooling M/C"/>
    <s v="Refrigerant"/>
    <n v="1"/>
    <s v="R410A Refrigerant,(1 Tank 11.3 kg/Tank)"/>
    <n v="4"/>
    <s v="Drum."/>
    <n v="2650"/>
    <n v="10600"/>
    <m/>
    <x v="1"/>
    <s v="Recive bill and GRN already"/>
    <s v="GRN2526-0001307"/>
    <d v="2025-06-02T00:00:00"/>
    <m/>
    <n v="3"/>
    <s v="Ontime"/>
    <m/>
  </r>
  <r>
    <n v="1192"/>
    <s v="Expent  cost"/>
    <d v="2025-05-23T00:00:00"/>
    <m/>
    <m/>
    <d v="2025-05-23T00:00:00"/>
    <s v="PR2526-00673"/>
    <s v="PO2526-00986"/>
    <d v="2025-05-30T00:00:00"/>
    <d v="2025-05-30T00:00:00"/>
    <n v="120"/>
    <s v="SFST81000009"/>
    <s v="Utility Jobs  (Boiler-Air compress-Transformer-LPG)"/>
    <s v="Cooling  part"/>
    <n v="1"/>
    <s v="SE-B1 Protection Module. Bitzer Part No.34701901_x000a_- ยี่ห้อ Lodam (Germany)_x000a_Supply AC 50-60Hz 240V 2VA_x000a_Amb. Temp. Range -30...+70°C_x000a_Relay AC 250V, max. 5A, C300, pilot duty"/>
    <n v="4"/>
    <s v="PCS."/>
    <n v="5000"/>
    <n v="20000"/>
    <m/>
    <x v="107"/>
    <s v="Recive bill and GRN already"/>
    <s v="GRN2526-0001821"/>
    <d v="2025-06-18T00:00:00"/>
    <m/>
    <n v="19"/>
    <s v="Ontime"/>
    <m/>
  </r>
  <r>
    <n v="1193"/>
    <s v="Expent  cost"/>
    <d v="2025-05-23T00:00:00"/>
    <m/>
    <m/>
    <d v="2025-05-23T00:00:00"/>
    <s v="PR2526-00674"/>
    <s v="PO2526-00984"/>
    <d v="2025-05-30T00:00:00"/>
    <d v="2025-05-30T00:00:00"/>
    <n v="120"/>
    <s v="SFST81000048"/>
    <s v="PD Machine"/>
    <s v="X-Ray No.2"/>
    <n v="1"/>
    <s v="CONVOYER BELT XR 300: TA-02-001"/>
    <n v="2"/>
    <s v="SET."/>
    <n v="27342"/>
    <n v="54684"/>
    <m/>
    <x v="47"/>
    <s v="Recive bill and GRN already"/>
    <s v="GRN2526-0007925"/>
    <d v="2026-02-10T00:00:00"/>
    <m/>
    <n v="256"/>
    <s v="over deliverry"/>
    <m/>
  </r>
  <r>
    <n v="1194"/>
    <s v="Expent  cost"/>
    <d v="2025-05-23T00:00:00"/>
    <m/>
    <m/>
    <d v="2025-05-23T00:00:00"/>
    <s v="PR2526-00674"/>
    <s v="PO2526-00984"/>
    <d v="2025-05-30T00:00:00"/>
    <d v="2025-05-30T00:00:00"/>
    <n v="120"/>
    <s v="SFST81000048"/>
    <s v="PD Machine"/>
    <s v="X-Ray No.2"/>
    <n v="2"/>
    <s v="Service Charge on Sunday (For 2 Set)"/>
    <n v="1"/>
    <s v="JOB."/>
    <n v="10000"/>
    <n v="10000"/>
    <m/>
    <x v="47"/>
    <s v="Recive bill and GRN already"/>
    <s v="GRN2526-0007926"/>
    <d v="2026-02-10T00:00:00"/>
    <m/>
    <n v="256"/>
    <s v="over deliverry"/>
    <m/>
  </r>
  <r>
    <n v="1195"/>
    <s v="Expent  cost"/>
    <d v="2025-05-23T00:00:00"/>
    <m/>
    <m/>
    <d v="2025-05-23T00:00:00"/>
    <s v="PR2526-00675"/>
    <s v="PO2526-00998"/>
    <d v="2025-05-30T00:00:00"/>
    <d v="2025-05-30T00:00:00"/>
    <n v="30"/>
    <s v="SFST81000050"/>
    <s v="Safety equipment"/>
    <s v="Safety equipment"/>
    <n v="1"/>
    <s v="SHERMAN โทรโข่งมือถือ รุ่น ER-77 สีขาว-เทา"/>
    <n v="1"/>
    <s v="PCS."/>
    <n v="551.4"/>
    <n v="551.4"/>
    <m/>
    <x v="161"/>
    <s v="Recive bill and GRN already"/>
    <s v="GRN2526-0001597"/>
    <d v="2025-06-11T00:00:00"/>
    <m/>
    <n v="12"/>
    <s v="Ontime"/>
    <m/>
  </r>
  <r>
    <n v="1196"/>
    <s v="Expent  cost"/>
    <d v="2025-05-27T00:00:00"/>
    <m/>
    <m/>
    <d v="2025-05-27T00:00:00"/>
    <s v="PR2526-00721"/>
    <s v="PO2526-01246"/>
    <d v="2025-06-05T00:00:00"/>
    <d v="2025-06-05T00:00:00"/>
    <n v="60"/>
    <s v="SFST81000018"/>
    <s v="Utility Jobs  (Boiler-Air compress-Transformer-LPG)"/>
    <s v="Cooling system jobs"/>
    <n v="1"/>
    <s v="ค่าแรงปฏิบัติงานซ่อมรั่ว Air Blast No.2_x000a_- พร้อมเดินเครื่องเติมน้ำยาทดสอบการทำงาน"/>
    <n v="1"/>
    <s v="JOB."/>
    <n v="15500"/>
    <n v="15500"/>
    <m/>
    <x v="131"/>
    <s v="Recive bill and GRN already"/>
    <s v="GRN2526-0001656"/>
    <d v="2025-06-14T00:00:00"/>
    <m/>
    <n v="9"/>
    <s v="Ontime"/>
    <m/>
  </r>
  <r>
    <n v="1197"/>
    <s v="Expent  cost"/>
    <d v="2025-05-27T00:00:00"/>
    <m/>
    <m/>
    <d v="2025-05-27T00:00:00"/>
    <s v="PR2526-00725"/>
    <s v="PO2526-01248"/>
    <d v="2025-06-17T00:00:00"/>
    <d v="2025-06-17T00:00:00"/>
    <n v="30"/>
    <s v="SFST81000018"/>
    <s v="PD Machine"/>
    <s v="Bowl Cutter (Chopper) No.1"/>
    <n v="1"/>
    <s v="Service charge_x000a_ติดตั้ง Cutter knife (Q-2505040A)_x000a_ปรับตั้งระยะของกระทะ กับใบมีด_x000a_Onsite date:_x000a_25/05/2025 Sunday_x000a_26/05/2025 Monday"/>
    <n v="1"/>
    <s v="JOB."/>
    <n v="12000"/>
    <n v="12000"/>
    <m/>
    <x v="162"/>
    <s v="Recive bill and GRN already"/>
    <s v="GRN2526-0001886"/>
    <d v="2025-06-23T00:00:00"/>
    <m/>
    <n v="6"/>
    <s v="Ontime"/>
    <m/>
  </r>
  <r>
    <n v="1198"/>
    <s v="Expent  cost"/>
    <d v="2025-06-05T00:00:00"/>
    <m/>
    <m/>
    <d v="2025-06-05T00:00:00"/>
    <s v="PR2526-00811"/>
    <s v="PO2526-01245"/>
    <d v="2025-06-09T00:00:00"/>
    <d v="2025-06-09T00:00:00"/>
    <n v="120"/>
    <s v="SFST81000078"/>
    <s v="Civill jobs (Floor-Wall-Celling-roof)"/>
    <s v="Cevil jobs"/>
    <n v="1"/>
    <s v="General maintenance in Sunday: Only labor_x000a_- Painting_x000a_- Cleaning_x000a_- Electricity system_x000a_- Pipe repair_x000a_- Silicone wall_x000a_- PU - Epoxcy_x000a_- Working 8 Hr / Day_x000a_- Manpower 10 Person / Job_x000a_- Report Before - After according to work order"/>
    <n v="5"/>
    <s v="Time."/>
    <n v="31000"/>
    <n v="155000"/>
    <m/>
    <x v="49"/>
    <s v="Recive bill and GRN already"/>
    <s v="GRN2526-0001734/GRN2526-0002324"/>
    <d v="2025-07-14T00:00:00"/>
    <m/>
    <n v="35"/>
    <s v="Ontime"/>
    <m/>
  </r>
  <r>
    <n v="1199"/>
    <s v="Expent  cost"/>
    <d v="2025-06-05T00:00:00"/>
    <m/>
    <m/>
    <d v="2025-06-05T00:00:00"/>
    <s v="PR2526-00819"/>
    <s v="PO2526-01247"/>
    <d v="2025-06-09T00:00:00"/>
    <d v="2025-06-09T00:00:00"/>
    <n v="60"/>
    <s v="SFST81000048"/>
    <s v="PD Machine"/>
    <s v="Combi oven No.1"/>
    <n v="1"/>
    <s v="50.00.176P Hand shower roll guide: SCC line 201/202 (#3)"/>
    <n v="1"/>
    <s v="PCS."/>
    <n v="22300"/>
    <n v="22300"/>
    <m/>
    <x v="30"/>
    <s v="Recive bill and GRN already"/>
    <s v="GRN2526-0001884"/>
    <d v="2025-06-23T00:00:00"/>
    <m/>
    <n v="14"/>
    <s v="Ontime"/>
    <m/>
  </r>
  <r>
    <n v="1200"/>
    <s v="Expent  cost"/>
    <d v="2025-06-05T00:00:00"/>
    <m/>
    <m/>
    <d v="2025-06-05T00:00:00"/>
    <s v="PR2526-00819"/>
    <s v="PO2526-01247"/>
    <d v="2025-06-09T00:00:00"/>
    <d v="2025-06-09T00:00:00"/>
    <n v="60"/>
    <s v="SFST81000048"/>
    <s v="PD Machine"/>
    <s v="Combi oven No.2"/>
    <n v="2"/>
    <s v="87.01.578S LED bar: LM1; A F G, LM2; B-E (#2)"/>
    <n v="6"/>
    <s v="PCS."/>
    <n v="3740"/>
    <n v="22440"/>
    <m/>
    <x v="30"/>
    <s v="Recive bill and GRN already"/>
    <s v="GRN2526-0001884"/>
    <d v="2025-06-23T00:00:00"/>
    <m/>
    <n v="14"/>
    <s v="Ontime"/>
    <m/>
  </r>
  <r>
    <n v="1201"/>
    <s v="Expent  cost"/>
    <d v="2025-06-05T00:00:00"/>
    <m/>
    <m/>
    <d v="2025-06-05T00:00:00"/>
    <s v="PR2526-00819"/>
    <s v="PO2526-01247"/>
    <d v="2025-06-09T00:00:00"/>
    <d v="2025-06-09T00:00:00"/>
    <n v="60"/>
    <s v="SFST81000048"/>
    <s v="PD Machine"/>
    <s v="Combi oven No.3"/>
    <n v="3"/>
    <s v="87.01.586S LED optics: LM1; A F-G, LM2; B-E (#2)"/>
    <n v="6"/>
    <s v="PCS."/>
    <n v="3520"/>
    <n v="21120"/>
    <m/>
    <x v="30"/>
    <s v="Recive bill and GRN already"/>
    <s v="GRN2526-0001884"/>
    <d v="2025-06-23T00:00:00"/>
    <m/>
    <n v="14"/>
    <s v="Ontime"/>
    <m/>
  </r>
  <r>
    <n v="1202"/>
    <s v="Expent  cost"/>
    <d v="2025-06-05T00:00:00"/>
    <m/>
    <m/>
    <d v="2025-06-05T00:00:00"/>
    <s v="PR2526-00819"/>
    <s v="PO2526-01247"/>
    <d v="2025-06-09T00:00:00"/>
    <d v="2025-06-09T00:00:00"/>
    <n v="60"/>
    <s v="SFST81000048"/>
    <s v="PD Machine"/>
    <s v="Combi oven No.3"/>
    <n v="4"/>
    <s v="87.01.545S One-piece gasket for trolly and window_x000a_SCC/CMP 202 (#1,#3)"/>
    <n v="2"/>
    <s v="PCS."/>
    <n v="5193.5"/>
    <n v="10387"/>
    <m/>
    <x v="30"/>
    <s v="Recive bill and GRN already"/>
    <s v="GRN2526-0001884"/>
    <d v="2025-06-23T00:00:00"/>
    <m/>
    <n v="14"/>
    <s v="Ontime"/>
    <m/>
  </r>
  <r>
    <n v="1203"/>
    <s v="Expent  cost"/>
    <d v="2025-06-05T00:00:00"/>
    <m/>
    <m/>
    <d v="2025-06-05T00:00:00"/>
    <s v="PR2526-00819"/>
    <s v="PO2526-01247"/>
    <d v="2025-06-09T00:00:00"/>
    <d v="2025-06-09T00:00:00"/>
    <n v="60"/>
    <s v="SFST81000048"/>
    <s v="PD Machine"/>
    <s v="Combi oven No.3"/>
    <n v="5"/>
    <s v="Service Charge #1"/>
    <n v="1"/>
    <s v="JOB."/>
    <n v="3000"/>
    <n v="3000"/>
    <m/>
    <x v="30"/>
    <s v="Recive bill and GRN already"/>
    <s v="GRN2526-0001885"/>
    <d v="2025-06-23T00:00:00"/>
    <m/>
    <n v="14"/>
    <s v="Ontime"/>
    <m/>
  </r>
  <r>
    <n v="1204"/>
    <s v="Expent  cost"/>
    <d v="2025-06-05T00:00:00"/>
    <m/>
    <m/>
    <d v="2025-06-05T00:00:00"/>
    <s v="PR2526-00819"/>
    <s v="PO2526-01247"/>
    <d v="2025-06-09T00:00:00"/>
    <d v="2025-06-09T00:00:00"/>
    <n v="60"/>
    <s v="SFST81000048"/>
    <s v="PD Machine"/>
    <s v="Combi oven No.3"/>
    <n v="6"/>
    <s v="Service Charge #2 - 3 (Discount 50%)"/>
    <n v="1"/>
    <s v="JOB."/>
    <n v="1500"/>
    <n v="1500"/>
    <m/>
    <x v="30"/>
    <s v="Recive bill and GRN already"/>
    <s v="GRN2526-0001885"/>
    <d v="2025-06-23T00:00:00"/>
    <m/>
    <n v="14"/>
    <s v="Ontime"/>
    <m/>
  </r>
  <r>
    <n v="1205"/>
    <s v="Expent  cost"/>
    <d v="2025-06-05T00:00:00"/>
    <m/>
    <m/>
    <d v="2025-06-05T00:00:00"/>
    <s v="PR2526-00819"/>
    <s v="PO2526-01247"/>
    <d v="2025-06-09T00:00:00"/>
    <d v="2025-06-09T00:00:00"/>
    <n v="60"/>
    <s v="SFST81000048"/>
    <s v="PD Machine"/>
    <s v="Combi oven No.3"/>
    <n v="7"/>
    <s v="OT Work at after 5 PM Or Sunday_x000a_- Warranty No.1-3: 90 Days, No.4: 30 Days (Sparepart only)"/>
    <n v="1"/>
    <s v="JOB."/>
    <n v="2000"/>
    <n v="2000"/>
    <m/>
    <x v="30"/>
    <s v="Recive bill and GRN already"/>
    <s v="GRN2526-0001885"/>
    <d v="2025-06-23T00:00:00"/>
    <m/>
    <n v="14"/>
    <s v="Ontime"/>
    <m/>
  </r>
  <r>
    <n v="1206"/>
    <s v="Expent  cost"/>
    <d v="2025-06-05T00:00:00"/>
    <m/>
    <m/>
    <d v="2025-06-05T00:00:00"/>
    <s v="PR2526-00820"/>
    <s v="PO2526-01240"/>
    <d v="2025-06-09T00:00:00"/>
    <d v="2025-06-09T00:00:00"/>
    <n v="30"/>
    <s v="SFST81000009"/>
    <s v="Tool and Equipment  Engineering"/>
    <s v="Consumable part"/>
    <n v="1"/>
    <s v="เทปผ้ายิปซัมปิดรอยต่อ กว้าง 5 ชม. ยาว 25 ม. ตราช้าง (3ม้วน/แพ็ค)"/>
    <n v="2"/>
    <s v="PCS."/>
    <n v="180"/>
    <n v="360"/>
    <m/>
    <x v="25"/>
    <s v="Recive bill and GRN already"/>
    <s v="GRN2526-0001868"/>
    <d v="2025-06-20T00:00:00"/>
    <m/>
    <n v="11"/>
    <s v="Ontime"/>
    <m/>
  </r>
  <r>
    <n v="1207"/>
    <s v="Expent  cost"/>
    <d v="2025-06-05T00:00:00"/>
    <m/>
    <m/>
    <d v="2025-06-05T00:00:00"/>
    <s v="PR2526-00820"/>
    <s v="PO2526-01240"/>
    <d v="2025-06-09T00:00:00"/>
    <d v="2025-06-09T00:00:00"/>
    <n v="30"/>
    <s v="SFST81000009"/>
    <s v="Tool and Equipment  Engineering"/>
    <s v="Consumable part"/>
    <n v="2"/>
    <s v="เทปผ้ายิปซัมปิดรอยต่อ กว้าง 3.5 ซม. ยาว 25 ม. ตราช้าง (3ม้วน/แพ็ค)"/>
    <n v="2"/>
    <s v="PCS."/>
    <n v="120"/>
    <n v="240"/>
    <m/>
    <x v="25"/>
    <s v="Recive bill and GRN already"/>
    <s v="GRN2526-0001868"/>
    <d v="2025-06-20T00:00:00"/>
    <m/>
    <n v="11"/>
    <s v="Ontime"/>
    <m/>
  </r>
  <r>
    <n v="1208"/>
    <s v="Expent  cost"/>
    <d v="2025-06-05T00:00:00"/>
    <m/>
    <m/>
    <d v="2025-06-05T00:00:00"/>
    <s v="PR2526-00820"/>
    <s v="PO2526-01241"/>
    <d v="2025-06-09T00:00:00"/>
    <d v="2025-06-09T00:00:00"/>
    <n v="30"/>
    <s v="SFST81000009"/>
    <s v="Tool and Equipment  Engineering"/>
    <s v="Consumable part"/>
    <n v="3"/>
    <s v="ซีลายสันใหญ่ 75 mm. ขนาด 15x37x4000 มม."/>
    <n v="5"/>
    <s v="PCS."/>
    <n v="95"/>
    <n v="475"/>
    <m/>
    <x v="163"/>
    <s v="Recive bill and GRN already"/>
    <s v="GRN2526-0001733"/>
    <d v="2025-06-17T00:00:00"/>
    <m/>
    <n v="8"/>
    <s v="Ontime"/>
    <m/>
  </r>
  <r>
    <n v="1209"/>
    <s v="Expent  cost"/>
    <d v="2025-06-05T00:00:00"/>
    <m/>
    <m/>
    <d v="2025-06-05T00:00:00"/>
    <s v="PR2526-00820"/>
    <s v="PO2526-01241"/>
    <d v="2025-06-09T00:00:00"/>
    <d v="2025-06-09T00:00:00"/>
    <n v="30"/>
    <s v="SFST81000009"/>
    <s v="Tool and Equipment  Engineering"/>
    <s v="Consumable part"/>
    <n v="4"/>
    <s v="ซีลายสันกลาง 69 mm. ขนาด 14x35x4000 มม."/>
    <n v="5"/>
    <s v="PCS."/>
    <n v="85"/>
    <n v="425"/>
    <m/>
    <x v="163"/>
    <s v="Recive bill and GRN already"/>
    <s v="GRN2526-0001733"/>
    <d v="2025-06-17T00:00:00"/>
    <m/>
    <n v="8"/>
    <s v="Ontime"/>
    <m/>
  </r>
  <r>
    <n v="1210"/>
    <s v="Expent  cost"/>
    <d v="2025-06-05T00:00:00"/>
    <m/>
    <m/>
    <d v="2025-06-05T00:00:00"/>
    <s v="PR2526-00820"/>
    <s v="PO2526-01240"/>
    <d v="2025-06-09T00:00:00"/>
    <d v="2025-06-09T00:00:00"/>
    <n v="30"/>
    <s v="SFST81000009"/>
    <s v="Tool and Equipment  Engineering"/>
    <s v="Consumable part"/>
    <n v="5"/>
    <s v="สกรูดำ สกรูยิงฝ้า เบอร์6 ยาว11/2 (1นิ้วครึ่ง) หัวแฉกแบน"/>
    <n v="1"/>
    <s v="PCS."/>
    <n v="63"/>
    <n v="63"/>
    <m/>
    <x v="25"/>
    <s v="Recive bill and GRN already"/>
    <s v="GRN2526-0001868"/>
    <d v="2025-06-20T00:00:00"/>
    <m/>
    <n v="11"/>
    <s v="Ontime"/>
    <m/>
  </r>
  <r>
    <n v="1211"/>
    <s v="Expent  cost"/>
    <d v="2025-06-05T00:00:00"/>
    <m/>
    <m/>
    <d v="2025-06-05T00:00:00"/>
    <s v="PR2526-00820"/>
    <s v="PO2526-01241"/>
    <d v="2025-06-09T00:00:00"/>
    <d v="2025-06-09T00:00:00"/>
    <n v="30"/>
    <s v="SFST81000009"/>
    <s v="Tool and Equipment  Engineering"/>
    <s v="Consumable part"/>
    <n v="6"/>
    <s v="BOSNY เคมีโป้วผนังวอลพัดดี้ 1.5 กก. รุ่น B219"/>
    <n v="1"/>
    <s v="PCS."/>
    <n v="120"/>
    <n v="120"/>
    <m/>
    <x v="163"/>
    <s v="Recive bill and GRN already"/>
    <s v="GRN2526-0001733"/>
    <d v="2025-06-17T00:00:00"/>
    <m/>
    <n v="8"/>
    <s v="Ontime"/>
    <m/>
  </r>
  <r>
    <n v="1212"/>
    <s v="Expent  cost"/>
    <d v="2025-06-05T00:00:00"/>
    <m/>
    <m/>
    <d v="2025-06-05T00:00:00"/>
    <s v="PR2526-00820"/>
    <s v="PO2526-01241"/>
    <d v="2025-06-09T00:00:00"/>
    <d v="2025-06-09T00:00:00"/>
    <n v="30"/>
    <s v="SFST81000009"/>
    <s v="Tool and Equipment  Engineering"/>
    <s v="Consumable part"/>
    <n v="7"/>
    <s v="ยิปซัมยิปรอค ชนิดทนขึ้น ขอบเรียบ (SE) 9 มม._x000a_GYPROC ขนาด 120 x 240 ซม."/>
    <n v="3"/>
    <s v="PCS."/>
    <n v="235"/>
    <n v="705"/>
    <m/>
    <x v="163"/>
    <s v="Recive bill and GRN already"/>
    <s v="GRN2526-0001733"/>
    <d v="2025-06-17T00:00:00"/>
    <m/>
    <n v="8"/>
    <s v="Ontime"/>
    <m/>
  </r>
  <r>
    <n v="1213"/>
    <s v="Expent  cost"/>
    <d v="2025-06-05T00:00:00"/>
    <m/>
    <m/>
    <d v="2025-06-05T00:00:00"/>
    <s v="PR2526-00820"/>
    <s v="PO2526-01241"/>
    <d v="2025-06-09T00:00:00"/>
    <d v="2025-06-09T00:00:00"/>
    <n v="30"/>
    <s v="SFST81000009"/>
    <s v="Tool and Equipment  Engineering"/>
    <s v="Consumable part"/>
    <n v="8"/>
    <s v="เกรียงโป๊วสี สเตนเลสด้ามพลาสติก 2 นิ้ว SOLO รุ่น 8450-2"/>
    <n v="4"/>
    <s v="PCS."/>
    <n v="40"/>
    <n v="160"/>
    <m/>
    <x v="163"/>
    <s v="Recive bill and GRN already"/>
    <s v="GRN2526-0001733"/>
    <d v="2025-06-17T00:00:00"/>
    <m/>
    <n v="8"/>
    <s v="Ontime"/>
    <m/>
  </r>
  <r>
    <n v="1214"/>
    <s v="Expent  cost"/>
    <d v="2025-06-05T00:00:00"/>
    <m/>
    <m/>
    <d v="2025-06-05T00:00:00"/>
    <s v="PR2526-00820"/>
    <s v="PO2526-01241"/>
    <d v="2025-06-09T00:00:00"/>
    <d v="2025-06-09T00:00:00"/>
    <n v="30"/>
    <s v="SFST81000009"/>
    <s v="Tool and Equipment  Engineering"/>
    <s v="Consumable part"/>
    <n v="9"/>
    <s v="เกรียงโป้วสี สเดนเลสด้ามพลาสติก 5 นิ้ว SOLO รุ่น 8450-5"/>
    <n v="4"/>
    <s v="PCS."/>
    <n v="58"/>
    <n v="232"/>
    <m/>
    <x v="163"/>
    <s v="Recive bill and GRN already"/>
    <s v="GRN2526-0001733"/>
    <d v="2025-06-17T00:00:00"/>
    <m/>
    <n v="8"/>
    <s v="Ontime"/>
    <m/>
  </r>
  <r>
    <n v="1215"/>
    <s v="Expent  cost"/>
    <d v="2025-06-10T00:00:00"/>
    <m/>
    <m/>
    <d v="2025-06-10T00:00:00"/>
    <s v="PR2526-00921"/>
    <s v="PO2526-01360"/>
    <d v="2025-06-16T00:00:00"/>
    <d v="2025-06-16T00:00:00"/>
    <n v="60"/>
    <s v="SFST81000048"/>
    <s v="PD Machine"/>
    <s v="Food Mixer 3"/>
    <n v="1"/>
    <s v="Gear for mixer machine"/>
    <n v="1"/>
    <s v="SET."/>
    <n v="8500"/>
    <n v="8500"/>
    <m/>
    <x v="164"/>
    <s v="Recive bill and GRN already"/>
    <s v="GRN2526-0002408"/>
    <d v="2025-07-17T00:00:00"/>
    <m/>
    <n v="31"/>
    <s v="Ontime"/>
    <m/>
  </r>
  <r>
    <n v="1216"/>
    <s v="Expent  cost"/>
    <d v="2025-06-10T00:00:00"/>
    <m/>
    <m/>
    <d v="2025-06-10T00:00:00"/>
    <s v="PR2526-00922"/>
    <s v="PO2526-01361 "/>
    <d v="2025-06-16T00:00:00"/>
    <d v="2025-06-16T00:00:00"/>
    <n v="30"/>
    <s v="SFST81000009"/>
    <s v="Tool and Equipment PD M/C"/>
    <s v="Tool and Equipment"/>
    <n v="1"/>
    <s v="&quot;SIEMENS&quot; CONTACTOR 3TS3411-OAN2 220V 32A_x000a_50/60 HZ, 15kW 1NO+1NC"/>
    <n v="5"/>
    <s v="PCS."/>
    <n v="1770"/>
    <n v="8850"/>
    <m/>
    <x v="2"/>
    <s v="Recive bill and GRN already"/>
    <s v="GRN2526-0001870"/>
    <d v="2025-06-20T00:00:00"/>
    <m/>
    <n v="4"/>
    <s v="Ontime"/>
    <m/>
  </r>
  <r>
    <n v="1217"/>
    <s v="Expent  cost"/>
    <d v="2025-06-13T00:00:00"/>
    <m/>
    <m/>
    <d v="2025-06-13T00:00:00"/>
    <s v="PR2526-01017"/>
    <s v="PO2526-01577"/>
    <d v="2025-06-23T00:00:00"/>
    <d v="2025-06-23T00:00:00"/>
    <n v="30"/>
    <s v="SFST81000048"/>
    <s v="PD Machine"/>
    <s v="Vegetable Dicing Machine  Robot coupe CL-50 No.1"/>
    <n v="1"/>
    <s v="&quot;ROBOT COUPE&quot; MOTOR H50 (CL50) PART NO 3114S"/>
    <n v="1"/>
    <s v="JOB."/>
    <n v="9400"/>
    <n v="9400"/>
    <m/>
    <x v="165"/>
    <s v="Recive bill and GRN already"/>
    <s v="GRN2526-0002115"/>
    <d v="2025-07-02T00:00:00"/>
    <m/>
    <n v="9"/>
    <s v="Ontime"/>
    <m/>
  </r>
  <r>
    <n v="1218"/>
    <s v="Expent  cost"/>
    <d v="2025-06-13T00:00:00"/>
    <m/>
    <m/>
    <d v="2025-06-13T00:00:00"/>
    <s v="PR2526-01017"/>
    <s v="PO2526-01577"/>
    <d v="2025-06-23T00:00:00"/>
    <d v="2025-06-23T00:00:00"/>
    <n v="30"/>
    <s v="SFST81000048"/>
    <s v="PD Machine"/>
    <s v="Vegetable Dicing Machine  Robot coupe CL-50 No.1"/>
    <n v="2"/>
    <s v="ค่าจัดส่ง"/>
    <n v="1"/>
    <s v="JOB."/>
    <n v="300"/>
    <n v="300"/>
    <m/>
    <x v="165"/>
    <s v="Recive bill and GRN already"/>
    <s v="GRN2526-0002115"/>
    <d v="2025-07-02T00:00:00"/>
    <m/>
    <n v="9"/>
    <s v="Ontime"/>
    <m/>
  </r>
  <r>
    <n v="1219"/>
    <s v="Expent  cost"/>
    <d v="2025-06-15T00:00:00"/>
    <m/>
    <m/>
    <d v="2025-06-15T00:00:00"/>
    <s v="PR2526-01034"/>
    <s v="PO2526-01579"/>
    <d v="2025-06-23T00:00:00"/>
    <m/>
    <n v="15"/>
    <s v="SFST34000048"/>
    <s v="Consumable part for MN"/>
    <s v="Tool and Equipment"/>
    <n v="1"/>
    <s v="&quot;Carel&quot;,IREVCOHCOO, temperature controller"/>
    <n v="4"/>
    <s v="PCS."/>
    <n v="3272.5"/>
    <n v="13090"/>
    <m/>
    <x v="93"/>
    <s v="Recive bill and GRN already"/>
    <s v="GRN2526-0002023"/>
    <d v="2025-06-23T00:00:00"/>
    <m/>
    <n v="0"/>
    <s v="Ontime"/>
    <m/>
  </r>
  <r>
    <n v="1220"/>
    <s v="Expent  cost"/>
    <d v="2025-06-15T00:00:00"/>
    <m/>
    <m/>
    <d v="2025-06-15T00:00:00"/>
    <s v="PR2526-01035"/>
    <s v="PO2526-01578"/>
    <d v="2025-06-28T00:00:00"/>
    <d v="2025-06-28T00:00:00"/>
    <n v="60"/>
    <s v="SFST81000078"/>
    <s v="Civill jobs (Floor-Wall-Celling-roof)"/>
    <s v="Cevil jobs"/>
    <n v="1"/>
    <s v="Repair: Ceiling, Wall, Tiled floor in Office_x000a_- In office Khun Tino_x000a_- Female staff room in Low risk area_x000a_- Walkway before entering the production line in Low risk_x000a_- Male staff room in Low risk area_x000a_- Male staff room in High risk area_x000a_- Female staff room in High risk area_x000a_- Women's Restroom and Clothes storage room_x000a_in Medium risk area"/>
    <n v="1"/>
    <s v="JOB."/>
    <n v="44600"/>
    <n v="44600"/>
    <m/>
    <x v="49"/>
    <s v="Recive bill and GRN already"/>
    <s v="GRN2526-0002914"/>
    <d v="2025-08-05T00:00:00"/>
    <m/>
    <n v="38"/>
    <s v="Ontime"/>
    <m/>
  </r>
  <r>
    <n v="1221"/>
    <s v="Expent  cost"/>
    <d v="2025-06-15T00:00:00"/>
    <m/>
    <m/>
    <d v="2025-06-15T00:00:00"/>
    <s v="PR2526-01036 "/>
    <s v="PO2526-01580"/>
    <d v="2025-06-28T00:00:00"/>
    <d v="2025-06-28T00:00:00"/>
    <n v="20"/>
    <s v="SFST81000009"/>
    <s v="Consumable part for MN"/>
    <s v="Consumable part"/>
    <n v="1"/>
    <s v="สายฉีดชำาระครบชุด สีขาว"/>
    <n v="10"/>
    <s v="PCS."/>
    <n v="125"/>
    <n v="1250"/>
    <m/>
    <x v="0"/>
    <s v="Recive bill and GRN already"/>
    <s v="GRN2526-0002241"/>
    <d v="2025-07-07T00:00:00"/>
    <m/>
    <n v="9"/>
    <s v="Ontime"/>
    <m/>
  </r>
  <r>
    <n v="1222"/>
    <s v="Expent  cost"/>
    <d v="2025-06-15T00:00:00"/>
    <m/>
    <m/>
    <d v="2025-06-15T00:00:00"/>
    <s v="PR2526-01036 "/>
    <s v="PO2526-01580"/>
    <d v="2025-06-28T00:00:00"/>
    <d v="2025-06-28T00:00:00"/>
    <n v="20"/>
    <s v="SFST81000009"/>
    <s v="Consumable part for MN"/>
    <s v="Consumable part"/>
    <n v="2"/>
    <s v="ชุดสายฉีดชำาระ สแตนเลส ครบชุด"/>
    <n v="10"/>
    <s v="PCS."/>
    <n v="160"/>
    <n v="1600"/>
    <m/>
    <x v="0"/>
    <s v="Recive bill and GRN already"/>
    <s v="GRN2526-0002241"/>
    <d v="2025-07-07T00:00:00"/>
    <m/>
    <n v="9"/>
    <s v="Ontime"/>
    <m/>
  </r>
  <r>
    <n v="1223"/>
    <s v="Expent  cost"/>
    <d v="2025-06-15T00:00:00"/>
    <m/>
    <m/>
    <d v="2025-06-15T00:00:00"/>
    <s v="PR2526-01036 "/>
    <s v="PO2526-01580"/>
    <d v="2025-06-28T00:00:00"/>
    <d v="2025-06-28T00:00:00"/>
    <n v="20"/>
    <s v="SFST81000009"/>
    <s v="Consumable part for MN"/>
    <s v="Consumable part"/>
    <n v="3"/>
    <s v="ฝารองนั่งชักโครก"/>
    <n v="10"/>
    <s v="PCS."/>
    <n v="160"/>
    <n v="1600"/>
    <m/>
    <x v="0"/>
    <s v="Recive bill and GRN already"/>
    <s v="GRN2526-0002241"/>
    <d v="2025-07-07T00:00:00"/>
    <m/>
    <n v="9"/>
    <s v="Ontime"/>
    <m/>
  </r>
  <r>
    <n v="1224"/>
    <s v="Expent  cost"/>
    <d v="2025-06-15T00:00:00"/>
    <m/>
    <m/>
    <d v="2025-06-15T00:00:00"/>
    <s v="PR2526-01036 "/>
    <s v="PO2526-01581"/>
    <d v="2025-06-21T00:00:00"/>
    <d v="2025-06-21T00:00:00"/>
    <n v="20"/>
    <s v="SFST81000009"/>
    <s v="Consumable part for MN"/>
    <s v="Consumable part"/>
    <n v="4"/>
    <s v="โช้คปิดเปิดประตู"/>
    <n v="6"/>
    <s v="PCS."/>
    <n v="183.33333333333334"/>
    <n v="1100"/>
    <m/>
    <x v="25"/>
    <s v="Recive bill and GRN already"/>
    <s v="GRN2526-0002119"/>
    <d v="2025-07-02T00:00:00"/>
    <m/>
    <n v="11"/>
    <s v="Ontime"/>
    <m/>
  </r>
  <r>
    <n v="1225"/>
    <s v="Expent  cost"/>
    <d v="2025-06-15T00:00:00"/>
    <m/>
    <m/>
    <d v="2025-06-15T00:00:00"/>
    <s v="PR2526-01036 "/>
    <s v="PO2526-01582"/>
    <d v="2025-06-21T00:00:00"/>
    <d v="2025-06-21T00:00:00"/>
    <n v="20"/>
    <s v="SFST81000009"/>
    <s v="Consumable part for MN"/>
    <s v="Consumable part"/>
    <n v="5"/>
    <s v="วาล์วลูกทองเหลือง 1 นิ้ว"/>
    <n v="4"/>
    <s v="PCS."/>
    <n v="395"/>
    <n v="1580"/>
    <m/>
    <x v="163"/>
    <s v="Recive bill and GRN already"/>
    <s v="GRN2526-0001985"/>
    <d v="2025-06-26T00:00:00"/>
    <m/>
    <n v="5"/>
    <s v="Ontime"/>
    <m/>
  </r>
  <r>
    <n v="1226"/>
    <s v="Expent  cost"/>
    <d v="2025-06-15T00:00:00"/>
    <m/>
    <m/>
    <d v="2025-06-15T00:00:00"/>
    <s v="PR2526-01036 "/>
    <s v="PO2526-01580"/>
    <d v="2025-06-21T00:00:00"/>
    <m/>
    <n v="20"/>
    <s v="SFST81000009"/>
    <s v="Consumable part for MN"/>
    <s v="Consumable part"/>
    <n v="6"/>
    <s v="อะไหล่ชักโครก กดบน"/>
    <n v="10"/>
    <s v="PCS."/>
    <n v="400"/>
    <n v="4000"/>
    <m/>
    <x v="0"/>
    <s v="Recive bill and GRN already"/>
    <s v="GRN2526-0002241"/>
    <d v="2025-07-07T00:00:00"/>
    <m/>
    <n v="16"/>
    <s v="Ontime"/>
    <m/>
  </r>
  <r>
    <n v="1227"/>
    <s v="Expent  cost"/>
    <d v="2025-06-15T00:00:00"/>
    <m/>
    <m/>
    <d v="2025-06-15T00:00:00"/>
    <s v="PR2526-01036 "/>
    <s v="PO2526-01581"/>
    <d v="2025-06-21T00:00:00"/>
    <d v="2025-06-21T00:00:00"/>
    <n v="20"/>
    <s v="SFST81000009"/>
    <s v="Consumable part for MN"/>
    <s v="Consumable part"/>
    <n v="7"/>
    <s v="อะไหล่ชักโครก กดข้าง"/>
    <n v="10"/>
    <s v="PCS."/>
    <n v="120"/>
    <n v="1200"/>
    <m/>
    <x v="25"/>
    <s v="Recive bill and GRN already"/>
    <s v="GRN2526-0002119"/>
    <d v="2025-07-02T00:00:00"/>
    <m/>
    <n v="11"/>
    <s v="Ontime"/>
    <m/>
  </r>
  <r>
    <n v="1228"/>
    <s v="Expent  cost"/>
    <d v="2025-06-15T00:00:00"/>
    <m/>
    <m/>
    <d v="2025-06-15T00:00:00"/>
    <s v="PR2526-01036 "/>
    <s v="PO2526-01582"/>
    <d v="2025-06-21T00:00:00"/>
    <d v="2025-06-21T00:00:00"/>
    <n v="20"/>
    <s v="SFST81000009"/>
    <s v="Consumable part for MN"/>
    <s v="Consumable part"/>
    <n v="8"/>
    <s v="สายน้ำดี 1/2x40 นิ้ว สแตนเลส"/>
    <n v="10"/>
    <s v="PCS."/>
    <n v="28"/>
    <n v="280"/>
    <m/>
    <x v="163"/>
    <s v="Recive bill and GRN already"/>
    <s v="GRN2526-0001985"/>
    <d v="2025-06-26T00:00:00"/>
    <m/>
    <n v="5"/>
    <s v="Ontime"/>
    <m/>
  </r>
  <r>
    <n v="1229"/>
    <s v="Expent  cost"/>
    <d v="2025-06-15T00:00:00"/>
    <m/>
    <m/>
    <d v="2025-06-15T00:00:00"/>
    <s v="PR2526-01036 "/>
    <s v="PO2526-01582"/>
    <d v="2025-06-21T00:00:00"/>
    <d v="2025-06-21T00:00:00"/>
    <n v="20"/>
    <s v="SFST81000009"/>
    <s v="Consumable part for MN"/>
    <s v="Consumable part"/>
    <n v="9"/>
    <s v="บอลวาล์ว PVC 1/2&quot; แบบสวม-ทากาว"/>
    <n v="10"/>
    <s v="PCS."/>
    <n v="28"/>
    <n v="280"/>
    <m/>
    <x v="163"/>
    <s v="Recive bill and GRN already"/>
    <s v="GRN2526-0001985"/>
    <d v="2025-06-26T00:00:00"/>
    <m/>
    <n v="5"/>
    <s v="Ontime"/>
    <m/>
  </r>
  <r>
    <n v="1230"/>
    <s v="Expent  cost"/>
    <d v="2025-06-15T00:00:00"/>
    <m/>
    <m/>
    <d v="2025-06-15T00:00:00"/>
    <s v="PR2526-01036 "/>
    <s v="PO2526-01582"/>
    <d v="2025-06-21T00:00:00"/>
    <d v="2025-06-21T00:00:00"/>
    <n v="20"/>
    <s v="SFST81000009"/>
    <s v="Consumable part for MN"/>
    <s v="Consumable part"/>
    <n v="10"/>
    <s v="บอลวาล์ว PVC 3/4&quot; แบบสวม-ทากาว"/>
    <n v="10"/>
    <s v="PCS."/>
    <n v="38"/>
    <n v="380"/>
    <m/>
    <x v="163"/>
    <s v="Recive bill and GRN already"/>
    <s v="GRN2526-0001985"/>
    <d v="2025-06-26T00:00:00"/>
    <m/>
    <n v="5"/>
    <s v="Ontime"/>
    <m/>
  </r>
  <r>
    <n v="1231"/>
    <s v="Expent  cost"/>
    <d v="2025-06-15T00:00:00"/>
    <m/>
    <m/>
    <d v="2025-06-15T00:00:00"/>
    <s v="PR2526-01036 "/>
    <s v="PO2526-01582"/>
    <d v="2025-06-21T00:00:00"/>
    <d v="2025-06-21T00:00:00"/>
    <n v="20"/>
    <s v="SFST81000009"/>
    <s v="Consumable part for MN"/>
    <s v="Consumable part"/>
    <n v="11"/>
    <s v="ก๊อกน้ำอ่างล้างจาน"/>
    <n v="6"/>
    <s v="PCS."/>
    <n v="390"/>
    <n v="2340"/>
    <m/>
    <x v="163"/>
    <s v="Recive bill and GRN already"/>
    <s v="GRN2526-0001985"/>
    <d v="2025-06-26T00:00:00"/>
    <m/>
    <n v="5"/>
    <s v="Ontime"/>
    <m/>
  </r>
  <r>
    <n v="1232"/>
    <s v="Expent  cost"/>
    <d v="2025-06-15T00:00:00"/>
    <m/>
    <m/>
    <d v="2025-06-15T00:00:00"/>
    <s v="PR2526-01037"/>
    <s v="PO2526-01643 "/>
    <d v="2025-06-25T00:00:00"/>
    <d v="2025-06-25T00:00:00"/>
    <n v="20"/>
    <s v="SFST81000009"/>
    <s v="Consumable part for MN"/>
    <s v="Consumable part"/>
    <n v="1"/>
    <s v="1/4&quot;x50 (M6) พุกสแตนเลส 304 แหวนอีแปะ สปริง (100ตัว/กล่อง)"/>
    <n v="1"/>
    <s v="BOX."/>
    <n v="1243"/>
    <n v="1243"/>
    <m/>
    <x v="117"/>
    <s v="Recive bill and GRN already"/>
    <s v="GRN2526-0002175"/>
    <d v="2025-07-07T00:00:00"/>
    <m/>
    <n v="12"/>
    <s v="Ontime"/>
    <m/>
  </r>
  <r>
    <n v="1233"/>
    <s v="Expent  cost"/>
    <d v="2025-06-15T00:00:00"/>
    <m/>
    <m/>
    <d v="2025-06-15T00:00:00"/>
    <s v="PR2526-01037"/>
    <s v="PO2526-01643 "/>
    <d v="2025-06-25T00:00:00"/>
    <d v="2025-06-25T00:00:00"/>
    <n v="20"/>
    <s v="SFST81000009"/>
    <s v="Consumable part for MN"/>
    <s v="Consumable part"/>
    <n v="2"/>
    <s v="5/16&quot;x50 (M8) พุกสแตนเลส 304 แหวนอีแปะ สปริง (100ตัว/กล่อง)"/>
    <n v="1"/>
    <s v="BOX."/>
    <n v="1850"/>
    <n v="1850"/>
    <m/>
    <x v="117"/>
    <s v="Recive bill and GRN already"/>
    <s v="GRN2526-0002175"/>
    <d v="2025-07-07T00:00:00"/>
    <m/>
    <n v="12"/>
    <s v="Ontime"/>
    <m/>
  </r>
  <r>
    <n v="1234"/>
    <s v="Expent  cost"/>
    <d v="2025-06-15T00:00:00"/>
    <m/>
    <m/>
    <d v="2025-06-15T00:00:00"/>
    <s v="PR2526-01037"/>
    <s v="PO2526-01644"/>
    <d v="2025-06-25T00:00:00"/>
    <d v="2025-06-25T00:00:00"/>
    <n v="20"/>
    <s v="SFST81000009"/>
    <s v="Consumable part for MN"/>
    <s v="Consumable part"/>
    <n v="3"/>
    <s v="3/8&quot;x70 (M10) พุกสแตนเลส 304 แหวนอีแปะ สปริง (75ตัว/กล่อง)"/>
    <n v="1"/>
    <s v="BOX."/>
    <n v="2100"/>
    <n v="2100"/>
    <m/>
    <x v="163"/>
    <s v="Recive bill and GRN already"/>
    <s v="GRN2526-0002161"/>
    <d v="2025-07-04T00:00:00"/>
    <m/>
    <n v="9"/>
    <s v="Ontime"/>
    <m/>
  </r>
  <r>
    <n v="1235"/>
    <s v="Expent  cost"/>
    <d v="2025-06-15T00:00:00"/>
    <m/>
    <m/>
    <d v="2025-06-15T00:00:00"/>
    <s v="PR2526-01037"/>
    <s v="PO2526-01644"/>
    <d v="2025-06-25T00:00:00"/>
    <d v="2025-06-25T00:00:00"/>
    <n v="20"/>
    <s v="SFST81000009"/>
    <s v="Consumable part for MN"/>
    <s v="Consumable part"/>
    <n v="4"/>
    <s v="พุกผีเสื้อ เบอร์ 7 ยึดผนังกลวง ยิบซั่ม ยึดเพดาน (100ตัว/ถุง)"/>
    <n v="2"/>
    <s v="BOX."/>
    <n v="145"/>
    <n v="290"/>
    <m/>
    <x v="163"/>
    <s v="Recive bill and GRN already"/>
    <s v="GRN2526-0002161"/>
    <d v="2025-07-04T00:00:00"/>
    <m/>
    <n v="9"/>
    <s v="Ontime"/>
    <m/>
  </r>
  <r>
    <n v="1236"/>
    <s v="Expent  cost"/>
    <d v="2025-06-15T00:00:00"/>
    <m/>
    <m/>
    <d v="2025-06-15T00:00:00"/>
    <s v="PR2526-01037"/>
    <s v="PO2526-01644"/>
    <d v="2025-06-25T00:00:00"/>
    <d v="2025-06-25T00:00:00"/>
    <n v="20"/>
    <s v="SFST81000009"/>
    <s v="Consumable part for MN"/>
    <s v="Consumable part"/>
    <n v="5"/>
    <s v="พุกตะกั่วพร้อมสกรูและแหวนรอง 5/8"/>
    <n v="10"/>
    <s v="SET."/>
    <n v="105"/>
    <n v="1050"/>
    <m/>
    <x v="163"/>
    <s v="Recive bill and GRN already"/>
    <s v="GRN2526-0002161"/>
    <d v="2025-07-04T00:00:00"/>
    <m/>
    <n v="9"/>
    <s v="Ontime"/>
    <m/>
  </r>
  <r>
    <n v="1237"/>
    <s v="Expent  cost"/>
    <d v="2025-06-15T00:00:00"/>
    <m/>
    <m/>
    <d v="2025-06-15T00:00:00"/>
    <s v="PR2526-01037"/>
    <s v="PO2526-01644"/>
    <d v="2025-06-25T00:00:00"/>
    <d v="2025-06-25T00:00:00"/>
    <n v="20"/>
    <s v="SFST81000009"/>
    <s v="Consumable part for MN"/>
    <s v="Consumable part"/>
    <n v="6"/>
    <s v="พุกตะกั่วพร้อมสกรูและแหวนรอง 1/2"/>
    <n v="10"/>
    <s v="SET."/>
    <n v="54"/>
    <n v="540"/>
    <m/>
    <x v="163"/>
    <s v="Recive bill and GRN already"/>
    <s v="GRN2526-0002161"/>
    <d v="2025-07-04T00:00:00"/>
    <m/>
    <n v="9"/>
    <s v="Ontime"/>
    <m/>
  </r>
  <r>
    <n v="1238"/>
    <s v="Expent  cost"/>
    <d v="2025-06-15T00:00:00"/>
    <m/>
    <m/>
    <d v="2025-06-15T00:00:00"/>
    <s v="PR2526-01037"/>
    <s v="PO2526-01644"/>
    <d v="2025-06-25T00:00:00"/>
    <d v="2025-06-25T00:00:00"/>
    <n v="20"/>
    <s v="SFST81000009"/>
    <s v="Consumable part for MN"/>
    <s v="Consumable part"/>
    <n v="7"/>
    <s v="พุกตะกั่วพร้อมสกรูและแหวนรอง 3/8"/>
    <n v="10"/>
    <s v="SET."/>
    <n v="36"/>
    <n v="360"/>
    <m/>
    <x v="163"/>
    <s v="Recive bill and GRN already"/>
    <s v="GRN2526-0002161"/>
    <d v="2025-07-04T00:00:00"/>
    <m/>
    <n v="9"/>
    <s v="Ontime"/>
    <m/>
  </r>
  <r>
    <n v="1239"/>
    <s v="Expent  cost"/>
    <d v="2025-06-20T00:00:00"/>
    <m/>
    <m/>
    <d v="2025-06-20T00:00:00"/>
    <s v="PR2526-01089"/>
    <s v="PO2526-01679"/>
    <d v="2025-06-25T00:00:00"/>
    <d v="2025-06-25T00:00:00"/>
    <n v="20"/>
    <s v="SFST34000102"/>
    <s v="Consumable part for MN"/>
    <s v="Tool and Equipment"/>
    <n v="1"/>
    <s v="ซิลิโคนไร้กรดกันเชื้อรา Wessbond silicone Neutra สีเทา"/>
    <n v="25"/>
    <s v="PCS."/>
    <n v="220"/>
    <n v="5500"/>
    <m/>
    <x v="19"/>
    <s v="Recive bill and GRN already"/>
    <s v="GRN2526-0002160"/>
    <d v="2025-07-04T00:00:00"/>
    <m/>
    <n v="9"/>
    <s v="Ontime"/>
    <m/>
  </r>
  <r>
    <n v="1240"/>
    <s v="Expent  cost"/>
    <d v="2025-06-20T00:00:00"/>
    <m/>
    <m/>
    <d v="2025-06-20T00:00:00"/>
    <s v="PR2526-01089"/>
    <s v="PO2526-01680 "/>
    <d v="2025-07-02T00:00:00"/>
    <m/>
    <n v="20"/>
    <s v="SFST34000189"/>
    <s v="Consumable part for MN"/>
    <s v="Tool and Equipment"/>
    <n v="2"/>
    <s v="PU Foam Sika Boom AP 500ml"/>
    <n v="24"/>
    <s v="PCS."/>
    <n v="245"/>
    <n v="5880"/>
    <m/>
    <x v="44"/>
    <s v="Recive bill and GRN already"/>
    <s v="GRN2526-0002369"/>
    <d v="2025-07-16T00:00:00"/>
    <m/>
    <n v="14"/>
    <s v="Ontime"/>
    <m/>
  </r>
  <r>
    <n v="1241"/>
    <s v="Expent  cost"/>
    <d v="2025-06-24T00:00:00"/>
    <m/>
    <m/>
    <d v="2025-06-24T00:00:00"/>
    <s v="PR2526-01099"/>
    <s v="PO2526-01720"/>
    <d v="2025-07-02T00:00:00"/>
    <m/>
    <n v="30"/>
    <s v="SFST11000256"/>
    <s v="Waste water "/>
    <s v="Waste water system Jobs"/>
    <n v="1"/>
    <s v="Bio Solution 1 lit"/>
    <n v="2"/>
    <s v="BOT."/>
    <n v="800"/>
    <n v="1600"/>
    <m/>
    <x v="138"/>
    <s v="Recive bill and GRN already"/>
    <s v="GRN2526-0002292"/>
    <d v="2025-07-10T00:00:00"/>
    <m/>
    <n v="8"/>
    <s v="Ontime"/>
    <m/>
  </r>
  <r>
    <n v="1242"/>
    <s v="Expent  cost"/>
    <d v="2025-06-26T00:00:00"/>
    <m/>
    <m/>
    <d v="2025-06-26T00:00:00"/>
    <s v="PR2526-01120"/>
    <s v="PO2526-01714"/>
    <d v="2025-07-04T00:00:00"/>
    <m/>
    <n v="30"/>
    <s v="SFST81000048"/>
    <s v="PD Machine"/>
    <s v="Steam Bratt pan No.2"/>
    <n v="2"/>
    <s v="Safety Valve Brass PD 9.2 BAR for Bratt pan #2"/>
    <n v="1"/>
    <s v="PCS."/>
    <n v="26514.400000000001"/>
    <n v="26514.400000000001"/>
    <m/>
    <x v="47"/>
    <s v="Recive bill and GRN already"/>
    <s v="GRN2526-0002409"/>
    <d v="2025-07-17T00:00:00"/>
    <m/>
    <n v="13"/>
    <s v="Ontime"/>
    <m/>
  </r>
  <r>
    <n v="1243"/>
    <s v="Expent  cost"/>
    <d v="2025-06-26T00:00:00"/>
    <m/>
    <m/>
    <d v="2025-06-26T00:00:00"/>
    <s v="PR2526-01121"/>
    <s v="PO2526-01803"/>
    <d v="2025-07-04T00:00:00"/>
    <m/>
    <n v="30"/>
    <s v="SFST81000048"/>
    <s v="PD Machine"/>
    <s v="Steambox1"/>
    <n v="1"/>
    <s v="Spong Silicone Rubber สีอิฐ_x000a_- Size:15 X 40 mm._x000a_- ทดความร้อนได้ 180 องศา"/>
    <n v="30"/>
    <s v="M."/>
    <n v="890"/>
    <n v="26700"/>
    <m/>
    <x v="16"/>
    <s v="Recive bill and GRN already"/>
    <s v="GRN2526-0002412"/>
    <d v="2025-07-17T00:00:00"/>
    <m/>
    <n v="13"/>
    <s v="Ontime"/>
    <m/>
  </r>
  <r>
    <n v="1244"/>
    <s v="Expent  cost"/>
    <d v="2025-06-26T00:00:00"/>
    <m/>
    <m/>
    <d v="2025-06-26T00:00:00"/>
    <s v="PR2526-01122"/>
    <s v="PO2526-01711"/>
    <d v="2025-07-04T00:00:00"/>
    <m/>
    <n v="45"/>
    <s v="SFST81000048"/>
    <s v="Tool and Equipment PD M/C"/>
    <s v="Tool and Equipment"/>
    <n v="1"/>
    <s v="Solenoid Valve Pneumatic 3/2 way 1/8 PT NC (Airtac 3V110-06) AC 220V Single coil"/>
    <n v="2"/>
    <s v="PCS."/>
    <n v="310"/>
    <n v="620"/>
    <m/>
    <x v="26"/>
    <s v="Recive bill and GRN already"/>
    <s v="GRN2526-0002655"/>
    <d v="2025-07-25T00:00:00"/>
    <m/>
    <n v="21"/>
    <s v="Ontime"/>
    <m/>
  </r>
  <r>
    <n v="1245"/>
    <s v="Expent  cost"/>
    <d v="2025-06-26T00:00:00"/>
    <m/>
    <m/>
    <d v="2025-06-26T00:00:00"/>
    <s v="PR2526-01123"/>
    <s v="PO2526-01712"/>
    <d v="2025-07-04T00:00:00"/>
    <m/>
    <n v="60"/>
    <s v="SFST81000048"/>
    <s v="Tool and Equipment PD M/C"/>
    <s v="Tool and Equipment"/>
    <n v="1"/>
    <s v="สายพาน V Belt (B-50) ยี่ห้อ MITSUBOSHI BELTING"/>
    <n v="8"/>
    <s v="PCS."/>
    <n v="98.75"/>
    <n v="790"/>
    <m/>
    <x v="124"/>
    <s v="Recive bill and GRN already"/>
    <s v="GRN2526-0002896"/>
    <d v="2025-08-05T00:00:00"/>
    <m/>
    <n v="32"/>
    <s v="Ontime"/>
    <m/>
  </r>
  <r>
    <n v="1246"/>
    <s v="Expent  cost"/>
    <d v="2025-06-26T00:00:00"/>
    <m/>
    <m/>
    <d v="2025-06-26T00:00:00"/>
    <s v="PR2526-01130"/>
    <s v="PO2526-01722"/>
    <d v="2025-07-02T00:00:00"/>
    <m/>
    <n v="60"/>
    <s v="SFST81000064"/>
    <s v="Annual cost"/>
    <s v="Inspect cost"/>
    <n v="1"/>
    <s v="CALIBRATION FEE Multi Gas Detectors_x000a_- Model: PONPE 323-1_x000a_- CAL 4 MIX GAS_x000a_- Carbon Monoxide, Methane, Oxygen, Hydrogen Sulfide"/>
    <n v="1"/>
    <s v="EA."/>
    <n v="3500"/>
    <n v="3500"/>
    <m/>
    <x v="94"/>
    <s v="Recive bill and GRN already"/>
    <s v="GRN2526-0003195"/>
    <d v="2025-08-19T00:00:00"/>
    <m/>
    <n v="48"/>
    <s v="Ontime"/>
    <m/>
  </r>
  <r>
    <n v="1247"/>
    <s v="Expent  cost"/>
    <d v="2025-06-26T00:00:00"/>
    <m/>
    <m/>
    <d v="2025-06-26T00:00:00"/>
    <s v="PR2526-01131"/>
    <s v="PO2526-01878"/>
    <d v="2025-07-09T00:00:00"/>
    <m/>
    <n v="60"/>
    <s v="SFST81000087"/>
    <s v="Annual cost"/>
    <s v="Inspect cost"/>
    <n v="1"/>
    <s v="งานอบรมเจ้าหน้าที่ความปลอดภัยในการทำางาน ระดับบริหาร_x000a_อบรมภายใน (In - House Trainning) 1 รุ่น 1-20 คน"/>
    <n v="1"/>
    <s v="GROUP"/>
    <n v="25000"/>
    <n v="25000"/>
    <m/>
    <x v="166"/>
    <s v="Recive bill and GRN already"/>
    <s v="GRN2526-0002939"/>
    <d v="2025-08-07T00:00:00"/>
    <m/>
    <n v="29"/>
    <s v="Ontime"/>
    <m/>
  </r>
  <r>
    <n v="1248"/>
    <s v="Expent  cost"/>
    <d v="2025-06-26T00:00:00"/>
    <m/>
    <m/>
    <d v="2025-06-26T00:00:00"/>
    <s v="PR2526-01131"/>
    <s v="PO2526-01878"/>
    <d v="2025-07-09T00:00:00"/>
    <m/>
    <n v="60"/>
    <s v="SFST81000087"/>
    <s v="Annual cost"/>
    <s v="Inspect cost"/>
    <n v="2"/>
    <s v="ท่านที่ 21-25 คิดเพิ่มเติม ท่านละ 250 บาท_x000a_อบรม 2 วัน (12 ชั่วโมง)"/>
    <n v="5"/>
    <s v="PERON"/>
    <n v="250"/>
    <n v="1250"/>
    <m/>
    <x v="166"/>
    <s v="Recive bill and GRN already"/>
    <s v="GRN2526-0002939"/>
    <d v="2025-08-07T00:00:00"/>
    <m/>
    <n v="29"/>
    <s v="Ontime"/>
    <m/>
  </r>
  <r>
    <n v="1249"/>
    <s v="Expent  cost"/>
    <d v="2025-06-26T00:00:00"/>
    <m/>
    <m/>
    <d v="2025-06-26T00:00:00"/>
    <s v="PR2526-01135"/>
    <s v="PO2526-01879"/>
    <d v="2025-07-09T00:00:00"/>
    <m/>
    <n v="60"/>
    <s v="SFST81000087"/>
    <s v="Annual cost"/>
    <s v="Inspect cost"/>
    <n v="1"/>
    <s v="งานอบรมเจ้าหน้าที่ความปลอดภัยในการทำงาน ระดับหัวหน้างาน_x000a_อบรมภายใน (In - House Trainning) 1 รุ่น 1-20 คน"/>
    <n v="1"/>
    <s v="GROUP"/>
    <n v="25000"/>
    <n v="25000"/>
    <m/>
    <x v="166"/>
    <s v="Recive bill and GRN already"/>
    <s v="GRN2526-0003508"/>
    <d v="2025-09-01T00:00:00"/>
    <m/>
    <n v="54"/>
    <s v="Ontime"/>
    <m/>
  </r>
  <r>
    <n v="1250"/>
    <s v="Expent  cost"/>
    <d v="2025-06-26T00:00:00"/>
    <m/>
    <m/>
    <d v="2025-06-26T00:00:00"/>
    <s v="PR2526-01135"/>
    <s v="PO2526-01879"/>
    <d v="2025-07-09T00:00:00"/>
    <m/>
    <n v="60"/>
    <s v="SFST81000087"/>
    <s v="Annual cost"/>
    <s v="Inspect cost"/>
    <n v="2"/>
    <s v="ท่านที่ 21-25 คิดเพิ่มเติม ท่านละ 250 บาท_x000a_- อบรม 2 วัน (12 ชั่วโมง)"/>
    <n v="5"/>
    <s v="PERON"/>
    <n v="250"/>
    <n v="1250"/>
    <m/>
    <x v="166"/>
    <s v="Recive bill and GRN already"/>
    <s v="GRN2526-0003508"/>
    <d v="2025-09-01T00:00:00"/>
    <m/>
    <n v="54"/>
    <s v="Ontime"/>
    <m/>
  </r>
  <r>
    <n v="1251"/>
    <s v="Expent  cost"/>
    <d v="2025-06-26T00:00:00"/>
    <m/>
    <m/>
    <d v="2025-06-26T00:00:00"/>
    <s v="PR2526-01136"/>
    <s v="PO2526-02562"/>
    <d v="2025-08-21T00:00:00"/>
    <m/>
    <n v="60"/>
    <s v="SFST81000087"/>
    <s v="Annual cost"/>
    <s v="Inspect cost"/>
    <n v="1"/>
    <s v="งานอบรมระบบบำาบัดน้ำเสีย 2 หลักสูตร_x000a_-ผู้ควบคุมระบบบำบัดน้ำเสีย"/>
    <n v="1"/>
    <s v="JOB."/>
    <n v="5607.48"/>
    <n v="5607.48"/>
    <m/>
    <x v="167"/>
    <s v="Waitting Supplier transportation "/>
    <m/>
    <m/>
    <m/>
    <n v="-45890"/>
    <s v="Ontime"/>
    <m/>
  </r>
  <r>
    <n v="1252"/>
    <s v="Expent  cost"/>
    <d v="2025-06-26T00:00:00"/>
    <m/>
    <m/>
    <d v="2025-06-26T00:00:00"/>
    <s v="PR2526-01136"/>
    <s v="PO2526-02562"/>
    <d v="2025-08-21T00:00:00"/>
    <m/>
    <n v="60"/>
    <s v="SFST81000087"/>
    <s v="Annual cost"/>
    <s v="Inspect cost"/>
    <n v="2"/>
    <s v="- ผู้ปฏิบัติงานระบบบำาบัดน้ำเสีย"/>
    <n v="1"/>
    <s v="JOB."/>
    <n v="3364.49"/>
    <n v="3364.49"/>
    <m/>
    <x v="167"/>
    <s v="Waitting Supplier transportation "/>
    <m/>
    <m/>
    <m/>
    <n v="-45890"/>
    <s v="Ontime"/>
    <m/>
  </r>
  <r>
    <n v="1253"/>
    <s v="Expent  cost"/>
    <d v="2025-06-26T00:00:00"/>
    <m/>
    <m/>
    <d v="2025-06-26T00:00:00"/>
    <s v="PR2526-01137"/>
    <s v="PO2526-01723"/>
    <d v="2025-07-04T00:00:00"/>
    <m/>
    <n v="30"/>
    <s v="SFST81000050"/>
    <s v="Safety equipment"/>
    <s v="Safety equipment"/>
    <n v="1"/>
    <s v="เครื่องดับเพลิง ชนิดสูดรน้ำ เวเปอร์ ยี่ห้อ IMPERRIAL ขนาด 15 ปอนด์ Fire Rating 10A-40B ตัวถังทำด้วยสแตนเลส"/>
    <n v="4"/>
    <s v="EA."/>
    <n v="2750"/>
    <n v="11000"/>
    <m/>
    <x v="140"/>
    <s v="Recive bill and GRN already"/>
    <s v="GRN2526-0002542"/>
    <d v="2025-07-21T00:00:00"/>
    <m/>
    <n v="17"/>
    <s v="Ontime"/>
    <m/>
  </r>
  <r>
    <n v="1254"/>
    <s v="CAPEX  (Budget)"/>
    <d v="2025-06-26T00:00:00"/>
    <m/>
    <m/>
    <d v="2025-06-26T00:00:00"/>
    <s v="PR2526-01137"/>
    <s v="PO2526-01789"/>
    <d v="2025-07-04T00:00:00"/>
    <m/>
    <n v="30"/>
    <s v="SFST82000007"/>
    <s v="Safety equipment"/>
    <s v="Safety  annual jobs"/>
    <n v="2"/>
    <s v="เครื่องดับเพลิง ชนิดสารสะอาด HFC-236fa ยี่ห้อ IMPERRIAL ขนาด 15 ปอนด์ Fire Rating 2A-5B-C"/>
    <n v="1"/>
    <s v="EA."/>
    <n v="8500"/>
    <n v="8500"/>
    <m/>
    <x v="140"/>
    <s v="Recive bill and GRN already"/>
    <s v="GRN2526-0002543"/>
    <d v="2025-07-21T00:00:00"/>
    <m/>
    <n v="17"/>
    <s v="Ontime"/>
    <m/>
  </r>
  <r>
    <n v="1255"/>
    <s v="Expent  cost"/>
    <d v="2025-06-26T00:00:00"/>
    <m/>
    <m/>
    <d v="2025-06-26T00:00:00"/>
    <s v="PR2526-01137"/>
    <s v="PO2526-01723"/>
    <d v="2025-07-04T00:00:00"/>
    <m/>
    <n v="30"/>
    <s v="SFST81000050"/>
    <s v="Safety equipment"/>
    <s v="Safety equipment"/>
    <n v="3"/>
    <s v="เครื่องดับเพลิง ชนิดเคมีแห้ง ยี่ห้อ IMPERIAL ขนาด 15 ปอนด์ Fire Rating 6A-20B"/>
    <n v="2"/>
    <s v="EA."/>
    <n v="1400"/>
    <n v="2800"/>
    <m/>
    <x v="140"/>
    <s v="Recive bill and GRN already"/>
    <s v="GRN2526-0002542"/>
    <d v="2025-07-21T00:00:00"/>
    <m/>
    <n v="17"/>
    <s v="Ontime"/>
    <m/>
  </r>
  <r>
    <n v="1256"/>
    <s v="Expent  cost"/>
    <d v="2025-06-26T00:00:00"/>
    <m/>
    <m/>
    <d v="2025-06-26T00:00:00"/>
    <s v="PR2526-01137"/>
    <s v="PO2526-01723"/>
    <d v="2025-07-04T00:00:00"/>
    <m/>
    <n v="30"/>
    <s v="SFST81000050"/>
    <s v="Safety equipment"/>
    <s v="Safety equipment"/>
    <n v="4"/>
    <s v="ไฟฉุกเฉิน ยี่ห้อ IMPERIAL รุ่น IMP-03-9ED-L (2 x 9W) ไฟสํารอง 3 ชั่วโมง"/>
    <n v="28"/>
    <s v="EA."/>
    <n v="1350"/>
    <n v="37800"/>
    <m/>
    <x v="140"/>
    <s v="Recive bill and GRN already"/>
    <s v="GRN2526-0002542"/>
    <d v="2025-07-21T00:00:00"/>
    <m/>
    <n v="17"/>
    <s v="Ontime"/>
    <m/>
  </r>
  <r>
    <n v="1257"/>
    <s v="CAPEX  (Budget)"/>
    <d v="2025-06-26T00:00:00"/>
    <m/>
    <m/>
    <d v="2025-06-26T00:00:00"/>
    <s v="PR2526-01138"/>
    <s v="PO2526-01724"/>
    <d v="2025-07-04T00:00:00"/>
    <m/>
    <n v="45"/>
    <s v="SFST82000007"/>
    <s v="Safety equipment"/>
    <s v="Safety  annual jobs"/>
    <n v="1"/>
    <s v="เครื่องวัดค่าแก๊ส Wintact รุ่น WT8811_x000a_- วัดค่าแก๊สได้ 4 ชนิด : CO, O2, H2S, LEL"/>
    <n v="2"/>
    <s v="EA."/>
    <n v="6065.42"/>
    <n v="12130.84"/>
    <m/>
    <x v="168"/>
    <s v="Recive bill and GRN already"/>
    <s v="GRN2526-0002790"/>
    <d v="2025-08-01T00:00:00"/>
    <m/>
    <n v="28"/>
    <s v="Ontime"/>
    <m/>
  </r>
  <r>
    <n v="1258"/>
    <s v="CAPEX  (Budget)"/>
    <d v="2025-06-26T00:00:00"/>
    <m/>
    <m/>
    <d v="2025-06-26T00:00:00"/>
    <s v="PR2526-01139"/>
    <s v="PO2526-01721"/>
    <d v="2025-07-04T00:00:00"/>
    <m/>
    <n v="45"/>
    <s v="SFST82000007"/>
    <s v="Safety equipment"/>
    <s v="Safety  annual jobs"/>
    <n v="1"/>
    <s v="แผ่นเคลื่อนย้ายผู้ป่วย พร้อมหมอนล็อคศรีษะ และเข็มขัดรัดผู้ป่วย_x000a_- กระดานบอร์ด_x000a_- รับน้ำหนักได้สูงสุด 200 กิโลกรัม_x000a_- ขนาดแผ่นเคลื่อนย้ายผู้ป่วย 183 x 44.7 ซม._x000a_- มาตรฐาน CE"/>
    <n v="1"/>
    <s v="SET."/>
    <n v="3485"/>
    <n v="3485"/>
    <m/>
    <x v="3"/>
    <s v="Recive bill and GRN already"/>
    <s v="GRN2526-0002616"/>
    <d v="2025-07-23T00:00:00"/>
    <m/>
    <n v="19"/>
    <s v="Ontime"/>
    <m/>
  </r>
  <r>
    <n v="1259"/>
    <s v="Expent  cost"/>
    <d v="2025-06-28T00:00:00"/>
    <m/>
    <m/>
    <d v="2025-06-28T00:00:00"/>
    <s v="PR2526-01161"/>
    <s v="PO2526-01765"/>
    <d v="2025-07-04T00:00:00"/>
    <m/>
    <n v="45"/>
    <s v="SFST81000050"/>
    <s v="Safety equipment"/>
    <s v="Safety equipment"/>
    <n v="1"/>
    <s v="รองเท้าเซฟตี้ Pangolin รุ่น ELITE พื้น PU_x000a_เสริมแผ่นโลหะกันแทงทะลุ_x000a_- Size: 8UK = 4 คู่, 9UK = 3 คู่, 10UK = 1 คู่, 12UK = 2คู่"/>
    <n v="10"/>
    <s v="PCS."/>
    <n v="1160.75"/>
    <n v="11607.5"/>
    <m/>
    <x v="169"/>
    <s v="Recive bill and GRN already"/>
    <s v="GRN2526-0002614"/>
    <d v="2025-07-23T00:00:00"/>
    <m/>
    <n v="19"/>
    <s v="Ontime"/>
    <m/>
  </r>
  <r>
    <n v="1260"/>
    <s v="Expent  cost"/>
    <d v="2025-06-28T00:00:00"/>
    <m/>
    <m/>
    <d v="2025-06-28T00:00:00"/>
    <s v="PR2526-01162"/>
    <s v="PO2526-02259"/>
    <d v="2025-07-31T00:00:00"/>
    <m/>
    <n v="120"/>
    <s v="SFST81000081"/>
    <s v="Safety equipment"/>
    <s v="Safety  annual jobs"/>
    <n v="1"/>
    <s v="Eliminate industrial waste_x000a_- Ammonia water"/>
    <n v="132"/>
    <s v="T"/>
    <n v="2000"/>
    <n v="264000"/>
    <m/>
    <x v="170"/>
    <s v="Recive bill and GRN already"/>
    <s v="GRN2526-0003129,GRN2526-0003128"/>
    <d v="2025-08-15T00:00:00"/>
    <m/>
    <n v="15"/>
    <s v="Ontime"/>
    <m/>
  </r>
  <r>
    <n v="1261"/>
    <s v="Expent  cost"/>
    <d v="2025-06-28T00:00:00"/>
    <m/>
    <m/>
    <d v="2025-06-28T00:00:00"/>
    <s v="PR2526-01162"/>
    <s v="PO2526-02259"/>
    <d v="2025-07-31T00:00:00"/>
    <m/>
    <n v="120"/>
    <s v="SFST81000081"/>
    <s v="Safety equipment"/>
    <s v="Safety  annual jobs"/>
    <n v="2"/>
    <s v="- Overhead"/>
    <n v="1"/>
    <s v="JOB."/>
    <n v="370300"/>
    <n v="370300"/>
    <m/>
    <x v="170"/>
    <s v="Recive bill and GRN already"/>
    <s v="GRN2526-0003129,GRN2526-0003128"/>
    <d v="2025-08-15T00:00:00"/>
    <m/>
    <n v="15"/>
    <s v="Ontime"/>
    <m/>
  </r>
  <r>
    <n v="1262"/>
    <s v="Expent  cost"/>
    <d v="2025-06-28T00:00:00"/>
    <m/>
    <m/>
    <d v="2025-06-28T00:00:00"/>
    <s v="PR2526-01162"/>
    <s v="PO2526-02259"/>
    <d v="2025-07-31T00:00:00"/>
    <m/>
    <n v="120"/>
    <s v="SFST81000081"/>
    <s v="Safety equipment"/>
    <s v="Safety  annual jobs"/>
    <n v="3"/>
    <s v="Transportation_x000a_Roll Off Truck 15 Q"/>
    <n v="11"/>
    <s v="TRIP"/>
    <n v="6600"/>
    <n v="72600"/>
    <m/>
    <x v="170"/>
    <s v="Recive bill and GRN already"/>
    <s v="GRN2526-0003129,GRN2526-0003128"/>
    <d v="2025-08-15T00:00:00"/>
    <m/>
    <n v="15"/>
    <s v="Ontime"/>
    <m/>
  </r>
  <r>
    <n v="1263"/>
    <s v="Expent  cost"/>
    <d v="2025-06-28T00:00:00"/>
    <m/>
    <m/>
    <d v="2025-06-28T00:00:00"/>
    <s v="PR2526-01163"/>
    <s v="PO2526-01717 "/>
    <d v="2025-07-04T00:00:00"/>
    <m/>
    <n v="30"/>
    <s v="SFST81000048"/>
    <s v="PD Machine"/>
    <s v="Combi oven No.2"/>
    <n v="4"/>
    <s v="24.05.616P GASKET GLASS PANE/TROLLY"/>
    <n v="2"/>
    <s v="PCS."/>
    <n v="3705"/>
    <n v="7410"/>
    <m/>
    <x v="30"/>
    <s v="Recive bill and GRN already"/>
    <s v="GRN2526-0002266"/>
    <d v="2025-07-08T00:00:00"/>
    <m/>
    <n v="4"/>
    <s v="Ontime"/>
    <m/>
  </r>
  <r>
    <n v="1264"/>
    <s v="Expent  cost"/>
    <d v="2025-06-28T00:00:00"/>
    <m/>
    <m/>
    <d v="2025-06-28T00:00:00"/>
    <s v="PR2526-01164"/>
    <s v="PO2526-01716"/>
    <d v="2025-07-04T00:00:00"/>
    <m/>
    <n v="20"/>
    <s v="SFST81000009"/>
    <s v="Tool and Equipment PD M/C"/>
    <s v="Tool and Equipment"/>
    <n v="5"/>
    <s v="Spring SUS for sink (washbasin)"/>
    <n v="50"/>
    <s v="PCS."/>
    <n v="160"/>
    <n v="8000"/>
    <m/>
    <x v="63"/>
    <s v="Recive bill and GRN already"/>
    <s v="GRN2526-0002323"/>
    <d v="2025-07-14T00:00:00"/>
    <m/>
    <n v="10"/>
    <s v="Ontime"/>
    <m/>
  </r>
  <r>
    <n v="1265"/>
    <s v="Expent  cost"/>
    <d v="2025-06-28T00:00:00"/>
    <m/>
    <m/>
    <d v="2025-06-28T00:00:00"/>
    <s v="PR2526-01165 "/>
    <s v="PO2526-01715"/>
    <d v="2025-07-04T00:00:00"/>
    <m/>
    <n v="45"/>
    <s v="SFST81000048"/>
    <s v="Tool and Equipment PD M/C"/>
    <s v="Tool and Equipment"/>
    <n v="6"/>
    <s v="Digital Temperature Controller PID &quot;PRIMUS&quot; TMP-96-R-R-AB_x000a_Size: 96x96 mm. /Output1: Relay Contact/Output2: Relay_x000a_Contact/Supply: 100-250 VAC"/>
    <n v="2"/>
    <s v="PCS."/>
    <n v="4216"/>
    <n v="8432"/>
    <m/>
    <x v="79"/>
    <s v="Recive bill and GRN already"/>
    <s v="GRN2526-0002618"/>
    <d v="2025-07-23T00:00:00"/>
    <m/>
    <n v="19"/>
    <s v="Ontime"/>
    <m/>
  </r>
  <r>
    <n v="1266"/>
    <s v="Expent  cost"/>
    <d v="2025-06-28T00:00:00"/>
    <m/>
    <m/>
    <d v="2025-06-28T00:00:00"/>
    <s v="PR2526-01166"/>
    <s v="PO2526-01718"/>
    <d v="2025-07-02T00:00:00"/>
    <m/>
    <n v="30"/>
    <s v="SFST81000009"/>
    <s v="Consumable part for MN"/>
    <s v="Consumable part"/>
    <n v="1"/>
    <s v="เหล็กแผ่น 4' x 8' x 1.5MM"/>
    <n v="4"/>
    <s v="PCS."/>
    <n v="820"/>
    <n v="3280"/>
    <m/>
    <x v="163"/>
    <s v="Recive bill and GRN already"/>
    <s v="GRN2526-0002290"/>
    <d v="2025-07-09T00:00:00"/>
    <m/>
    <n v="7"/>
    <s v="Ontime"/>
    <m/>
  </r>
  <r>
    <n v="1267"/>
    <s v="Expent  cost"/>
    <d v="2025-06-28T00:00:00"/>
    <m/>
    <m/>
    <d v="2025-06-28T00:00:00"/>
    <s v="PR2526-01166"/>
    <s v="PO2526-01719"/>
    <d v="2025-07-02T00:00:00"/>
    <m/>
    <n v="30"/>
    <s v="SFST81000009"/>
    <s v="Consumable part for MN"/>
    <s v="Consumable part"/>
    <n v="2"/>
    <s v="สแดนเลสกล่อง SS304 1&quot; x 1&quot; x 1.5MM x 6M - HL"/>
    <n v="2"/>
    <s v="PCS."/>
    <n v="670"/>
    <n v="1340"/>
    <m/>
    <x v="45"/>
    <s v="Recive bill and GRN already"/>
    <s v="GRN2526-0002291"/>
    <d v="2025-07-10T00:00:00"/>
    <m/>
    <n v="8"/>
    <s v="Ontime"/>
    <m/>
  </r>
  <r>
    <n v="1268"/>
    <s v="Expent  cost"/>
    <d v="2025-06-28T00:00:00"/>
    <m/>
    <m/>
    <d v="2025-06-28T00:00:00"/>
    <s v="PR2526-01166"/>
    <s v="PO2526-01718"/>
    <d v="2025-07-02T00:00:00"/>
    <m/>
    <n v="30"/>
    <s v="SFST81000009"/>
    <s v="Consumable part for MN"/>
    <s v="Consumable part"/>
    <n v="3"/>
    <s v="สแดนเลสกล่อง SS304 2&quot; x 1&quot; x 1.5MM X 6M - เงา"/>
    <n v="2"/>
    <s v="PCS."/>
    <n v="1250"/>
    <n v="2500"/>
    <m/>
    <x v="163"/>
    <s v="Recive bill and GRN already"/>
    <s v="GRN2526-0002290"/>
    <d v="2025-07-09T00:00:00"/>
    <m/>
    <n v="7"/>
    <s v="Ontime"/>
    <m/>
  </r>
  <r>
    <n v="1269"/>
    <s v="Expent  cost"/>
    <d v="2025-06-28T00:00:00"/>
    <m/>
    <m/>
    <d v="2025-06-28T00:00:00"/>
    <s v="PR2526-01166"/>
    <s v="PO2526-01718"/>
    <d v="2025-07-02T00:00:00"/>
    <m/>
    <n v="30"/>
    <s v="SFST81000009"/>
    <s v="Consumable part for MN"/>
    <s v="Consumable part"/>
    <n v="4"/>
    <s v="สแตนเลสฉาก SS304 1&quot; x 1&quot; x 1/8&quot; (3.0MM) x 6M"/>
    <n v="2"/>
    <s v="PCS."/>
    <n v="620"/>
    <n v="1240"/>
    <m/>
    <x v="163"/>
    <s v="Recive bill and GRN already"/>
    <s v="GRN2526-0002290"/>
    <d v="2025-07-09T00:00:00"/>
    <m/>
    <n v="7"/>
    <s v="Ontime"/>
    <m/>
  </r>
  <r>
    <n v="1270"/>
    <s v="Expent  cost"/>
    <d v="2025-06-28T00:00:00"/>
    <m/>
    <m/>
    <d v="2025-06-28T00:00:00"/>
    <s v="PR2526-01166"/>
    <s v="PO2526-01719"/>
    <d v="2025-07-02T00:00:00"/>
    <m/>
    <n v="30"/>
    <s v="SFST81000009"/>
    <s v="Consumable part for MN"/>
    <s v="Consumable part"/>
    <n v="5"/>
    <s v="สแดนเลสแบน SS304 1&quot; x 1/8&quot; (3.0MM) x 6M"/>
    <n v="6"/>
    <s v="PCS."/>
    <n v="285"/>
    <n v="1710"/>
    <m/>
    <x v="45"/>
    <s v="Recive bill and GRN already"/>
    <s v="GRN2526-0002291"/>
    <d v="2025-07-10T00:00:00"/>
    <m/>
    <n v="8"/>
    <s v="Ontime"/>
    <m/>
  </r>
  <r>
    <n v="1271"/>
    <s v="Expent  cost"/>
    <d v="2025-06-28T00:00:00"/>
    <m/>
    <m/>
    <d v="2025-06-28T00:00:00"/>
    <s v="PR2526-01166"/>
    <s v="PO2526-01719"/>
    <d v="2025-07-02T00:00:00"/>
    <m/>
    <n v="30"/>
    <s v="SFST81000009"/>
    <s v="Consumable part for MN"/>
    <s v="Consumable part"/>
    <n v="6"/>
    <s v="หล็กเพลาขาว 1/2&quot; 6 เมตร"/>
    <n v="1"/>
    <s v="PCS."/>
    <n v="170"/>
    <n v="170"/>
    <m/>
    <x v="45"/>
    <s v="Recive bill and GRN already"/>
    <s v="GRN2526-0002291"/>
    <d v="2025-07-10T00:00:00"/>
    <m/>
    <n v="8"/>
    <s v="Ontime"/>
    <m/>
  </r>
  <r>
    <n v="1272"/>
    <s v="Expent  cost"/>
    <d v="2025-06-28T00:00:00"/>
    <m/>
    <m/>
    <d v="2025-06-28T00:00:00"/>
    <s v="PR2526-01167"/>
    <s v="PO2526-01713"/>
    <d v="2025-07-04T00:00:00"/>
    <m/>
    <n v="45"/>
    <s v="SFST81000048"/>
    <s v="PD Machine"/>
    <s v="Machanical jobs"/>
    <n v="1"/>
    <s v="งานถอดประกอบชุด Blowers พร้อมท่าความสะอาดภายใน Blower และเปลี่ยนผ้าใบทางเข้า-ทางออก_x000a_- Steam Bratt Pan No.1_x000a_- Deep Pan fryer No.1_x000a_- Round Bratt Pan No.1_x000a_- Steam Bratt Pan No.3_x000a_- Cast Iron Bratt Pan_x000a_- Steam Bratt No.2-3_x000a_- Combi Oven No.2-3_x000a_- Combi Oven No.1_x000a_- Combi Oven No.4_x000a_- Fryer No.2-3_x000a_- Frame grill_x000a_Front steam Box No 1&amp;2 (Hight risk)"/>
    <n v="1"/>
    <s v="JOB."/>
    <n v="108000"/>
    <n v="108000"/>
    <m/>
    <x v="171"/>
    <s v="Recive bill and GRN already"/>
    <s v="GRN2526-0002657"/>
    <d v="2025-07-25T00:00:00"/>
    <m/>
    <n v="21"/>
    <s v="Ontime"/>
    <m/>
  </r>
  <r>
    <n v="1273"/>
    <s v="Expent  cost"/>
    <d v="2025-07-01T00:00:00"/>
    <m/>
    <m/>
    <d v="2025-07-01T00:00:00"/>
    <s v="PR2526-01192"/>
    <s v="PO2526-02034 "/>
    <d v="2025-07-20T00:00:00"/>
    <m/>
    <n v="60"/>
    <s v="SFST81000016"/>
    <s v="Safety equipment"/>
    <s v="Safety  annual jobs"/>
    <n v="1"/>
    <s v="ค่าสมัครสมาชิกกฎหมายรายปี สําหรับอัพเดตกฎหมายฯ_x000a_1.รวบรวมฐานข้อมูลกฎหมายความปลอดภัย, สิ่งแวดล้อมและพลังงาน บริหารงานบุคคล/แรงงาน และกฎหมายที่เกี่ยวข้อง ผ่อนหลังตั้งแต่อดีดจนถึงปัจจุบัน_x000a_2.Update กฎหมายออกใหม่ ประจําเดือน ผ่านเว็บไซต์_x000a_- สรุปสาระสำาคัญกฎหมายฯ_x000a_- Update กฎหมายออกใหม่ประจําเดือน_x000a_- รายละเอียดเพิ่มเต็ม ตามใบเสนอราคาแนบ"/>
    <n v="1"/>
    <s v="EA."/>
    <n v="2750"/>
    <n v="2750"/>
    <m/>
    <x v="172"/>
    <s v="Recive bill and GRN already"/>
    <s v="GRN2526-0003126"/>
    <d v="2025-08-15T00:00:00"/>
    <m/>
    <n v="26"/>
    <s v="Ontime"/>
    <m/>
  </r>
  <r>
    <n v="1274"/>
    <s v="Expent  cost"/>
    <d v="2025-07-01T00:00:00"/>
    <m/>
    <m/>
    <d v="2025-07-01T00:00:00"/>
    <s v="PR2526-01192"/>
    <s v="PO2526-02034 "/>
    <d v="2025-07-20T00:00:00"/>
    <m/>
    <n v="60"/>
    <s v="SFST81000083"/>
    <s v="Safety equipment"/>
    <s v="Safety  annual jobs"/>
    <n v="2"/>
    <s v="ค่าสมัครสมาชิกกฎหมายรายปี สําหรับอัพเดตกฎหมายฯ_x000a_1.รวบรวมฐานข้อมูลกฎหมายความปลอดภัย, สิ่งแวดล้อมและพลังงาน บริหารงานบุคคล/แรงงาน และกฎหมายที่เกี่ยวข้อง ผ่อนหลังตั้งแต่อดีดจนถึงปัจจุบัน_x000a_2.Update กฎหมายออกใหม่ ประจําเดือน ผ่านเว็บไซต์_x000a_- สรุปสาระสำาคัญกฎหมายฯ_x000a_- Update กฎหมายออกใหม่ประจําเดือน_x000a_- รายละเอียดเพิ่มเต็ม ตามใบเสนอราคาแนบ"/>
    <n v="1"/>
    <s v="EA."/>
    <n v="250"/>
    <n v="250"/>
    <m/>
    <x v="172"/>
    <s v="Recive bill and GRN already"/>
    <s v="GRN2526-0003126"/>
    <d v="2025-08-15T00:00:00"/>
    <m/>
    <n v="26"/>
    <s v="Ontime"/>
    <m/>
  </r>
  <r>
    <n v="1275"/>
    <s v="Expent  cost"/>
    <d v="2025-07-01T00:00:00"/>
    <m/>
    <m/>
    <d v="2025-07-01T00:00:00"/>
    <s v="PR2526-01272"/>
    <s v="PO2526-01910"/>
    <d v="2025-07-16T00:00:00"/>
    <m/>
    <n v="30"/>
    <s v="SFST81000048"/>
    <s v="Tool and Equipment PD M/C"/>
    <s v="Tool and Equipment"/>
    <n v="1"/>
    <s v="FLEXIBLE HOSE STAINLESS STEEL FMA321-3/4&quot;_x000a_SIZE: 3/4&quot;_x000a_END TO END: 50 CM._x000a_CONNECTION #1: FLANGE PN16 SS304 1&quot; (FIX)_x000a_CONNECTION #2: UNION SS304 3/4&quot;"/>
    <n v="2"/>
    <s v="PCS."/>
    <n v="2100"/>
    <n v="4200"/>
    <m/>
    <x v="63"/>
    <s v="Recive bill and GRN already"/>
    <s v="GRN2526-0002413"/>
    <d v="2025-07-17T00:00:00"/>
    <m/>
    <n v="1"/>
    <s v="Ontime"/>
    <m/>
  </r>
  <r>
    <n v="1276"/>
    <s v="Expent  cost"/>
    <d v="2025-07-01T00:00:00"/>
    <m/>
    <m/>
    <d v="2025-07-01T00:00:00"/>
    <s v="PR2526-01272"/>
    <s v="PO2526-01910"/>
    <d v="2025-07-16T00:00:00"/>
    <m/>
    <n v="30"/>
    <s v="SFST81000048"/>
    <s v="Tool and Equipment PD M/C"/>
    <s v="Tool and Equipment"/>
    <n v="2"/>
    <s v="FLEXIBLE HOSE STAINLESS STEEL FMA321-3/4&quot;_x000a_SIZE: 3/4&quot;_x000a_END TO END: 30 CM._x000a_CONNECTION #1: FLANGE 150P SS304 1&quot; (FIX)_x000a_CONNECTION #2: MALE SS304 3/4&quot;"/>
    <n v="2"/>
    <s v="PCS."/>
    <n v="1700"/>
    <n v="3400"/>
    <m/>
    <x v="63"/>
    <s v="Recive bill and GRN already"/>
    <s v="GRN2526-0002413"/>
    <d v="2025-07-17T00:00:00"/>
    <m/>
    <n v="1"/>
    <s v="Ontime"/>
    <m/>
  </r>
  <r>
    <n v="1277"/>
    <s v="CAPEX  (Budget)"/>
    <d v="2025-07-01T00:00:00"/>
    <m/>
    <m/>
    <d v="2025-07-01T00:00:00"/>
    <s v="PR2526-01290"/>
    <s v="PO2526-02035"/>
    <d v="2025-07-20T00:00:00"/>
    <m/>
    <n v="60"/>
    <s v="SFST82000004"/>
    <s v="Civill jobs (Floor-Wall-Celling-roof)"/>
    <s v="Cevil jobs"/>
    <n v="1"/>
    <s v="material, Nuts and silicone"/>
    <n v="1"/>
    <s v="EA."/>
    <n v="1500"/>
    <n v="1500"/>
    <m/>
    <x v="87"/>
    <s v="Recive bill and GRN already"/>
    <s v="GRN2526-0003308"/>
    <d v="2025-08-22T00:00:00"/>
    <m/>
    <n v="33"/>
    <s v="Ontime"/>
    <m/>
  </r>
  <r>
    <n v="1278"/>
    <s v="CAPEX  (Budget)"/>
    <d v="2025-07-01T00:00:00"/>
    <m/>
    <m/>
    <d v="2025-07-01T00:00:00"/>
    <s v="PR2526-01290"/>
    <s v="PO2526-02035"/>
    <d v="2025-07-20T00:00:00"/>
    <m/>
    <n v="60"/>
    <s v="SFST82000004"/>
    <s v="Civill jobs (Floor-Wall-Celling-roof)"/>
    <s v="Cevil jobs"/>
    <n v="2"/>
    <s v="Labor costs for operations"/>
    <n v="1"/>
    <s v="EA."/>
    <n v="8500"/>
    <n v="8500"/>
    <m/>
    <x v="87"/>
    <s v="Recive bill and GRN already"/>
    <s v="GRN2526-0003308"/>
    <d v="2025-08-22T00:00:00"/>
    <m/>
    <n v="33"/>
    <s v="Ontime"/>
    <m/>
  </r>
  <r>
    <n v="1279"/>
    <s v="CAPEX  (Budget)"/>
    <d v="2025-07-01T00:00:00"/>
    <m/>
    <m/>
    <d v="2025-07-01T00:00:00"/>
    <s v="PR2526-01290"/>
    <s v="PO2526-02035"/>
    <d v="2025-07-20T00:00:00"/>
    <m/>
    <n v="60"/>
    <s v="SFST82000004"/>
    <s v="Civill jobs (Floor-Wall-Celling-roof)"/>
    <s v="Cevil jobs"/>
    <n v="3"/>
    <s v="Transportation"/>
    <n v="1"/>
    <s v="EA."/>
    <n v="5000"/>
    <n v="5000"/>
    <m/>
    <x v="87"/>
    <s v="Recive bill and GRN already"/>
    <s v="GRN2526-0003308"/>
    <d v="2025-08-22T00:00:00"/>
    <m/>
    <n v="33"/>
    <s v="Ontime"/>
    <m/>
  </r>
  <r>
    <n v="1280"/>
    <s v="CAPEX  (Budget)"/>
    <d v="2025-07-01T00:00:00"/>
    <m/>
    <m/>
    <d v="2025-07-01T00:00:00"/>
    <s v="PR2526-01290"/>
    <s v="PO2526-02035"/>
    <d v="2025-07-20T00:00:00"/>
    <m/>
    <n v="60"/>
    <s v="SFST82000004"/>
    <s v="Civill jobs (Floor-Wall-Celling-roof)"/>
    <s v="Cevil jobs"/>
    <n v="4"/>
    <s v="Processing fee"/>
    <n v="1"/>
    <s v="EA."/>
    <n v="1500"/>
    <n v="1500"/>
    <m/>
    <x v="87"/>
    <s v="Recive bill and GRN already"/>
    <s v="GRN2526-0003308"/>
    <d v="2025-08-22T00:00:00"/>
    <m/>
    <n v="33"/>
    <s v="Ontime"/>
    <m/>
  </r>
  <r>
    <n v="1281"/>
    <s v="CAPEX  (Budget)"/>
    <d v="2025-07-01T00:00:00"/>
    <m/>
    <m/>
    <d v="2025-07-01T00:00:00"/>
    <s v="PR2526-01291"/>
    <s v="PO2526-02036"/>
    <d v="2025-07-20T00:00:00"/>
    <m/>
    <n v="30"/>
    <s v="SFST82000007"/>
    <s v="Safety equipment"/>
    <s v="Safety equipment"/>
    <n v="1"/>
    <s v="ติดตั้งตู้วงล้อสายดับเพลิง Fire Hose Reel Cabinet พร้อมชุดอุปกรณ์_x000a_- ตู้วงล้อสายดับเพลิง Fire Hose Reel Cabinet พร้อมชุด อุปกรณ์_x000a_- ขนาด 80x110x35 cm, (แบบลอย) เสริมขาสูง 30 ซม. มีหลังคา_x000a_ในชุดประกอบด้วย_x000a_- &quot;NIBCO' BRS Ball V., T-FP-40, UL/FM,350psi_x000a_- Angle Valve, ชนิดทองเหลือง ขนาด 2.5&quot;_x000a_-0ข้อต่อสวมเร็ว+ฝาปิดพร้อมโช ชนิดทองเหลือง ขนาด 2.5&quot;_x000a_- กงล้อสาย SRI Auto Swing Hose Reel ขนาดสาย 1&quot;x30 เมตร_x000a_- ถังดับเพลิง เคมีแห้ง 4A5B ขนาด 10 ปอนด์_x000a_- ติดตั้งตู้ ต่อท่อ เข้าตู้"/>
    <m/>
    <m/>
    <e v="#DIV/0!"/>
    <m/>
    <m/>
    <x v="144"/>
    <s v="Recive bill and GRN already"/>
    <s v="GRN2526-0002892"/>
    <d v="2025-08-05T00:00:00"/>
    <m/>
    <n v="16"/>
    <s v="Ontime"/>
    <m/>
  </r>
  <r>
    <n v="1282"/>
    <s v="Expent  cost"/>
    <d v="2025-07-08T00:00:00"/>
    <m/>
    <m/>
    <d v="2025-07-08T00:00:00"/>
    <s v="PR2526-01292"/>
    <s v="PO2526-01908"/>
    <d v="2025-07-16T00:00:00"/>
    <m/>
    <n v="30"/>
    <s v="SFST81000048"/>
    <s v="Safety equipment"/>
    <s v="Safety equipment"/>
    <n v="1"/>
    <s v="Chemical cleaning and descaling of an internal boiler surface with a capacity of 2 tons per hour._x000a_- เปิดช่อง Man Hole เติมเคมีล้างตะกรันลงในบอยเลอร์_x000a_- เวียนเคมีภายในบอยเลอร์_x000a_- เปิดช่อง Man Holeและ ช่อง Hand Hole ด้านล่าง_x000a_ทาความสะอาดเศษตะกรันออก_x000a_- ฉีดน้าแรงดันทาความสะอาด เศษตะกรันภายในบอยเลอร์_x000a_- ปิดช่อง Man Hole และ ช่อง Hand Hole_x000a_- อัดน้าทดสอบรอยรั่ว"/>
    <n v="1"/>
    <s v="JOB."/>
    <n v="65000"/>
    <n v="65000"/>
    <m/>
    <x v="173"/>
    <s v="Recive bill and GRN already"/>
    <s v="GRN2526-0002537"/>
    <d v="2025-07-21T00:00:00"/>
    <m/>
    <n v="5"/>
    <s v="Ontime"/>
    <m/>
  </r>
  <r>
    <n v="1283"/>
    <s v="Expent  cost"/>
    <d v="2025-07-08T00:00:00"/>
    <m/>
    <m/>
    <d v="2025-07-08T00:00:00"/>
    <s v="PR2526-01293"/>
    <s v="PO2526-01909"/>
    <d v="2025-07-16T00:00:00"/>
    <m/>
    <n v="30"/>
    <s v="SFST81000048"/>
    <s v="Tool and Equipment PD M/C"/>
    <s v="Tool and Equipment"/>
    <n v="1"/>
    <s v="3V2-06NC Solenoid Valve - Airtac | 3/2 Way | NC_x000a_1/4&quot; Ports | With coil | 24 VDC"/>
    <n v="2"/>
    <s v="PCS."/>
    <n v="509"/>
    <n v="1018"/>
    <m/>
    <x v="26"/>
    <s v="Recive bill and GRN already"/>
    <s v="GRN2526-0002654"/>
    <d v="2025-07-25T00:00:00"/>
    <m/>
    <n v="9"/>
    <s v="Ontime"/>
    <m/>
  </r>
  <r>
    <n v="1284"/>
    <s v="Expent  cost"/>
    <d v="2025-07-08T00:00:00"/>
    <m/>
    <m/>
    <d v="2025-07-08T00:00:00"/>
    <s v="PR2526-01293"/>
    <s v="PO2526-01909"/>
    <d v="2025-07-16T00:00:00"/>
    <m/>
    <n v="30"/>
    <s v="SFST81000048"/>
    <s v="Tool and Equipment PD M/C"/>
    <s v="Tool and Equipment"/>
    <n v="2"/>
    <s v="3V2-06NC Solenoid Valve - Airtac | 3/2 Way | NC_x000a_1/8&quot; Ports | With coil | 24 VDC"/>
    <n v="2"/>
    <s v="PCS."/>
    <n v="509"/>
    <n v="1018"/>
    <m/>
    <x v="26"/>
    <s v="Recive bill and GRN already"/>
    <s v="GRN2526-0002654"/>
    <d v="2025-07-25T00:00:00"/>
    <m/>
    <n v="9"/>
    <s v="Ontime"/>
    <m/>
  </r>
  <r>
    <n v="1285"/>
    <s v="Expent  cost"/>
    <d v="2025-07-08T00:00:00"/>
    <m/>
    <m/>
    <d v="2025-07-08T00:00:00"/>
    <s v="PR2526-01294"/>
    <s v="PO2526-01907"/>
    <d v="2025-07-16T00:00:00"/>
    <m/>
    <n v="30"/>
    <s v="SFST81000009"/>
    <s v="Tool and Equipment  Engineering"/>
    <s v="Tool and Equipment"/>
    <n v="1"/>
    <s v="แผ่นไฟเบอร์กลาสสีขาวเรียบ 4' x 8' x 3 MM"/>
    <n v="4"/>
    <s v="PCS."/>
    <n v="4500"/>
    <n v="18000"/>
    <m/>
    <x v="63"/>
    <s v="Recive bill and GRN already"/>
    <s v="GRN2526-0002615"/>
    <d v="2025-07-23T00:00:00"/>
    <m/>
    <n v="7"/>
    <s v="Ontime"/>
    <m/>
  </r>
  <r>
    <n v="1286"/>
    <s v="Expent  cost"/>
    <d v="2025-07-08T00:00:00"/>
    <m/>
    <m/>
    <d v="2025-07-08T00:00:00"/>
    <s v="PR2526-01295"/>
    <s v="PO2526-02191"/>
    <d v="2025-07-28T00:00:00"/>
    <m/>
    <n v="60"/>
    <s v="SFST81000048"/>
    <s v="Tool and Equipment  Engineering"/>
    <s v="Tool and Equipment"/>
    <n v="1"/>
    <s v="ออโต้เครน Auto Drain CKD Model: 5100-4C_x000a_- ออโต้เครน CKD, ตัวระบายน้ำอัตโนมัติ Made By Japan._x000a_- ใช้กับระบบ ลม_x000a_- ขนาดเกลียว Rc 1/2&quot;_x000a_- ทนแรงดันสูงสุด 10 บาร์_x000a_- อุณภูมิใช่งานระหว่าง 5 - 65 องศาเซลเซียส"/>
    <n v="2"/>
    <s v="EA."/>
    <n v="8164.45"/>
    <n v="16328.9"/>
    <m/>
    <x v="174"/>
    <s v="Recive bill and GRN already"/>
    <s v="GRN2526-0003531"/>
    <d v="2025-09-03T00:00:00"/>
    <m/>
    <n v="37"/>
    <s v="Ontime"/>
    <m/>
  </r>
  <r>
    <n v="1287"/>
    <s v="Expent  cost"/>
    <d v="2025-07-08T00:00:00"/>
    <m/>
    <m/>
    <d v="2025-07-08T00:00:00"/>
    <s v="PR2526-01296"/>
    <s v="PO2526-02040"/>
    <d v="2025-07-15T00:00:00"/>
    <m/>
    <n v="30"/>
    <s v="SFST34000054"/>
    <s v="Consumable part for MN"/>
    <s v="Refrigerant"/>
    <n v="1"/>
    <s v="R507 Refrigerant,(1 Tank 11.3 kg/Tank)"/>
    <n v="20"/>
    <s v="DRUM."/>
    <n v="2630"/>
    <n v="52600"/>
    <m/>
    <x v="1"/>
    <s v="Recive bill and GRN already"/>
    <s v="GRN2526-0002619"/>
    <d v="2025-07-23T00:00:00"/>
    <m/>
    <n v="8"/>
    <s v="Ontime"/>
    <m/>
  </r>
  <r>
    <n v="1288"/>
    <s v="Expent  cost"/>
    <d v="2025-07-08T00:00:00"/>
    <m/>
    <m/>
    <d v="2025-07-08T00:00:00"/>
    <s v="PR2526-01297 "/>
    <s v="PO2526-01912"/>
    <d v="2025-07-15T00:00:00"/>
    <m/>
    <n v="30"/>
    <s v="SFST81000048"/>
    <s v="Tool and Equipment  Engineering"/>
    <s v="Machanical jobs"/>
    <n v="1"/>
    <s v="Spare Part Compressor For MOBO EA37 (50 HP)_x000a_- Air Filter (ตัวกรองอากาศ)"/>
    <n v="1"/>
    <s v="EA."/>
    <n v="2900"/>
    <n v="2900"/>
    <m/>
    <x v="7"/>
    <s v="Recive bill and GRN already"/>
    <s v="GRN2526-0002539"/>
    <d v="2025-07-21T00:00:00"/>
    <m/>
    <n v="6"/>
    <s v="Ontime"/>
    <m/>
  </r>
  <r>
    <n v="1289"/>
    <s v="Expent  cost"/>
    <d v="2025-07-08T00:00:00"/>
    <m/>
    <m/>
    <d v="2025-07-08T00:00:00"/>
    <s v="PR2526-01297 "/>
    <s v="PO2526-01912"/>
    <d v="2025-07-15T00:00:00"/>
    <m/>
    <n v="30"/>
    <s v="SFST81000048"/>
    <s v="Tool and Equipment  Engineering"/>
    <s v="Machanical jobs"/>
    <n v="2"/>
    <s v="Oil Filter (ตัวกรองน้ำมัน)"/>
    <n v="1"/>
    <s v="EA."/>
    <n v="2600"/>
    <n v="2600"/>
    <m/>
    <x v="7"/>
    <s v="Recive bill and GRN already"/>
    <s v="GRN2526-0002539"/>
    <d v="2025-07-21T00:00:00"/>
    <m/>
    <n v="6"/>
    <s v="Ontime"/>
    <m/>
  </r>
  <r>
    <n v="1290"/>
    <s v="Expent  cost"/>
    <d v="2025-07-08T00:00:00"/>
    <m/>
    <m/>
    <d v="2025-07-08T00:00:00"/>
    <s v="PR2526-01297 "/>
    <s v="PO2526-01912"/>
    <d v="2025-07-15T00:00:00"/>
    <m/>
    <n v="30"/>
    <s v="SFST81000048"/>
    <s v="Tool and Equipment  Engineering"/>
    <s v="Machanical jobs"/>
    <n v="3"/>
    <s v="Separater (ตัวแยกน้ำมัน)"/>
    <n v="1"/>
    <s v="EA."/>
    <n v="10000"/>
    <n v="10000"/>
    <m/>
    <x v="7"/>
    <s v="Recive bill and GRN already"/>
    <s v="GRN2526-0002539"/>
    <d v="2025-07-21T00:00:00"/>
    <m/>
    <n v="6"/>
    <s v="Ontime"/>
    <m/>
  </r>
  <r>
    <n v="1291"/>
    <s v="Expent  cost"/>
    <d v="2025-07-08T00:00:00"/>
    <m/>
    <m/>
    <d v="2025-07-08T00:00:00"/>
    <s v="PR2526-01297 "/>
    <s v="PO2526-01912"/>
    <d v="2025-07-15T00:00:00"/>
    <m/>
    <n v="30"/>
    <s v="SFST81000048"/>
    <s v="Tool and Equipment  Engineering"/>
    <s v="Machanical jobs"/>
    <n v="4"/>
    <s v="Lubricant S46 (20 lites) (น้ำมันปั๊มลมสกูร)"/>
    <n v="2"/>
    <s v="EA."/>
    <n v="4200"/>
    <n v="8400"/>
    <m/>
    <x v="7"/>
    <s v="Recive bill and GRN already"/>
    <s v="GRN2526-0002539"/>
    <d v="2025-07-21T00:00:00"/>
    <m/>
    <n v="6"/>
    <s v="Ontime"/>
    <m/>
  </r>
  <r>
    <n v="1292"/>
    <s v="Expent  cost"/>
    <d v="2025-07-08T00:00:00"/>
    <m/>
    <m/>
    <d v="2025-07-08T00:00:00"/>
    <s v="PR2526-01299"/>
    <s v="PO2526-01913"/>
    <d v="2025-07-15T00:00:00"/>
    <m/>
    <n v="30"/>
    <s v="SFST81000048"/>
    <s v="Tool and Equipment  Engineering"/>
    <s v="Machanical jobs"/>
    <n v="5"/>
    <s v="Spare Part Compressor For MOBO SA 8 (10 HP)_x000a_Air Filter (ตัวกรองอากาศ)"/>
    <n v="1"/>
    <s v="EA."/>
    <n v="2120"/>
    <n v="2120"/>
    <m/>
    <x v="7"/>
    <s v="Recive bill and GRN already"/>
    <s v="GRN2526-0002538"/>
    <d v="2025-07-21T00:00:00"/>
    <m/>
    <n v="6"/>
    <s v="Ontime"/>
    <m/>
  </r>
  <r>
    <n v="1293"/>
    <s v="Expent  cost"/>
    <d v="2025-07-08T00:00:00"/>
    <m/>
    <m/>
    <d v="2025-07-08T00:00:00"/>
    <s v="PR2526-01299"/>
    <s v="PO2526-01913"/>
    <d v="2025-07-15T00:00:00"/>
    <m/>
    <n v="30"/>
    <s v="SFST81000048"/>
    <s v="Tool and Equipment  Engineering"/>
    <s v="Machanical jobs"/>
    <n v="6"/>
    <s v="Oil Filter (ตัวกรองน้ำมัน)"/>
    <n v="1"/>
    <s v="EA."/>
    <n v="1200"/>
    <n v="1200"/>
    <m/>
    <x v="7"/>
    <s v="Recive bill and GRN already"/>
    <s v="GRN2526-0002538"/>
    <d v="2025-07-21T00:00:00"/>
    <m/>
    <n v="6"/>
    <s v="Ontime"/>
    <m/>
  </r>
  <r>
    <n v="1294"/>
    <s v="Expent  cost"/>
    <d v="2025-07-08T00:00:00"/>
    <m/>
    <m/>
    <d v="2025-07-08T00:00:00"/>
    <s v="PR2526-01299"/>
    <s v="PO2526-01913"/>
    <d v="2025-07-15T00:00:00"/>
    <m/>
    <n v="30"/>
    <s v="SFST81000048"/>
    <s v="Tool and Equipment  Engineering"/>
    <s v="Machanical jobs"/>
    <n v="7"/>
    <s v="Separater (ตัวแยกน้ำมัน)"/>
    <n v="1"/>
    <s v="EA."/>
    <n v="7200"/>
    <n v="7200"/>
    <m/>
    <x v="7"/>
    <s v="Recive bill and GRN already"/>
    <s v="GRN2526-0002538"/>
    <d v="2025-07-21T00:00:00"/>
    <m/>
    <n v="6"/>
    <s v="Ontime"/>
    <m/>
  </r>
  <r>
    <n v="1295"/>
    <s v="Expent  cost"/>
    <d v="2025-07-08T00:00:00"/>
    <m/>
    <m/>
    <d v="2025-07-08T00:00:00"/>
    <s v="PR2526-01299"/>
    <s v="PO2526-01913"/>
    <d v="2025-07-15T00:00:00"/>
    <m/>
    <n v="30"/>
    <s v="SFST81000048"/>
    <s v="Tool and Equipment  Engineering"/>
    <s v="Machanical jobs"/>
    <n v="8"/>
    <s v="Lubricant S46 (20 lites) (น้ำมันปั๊มลมสกูร)"/>
    <n v="1"/>
    <s v="EA."/>
    <n v="4200"/>
    <n v="4200"/>
    <m/>
    <x v="7"/>
    <s v="Recive bill and GRN already"/>
    <s v="GRN2526-0002538"/>
    <d v="2025-07-21T00:00:00"/>
    <m/>
    <n v="6"/>
    <s v="Ontime"/>
    <m/>
  </r>
  <r>
    <n v="1296"/>
    <s v="Expent  cost"/>
    <d v="2025-07-09T00:00:00"/>
    <m/>
    <m/>
    <d v="2025-07-09T00:00:00"/>
    <s v="PR2526-01301"/>
    <s v="PO2526-02043"/>
    <d v="2025-07-20T00:00:00"/>
    <m/>
    <n v="30"/>
    <s v="SFST81000048"/>
    <s v="Tool and Equipment PD M/C"/>
    <s v="Tool and Equipment"/>
    <n v="1"/>
    <s v="สายอ่อนสแตนเลส หัวท้ายยูเนี่ยนสแตนเลส ขนาด1&quot; ยาว100cm. ทนแรงดัน 10Bar."/>
    <n v="2"/>
    <s v="PCS."/>
    <n v="1550"/>
    <n v="3100"/>
    <m/>
    <x v="23"/>
    <s v="Recive bill and GRN already"/>
    <s v="GRN2526-0002664"/>
    <d v="2025-07-25T00:00:00"/>
    <m/>
    <n v="5"/>
    <s v="Ontime"/>
    <m/>
  </r>
  <r>
    <n v="1297"/>
    <s v="CAPEX  (Unbudget)"/>
    <d v="2025-07-08T00:00:00"/>
    <m/>
    <m/>
    <d v="2025-07-08T00:00:00"/>
    <s v="PR2526-01304"/>
    <s v="PO2526-02033"/>
    <d v="2025-07-20T00:00:00"/>
    <m/>
    <n v="60"/>
    <s v="SFST82000007"/>
    <s v="Water plant"/>
    <s v="Water system jobs"/>
    <n v="1"/>
    <s v="Sensor Chlorine &quot;ProMinent&quot; CGE 3-mA-2ppm"/>
    <n v="1"/>
    <s v="EA."/>
    <n v="63300"/>
    <n v="63300"/>
    <m/>
    <x v="142"/>
    <s v="Recive bill and GRN already"/>
    <s v="GRN2526-0003511"/>
    <d v="2025-09-01T00:00:00"/>
    <m/>
    <n v="43"/>
    <s v="Ontime"/>
    <m/>
  </r>
  <r>
    <n v="1298"/>
    <s v="CAPEX  (Budget)"/>
    <d v="2025-07-08T00:00:00"/>
    <m/>
    <m/>
    <d v="2025-07-08T00:00:00"/>
    <s v="PR2526-01309"/>
    <s v="PO2526-02274"/>
    <d v="2025-08-04T00:00:00"/>
    <m/>
    <n v="120"/>
    <s v="SFST82000008"/>
    <s v="Fire alarm &amp; Fire Pump system"/>
    <s v="Fire Pump System"/>
    <n v="1"/>
    <s v="FIRE ALARM SYSTEM_x000a_- F/A Module Box Size 9 Module"/>
    <n v="1"/>
    <s v="EA."/>
    <n v="8500"/>
    <n v="8500"/>
    <m/>
    <x v="104"/>
    <s v="Recive bill and GRN already"/>
    <s v="GRN2526-0004665"/>
    <d v="2025-10-17T00:00:00"/>
    <m/>
    <n v="74"/>
    <s v="Ontime"/>
    <m/>
  </r>
  <r>
    <n v="1299"/>
    <m/>
    <m/>
    <m/>
    <m/>
    <d v="2025-07-08T00:00:00"/>
    <s v="PR2526-01309"/>
    <s v="PO2526-02274"/>
    <d v="2025-08-04T00:00:00"/>
    <m/>
    <n v="120"/>
    <s v="SFST82000008"/>
    <s v="Fire alarm &amp; Fire Pump system"/>
    <s v="Fire Pump System"/>
    <n v="2"/>
    <s v="- Monitor Module 2 wire-Detector"/>
    <n v="7"/>
    <s v="EA."/>
    <n v="1500"/>
    <n v="10500"/>
    <m/>
    <x v="104"/>
    <s v="Recive bill and GRN already"/>
    <s v="GRN2526-0004665"/>
    <d v="2025-10-17T00:00:00"/>
    <m/>
    <n v="74"/>
    <s v="Ontime"/>
    <m/>
  </r>
  <r>
    <n v="1300"/>
    <m/>
    <m/>
    <m/>
    <m/>
    <d v="2025-07-08T00:00:00"/>
    <s v="PR2526-01309"/>
    <s v="PO2526-02274"/>
    <d v="2025-08-04T00:00:00"/>
    <m/>
    <n v="120"/>
    <s v="SFST82000008"/>
    <s v="Fire alarm &amp; Fire Pump system"/>
    <s v="Fire Pump System"/>
    <n v="3"/>
    <s v="- Monitor Module 2 wire-Detector"/>
    <n v="1"/>
    <s v="EA."/>
    <n v="1600"/>
    <n v="1600"/>
    <m/>
    <x v="104"/>
    <s v="Recive bill and GRN already"/>
    <s v="GRN2526-0004665"/>
    <d v="2025-10-17T00:00:00"/>
    <m/>
    <n v="74"/>
    <s v="Ontime"/>
    <m/>
  </r>
  <r>
    <n v="1301"/>
    <m/>
    <m/>
    <m/>
    <m/>
    <d v="2025-07-08T00:00:00"/>
    <s v="PR2526-01309"/>
    <s v="PO2526-02274"/>
    <d v="2025-08-04T00:00:00"/>
    <m/>
    <n v="120"/>
    <s v="SFST82000008"/>
    <s v="Fire alarm &amp; Fire Pump system"/>
    <s v="Fire Pump System"/>
    <n v="4"/>
    <s v="- Power Supply 5 Ah"/>
    <n v="1"/>
    <s v="EA."/>
    <n v="6000"/>
    <n v="6000"/>
    <m/>
    <x v="104"/>
    <s v="Recive bill and GRN already"/>
    <s v="GRN2526-0004665"/>
    <d v="2025-10-17T00:00:00"/>
    <m/>
    <n v="74"/>
    <s v="Ontime"/>
    <m/>
  </r>
  <r>
    <n v="1302"/>
    <m/>
    <m/>
    <m/>
    <m/>
    <d v="2025-07-08T00:00:00"/>
    <s v="PR2526-01309"/>
    <s v="PO2526-02274"/>
    <d v="2025-08-04T00:00:00"/>
    <m/>
    <n v="120"/>
    <s v="SFST82000008"/>
    <s v="Fire alarm &amp; Fire Pump system"/>
    <s v="Fire Pump System"/>
    <n v="5"/>
    <s v="- Photoelectric Smoke Detector, 2-wire, Plug-in"/>
    <n v="7"/>
    <s v="EA."/>
    <n v="800"/>
    <n v="5600"/>
    <m/>
    <x v="104"/>
    <s v="Recive bill and GRN already"/>
    <s v="GRN2526-0004665"/>
    <d v="2025-10-17T00:00:00"/>
    <m/>
    <n v="74"/>
    <s v="Ontime"/>
    <m/>
  </r>
  <r>
    <n v="1303"/>
    <m/>
    <m/>
    <m/>
    <m/>
    <d v="2025-07-08T00:00:00"/>
    <s v="PR2526-01309"/>
    <s v="PO2526-02274"/>
    <d v="2025-08-04T00:00:00"/>
    <m/>
    <n v="120"/>
    <s v="SFST82000008"/>
    <s v="Fire alarm &amp; Fire Pump system"/>
    <s v="Fire Pump System"/>
    <n v="6"/>
    <s v="- Rate-Anticipation Heat Detector"/>
    <n v="4"/>
    <s v="EA."/>
    <n v="2000"/>
    <n v="8000"/>
    <m/>
    <x v="104"/>
    <s v="Recive bill and GRN already"/>
    <s v="GRN2526-0004665"/>
    <d v="2025-10-17T00:00:00"/>
    <m/>
    <n v="74"/>
    <s v="Ontime"/>
    <m/>
  </r>
  <r>
    <n v="1304"/>
    <m/>
    <m/>
    <m/>
    <m/>
    <d v="2025-07-08T00:00:00"/>
    <s v="PR2526-01309"/>
    <s v="PO2526-02274"/>
    <d v="2025-08-04T00:00:00"/>
    <m/>
    <n v="120"/>
    <s v="SFST82000008"/>
    <s v="Fire alarm &amp; Fire Pump system"/>
    <s v="Fire Pump System"/>
    <n v="7"/>
    <s v="- Alarm Bell 24VDC, Polarized, 82 dBA, Size :6&quot;"/>
    <n v="2"/>
    <s v="EA."/>
    <n v="800"/>
    <n v="1600"/>
    <m/>
    <x v="104"/>
    <s v="Recive bill and GRN already"/>
    <s v="GRN2526-0004665"/>
    <d v="2025-10-17T00:00:00"/>
    <m/>
    <n v="74"/>
    <s v="Ontime"/>
    <m/>
  </r>
  <r>
    <n v="1305"/>
    <m/>
    <m/>
    <m/>
    <m/>
    <d v="2025-07-08T00:00:00"/>
    <s v="PR2526-01309"/>
    <s v="PO2526-02274"/>
    <d v="2025-08-04T00:00:00"/>
    <m/>
    <n v="120"/>
    <s v="SFST82000008"/>
    <s v="Fire alarm &amp; Fire Pump system"/>
    <s v="Fire Pump System"/>
    <n v="8"/>
    <s v="- Modify Plate Graphic Annunciator A3"/>
    <n v="2"/>
    <s v="EA."/>
    <n v="5000"/>
    <n v="10000"/>
    <m/>
    <x v="104"/>
    <s v="Recive bill and GRN already"/>
    <s v="GRN2526-0004665"/>
    <d v="2025-10-17T00:00:00"/>
    <m/>
    <n v="74"/>
    <s v="Ontime"/>
    <m/>
  </r>
  <r>
    <n v="1306"/>
    <m/>
    <m/>
    <m/>
    <m/>
    <d v="2025-07-08T00:00:00"/>
    <s v="PR2526-01309"/>
    <s v="PO2526-02274"/>
    <d v="2025-08-04T00:00:00"/>
    <m/>
    <n v="120"/>
    <s v="SFST82000008"/>
    <s v="Fire alarm &amp; Fire Pump system"/>
    <s v="Fire Pump System"/>
    <n v="9"/>
    <s v="- Rack Hose, 2.5&quot; x 100 FT,w/ brass Inst, w/Box"/>
    <n v="1"/>
    <s v="EA."/>
    <n v="10000"/>
    <n v="10000"/>
    <m/>
    <x v="104"/>
    <s v="Recive bill and GRN already"/>
    <s v="GRN2526-0004665"/>
    <d v="2025-10-17T00:00:00"/>
    <m/>
    <n v="74"/>
    <s v="Ontime"/>
    <m/>
  </r>
  <r>
    <n v="1307"/>
    <m/>
    <m/>
    <m/>
    <m/>
    <d v="2025-07-08T00:00:00"/>
    <s v="PR2526-01309"/>
    <s v="PO2526-02274"/>
    <d v="2025-08-04T00:00:00"/>
    <m/>
    <n v="120"/>
    <s v="SFST82000008"/>
    <s v="Fire alarm &amp; Fire Pump system"/>
    <s v="Fire Pump System"/>
    <n v="10"/>
    <s v="Labor costs for repair and installation"/>
    <n v="1"/>
    <s v="EA."/>
    <n v="57000"/>
    <n v="57000"/>
    <m/>
    <x v="104"/>
    <s v="Recive bill and GRN already"/>
    <s v="GRN2526-0004670"/>
    <d v="2025-10-17T00:00:00"/>
    <m/>
    <n v="74"/>
    <s v="Ontime"/>
    <m/>
  </r>
  <r>
    <n v="1308"/>
    <s v="Expent  cost"/>
    <d v="2025-07-08T00:00:00"/>
    <m/>
    <m/>
    <d v="2025-07-08T00:00:00"/>
    <s v="PR2526-01311"/>
    <s v="PO2526-02159"/>
    <d v="2025-07-28T00:00:00"/>
    <m/>
    <n v="60"/>
    <s v="SFST81000009"/>
    <s v="Water plant"/>
    <s v="Sand Filter Tank No.1"/>
    <n v="1"/>
    <s v="Filter replacement for the softening tank 6 Unit_x000a_- Sand filter 2 Unit_x000a_- Carbon filter 2 Unit_x000a_- Rasin Filer 2 Unit"/>
    <n v="1"/>
    <s v="JOB."/>
    <n v="40000"/>
    <n v="40000"/>
    <m/>
    <x v="175"/>
    <s v="Recive bill and GRN already"/>
    <s v="GRN2526-0002938"/>
    <d v="2025-08-07T00:00:00"/>
    <m/>
    <n v="10"/>
    <s v="Ontime"/>
    <m/>
  </r>
  <r>
    <n v="1309"/>
    <s v="Expent  cost"/>
    <d v="2025-07-08T00:00:00"/>
    <m/>
    <m/>
    <d v="2025-07-08T00:00:00"/>
    <s v="PR2526-01311"/>
    <s v="PO2526-02159"/>
    <d v="2025-07-28T00:00:00"/>
    <m/>
    <n v="60"/>
    <s v="SFST81000009"/>
    <s v="Water plant"/>
    <s v="Sand Filter Tank No.2"/>
    <n v="2"/>
    <s v="Service charge for replacement_x000a_- Working 4 days"/>
    <n v="1"/>
    <s v="JOB."/>
    <n v="15000"/>
    <n v="15000"/>
    <m/>
    <x v="175"/>
    <s v="Recive bill and GRN already"/>
    <s v="GRN2526-0002938"/>
    <d v="2025-08-07T00:00:00"/>
    <m/>
    <n v="10"/>
    <s v="Ontime"/>
    <m/>
  </r>
  <r>
    <n v="1310"/>
    <s v="Expent  cost"/>
    <d v="2025-07-08T00:00:00"/>
    <m/>
    <m/>
    <d v="2025-07-08T00:00:00"/>
    <s v="PR2526-01312"/>
    <s v="PO2526-02046"/>
    <d v="2025-07-20T00:00:00"/>
    <m/>
    <n v="120"/>
    <s v="SFST81000048"/>
    <s v="Utility Jobs  (Boiler-Air compress-Transformer-LPG)"/>
    <s v="Cooling system jobs"/>
    <n v="1"/>
    <s v="Heater Coil 220V 750W"/>
    <n v="1"/>
    <s v="EA."/>
    <n v="9500"/>
    <n v="9500"/>
    <m/>
    <x v="176"/>
    <s v="Recive bill and GRN already"/>
    <s v="GRN2526-0002789"/>
    <d v="2025-08-01T00:00:00"/>
    <m/>
    <n v="12"/>
    <s v="Ontime"/>
    <m/>
  </r>
  <r>
    <n v="1311"/>
    <s v="Expent  cost"/>
    <d v="2025-07-08T00:00:00"/>
    <m/>
    <m/>
    <d v="2025-07-08T00:00:00"/>
    <s v="PR2526-01312"/>
    <s v="PO2526-02046"/>
    <d v="2025-07-20T00:00:00"/>
    <m/>
    <n v="12"/>
    <s v="SFST81000048"/>
    <s v="Utility Jobs  (Boiler-Air compress-Transformer-LPG)"/>
    <s v="Cooling system jobs"/>
    <n v="2"/>
    <s v="Heater Drain60w L=4m, dia 5.5mm 230V"/>
    <n v="1"/>
    <s v="EA."/>
    <n v="8000"/>
    <n v="8000"/>
    <m/>
    <x v="176"/>
    <s v="Recive bill and GRN already"/>
    <s v="GRN2526-0002789"/>
    <d v="2025-08-01T00:00:00"/>
    <m/>
    <n v="12"/>
    <s v="Ontime"/>
    <m/>
  </r>
  <r>
    <n v="1312"/>
    <s v="Expent  cost"/>
    <d v="2025-07-08T00:00:00"/>
    <m/>
    <m/>
    <d v="2025-07-08T00:00:00"/>
    <s v="PR2526-01312"/>
    <s v="PO2526-02046"/>
    <d v="2025-07-20T00:00:00"/>
    <m/>
    <n v="120"/>
    <s v="SFST81000048"/>
    <s v="Utility Jobs  (Boiler-Air compress-Transformer-LPG)"/>
    <s v="Cooling system jobs"/>
    <n v="3"/>
    <s v="Heater Drain 120w L=3m, dia 5.5mm 230V"/>
    <n v="1"/>
    <s v="EA."/>
    <n v="4500"/>
    <n v="4500"/>
    <m/>
    <x v="176"/>
    <s v="Recive bill and GRN already"/>
    <s v="GRN2526-0002789"/>
    <d v="2025-08-01T00:00:00"/>
    <m/>
    <n v="12"/>
    <s v="Ontime"/>
    <m/>
  </r>
  <r>
    <n v="1313"/>
    <s v="Expent  cost"/>
    <d v="2025-07-08T00:00:00"/>
    <m/>
    <m/>
    <d v="2025-07-08T00:00:00"/>
    <s v="PR2526-01312"/>
    <s v="PO2526-02046"/>
    <d v="2025-07-20T00:00:00"/>
    <m/>
    <n v="120"/>
    <s v="SFST81000048"/>
    <s v="Utility Jobs  (Boiler-Air compress-Transformer-LPG)"/>
    <s v="Cooling system jobs"/>
    <n v="4"/>
    <s v="งานปรับปรุงถาดเดรนพร้อมหุ้มฉนวนท่อน้ำทิ้ง"/>
    <n v="2"/>
    <s v="JOB."/>
    <n v="2000"/>
    <n v="4000"/>
    <m/>
    <x v="176"/>
    <s v="Recive bill and GRN already"/>
    <s v="GRN2526-0002789"/>
    <d v="2025-08-01T00:00:00"/>
    <m/>
    <n v="12"/>
    <s v="Ontime"/>
    <m/>
  </r>
  <r>
    <n v="1314"/>
    <s v="Expent  cost"/>
    <d v="2025-07-08T00:00:00"/>
    <m/>
    <m/>
    <d v="2025-07-08T00:00:00"/>
    <s v="PR2526-01313"/>
    <s v="PO2526-02045"/>
    <d v="2025-07-20T00:00:00"/>
    <m/>
    <n v="120"/>
    <s v="SFST81000009"/>
    <s v="Foam &amp; Cleaning solution pump system"/>
    <s v="Water pump for production line cleaning No.2"/>
    <n v="1"/>
    <s v="Overhaul Grundfos Pump (Type CR 10-22) 7.5 KW."/>
    <n v="1"/>
    <s v="JOB."/>
    <n v="15000"/>
    <n v="15000"/>
    <m/>
    <x v="144"/>
    <s v="Recive bill and GRN already"/>
    <s v="GRN2526-0003248"/>
    <d v="2025-08-21T00:00:00"/>
    <m/>
    <n v="32"/>
    <s v="Ontime"/>
    <m/>
  </r>
  <r>
    <n v="1315"/>
    <s v="Expent  cost"/>
    <d v="2025-07-08T00:00:00"/>
    <m/>
    <m/>
    <d v="2025-07-08T00:00:00"/>
    <s v="PR2526-01313"/>
    <s v="PO2526-02045"/>
    <d v="2025-07-20T00:00:00"/>
    <m/>
    <n v="120"/>
    <s v="SFST81000009"/>
    <s v="Foam &amp; Cleaning solution pump system"/>
    <s v="Water pump for production line cleaning No.2"/>
    <n v="2"/>
    <s v="Overhaul and Rewinding Motor 7.5 Kw_x000a_- For water pumps in production lines (Spare 1 Unit)"/>
    <n v="1"/>
    <s v="JOB."/>
    <n v="12000"/>
    <n v="12000"/>
    <m/>
    <x v="144"/>
    <s v="Recive bill and GRN already"/>
    <s v="GRN2526-0003248"/>
    <d v="2025-08-21T00:00:00"/>
    <m/>
    <n v="32"/>
    <s v="Ontime"/>
    <m/>
  </r>
  <r>
    <n v="1316"/>
    <s v="Expent  cost"/>
    <d v="2025-07-08T00:00:00"/>
    <m/>
    <m/>
    <d v="2025-07-08T00:00:00"/>
    <s v="PR2526-01313"/>
    <s v="PO2526-02045"/>
    <d v="2025-07-20T00:00:00"/>
    <m/>
    <n v="120"/>
    <s v="SFST81000009"/>
    <s v="Foam &amp; Cleaning solution pump system"/>
    <s v="Water pump for production line cleaning No.2"/>
    <n v="3"/>
    <s v="Overhaul Grundfos Pump (Type CR 10-8)"/>
    <n v="1"/>
    <s v="JOB."/>
    <n v="13000"/>
    <n v="13000"/>
    <m/>
    <x v="144"/>
    <s v="Recive bill and GRN already"/>
    <s v="GRN2526-0003249"/>
    <d v="2025-08-21T00:00:00"/>
    <m/>
    <n v="32"/>
    <s v="Ontime"/>
    <m/>
  </r>
  <r>
    <n v="1317"/>
    <s v="Expent  cost"/>
    <d v="2025-07-08T00:00:00"/>
    <m/>
    <m/>
    <d v="2025-07-08T00:00:00"/>
    <s v="PR2526-01313"/>
    <s v="PO2526-02045"/>
    <d v="2025-07-20T00:00:00"/>
    <m/>
    <n v="120"/>
    <s v="SFST81000009"/>
    <s v="Foam &amp; Cleaning solution pump system"/>
    <s v="Water pump for production line cleaning No.2"/>
    <n v="4"/>
    <s v="Overhaul Motor 3 Kw._x000a_- For Foam pumps in production lines (Spare 1 Unit)"/>
    <n v="1"/>
    <s v="JOB."/>
    <n v="7500"/>
    <n v="7500"/>
    <m/>
    <x v="144"/>
    <s v="Recive bill and GRN already"/>
    <s v="GRN2526-0003249"/>
    <d v="2025-08-21T00:00:00"/>
    <m/>
    <n v="32"/>
    <s v="Ontime"/>
    <m/>
  </r>
  <r>
    <n v="1318"/>
    <s v="Expent  cost"/>
    <d v="2025-07-08T00:00:00"/>
    <m/>
    <m/>
    <d v="2025-07-08T00:00:00"/>
    <s v="PR2526-01313"/>
    <s v="PO2526-02045"/>
    <d v="2025-07-20T00:00:00"/>
    <m/>
    <n v="120"/>
    <s v="SFST81000009"/>
    <s v="Foam &amp; Cleaning solution pump system"/>
    <s v="Water pump for production line cleaning No.2"/>
    <n v="5"/>
    <s v="Transportation"/>
    <n v="1"/>
    <s v="JOB."/>
    <n v="1500"/>
    <n v="1500"/>
    <m/>
    <x v="144"/>
    <s v="Recive bill and GRN already"/>
    <s v="GRN2526-0003249"/>
    <d v="2025-08-21T00:00:00"/>
    <m/>
    <n v="32"/>
    <s v="Ontime"/>
    <m/>
  </r>
  <r>
    <n v="1319"/>
    <s v="Expent  cost"/>
    <d v="2025-07-08T00:00:00"/>
    <m/>
    <m/>
    <d v="2025-07-08T00:00:00"/>
    <s v="PR2526-01313"/>
    <s v="PO2526-02045"/>
    <d v="2025-07-20T00:00:00"/>
    <m/>
    <n v="120"/>
    <s v="SFST81000009"/>
    <s v="Foam &amp; Cleaning solution pump system"/>
    <s v="Water pump for production line cleaning No.2"/>
    <n v="6"/>
    <s v="Transportation"/>
    <n v="1"/>
    <s v="JOB."/>
    <n v="1500"/>
    <n v="1500"/>
    <m/>
    <x v="144"/>
    <s v="Recive bill and GRN already"/>
    <s v="GRN2526-0003248"/>
    <d v="2025-08-21T00:00:00"/>
    <m/>
    <n v="32"/>
    <s v="Ontime"/>
    <m/>
  </r>
  <r>
    <n v="1320"/>
    <s v="Expent  cost"/>
    <d v="2025-07-08T00:00:00"/>
    <m/>
    <m/>
    <d v="2025-07-08T00:00:00"/>
    <s v="PR2526-01314"/>
    <s v="PR2526-01314"/>
    <d v="2025-07-20T00:00:00"/>
    <m/>
    <n v="30"/>
    <s v="SFST81000009"/>
    <s v="Tool and Equipment PD M/C"/>
    <s v="Eletrical part"/>
    <n v="1"/>
    <s v="3-pin double socket WEG15929"/>
    <n v="20"/>
    <s v="PCS."/>
    <n v="110"/>
    <n v="2200"/>
    <m/>
    <x v="2"/>
    <s v="Recive bill and GRN already"/>
    <s v="GRN2526-0002656"/>
    <d v="2025-07-25T00:00:00"/>
    <m/>
    <n v="5"/>
    <s v="Ontime"/>
    <m/>
  </r>
  <r>
    <n v="1321"/>
    <s v="Expent  cost"/>
    <d v="2025-07-08T00:00:00"/>
    <m/>
    <m/>
    <d v="2025-07-08T00:00:00"/>
    <s v="PR2526-01314"/>
    <s v="PR2526-01314"/>
    <d v="2025-07-20T00:00:00"/>
    <m/>
    <n v="30"/>
    <s v="SFST81000009"/>
    <s v="Tool and Equipment PD M/C"/>
    <s v="Eletrical part"/>
    <n v="2"/>
    <s v="Waterproof cover, surface mounted, PVC front,_x000a_WEG8973LH"/>
    <n v="20"/>
    <s v="PCS."/>
    <n v="410"/>
    <n v="8200"/>
    <m/>
    <x v="2"/>
    <s v="Recive bill and GRN already"/>
    <s v="GRN2526-0002656"/>
    <d v="2025-07-25T00:00:00"/>
    <m/>
    <n v="5"/>
    <s v="Ontime"/>
    <m/>
  </r>
  <r>
    <n v="1322"/>
    <s v="Expent  cost"/>
    <d v="2025-07-09T00:00:00"/>
    <m/>
    <m/>
    <d v="2025-07-09T00:00:00"/>
    <s v="PR2526-01338"/>
    <s v="PO2526-02048 "/>
    <d v="2025-07-20T00:00:00"/>
    <m/>
    <n v="80"/>
    <s v="SFST81000078"/>
    <s v="Civill jobs (Floor-Wall-Celling-roof)"/>
    <s v="Cevil jobs"/>
    <n v="1"/>
    <s v="Genaral maintenance in Sunday: Only labor_x000a_- Panting_x000a_- Cleaning_x000a_- Electricity system_x000a_- Pipe repair_x000a_- Silicone wall_x000a_- PU - Epoxcy_x000a_- Working 8 Hr / Day_x000a_- Manpower 10 Person / Job_x000a_- Report Before - After according to work order"/>
    <n v="5"/>
    <s v="TIME."/>
    <n v="3100"/>
    <n v="15500"/>
    <m/>
    <x v="49"/>
    <s v="Recive bill and GRN already"/>
    <s v="GRN2526-0002620.GRN2526-0002913"/>
    <d v="2025-08-05T00:00:00"/>
    <m/>
    <n v="16"/>
    <s v="Ontime"/>
    <m/>
  </r>
  <r>
    <n v="1323"/>
    <s v="Expent  cost"/>
    <d v="2025-07-09T00:00:00"/>
    <m/>
    <m/>
    <d v="2025-07-09T00:00:00"/>
    <s v="PR2526-01344"/>
    <s v="PO2526-02047"/>
    <d v="2025-07-20T00:00:00"/>
    <m/>
    <n v="30"/>
    <s v="SFST81000078"/>
    <s v="Civill jobs (Floor-Wall-Celling-roof)"/>
    <s v="Cevil jobs"/>
    <n v="1"/>
    <s v="งานรื้อพื้นเดิม + ปรับระดับพื้น + เคลือบ Poly Urethane Screed หนา 10 mm._x000a_- รวมค่าดำเนินการช่วงวันหยุดแล้ว เข้างานวันที่ 10-13/07/68_x000a__x000a_ ** Warranty 1  Year **"/>
    <n v="1"/>
    <s v="JOB."/>
    <n v="80000"/>
    <n v="80000"/>
    <m/>
    <x v="177"/>
    <s v="Recive bill and GRN already"/>
    <s v="GRN2526-0002617"/>
    <d v="2025-07-23T00:00:00"/>
    <m/>
    <n v="3"/>
    <s v="Ontime"/>
    <m/>
  </r>
  <r>
    <n v="1324"/>
    <s v="Expent  cost"/>
    <d v="2025-07-14T00:00:00"/>
    <m/>
    <m/>
    <d v="2025-07-14T00:00:00"/>
    <s v="PR2526-01384"/>
    <s v="PO2526-02158"/>
    <d v="2025-07-28T00:00:00"/>
    <m/>
    <n v="60"/>
    <s v="SFST81000048"/>
    <s v="Utility Jobs  (Boiler-Air compress-Transformer-LPG)"/>
    <s v="Cooling system jobs"/>
    <n v="1"/>
    <s v="รายการตรวจเช็คเครื่องปรับอากาศ TRANE หมายเลขเครื่อง ACDU-M-01-2"/>
    <n v="1"/>
    <s v="JOB."/>
    <n v="1500"/>
    <n v="1500"/>
    <m/>
    <x v="178"/>
    <s v="Recive bill and GRN already"/>
    <s v="GRN2526-0002940"/>
    <d v="2025-08-07T00:00:00"/>
    <m/>
    <n v="10"/>
    <s v="Ontime"/>
    <m/>
  </r>
  <r>
    <n v="1325"/>
    <s v="Expent  cost"/>
    <d v="2025-07-17T00:00:00"/>
    <m/>
    <m/>
    <d v="2025-07-17T00:00:00"/>
    <s v="PR2526-01459"/>
    <s v="PO2526-02163"/>
    <d v="2025-07-28T00:00:00"/>
    <m/>
    <n v="180"/>
    <s v="SFST34000136"/>
    <s v="Consumable part for MN"/>
    <s v="Cevil quipment  &amp; Part"/>
    <n v="1"/>
    <s v=" argon gas 1.5 Q"/>
    <n v="6"/>
    <s v="DRUM."/>
    <n v="350"/>
    <n v="2100"/>
    <m/>
    <x v="4"/>
    <s v="Recive bill and GRN already"/>
    <s v="GRN2526-0002796,GRN2526-0003247"/>
    <d v="2025-08-01T00:00:00"/>
    <m/>
    <n v="4"/>
    <s v="Ontime"/>
    <s v="เหลืออีก 1 ถัง"/>
  </r>
  <r>
    <n v="1326"/>
    <s v="Expent  cost"/>
    <d v="2025-07-18T00:00:00"/>
    <m/>
    <m/>
    <d v="2025-07-18T00:00:00"/>
    <s v="PR2526-01468"/>
    <s v="PO2526-02164"/>
    <d v="2025-07-29T00:00:00"/>
    <m/>
    <n v="45"/>
    <s v="SFST81000005"/>
    <s v="Tool and Equipment PD M/C"/>
    <s v="Eletrical part"/>
    <n v="1"/>
    <s v="คาปาซวิสเตอรร์ 450 VAC 50/60 Hz 4 uF-5/+10%"/>
    <n v="10"/>
    <s v="PCS."/>
    <n v="60"/>
    <n v="600"/>
    <m/>
    <x v="33"/>
    <s v="Recive bill and GRN already"/>
    <s v="GRN2526-0002968"/>
    <d v="2025-08-07T00:00:00"/>
    <m/>
    <n v="9"/>
    <s v="Ontime"/>
    <m/>
  </r>
  <r>
    <n v="1327"/>
    <s v="Expent  cost"/>
    <d v="2025-07-18T00:00:00"/>
    <m/>
    <m/>
    <d v="2025-07-18T00:00:00"/>
    <s v="PR2526-01470"/>
    <s v="PO2526-02165"/>
    <d v="2025-07-28T00:00:00"/>
    <m/>
    <n v="60"/>
    <s v="SFST81000009"/>
    <s v="Foam &amp; Cleaning solution pump system"/>
    <s v="Water pump for production line cleaning No.2"/>
    <n v="1"/>
    <s v="Repair and replacement of gasket, flange face, and flexible joint."/>
    <n v="1"/>
    <s v="JOB."/>
    <n v="12000"/>
    <n v="12000"/>
    <m/>
    <x v="144"/>
    <s v="Recive bill and GRN already"/>
    <s v="GRN2526-0003164"/>
    <d v="2025-08-18T00:00:00"/>
    <m/>
    <n v="21"/>
    <s v="Ontime"/>
    <m/>
  </r>
  <r>
    <n v="1328"/>
    <s v="Expent  cost"/>
    <d v="2025-07-18T00:00:00"/>
    <m/>
    <m/>
    <d v="2025-07-18T00:00:00"/>
    <s v="PR2526-01470"/>
    <s v="PO2526-02165"/>
    <d v="2025-07-28T00:00:00"/>
    <m/>
    <n v="60"/>
    <s v="SFST81000009"/>
    <s v="Foam &amp; Cleaning solution pump system"/>
    <s v="Water pump for production line cleaning No.2"/>
    <n v="2"/>
    <s v="Service : Site mobilization and transportation"/>
    <n v="1"/>
    <s v="JOB."/>
    <n v="3000"/>
    <n v="3000"/>
    <m/>
    <x v="144"/>
    <s v="Recive bill and GRN already"/>
    <s v="GRN2526-0003164"/>
    <d v="2025-08-18T00:00:00"/>
    <m/>
    <n v="21"/>
    <s v="Ontime"/>
    <m/>
  </r>
  <r>
    <n v="1329"/>
    <s v="CAPEX  (Budget)"/>
    <d v="2025-07-18T00:00:00"/>
    <m/>
    <m/>
    <d v="2025-07-18T00:00:00"/>
    <s v="PR2526-01471"/>
    <s v="PO2526-02272"/>
    <d v="2025-07-31T00:00:00"/>
    <m/>
    <n v="60"/>
    <s v="SFST82000004"/>
    <s v="Civill jobs (Floor-Wall-Celling-roof)"/>
    <s v="Cevil jobs"/>
    <n v="1"/>
    <s v="งานถอดเปลี่ยนสุขภัณฑ์ห้องน้ำกระเบื้องพื้น ฝ้าเพดาน ประตูวงกบ_x000a_- สวิตช์ไฟ โคมไฟ ห้องนํ้าชาย-หญิง ฝ่ายวิศวกรรม_x000a_- ชักโครก KOHLER K-22378X-C-O3/4.8L สีขาว จํานวน 2 ตัว_x000a_- โถปัสสาวะชาย COTTO C31217 สีขาว จํานวน 1ตัว_x000a_-อ่างล่างหน้า TOTO L710CDX2 สีขาว จํานวน 3ตัว_x000a_- กระเบื้องห้องน้ำขนาด 16x16 นิ้ว COTTO วิลล์ ไอวอรี่ PM_x000a_- ฝ้ายิปซั่ม บอร์ดหนา 9mm. ทาสีขาว_x000a_- วงกบ-ประตูห้องน้ำ PVC 70×200 สีเทา จํานวน 3 บาน_x000a_- กล่องใส่กระดาษทิชชู 2กล่อง, สวิตช์ไฟปิด-เปิดกันน้ำ_x000a_-โคมไฟเพดาน จํานวน 3 ชุด_x000a_- ฝาปิดท่อน้ำทิ้ง จํานวน 2 ชุด_x000a_- กระจกติดผนัง จํานวน 2 บาน_x000a_- เจาะผนังเดินท่อติดตั้งฝักบัวอาบน้ำห้องน้ำชาย 1 จุด"/>
    <n v="1"/>
    <s v="JOB."/>
    <n v="164000"/>
    <n v="164000"/>
    <m/>
    <x v="175"/>
    <s v="Recive bill and GRN already"/>
    <s v="GRN2526-0003280"/>
    <d v="2025-08-22T00:00:00"/>
    <m/>
    <n v="22"/>
    <s v="Ontime"/>
    <m/>
  </r>
  <r>
    <n v="1330"/>
    <s v="CAPEX  (Budget)"/>
    <d v="2025-07-18T00:00:00"/>
    <m/>
    <m/>
    <d v="2025-07-18T00:00:00"/>
    <s v="PR2526-01471"/>
    <s v="PO2526-02272"/>
    <d v="2025-07-31T00:00:00"/>
    <m/>
    <n v="60"/>
    <s v="SFST82000004"/>
    <s v="Civill jobs (Floor-Wall-Celling-roof)"/>
    <s v="Cevil jobs"/>
    <n v="2"/>
    <s v="ค่าแรงการปฏิบัติงาน_x000a_- ระยะเวลาท่างาน 4 วัน / เข้าท่างาน วันเสาร์ - อาทิตย์"/>
    <n v="1"/>
    <s v="JOB."/>
    <n v="35000"/>
    <n v="35000"/>
    <m/>
    <x v="175"/>
    <s v="Recive bill and GRN already"/>
    <s v="GRN2526-0003280"/>
    <d v="2025-08-22T00:00:00"/>
    <m/>
    <n v="22"/>
    <s v="Ontime"/>
    <m/>
  </r>
  <r>
    <n v="1331"/>
    <s v="CAPEX  (Budget)"/>
    <d v="2025-07-18T00:00:00"/>
    <m/>
    <m/>
    <d v="2025-07-18T00:00:00"/>
    <s v="PR2526-01472"/>
    <s v="PO2526-02273"/>
    <d v="2025-07-31T00:00:00"/>
    <m/>
    <n v="60"/>
    <s v="SFST82000007"/>
    <s v="Utility Jobs  (Boiler-Air compress-Transformer-LPG)"/>
    <s v="Cooling system jobs"/>
    <n v="1"/>
    <s v="Cooling unit for control cabinets_x000a_- BAND: Master Model Mas24-03_x000a_- 220 VAC/1PH/50 Hz 960 Watt 3,290 BTU_x000a_- Diamension (mm.): WxHxD 313 mm.x648 mm.x246 mm."/>
    <n v="1"/>
    <s v="EA."/>
    <n v="7500"/>
    <n v="7500"/>
    <m/>
    <x v="115"/>
    <s v="Recive bill and GRN already"/>
    <s v="GRN2526-0003152"/>
    <d v="2025-08-18T00:00:00"/>
    <m/>
    <n v="18"/>
    <s v="Ontime"/>
    <m/>
  </r>
  <r>
    <n v="1332"/>
    <s v="CAPEX  (Budget)"/>
    <d v="2025-07-18T00:00:00"/>
    <m/>
    <m/>
    <d v="2025-07-18T00:00:00"/>
    <s v="PR2526-01472"/>
    <s v="PO2526-02273"/>
    <d v="2025-07-31T00:00:00"/>
    <m/>
    <n v="60"/>
    <s v="SFST82000007"/>
    <s v="Utility Jobs  (Boiler-Air compress-Transformer-LPG)"/>
    <s v="Cooling system jobs"/>
    <n v="2"/>
    <s v="Cooling unit for control cabinets"/>
    <n v="1"/>
    <s v="EA."/>
    <n v="7000"/>
    <n v="7000"/>
    <m/>
    <x v="115"/>
    <s v="Recive bill and GRN already"/>
    <s v="GRN2526-0003152"/>
    <d v="2025-08-18T00:00:00"/>
    <m/>
    <n v="18"/>
    <s v="Ontime"/>
    <m/>
  </r>
  <r>
    <n v="1333"/>
    <s v="Expent  cost"/>
    <d v="2025-07-23T00:00:00"/>
    <m/>
    <m/>
    <d v="2025-07-23T00:00:00"/>
    <s v="PR2526-01536"/>
    <s v="PO2526-02304"/>
    <d v="2025-08-04T00:00:00"/>
    <m/>
    <n v="30"/>
    <s v="SFST81000050"/>
    <s v="Water plant"/>
    <s v="Tool and Equipment"/>
    <n v="1"/>
    <s v="DPD no.1 &quot;Lovibond&quot; 511052BT 500 Tablets (1Box/500 Pcs)"/>
    <n v="10"/>
    <s v="PCS."/>
    <n v="1230"/>
    <n v="12300"/>
    <m/>
    <x v="31"/>
    <s v="Recive bill and GRN already"/>
    <s v="GRN2526-0003008"/>
    <d v="2025-08-09T00:00:00"/>
    <m/>
    <n v="5"/>
    <s v="Ontime"/>
    <m/>
  </r>
  <r>
    <n v="1334"/>
    <s v="Expent  cost"/>
    <d v="2025-07-23T00:00:00"/>
    <m/>
    <m/>
    <d v="2025-07-23T00:00:00"/>
    <s v="PR2526-01537"/>
    <s v="PO2526-02310"/>
    <d v="2025-08-04T00:00:00"/>
    <m/>
    <n v="30"/>
    <s v="SFST81000048"/>
    <s v="Cooling machine for PD line"/>
    <s v="Condencer Unit No.9 (COLD5)"/>
    <n v="1"/>
    <s v="เปลี่ยนท่อน้ำทิ้ง Cold Room 5 Unit No.9.2"/>
    <n v="1"/>
    <s v="JOB."/>
    <n v="12000"/>
    <n v="12000"/>
    <m/>
    <x v="6"/>
    <s v="Recive bill and GRN already"/>
    <s v="GRN2526-0003100"/>
    <d v="2025-08-14T00:00:00"/>
    <m/>
    <n v="10"/>
    <s v="Ontime"/>
    <m/>
  </r>
  <r>
    <n v="1335"/>
    <s v="Expent  cost"/>
    <d v="2025-07-23T00:00:00"/>
    <m/>
    <m/>
    <d v="2025-07-23T00:00:00"/>
    <s v="PR2526-01538 "/>
    <s v="PO2526-02324"/>
    <d v="2025-08-04T00:00:00"/>
    <m/>
    <n v="30"/>
    <s v="SFST34000029"/>
    <s v="Consumable part for MN"/>
    <s v="Eletrical part"/>
    <n v="1"/>
    <s v="&quot;SIMENS&quot;,3TS33 00-0AN2, Magnatic contractor"/>
    <n v="4"/>
    <s v="PCS."/>
    <n v="1031.5"/>
    <n v="4126"/>
    <m/>
    <x v="2"/>
    <s v="Recive bill and GRN already"/>
    <s v="GRN2526-0003009"/>
    <d v="2025-08-09T00:00:00"/>
    <m/>
    <n v="5"/>
    <s v="Ontime"/>
    <m/>
  </r>
  <r>
    <n v="1336"/>
    <s v="Expent  cost"/>
    <d v="2025-07-23T00:00:00"/>
    <m/>
    <m/>
    <d v="2025-07-23T00:00:00"/>
    <s v="PR2526-01538 "/>
    <s v="PO2526-02325"/>
    <d v="2025-08-04T00:00:00"/>
    <m/>
    <n v="30"/>
    <s v="SFST34000030"/>
    <s v="Consumable part for MN"/>
    <s v="Eletrical part"/>
    <n v="1"/>
    <s v="&quot;SIMENS&quot;,3TS33 11-0AN2, Magnatic contractor"/>
    <n v="4"/>
    <s v="PCS."/>
    <n v="1144"/>
    <n v="4576"/>
    <m/>
    <x v="26"/>
    <s v="Recive bill and GRN already"/>
    <s v="GRN2526-0002912"/>
    <d v="2025-08-05T00:00:00"/>
    <m/>
    <n v="1"/>
    <s v="Ontime"/>
    <m/>
  </r>
  <r>
    <n v="1337"/>
    <s v="Expent  cost"/>
    <d v="2025-07-23T00:00:00"/>
    <m/>
    <m/>
    <d v="2025-07-23T00:00:00"/>
    <s v="PR2526-01538 "/>
    <s v="PO2526-02324"/>
    <d v="2025-08-04T00:00:00"/>
    <m/>
    <n v="30"/>
    <s v="SFST34000035"/>
    <s v="Consumable part for MN"/>
    <s v="Eletrical part"/>
    <n v="2"/>
    <s v="&quot;SIMENS&quot;,3UA52 40-2C, โอเวอร์โหลด รีเลย์"/>
    <n v="2"/>
    <s v="PCS."/>
    <n v="610"/>
    <n v="1220"/>
    <m/>
    <x v="2"/>
    <s v="Recive bill and GRN already"/>
    <s v="GRN2526-0003009"/>
    <d v="2025-08-09T00:00:00"/>
    <m/>
    <n v="5"/>
    <s v="Ontime"/>
    <m/>
  </r>
  <r>
    <n v="1338"/>
    <s v="Expent  cost"/>
    <d v="2025-07-23T00:00:00"/>
    <m/>
    <m/>
    <d v="2025-07-23T00:00:00"/>
    <s v="PR2526-01538 "/>
    <s v="PO2526-02324"/>
    <d v="2025-08-04T00:00:00"/>
    <m/>
    <n v="30"/>
    <s v="SFST34000040"/>
    <s v="Consumable part for MN"/>
    <s v="Eletrical part"/>
    <n v="3"/>
    <s v="Cappacitor run, 45uF,450VAC"/>
    <n v="4"/>
    <s v="PCS."/>
    <n v="250"/>
    <n v="1000"/>
    <m/>
    <x v="2"/>
    <s v="Recive bill and GRN already"/>
    <s v="GRN2526-0003009"/>
    <d v="2025-08-09T00:00:00"/>
    <m/>
    <n v="5"/>
    <s v="Ontime"/>
    <m/>
  </r>
  <r>
    <n v="1339"/>
    <s v="Expent  cost"/>
    <d v="2025-07-28T00:00:00"/>
    <m/>
    <m/>
    <d v="2025-07-28T00:00:00"/>
    <s v="PR2526-01584 "/>
    <s v="PO2526-02359"/>
    <d v="2025-08-04T00:00:00"/>
    <m/>
    <n v="30"/>
    <s v="SFST81000048"/>
    <s v="Foam &amp; Cleaning solution pump system"/>
    <s v="Foam Pump No.1"/>
    <n v="1"/>
    <s v="Replace Mechanical seal"/>
    <n v="1"/>
    <s v="PCS."/>
    <n v="3000"/>
    <n v="3000"/>
    <m/>
    <x v="144"/>
    <s v="Recive bill and GRN already"/>
    <s v="GRN2526-0003013"/>
    <d v="2025-08-13T00:00:00"/>
    <m/>
    <n v="9"/>
    <s v="Ontime"/>
    <m/>
  </r>
  <r>
    <n v="1340"/>
    <s v="Expent  cost"/>
    <d v="2025-07-28T00:00:00"/>
    <m/>
    <m/>
    <d v="2025-07-28T00:00:00"/>
    <s v="PR2526-01584 "/>
    <s v="PO2526-02359"/>
    <d v="2025-08-04T00:00:00"/>
    <m/>
    <n v="30"/>
    <s v="SFST81000048"/>
    <s v="Foam &amp; Cleaning solution pump system"/>
    <s v="Foam Pump No.1"/>
    <n v="2"/>
    <s v="Supply Mechanical seal"/>
    <n v="1"/>
    <s v="PCS."/>
    <n v="5500"/>
    <n v="5500"/>
    <m/>
    <x v="144"/>
    <s v="Recive bill and GRN already"/>
    <s v="GRN2526-0003013"/>
    <d v="2025-08-13T00:00:00"/>
    <m/>
    <n v="9"/>
    <s v="Ontime"/>
    <m/>
  </r>
  <r>
    <n v="1341"/>
    <s v="Expent  cost"/>
    <d v="2025-07-28T00:00:00"/>
    <m/>
    <m/>
    <d v="2025-07-28T00:00:00"/>
    <s v="PR2526-01584 "/>
    <s v="PO2526-02359"/>
    <d v="2025-08-04T00:00:00"/>
    <m/>
    <n v="30"/>
    <s v="SFST81000048"/>
    <s v="Foam &amp; Cleaning solution pump system"/>
    <s v="Foam Pump No.1"/>
    <n v="3"/>
    <s v="Remove &amp; installation Motor &amp; Pump 3 Kw.."/>
    <n v="1"/>
    <s v="PCS."/>
    <n v="4000"/>
    <n v="4000"/>
    <m/>
    <x v="144"/>
    <s v="Recive bill and GRN already"/>
    <s v="GRN2526-0003013"/>
    <d v="2025-08-13T00:00:00"/>
    <m/>
    <n v="9"/>
    <s v="Ontime"/>
    <m/>
  </r>
  <r>
    <n v="1342"/>
    <s v="Expent  cost"/>
    <d v="2025-07-28T00:00:00"/>
    <m/>
    <m/>
    <d v="2025-07-28T00:00:00"/>
    <s v="PR2526-01584 "/>
    <s v="PO2526-02359"/>
    <d v="2025-08-04T00:00:00"/>
    <m/>
    <n v="30"/>
    <s v="SFST81000048"/>
    <s v="Foam &amp; Cleaning solution pump system"/>
    <s v="Foam Pump No.1"/>
    <n v="4"/>
    <s v="Service report and transportation"/>
    <n v="1"/>
    <s v="JOB."/>
    <n v="1500"/>
    <n v="1500"/>
    <m/>
    <x v="144"/>
    <s v="Recive bill and GRN already"/>
    <s v="GRN2526-0003013"/>
    <d v="2025-08-13T00:00:00"/>
    <m/>
    <n v="9"/>
    <s v="Ontime"/>
    <m/>
  </r>
  <r>
    <n v="1343"/>
    <s v="Expent  cost"/>
    <d v="2025-07-28T00:00:00"/>
    <m/>
    <m/>
    <d v="2025-07-28T00:00:00"/>
    <s v="PR2526-01585"/>
    <s v="PO2526-02302"/>
    <d v="2025-07-29T00:00:00"/>
    <m/>
    <n v="30"/>
    <s v="SFST34000054"/>
    <s v="Consumable part for MN"/>
    <s v="Refrigerant"/>
    <n v="1"/>
    <s v="R507 Refrigerant,(1 Tank 11.3 kg/Tank)"/>
    <n v="30"/>
    <s v="DRUM."/>
    <n v="2600"/>
    <n v="78000"/>
    <m/>
    <x v="33"/>
    <s v="Recive bill and GRN already"/>
    <s v="GRN2526-0002967"/>
    <d v="2025-08-07T00:00:00"/>
    <m/>
    <n v="9"/>
    <s v="Ontime"/>
    <m/>
  </r>
  <r>
    <n v="1344"/>
    <s v="Expent  cost"/>
    <d v="2025-07-28T00:00:00"/>
    <m/>
    <m/>
    <d v="2025-07-28T00:00:00"/>
    <s v="PR2526-01589"/>
    <s v="PO252-02300"/>
    <d v="2025-08-04T00:00:00"/>
    <m/>
    <n v="30"/>
    <s v="SFST81000009"/>
    <s v="Electrical system in PD area"/>
    <s v="Eletrical part"/>
    <n v="1"/>
    <s v="IP 1 Way Switch Magic Advance M9001: Bticino 10 Pcs/Pack"/>
    <n v="3"/>
    <s v="Pack."/>
    <n v="350"/>
    <n v="1050"/>
    <m/>
    <x v="2"/>
    <s v="Recive bill and GRN already"/>
    <s v="GRN2526-0003053"/>
    <d v="2025-08-14T00:00:00"/>
    <m/>
    <n v="10"/>
    <s v="Ontime"/>
    <m/>
  </r>
  <r>
    <n v="1345"/>
    <s v="Expent  cost"/>
    <d v="2025-07-28T00:00:00"/>
    <m/>
    <m/>
    <d v="2025-07-28T00:00:00"/>
    <s v="PR2526-01590"/>
    <s v="PO2526-02322"/>
    <d v="2025-08-04T00:00:00"/>
    <m/>
    <n v="60"/>
    <s v="SFST81000048"/>
    <s v="Utility Jobs  (Boiler-Air compress-Transformer-LPG)"/>
    <s v="Air Compressor No.1"/>
    <n v="1"/>
    <s v="Spare Part Compressor for MOBO SA 8 (10 HP)_x000a_สายพาน AIR COMPRESSOR FOR MOBO MODEL: SA 8 (10 HP)"/>
    <n v="2"/>
    <s v="PCS."/>
    <n v="850"/>
    <n v="1700"/>
    <m/>
    <x v="7"/>
    <s v="Recive bill and GRN already"/>
    <s v="GRN2526-0003678"/>
    <d v="2025-09-08T00:00:00"/>
    <m/>
    <n v="35"/>
    <s v="Ontime"/>
    <m/>
  </r>
  <r>
    <n v="1346"/>
    <s v="Expent  cost"/>
    <d v="2025-07-28T00:00:00"/>
    <m/>
    <m/>
    <d v="2025-07-28T00:00:00"/>
    <s v="PR2526-01591"/>
    <s v="PO2526-02323"/>
    <d v="2025-08-04T00:00:00"/>
    <m/>
    <n v="60"/>
    <s v="SFST81000048"/>
    <s v="Utility Jobs  (Boiler-Air compress-Transformer-LPG)"/>
    <s v="Air Compressor No.1"/>
    <n v="2"/>
    <s v="Spare Part Compresser For MOBO: EA37 (50 HP)_x000a_Pressure Gauge Model: H-2.5AT63 (Range 0-15Bar) ออกล่าง"/>
    <n v="1"/>
    <s v="PCS."/>
    <n v="1850"/>
    <n v="1850"/>
    <m/>
    <x v="7"/>
    <s v="Recive bill and GRN already"/>
    <s v="GRN2526-0003677"/>
    <d v="2025-09-08T00:00:00"/>
    <m/>
    <n v="35"/>
    <s v="Ontime"/>
    <m/>
  </r>
  <r>
    <n v="1347"/>
    <s v="Expent  cost"/>
    <d v="2025-07-28T00:00:00"/>
    <m/>
    <m/>
    <d v="2025-07-28T00:00:00"/>
    <s v="PR2526-01591"/>
    <s v="PO2526-02323"/>
    <d v="2025-08-04T00:00:00"/>
    <m/>
    <n v="60"/>
    <s v="SFST81000048"/>
    <s v="Utility Jobs  (Boiler-Air compress-Transformer-LPG)"/>
    <s v="Air Compressor No.1"/>
    <n v="3"/>
    <s v="แผงอัพเดอร์คูลเลอร์ (แผงระบายความร้อน) (เป็นมือ 2)"/>
    <n v="1"/>
    <s v="PCS."/>
    <n v="13500"/>
    <n v="13500"/>
    <m/>
    <x v="7"/>
    <s v="Recive bill and GRN already"/>
    <s v="GRN2526-0003677"/>
    <d v="2025-09-08T00:00:00"/>
    <m/>
    <n v="35"/>
    <s v="Ontime"/>
    <m/>
  </r>
  <r>
    <n v="1348"/>
    <s v="Expent  cost"/>
    <d v="2025-07-28T00:00:00"/>
    <m/>
    <m/>
    <d v="2025-07-28T00:00:00"/>
    <s v="PR2526-01592"/>
    <s v="PO2526-02298"/>
    <d v="2025-08-04T00:00:00"/>
    <m/>
    <n v="60"/>
    <s v="SFST81000048"/>
    <s v="Electrical system out  PD area"/>
    <s v="Electrical part"/>
    <n v="1"/>
    <s v="&quot;UNI-D&quot; Solenoid Valve US-25 SIZE1&quot; AC220V"/>
    <n v="2"/>
    <s v="PCS."/>
    <n v="2250"/>
    <n v="4500"/>
    <m/>
    <x v="107"/>
    <s v="Recive bill and GRN already"/>
    <s v="GRN2526-0003307"/>
    <d v="2025-08-22T00:00:00"/>
    <m/>
    <n v="18"/>
    <s v="Ontime"/>
    <m/>
  </r>
  <r>
    <n v="1349"/>
    <s v="Expent  cost"/>
    <d v="2025-07-28T00:00:00"/>
    <m/>
    <m/>
    <d v="2025-07-28T00:00:00"/>
    <s v="PR2526-01593"/>
    <s v="PO2526-02299"/>
    <d v="2025-08-04T00:00:00"/>
    <m/>
    <n v="60"/>
    <s v="SFST81000050"/>
    <s v="Utility Jobs  (Boiler-Air compress-Transformer-LPG)"/>
    <s v="Staem pipe and Equipme "/>
    <n v="1"/>
    <s v="แปรงแถบสีแดง_x000a_Model: 115-3_x000a_Size: W50xTHK80(Slope)xTL250mm._x000a_Fills: PP 0.8mm Red Color_x000a_Body: Plastic Engineering."/>
    <n v="16"/>
    <s v="PCS."/>
    <n v="1309.5"/>
    <n v="20952"/>
    <m/>
    <x v="89"/>
    <s v="Recive bill and GRN already"/>
    <s v="GRN2526-0003672"/>
    <d v="2025-09-06T00:00:00"/>
    <m/>
    <n v="33"/>
    <s v="Ontime"/>
    <m/>
  </r>
  <r>
    <n v="1350"/>
    <s v="Expent  cost"/>
    <d v="2025-07-28T00:00:00"/>
    <m/>
    <m/>
    <d v="2025-07-28T00:00:00"/>
    <s v="PR2526-01593"/>
    <s v="PO2526-02299"/>
    <d v="2025-08-04T00:00:00"/>
    <m/>
    <n v="60"/>
    <s v="SFST81000050"/>
    <s v="Consumable part for MN"/>
    <s v="Consumable part"/>
    <n v="2"/>
    <s v="แปรงแถบสีเขียว_x000a_Model: 115-3_x000a_Size: W50xTHK80(Slope)xTL250mm._x000a_Fills: PP 0.8mm Green Color_x000a_Body: Plastic Engineering."/>
    <n v="16"/>
    <s v="PCS."/>
    <n v="1309.5"/>
    <n v="20952"/>
    <m/>
    <x v="89"/>
    <s v="Recive bill and GRN already"/>
    <s v="GRN2526-0003672"/>
    <d v="2025-09-06T00:00:00"/>
    <m/>
    <n v="33"/>
    <s v="Ontime"/>
    <m/>
  </r>
  <r>
    <n v="1351"/>
    <s v="Expent  cost"/>
    <d v="2025-07-28T00:00:00"/>
    <m/>
    <m/>
    <d v="2025-07-28T00:00:00"/>
    <s v="PR2526-01594"/>
    <s v="PO2526-02305"/>
    <d v="2025-08-04T00:00:00"/>
    <m/>
    <n v="30"/>
    <s v="SFST81000050"/>
    <s v="Electrical system out  PD area"/>
    <s v="Eletrical part"/>
    <n v="1"/>
    <s v="สวิทซ์ลูกลอย FLOAT SWITCH &quot;SANCO&quot; FA-10302-6_x000a_6 เมตร 3A 250VAC (NO)"/>
    <n v="6"/>
    <s v="PCS."/>
    <n v="1650"/>
    <n v="9900"/>
    <m/>
    <x v="163"/>
    <s v="Recive bill and GRN already"/>
    <s v="GRN2526-0002966"/>
    <d v="2025-08-07T00:00:00"/>
    <m/>
    <n v="3"/>
    <s v="Ontime"/>
    <m/>
  </r>
  <r>
    <n v="1352"/>
    <s v="Expent  cost"/>
    <d v="2025-07-28T00:00:00"/>
    <m/>
    <m/>
    <d v="2025-07-28T00:00:00"/>
    <s v="PR2526-01595 "/>
    <s v="PO2526-02321"/>
    <d v="2025-08-04T00:00:00"/>
    <m/>
    <n v="60"/>
    <s v="SFST81000064"/>
    <s v="Annual cost"/>
    <s v="Waste water system Jobs"/>
    <n v="1"/>
    <s v="ค่าวิเคราะห์ตรวจวัดน้ำเสีย_x000a_- เดือนสิงหาคม ตรวจวัด 3เดือน/ครั้ง_x000a_- จุดน้ำเข้า_x000a_- จุดนํ้าออก_x000a_- จุดปล่อยน้ำหน้าโรงงาน"/>
    <n v="1"/>
    <s v="JOB."/>
    <n v="5250"/>
    <n v="5250"/>
    <m/>
    <x v="43"/>
    <s v="Recive bill and GRN already"/>
    <s v="GRN2526-0003675"/>
    <d v="2025-09-06T00:00:00"/>
    <m/>
    <n v="33"/>
    <s v="Ontime"/>
    <m/>
  </r>
  <r>
    <n v="1353"/>
    <s v="Expent  cost"/>
    <d v="2025-07-28T00:00:00"/>
    <m/>
    <m/>
    <d v="2025-07-28T00:00:00"/>
    <s v="PR2526-01596"/>
    <s v="PO2526-02311"/>
    <d v="2025-08-06T00:00:00"/>
    <m/>
    <n v="120"/>
    <s v="SFST81000064"/>
    <s v="Fire alarm &amp; Fire Pump system"/>
    <s v="Fire alarm jobs"/>
    <n v="1"/>
    <s v="PM Program (Function Test)"/>
    <n v="1"/>
    <s v="JOB."/>
    <n v="6500"/>
    <n v="6500"/>
    <m/>
    <x v="179"/>
    <s v="Recive bill and GRN already"/>
    <s v="GRN2526-0009254"/>
    <d v="2026-03-20T00:00:00"/>
    <m/>
    <n v="226"/>
    <s v="over deliverry"/>
    <m/>
  </r>
  <r>
    <n v="1354"/>
    <s v="Expent  cost"/>
    <d v="2025-07-28T00:00:00"/>
    <m/>
    <m/>
    <d v="2025-07-28T00:00:00"/>
    <s v="PR2526-01596"/>
    <s v="PO2526-02311"/>
    <d v="2025-08-06T00:00:00"/>
    <m/>
    <n v="120"/>
    <s v="SFST81000064"/>
    <s v="Fire alarm &amp; Fire Pump system"/>
    <s v="Fire alarm jobs"/>
    <n v="2"/>
    <s v="KML-360 Type ML Link 360°F (182°C)"/>
    <n v="8"/>
    <s v="JOB."/>
    <n v="650"/>
    <n v="5200"/>
    <m/>
    <x v="179"/>
    <s v="Recive bill and GRN already"/>
    <s v="GRN2526-0009254"/>
    <d v="2026-03-20T00:00:00"/>
    <m/>
    <n v="226"/>
    <s v="over deliverry"/>
    <m/>
  </r>
  <r>
    <n v="1355"/>
    <s v="Expent  cost"/>
    <d v="2025-07-28T00:00:00"/>
    <m/>
    <m/>
    <d v="2025-07-28T00:00:00"/>
    <s v="PR2526-01596"/>
    <s v="PO2526-02311"/>
    <d v="2025-08-06T00:00:00"/>
    <m/>
    <n v="120"/>
    <s v="SFST81000064"/>
    <s v="Fire alarm &amp; Fire Pump system"/>
    <s v="Fire alarm jobs"/>
    <n v="3"/>
    <s v="PM Program (Operation Test)"/>
    <n v="1"/>
    <s v="JOB."/>
    <n v="9500"/>
    <n v="9500"/>
    <m/>
    <x v="179"/>
    <s v="Recive bill and GRN already"/>
    <s v="GRN2526-0009254"/>
    <d v="2026-03-20T00:00:00"/>
    <m/>
    <n v="226"/>
    <s v="over deliverry"/>
    <m/>
  </r>
  <r>
    <n v="1356"/>
    <s v="Expent  cost"/>
    <d v="2025-07-28T00:00:00"/>
    <m/>
    <m/>
    <d v="2025-07-28T00:00:00"/>
    <s v="PR2526-01596"/>
    <s v="PO2526-02311"/>
    <d v="2025-08-06T00:00:00"/>
    <m/>
    <n v="120"/>
    <s v="SFST81000064"/>
    <s v="Fire alarm &amp; Fire Pump system"/>
    <s v="Fire alarm jobs"/>
    <n v="4"/>
    <s v="ตรวจสอบระบบ Gas Leck Detector"/>
    <n v="1"/>
    <s v="JOB."/>
    <n v="7500"/>
    <n v="7500"/>
    <m/>
    <x v="179"/>
    <s v="Recive bill and GRN already"/>
    <s v="GRN2526-0009254"/>
    <d v="2026-03-20T00:00:00"/>
    <m/>
    <n v="226"/>
    <s v="over deliverry"/>
    <m/>
  </r>
  <r>
    <n v="1357"/>
    <s v="Expent  cost"/>
    <d v="2025-08-06T00:00:00"/>
    <m/>
    <m/>
    <d v="2025-08-06T00:00:00"/>
    <s v="PR2526-01703"/>
    <s v="PO2526-02533"/>
    <d v="2025-08-15T00:00:00"/>
    <m/>
    <n v="60"/>
    <s v="SFST11000256"/>
    <s v="Waste water "/>
    <s v="Consumable part"/>
    <n v="1"/>
    <s v="Bio Solution 1 lit"/>
    <n v="2"/>
    <s v="BOT."/>
    <n v="800"/>
    <n v="1600"/>
    <m/>
    <x v="138"/>
    <s v="Recive bill and GRN already"/>
    <s v="GRN2526-0003243"/>
    <d v="2025-08-20T00:00:00"/>
    <m/>
    <n v="5"/>
    <s v="Ontime"/>
    <m/>
  </r>
  <r>
    <n v="1358"/>
    <s v="Expent  cost"/>
    <d v="2025-08-07T00:00:00"/>
    <m/>
    <m/>
    <d v="2025-08-07T00:00:00"/>
    <s v="PR2526-01738"/>
    <s v="PO2526-02549 "/>
    <d v="2025-08-18T00:00:00"/>
    <m/>
    <n v="60"/>
    <s v="SFST81000048"/>
    <s v="PD Machine"/>
    <s v="Bowl Cutter (Chopper) No.1"/>
    <n v="1"/>
    <s v="DRAIN PLUG FOR BOWL INCL. O-RING"/>
    <n v="1"/>
    <s v="PCS."/>
    <n v="8181"/>
    <n v="8181"/>
    <m/>
    <x v="47"/>
    <s v="Recive bill and GRN already"/>
    <s v="GRN2526-0003282"/>
    <d v="2025-08-22T00:00:00"/>
    <m/>
    <n v="4"/>
    <s v="Ontime"/>
    <m/>
  </r>
  <r>
    <n v="1359"/>
    <s v="Expent  cost"/>
    <d v="2025-08-07T00:00:00"/>
    <m/>
    <m/>
    <d v="2025-08-07T00:00:00"/>
    <s v="PR2526-01790"/>
    <s v="PO2526-02552"/>
    <d v="2025-08-18T00:00:00"/>
    <m/>
    <n v="60"/>
    <s v="SFST81000050"/>
    <s v="Tool and Equipment  Engineering"/>
    <s v="Tool and Equipment"/>
    <n v="1"/>
    <s v="STANEY&quot; Power lock 5m/16' steel Tape"/>
    <n v="5"/>
    <s v="PCS."/>
    <n v="250"/>
    <n v="1250"/>
    <m/>
    <x v="25"/>
    <s v="Recive bill and GRN already"/>
    <s v="GRN2526-0004106"/>
    <d v="2025-09-23T00:00:00"/>
    <m/>
    <n v="36"/>
    <s v="Ontime"/>
    <m/>
  </r>
  <r>
    <n v="1360"/>
    <s v="Expent  cost"/>
    <d v="2025-08-13T00:00:00"/>
    <m/>
    <m/>
    <d v="2025-08-13T00:00:00"/>
    <s v="PR2526-01790"/>
    <s v="PO2526-02552"/>
    <d v="2025-08-18T00:00:00"/>
    <m/>
    <n v="60"/>
    <s v="SFST81000050"/>
    <s v="Tool and Equipment  Engineering"/>
    <s v="Tool and Equipment"/>
    <n v="1"/>
    <s v="กล่องใส่เครื่องมือสแตนเลส แบบ3ชั้น ขนาดใหญ่_x000a_- ขนาด กว้าง 20CM ยาว 46CM สูง 22CM"/>
    <n v="8"/>
    <s v="PCS."/>
    <n v="1250"/>
    <n v="10000"/>
    <m/>
    <x v="25"/>
    <s v="Recive bill and GRN already"/>
    <s v="GRN2526-0004536"/>
    <d v="2025-10-11T00:00:00"/>
    <m/>
    <n v="54"/>
    <s v="Ontime"/>
    <m/>
  </r>
  <r>
    <n v="1361"/>
    <s v="Expent  cost"/>
    <d v="2025-08-13T00:00:00"/>
    <m/>
    <m/>
    <d v="2025-08-13T00:00:00"/>
    <s v="PR2526-01791"/>
    <s v="PO2526-02550"/>
    <d v="2025-08-18T00:00:00"/>
    <m/>
    <n v="60"/>
    <s v="SFST81000048"/>
    <s v="PD Machine"/>
    <s v="Mini flame Grill  Machine No.1"/>
    <n v="1"/>
    <s v="GAS SPRING ROD. 14MM., BORE.29 MM._x000a_STROKE (A): 200 MM, FORCE: 500 Newton_x000a_EXTENDED LENGTH (B): 558 MM ออกสุด_x000a_STAINLESS STEEL"/>
    <n v="2"/>
    <s v="PCS."/>
    <n v="38200"/>
    <n v="76400"/>
    <m/>
    <x v="63"/>
    <s v="Recive bill and GRN already"/>
    <s v="GRN2526-0003380"/>
    <d v="2025-08-26T00:00:00"/>
    <m/>
    <n v="8"/>
    <s v="Ontime"/>
    <m/>
  </r>
  <r>
    <n v="1362"/>
    <s v="Expent  cost"/>
    <d v="2025-08-13T00:00:00"/>
    <m/>
    <m/>
    <d v="2025-08-13T00:00:00"/>
    <s v="PR2526-01792"/>
    <s v="PO2526-02551"/>
    <d v="2025-08-18T00:00:00"/>
    <m/>
    <n v="60"/>
    <s v="SFST81000048"/>
    <s v="PD Machine"/>
    <s v="Condencer Unit No.29 (Air Blast Freezer2)"/>
    <n v="1"/>
    <s v="ค่าาแรง Repair Change compressor No.1 Air Blast No.2_x000a_- ถ่ายน้ำยาออกจากระบบ_x000a_- ถอดรื้อยก compressor เก่าออกจากแท่น_x000a_- งานยก compressor ใหม่ Spare ขึ้นติดตั้งบนแท่นเครื่อง_x000a_- งานเปลี่ยนถ่าย Oil Compressor_x000a_- Test leak and Vacuum_x000a_- เดิมน้ำยาเข้าระบบ Test Running"/>
    <n v="1"/>
    <s v="JOB."/>
    <n v="18000"/>
    <n v="18000"/>
    <m/>
    <x v="144"/>
    <s v="Recive bill and GRN already"/>
    <s v="GRN2526-0003381"/>
    <d v="2025-08-26T00:00:00"/>
    <m/>
    <n v="8"/>
    <s v="Ontime"/>
    <m/>
  </r>
  <r>
    <n v="1363"/>
    <s v="Expent  cost"/>
    <d v="2025-08-13T00:00:00"/>
    <m/>
    <m/>
    <d v="2025-08-13T00:00:00"/>
    <s v="PR2526-01792"/>
    <s v="PO2526-02551"/>
    <d v="2025-08-18T00:00:00"/>
    <m/>
    <n v="60"/>
    <s v="SFST81000048"/>
    <s v="PD Machine"/>
    <s v="Condencer Unit No.29 (Air Blast Freezer2)"/>
    <n v="2"/>
    <s v="รถ เฮียบ 5 ton"/>
    <n v="1"/>
    <s v="JOB."/>
    <n v="8500"/>
    <n v="8500"/>
    <m/>
    <x v="144"/>
    <s v="Recive bill and GRN already"/>
    <s v="GRN2526-0003381"/>
    <d v="2025-08-26T00:00:00"/>
    <m/>
    <n v="8"/>
    <s v="Ontime"/>
    <m/>
  </r>
  <r>
    <n v="1364"/>
    <s v="Expent  cost"/>
    <d v="2025-08-13T00:00:00"/>
    <m/>
    <m/>
    <d v="2025-08-13T00:00:00"/>
    <s v="PR2526-01792"/>
    <s v="PO2526-02551"/>
    <d v="2025-08-18T00:00:00"/>
    <m/>
    <n v="60"/>
    <s v="SFST81000048"/>
    <s v="PD Machine"/>
    <s v="Condencer Unit No.29 (Air Blast Freezer2)"/>
    <n v="3"/>
    <s v="Site mobilization and transportation"/>
    <n v="1"/>
    <s v="JOB."/>
    <n v="8900"/>
    <n v="8900"/>
    <m/>
    <x v="144"/>
    <s v="Recive bill and GRN already"/>
    <s v="GRN2526-0003381"/>
    <d v="2025-08-26T00:00:00"/>
    <m/>
    <n v="8"/>
    <s v="Ontime"/>
    <m/>
  </r>
  <r>
    <n v="1365"/>
    <s v="Expent  cost"/>
    <d v="2025-08-13T00:00:00"/>
    <m/>
    <m/>
    <d v="2025-08-13T00:00:00"/>
    <s v="PR2526-01793"/>
    <s v="PO2526-02548"/>
    <d v="2025-08-18T00:00:00"/>
    <m/>
    <n v="30"/>
    <s v="SFST81000009"/>
    <s v="Foam &amp; Cleaning solution pump system"/>
    <s v="Water pump for production line cleaning No.2"/>
    <n v="1"/>
    <s v="Supply cover fan CR10-22 Pump Grundfos 7.5 kw."/>
    <n v="1"/>
    <s v="PCS."/>
    <n v="5000"/>
    <n v="5000"/>
    <m/>
    <x v="144"/>
    <s v="Recive bill and GRN already"/>
    <s v="GRN2526-0003250"/>
    <d v="2025-08-21T00:00:00"/>
    <m/>
    <n v="3"/>
    <s v="Ontime"/>
    <m/>
  </r>
  <r>
    <n v="1366"/>
    <s v="Expent  cost"/>
    <d v="2025-08-13T00:00:00"/>
    <m/>
    <m/>
    <d v="2025-08-13T00:00:00"/>
    <s v="PR2526-01793"/>
    <s v="PO2526-02548"/>
    <d v="2025-08-18T00:00:00"/>
    <m/>
    <n v="30"/>
    <s v="SFST81000009"/>
    <s v="Foam &amp; Cleaning solution pump system"/>
    <s v="Cleaning solution pump No.1"/>
    <n v="2"/>
    <s v="Supply cover fan CR10-8 Pump Grundfos 3 kw."/>
    <n v="1"/>
    <s v="PCS."/>
    <n v="4000"/>
    <n v="4000"/>
    <m/>
    <x v="144"/>
    <s v="Recive bill and GRN already"/>
    <s v="GRN2526-0003250"/>
    <d v="2025-08-21T00:00:00"/>
    <m/>
    <n v="3"/>
    <s v="Ontime"/>
    <m/>
  </r>
  <r>
    <n v="1367"/>
    <s v="Expent  cost"/>
    <d v="2025-08-13T00:00:00"/>
    <m/>
    <m/>
    <d v="2025-08-13T00:00:00"/>
    <s v="PR2526-01794"/>
    <s v="PO2526-02553 "/>
    <d v="2025-08-18T00:00:00"/>
    <m/>
    <n v="60"/>
    <s v="SFST81000064"/>
    <s v="Annual cost"/>
    <s v="Enveronment inspect in factory"/>
    <n v="1"/>
    <s v="ค่าดรวจวัดสภาพแวดล้อมในการทํางาน ปี 2568_x000a_- ห้องเก็บสารเคมี chemical_x000a_- ระดับเสียงดังในพื้นที่การทํางาน - ระดับความร้อน_x000a_- ความเข้มของแสงสว่าง_x000a_- ปริมาณสารเจือปนในอากาศที่ระบายออกจากปล่อง_x000a_"/>
    <n v="1"/>
    <s v="JOB."/>
    <n v="26550"/>
    <n v="26550"/>
    <m/>
    <x v="180"/>
    <s v="Recive bill and GRN already"/>
    <s v="GRN2526-0004688"/>
    <d v="2025-10-20T00:00:00"/>
    <m/>
    <n v="63"/>
    <s v="over deliverry"/>
    <m/>
  </r>
  <r>
    <n v="1368"/>
    <s v="Expent  cost"/>
    <d v="2025-08-14T00:00:00"/>
    <m/>
    <m/>
    <d v="2025-08-14T00:00:00"/>
    <s v="PR2526-01807 "/>
    <s v="PO2526-02722"/>
    <d v="2025-08-21T00:00:00"/>
    <m/>
    <n v="30"/>
    <s v="SFST34000091"/>
    <s v="Consumable part for MN"/>
    <s v="Electrical jobs"/>
    <n v="1"/>
    <s v="3M เทปพันสายไฟ รุ่น Temflex Plus ขนาด 3/4นิ้ว - สีดำ"/>
    <n v="40"/>
    <s v="PCS."/>
    <n v="15"/>
    <n v="600"/>
    <m/>
    <x v="25"/>
    <s v="Recive bill and GRN already"/>
    <m/>
    <m/>
    <m/>
    <n v="-45890"/>
    <s v="Ontime"/>
    <m/>
  </r>
  <r>
    <n v="1369"/>
    <s v="Expent  cost"/>
    <d v="2025-08-14T00:00:00"/>
    <m/>
    <m/>
    <d v="2025-08-14T00:00:00"/>
    <s v="PR2526-01807 "/>
    <s v="PO2526-02722"/>
    <d v="2025-08-21T00:00:00"/>
    <m/>
    <n v="30"/>
    <s v="SFST34000092"/>
    <s v="Consumable part for MN"/>
    <s v="Tool and Equipment"/>
    <n v="2"/>
    <s v="เทปพันเกลียวSCG 12mm.x0.1mm.x10m. ยี่ห้อ​SCGช้าง เทปพันท่อ"/>
    <n v="40"/>
    <s v="PCS."/>
    <n v="30"/>
    <n v="1200"/>
    <m/>
    <x v="25"/>
    <s v="Recive bill and GRN already"/>
    <m/>
    <m/>
    <m/>
    <n v="-45890"/>
    <s v="Ontime"/>
    <m/>
  </r>
  <r>
    <n v="1370"/>
    <s v="Expent  cost"/>
    <d v="2025-08-14T00:00:00"/>
    <m/>
    <m/>
    <d v="2025-08-14T00:00:00"/>
    <s v="PR2526-01815"/>
    <s v="PO2526-02635"/>
    <d v="2025-08-21T00:00:00"/>
    <m/>
    <n v="15"/>
    <s v="SFST34000174"/>
    <s v="Consumable part for MN"/>
    <s v="Consumable part"/>
    <n v="1"/>
    <s v="PP melt blown cartridge Filter, 10&quot;, 5 Micron"/>
    <n v="40"/>
    <s v="PCS."/>
    <n v="0"/>
    <m/>
    <m/>
    <x v="181"/>
    <s v="Recive bill and GRN already"/>
    <s v="GRN2526-0003379"/>
    <d v="2025-08-26T00:00:00"/>
    <m/>
    <n v="5"/>
    <s v="Ontime"/>
    <m/>
  </r>
  <r>
    <n v="1371"/>
    <s v="Expent  cost"/>
    <d v="2025-08-14T00:00:00"/>
    <m/>
    <m/>
    <d v="2025-08-14T00:00:00"/>
    <s v="PR2526-01815"/>
    <s v="PO2526-02635"/>
    <d v="2025-08-21T00:00:00"/>
    <m/>
    <n v="15"/>
    <s v="SFST34000175"/>
    <s v="Consumable part for MN"/>
    <s v="Consumable part"/>
    <n v="2"/>
    <s v="PP melt blown cartridge Filter, 20&quot;, 5 Micron"/>
    <n v="10"/>
    <s v="PCS."/>
    <n v="0"/>
    <m/>
    <m/>
    <x v="181"/>
    <s v="Recive bill and GRN already"/>
    <s v="GRN2526-0003379"/>
    <d v="2025-08-26T00:00:00"/>
    <m/>
    <n v="5"/>
    <s v="Ontime"/>
    <m/>
  </r>
  <r>
    <n v="1372"/>
    <s v="Expent  cost"/>
    <d v="2025-08-15T00:00:00"/>
    <m/>
    <m/>
    <d v="2025-08-15T00:00:00"/>
    <s v="PR2526-01836"/>
    <s v="PO2526-02734"/>
    <d v="2025-08-25T00:00:00"/>
    <m/>
    <n v="30"/>
    <s v="SFST81000048"/>
    <s v="Consumable part for MN"/>
    <s v="Consumable part"/>
    <n v="1"/>
    <s v="DANFOSS VALVE BODY DF-067B4032 TE5 5/8x7/8&quot;"/>
    <n v="3"/>
    <s v="PCS."/>
    <n v="1200"/>
    <n v="3600"/>
    <m/>
    <x v="131"/>
    <s v="Recive bill and GRN already"/>
    <s v="GRN2526-0003520"/>
    <d v="2025-09-01T00:00:00"/>
    <m/>
    <n v="7"/>
    <s v="Ontime"/>
    <m/>
  </r>
  <r>
    <n v="1373"/>
    <s v="Expent  cost"/>
    <d v="2025-08-15T00:00:00"/>
    <m/>
    <m/>
    <d v="2025-08-15T00:00:00"/>
    <s v="PR2526-01836"/>
    <s v="PO2526-02734"/>
    <d v="2025-08-25T00:00:00"/>
    <m/>
    <n v="30"/>
    <s v="SFST81000048"/>
    <s v="Cooling machine for PD line"/>
    <s v="Condencer Unit No.29 (Air Blast Freezer2)"/>
    <n v="2"/>
    <s v="DANFOSS ORIFICE TE5 No.04"/>
    <n v="3"/>
    <s v="PCS."/>
    <n v="1600"/>
    <n v="4800"/>
    <m/>
    <x v="131"/>
    <s v="Recive bill and GRN already"/>
    <s v="GRN2526-0003520"/>
    <d v="2025-09-01T00:00:00"/>
    <m/>
    <n v="7"/>
    <s v="Ontime"/>
    <m/>
  </r>
  <r>
    <n v="1374"/>
    <s v="Expent  cost"/>
    <d v="2025-08-15T00:00:00"/>
    <m/>
    <m/>
    <d v="2025-08-15T00:00:00"/>
    <s v="PR2526-01836"/>
    <s v="PO2526-02734"/>
    <d v="2025-08-25T00:00:00"/>
    <m/>
    <n v="30"/>
    <s v="SFST81000048"/>
    <s v="Cooling machine for PD line"/>
    <s v="Condencer Unit No.29 (Air Blast Freezer2)"/>
    <n v="3"/>
    <s v="DANFOSS Expansion Valve TE5 R404A/R507"/>
    <n v="3"/>
    <s v="PCS."/>
    <n v="3100"/>
    <n v="9300"/>
    <m/>
    <x v="131"/>
    <s v="Recive bill and GRN already"/>
    <s v="GRN2526-0003520"/>
    <d v="2025-09-01T00:00:00"/>
    <m/>
    <n v="7"/>
    <s v="Ontime"/>
    <m/>
  </r>
  <r>
    <n v="1375"/>
    <s v="Expent  cost"/>
    <d v="2025-08-15T00:00:00"/>
    <m/>
    <m/>
    <d v="2025-08-15T00:00:00"/>
    <s v="PR2526-01836"/>
    <s v="PO2526-02734"/>
    <d v="2025-08-25T00:00:00"/>
    <m/>
    <n v="30"/>
    <s v="SFST81000048"/>
    <s v="Cooling machine for PD line"/>
    <s v="Condencer Unit No.29 (Air Blast Freezer2)"/>
    <n v="4"/>
    <s v="Copper tube Type L 5/8&quot;"/>
    <n v="1"/>
    <s v="PCS."/>
    <n v="2000"/>
    <n v="2000"/>
    <m/>
    <x v="131"/>
    <s v="Recive bill and GRN already"/>
    <s v="GRN2526-0003520"/>
    <d v="2025-09-01T00:00:00"/>
    <m/>
    <n v="7"/>
    <s v="Ontime"/>
    <m/>
  </r>
  <r>
    <n v="1376"/>
    <s v="Expent  cost"/>
    <d v="2025-08-15T00:00:00"/>
    <m/>
    <m/>
    <d v="2025-08-15T00:00:00"/>
    <s v="PR2526-01836"/>
    <s v="PO2526-02734"/>
    <d v="2025-08-25T00:00:00"/>
    <m/>
    <n v="30"/>
    <s v="SFST81000048"/>
    <s v="Cooling machine for PD line"/>
    <s v="Condencer Unit No.29 (Air Blast Freezer2)"/>
    <n v="5"/>
    <s v="Copper tube Type L 7/8&quot;"/>
    <n v="1"/>
    <s v="PCS."/>
    <n v="2500"/>
    <n v="2500"/>
    <m/>
    <x v="131"/>
    <s v="Recive bill and GRN already"/>
    <s v="GRN2526-0003520"/>
    <d v="2025-09-01T00:00:00"/>
    <m/>
    <n v="7"/>
    <s v="Ontime"/>
    <m/>
  </r>
  <r>
    <n v="1377"/>
    <s v="Expent  cost"/>
    <d v="2025-08-15T00:00:00"/>
    <m/>
    <m/>
    <d v="2025-08-15T00:00:00"/>
    <s v="PR2526-01836"/>
    <s v="PO2526-02734"/>
    <d v="2025-08-25T00:00:00"/>
    <m/>
    <n v="30"/>
    <s v="SFST81000048"/>
    <s v="Cooling machine for PD line"/>
    <s v="Condencer Unit No.29 (Air Blast Freezer2)"/>
    <n v="6"/>
    <s v="Labour cost"/>
    <n v="1"/>
    <s v="PCS."/>
    <n v="23250"/>
    <n v="23250"/>
    <m/>
    <x v="131"/>
    <s v="Recive bill and GRN already"/>
    <s v="GRN2526-0003521"/>
    <d v="2025-09-01T00:00:00"/>
    <m/>
    <n v="7"/>
    <s v="Ontime"/>
    <m/>
  </r>
  <r>
    <n v="1378"/>
    <s v="Expent  cost"/>
    <d v="2025-08-15T00:00:00"/>
    <m/>
    <m/>
    <d v="2025-08-15T00:00:00"/>
    <s v="PR2526-01837"/>
    <s v="PO2526-02735"/>
    <d v="2025-08-25T00:00:00"/>
    <m/>
    <n v="30"/>
    <s v="SFST34000046"/>
    <s v="Consumable part for MN"/>
    <s v="Electrical jobs"/>
    <n v="1"/>
    <s v="Philips, TCW099, 2x36w,โคมกันน้ำ กันฝุ่น กันฝน 36w"/>
    <n v="8"/>
    <s v="PCS."/>
    <n v="1310"/>
    <n v="10480"/>
    <m/>
    <x v="16"/>
    <s v="Recive bill and GRN already"/>
    <s v="GRN2526-0003676"/>
    <d v="2025-09-06T00:00:00"/>
    <m/>
    <n v="12"/>
    <s v="Ontime"/>
    <m/>
  </r>
  <r>
    <n v="1379"/>
    <s v="Expent  cost"/>
    <d v="2025-08-15T00:00:00"/>
    <m/>
    <m/>
    <d v="2025-08-15T00:00:00"/>
    <s v="PR2526-01837"/>
    <s v="PO2526-02735"/>
    <d v="2025-08-25T00:00:00"/>
    <m/>
    <n v="30"/>
    <s v="SFST34000046"/>
    <s v="Consumable part for MN"/>
    <s v="Electrical jobs"/>
    <n v="2"/>
    <s v="Philips, TCW099, 2x36w,โคมกันน้ำ กันฝุ่น กันฝน 36w"/>
    <n v="42"/>
    <s v="PCS."/>
    <n v="1559.5238095238096"/>
    <n v="65500"/>
    <m/>
    <x v="117"/>
    <s v="Recive bill and GRN already"/>
    <s v="GRN2526-0003811"/>
    <d v="2025-09-11T00:00:00"/>
    <m/>
    <n v="17"/>
    <s v="Ontime"/>
    <m/>
  </r>
  <r>
    <n v="1380"/>
    <s v="Expent  cost"/>
    <d v="2025-08-15T00:00:00"/>
    <m/>
    <m/>
    <d v="2025-08-15T00:00:00"/>
    <s v="PR2526-01838"/>
    <s v="PO2526-02736"/>
    <d v="2025-08-25T00:00:00"/>
    <m/>
    <n v="30"/>
    <s v="SFST34000171"/>
    <s v="Consumable part for MN"/>
    <s v="Cevil quipment  &amp; Part"/>
    <n v="1"/>
    <s v="ข้อต่อตรง สเตนเลส ตัวผู้ 1/2 นิ้ว (150 มม.)"/>
    <n v="10"/>
    <s v="PCS."/>
    <n v="65"/>
    <n v="650"/>
    <m/>
    <x v="163"/>
    <s v="Recive bill and GRN already"/>
    <s v="GRN2526-0003516"/>
    <d v="2025-09-01T00:00:00"/>
    <m/>
    <n v="7"/>
    <s v="Ontime"/>
    <m/>
  </r>
  <r>
    <n v="1381"/>
    <s v="Expent  cost"/>
    <d v="2025-08-15T00:00:00"/>
    <m/>
    <m/>
    <d v="2025-08-15T00:00:00"/>
    <s v="PR2526-01838"/>
    <s v="PO2526-02736"/>
    <d v="2025-08-25T00:00:00"/>
    <m/>
    <n v="30"/>
    <s v="SFST34000172"/>
    <s v="Consumable part for MN"/>
    <s v="Cevil quipment  &amp; Part"/>
    <n v="2"/>
    <s v="ข้อต่อตรง สเตนเลส ตัวผู้ 3/4 นิ้ว (150 มม.)"/>
    <n v="10"/>
    <s v="PCS."/>
    <n v="75"/>
    <n v="750"/>
    <m/>
    <x v="163"/>
    <s v="Recive bill and GRN already"/>
    <s v="GRN2526-0003516"/>
    <d v="2025-09-01T00:00:00"/>
    <m/>
    <n v="7"/>
    <s v="Ontime"/>
    <m/>
  </r>
  <r>
    <n v="1382"/>
    <s v="Expent  cost"/>
    <d v="2025-08-15T00:00:00"/>
    <m/>
    <m/>
    <d v="2025-08-15T00:00:00"/>
    <s v="PR2526-01838"/>
    <s v="PO2526-02736"/>
    <d v="2025-08-25T00:00:00"/>
    <m/>
    <n v="30"/>
    <s v="SFST81000009"/>
    <s v="Office tool &amp; machine"/>
    <s v="Cevil quipment  &amp; Part"/>
    <n v="3"/>
    <s v="ยูเนียนเกลียวใน สแตนเลส 304 ขนาด 1 นิ้ว"/>
    <n v="20"/>
    <s v="PCS."/>
    <n v="120"/>
    <n v="2400"/>
    <m/>
    <x v="163"/>
    <s v="Recive bill and GRN already"/>
    <s v="GRN2526-0003671"/>
    <d v="2025-09-06T00:00:00"/>
    <m/>
    <n v="12"/>
    <s v="Ontime"/>
    <m/>
  </r>
  <r>
    <n v="1383"/>
    <s v="Expent  cost"/>
    <d v="2025-08-15T00:00:00"/>
    <m/>
    <m/>
    <d v="2025-08-15T00:00:00"/>
    <s v="PR2526-01838"/>
    <s v="PO2526-02736"/>
    <d v="2025-08-25T00:00:00"/>
    <m/>
    <n v="30"/>
    <s v="SFST81000009"/>
    <s v="Office tool &amp; machine"/>
    <s v="Cevil quipment  &amp; Part"/>
    <n v="4"/>
    <s v="ยูเนียนเกลียวใน สแตนเลส 304 ขนาด 1 นิ้ว"/>
    <n v="20"/>
    <s v="PCS."/>
    <n v="650"/>
    <n v="13000"/>
    <m/>
    <x v="163"/>
    <s v="Recive bill and GRN already"/>
    <s v="GRN2526-0003516"/>
    <d v="2025-09-01T00:00:00"/>
    <m/>
    <n v="7"/>
    <s v="Ontime"/>
    <m/>
  </r>
  <r>
    <n v="1384"/>
    <s v="Expent  cost"/>
    <d v="2025-08-15T00:00:00"/>
    <m/>
    <m/>
    <d v="2025-08-15T00:00:00"/>
    <s v="PR2526-01838"/>
    <s v="PO2526-02736"/>
    <d v="2025-08-25T00:00:00"/>
    <m/>
    <n v="30"/>
    <s v="SFST81000009"/>
    <s v="Office tool &amp; machine"/>
    <s v="Cevil quipment  &amp; Part"/>
    <n v="5"/>
    <s v="ยูเนียนเกลียวใน สแตนเลส 304 ขนาด 1/4 นิ้ว"/>
    <n v="10"/>
    <s v="PCS."/>
    <n v="38"/>
    <n v="380"/>
    <m/>
    <x v="163"/>
    <s v="Recive bill and GRN already"/>
    <s v="GRN2526-0003516"/>
    <d v="2025-09-01T00:00:00"/>
    <m/>
    <n v="7"/>
    <s v="Ontime"/>
    <m/>
  </r>
  <r>
    <n v="1385"/>
    <s v="Expent  cost"/>
    <d v="2025-08-15T00:00:00"/>
    <m/>
    <m/>
    <d v="2025-08-15T00:00:00"/>
    <s v="PR2526-01838"/>
    <s v="PO2526-02736"/>
    <d v="2025-08-25T00:00:00"/>
    <m/>
    <n v="30"/>
    <s v="SFST81000009"/>
    <s v="Office tool &amp; machine"/>
    <s v="Cevil quipment  &amp; Part"/>
    <n v="6"/>
    <s v="ยูเนียนเกลียวใน สแตนเลส 304 ขนาด 3/4 นิ้ว"/>
    <n v="20"/>
    <s v="PCS."/>
    <n v="98"/>
    <n v="1960"/>
    <m/>
    <x v="163"/>
    <s v="Recive bill and GRN already"/>
    <s v="GRN2526-0003516"/>
    <d v="2025-09-01T00:00:00"/>
    <m/>
    <n v="7"/>
    <s v="Ontime"/>
    <m/>
  </r>
  <r>
    <n v="1386"/>
    <s v="Expent  cost"/>
    <d v="2025-08-15T00:00:00"/>
    <m/>
    <m/>
    <d v="2025-08-15T00:00:00"/>
    <s v="PR2526-01838"/>
    <s v="PO2526-02736"/>
    <d v="2025-08-25T00:00:00"/>
    <m/>
    <n v="30"/>
    <s v="SFST81000009"/>
    <s v="Office tool &amp; machine"/>
    <s v="Cevil quipment  &amp; Part"/>
    <n v="7"/>
    <s v="ยูเนียนเกลียวใน สแตนเลส 304 ขนาด 3/8 นิ้ว"/>
    <n v="10"/>
    <s v="PCS."/>
    <n v="53"/>
    <n v="530"/>
    <m/>
    <x v="163"/>
    <s v="Recive bill and GRN already"/>
    <s v="GRN2526-0003516"/>
    <d v="2025-09-01T00:00:00"/>
    <m/>
    <n v="7"/>
    <s v="Ontime"/>
    <m/>
  </r>
  <r>
    <n v="1387"/>
    <s v="Expent  cost"/>
    <d v="2025-08-15T00:00:00"/>
    <m/>
    <m/>
    <d v="2025-08-15T00:00:00"/>
    <s v="PR2526-01838"/>
    <s v="PO2526-02736"/>
    <d v="2025-08-25T00:00:00"/>
    <m/>
    <n v="30"/>
    <s v="SFST81000009"/>
    <s v="Office tool &amp; machine"/>
    <s v="Cevil quipment  &amp; Part"/>
    <n v="8"/>
    <s v="ยูเนียนเกลียวใน สแตนเลส 304 ขนาด 1.1/2 นิ้ว"/>
    <n v="10"/>
    <s v="PCS."/>
    <n v="228"/>
    <n v="2280"/>
    <m/>
    <x v="163"/>
    <s v="Recive bill and GRN already"/>
    <s v="GRN2526-0003516"/>
    <d v="2025-09-01T00:00:00"/>
    <m/>
    <n v="7"/>
    <s v="Ontime"/>
    <m/>
  </r>
  <r>
    <n v="1388"/>
    <s v="Expent  cost"/>
    <d v="2025-08-15T00:00:00"/>
    <m/>
    <m/>
    <d v="2025-08-15T00:00:00"/>
    <s v="PR2526-01838"/>
    <s v="PO2526-02736"/>
    <d v="2025-08-25T00:00:00"/>
    <m/>
    <n v="30"/>
    <s v="SFST81000009"/>
    <s v="Office tool &amp; machine"/>
    <s v="Cevil quipment  &amp; Part"/>
    <n v="9"/>
    <s v="ยูเนียนเกลียวใน สแตนเลส 304 ขนาด 1.1/4 นิ้ว"/>
    <n v="10"/>
    <s v="PCS."/>
    <n v="180"/>
    <n v="1800"/>
    <m/>
    <x v="163"/>
    <s v="Recive bill and GRN already"/>
    <s v="GRN2526-0003516"/>
    <d v="2025-09-01T00:00:00"/>
    <m/>
    <n v="7"/>
    <s v="Ontime"/>
    <m/>
  </r>
  <r>
    <n v="1389"/>
    <s v="Expent  cost"/>
    <d v="2025-08-15T00:00:00"/>
    <m/>
    <m/>
    <d v="2025-08-15T00:00:00"/>
    <s v="PR2526-01839"/>
    <s v="PO2526-02737"/>
    <d v="2025-08-25T00:00:00"/>
    <m/>
    <n v="30"/>
    <s v="SFST81000048"/>
    <s v="Cooling machine for PD line"/>
    <s v="Condencer Unit No.9 (COLD5)"/>
    <n v="1"/>
    <s v="สายฮีทเดอร์ห้องเย็นสําเร็จรูป 230V / 160W / ยาว 4เมตร *Silicone rubber insulation - 70°C to + 200°C"/>
    <n v="4"/>
    <s v="PCS."/>
    <n v="940"/>
    <n v="3760"/>
    <m/>
    <x v="23"/>
    <s v="Recive bill and GRN already"/>
    <s v="GRN2526-0003518"/>
    <d v="2025-09-01T00:00:00"/>
    <m/>
    <n v="7"/>
    <s v="Ontime"/>
    <m/>
  </r>
  <r>
    <n v="1390"/>
    <s v="Expent  cost"/>
    <d v="2025-08-15T00:00:00"/>
    <m/>
    <m/>
    <d v="2025-08-15T00:00:00"/>
    <s v="PR2526-01839"/>
    <s v="PO2526-02738"/>
    <d v="2025-08-25T00:00:00"/>
    <m/>
    <n v="30"/>
    <s v="SFST81000048"/>
    <s v="Cooling machine for PD line"/>
    <s v="Condencer Unit No.9 (COLD5)"/>
    <n v="2"/>
    <s v="ข้อลดเหลี่ยมสแตนเลส 1-1/4&quot; x 1&quot;"/>
    <n v="4"/>
    <s v="PCS."/>
    <n v="65"/>
    <n v="260"/>
    <m/>
    <x v="163"/>
    <s v="Recive bill and GRN already"/>
    <s v="GRN2526-0003606"/>
    <d v="2025-09-03T00:00:00"/>
    <m/>
    <n v="9"/>
    <s v="Ontime"/>
    <m/>
  </r>
  <r>
    <n v="1391"/>
    <s v="Expent  cost"/>
    <d v="2025-08-15T00:00:00"/>
    <m/>
    <m/>
    <d v="2025-08-15T00:00:00"/>
    <s v="PR2526-01839"/>
    <s v="PO2526-02738"/>
    <d v="2025-08-25T00:00:00"/>
    <m/>
    <n v="30"/>
    <s v="SFST81000048"/>
    <s v="Cooling machine for PD line"/>
    <s v="Condencer Unit No.9 (COLD5)"/>
    <n v="3"/>
    <s v="ลดกลมสแตนเลส (SS304) เกลียวใน2ข้าง 1-1/4&quot; x 3/4&quot;"/>
    <n v="4"/>
    <s v="PCS."/>
    <n v="85"/>
    <n v="340"/>
    <m/>
    <x v="163"/>
    <s v="Recive bill and GRN already"/>
    <s v="GRN2526-0003606"/>
    <d v="2025-09-03T00:00:00"/>
    <m/>
    <n v="9"/>
    <s v="Ontime"/>
    <m/>
  </r>
  <r>
    <n v="1392"/>
    <s v="Expent  cost"/>
    <d v="2025-08-15T00:00:00"/>
    <m/>
    <m/>
    <d v="2025-08-15T00:00:00"/>
    <s v="PR2526-01839"/>
    <s v="PO2526-02738"/>
    <d v="2025-08-25T00:00:00"/>
    <m/>
    <n v="30"/>
    <s v="SFST81000048"/>
    <s v="Cooling machine for PD line"/>
    <s v="Condencer Unit No.9 (COLD5)"/>
    <n v="4"/>
    <s v="สายอ่อนสแดนเลส ยาว30ซม. หัวยูเนี่ยน ขนาด 1-1/4&quot;"/>
    <n v="3"/>
    <s v="PCS."/>
    <n v="990"/>
    <n v="2970"/>
    <m/>
    <x v="163"/>
    <s v="Recive bill and GRN already"/>
    <s v="GRN2526-0003606"/>
    <d v="2025-09-03T00:00:00"/>
    <m/>
    <n v="9"/>
    <s v="Ontime"/>
    <m/>
  </r>
  <r>
    <n v="1393"/>
    <s v="Expent  cost"/>
    <d v="2025-08-15T00:00:00"/>
    <m/>
    <m/>
    <d v="2025-08-15T00:00:00"/>
    <s v="PR2526-01840"/>
    <s v="PO2526-02739"/>
    <d v="2025-08-25T00:00:00"/>
    <m/>
    <n v="60"/>
    <s v="SFST81000048"/>
    <s v="Cooling machine for PD line"/>
    <s v="Cooling  part"/>
    <n v="1"/>
    <s v="Danfoss Pressure Switch KP5 / 060-117366/8-32bar_x000a_Manual Reset / Flare1/4 Contact SPDT"/>
    <n v="2"/>
    <s v="PCS."/>
    <n v="750"/>
    <n v="1500"/>
    <m/>
    <x v="124"/>
    <s v="Recive bill and GRN already"/>
    <s v="GRN2526-0003907"/>
    <d v="2025-09-16T00:00:00"/>
    <m/>
    <n v="22"/>
    <s v="Ontime"/>
    <m/>
  </r>
  <r>
    <n v="1394"/>
    <s v="Expent  cost"/>
    <d v="2025-08-15T00:00:00"/>
    <m/>
    <m/>
    <d v="2025-08-15T00:00:00"/>
    <s v="PR2526-01840"/>
    <s v="PO2526-02739"/>
    <d v="2025-08-25T00:00:00"/>
    <m/>
    <n v="60"/>
    <s v="SFST81000048"/>
    <s v="Cooling machine for PD line"/>
    <s v="Cooling  part"/>
    <n v="2"/>
    <s v="Danfoss Pressure Switch KP5 / 060-117366/8-32bar_x000a_Manual Reset / Flare1/4 Contact SPDT"/>
    <n v="2"/>
    <s v="PCS."/>
    <n v="750"/>
    <n v="1500"/>
    <m/>
    <x v="124"/>
    <s v="Recive bill and GRN already"/>
    <s v="GRN2526-0003907"/>
    <d v="2025-09-16T00:00:00"/>
    <m/>
    <n v="22"/>
    <s v="Ontime"/>
    <m/>
  </r>
  <r>
    <n v="1395"/>
    <s v="Expent  cost"/>
    <d v="2025-08-15T00:00:00"/>
    <m/>
    <m/>
    <d v="2025-08-15T00:00:00"/>
    <s v="PR2526-01847"/>
    <s v="PO2526-02740"/>
    <d v="2025-08-25T00:00:00"/>
    <m/>
    <n v="30"/>
    <s v="SFST34000167"/>
    <s v="Consumable part for MN"/>
    <s v="Cooling  part"/>
    <n v="1"/>
    <s v="ข้อต่อตรงทองแดง ขนาด 1.1/8&quot;"/>
    <n v="8"/>
    <s v="PCS."/>
    <n v="53"/>
    <n v="424"/>
    <m/>
    <x v="25"/>
    <s v="Recive bill and GRN already"/>
    <s v="GRN2526-0003696"/>
    <d v="2025-09-08T00:00:00"/>
    <m/>
    <n v="14"/>
    <s v="Ontime"/>
    <m/>
  </r>
  <r>
    <n v="1396"/>
    <s v="Expent  cost"/>
    <d v="2025-08-15T00:00:00"/>
    <m/>
    <m/>
    <d v="2025-08-15T00:00:00"/>
    <s v="PR2526-01847"/>
    <s v="PO2526-02740"/>
    <d v="2025-08-25T00:00:00"/>
    <m/>
    <n v="30"/>
    <s v="SFST34000164"/>
    <s v="Consumable part for MN"/>
    <s v="Cooling  part"/>
    <n v="2"/>
    <s v="ข้องอทองแดง 90 องศา ขนาด 1.1/8&quot;"/>
    <n v="8"/>
    <s v="PCS."/>
    <n v="76"/>
    <n v="608"/>
    <m/>
    <x v="25"/>
    <s v="Recive bill and GRN already"/>
    <s v="GRN2526-0003696"/>
    <d v="2025-09-08T00:00:00"/>
    <m/>
    <n v="14"/>
    <s v="Ontime"/>
    <m/>
  </r>
  <r>
    <n v="1397"/>
    <s v="Expent  cost"/>
    <d v="2025-08-15T00:00:00"/>
    <m/>
    <m/>
    <d v="2025-08-15T00:00:00"/>
    <s v="PR2526-01847"/>
    <s v="PO2526-02741"/>
    <d v="2025-08-25T00:00:00"/>
    <m/>
    <n v="30"/>
    <s v="SFST81000048"/>
    <s v="Tool and Equipment  Engineering"/>
    <s v="Machanical part"/>
    <n v="1"/>
    <s v="Harris 801N2 ชุดเกจน์ในโดรเจน สําหรับ Test leak"/>
    <n v="1"/>
    <s v="PCS."/>
    <n v="2890"/>
    <n v="2890"/>
    <m/>
    <x v="163"/>
    <s v="Recive bill and GRN already"/>
    <s v="GRN2526-0003515"/>
    <d v="2025-09-01T00:00:00"/>
    <m/>
    <n v="7"/>
    <s v="Ontime"/>
    <m/>
  </r>
  <r>
    <n v="1398"/>
    <s v="Expent  cost"/>
    <d v="2025-08-15T00:00:00"/>
    <m/>
    <m/>
    <d v="2025-08-15T00:00:00"/>
    <s v="PR2526-01847"/>
    <s v="PO2526-02742"/>
    <d v="2025-08-25T00:00:00"/>
    <m/>
    <n v="30"/>
    <s v="SFST81000048"/>
    <s v="Cooling machine for PD line"/>
    <s v="Consumable part"/>
    <n v="1"/>
    <s v="ท่อทองแดง Type L ขนาด 1-1/8&quot; ยาว 6 เมตร"/>
    <n v="2"/>
    <s v="PCS."/>
    <n v="3282"/>
    <n v="6564"/>
    <m/>
    <x v="33"/>
    <s v="Recive bill and GRN already"/>
    <s v="GRN2526-0003513"/>
    <d v="2025-09-01T00:00:00"/>
    <m/>
    <n v="7"/>
    <s v="Ontime"/>
    <m/>
  </r>
  <r>
    <n v="1399"/>
    <s v="Expent  cost"/>
    <d v="2025-08-15T00:00:00"/>
    <m/>
    <m/>
    <d v="2025-08-15T00:00:00"/>
    <s v="PR2526-01847"/>
    <s v="PO2526-02741"/>
    <d v="2025-08-25T00:00:00"/>
    <m/>
    <n v="30"/>
    <s v="SFST81000048"/>
    <s v="Machanical part"/>
    <s v="Consumable part"/>
    <n v="2"/>
    <s v="ข้ออ่อนทองแดง ขนาด 1-1/8&quot;"/>
    <n v="2"/>
    <s v="PCS."/>
    <n v="1300"/>
    <n v="2600"/>
    <m/>
    <x v="163"/>
    <s v="Recive bill and GRN already"/>
    <s v="GRN2526-0003515"/>
    <d v="2025-09-01T00:00:00"/>
    <m/>
    <n v="7"/>
    <s v="Ontime"/>
    <m/>
  </r>
  <r>
    <n v="1400"/>
    <s v="Expent  cost"/>
    <d v="2025-08-15T00:00:00"/>
    <m/>
    <m/>
    <d v="2025-08-15T00:00:00"/>
    <s v="PR2526-01850"/>
    <s v="PO2526-02743"/>
    <d v="2025-08-25T00:00:00"/>
    <m/>
    <n v="30"/>
    <s v="SFST81000009"/>
    <s v="Water plant"/>
    <s v="Water system jobs"/>
    <n v="1"/>
    <s v="สายยางเคมี วัสดุท่อ PE ทนเคมี ขนาด 4x6 มม.ยาว 10 เมดร"/>
    <n v="1"/>
    <s v="PCS."/>
    <n v="2320"/>
    <n v="2320"/>
    <m/>
    <x v="25"/>
    <s v="Recive bill and GRN already"/>
    <s v="GRN2526-0003697"/>
    <d v="2025-09-08T00:00:00"/>
    <m/>
    <n v="14"/>
    <s v="Ontime"/>
    <m/>
  </r>
  <r>
    <n v="1401"/>
    <s v="Expent  cost"/>
    <d v="2025-08-15T00:00:00"/>
    <m/>
    <m/>
    <d v="2025-08-15T00:00:00"/>
    <s v="PR2526-01850"/>
    <s v="PO2526-02744"/>
    <d v="2025-08-25T00:00:00"/>
    <m/>
    <n v="30"/>
    <s v="SFST81000009"/>
    <s v="Water plant"/>
    <s v="Water system jobs"/>
    <n v="2"/>
    <s v="ข้อต่อ อะไหล่ปั๊มจ่ายสารเคมี &quot;Prominent&quot; รุ่น Super Dose ขนาด 1/2&quot;"/>
    <n v="4"/>
    <s v="PCS."/>
    <n v="990"/>
    <n v="3960"/>
    <m/>
    <x v="25"/>
    <s v="Recive bill and GRN already"/>
    <s v="GRN2526-0003519"/>
    <d v="2025-09-01T00:00:00"/>
    <m/>
    <n v="7"/>
    <s v="Ontime"/>
    <m/>
  </r>
  <r>
    <n v="1402"/>
    <s v="Expent  cost"/>
    <d v="2025-08-15T00:00:00"/>
    <m/>
    <m/>
    <d v="2025-08-15T00:00:00"/>
    <s v="PR2526-01851"/>
    <s v="PO2526-02745"/>
    <d v="2025-08-25T00:00:00"/>
    <m/>
    <n v="30"/>
    <s v="SFST81000048"/>
    <s v="Tool and Equipment PD M/C"/>
    <s v="Machine Spare part"/>
    <n v="1"/>
    <s v="สายอ่อนสแตนเลส หัวท้ายยูเนี่ยนสแตนเลส ขนาด 1&quot; ยาว 100 cm. ทนแรงดัน 10 Bar."/>
    <n v="4"/>
    <s v="PCS."/>
    <n v="980"/>
    <n v="3920"/>
    <m/>
    <x v="163"/>
    <s v="Recive bill and GRN already"/>
    <s v="GRN2526-0003514"/>
    <d v="2025-09-01T00:00:00"/>
    <m/>
    <n v="7"/>
    <s v="Ontime"/>
    <m/>
  </r>
  <r>
    <n v="1403"/>
    <s v="Expent  cost"/>
    <d v="2025-08-15T00:00:00"/>
    <m/>
    <m/>
    <d v="2025-08-15T00:00:00"/>
    <s v="PR2526-01851"/>
    <s v="PO2526-02745"/>
    <d v="2025-08-25T00:00:00"/>
    <m/>
    <n v="30"/>
    <s v="SFST81000048"/>
    <s v="Tool and Equipment PD M/C"/>
    <s v="Machine Spare part"/>
    <n v="2"/>
    <s v="สายอ่อนสแดนเลส หัวท้ายยูเนี่ยนสแดนเลส ขนาด 3/4&quot; ยาว 100 cm. ทนแรงดัน 10 Bar."/>
    <n v="4"/>
    <s v="PCS."/>
    <n v="760"/>
    <n v="3040"/>
    <m/>
    <x v="163"/>
    <s v="Recive bill and GRN already"/>
    <s v="GRN2526-0003514"/>
    <d v="2025-09-01T00:00:00"/>
    <m/>
    <n v="7"/>
    <s v="Ontime"/>
    <m/>
  </r>
  <r>
    <n v="1404"/>
    <s v="Expent  cost"/>
    <d v="2025-08-15T00:00:00"/>
    <m/>
    <m/>
    <d v="2025-08-15T00:00:00"/>
    <s v="PR2526-01851"/>
    <s v="PO2526-02745"/>
    <d v="2025-08-25T00:00:00"/>
    <m/>
    <n v="30"/>
    <s v="SFST81000048"/>
    <s v="Tool and Equipment PD M/C"/>
    <s v="Machine Spare part"/>
    <n v="3"/>
    <s v="สายอ่อนสแดนเลส หัวท้ายยูเนี่ยนสแตนเลส ขนาด 1/2&quot; ยาว 100 cm. ทนแรงดัน 10 Bar."/>
    <n v="4"/>
    <s v="PCS."/>
    <n v="540"/>
    <n v="2160"/>
    <m/>
    <x v="163"/>
    <s v="Recive bill and GRN already"/>
    <s v="GRN2526-0003514"/>
    <d v="2025-09-01T00:00:00"/>
    <m/>
    <n v="7"/>
    <s v="Ontime"/>
    <m/>
  </r>
  <r>
    <n v="1405"/>
    <s v="Expent  cost"/>
    <d v="2025-08-15T00:00:00"/>
    <m/>
    <m/>
    <d v="2025-08-15T00:00:00"/>
    <s v="PR2526-01878"/>
    <s v="PO2526-02751"/>
    <d v="2025-08-25T00:00:00"/>
    <m/>
    <n v="160"/>
    <s v="SFST81000048"/>
    <s v="Civill jobs (Floor-Wall-Celling-roof)"/>
    <s v="Cevil jobs"/>
    <n v="1"/>
    <s v="Signing of Agreement: 20% _x000a_Fix pipe and support pipe undergroud building No. Project EN25-015 งวดที่ 1/4"/>
    <n v="1"/>
    <s v="JOB."/>
    <n v="244747.92"/>
    <n v="244747.92"/>
    <m/>
    <x v="182"/>
    <s v="Recive bill and GRN already"/>
    <s v="GRN2526-0003510"/>
    <d v="2025-09-08T00:00:00"/>
    <m/>
    <n v="14"/>
    <s v="Ontime"/>
    <m/>
  </r>
  <r>
    <n v="1406"/>
    <s v="Expent  cost"/>
    <d v="2025-08-15T00:00:00"/>
    <m/>
    <m/>
    <d v="2025-08-15T00:00:00"/>
    <s v="PR2526-01878"/>
    <s v="PO2526-02751"/>
    <d v="2025-08-25T00:00:00"/>
    <m/>
    <n v="160"/>
    <s v="SFST81000048"/>
    <s v="Civill jobs (Floor-Wall-Celling-roof)"/>
    <s v="Cevil jobs"/>
    <n v="2"/>
    <s v="Upon Equipment/RM: 30%_x000a__x000a_Fix pipe and support pipe_x000a__x000a_undergroud building No. Project EN25-015_x000a__x000a_งวดที่ 2/4"/>
    <n v="1"/>
    <s v="JOB."/>
    <n v="367121.88"/>
    <n v="367121.88"/>
    <m/>
    <x v="182"/>
    <s v="Recive bill and GRN already"/>
    <s v="GRN2526-0004089"/>
    <d v="2025-09-23T00:00:00"/>
    <m/>
    <n v="29"/>
    <s v="Ontime"/>
    <m/>
  </r>
  <r>
    <n v="1407"/>
    <s v="Expent  cost"/>
    <d v="2025-08-18T00:00:00"/>
    <m/>
    <m/>
    <d v="2025-08-18T00:00:00"/>
    <s v="PR2526-01878"/>
    <s v="PO2526-02751"/>
    <d v="2025-08-25T00:00:00"/>
    <m/>
    <n v="160"/>
    <s v="SFST81000048"/>
    <s v="Civill jobs (Floor-Wall-Celling-roof)"/>
    <s v="Cevil jobs"/>
    <n v="1"/>
    <s v="Fix pipe and support pipe underground building 80 %"/>
    <n v="1"/>
    <s v="JOB."/>
    <n v="611869.80000000005"/>
    <n v="611869.80000000005"/>
    <m/>
    <x v="182"/>
    <s v="Waitting Supplier transportation "/>
    <m/>
    <m/>
    <m/>
    <n v="-45894"/>
    <s v="Ontime"/>
    <m/>
  </r>
  <r>
    <n v="1408"/>
    <s v="CAPEX  (Unbudget)"/>
    <d v="2025-08-18T00:00:00"/>
    <m/>
    <m/>
    <d v="2025-08-18T00:00:00"/>
    <s v="PR2526-01885"/>
    <s v="PO2526-02879"/>
    <d v="2025-09-01T00:00:00"/>
    <m/>
    <n v="30"/>
    <s v="SFST82000018"/>
    <s v="Software"/>
    <s v="Software"/>
    <n v="1"/>
    <s v="GstarCad 2026 Professional Stand Free Upgrade Next_x000a_Version_x000a_GstarCAD 's Privilege_x000a_- Free Upgrade v2027_x000a_- Free AppliCAD menu_x000a_- Hotline service call 02-744-9669_x000a_- Remote online service (TeamViewer or other)_x000a_- Free updates patch as the same as the GstarCAD version_x000a_- Free Online Training 2 times/license._x000a_- Free attendance of AppliCAD seminars/events."/>
    <n v="1"/>
    <s v="EA."/>
    <n v="26775"/>
    <n v="26775"/>
    <m/>
    <x v="183"/>
    <s v="Recive bill and GRN already"/>
    <s v="GRN2526-0003908"/>
    <d v="2025-09-16T00:00:00"/>
    <m/>
    <n v="15"/>
    <s v="Ontime"/>
    <m/>
  </r>
  <r>
    <n v="1409"/>
    <s v="Expent  cost"/>
    <d v="2025-08-18T00:00:00"/>
    <m/>
    <m/>
    <d v="2025-08-18T00:00:00"/>
    <s v="PR2526-01892"/>
    <s v="PO2526-02814 "/>
    <d v="2025-08-28T00:00:00"/>
    <m/>
    <n v="30"/>
    <s v="SFST34000043"/>
    <s v="Consumable part for MN"/>
    <s v="Electrical jobs"/>
    <n v="1"/>
    <s v="&quot;Philip&quot;, TLD36/865, 36W, หลอดไฟฟลูออเรสเซนต์"/>
    <n v="20"/>
    <s v="PCS."/>
    <n v="63"/>
    <n v="1260"/>
    <m/>
    <x v="2"/>
    <s v="Recive bill and GRN already"/>
    <s v="GRN2526-0003615"/>
    <d v="2025-09-04T00:00:00"/>
    <m/>
    <n v="7"/>
    <s v="Ontime"/>
    <m/>
  </r>
  <r>
    <n v="1410"/>
    <s v="Expent  cost"/>
    <d v="2025-08-18T00:00:00"/>
    <m/>
    <m/>
    <d v="2025-08-18T00:00:00"/>
    <s v="PR2526-01892"/>
    <s v="PO2526-02814 "/>
    <d v="2025-08-28T00:00:00"/>
    <m/>
    <n v="30"/>
    <s v="SFST34000044"/>
    <s v="Consumable part for MN"/>
    <s v="Electrical jobs"/>
    <n v="2"/>
    <s v="&quot;Philip&quot;,T8,20W, 2100lm, ECO SOFT HO LED"/>
    <n v="50"/>
    <s v="PCS."/>
    <n v="134"/>
    <n v="6700"/>
    <m/>
    <x v="2"/>
    <s v="Recive bill and GRN already"/>
    <s v="GRN2526-0003615"/>
    <d v="2025-09-04T00:00:00"/>
    <m/>
    <n v="7"/>
    <s v="Ontime"/>
    <m/>
  </r>
  <r>
    <n v="1411"/>
    <s v="Expent  cost"/>
    <d v="2025-08-18T00:00:00"/>
    <m/>
    <m/>
    <d v="2025-08-18T00:00:00"/>
    <s v="PR2526-01892"/>
    <s v="PO2526-02814 "/>
    <d v="2025-08-28T00:00:00"/>
    <m/>
    <n v="30"/>
    <s v="SFST34000187"/>
    <s v="Consumable part for MN"/>
    <s v="Electrical jobs"/>
    <n v="3"/>
    <s v="LED EVE T8 SIMPLE FIT DE 22 W. DAYLIGHT G13 (1Box/25PC.)"/>
    <n v="50"/>
    <s v="PCS."/>
    <n v="105"/>
    <n v="5250"/>
    <m/>
    <x v="2"/>
    <s v="Recive bill and GRN already"/>
    <s v="GRN2526-0003615"/>
    <d v="2025-09-04T00:00:00"/>
    <m/>
    <n v="7"/>
    <s v="Ontime"/>
    <m/>
  </r>
  <r>
    <n v="1412"/>
    <s v="Expent  cost"/>
    <d v="2025-08-18T00:00:00"/>
    <m/>
    <m/>
    <d v="2025-08-18T00:00:00"/>
    <s v="PR2526-01892"/>
    <s v="PO2526-02814 "/>
    <d v="2025-08-28T00:00:00"/>
    <m/>
    <n v="30"/>
    <s v="SFST34000188"/>
    <s v="Consumable part for MN"/>
    <s v="Electrical jobs"/>
    <n v="4"/>
    <s v="Philip LED Essential Bulb 9 W E27"/>
    <n v="2"/>
    <s v="BOX."/>
    <n v="600"/>
    <n v="1200"/>
    <m/>
    <x v="2"/>
    <s v="Recive bill and GRN already"/>
    <s v="GRN2526-0003615"/>
    <d v="2025-09-04T00:00:00"/>
    <m/>
    <n v="7"/>
    <s v="Ontime"/>
    <m/>
  </r>
  <r>
    <n v="1413"/>
    <s v="Expent  cost"/>
    <d v="2025-08-18T00:00:00"/>
    <m/>
    <m/>
    <d v="2025-08-18T00:00:00"/>
    <s v="PR2526-01905"/>
    <s v="PO2526-02852"/>
    <d v="2025-09-01T00:00:00"/>
    <m/>
    <n v="200"/>
    <s v="SFST34000136"/>
    <s v="Consumable part for MN"/>
    <s v="Cevil quipment  &amp; Part"/>
    <n v="1"/>
    <s v=" argon gas 1.5 Q"/>
    <n v="3"/>
    <s v="DRUM."/>
    <n v="350"/>
    <n v="1050"/>
    <m/>
    <x v="4"/>
    <s v="Recive bill and GRN already"/>
    <s v="GRN2526-0005307"/>
    <d v="2025-11-13T00:00:00"/>
    <m/>
    <n v="73"/>
    <s v="Ontime"/>
    <m/>
  </r>
  <r>
    <n v="1414"/>
    <s v="Expent  cost"/>
    <d v="2025-08-18T00:00:00"/>
    <m/>
    <m/>
    <d v="2025-08-18T00:00:00"/>
    <s v="PR2526-01905"/>
    <s v="PO2526-02852"/>
    <d v="2025-09-01T00:00:00"/>
    <m/>
    <n v="200"/>
    <s v="SFST34000136"/>
    <s v="Consumable part for MN"/>
    <s v="Cevil quipment  &amp; Part"/>
    <n v="1"/>
    <s v=" argon gas 1.5 Q"/>
    <n v="2"/>
    <s v="DRUM."/>
    <n v="350"/>
    <n v="700"/>
    <m/>
    <x v="4"/>
    <s v="Recive bill and GRN already"/>
    <s v="GRN2526-0004378"/>
    <d v="2025-10-06T00:00:00"/>
    <m/>
    <n v="35"/>
    <s v="Ontime"/>
    <m/>
  </r>
  <r>
    <n v="1415"/>
    <s v="Expent  cost"/>
    <d v="2025-08-18T00:00:00"/>
    <m/>
    <m/>
    <d v="2025-08-18T00:00:00"/>
    <s v="PR2526-01905"/>
    <s v="PO2526-02852"/>
    <d v="2025-09-01T00:00:00"/>
    <m/>
    <n v="200"/>
    <s v="SFST34000136"/>
    <s v="Consumable part for MN"/>
    <s v="Cevil quipment  &amp; Part"/>
    <n v="1"/>
    <s v=" argon gas 1.5 Q"/>
    <n v="1"/>
    <s v="DRUM."/>
    <n v="350"/>
    <n v="350"/>
    <m/>
    <x v="4"/>
    <s v="Recive bill and GRN already"/>
    <s v="GRN2526-0003839"/>
    <d v="2025-09-12T00:00:00"/>
    <m/>
    <n v="11"/>
    <s v="Ontime"/>
    <m/>
  </r>
  <r>
    <n v="1416"/>
    <s v="Expent  cost"/>
    <d v="2025-08-19T00:00:00"/>
    <m/>
    <m/>
    <d v="2025-08-19T00:00:00"/>
    <s v="PR2526-01933"/>
    <s v="PO2526-02867"/>
    <d v="2025-09-01T00:00:00"/>
    <m/>
    <n v="60"/>
    <s v="SFST81000048"/>
    <s v="PD Machine"/>
    <s v="Swing Vacuum No.1"/>
    <n v="1"/>
    <s v="Heater For Swing Vacuum 0.2x10 mm."/>
    <n v="10"/>
    <s v="EA."/>
    <n v="200"/>
    <n v="2000"/>
    <m/>
    <x v="184"/>
    <s v="Recive bill and GRN already"/>
    <s v="GRN2526-0004163"/>
    <d v="2025-09-25T00:00:00"/>
    <m/>
    <n v="24"/>
    <s v="Ontime"/>
    <m/>
  </r>
  <r>
    <n v="1417"/>
    <s v="Expent  cost"/>
    <d v="2025-08-19T00:00:00"/>
    <m/>
    <m/>
    <d v="2025-08-19T00:00:00"/>
    <s v="PR2526-01933"/>
    <s v="PO2526-02867"/>
    <d v="2025-09-01T00:00:00"/>
    <m/>
    <n v="60"/>
    <s v="SFST81000048"/>
    <s v="PD Machine"/>
    <s v="Swing Vacuum No.1"/>
    <n v="2"/>
    <s v="Transportation"/>
    <n v="1"/>
    <s v="EA."/>
    <n v="45"/>
    <n v="45"/>
    <m/>
    <x v="184"/>
    <s v="Recive bill and GRN already"/>
    <s v="GRN2526-0004163"/>
    <d v="2025-09-25T00:00:00"/>
    <m/>
    <n v="24"/>
    <s v="Ontime"/>
    <m/>
  </r>
  <r>
    <n v="1418"/>
    <s v="Expent  cost"/>
    <d v="2025-08-19T00:00:00"/>
    <m/>
    <m/>
    <d v="2025-08-19T00:00:00"/>
    <s v="PR2526-01934"/>
    <s v="PO2526-02868"/>
    <d v="2025-09-01T00:00:00"/>
    <m/>
    <n v="60"/>
    <s v="SFST81000048"/>
    <s v="PD Machine"/>
    <s v="Sterilizer oven 1"/>
    <n v="1"/>
    <s v="Replacement the Sterilizer: High Lisk_x000a_- ถาดสแตนเลส SUS 316_x000a_ขนาด 385 x 565 x 120 mm เพลา 5 mm เพลาเสริม 3 mm พร้อมเชื่อม"/>
    <n v="5"/>
    <s v="EA."/>
    <n v="900"/>
    <n v="4500"/>
    <m/>
    <x v="151"/>
    <s v="Recive bill and GRN already"/>
    <s v="GRN2526-0004746"/>
    <d v="2025-10-21T00:00:00"/>
    <m/>
    <n v="50"/>
    <s v="Ontime"/>
    <m/>
  </r>
  <r>
    <n v="1419"/>
    <s v="Expent  cost"/>
    <d v="2025-08-19T00:00:00"/>
    <m/>
    <m/>
    <d v="2025-08-19T00:00:00"/>
    <s v="PR2526-01934"/>
    <s v="PO2526-02868"/>
    <d v="2025-09-01T00:00:00"/>
    <m/>
    <n v="60"/>
    <s v="SFST81000048"/>
    <s v="PD Machine"/>
    <s v="Sterilizer oven 1"/>
    <n v="2"/>
    <s v="เปลี่ยนสกรูสแตนเลสยึดถาด ต๊าปเกลียวใหม่"/>
    <n v="1"/>
    <s v="EA."/>
    <n v="3000"/>
    <n v="3000"/>
    <m/>
    <x v="151"/>
    <s v="Recive bill and GRN already"/>
    <s v="GRN2526-0004746"/>
    <d v="2025-10-21T00:00:00"/>
    <m/>
    <n v="50"/>
    <s v="Ontime"/>
    <m/>
  </r>
  <r>
    <n v="1420"/>
    <s v="Expent  cost"/>
    <d v="2025-08-20T00:00:00"/>
    <m/>
    <m/>
    <d v="2025-08-20T00:00:00"/>
    <s v="PR2526-01934"/>
    <s v="PO2526-02811"/>
    <d v="2025-09-01T00:00:00"/>
    <m/>
    <n v="60"/>
    <s v="SFST81000048"/>
    <s v="PD Machine"/>
    <s v="Sterilizer oven 1"/>
    <n v="3"/>
    <s v="เปลี่ยนซีลซิลิโคน ทนความร้อน"/>
    <n v="1"/>
    <s v="EA."/>
    <n v="8500"/>
    <n v="8500"/>
    <m/>
    <x v="151"/>
    <s v="Recive bill and GRN already"/>
    <s v="GRN2526-0004746"/>
    <d v="2025-10-21T00:00:00"/>
    <m/>
    <n v="50"/>
    <s v="Ontime"/>
    <m/>
  </r>
  <r>
    <n v="1421"/>
    <s v="Expent  cost"/>
    <d v="2025-08-20T00:00:00"/>
    <m/>
    <m/>
    <d v="2025-08-20T00:00:00"/>
    <s v="PR2526-01961"/>
    <s v="PO2526-02811"/>
    <d v="2025-08-28T00:00:00"/>
    <m/>
    <n v="30"/>
    <s v="SFST34000182"/>
    <s v="Consumable part for MN"/>
    <s v="Machanical part"/>
    <n v="1"/>
    <s v="CRC #2019 ELECTRICAL PARTS CLEANER 400g_x000a_(1กล่อง/12กระป๋อง)"/>
    <n v="12"/>
    <s v="PCS."/>
    <n v="278.04000000000002"/>
    <n v="3336.48"/>
    <m/>
    <x v="185"/>
    <s v="Recive bill and GRN already"/>
    <s v="GRN2526-0004099"/>
    <d v="2025-09-23T00:00:00"/>
    <m/>
    <n v="26"/>
    <s v="Ontime"/>
    <m/>
  </r>
  <r>
    <n v="1422"/>
    <s v="Expent  cost"/>
    <d v="2025-08-20T00:00:00"/>
    <m/>
    <m/>
    <d v="2025-08-20T00:00:00"/>
    <s v="PR2526-01962"/>
    <s v="PO2526-02812"/>
    <d v="2025-08-28T00:00:00"/>
    <m/>
    <n v="30"/>
    <s v="SFST81000085"/>
    <s v="Consumable part for MN"/>
    <s v="Machanical part"/>
    <n v="2"/>
    <s v="ค่าขนส่งทั่วไป"/>
    <n v="1"/>
    <s v="EA."/>
    <n v="99.94"/>
    <n v="99.94"/>
    <m/>
    <x v="185"/>
    <s v="Waitting Supplier transportation "/>
    <m/>
    <m/>
    <m/>
    <n v="-45897"/>
    <s v="Ontime"/>
    <m/>
  </r>
  <r>
    <n v="1423"/>
    <s v="Expent  cost"/>
    <d v="2025-08-22T00:00:00"/>
    <m/>
    <m/>
    <d v="2025-08-22T00:00:00"/>
    <s v="PR2526-01962"/>
    <s v="PO2526-02812"/>
    <d v="2025-08-29T00:00:00"/>
    <m/>
    <n v="60"/>
    <s v="SFST34000130"/>
    <s v="Consumable part for MN"/>
    <s v="Machanical part"/>
    <n v="1"/>
    <s v="ชุดสกรู น็อต หกเหลี่ยม สเตนเลส 304 M M6x25"/>
    <n v="40"/>
    <s v="PCS."/>
    <n v="8"/>
    <n v="320"/>
    <m/>
    <x v="44"/>
    <s v="Recive bill and GRN already"/>
    <s v="GRN2526-0003993"/>
    <d v="2025-09-19T00:00:00"/>
    <m/>
    <n v="21"/>
    <s v="Ontime"/>
    <m/>
  </r>
  <r>
    <n v="1424"/>
    <s v="Expent  cost"/>
    <d v="2025-08-22T00:00:00"/>
    <m/>
    <m/>
    <d v="2025-08-22T00:00:00"/>
    <s v="PR2526-01962"/>
    <s v="PO2526-02812"/>
    <d v="2025-08-29T00:00:00"/>
    <m/>
    <n v="60"/>
    <s v="SFST34000131"/>
    <s v="Consumable part for MN"/>
    <s v="Machanical part"/>
    <n v="2"/>
    <s v="ชุดสกรู น็อต หกเหลี่ยม สเตนเลส 304 M M6x35"/>
    <n v="40"/>
    <s v="PCS."/>
    <n v="9"/>
    <n v="360"/>
    <m/>
    <x v="44"/>
    <s v="Recive bill and GRN already"/>
    <s v="GRN2526-0003993"/>
    <d v="2025-09-19T00:00:00"/>
    <m/>
    <n v="21"/>
    <s v="Ontime"/>
    <m/>
  </r>
  <r>
    <n v="1425"/>
    <s v="Expent  cost"/>
    <d v="2025-08-22T00:00:00"/>
    <m/>
    <m/>
    <d v="2025-08-22T00:00:00"/>
    <s v="PR2526-01962"/>
    <s v="PO2526-02812"/>
    <d v="2025-08-29T00:00:00"/>
    <m/>
    <n v="60"/>
    <s v="SFST34000132"/>
    <s v="Consumable part for MN"/>
    <s v="Machanical part"/>
    <n v="3"/>
    <s v="ชุดสกรู น็อต หกเหลี่ยม สเตนเลส 304 M M8x25"/>
    <n v="40"/>
    <s v="PCS."/>
    <n v="11"/>
    <n v="440"/>
    <m/>
    <x v="44"/>
    <s v="Recive bill and GRN already"/>
    <s v="GRN2526-0003993"/>
    <d v="2025-09-19T00:00:00"/>
    <m/>
    <n v="21"/>
    <s v="Ontime"/>
    <m/>
  </r>
  <r>
    <n v="1426"/>
    <s v="Expent  cost"/>
    <d v="2025-08-22T00:00:00"/>
    <m/>
    <m/>
    <d v="2025-08-22T00:00:00"/>
    <s v="PR2526-01962"/>
    <s v="PO2526-02812"/>
    <d v="2025-08-29T00:00:00"/>
    <m/>
    <n v="60"/>
    <s v="SFST34000133"/>
    <s v="Consumable part for MN"/>
    <s v="Machanical part"/>
    <n v="4"/>
    <s v="ชุดสกรู น็อต หกเหลี่ยม สเตนเลส 304 M M8x35"/>
    <n v="40"/>
    <s v="PCS."/>
    <n v="12"/>
    <n v="480"/>
    <m/>
    <x v="44"/>
    <s v="Recive bill and GRN already"/>
    <s v="GRN2526-0003993"/>
    <d v="2025-09-19T00:00:00"/>
    <m/>
    <n v="21"/>
    <s v="Ontime"/>
    <m/>
  </r>
  <r>
    <n v="1427"/>
    <s v="Expent  cost"/>
    <d v="2025-08-22T00:00:00"/>
    <m/>
    <m/>
    <d v="2025-08-22T00:00:00"/>
    <s v="PR2526-01963"/>
    <s v="PO2526-02813"/>
    <d v="2025-09-01T00:00:00"/>
    <m/>
    <n v="60"/>
    <s v="SFST34000104"/>
    <s v="Consumable part for MN"/>
    <s v="Machanical part"/>
    <n v="5"/>
    <s v="ยูโบลท์สแตนเลส SUS304 (Steel U-BOLT) ขนาด 1/2&quot; (วงใน 22 mm.)"/>
    <n v="10"/>
    <s v="PCS."/>
    <n v="20"/>
    <n v="200"/>
    <m/>
    <x v="14"/>
    <s v="Recive bill and GRN already"/>
    <s v="GRN2526-0003634"/>
    <d v="2025-09-04T00:00:00"/>
    <m/>
    <n v="3"/>
    <s v="Ontime"/>
    <m/>
  </r>
  <r>
    <n v="1428"/>
    <s v="Expent  cost"/>
    <d v="2025-08-22T00:00:00"/>
    <m/>
    <m/>
    <d v="2025-08-22T00:00:00"/>
    <s v="PR2526-01963"/>
    <s v="PO2526-02813"/>
    <d v="2025-09-01T00:00:00"/>
    <m/>
    <n v="60"/>
    <s v="SFST34000105"/>
    <s v="Consumable part for MN"/>
    <s v="Machanical part"/>
    <n v="6"/>
    <s v="ยูโบลท์สแตนเลส SUS304 (Steel U-BOLT) ขนาด 3/4&quot; (วงใน 28 mm.)"/>
    <n v="10"/>
    <s v="PCS."/>
    <n v="20"/>
    <n v="200"/>
    <m/>
    <x v="14"/>
    <s v="Recive bill and GRN already"/>
    <s v="GRN2526-0003634"/>
    <d v="2025-09-04T00:00:00"/>
    <m/>
    <n v="3"/>
    <s v="Ontime"/>
    <m/>
  </r>
  <r>
    <n v="1429"/>
    <s v="Expent  cost"/>
    <d v="2025-08-22T00:00:00"/>
    <m/>
    <m/>
    <d v="2025-08-22T00:00:00"/>
    <s v="PR2526-01963"/>
    <s v="PO2526-02813"/>
    <d v="2025-09-01T00:00:00"/>
    <m/>
    <n v="60"/>
    <s v="SFST34000106"/>
    <s v="Consumable part for MN"/>
    <s v="Machanical part"/>
    <n v="7"/>
    <s v="ยูโบลท์สแตนเลส SUS304 (Steel U-BOLT) ขนาด 1&quot; (วงใน 34 mm.)"/>
    <n v="10"/>
    <s v="PCS."/>
    <n v="25"/>
    <n v="250"/>
    <m/>
    <x v="14"/>
    <s v="Recive bill and GRN already"/>
    <s v="GRN2526-0003634"/>
    <d v="2025-09-04T00:00:00"/>
    <m/>
    <n v="3"/>
    <s v="Ontime"/>
    <m/>
  </r>
  <r>
    <n v="1430"/>
    <s v="Expent  cost"/>
    <d v="2025-08-22T00:00:00"/>
    <m/>
    <m/>
    <d v="2025-08-22T00:00:00"/>
    <s v="PR2526-01963"/>
    <s v="PO2526-02813"/>
    <d v="2025-09-01T00:00:00"/>
    <m/>
    <n v="60"/>
    <s v="SFST34000107"/>
    <s v="Consumable part for MN"/>
    <s v="Machanical part"/>
    <n v="8"/>
    <s v="ยูโบลท์สแตนเลส SUS304 (Steel U-BOLT) ขนาด 1.1/4&quot; (วงใน 43 mm"/>
    <n v="10"/>
    <s v="PCS."/>
    <n v="35"/>
    <n v="350"/>
    <m/>
    <x v="14"/>
    <s v="Recive bill and GRN already"/>
    <s v="GRN2526-0003634"/>
    <d v="2025-09-04T00:00:00"/>
    <m/>
    <n v="3"/>
    <s v="Ontime"/>
    <m/>
  </r>
  <r>
    <n v="1431"/>
    <s v="Expent  cost"/>
    <d v="2025-08-22T00:00:00"/>
    <m/>
    <m/>
    <d v="2025-08-22T00:00:00"/>
    <s v="PR2526-01963"/>
    <s v="PO2526-02813"/>
    <d v="2025-09-01T00:00:00"/>
    <m/>
    <n v="60"/>
    <s v="SFST34000108"/>
    <s v="Consumable part for MN"/>
    <s v="Machanical part"/>
    <n v="9"/>
    <s v="ยูโบลท์สแตนเลส SUS304 (Steel U-BOLT) ขนาด 1.1/2&quot; (วงใน 52 mm"/>
    <n v="10"/>
    <s v="PCS."/>
    <n v="36"/>
    <n v="360"/>
    <m/>
    <x v="14"/>
    <s v="Recive bill and GRN already"/>
    <s v="GRN2526-0003634"/>
    <d v="2025-09-04T00:00:00"/>
    <m/>
    <n v="3"/>
    <s v="Ontime"/>
    <m/>
  </r>
  <r>
    <n v="1432"/>
    <s v="Expent  cost"/>
    <d v="2025-08-22T00:00:00"/>
    <m/>
    <m/>
    <d v="2025-08-22T00:00:00"/>
    <s v="PR2526-01963"/>
    <s v="PO2526-02813"/>
    <d v="2025-09-01T00:00:00"/>
    <m/>
    <n v="60"/>
    <s v="SFST34000109"/>
    <s v="Consumable part for MN"/>
    <s v="Machanical part"/>
    <n v="10"/>
    <s v="ยูโบลท์สแตนเลส SUS304 (Steel U-BOLT) ขนาด 2&quot; (วงใน 62 mm.)"/>
    <n v="10"/>
    <s v="PCS."/>
    <n v="44"/>
    <n v="440"/>
    <m/>
    <x v="14"/>
    <s v="Recive bill and GRN already"/>
    <s v="GRN2526-0003634"/>
    <d v="2025-09-04T00:00:00"/>
    <m/>
    <n v="3"/>
    <s v="Ontime"/>
    <m/>
  </r>
  <r>
    <n v="1433"/>
    <s v="Expent  cost"/>
    <d v="2025-08-22T00:00:00"/>
    <m/>
    <m/>
    <d v="2025-08-22T00:00:00"/>
    <s v="PR2526-01963"/>
    <s v="PO2526-02813"/>
    <d v="2025-09-01T00:00:00"/>
    <m/>
    <n v="60"/>
    <s v="SFST34000110"/>
    <s v="Consumable part for MN"/>
    <s v="Machanical part"/>
    <n v="11"/>
    <s v="ยูโบลท์สแตนเลส SUS304 (Steel U-BOLT) ขนาด 2.1/2&quot; (วงใน 80 mm"/>
    <n v="10"/>
    <s v="PCS."/>
    <n v="55"/>
    <n v="550"/>
    <m/>
    <x v="14"/>
    <s v="Recive bill and GRN already"/>
    <s v="GRN2526-0003634"/>
    <d v="2025-09-04T00:00:00"/>
    <m/>
    <n v="3"/>
    <s v="Ontime"/>
    <m/>
  </r>
  <r>
    <n v="1434"/>
    <s v="Expent  cost"/>
    <d v="2025-08-26T00:00:00"/>
    <m/>
    <m/>
    <d v="2025-08-26T00:00:00"/>
    <s v="PR2526-02008"/>
    <s v="PO2526-02818"/>
    <d v="2025-09-01T00:00:00"/>
    <m/>
    <n v="30"/>
    <s v="SFST11000256"/>
    <s v="Waste water "/>
    <s v="Waste water system Jobs"/>
    <n v="1"/>
    <s v="Bio Solution 1 lit"/>
    <n v="4"/>
    <s v="BOT."/>
    <n v="800"/>
    <n v="3200"/>
    <m/>
    <x v="138"/>
    <s v="Recive bill and GRN already"/>
    <s v="GRN2526-0003670"/>
    <d v="2025-09-06T00:00:00"/>
    <m/>
    <n v="5"/>
    <s v="Ontime"/>
    <m/>
  </r>
  <r>
    <n v="1435"/>
    <s v="Expent  cost"/>
    <d v="2025-08-27T00:00:00"/>
    <m/>
    <m/>
    <d v="2025-08-27T00:00:00"/>
    <s v="PR2526-02028"/>
    <s v="PO2526-02815"/>
    <d v="2025-08-28T00:00:00"/>
    <m/>
    <n v="30"/>
    <s v="SFST81000048"/>
    <s v="Utility Jobs  (Boiler-Air compress-Transformer-LPG)"/>
    <s v="Exhaust No.3"/>
    <n v="1"/>
    <s v="INSTALLATION DUCT GALVANIZED STEEL SHEET _x000a_- FITTING &amp; ACCESSORIES_x000a_- HANGER &amp; SUPPORT_x000a_INSTALLATION DUCT INSULATION: ADHESIVE &amp; ACCESSORIES_x000a_INSTALLATION AIR GRILLE_x000a_- SUPPLY AIR GRILLE_x000a_- EXHAUST AIR GRILLE_x000a_INSTALLATION VOLUME DAMPER_x000a_SAFETY, PROTECTION WORK AND CLEANING_x000a_LABOUR COST AND CONSUMABLE MATERIAL_x000a_SITE EXPENSES &amp; TRANSPORTATION_x000a_OVERHEAD &amp; PROFIT_x000a__x000a_Working 31/8/25 - 3/9/2025"/>
    <n v="1"/>
    <s v="Job."/>
    <n v="320000"/>
    <n v="320000"/>
    <m/>
    <x v="186"/>
    <s v="Recive bill and GRN already"/>
    <s v="GRN2526-0003524"/>
    <d v="2025-09-02T00:00:00"/>
    <m/>
    <n v="5"/>
    <s v="Ontime"/>
    <m/>
  </r>
  <r>
    <n v="1436"/>
    <s v="Expent  cost"/>
    <d v="2025-08-27T00:00:00"/>
    <m/>
    <m/>
    <d v="2025-08-27T00:00:00"/>
    <s v="PR2526-02029"/>
    <s v="PO2526-03104"/>
    <d v="2025-09-10T00:00:00"/>
    <m/>
    <n v="60"/>
    <s v="SFST81000048"/>
    <s v="Cooling machine for PD line"/>
    <s v="Condencer Unit No.9 (COLD5)"/>
    <n v="1"/>
    <s v="Cold 5 Swing จุดที่ 3 : อุปกรณ์เปลี่ยนก้านโยกเปิดประตู #ปรับตั้งใหม่ (Accessories)"/>
    <n v="1"/>
    <s v="Set"/>
    <n v="31000"/>
    <n v="31000"/>
    <m/>
    <x v="187"/>
    <s v="Recive bill and GRN already"/>
    <s v="GRN2526-0005158"/>
    <d v="2025-11-07T00:00:00"/>
    <m/>
    <n v="58"/>
    <s v="Ontime"/>
    <m/>
  </r>
  <r>
    <n v="1437"/>
    <s v="Expent  cost"/>
    <d v="2025-08-27T00:00:00"/>
    <m/>
    <m/>
    <d v="2025-08-27T00:00:00"/>
    <s v="PR2526-02029"/>
    <s v="PO2526-03104"/>
    <d v="2025-09-10T00:00:00"/>
    <m/>
    <n v="60"/>
    <s v="SFST81000048"/>
    <s v="Cooling machine for PD line"/>
    <s v="Condencer Unit No.9 (COLD5)"/>
    <n v="2"/>
    <s v="Cold 7 จุดที่ 1 : อุปกรณ์เปลี่ยนสายฮีทเตอร์,ยางรอบบาน,ฉากรอบวงกบด้านหน้า #ปรับตั้งใหม่"/>
    <n v="1"/>
    <s v="Set"/>
    <n v="23500"/>
    <n v="23500"/>
    <m/>
    <x v="187"/>
    <s v="Recive bill and GRN already"/>
    <s v="GRN2526-0005158"/>
    <d v="2025-11-07T00:00:00"/>
    <m/>
    <n v="58"/>
    <s v="Ontime"/>
    <m/>
  </r>
  <r>
    <n v="1438"/>
    <s v="Expent  cost"/>
    <d v="2025-08-27T00:00:00"/>
    <m/>
    <m/>
    <d v="2025-08-27T00:00:00"/>
    <s v="PR2526-02030"/>
    <s v="PO2526-02829 "/>
    <d v="2025-08-28T00:00:00"/>
    <m/>
    <n v="30"/>
    <s v="SFST81000078"/>
    <s v="Civill jobs (Floor-Wall-Celling-roof)"/>
    <s v="Cooling system jobs"/>
    <n v="3"/>
    <s v="Ribbed PVC Strip 200 x 2 mm (1.50 x 2.09) พร้อมรางม่านสแตนเลสข้อสวิง 1 Unit _x000a__x000a_Ribbed PVC Strip 200 x 2 mm (1.53 x 2.09) พร้อมรางม่านสแตนเลสข้อสวิง 1 Unit _x000a__x000a_Ribbed PVC Strip 200 x 2 mm (1.64 x 2.08) พร้อมรางม่านสแตนเลสข้อสวิง 1 Unit _x000a__x000a_ติดตั้งฟรี"/>
    <n v="1"/>
    <s v="Job."/>
    <n v="20000"/>
    <n v="20000"/>
    <m/>
    <x v="188"/>
    <s v="Recive bill and GRN already"/>
    <m/>
    <m/>
    <m/>
    <n v="-45897"/>
    <s v="Ontime"/>
    <m/>
  </r>
  <r>
    <n v="1439"/>
    <s v="Expent  cost"/>
    <d v="2025-08-27T00:00:00"/>
    <m/>
    <m/>
    <d v="2025-08-27T00:00:00"/>
    <s v="PR2526-02031"/>
    <s v="PO2526-02869"/>
    <d v="2025-09-01T00:00:00"/>
    <m/>
    <n v="60"/>
    <s v="SFST81000048"/>
    <s v="Cooling machine for PD line"/>
    <s v="Cooling  part"/>
    <n v="1"/>
    <s v="REFCO Low Pressure Gauge 1/4 MR-205-DS-Multi-16bar"/>
    <n v="10"/>
    <s v="PCS."/>
    <n v="850"/>
    <n v="8500"/>
    <m/>
    <x v="189"/>
    <s v="Recive bill and GRN already"/>
    <s v="GRN2526-0003674"/>
    <d v="2025-09-06T00:00:00"/>
    <m/>
    <n v="5"/>
    <s v="Ontime"/>
    <m/>
  </r>
  <r>
    <n v="1440"/>
    <s v="Expent  cost"/>
    <d v="2025-08-27T00:00:00"/>
    <m/>
    <m/>
    <d v="2025-08-27T00:00:00"/>
    <s v="PR2526-02031"/>
    <s v="PO2526-02869"/>
    <d v="2025-09-01T00:00:00"/>
    <m/>
    <n v="60"/>
    <s v="SFST81000048"/>
    <s v="Cooling machine for PD line"/>
    <s v="Cooling  part"/>
    <n v="2"/>
    <s v="&quot;REFCO&quot; High Pressure Gauge 1/4 MR-305-DS-Multi-35bar"/>
    <n v="20"/>
    <s v="PCS."/>
    <n v="850"/>
    <n v="17000"/>
    <m/>
    <x v="189"/>
    <s v="Recive bill and GRN already"/>
    <s v="GRN2526-0003674"/>
    <d v="2025-09-06T00:00:00"/>
    <m/>
    <n v="5"/>
    <s v="Ontime"/>
    <m/>
  </r>
  <r>
    <n v="1441"/>
    <s v="Expent  cost"/>
    <d v="2025-08-27T00:00:00"/>
    <m/>
    <m/>
    <d v="2025-08-27T00:00:00"/>
    <s v="PR2526-02032"/>
    <s v="PO2526-02873"/>
    <d v="2025-09-01T00:00:00"/>
    <m/>
    <n v="30"/>
    <s v="SFST81000009"/>
    <s v="Cooling machine for PD line"/>
    <s v="Cooling  part"/>
    <n v="1"/>
    <s v="Spare fan blade: 18&quot; For Model W18-GW MITSUBISHI"/>
    <n v="2"/>
    <s v="PCS."/>
    <n v="289"/>
    <n v="578"/>
    <m/>
    <x v="25"/>
    <s v="Recive bill and GRN already"/>
    <s v="GRN2526-0004107"/>
    <d v="2025-09-23T00:00:00"/>
    <m/>
    <n v="22"/>
    <s v="Ontime"/>
    <m/>
  </r>
  <r>
    <n v="1442"/>
    <s v="Expent  cost"/>
    <d v="2025-08-27T00:00:00"/>
    <m/>
    <m/>
    <d v="2025-08-27T00:00:00"/>
    <s v="PR2526-02033"/>
    <s v="PO2526-02872"/>
    <d v="2025-09-01T00:00:00"/>
    <m/>
    <n v="60"/>
    <s v="SFST81000048"/>
    <s v="Cooling machine for PD line"/>
    <s v="Cooling  part"/>
    <n v="2"/>
    <s v="Filter Insert with O-Ring HS74"/>
    <n v="2"/>
    <s v="PCS."/>
    <n v="3000"/>
    <n v="6000"/>
    <m/>
    <x v="189"/>
    <s v="Recive bill and GRN already"/>
    <s v="GRN2526-0003673"/>
    <d v="2025-09-06T00:00:00"/>
    <m/>
    <n v="5"/>
    <s v="Ontime"/>
    <m/>
  </r>
  <r>
    <n v="1443"/>
    <s v="Expent  cost"/>
    <d v="2025-08-27T00:00:00"/>
    <m/>
    <m/>
    <d v="2025-08-27T00:00:00"/>
    <s v="PR2526-02034"/>
    <s v="PO2526-02874 "/>
    <d v="2025-09-01T00:00:00"/>
    <m/>
    <n v="30"/>
    <s v="SFST81000048"/>
    <s v="PD Machine"/>
    <s v="Steambox No.1"/>
    <n v="1"/>
    <s v="Proximity Sensor &quot;OMRON&quot; E2E-X5MB1D12"/>
    <n v="6"/>
    <s v="PCS."/>
    <n v="1100"/>
    <n v="6600"/>
    <m/>
    <x v="190"/>
    <s v="Recive bill and GRN already"/>
    <s v="GRN2526-0003614"/>
    <d v="2025-09-03T00:00:00"/>
    <m/>
    <n v="2"/>
    <s v="Ontime"/>
    <m/>
  </r>
  <r>
    <n v="1444"/>
    <s v="Expent  cost"/>
    <d v="2025-08-27T00:00:00"/>
    <m/>
    <m/>
    <d v="2025-08-27T00:00:00"/>
    <s v="PR2526-02035"/>
    <s v="PO2526-02875"/>
    <d v="2025-09-01T00:00:00"/>
    <m/>
    <n v="120"/>
    <s v="SFST81000064"/>
    <s v="Utility Jobs  (Boiler-Air compress-Transformer-LPG)"/>
    <s v="LPG Tank No.1"/>
    <n v="1"/>
    <s v="ค่าบริการทดสอบต่ออายุประจำปี สถานที่ใช้ก๊าซ LPG_x000a_- ถังก๊าซปิโดเลียมเหลว ขนาด 4.3ตัน 3ถัง_x000a_- ทดสอบอุปกรณ์นิรภัยแบบระบาย และสายจ่ายก๊าซ"/>
    <n v="1"/>
    <s v="Job."/>
    <n v="10000"/>
    <n v="10000"/>
    <m/>
    <x v="69"/>
    <s v="Recive bill and GRN already"/>
    <s v="GRN2526-0006460"/>
    <d v="2025-12-23T00:00:00"/>
    <m/>
    <n v="113"/>
    <s v="Ontime"/>
    <m/>
  </r>
  <r>
    <n v="1445"/>
    <s v="Expent  cost"/>
    <d v="2025-08-27T00:00:00"/>
    <m/>
    <m/>
    <d v="2025-08-27T00:00:00"/>
    <s v="PR2526-02035"/>
    <s v="PO2526-02875"/>
    <d v="2025-09-01T00:00:00"/>
    <m/>
    <n v="60"/>
    <s v="SFST81000064"/>
    <s v="Annual cost"/>
    <s v="Inspect cost"/>
    <n v="2"/>
    <s v="ค่าดำเนินการประสานงานเจ้าหน้าที่พลังงานจังหวัด"/>
    <n v="1"/>
    <s v="Job."/>
    <n v="5000"/>
    <n v="5000"/>
    <m/>
    <x v="69"/>
    <s v="Recive bill and GRN already"/>
    <s v="GRN2526-0006460"/>
    <d v="2025-12-23T00:00:00"/>
    <m/>
    <n v="113"/>
    <s v="over deliverry"/>
    <m/>
  </r>
  <r>
    <n v="1446"/>
    <s v="Expent  cost"/>
    <d v="2025-08-27T00:00:00"/>
    <m/>
    <m/>
    <d v="2025-08-27T00:00:00"/>
    <s v="PR2526-02035"/>
    <s v="PO2526-02875"/>
    <d v="2025-09-01T00:00:00"/>
    <m/>
    <n v="60"/>
    <s v="SFST81000064"/>
    <s v="Annual cost"/>
    <s v="Inspect cost"/>
    <n v="3"/>
    <s v="ค่าดำเนินการประสานงานยื่นเรื่องพร้อมรับใบอนุญาต ณ สถานที่ใช้ก๊าช"/>
    <n v="1"/>
    <s v="Job."/>
    <n v="10000"/>
    <n v="10000"/>
    <m/>
    <x v="69"/>
    <s v="Recive bill and GRN already"/>
    <s v="GRN2526-0007265"/>
    <d v="2026-01-21T00:00:00"/>
    <m/>
    <n v="142"/>
    <s v="over deliverry"/>
    <m/>
  </r>
  <r>
    <n v="1447"/>
    <s v="Expent  cost"/>
    <d v="2025-08-27T00:00:00"/>
    <m/>
    <m/>
    <d v="2025-08-27T00:00:00"/>
    <s v="PR2526-02036"/>
    <s v="PO2526-02876"/>
    <d v="2025-09-01T00:00:00"/>
    <m/>
    <n v="60"/>
    <s v="SFST81000050"/>
    <s v="Safety equipment"/>
    <s v="Safety equipment"/>
    <n v="1"/>
    <s v="กรวยลมผ้าโพลีเอสเตอร์ ขนาด 50x180 cm. ติดแถบสะท้อนแสง 1 นิ้ว 2 แถบ"/>
    <n v="2"/>
    <s v="PCS."/>
    <n v="1200"/>
    <n v="2400"/>
    <m/>
    <x v="3"/>
    <s v="Recive bill and GRN already"/>
    <s v="GRN2526-0004259"/>
    <d v="2025-10-02T00:00:00"/>
    <m/>
    <n v="31"/>
    <s v="Ontime"/>
    <m/>
  </r>
  <r>
    <n v="1448"/>
    <s v="Expent  cost"/>
    <d v="2025-08-27T00:00:00"/>
    <m/>
    <m/>
    <d v="2025-08-27T00:00:00"/>
    <s v="PR2526-02036"/>
    <s v="PO2526-02876"/>
    <d v="2025-09-01T00:00:00"/>
    <m/>
    <n v="60"/>
    <s v="SFST81000050"/>
    <s v="Safety equipment"/>
    <s v="Safety equipment"/>
    <n v="2"/>
    <s v="ค่าจัดส่งสินค้า"/>
    <n v="1"/>
    <s v="Job."/>
    <n v="200"/>
    <n v="200"/>
    <m/>
    <x v="3"/>
    <s v="Recive bill and GRN already"/>
    <s v="GRN2526-0004259"/>
    <d v="2025-10-02T00:00:00"/>
    <m/>
    <n v="31"/>
    <s v="Ontime"/>
    <m/>
  </r>
  <r>
    <n v="1449"/>
    <s v="Expent  cost"/>
    <d v="2025-08-27T00:00:00"/>
    <m/>
    <m/>
    <d v="2025-08-27T00:00:00"/>
    <s v="PR2526-02037"/>
    <s v="PO2526-02877"/>
    <d v="2025-09-01T00:00:00"/>
    <m/>
    <n v="60"/>
    <s v="SFST81000050"/>
    <s v="Safety equipment"/>
    <s v="Safety equipment"/>
    <n v="1"/>
    <s v="ถุงมือ LANON Heat Resistant Silicone Gloves S600_x000a_- Size: M = 1คู่ / L = 1คู่"/>
    <n v="2"/>
    <s v="PCS."/>
    <n v="1350"/>
    <n v="2700"/>
    <m/>
    <x v="191"/>
    <s v="Recive bill and GRN already"/>
    <s v="GRN2526-0004091"/>
    <d v="2025-09-23T00:00:00"/>
    <m/>
    <n v="22"/>
    <s v="Ontime"/>
    <m/>
  </r>
  <r>
    <n v="1450"/>
    <s v="Expent  cost"/>
    <d v="2025-08-27T00:00:00"/>
    <m/>
    <m/>
    <d v="2025-08-27T00:00:00"/>
    <s v="PR2526-02038"/>
    <s v="PO2526-02878"/>
    <d v="2025-09-01T00:00:00"/>
    <m/>
    <n v="30"/>
    <s v="SFST81000048"/>
    <s v="Safety equipment"/>
    <s v="Consumable part"/>
    <n v="1"/>
    <s v="BATTERY GS รุ่น N100 (12V 100Ah)"/>
    <n v="2"/>
    <s v="PCS."/>
    <n v="3780"/>
    <n v="7560"/>
    <m/>
    <x v="192"/>
    <s v="Recive bill and GRN already"/>
    <s v="GRN2526-0004109"/>
    <d v="2025-09-23T00:00:00"/>
    <m/>
    <n v="22"/>
    <s v="Ontime"/>
    <m/>
  </r>
  <r>
    <n v="1451"/>
    <s v="CAPEX  (Budget)"/>
    <d v="2025-09-04T00:00:00"/>
    <m/>
    <m/>
    <d v="2025-09-04T00:00:00"/>
    <s v="PR2526-02171"/>
    <s v="PO2526-03209"/>
    <d v="2025-09-16T00:00:00"/>
    <m/>
    <n v="60"/>
    <s v="SFST82000007"/>
    <s v="Safety equipment"/>
    <s v="Fire alarm jobs"/>
    <n v="1"/>
    <s v="Alarm control unit CAREL Coldwatch 220vac 50 Hz CCW SCHGR"/>
    <n v="1"/>
    <s v="PCS."/>
    <n v="18500"/>
    <n v="18500"/>
    <m/>
    <x v="193"/>
    <s v="Recive bill and GRN already"/>
    <s v="GRN2526-0004826"/>
    <d v="2025-10-24T00:00:00"/>
    <m/>
    <n v="38"/>
    <s v="Ontime"/>
    <m/>
  </r>
  <r>
    <n v="1452"/>
    <s v="CAPEX  (Budget)"/>
    <d v="2025-09-04T00:00:00"/>
    <m/>
    <m/>
    <d v="2025-09-04T00:00:00"/>
    <s v="PR2526-02171"/>
    <s v="PO2526-03209"/>
    <d v="2025-09-16T00:00:00"/>
    <m/>
    <n v="60"/>
    <s v="SFST82000007"/>
    <s v="Safety equipment"/>
    <s v="Fire alarm jobs"/>
    <n v="2"/>
    <s v="Alarm control unit CAREL Coldwatch 220vac 50 Hz CCW SCHGR"/>
    <n v="1"/>
    <s v="PCS."/>
    <n v="18500"/>
    <n v="18500"/>
    <m/>
    <x v="193"/>
    <s v="Recive bill and GRN already"/>
    <s v="GRN2526-0004826"/>
    <d v="2025-10-24T00:00:00"/>
    <m/>
    <n v="38"/>
    <s v="Ontime"/>
    <m/>
  </r>
  <r>
    <n v="1453"/>
    <s v="CAPEX  (Budget)"/>
    <d v="2025-09-04T00:00:00"/>
    <m/>
    <m/>
    <d v="2025-09-04T00:00:00"/>
    <s v="PR2526-02171"/>
    <s v="PO2526-03209"/>
    <d v="2025-09-16T00:00:00"/>
    <m/>
    <n v="60"/>
    <s v="SFST82000007"/>
    <s v="Safety equipment"/>
    <s v="Fire alarm jobs"/>
    <n v="3"/>
    <s v="Alarm control unit CAREL Coldwatch 220vac 50 Hz CCW SCHGR"/>
    <n v="1"/>
    <s v="PCS."/>
    <n v="18500"/>
    <n v="18500"/>
    <m/>
    <x v="193"/>
    <s v="Recive bill and GRN already"/>
    <s v="GRN2526-0004826"/>
    <d v="2025-10-24T00:00:00"/>
    <m/>
    <n v="38"/>
    <s v="Ontime"/>
    <m/>
  </r>
  <r>
    <n v="1454"/>
    <s v="CAPEX  (Budget)"/>
    <d v="2025-09-04T00:00:00"/>
    <m/>
    <m/>
    <d v="2025-09-04T00:00:00"/>
    <s v="PR2526-02171"/>
    <s v="PO2526-03209"/>
    <d v="2025-09-16T00:00:00"/>
    <m/>
    <n v="60"/>
    <s v="SFST82000007"/>
    <s v="Safety equipment"/>
    <s v="Fire alarm jobs"/>
    <n v="4"/>
    <s v="Alarm control unit CAREL Coldwatch 220vac 50 Hz CCW SCHGR"/>
    <n v="1"/>
    <s v="PCS."/>
    <n v="18500"/>
    <n v="18500"/>
    <m/>
    <x v="193"/>
    <s v="Recive bill and GRN already"/>
    <s v="GRN2526-0004826"/>
    <d v="2025-10-24T00:00:00"/>
    <m/>
    <n v="38"/>
    <s v="Ontime"/>
    <m/>
  </r>
  <r>
    <n v="1455"/>
    <s v="CAPEX  (Budget)"/>
    <d v="2025-09-04T00:00:00"/>
    <m/>
    <m/>
    <d v="2025-09-04T00:00:00"/>
    <s v="PR2526-02171"/>
    <s v="PO2526-03209"/>
    <d v="2025-09-16T00:00:00"/>
    <m/>
    <n v="60"/>
    <s v="SFST82000007"/>
    <s v="Safety equipment"/>
    <s v="Fire alarm jobs"/>
    <n v="5"/>
    <s v="Switch Pucher button Cold BBTCHR Contac NO"/>
    <n v="1"/>
    <s v="PCS."/>
    <n v="3100"/>
    <n v="3100"/>
    <m/>
    <x v="193"/>
    <s v="Recive bill and GRN already"/>
    <s v="GRN2526-0004826"/>
    <d v="2025-10-24T00:00:00"/>
    <m/>
    <n v="38"/>
    <s v="Ontime"/>
    <m/>
  </r>
  <r>
    <n v="1456"/>
    <s v="CAPEX  (Budget)"/>
    <d v="2025-09-04T00:00:00"/>
    <m/>
    <m/>
    <d v="2025-09-04T00:00:00"/>
    <s v="PR2526-02171"/>
    <s v="PO2526-03209"/>
    <d v="2025-09-16T00:00:00"/>
    <m/>
    <n v="60"/>
    <s v="SFST82000007"/>
    <s v="Safety equipment"/>
    <s v="Fire alarm jobs"/>
    <n v="6"/>
    <s v="Switch Pucher button Cold BBTCHR Contac NO"/>
    <n v="1"/>
    <s v="PCS."/>
    <n v="3100"/>
    <n v="3100"/>
    <m/>
    <x v="193"/>
    <s v="Recive bill and GRN already"/>
    <s v="GRN2526-0004826"/>
    <d v="2025-10-24T00:00:00"/>
    <m/>
    <n v="38"/>
    <s v="Ontime"/>
    <m/>
  </r>
  <r>
    <n v="1457"/>
    <s v="CAPEX  (Budget)"/>
    <d v="2025-09-04T00:00:00"/>
    <m/>
    <m/>
    <d v="2025-09-04T00:00:00"/>
    <s v="PR2526-02171"/>
    <s v="PO2526-03209"/>
    <d v="2025-09-16T00:00:00"/>
    <m/>
    <n v="60"/>
    <s v="SFST82000007"/>
    <s v="Safety equipment"/>
    <s v="Fire alarm jobs"/>
    <n v="8"/>
    <s v="Switch Pucher button Cold BBTCHR Contac NO"/>
    <n v="1"/>
    <s v="PCS."/>
    <n v="3100"/>
    <n v="3100"/>
    <m/>
    <x v="193"/>
    <s v="Recive bill and GRN already"/>
    <s v="GRN2526-0004826"/>
    <d v="2025-10-24T00:00:00"/>
    <m/>
    <n v="38"/>
    <s v="Ontime"/>
    <m/>
  </r>
  <r>
    <n v="1458"/>
    <s v="CAPEX  (Budget)"/>
    <d v="2025-09-04T00:00:00"/>
    <m/>
    <m/>
    <d v="2025-09-04T00:00:00"/>
    <s v="PR2526-02171"/>
    <s v="PO2526-03209"/>
    <d v="2025-09-16T00:00:00"/>
    <m/>
    <n v="60"/>
    <s v="SFST82000007"/>
    <s v="Safety equipment"/>
    <s v="Fire alarm jobs"/>
    <n v="9"/>
    <s v="Switch Pucher button Cold BBTCHR Contac NO"/>
    <n v="1"/>
    <s v="PCS."/>
    <n v="3100"/>
    <n v="3100"/>
    <m/>
    <x v="193"/>
    <s v="Recive bill and GRN already"/>
    <s v="GRN2526-0004826"/>
    <d v="2025-10-24T00:00:00"/>
    <m/>
    <n v="38"/>
    <s v="Ontime"/>
    <m/>
  </r>
  <r>
    <n v="1459"/>
    <s v="CAPEX  (Budget)"/>
    <d v="2025-09-04T00:00:00"/>
    <m/>
    <m/>
    <d v="2025-09-04T00:00:00"/>
    <s v="PR2526-02171"/>
    <s v="PO2526-03209"/>
    <d v="2025-09-16T00:00:00"/>
    <m/>
    <n v="60"/>
    <s v="SFST82000007"/>
    <s v="Safety equipment"/>
    <s v="Fire alarm jobs"/>
    <n v="10"/>
    <s v="Switch Pucher button Cold BBTCHR Contac NO"/>
    <n v="1"/>
    <s v="PCS."/>
    <n v="3100"/>
    <n v="3100"/>
    <m/>
    <x v="193"/>
    <s v="Recive bill and GRN already"/>
    <s v="GRN2526-0004826"/>
    <d v="2025-10-24T00:00:00"/>
    <m/>
    <n v="38"/>
    <s v="Ontime"/>
    <m/>
  </r>
  <r>
    <n v="1460"/>
    <s v="CAPEX  (Budget)"/>
    <d v="2025-09-04T00:00:00"/>
    <m/>
    <m/>
    <d v="2025-09-04T00:00:00"/>
    <s v="PR2526-02171"/>
    <s v="PO2526-03209"/>
    <d v="2025-09-16T00:00:00"/>
    <m/>
    <n v="60"/>
    <s v="SFST82000007"/>
    <s v="Safety equipment"/>
    <s v="Fire alarm jobs"/>
    <n v="11"/>
    <s v="Switch Pucher button Cold BBTCHR Contac NO"/>
    <n v="1"/>
    <s v="PCS."/>
    <n v="3100"/>
    <n v="3100"/>
    <m/>
    <x v="193"/>
    <s v="Recive bill and GRN already"/>
    <s v="GRN2526-0004826"/>
    <d v="2025-10-24T00:00:00"/>
    <m/>
    <n v="38"/>
    <s v="Ontime"/>
    <m/>
  </r>
  <r>
    <n v="1461"/>
    <s v="CAPEX  (Budget)"/>
    <d v="2025-09-04T00:00:00"/>
    <m/>
    <m/>
    <d v="2025-09-04T00:00:00"/>
    <s v="PR2526-02171"/>
    <s v="PO2526-03209"/>
    <d v="2025-09-16T00:00:00"/>
    <m/>
    <n v="60"/>
    <s v="SFST82000007"/>
    <s v="Safety equipment"/>
    <s v="Fire alarm jobs"/>
    <n v="12"/>
    <s v="Switch Pucher button Cold BBTCHR Contac NO"/>
    <n v="1"/>
    <s v="PCS."/>
    <n v="3100"/>
    <n v="3100"/>
    <m/>
    <x v="193"/>
    <s v="Recive bill and GRN already"/>
    <s v="GRN2526-0004826"/>
    <d v="2025-10-24T00:00:00"/>
    <m/>
    <n v="38"/>
    <s v="Ontime"/>
    <m/>
  </r>
  <r>
    <n v="1462"/>
    <s v="Expent  cost"/>
    <d v="2025-09-04T00:00:00"/>
    <m/>
    <m/>
    <d v="2025-09-04T00:00:00"/>
    <s v="PR2526-02172"/>
    <s v="PO2526-03090 "/>
    <d v="2025-09-09T00:00:00"/>
    <m/>
    <n v="60"/>
    <s v="SFST81000087"/>
    <s v="Trainning"/>
    <s v="Trainning"/>
    <n v="1"/>
    <s v="ค่าวิทยากรอบรมดับเพลิงขั้นต้นพร้อมใบประกาศ (1วัน)_x000a_- ค่าอุปกรณ์ฝึกดับเพลิงขั้นต้น"/>
    <n v="1"/>
    <s v="Job."/>
    <n v="8000"/>
    <n v="8000"/>
    <m/>
    <x v="90"/>
    <s v="Recive bill and GRN already"/>
    <s v="GRN2526-0005611"/>
    <d v="2025-11-25T00:00:00"/>
    <m/>
    <n v="77"/>
    <s v="over deliverry"/>
    <m/>
  </r>
  <r>
    <n v="1463"/>
    <s v="Expent  cost"/>
    <d v="2025-09-04T00:00:00"/>
    <m/>
    <m/>
    <d v="2025-09-04T00:00:00"/>
    <s v="PR2526-02172"/>
    <s v="PO2526-03090 "/>
    <d v="2025-09-09T00:00:00"/>
    <m/>
    <n v="60"/>
    <s v="SFST81000087"/>
    <s v="Trainning"/>
    <s v="Trainning"/>
    <n v="2"/>
    <s v="ค่าวิทยากรฝึกซ้อมอพยพหนีไฟ (กะเช้า, กะดึก)"/>
    <n v="2"/>
    <s v="Job."/>
    <n v="1500"/>
    <n v="3000"/>
    <m/>
    <x v="90"/>
    <s v="Recive bill and GRN already"/>
    <s v="GRN2526-0005611"/>
    <d v="2025-11-25T00:00:00"/>
    <m/>
    <n v="77"/>
    <s v="over deliverry"/>
    <m/>
  </r>
  <r>
    <n v="1464"/>
    <s v="Expent  cost"/>
    <d v="2025-09-04T00:00:00"/>
    <m/>
    <m/>
    <d v="2025-09-04T00:00:00"/>
    <s v="PR2526-02172"/>
    <s v="PO2526-03090 "/>
    <d v="2025-09-09T00:00:00"/>
    <m/>
    <n v="60"/>
    <s v="SFST81000087"/>
    <s v="Trainning"/>
    <s v="Trainning"/>
    <n v="3"/>
    <s v="รถดับเพลิง"/>
    <n v="1"/>
    <s v="Job."/>
    <n v="4000"/>
    <n v="4000"/>
    <m/>
    <x v="90"/>
    <s v="Recive bill and GRN already"/>
    <s v="GRN2526-0005611"/>
    <d v="2025-11-25T00:00:00"/>
    <m/>
    <n v="77"/>
    <s v="over deliverry"/>
    <m/>
  </r>
  <r>
    <n v="1465"/>
    <s v="Expent  cost"/>
    <d v="2025-09-04T00:00:00"/>
    <m/>
    <m/>
    <d v="2025-09-04T00:00:00"/>
    <s v="PR2526-02172"/>
    <s v="PO2526-03090 "/>
    <d v="2025-09-09T00:00:00"/>
    <m/>
    <n v="60"/>
    <s v="SFST81000087"/>
    <s v="Trainning"/>
    <s v="Trainning"/>
    <n v="4"/>
    <s v="รถกู้ชีพ"/>
    <n v="1"/>
    <s v="Job."/>
    <n v="4000"/>
    <n v="4000"/>
    <m/>
    <x v="90"/>
    <s v="Recive bill and GRN already"/>
    <s v="GRN2526-0005611"/>
    <d v="2025-11-25T00:00:00"/>
    <m/>
    <n v="77"/>
    <s v="over deliverry"/>
    <m/>
  </r>
  <r>
    <n v="1466"/>
    <s v="Expent  cost"/>
    <d v="2025-09-04T00:00:00"/>
    <m/>
    <m/>
    <d v="2025-09-04T00:00:00"/>
    <s v="PR2526-02173"/>
    <s v="PO2526-03082"/>
    <d v="2025-09-09T00:00:00"/>
    <m/>
    <n v="30"/>
    <s v="SFST34000044"/>
    <s v="Consumable part for MN"/>
    <s v="Electrical jobs"/>
    <n v="1"/>
    <s v="&quot;Philip&quot;,T8,20W, 2100lm, ECO SOFT HO LED"/>
    <n v="50"/>
    <s v="PCS."/>
    <n v="134"/>
    <n v="6700"/>
    <m/>
    <x v="2"/>
    <s v="Recive bill and GRN already"/>
    <s v="GRN2526-0004090"/>
    <d v="2025-09-23T00:00:00"/>
    <m/>
    <n v="14"/>
    <s v="Ontime"/>
    <m/>
  </r>
  <r>
    <n v="1467"/>
    <s v="Expent  cost"/>
    <d v="2025-09-04T00:00:00"/>
    <m/>
    <m/>
    <d v="2025-09-04T00:00:00"/>
    <s v="PR2526-02174"/>
    <s v="PO2526-03082"/>
    <d v="2025-09-09T00:00:00"/>
    <m/>
    <n v="30"/>
    <s v="SFST34000034"/>
    <s v="Consumable part for MN"/>
    <s v="Electrical jobs"/>
    <n v="2"/>
    <s v="&quot;SIMEMENS&quot;,3UA50 40-1A,Overload Relays"/>
    <n v="2"/>
    <s v="PCS."/>
    <n v="510"/>
    <n v="1020"/>
    <m/>
    <x v="2"/>
    <s v="Recive bill and GRN already"/>
    <s v="GRN2526-0004090"/>
    <d v="2025-09-23T00:00:00"/>
    <m/>
    <n v="14"/>
    <s v="Ontime"/>
    <m/>
  </r>
  <r>
    <n v="1468"/>
    <s v="Expent  cost"/>
    <d v="2025-09-04T00:00:00"/>
    <m/>
    <m/>
    <d v="2025-09-04T00:00:00"/>
    <s v="PR2526-02174"/>
    <s v="PO2526-03082"/>
    <d v="2025-09-09T00:00:00"/>
    <m/>
    <n v="30"/>
    <s v="SFST34000035"/>
    <s v="Consumable part for MN"/>
    <s v="Electrical jobs"/>
    <n v="3"/>
    <s v="SIMENS,3UA52 40-2C, โอเวอร์โหลด รีเลย์"/>
    <n v="6"/>
    <s v="PCS."/>
    <n v="610"/>
    <n v="3660"/>
    <m/>
    <x v="2"/>
    <s v="Recive bill and GRN already"/>
    <s v="GRN2526-0004090"/>
    <d v="2025-09-23T00:00:00"/>
    <m/>
    <n v="14"/>
    <s v="Ontime"/>
    <m/>
  </r>
  <r>
    <n v="1469"/>
    <s v="Expent  cost"/>
    <d v="2025-09-06T00:00:00"/>
    <m/>
    <m/>
    <d v="2025-09-06T00:00:00"/>
    <s v="PR2526-02203"/>
    <s v="PO2526-03103"/>
    <d v="2025-09-09T00:00:00"/>
    <m/>
    <n v="30"/>
    <s v="SFST81000048"/>
    <s v="Utility Jobs  (Boiler-Air compress-Transformer-LPG)"/>
    <s v="Air Compressor No.2"/>
    <n v="1"/>
    <s v="ค่าบริการเข้าเปลี่ยน Spare Part _x000a_- เปลี่ยนPressure Gauge (ออกล่าง)_x000a_- เปลี่ยนแผงอัพเตอร์คลูเลอร์(มือ2)_x000a_ - เปลี่ยนสายพาน"/>
    <n v="1"/>
    <s v="Job."/>
    <n v="2500"/>
    <n v="2500"/>
    <m/>
    <x v="7"/>
    <s v="Recive bill and GRN already"/>
    <s v="GRN2526-0003810"/>
    <d v="2025-09-11T00:00:00"/>
    <m/>
    <n v="2"/>
    <s v="Ontime"/>
    <m/>
  </r>
  <r>
    <n v="1470"/>
    <s v="Expent  cost"/>
    <d v="2025-09-08T00:00:00"/>
    <m/>
    <m/>
    <d v="2025-09-08T00:00:00"/>
    <s v="PR2526-02219"/>
    <s v="PO2526-03237"/>
    <d v="2025-09-20T00:00:00"/>
    <m/>
    <n v="60"/>
    <s v="SFST81000048"/>
    <s v="Cooling machine for PD line"/>
    <s v="Intake No.1"/>
    <n v="1"/>
    <s v="รายการตรวจเช็คเครื่องปรับอากาศ TRANE Odyssey"/>
    <n v="1"/>
    <s v="Job."/>
    <n v="3000"/>
    <n v="3000"/>
    <m/>
    <x v="178"/>
    <s v="Recive bill and GRN already"/>
    <s v="GRN2526-0005162"/>
    <d v="2025-11-07T00:00:00"/>
    <m/>
    <n v="48"/>
    <s v="Ontime"/>
    <m/>
  </r>
  <r>
    <n v="1471"/>
    <s v="Expent  cost"/>
    <d v="2025-09-08T00:00:00"/>
    <m/>
    <m/>
    <d v="2025-09-08T00:00:00"/>
    <s v="PR2526-02223"/>
    <s v="PO2526-03236"/>
    <d v="2025-09-20T00:00:00"/>
    <m/>
    <n v="60"/>
    <s v="SFST81000048"/>
    <s v="PD Machine"/>
    <s v="Vegetable Dicing Machine  Robot coupe CL-50 No.1"/>
    <n v="1"/>
    <s v="&quot;ROBOT COUPE&quot; MOTOR H50 (CL50) PART NO 3114S"/>
    <n v="1"/>
    <s v="EA."/>
    <n v="12500"/>
    <n v="12500"/>
    <m/>
    <x v="165"/>
    <s v="Recive bill and GRN already"/>
    <s v="GRN2526-0004594"/>
    <d v="2025-10-15T00:00:00"/>
    <m/>
    <n v="25"/>
    <s v="Ontime"/>
    <m/>
  </r>
  <r>
    <n v="1472"/>
    <s v="Expent  cost"/>
    <d v="2025-09-08T00:00:00"/>
    <m/>
    <m/>
    <d v="2025-09-08T00:00:00"/>
    <s v="PR2526-02223"/>
    <s v="PO2526-03236"/>
    <d v="2025-09-20T00:00:00"/>
    <m/>
    <n v="60"/>
    <s v="SFST81000048"/>
    <s v="PD Machine"/>
    <s v="Vegetable Dicing Machine  Robot coupe CL-50 No.1"/>
    <n v="2"/>
    <s v="ค่าขนส่ง"/>
    <n v="1"/>
    <s v="JOB."/>
    <n v="200"/>
    <n v="200"/>
    <m/>
    <x v="165"/>
    <s v="Recive bill and GRN already"/>
    <s v="GRN2526-0004594"/>
    <d v="2025-10-15T00:00:00"/>
    <m/>
    <n v="25"/>
    <s v="Ontime"/>
    <m/>
  </r>
  <r>
    <n v="1473"/>
    <s v="Expent  cost"/>
    <d v="2025-09-09T00:00:00"/>
    <m/>
    <m/>
    <d v="2025-09-09T00:00:00"/>
    <s v="PR2526-02226"/>
    <s v="PO2526-03202"/>
    <d v="2025-09-15T00:00:00"/>
    <m/>
    <n v="30"/>
    <s v="SFST34000120"/>
    <s v="Consumable part for MN"/>
    <s v="Consumable part"/>
    <n v="1"/>
    <s v="แปรงลูกกลิ้งทาสี  ขนาด 4 นิ้ว แกนยาว"/>
    <n v="40"/>
    <s v="PCS."/>
    <n v="0"/>
    <m/>
    <m/>
    <x v="46"/>
    <s v="Recive bill and GRN already"/>
    <s v="GRN2526-0003936"/>
    <d v="2025-09-17T00:00:00"/>
    <m/>
    <n v="2"/>
    <s v="Ontime"/>
    <m/>
  </r>
  <r>
    <n v="1474"/>
    <s v="Expent  cost"/>
    <d v="2025-09-09T00:00:00"/>
    <m/>
    <m/>
    <d v="2025-09-09T00:00:00"/>
    <s v="PR2526-02226"/>
    <s v="PO2526-03202"/>
    <d v="2025-09-15T00:00:00"/>
    <m/>
    <n v="30"/>
    <s v="SFST34000118"/>
    <s v="Consumable part for MN"/>
    <s v="Consumable part"/>
    <n v="2"/>
    <s v="แปรงทาสีขนาด 2 นิ้ว"/>
    <n v="12"/>
    <s v="PCS."/>
    <n v="0"/>
    <m/>
    <m/>
    <x v="46"/>
    <s v="Recive bill and GRN already"/>
    <s v="GRN2526-0003936"/>
    <d v="2025-09-17T00:00:00"/>
    <m/>
    <n v="2"/>
    <s v="Ontime"/>
    <m/>
  </r>
  <r>
    <n v="1475"/>
    <s v="Expent  cost"/>
    <d v="2025-09-09T00:00:00"/>
    <m/>
    <m/>
    <d v="2025-09-09T00:00:00"/>
    <s v="PR2526-02226"/>
    <s v="PO2526-03202"/>
    <d v="2025-09-15T00:00:00"/>
    <m/>
    <n v="30"/>
    <s v="SFST34000119"/>
    <s v="Consumable part for MN"/>
    <s v="Consumable part"/>
    <n v="3"/>
    <s v="แปรงทาสีขนาด 1 นิ้ว"/>
    <n v="12"/>
    <s v="PCS."/>
    <n v="0"/>
    <m/>
    <m/>
    <x v="46"/>
    <s v="Recive bill and GRN already"/>
    <s v="GRN2526-0003936"/>
    <d v="2025-09-17T00:00:00"/>
    <m/>
    <n v="2"/>
    <s v="Ontime"/>
    <m/>
  </r>
  <r>
    <n v="1476"/>
    <s v="Expent  cost"/>
    <d v="2025-09-09T00:00:00"/>
    <m/>
    <m/>
    <d v="2025-09-09T00:00:00"/>
    <s v="PR2526-02227"/>
    <s v="PO2526-03234 "/>
    <d v="2025-09-20T00:00:00"/>
    <m/>
    <n v="100"/>
    <s v="SFST81000048"/>
    <s v="Foam &amp; Cleaning solution pump system"/>
    <s v="Foam Pump No.1"/>
    <n v="1"/>
    <s v="งานแก้ไขระบบส่งน้ำยาล้างเครื่องจักรในไลน์ผลิด Control unit 1_x000a_- ตรวจเช็คแก้ไขระบบไฟฟ้า"/>
    <n v="1"/>
    <s v="PCS."/>
    <n v="7000"/>
    <n v="7000"/>
    <m/>
    <x v="115"/>
    <s v="Recive bill and GRN already"/>
    <s v="GRN2526-0004264,GRN2526-0004838"/>
    <d v="2025-10-24T00:00:00"/>
    <m/>
    <n v="34"/>
    <s v="Ontime"/>
    <m/>
  </r>
  <r>
    <n v="1477"/>
    <s v="Expent  cost"/>
    <d v="2025-09-09T00:00:00"/>
    <m/>
    <m/>
    <d v="2025-09-09T00:00:00"/>
    <s v="PR2526-02227"/>
    <s v="PO2526-03234 "/>
    <d v="2025-09-20T00:00:00"/>
    <m/>
    <n v="100"/>
    <s v="SFST81000048"/>
    <s v="Foam &amp; Cleaning solution pump system"/>
    <s v="Foam Pump No.1"/>
    <n v="2"/>
    <s v="วาล์วสแดนเลส 304 1&quot; นิ้ว"/>
    <n v="2"/>
    <s v="PCS."/>
    <n v="850"/>
    <n v="1700"/>
    <m/>
    <x v="115"/>
    <s v="Recive bill and GRN already"/>
    <s v="GRN2526-0004264,GRN2526-0004838"/>
    <d v="2025-10-24T00:00:00"/>
    <m/>
    <n v="34"/>
    <s v="Ontime"/>
    <m/>
  </r>
  <r>
    <n v="1478"/>
    <s v="Expent  cost"/>
    <d v="2025-09-09T00:00:00"/>
    <m/>
    <m/>
    <d v="2025-09-09T00:00:00"/>
    <s v="PR2526-02227"/>
    <s v="PO2526-03234 "/>
    <d v="2025-09-20T00:00:00"/>
    <m/>
    <n v="100"/>
    <s v="SFST81000048"/>
    <s v="Foam &amp; Cleaning solution pump system"/>
    <s v="Foam Pump No.1"/>
    <n v="3"/>
    <s v="Fitting ข้อต่อลม ขนาด 8 มิล"/>
    <n v="1"/>
    <s v="PCS."/>
    <n v="1500"/>
    <n v="1500"/>
    <m/>
    <x v="115"/>
    <s v="Recive bill and GRN already"/>
    <s v="GRN2526-0004264,GRN2526-0004838"/>
    <d v="2025-10-24T00:00:00"/>
    <m/>
    <n v="34"/>
    <s v="Ontime"/>
    <m/>
  </r>
  <r>
    <n v="1479"/>
    <s v="Expent  cost"/>
    <d v="2025-09-09T00:00:00"/>
    <m/>
    <m/>
    <d v="2025-09-09T00:00:00"/>
    <s v="PR2526-02227"/>
    <s v="PO2526-03234 "/>
    <d v="2025-09-20T00:00:00"/>
    <m/>
    <n v="100"/>
    <s v="SFST81000048"/>
    <s v="Foam &amp; Cleaning solution pump system"/>
    <s v="Foam Pump No.1"/>
    <n v="4"/>
    <s v="Solenoid valve วาล์วทองเหลือง 1&quot; นิ้ว"/>
    <n v="1"/>
    <s v="PCS."/>
    <n v="1490"/>
    <n v="1490"/>
    <m/>
    <x v="115"/>
    <s v="Recive bill and GRN already"/>
    <s v="GRN2526-0004264,GRN2526-0004838"/>
    <d v="2025-10-24T00:00:00"/>
    <m/>
    <n v="34"/>
    <s v="Ontime"/>
    <m/>
  </r>
  <r>
    <n v="1480"/>
    <s v="Expent  cost"/>
    <d v="2025-09-09T00:00:00"/>
    <m/>
    <m/>
    <d v="2025-09-09T00:00:00"/>
    <s v="PR2526-02227"/>
    <s v="PO2526-03234 "/>
    <d v="2025-09-20T00:00:00"/>
    <m/>
    <n v="100"/>
    <s v="SFST81000048"/>
    <s v="Foam &amp; Cleaning solution pump system"/>
    <s v="Foam Pump No.1"/>
    <n v="5"/>
    <s v="Air solenoid โซลินอยด์ลม 1/4"/>
    <n v="1"/>
    <s v="PCS."/>
    <n v="1650"/>
    <n v="1650"/>
    <m/>
    <x v="115"/>
    <s v="Recive bill and GRN already"/>
    <s v="GRN2526-0004264,GRN2526-0004838"/>
    <d v="2025-10-24T00:00:00"/>
    <m/>
    <n v="34"/>
    <s v="Ontime"/>
    <m/>
  </r>
  <r>
    <n v="1481"/>
    <s v="Expent  cost"/>
    <d v="2025-09-09T00:00:00"/>
    <m/>
    <m/>
    <d v="2025-09-09T00:00:00"/>
    <s v="PR2526-02227"/>
    <s v="PO2526-03234 "/>
    <d v="2025-09-20T00:00:00"/>
    <m/>
    <n v="100"/>
    <s v="SFST81000048"/>
    <s v="Foam &amp; Cleaning solution pump system"/>
    <s v="Foam Pump No.1"/>
    <n v="6"/>
    <s v="Tank PE 500 Ltr. K=395 mm. ถังน้ำยาสีขาว"/>
    <n v="1"/>
    <s v="PCS."/>
    <n v="16500"/>
    <n v="16500"/>
    <m/>
    <x v="115"/>
    <s v="Recive bill and GRN already"/>
    <s v="GRN2526-0004264,GRN2526-0004838"/>
    <d v="2025-10-24T00:00:00"/>
    <m/>
    <n v="34"/>
    <s v="Ontime"/>
    <m/>
  </r>
  <r>
    <n v="1482"/>
    <s v="Expent  cost"/>
    <d v="2025-09-09T00:00:00"/>
    <m/>
    <m/>
    <d v="2025-09-09T00:00:00"/>
    <s v="PR2526-02227"/>
    <s v="PO2526-03234 "/>
    <d v="2025-09-20T00:00:00"/>
    <m/>
    <n v="100"/>
    <s v="SFST81000048"/>
    <s v="Foam &amp; Cleaning solution pump system"/>
    <s v="Foam Pump No.1"/>
    <n v="7"/>
    <s v="Air Regulator วาล์ปรับลมและดักน้ำพร้อมตัวเดน"/>
    <n v="1"/>
    <s v="PCS."/>
    <n v="6800"/>
    <n v="6800"/>
    <m/>
    <x v="115"/>
    <s v="Recive bill and GRN already"/>
    <s v="GRN2526-0004264,GRN2526-0004838"/>
    <d v="2025-10-24T00:00:00"/>
    <m/>
    <n v="34"/>
    <s v="Ontime"/>
    <m/>
  </r>
  <r>
    <n v="1483"/>
    <s v="Expent  cost"/>
    <d v="2025-09-09T00:00:00"/>
    <m/>
    <m/>
    <d v="2025-09-09T00:00:00"/>
    <s v="PR2526-02227"/>
    <s v="PO2526-03234 "/>
    <d v="2025-09-20T00:00:00"/>
    <m/>
    <n v="100"/>
    <s v="SFST81000048"/>
    <s v="Foam &amp; Cleaning solution pump system"/>
    <s v="Foam Pump No.1"/>
    <n v="8"/>
    <s v="ท่อน้ำยาต่อเข้า Tank"/>
    <n v="1"/>
    <s v="PCS."/>
    <n v="1450"/>
    <n v="1450"/>
    <m/>
    <x v="115"/>
    <s v="Recive bill and GRN already"/>
    <s v="GRN2526-0004264,GRN2526-0004838"/>
    <d v="2025-10-24T00:00:00"/>
    <m/>
    <n v="34"/>
    <s v="Ontime"/>
    <m/>
  </r>
  <r>
    <n v="1484"/>
    <s v="Expent  cost"/>
    <d v="2025-09-09T00:00:00"/>
    <m/>
    <m/>
    <d v="2025-09-09T00:00:00"/>
    <s v="PR2526-02227"/>
    <s v="PO2526-03234 "/>
    <d v="2025-09-20T00:00:00"/>
    <m/>
    <n v="100"/>
    <s v="SFST81000048"/>
    <s v="Foam &amp; Cleaning solution pump system"/>
    <s v="Foam Pump No.1"/>
    <n v="9"/>
    <s v="Sensor วัดระบบน้ำยา Low"/>
    <n v="1"/>
    <s v="PCS."/>
    <n v="2450"/>
    <n v="2450"/>
    <m/>
    <x v="115"/>
    <s v="Recive bill and GRN already"/>
    <s v="GRN2526-0004264,GRN2526-0004838"/>
    <d v="2025-10-24T00:00:00"/>
    <m/>
    <n v="34"/>
    <s v="Ontime"/>
    <m/>
  </r>
  <r>
    <n v="1485"/>
    <s v="Expent  cost"/>
    <d v="2025-09-09T00:00:00"/>
    <m/>
    <m/>
    <d v="2025-09-09T00:00:00"/>
    <s v="PR2526-02227"/>
    <s v="PO2526-03234 "/>
    <d v="2025-09-20T00:00:00"/>
    <m/>
    <n v="100"/>
    <s v="SFST81000048"/>
    <s v="Foam &amp; Cleaning solution pump system"/>
    <s v="Foam Pump No.1"/>
    <n v="10"/>
    <s v="Sensor วัดระบบน้ำยา Hight"/>
    <n v="1"/>
    <s v="PCS."/>
    <n v="2450"/>
    <n v="2450"/>
    <m/>
    <x v="115"/>
    <s v="Recive bill and GRN already"/>
    <s v="GRN2526-0004264,GRN2526-0004838"/>
    <d v="2025-10-24T00:00:00"/>
    <m/>
    <n v="34"/>
    <s v="Ontime"/>
    <m/>
  </r>
  <r>
    <n v="1486"/>
    <s v="Expent  cost"/>
    <d v="2025-09-09T00:00:00"/>
    <m/>
    <m/>
    <d v="2025-09-09T00:00:00"/>
    <s v="PR2526-02227"/>
    <s v="PO2526-03234 "/>
    <d v="2025-09-20T00:00:00"/>
    <m/>
    <n v="100"/>
    <s v="SFST81000048"/>
    <s v="Foam &amp; Cleaning solution pump system"/>
    <s v="Foam Pump No.1"/>
    <n v="11"/>
    <s v="รางไฟ 4x4 &quot; นิ้ว"/>
    <n v="6"/>
    <s v="PCS."/>
    <n v="890"/>
    <n v="5340"/>
    <m/>
    <x v="115"/>
    <s v="Recive bill and GRN already"/>
    <s v="GRN2526-0004264,GRN2526-0004838"/>
    <d v="2025-10-24T00:00:00"/>
    <m/>
    <n v="34"/>
    <s v="Ontime"/>
    <m/>
  </r>
  <r>
    <n v="1487"/>
    <s v="Expent  cost"/>
    <d v="2025-09-09T00:00:00"/>
    <m/>
    <m/>
    <d v="2025-09-09T00:00:00"/>
    <s v="PR2526-02227"/>
    <s v="PO2526-03234 "/>
    <d v="2025-09-20T00:00:00"/>
    <m/>
    <n v="100"/>
    <s v="SFST81000048"/>
    <s v="Foam &amp; Cleaning solution pump system"/>
    <s v="Foam Pump No.1"/>
    <n v="12"/>
    <s v="คอยด์คอนโทรลวาล์ว 24vdc"/>
    <n v="2"/>
    <s v="PCS."/>
    <n v="1600"/>
    <n v="3200"/>
    <m/>
    <x v="115"/>
    <s v="Recive bill and GRN already"/>
    <s v="GRN2526-0004264,GRN2526-0004838"/>
    <d v="2025-10-24T00:00:00"/>
    <m/>
    <n v="34"/>
    <s v="Ontime"/>
    <m/>
  </r>
  <r>
    <n v="1488"/>
    <s v="Expent  cost"/>
    <d v="2025-09-09T00:00:00"/>
    <m/>
    <m/>
    <d v="2025-09-09T00:00:00"/>
    <s v="PR2526-02227"/>
    <s v="PO2526-03234 "/>
    <d v="2025-09-20T00:00:00"/>
    <m/>
    <n v="100"/>
    <s v="SFST81000048"/>
    <s v="Foam &amp; Cleaning solution pump system"/>
    <s v="Foam Pump No.1"/>
    <n v="13"/>
    <s v="Pressuer gauge Sumo"/>
    <n v="2"/>
    <s v="PCS."/>
    <n v="3200"/>
    <n v="6400"/>
    <m/>
    <x v="115"/>
    <s v="Recive bill and GRN already"/>
    <s v="GRN2526-0004264,GRN2526-0004838"/>
    <d v="2025-10-24T00:00:00"/>
    <m/>
    <n v="34"/>
    <s v="Ontime"/>
    <m/>
  </r>
  <r>
    <n v="1489"/>
    <s v="Expent  cost"/>
    <d v="2025-09-09T00:00:00"/>
    <m/>
    <m/>
    <d v="2025-09-09T00:00:00"/>
    <s v="PR2526-02227"/>
    <s v="PO2526-03234 "/>
    <d v="2025-09-20T00:00:00"/>
    <m/>
    <n v="100"/>
    <s v="SFST81000048"/>
    <s v="Foam &amp; Cleaning solution pump system"/>
    <s v="Foam Pump No.1"/>
    <n v="14"/>
    <s v="วาล์วสแตนเลส 304 1&quot; นิ้ว kit pipe"/>
    <n v="1"/>
    <s v="PCS."/>
    <n v="4000"/>
    <n v="4000"/>
    <m/>
    <x v="115"/>
    <s v="Recive bill and GRN already"/>
    <s v="GRN2526-0004264,GRN2526-0004838"/>
    <d v="2025-10-24T00:00:00"/>
    <m/>
    <n v="34"/>
    <s v="Ontime"/>
    <m/>
  </r>
  <r>
    <n v="1490"/>
    <s v="Expent  cost"/>
    <d v="2025-09-09T00:00:00"/>
    <m/>
    <m/>
    <d v="2025-09-09T00:00:00"/>
    <s v="PR2526-02227"/>
    <s v="PO2526-03234 "/>
    <d v="2025-09-20T00:00:00"/>
    <m/>
    <n v="100"/>
    <s v="SFST81000048"/>
    <s v="Foam &amp; Cleaning solution pump system"/>
    <s v="Foam Pump No.1"/>
    <n v="15"/>
    <s v="Alarm System Low chemical."/>
    <n v="1"/>
    <s v="PCS."/>
    <n v="12000"/>
    <n v="12000"/>
    <m/>
    <x v="115"/>
    <s v="Recive bill and GRN already"/>
    <s v="GRN2526-0004264,GRN2526-0004838"/>
    <d v="2025-10-24T00:00:00"/>
    <m/>
    <n v="34"/>
    <s v="Ontime"/>
    <m/>
  </r>
  <r>
    <n v="1491"/>
    <s v="Expent  cost"/>
    <d v="2025-09-09T00:00:00"/>
    <m/>
    <m/>
    <d v="2025-09-09T00:00:00"/>
    <s v="PR2526-02227"/>
    <s v="PO2526-03234 "/>
    <d v="2025-09-20T00:00:00"/>
    <m/>
    <n v="100"/>
    <s v="SFST81000048"/>
    <s v="Foam &amp; Cleaning solution pump system"/>
    <s v="Cleaning solution pump No.1"/>
    <n v="16"/>
    <s v="งานแก้ไขระบบส่งน้ำยาฆ่าเชื้อในไลน์ผลิด Control unit 2 _x000a_ครวจเช็คแก้ไขระบบไฟฟ้า"/>
    <n v="1"/>
    <s v="PCS."/>
    <n v="7000"/>
    <n v="7000"/>
    <m/>
    <x v="115"/>
    <s v="Recive bill and GRN already"/>
    <s v="GRN2526-0004264,GRN2526-0004838"/>
    <d v="2025-10-24T00:00:00"/>
    <m/>
    <n v="34"/>
    <s v="Ontime"/>
    <m/>
  </r>
  <r>
    <n v="1492"/>
    <s v="Expent  cost"/>
    <d v="2025-09-09T00:00:00"/>
    <m/>
    <m/>
    <d v="2025-09-09T00:00:00"/>
    <s v="PR2526-02227"/>
    <s v="PO2526-03234 "/>
    <d v="2025-09-20T00:00:00"/>
    <m/>
    <n v="100"/>
    <s v="SFST81000048"/>
    <s v="Foam &amp; Cleaning solution pump system"/>
    <s v="Cleaning solution pump No.1"/>
    <n v="17"/>
    <s v="วาล์วสแดนเลส 304 1&quot; นิ้ว"/>
    <n v="2"/>
    <s v="PCS."/>
    <n v="850"/>
    <n v="1700"/>
    <m/>
    <x v="115"/>
    <s v="Recive bill and GRN already"/>
    <s v="GRN2526-0004264,GRN2526-0004838"/>
    <d v="2025-10-24T00:00:00"/>
    <m/>
    <n v="34"/>
    <s v="Ontime"/>
    <m/>
  </r>
  <r>
    <n v="1493"/>
    <s v="Expent  cost"/>
    <d v="2025-09-09T00:00:00"/>
    <m/>
    <m/>
    <d v="2025-09-09T00:00:00"/>
    <s v="PR2526-02227"/>
    <s v="PO2526-03234 "/>
    <d v="2025-09-20T00:00:00"/>
    <m/>
    <n v="100"/>
    <s v="SFST81000048"/>
    <s v="Foam &amp; Cleaning solution pump system"/>
    <s v="Cleaning solution pump No.1"/>
    <n v="18"/>
    <s v="Fitting ข้อต่อลม ขนาด 8 มิล"/>
    <n v="1"/>
    <s v="PCS."/>
    <n v="1500"/>
    <n v="1500"/>
    <m/>
    <x v="115"/>
    <s v="Recive bill and GRN already"/>
    <s v="GRN2526-0004264,GRN2526-0004838"/>
    <d v="2025-10-24T00:00:00"/>
    <m/>
    <n v="34"/>
    <s v="Ontime"/>
    <m/>
  </r>
  <r>
    <n v="1494"/>
    <s v="Expent  cost"/>
    <d v="2025-09-09T00:00:00"/>
    <m/>
    <m/>
    <d v="2025-09-09T00:00:00"/>
    <s v="PR2526-02227"/>
    <s v="PO2526-03234 "/>
    <d v="2025-09-20T00:00:00"/>
    <m/>
    <n v="100"/>
    <s v="SFST81000048"/>
    <s v="Foam &amp; Cleaning solution pump system"/>
    <s v="Cleaning solution pump No.1"/>
    <n v="19"/>
    <s v="Solenoid valve วาล์วทองเหลือง 1&quot; นิ้ว"/>
    <n v="1"/>
    <s v="PCS."/>
    <n v="1490"/>
    <n v="1490"/>
    <m/>
    <x v="115"/>
    <s v="Recive bill and GRN already"/>
    <s v="GRN2526-0004264,GRN2526-0004838"/>
    <d v="2025-10-24T00:00:00"/>
    <m/>
    <n v="34"/>
    <s v="Ontime"/>
    <m/>
  </r>
  <r>
    <n v="1495"/>
    <s v="Expent  cost"/>
    <d v="2025-09-09T00:00:00"/>
    <m/>
    <m/>
    <d v="2025-09-09T00:00:00"/>
    <s v="PR2526-02227"/>
    <s v="PO2526-03234 "/>
    <d v="2025-09-20T00:00:00"/>
    <m/>
    <n v="100"/>
    <s v="SFST81000048"/>
    <s v="Foam &amp; Cleaning solution pump system"/>
    <s v="Cleaning solution pump No.1"/>
    <n v="20"/>
    <s v=" Air solenoid โซลินอยด์ลม 1/4"/>
    <n v="1"/>
    <s v="PCS."/>
    <n v="1650"/>
    <n v="1650"/>
    <m/>
    <x v="115"/>
    <s v="Recive bill and GRN already"/>
    <s v="GRN2526-0004264,GRN2526-0004838"/>
    <d v="2025-10-24T00:00:00"/>
    <m/>
    <n v="34"/>
    <s v="Ontime"/>
    <m/>
  </r>
  <r>
    <n v="1496"/>
    <s v="Expent  cost"/>
    <d v="2025-09-09T00:00:00"/>
    <m/>
    <m/>
    <d v="2025-09-09T00:00:00"/>
    <s v="PR2526-02227"/>
    <s v="PO2526-03234 "/>
    <d v="2025-09-20T00:00:00"/>
    <m/>
    <n v="100"/>
    <s v="SFST81000048"/>
    <s v="Foam &amp; Cleaning solution pump system"/>
    <s v="Cleaning solution pump No.1"/>
    <n v="21"/>
    <s v="Tank PE 500 Ltr. K=395 mm. ถังน้ำยาสีขาว"/>
    <n v="1"/>
    <s v="PCS."/>
    <n v="16500"/>
    <n v="16500"/>
    <m/>
    <x v="115"/>
    <s v="Recive bill and GRN already"/>
    <s v="GRN2526-0004264,GRN2526-0004838"/>
    <d v="2025-10-24T00:00:00"/>
    <m/>
    <n v="34"/>
    <s v="Ontime"/>
    <m/>
  </r>
  <r>
    <n v="1497"/>
    <s v="Expent  cost"/>
    <d v="2025-09-09T00:00:00"/>
    <m/>
    <m/>
    <d v="2025-09-09T00:00:00"/>
    <s v="PR2526-02227"/>
    <s v="PO2526-03234 "/>
    <d v="2025-09-20T00:00:00"/>
    <m/>
    <n v="100"/>
    <s v="SFST81000048"/>
    <s v="Foam &amp; Cleaning solution pump system"/>
    <s v="Cleaning solution pump No.1"/>
    <n v="22"/>
    <s v="Air Regulator วาล์ปรับลมและดักน้ำพร้อมตัวเดน"/>
    <n v="1"/>
    <s v="PCS."/>
    <n v="6800"/>
    <n v="6800"/>
    <m/>
    <x v="115"/>
    <s v="Recive bill and GRN already"/>
    <s v="GRN2526-0004264,GRN2526-0004838"/>
    <d v="2025-10-24T00:00:00"/>
    <m/>
    <n v="34"/>
    <s v="Ontime"/>
    <m/>
  </r>
  <r>
    <n v="1498"/>
    <s v="Expent  cost"/>
    <d v="2025-09-09T00:00:00"/>
    <m/>
    <m/>
    <d v="2025-09-09T00:00:00"/>
    <s v="PR2526-02227"/>
    <s v="PO2526-03234 "/>
    <d v="2025-09-20T00:00:00"/>
    <m/>
    <n v="100"/>
    <s v="SFST81000048"/>
    <s v="Foam &amp; Cleaning solution pump system"/>
    <s v="Cleaning solution pump No.1"/>
    <n v="23"/>
    <s v="ท่อน้ำยาต่อเข้า Tank"/>
    <n v="1"/>
    <s v="PCS."/>
    <n v="1450"/>
    <n v="1450"/>
    <m/>
    <x v="115"/>
    <s v="Recive bill and GRN already"/>
    <s v="GRN2526-0004264,GRN2526-0004838"/>
    <d v="2025-10-24T00:00:00"/>
    <m/>
    <n v="34"/>
    <s v="Ontime"/>
    <m/>
  </r>
  <r>
    <n v="1499"/>
    <s v="Expent  cost"/>
    <d v="2025-09-09T00:00:00"/>
    <m/>
    <m/>
    <d v="2025-09-09T00:00:00"/>
    <s v="PR2526-02227"/>
    <s v="PO2526-03234 "/>
    <d v="2025-09-20T00:00:00"/>
    <m/>
    <n v="100"/>
    <s v="SFST81000048"/>
    <s v="Foam &amp; Cleaning solution pump system"/>
    <s v="Cleaning solution pump No.1"/>
    <n v="24"/>
    <s v="Sensor วัดระบบน้ำยา Low"/>
    <n v="1"/>
    <s v="PCS."/>
    <n v="2450"/>
    <n v="2450"/>
    <m/>
    <x v="115"/>
    <s v="Recive bill and GRN already"/>
    <s v="GRN2526-0004264,GRN2526-0004838"/>
    <d v="2025-10-24T00:00:00"/>
    <m/>
    <n v="34"/>
    <s v="Ontime"/>
    <m/>
  </r>
  <r>
    <n v="1500"/>
    <s v="Expent  cost"/>
    <d v="2025-09-09T00:00:00"/>
    <m/>
    <m/>
    <d v="2025-09-09T00:00:00"/>
    <s v="PR2526-02227"/>
    <s v="PO2526-03234 "/>
    <d v="2025-09-20T00:00:00"/>
    <m/>
    <n v="100"/>
    <s v="SFST81000048"/>
    <s v="Foam &amp; Cleaning solution pump system"/>
    <s v="Cleaning solution pump No.1"/>
    <n v="25"/>
    <s v="Sensor วัดระบบน้ำยา Hight"/>
    <n v="1"/>
    <s v="PCS."/>
    <n v="2450"/>
    <n v="2450"/>
    <m/>
    <x v="115"/>
    <s v="Recive bill and GRN already"/>
    <s v="GRN2526-0004264,GRN2526-0004838"/>
    <d v="2025-10-24T00:00:00"/>
    <m/>
    <n v="34"/>
    <s v="Ontime"/>
    <m/>
  </r>
  <r>
    <n v="1501"/>
    <s v="Expent  cost"/>
    <d v="2025-09-09T00:00:00"/>
    <m/>
    <m/>
    <d v="2025-09-09T00:00:00"/>
    <s v="PR2526-02227"/>
    <s v="PO2526-03234 "/>
    <d v="2025-09-20T00:00:00"/>
    <m/>
    <n v="100"/>
    <s v="SFST81000048"/>
    <s v="Foam &amp; Cleaning solution pump system"/>
    <s v="Cleaning solution pump No.1"/>
    <n v="26"/>
    <s v="คอยด์คอนโทรลวาล์ว 24vdc"/>
    <n v="2"/>
    <s v="PCS."/>
    <n v="1600"/>
    <n v="3200"/>
    <m/>
    <x v="115"/>
    <s v="Recive bill and GRN already"/>
    <s v="GRN2526-0004264,GRN2526-0004838"/>
    <d v="2025-10-24T00:00:00"/>
    <m/>
    <n v="34"/>
    <s v="Ontime"/>
    <m/>
  </r>
  <r>
    <n v="1502"/>
    <s v="Expent  cost"/>
    <d v="2025-09-09T00:00:00"/>
    <m/>
    <m/>
    <d v="2025-09-09T00:00:00"/>
    <s v="PR2526-02227"/>
    <s v="PO2526-03234 "/>
    <d v="2025-09-20T00:00:00"/>
    <m/>
    <n v="100"/>
    <s v="SFST81000048"/>
    <s v="Foam &amp; Cleaning solution pump system"/>
    <s v="Cleaning solution pump No.1"/>
    <n v="27"/>
    <s v="Pressuer gauge Sumo"/>
    <n v="2"/>
    <s v="PCS."/>
    <n v="3200"/>
    <n v="6400"/>
    <m/>
    <x v="115"/>
    <s v="Recive bill and GRN already"/>
    <s v="GRN2526-0004264,GRN2526-0004838"/>
    <d v="2025-10-24T00:00:00"/>
    <m/>
    <n v="34"/>
    <s v="Ontime"/>
    <m/>
  </r>
  <r>
    <n v="1503"/>
    <s v="Expent  cost"/>
    <d v="2025-09-09T00:00:00"/>
    <m/>
    <m/>
    <d v="2025-09-09T00:00:00"/>
    <s v="PR2526-02227"/>
    <s v="PO2526-03234 "/>
    <d v="2025-09-20T00:00:00"/>
    <m/>
    <n v="100"/>
    <s v="SFST81000048"/>
    <s v="Foam &amp; Cleaning solution pump system"/>
    <s v="Cleaning solution pump No.1"/>
    <n v="28"/>
    <s v="วาล์วสแตนเลส 304 1&quot; นิ้ว kit pipe"/>
    <n v="1"/>
    <s v="PCS."/>
    <n v="4000"/>
    <n v="4000"/>
    <m/>
    <x v="115"/>
    <s v="Recive bill and GRN already"/>
    <s v="GRN2526-0004264,GRN2526-0004838"/>
    <d v="2025-10-24T00:00:00"/>
    <m/>
    <n v="34"/>
    <s v="Ontime"/>
    <m/>
  </r>
  <r>
    <n v="1504"/>
    <s v="Expent  cost"/>
    <d v="2025-09-09T00:00:00"/>
    <m/>
    <m/>
    <d v="2025-09-09T00:00:00"/>
    <s v="PR2526-02227"/>
    <s v="PO2526-03234 "/>
    <d v="2025-09-20T00:00:00"/>
    <m/>
    <n v="100"/>
    <s v="SFST81000048"/>
    <s v="Foam &amp; Cleaning solution pump system"/>
    <s v="Cleaning solution pump No.1"/>
    <n v="29"/>
    <s v="สายลม 8 mm."/>
    <n v="1"/>
    <s v="PCS."/>
    <n v="2500"/>
    <n v="2500"/>
    <m/>
    <x v="115"/>
    <s v="Recive bill and GRN already"/>
    <s v="GRN2526-0004264,GRN2526-0004838"/>
    <d v="2025-10-24T00:00:00"/>
    <m/>
    <n v="34"/>
    <s v="Ontime"/>
    <m/>
  </r>
  <r>
    <n v="1505"/>
    <s v="Expent  cost"/>
    <d v="2025-09-09T00:00:00"/>
    <m/>
    <m/>
    <d v="2025-09-09T00:00:00"/>
    <s v="PR2526-02229"/>
    <s v="PO2526-03203"/>
    <d v="2025-09-16T00:00:00"/>
    <m/>
    <n v="30"/>
    <s v="SFST34000093"/>
    <s v="Consumable part for MN"/>
    <s v="Cevil quipment  &amp; Part"/>
    <n v="1"/>
    <s v="ลวดเชื่อมทังสเตน ขนาด 2.4 mm. (สีฟ้า)"/>
    <n v="4"/>
    <s v="PCS."/>
    <n v="0"/>
    <m/>
    <m/>
    <x v="25"/>
    <s v="Recive bill and GRN already"/>
    <s v="GRN2526-0004108"/>
    <d v="2025-09-23T00:00:00"/>
    <m/>
    <n v="7"/>
    <s v="Ontime"/>
    <m/>
  </r>
  <r>
    <n v="1506"/>
    <s v="Expent  cost"/>
    <d v="2025-09-09T00:00:00"/>
    <m/>
    <m/>
    <d v="2025-09-09T00:00:00"/>
    <s v="PR2526-02263"/>
    <s v="PO2526-03206"/>
    <d v="2025-09-15T00:00:00"/>
    <m/>
    <n v="30"/>
    <s v="SFST34000053"/>
    <s v="Refrigerant-oil for cooling M/C"/>
    <s v="Refrigerant"/>
    <n v="1"/>
    <s v="R410A Refrigerant,(1 Tank 11.3 kg/Tank)"/>
    <n v="4"/>
    <s v="DRUM."/>
    <n v="2700"/>
    <n v="10800"/>
    <m/>
    <x v="189"/>
    <s v="Recive bill and GRN already"/>
    <s v="GRN2526-0003909"/>
    <d v="2025-09-16T00:00:00"/>
    <m/>
    <n v="1"/>
    <s v="Ontime"/>
    <m/>
  </r>
  <r>
    <n v="1507"/>
    <s v="Expent  cost"/>
    <d v="2025-09-10T00:00:00"/>
    <m/>
    <m/>
    <d v="2025-09-10T00:00:00"/>
    <s v="PR2526-02264"/>
    <s v="PO2526-03205"/>
    <d v="2025-09-15T00:00:00"/>
    <m/>
    <n v="30"/>
    <s v="SFST34000054"/>
    <s v="Refrigerant-oil for cooling M/C"/>
    <s v="Refrigerant"/>
    <n v="2"/>
    <s v="R507 Refrigerant,(1 Tank 11.3 kg/Tank)"/>
    <n v="20"/>
    <s v="DRUM."/>
    <n v="2450"/>
    <n v="49000"/>
    <m/>
    <x v="189"/>
    <s v="Recive bill and GRN already"/>
    <s v="GRN2526-0003910"/>
    <d v="2025-09-16T00:00:00"/>
    <m/>
    <n v="1"/>
    <s v="Ontime"/>
    <m/>
  </r>
  <r>
    <n v="1508"/>
    <s v="Expent  cost"/>
    <d v="2025-09-10T00:00:00"/>
    <m/>
    <m/>
    <d v="2025-09-10T00:00:00"/>
    <s v="PR2526-02265"/>
    <s v="PO2526-03672"/>
    <d v="2025-10-07T00:00:00"/>
    <m/>
    <n v="60"/>
    <s v="SFST81000048"/>
    <s v="PD Machine"/>
    <s v="Transport Conveyor1"/>
    <n v="1"/>
    <s v="งาน Modify Transfer_x000a_- พร้อมติดตั้งหน้างาน"/>
    <n v="2"/>
    <s v="Job."/>
    <n v="20000"/>
    <n v="40000"/>
    <m/>
    <x v="194"/>
    <s v="Recive bill and GRN already"/>
    <s v="GRN2526-0006254"/>
    <d v="2025-12-18T00:00:00"/>
    <m/>
    <n v="72"/>
    <s v="over deliverry"/>
    <m/>
  </r>
  <r>
    <n v="1509"/>
    <s v="Expent  cost"/>
    <d v="2025-09-10T00:00:00"/>
    <m/>
    <m/>
    <d v="2025-09-10T00:00:00"/>
    <s v="PR2526-02266"/>
    <s v="PO2526-03204"/>
    <d v="2025-09-15T00:00:00"/>
    <m/>
    <n v="30"/>
    <s v="SFST34000064"/>
    <s v="Consumable part for MN"/>
    <s v="Consumable part"/>
    <n v="1"/>
    <s v="Ruamthong, RT490-61-24, 380V, 3PH , 1HP, Motor fan"/>
    <n v="4"/>
    <s v="PCS."/>
    <n v="4399.07"/>
    <n v="17596.28"/>
    <m/>
    <x v="58"/>
    <s v="Recive bill and GRN already"/>
    <s v="GRN2526-0003992"/>
    <d v="2025-09-19T00:00:00"/>
    <m/>
    <n v="4"/>
    <s v="Ontime"/>
    <m/>
  </r>
  <r>
    <n v="1510"/>
    <s v="Expent  cost"/>
    <d v="2025-09-10T00:00:00"/>
    <m/>
    <m/>
    <d v="2025-09-10T00:00:00"/>
    <s v="PR2526-02266"/>
    <s v="PO2526-03204"/>
    <d v="2025-09-15T00:00:00"/>
    <m/>
    <n v="30"/>
    <s v="SFST34000063"/>
    <s v="Consumable part for MN"/>
    <s v="Consumable part"/>
    <n v="2"/>
    <s v="Ruamthong, RT465-3/4HP,380V ,50Hz, 3PH , Motor fan"/>
    <n v="4"/>
    <s v="PCS."/>
    <n v="4959.8100000000004"/>
    <n v="19839.240000000002"/>
    <m/>
    <x v="58"/>
    <s v="Recive bill and GRN already"/>
    <s v="GRN2526-0003992"/>
    <d v="2025-09-19T00:00:00"/>
    <m/>
    <n v="4"/>
    <s v="Ontime"/>
    <m/>
  </r>
  <r>
    <n v="1511"/>
    <s v="CAPEX  (Budget)"/>
    <d v="2025-09-10T00:00:00"/>
    <m/>
    <m/>
    <d v="2025-09-10T00:00:00"/>
    <s v="PR2526-02267"/>
    <s v="PO2526-03792 "/>
    <d v="2025-10-18T00:00:00"/>
    <m/>
    <n v="30"/>
    <s v="SFST82000007"/>
    <s v="Tool and Equipment  Engineering"/>
    <s v="Tool and Equipment"/>
    <n v="1"/>
    <s v="ครื่องต๊าปเกลียว NEWTON NT4-A 1/2&quot; - 4&quot;_x000a_- ฟันต๊าปท่อประปา HSS (PT) -A 1&quot; - 2&quot;_x000a_- ฟันต๊าปท่อประปา HSS (NPT) -A 1&quot; - 2&quot;_x000a_- ฟันต๊าปท่อประปา HSS (NPT) -A 1/2&quot; - 3/4&quot;"/>
    <n v="1"/>
    <s v="EA."/>
    <n v="35514.019999999997"/>
    <n v="35514.019999999997"/>
    <m/>
    <x v="195"/>
    <s v="Recive bill and GRN already"/>
    <s v="GRN2526-0005215"/>
    <d v="2025-11-11T00:00:00"/>
    <m/>
    <n v="24"/>
    <s v="Ontime"/>
    <m/>
  </r>
  <r>
    <n v="1512"/>
    <s v="CAPEX  (Budget)"/>
    <d v="2025-09-10T00:00:00"/>
    <m/>
    <m/>
    <d v="2025-09-10T00:00:00"/>
    <s v="PR2526-02268"/>
    <s v="PO2526-03538 "/>
    <d v="2025-10-02T00:00:00"/>
    <m/>
    <n v="60"/>
    <s v="SFST82000007"/>
    <s v="Tool and Equipment  Engineering"/>
    <s v="Tool and Equipment"/>
    <n v="1"/>
    <s v="&quot;Falcon&quot;, MAX CUT 60P, DC Inverter Plastma cutting machine"/>
    <n v="1"/>
    <s v="EA."/>
    <n v="24030"/>
    <n v="24030"/>
    <m/>
    <x v="117"/>
    <s v="Recive bill and GRN already"/>
    <s v="GRN2526-0004672"/>
    <d v="2025-10-17T00:00:00"/>
    <m/>
    <n v="15"/>
    <s v="Ontime"/>
    <m/>
  </r>
  <r>
    <n v="1513"/>
    <s v="CAPEX  (Budget)"/>
    <d v="2025-09-10T00:00:00"/>
    <m/>
    <m/>
    <d v="2025-09-10T00:00:00"/>
    <s v="PR2526-02268"/>
    <s v="PO2526-03537"/>
    <d v="2025-10-02T00:00:00"/>
    <m/>
    <n v="60"/>
    <s v="SFST82000007"/>
    <s v="Tool and Equipment  Engineering"/>
    <s v="Tool and Equipment"/>
    <n v="1"/>
    <s v="&quot;Tiger&quot;, TGA22-100, 3HP,220V, ปั๊มลมสายพาน"/>
    <n v="1"/>
    <s v="EA."/>
    <n v="15000"/>
    <n v="15000"/>
    <m/>
    <x v="25"/>
    <s v="Recive bill and GRN already"/>
    <s v="GRN2526-0004535"/>
    <d v="2025-10-11T00:00:00"/>
    <m/>
    <n v="9"/>
    <s v="Ontime"/>
    <m/>
  </r>
  <r>
    <n v="1514"/>
    <s v="CAPEX  (Budget)"/>
    <d v="2025-09-10T00:00:00"/>
    <m/>
    <m/>
    <d v="2025-09-10T00:00:00"/>
    <s v="PR2526-02268"/>
    <s v="PO2526-03538 "/>
    <d v="2025-10-02T00:00:00"/>
    <m/>
    <n v="60"/>
    <s v="SFST82000007"/>
    <s v="Tool and Equipment  Engineering"/>
    <s v="Tool and Equipment"/>
    <n v="1"/>
    <s v="Facon, Advance AC/DC TIG 200P, Tig Welding machine"/>
    <n v="1"/>
    <s v="EA."/>
    <n v="35000"/>
    <n v="35000"/>
    <m/>
    <x v="117"/>
    <s v="Recive bill and GRN already"/>
    <s v="GRN2526-0004672"/>
    <d v="2025-10-17T00:00:00"/>
    <m/>
    <n v="15"/>
    <s v="Ontime"/>
    <m/>
  </r>
  <r>
    <n v="1515"/>
    <s v="Expent  cost"/>
    <d v="2025-09-16T00:00:00"/>
    <m/>
    <m/>
    <d v="2025-09-16T00:00:00"/>
    <s v="PR2526-02341"/>
    <s v="PO2526-03498"/>
    <d v="2025-10-02T00:00:00"/>
    <m/>
    <n v="120"/>
    <s v="SFST34000137"/>
    <s v="Tool and Equipment  Engineering"/>
    <s v="Tool and Equipment"/>
    <n v="1"/>
    <s v="argon gas 6 Q"/>
    <n v="1"/>
    <s v="DRUM."/>
    <n v="900"/>
    <n v="900"/>
    <m/>
    <x v="4"/>
    <s v="Recive bill and GRN already"/>
    <s v="GRN2526-0004255"/>
    <d v="2025-10-02T00:00:00"/>
    <m/>
    <n v="0"/>
    <s v="Ontime"/>
    <m/>
  </r>
  <r>
    <n v="1516"/>
    <s v="Expent  cost"/>
    <d v="2025-09-16T00:00:00"/>
    <m/>
    <m/>
    <d v="2025-09-16T00:00:00"/>
    <s v="PR2526-02341"/>
    <s v="PO2526-03498"/>
    <d v="2025-10-02T00:00:00"/>
    <m/>
    <n v="120"/>
    <s v="SFST34000137"/>
    <s v="Tool and Equipment  Engineering"/>
    <s v="Tool and Equipment"/>
    <n v="1"/>
    <s v="argon gas 6 Q"/>
    <n v="1"/>
    <s v="DRUM."/>
    <n v="900"/>
    <n v="900"/>
    <m/>
    <x v="4"/>
    <s v="Recive bill and GRN already"/>
    <s v="GRN2526-0005306"/>
    <d v="2025-11-13T00:00:00"/>
    <m/>
    <n v="42"/>
    <s v="Ontime"/>
    <m/>
  </r>
  <r>
    <n v="1517"/>
    <s v="Expent  cost"/>
    <d v="2025-09-16T00:00:00"/>
    <m/>
    <m/>
    <d v="2025-09-16T00:00:00"/>
    <s v="PR2526-02341"/>
    <s v="PO2526-03498"/>
    <d v="2025-10-02T00:00:00"/>
    <m/>
    <n v="120"/>
    <s v="SFST34000137"/>
    <s v="Tool and Equipment  Engineering"/>
    <s v="Tool and Equipment"/>
    <n v="2"/>
    <s v="argon gas 6 Q"/>
    <n v="1"/>
    <s v="DRUM."/>
    <n v="900"/>
    <n v="900"/>
    <m/>
    <x v="4"/>
    <s v="Recive bill and GRN already"/>
    <s v="GRN2526-0007956"/>
    <d v="2026-02-11T00:00:00"/>
    <m/>
    <n v="132"/>
    <s v="over deliverry"/>
    <m/>
  </r>
  <r>
    <n v="1518"/>
    <s v="Expent  cost"/>
    <d v="2025-09-16T00:00:00"/>
    <m/>
    <m/>
    <d v="2025-09-16T00:00:00"/>
    <s v="PR2526-02341"/>
    <s v="PO2526-03498"/>
    <d v="2025-10-02T00:00:00"/>
    <m/>
    <n v="120"/>
    <s v="SFST34000137"/>
    <s v="Tool and Equipment  Engineering"/>
    <s v="Consumable part"/>
    <n v="3"/>
    <s v="argon gas 6 Q"/>
    <n v="1"/>
    <s v="DRUM."/>
    <n v="900"/>
    <n v="900"/>
    <m/>
    <x v="4"/>
    <s v="Waitting Supplier transportation "/>
    <m/>
    <m/>
    <m/>
    <n v="-45932"/>
    <s v="Ontime"/>
    <m/>
  </r>
  <r>
    <n v="1519"/>
    <s v="Expent  cost"/>
    <d v="2025-09-17T00:00:00"/>
    <m/>
    <m/>
    <d v="2025-09-17T00:00:00"/>
    <s v="PR2526-02349"/>
    <s v="PO2526-03480"/>
    <d v="2025-09-30T00:00:00"/>
    <m/>
    <n v="120"/>
    <s v="SFST81000009"/>
    <s v="Water plant"/>
    <s v="RO Unit"/>
    <n v="1"/>
    <s v="Injection valve PVT 6x4"/>
    <n v="1"/>
    <s v="PCS."/>
    <n v="2673"/>
    <n v="2673"/>
    <m/>
    <x v="142"/>
    <s v="Recive bill and GRN already"/>
    <s v="GRN2526-0006459"/>
    <d v="2025-12-23T00:00:00"/>
    <m/>
    <n v="84"/>
    <s v="Ontime"/>
    <m/>
  </r>
  <r>
    <n v="1520"/>
    <s v="Expent  cost"/>
    <d v="2025-09-17T00:00:00"/>
    <m/>
    <m/>
    <d v="2025-09-17T00:00:00"/>
    <s v="PR2526-02349"/>
    <s v="PO2526-03480"/>
    <d v="2025-09-30T00:00:00"/>
    <m/>
    <n v="120"/>
    <s v="SFST81000009"/>
    <s v="Water plant"/>
    <s v="RO Unit"/>
    <n v="2"/>
    <s v="Tube supply. PTEF 6x4mm"/>
    <n v="10"/>
    <s v="M."/>
    <n v="392.4"/>
    <n v="3924"/>
    <m/>
    <x v="142"/>
    <s v="Recive bill and GRN already"/>
    <s v="GRN2526-0006459"/>
    <d v="2025-12-23T00:00:00"/>
    <m/>
    <n v="84"/>
    <s v="Ontime"/>
    <m/>
  </r>
  <r>
    <n v="1521"/>
    <s v="Expent  cost"/>
    <d v="2025-09-17T00:00:00"/>
    <m/>
    <m/>
    <d v="2025-09-17T00:00:00"/>
    <s v="PR2526-02350"/>
    <s v="PO2526-03483"/>
    <d v="2025-09-30T00:00:00"/>
    <m/>
    <n v="30"/>
    <s v="SFST81000048"/>
    <s v="Tool and Equipment PD M/C"/>
    <s v="Tool and Equipment"/>
    <n v="1"/>
    <s v="Milling Part ตามตัวอย่าง พร้อมทำสลัก_x000a_-Mat.: Stainless Steel"/>
    <n v="2"/>
    <s v="PCS."/>
    <n v="500"/>
    <n v="1000"/>
    <m/>
    <x v="28"/>
    <s v="Recive bill and GRN already"/>
    <s v="GRN2526-0004373"/>
    <d v="2025-10-06T00:00:00"/>
    <m/>
    <n v="6"/>
    <s v="Ontime"/>
    <m/>
  </r>
  <r>
    <n v="1522"/>
    <s v="Expent  cost"/>
    <d v="2025-09-17T00:00:00"/>
    <m/>
    <m/>
    <d v="2025-09-17T00:00:00"/>
    <s v="PR2526-02350"/>
    <s v="PO2526-03483"/>
    <d v="2025-09-30T00:00:00"/>
    <m/>
    <n v="30"/>
    <s v="SFST81000048"/>
    <s v="Tool and Equipment PD M/C"/>
    <s v="Tool and Equipment"/>
    <n v="1"/>
    <s v="Mat.: Clear Acrylic"/>
    <n v="2"/>
    <s v="PCS."/>
    <n v="400"/>
    <n v="800"/>
    <m/>
    <x v="28"/>
    <s v="Recive bill and GRN already"/>
    <s v="GRN2526-0004837"/>
    <d v="2025-10-24T00:00:00"/>
    <m/>
    <n v="24"/>
    <s v="Ontime"/>
    <m/>
  </r>
  <r>
    <n v="1523"/>
    <s v="Expent  cost"/>
    <d v="2025-09-17T00:00:00"/>
    <m/>
    <m/>
    <d v="2025-09-17T00:00:00"/>
    <s v="PR2526-02351"/>
    <s v="PO2526-03478"/>
    <d v="2025-09-30T00:00:00"/>
    <m/>
    <n v="60"/>
    <s v="SFST81000050"/>
    <s v="Tool and Equipment PD M/C"/>
    <s v="Tool and Equipment"/>
    <n v="2"/>
    <s v="Material tube bergin, blue (เส้นละ 25 M.) (จำนวน 4 เส้น)"/>
    <n v="100"/>
    <s v="PCS."/>
    <n v="600"/>
    <n v="60000"/>
    <m/>
    <x v="128"/>
    <s v="Recive bill and GRN already"/>
    <s v="GRN2526-0004538"/>
    <d v="2025-10-11T00:00:00"/>
    <m/>
    <n v="11"/>
    <s v="Ontime"/>
    <m/>
  </r>
  <r>
    <n v="1524"/>
    <s v="Expent  cost"/>
    <d v="2025-09-17T00:00:00"/>
    <m/>
    <m/>
    <d v="2025-09-17T00:00:00"/>
    <s v="PR2526-02351"/>
    <s v="PO2526-03478"/>
    <d v="2025-09-30T00:00:00"/>
    <m/>
    <n v="60"/>
    <s v="SFST81000050"/>
    <s v="Tool and Equipment PD M/C"/>
    <s v="Tool and Equipment"/>
    <n v="1"/>
    <s v="ปลอกย้ำ HYDROLIC"/>
    <n v="8"/>
    <s v="PCS."/>
    <n v="400"/>
    <n v="3200"/>
    <m/>
    <x v="128"/>
    <s v="Recive bill and GRN already"/>
    <s v="GRN2526-0004538"/>
    <d v="2025-10-11T00:00:00"/>
    <m/>
    <n v="11"/>
    <s v="Ontime"/>
    <m/>
  </r>
  <r>
    <n v="1525"/>
    <s v="Expent  cost"/>
    <d v="2025-09-17T00:00:00"/>
    <m/>
    <m/>
    <d v="2025-09-17T00:00:00"/>
    <s v="PR2526-02351"/>
    <s v="PO2526-03478"/>
    <d v="2025-09-30T00:00:00"/>
    <m/>
    <n v="60"/>
    <s v="SFST81000050"/>
    <s v="Tool and Equipment PD M/C"/>
    <s v="Tool and Equipment"/>
    <n v="2"/>
    <s v="GBMT0808 (ปลอกย่า) หางหนู 4หุน เกลียวนอก 4หุน"/>
    <n v="4"/>
    <s v="PCS."/>
    <n v="400"/>
    <n v="1600"/>
    <m/>
    <x v="128"/>
    <s v="Recive bill and GRN already"/>
    <s v="GRN2526-0004538"/>
    <d v="2025-10-11T00:00:00"/>
    <m/>
    <n v="11"/>
    <s v="Ontime"/>
    <m/>
  </r>
  <r>
    <n v="1526"/>
    <s v="Expent  cost"/>
    <d v="2025-09-17T00:00:00"/>
    <m/>
    <m/>
    <d v="2025-09-17T00:00:00"/>
    <s v="PR2526-02351"/>
    <s v="PO2526-03478"/>
    <d v="2025-09-30T00:00:00"/>
    <m/>
    <n v="60"/>
    <s v="SFST81000050"/>
    <s v="Tool and Equipment PD M/C"/>
    <s v="Tool and Equipment"/>
    <n v="3"/>
    <s v="GBMT0806 (ปลอกย่า) หางหนู 4หุน เกลียวนอก 3หุน"/>
    <n v="4"/>
    <s v="PCS."/>
    <n v="400"/>
    <n v="1600"/>
    <m/>
    <x v="128"/>
    <s v="Recive bill and GRN already"/>
    <s v="GRN2526-0004538"/>
    <d v="2025-10-11T00:00:00"/>
    <m/>
    <n v="11"/>
    <s v="Ontime"/>
    <m/>
  </r>
  <r>
    <n v="1527"/>
    <s v="Expent  cost"/>
    <d v="2025-09-17T00:00:00"/>
    <m/>
    <m/>
    <d v="2025-09-17T00:00:00"/>
    <s v="PR2526-02351"/>
    <s v="PO2526-03478"/>
    <d v="2025-09-30T00:00:00"/>
    <m/>
    <n v="60"/>
    <s v="SFST81000050"/>
    <s v="Tool and Equipment PD M/C"/>
    <s v="Tool and Equipment"/>
    <n v="4"/>
    <s v="Hose 25 M. (ตู้เก่า)"/>
    <n v="2"/>
    <s v="PCS."/>
    <n v="15500"/>
    <n v="31000"/>
    <m/>
    <x v="128"/>
    <s v="Recive bill and GRN already"/>
    <s v="GRN2526-0004538"/>
    <d v="2025-10-11T00:00:00"/>
    <m/>
    <n v="11"/>
    <s v="Ontime"/>
    <m/>
  </r>
  <r>
    <n v="1528"/>
    <s v="Expent  cost"/>
    <d v="2025-09-17T00:00:00"/>
    <m/>
    <m/>
    <d v="2025-09-17T00:00:00"/>
    <s v="PR2526-02351"/>
    <s v="PO2526-03478"/>
    <d v="2025-09-30T00:00:00"/>
    <m/>
    <n v="60"/>
    <s v="SFST81000050"/>
    <s v="Tool and Equipment PD M/C"/>
    <s v="Tool and Equipment"/>
    <n v="5"/>
    <s v=" Male Coupling 1/2 Internal"/>
    <n v="2"/>
    <s v="PCS."/>
    <n v="1800"/>
    <n v="3600"/>
    <m/>
    <x v="128"/>
    <s v="Recive bill and GRN already"/>
    <s v="GRN2526-0004538"/>
    <d v="2025-10-11T00:00:00"/>
    <m/>
    <n v="11"/>
    <s v="Ontime"/>
    <m/>
  </r>
  <r>
    <n v="1529"/>
    <s v="Expent  cost"/>
    <d v="2025-09-18T00:00:00"/>
    <m/>
    <m/>
    <d v="2025-09-18T00:00:00"/>
    <s v="PR2526-02384"/>
    <s v="PO2526-03455"/>
    <d v="2025-09-29T00:00:00"/>
    <m/>
    <n v="30"/>
    <s v="SFST81000048"/>
    <s v="Cooling machine for PD line"/>
    <s v="Cooling  part"/>
    <n v="1"/>
    <s v="Danfoss Filter drier DML 164"/>
    <n v="4"/>
    <s v="PCS."/>
    <n v="345"/>
    <n v="1380"/>
    <m/>
    <x v="26"/>
    <s v="Recive bill and GRN already"/>
    <s v="GRN2526-0004376"/>
    <d v="2025-10-06T00:00:00"/>
    <m/>
    <n v="7"/>
    <s v="Ontime"/>
    <m/>
  </r>
  <r>
    <n v="1530"/>
    <s v="Expent  cost"/>
    <d v="2025-09-18T00:00:00"/>
    <m/>
    <m/>
    <d v="2025-09-18T00:00:00"/>
    <s v="PR2526-02385"/>
    <s v="PO2526-03441"/>
    <d v="2025-09-29T00:00:00"/>
    <m/>
    <n v="30"/>
    <s v="SFST81000048"/>
    <s v="Tool and Equipment PD M/C"/>
    <s v="Tool and Equipment"/>
    <n v="1"/>
    <s v="ARI BELLOW SEAL GLOBE VALVE FIG.23.046 PN25 DN25_x000a_- BODY: GGG 40.3(EN-JS1049)_x000a_- CONNECTION: FLANGE DIN_x000a_- MAX.TEMP: 350°C"/>
    <n v="2"/>
    <s v="PCS."/>
    <n v="7320"/>
    <n v="14640"/>
    <m/>
    <x v="98"/>
    <s v="Recive bill and GRN already"/>
    <s v="GRN2627-0000039"/>
    <d v="2026-04-02T00:00:00"/>
    <m/>
    <n v="185"/>
    <s v="over deliverry"/>
    <m/>
  </r>
  <r>
    <n v="1531"/>
    <s v="Expent  cost"/>
    <d v="2025-09-18T00:00:00"/>
    <m/>
    <m/>
    <d v="2025-09-18T00:00:00"/>
    <s v="PR2526-02387"/>
    <s v="PO2526-03472"/>
    <d v="2025-09-29T00:00:00"/>
    <m/>
    <n v="60"/>
    <s v="SFST81000009"/>
    <s v="Consumable part for MN"/>
    <s v="Consumable part"/>
    <n v="1"/>
    <s v="Rust Oleum (A+B) (3.785L.) สีขาว รหัส 9391+9305 Epoxy"/>
    <n v="6"/>
    <s v="PCS."/>
    <n v="1840"/>
    <n v="11040"/>
    <m/>
    <x v="158"/>
    <s v="Recive bill and GRN already"/>
    <s v="GRN2526-0004592"/>
    <d v="2025-10-15T00:00:00"/>
    <m/>
    <n v="16"/>
    <s v="Ontime"/>
    <m/>
  </r>
  <r>
    <n v="1532"/>
    <s v="Expent  cost"/>
    <d v="2025-09-18T00:00:00"/>
    <m/>
    <m/>
    <d v="2025-09-18T00:00:00"/>
    <s v="PR2526-02387"/>
    <s v="PO2526-03473"/>
    <d v="2025-09-29T00:00:00"/>
    <m/>
    <n v="60"/>
    <s v="SFST81000009"/>
    <s v="Consumable part for MN"/>
    <s v="Consumable part"/>
    <n v="1"/>
    <s v="Rust Oleum Thinner No.160 (3.785L.)"/>
    <n v="6"/>
    <s v="PCS."/>
    <n v="720"/>
    <n v="4320"/>
    <m/>
    <x v="158"/>
    <s v="Recive bill and GRN already"/>
    <s v="GRN2526-0004591"/>
    <d v="2025-10-15T00:00:00"/>
    <m/>
    <n v="16"/>
    <s v="Ontime"/>
    <m/>
  </r>
  <r>
    <n v="1533"/>
    <s v="Expent  cost"/>
    <d v="2025-09-18T00:00:00"/>
    <m/>
    <m/>
    <d v="2025-09-18T00:00:00"/>
    <s v="PR2526-02387"/>
    <s v="PO2526-03473"/>
    <d v="2025-09-29T00:00:00"/>
    <m/>
    <n v="60"/>
    <s v="SFST81000009"/>
    <s v="Consumable part for MN"/>
    <s v="Consumable part"/>
    <n v="2"/>
    <s v="TOA BARCO ทินเนอร์ รุ่น AAA ขนาด 11 กก. (ปิ๊บ)"/>
    <n v="2"/>
    <s v="PCS."/>
    <n v="940"/>
    <n v="1880"/>
    <m/>
    <x v="158"/>
    <s v="Recive bill and GRN already"/>
    <s v="GRN2526-0004591"/>
    <d v="2025-10-15T00:00:00"/>
    <m/>
    <n v="16"/>
    <s v="Ontime"/>
    <m/>
  </r>
  <r>
    <n v="1534"/>
    <s v="Expent  cost"/>
    <d v="2025-09-18T00:00:00"/>
    <m/>
    <m/>
    <d v="2025-09-18T00:00:00"/>
    <s v="PR2526-02388"/>
    <s v="PO2526-03471"/>
    <d v="2025-09-29T00:00:00"/>
    <m/>
    <n v="120"/>
    <s v="SFST81000048"/>
    <s v="Waste water "/>
    <s v="Water pump for production line cleaning No.2"/>
    <n v="1"/>
    <s v="Remove &amp; Installation Motor Pump 7.5 kW"/>
    <n v="1"/>
    <s v="Job."/>
    <n v="5000"/>
    <n v="5000"/>
    <m/>
    <x v="144"/>
    <s v="Recive bill and GRN already"/>
    <s v="GRN2526-0006769"/>
    <d v="2026-01-08T00:00:00"/>
    <m/>
    <n v="101"/>
    <s v="Ontime"/>
    <m/>
  </r>
  <r>
    <n v="1535"/>
    <s v="Expent  cost"/>
    <d v="2025-09-18T00:00:00"/>
    <m/>
    <m/>
    <d v="2025-09-18T00:00:00"/>
    <s v="PR2526-02388"/>
    <s v="PO2526-03471"/>
    <d v="2025-09-29T00:00:00"/>
    <m/>
    <n v="120"/>
    <s v="SFST81000048"/>
    <s v="Foam &amp; Cleaning solution pump system"/>
    <s v="Water pump for production line cleaning No.2"/>
    <n v="2"/>
    <s v="Overhaul Motor_x000a_- Inspection EE &amp; MC_x000a_- Replace bearing DE 7308 &amp; NDE 6206-2RS 2 Ea_x000a_- Replace oil seal 2 Ea._x000a_- Balance Rotor 1 Job._x000a_- Test Run 1 Job."/>
    <n v="1"/>
    <s v="Job."/>
    <n v="12000"/>
    <n v="12000"/>
    <m/>
    <x v="144"/>
    <s v="Recive bill and GRN already"/>
    <s v="GRN2526-0006769"/>
    <d v="2026-01-08T00:00:00"/>
    <m/>
    <n v="101"/>
    <s v="Ontime"/>
    <m/>
  </r>
  <r>
    <n v="1536"/>
    <s v="Expent  cost"/>
    <d v="2025-09-18T00:00:00"/>
    <m/>
    <m/>
    <d v="2025-09-18T00:00:00"/>
    <s v="PR2526-02388"/>
    <s v="PO2526-03471"/>
    <d v="2025-09-29T00:00:00"/>
    <m/>
    <n v="120"/>
    <s v="SFST81000048"/>
    <s v="Foam &amp; Cleaning solution pump system"/>
    <s v="Water pump for production line cleaning No.2"/>
    <n v="3"/>
    <s v="Overhaul Pump_x000a_- Inspection MC _x000a_- Replace mechanical seal 1 Ea GRUNDFOS_x000a_- Replace O-ring 1 Set"/>
    <n v="1"/>
    <s v="Job."/>
    <n v="15000"/>
    <n v="15000"/>
    <m/>
    <x v="144"/>
    <s v="Recive bill and GRN already"/>
    <s v="GRN2526-0006769"/>
    <d v="2026-01-08T00:00:00"/>
    <m/>
    <n v="101"/>
    <s v="Ontime"/>
    <m/>
  </r>
  <r>
    <n v="1537"/>
    <s v="Expent  cost"/>
    <d v="2025-09-18T00:00:00"/>
    <m/>
    <m/>
    <d v="2025-09-18T00:00:00"/>
    <s v="PR2526-02388"/>
    <s v="PO2526-03471"/>
    <d v="2025-09-29T00:00:00"/>
    <m/>
    <n v="120"/>
    <s v="SFST81000048"/>
    <s v="Foam &amp; Cleaning solution pump system"/>
    <s v="Water pump for production line cleaning No.2"/>
    <n v="1"/>
    <s v="Transportation"/>
    <n v="1"/>
    <s v="Job."/>
    <n v="1500"/>
    <n v="1500"/>
    <m/>
    <x v="144"/>
    <s v="Recive bill and GRN already"/>
    <s v="GRN2526-0006769"/>
    <d v="2026-01-08T00:00:00"/>
    <m/>
    <n v="101"/>
    <s v="Ontime"/>
    <m/>
  </r>
  <r>
    <n v="1538"/>
    <s v="Expent  cost"/>
    <d v="2025-09-19T00:00:00"/>
    <m/>
    <m/>
    <d v="2025-09-19T00:00:00"/>
    <s v="PR2526-02398"/>
    <s v="PO2526-03474"/>
    <d v="2025-09-30T00:00:00"/>
    <m/>
    <n v="30"/>
    <s v="SFST81000048"/>
    <s v="Refrigerant-oil for cooling M/C"/>
    <s v="Cooling  part"/>
    <n v="1"/>
    <s v="Danfoss Expansion Valve TE 2/R404A-R507/068Z3403"/>
    <n v="3"/>
    <s v="PCS."/>
    <n v="1298"/>
    <n v="3894"/>
    <m/>
    <x v="29"/>
    <s v="Recive bill and GRN already"/>
    <s v="GRN2526-0004741"/>
    <d v="2025-10-21T00:00:00"/>
    <m/>
    <n v="21"/>
    <s v="Ontime"/>
    <m/>
  </r>
  <r>
    <n v="1539"/>
    <s v="Expent  cost"/>
    <d v="2025-09-19T00:00:00"/>
    <m/>
    <m/>
    <d v="2025-09-19T00:00:00"/>
    <s v="PR2526-02398"/>
    <s v="PO2526-03474"/>
    <d v="2025-09-30T00:00:00"/>
    <m/>
    <n v="30"/>
    <s v="SFST81000048"/>
    <s v="Refrigerant-oil for cooling M/C"/>
    <s v="Cooling  part"/>
    <n v="2"/>
    <s v="Danfoss Expansion Valve TES 2/R404A-R507/068Z3403"/>
    <n v="3"/>
    <s v="PCS."/>
    <n v="1298"/>
    <n v="3894"/>
    <m/>
    <x v="29"/>
    <s v="Recive bill and GRN already"/>
    <s v="GRN2526-0004741"/>
    <d v="2025-10-21T00:00:00"/>
    <m/>
    <n v="21"/>
    <s v="Ontime"/>
    <m/>
  </r>
  <r>
    <n v="1540"/>
    <s v="Expent  cost"/>
    <d v="2025-09-19T00:00:00"/>
    <m/>
    <m/>
    <d v="2025-09-19T00:00:00"/>
    <s v="PR2526-02398"/>
    <s v="PO2526-03474"/>
    <d v="2025-09-30T00:00:00"/>
    <m/>
    <n v="30"/>
    <s v="SFST81000048"/>
    <s v="Refrigerant-oil for cooling M/C"/>
    <s v="Cooling  part"/>
    <n v="3"/>
    <s v="Danfoss Expansion Valve TE 5/R404A-R507/06783342"/>
    <n v="2"/>
    <s v="PCS."/>
    <n v="1614"/>
    <n v="3228"/>
    <m/>
    <x v="29"/>
    <s v="Recive bill and GRN already"/>
    <s v="GRN2526-0004741"/>
    <d v="2025-10-21T00:00:00"/>
    <m/>
    <n v="21"/>
    <s v="Ontime"/>
    <m/>
  </r>
  <r>
    <n v="1541"/>
    <s v="Expent  cost"/>
    <d v="2025-09-19T00:00:00"/>
    <m/>
    <m/>
    <d v="2025-09-19T00:00:00"/>
    <s v="PR2526-02398"/>
    <s v="PO2526-03474"/>
    <d v="2025-09-30T00:00:00"/>
    <m/>
    <n v="30"/>
    <s v="SFST81000048"/>
    <s v="Refrigerant-oil for cooling M/C"/>
    <s v="Cooling  part"/>
    <n v="4"/>
    <s v="Danfoss Expansion Valve TES 5/R404A-R507/06783342"/>
    <n v="2"/>
    <s v="PCS."/>
    <n v="1614"/>
    <n v="3228"/>
    <m/>
    <x v="29"/>
    <s v="Recive bill and GRN already"/>
    <s v="GRN2526-0004741"/>
    <d v="2025-10-21T00:00:00"/>
    <m/>
    <n v="21"/>
    <s v="Ontime"/>
    <m/>
  </r>
  <r>
    <n v="1542"/>
    <s v="Expent  cost"/>
    <d v="2025-09-19T00:00:00"/>
    <m/>
    <m/>
    <d v="2025-09-19T00:00:00"/>
    <s v="PR2526-02398"/>
    <s v="PO2526-03474"/>
    <d v="2025-09-30T00:00:00"/>
    <m/>
    <n v="30"/>
    <s v="SFST81000048"/>
    <s v="Refrigerant-oil for cooling M/C"/>
    <s v="Cooling  part"/>
    <n v="5"/>
    <s v="Danfoss Expansion Valve TES 2/R404A-R507/068Z3403 Inclued Orafic"/>
    <n v="1"/>
    <s v="PCS."/>
    <n v="1662"/>
    <n v="1662"/>
    <m/>
    <x v="29"/>
    <s v="Recive bill and GRN already"/>
    <s v="GRN2526-0004593"/>
    <d v="2025-10-15T00:00:00"/>
    <m/>
    <n v="15"/>
    <s v="Ontime"/>
    <m/>
  </r>
  <r>
    <n v="1543"/>
    <s v="Expent  cost"/>
    <d v="2025-09-19T00:00:00"/>
    <m/>
    <m/>
    <d v="2025-09-19T00:00:00"/>
    <s v="PR2526-02399"/>
    <s v="PO2526-03475"/>
    <d v="2025-09-29T00:00:00"/>
    <m/>
    <n v="30"/>
    <s v="SFST81000048"/>
    <s v="Refrigerant-oil for cooling M/C"/>
    <s v="Cooling  part"/>
    <n v="1"/>
    <s v="Danfoss EVR 10 Valve ODF-ODF 1/2in Multi 9"/>
    <n v="5"/>
    <s v="PCS."/>
    <n v="1652"/>
    <n v="8260"/>
    <m/>
    <x v="29"/>
    <s v="Recive bill and GRN already"/>
    <s v="GRN2526-0004438"/>
    <d v="2025-10-08T00:00:00"/>
    <m/>
    <n v="9"/>
    <s v="Ontime"/>
    <m/>
  </r>
  <r>
    <n v="1544"/>
    <s v="Expent  cost"/>
    <d v="2025-09-19T00:00:00"/>
    <m/>
    <m/>
    <d v="2025-09-19T00:00:00"/>
    <s v="PR2526-02399"/>
    <s v="PO2526-03475"/>
    <d v="2025-09-29T00:00:00"/>
    <m/>
    <n v="30"/>
    <s v="SFST81000048"/>
    <s v="Refrigerant-oil for cooling M/C"/>
    <s v="Cooling  part"/>
    <n v="2"/>
    <s v=" Danfoss Coil BE230AS 220-230V 50Hz Box 018F6701"/>
    <n v="3"/>
    <s v="PCS."/>
    <n v="871"/>
    <n v="2613"/>
    <m/>
    <x v="29"/>
    <s v="Recive bill and GRN already"/>
    <s v="GRN2526-0004438"/>
    <d v="2025-10-08T00:00:00"/>
    <m/>
    <n v="9"/>
    <s v="Ontime"/>
    <m/>
  </r>
  <r>
    <n v="1545"/>
    <s v="Expent  cost"/>
    <d v="2025-09-19T00:00:00"/>
    <m/>
    <m/>
    <d v="2025-09-19T00:00:00"/>
    <s v="PR2526-02402"/>
    <s v="PO2526-03476"/>
    <d v="2025-09-29T00:00:00"/>
    <m/>
    <n v="30"/>
    <s v="SFST81000048"/>
    <s v="Refrigerant-oil for cooling M/C"/>
    <s v="Cooling  part"/>
    <n v="1"/>
    <s v="Danfoss DCR Filter Cartridge 48-F 48F 023U1921"/>
    <n v="6"/>
    <s v="PCS."/>
    <n v="450"/>
    <n v="2700"/>
    <m/>
    <x v="189"/>
    <s v="Recive bill and GRN already"/>
    <s v="GRN2526-0004332"/>
    <d v="2025-10-03T00:00:00"/>
    <m/>
    <n v="4"/>
    <s v="Ontime"/>
    <m/>
  </r>
  <r>
    <n v="1546"/>
    <s v="Expent  cost"/>
    <d v="2025-09-19T00:00:00"/>
    <m/>
    <m/>
    <d v="2025-09-19T00:00:00"/>
    <s v="PR2526-02402"/>
    <s v="PO2526-03477"/>
    <d v="2025-09-29T00:00:00"/>
    <m/>
    <n v="60"/>
    <s v="SFST81000048"/>
    <s v="Refrigerant-oil for cooling M/C"/>
    <s v="Cooling  part"/>
    <n v="1"/>
    <s v="Filter Insert with O-Ring HS74"/>
    <n v="2"/>
    <s v="PCS."/>
    <n v="4800"/>
    <n v="9600"/>
    <m/>
    <x v="29"/>
    <s v="Recive bill and GRN already"/>
    <s v="GRN2526-0004437"/>
    <d v="2025-10-08T00:00:00"/>
    <m/>
    <n v="9"/>
    <s v="Ontime"/>
    <m/>
  </r>
  <r>
    <n v="1547"/>
    <s v="Expent  cost"/>
    <d v="2025-09-19T00:00:00"/>
    <m/>
    <m/>
    <d v="2025-09-19T00:00:00"/>
    <s v="PR2526-02403"/>
    <s v="PO2526-03457"/>
    <d v="2025-09-29T00:00:00"/>
    <m/>
    <n v="30"/>
    <s v="SFST81000009"/>
    <s v="Refrigerant-oil for cooling M/C"/>
    <s v="Cooling  part"/>
    <n v="1"/>
    <s v=" Axial Fan 400 mm 1 P 220 V 4 Pole Sucking"/>
    <n v="2"/>
    <s v="EA."/>
    <n v="5400"/>
    <n v="10800"/>
    <m/>
    <x v="189"/>
    <s v="Recive bill and GRN already"/>
    <s v="GRN2526-0004331"/>
    <d v="2025-10-03T00:00:00"/>
    <m/>
    <n v="4"/>
    <s v="Ontime"/>
    <m/>
  </r>
  <r>
    <n v="1548"/>
    <s v="Expent  cost"/>
    <d v="2025-09-19T00:00:00"/>
    <m/>
    <m/>
    <d v="2025-09-19T00:00:00"/>
    <s v="PR2526-02405"/>
    <s v="PO2526-03458"/>
    <d v="2025-09-29T00:00:00"/>
    <m/>
    <n v="30"/>
    <s v="SFST81000048"/>
    <s v="Refrigerant-oil for cooling M/C"/>
    <s v="Cooling  part"/>
    <n v="1"/>
    <s v="ข้ออ่อนทองแดง 7/8 นิ้ว"/>
    <n v="2"/>
    <s v="PCS."/>
    <n v="940"/>
    <n v="1880"/>
    <m/>
    <x v="25"/>
    <s v="Recive bill and GRN already"/>
    <s v="GRN2526-0004539"/>
    <d v="2025-10-11T00:00:00"/>
    <m/>
    <n v="12"/>
    <s v="Ontime"/>
    <m/>
  </r>
  <r>
    <n v="1549"/>
    <s v="Expent  cost"/>
    <d v="2025-09-19T00:00:00"/>
    <m/>
    <m/>
    <d v="2025-09-19T00:00:00"/>
    <s v="PR2526-02407"/>
    <s v="PO2526-03481"/>
    <d v="2025-09-30T00:00:00"/>
    <m/>
    <n v="30"/>
    <s v="SFST81000048"/>
    <s v="PD Machine"/>
    <s v="Bowl Cutter (Chopper) No.1"/>
    <n v="1"/>
    <s v="Service charge_x000a_Error: V1.3 Can-NodeNr:01 500kBaud 5Keyboards The screen does not boot into the K+G program"/>
    <n v="1"/>
    <s v="Job."/>
    <n v="6900"/>
    <n v="6900"/>
    <m/>
    <x v="47"/>
    <s v="Recive bill and GRN already"/>
    <s v="GRN2526-0004346"/>
    <d v="2025-10-04T00:00:00"/>
    <m/>
    <n v="4"/>
    <s v="Ontime"/>
    <m/>
  </r>
  <r>
    <n v="1550"/>
    <s v="Expent  cost"/>
    <d v="2025-09-24T00:00:00"/>
    <m/>
    <m/>
    <d v="2025-09-24T00:00:00"/>
    <s v="PR2526-02492"/>
    <s v="PO2526-03484"/>
    <d v="2025-10-02T00:00:00"/>
    <m/>
    <n v="30"/>
    <s v="SFST81000048"/>
    <s v="PD Machine"/>
    <s v="Condencer Unit No.33 (Ice Maker)"/>
    <n v="1"/>
    <s v="ค่าดำเนินการตรวจเช็คเครื่องทำน้ำแข็งเกล็ดรวมค่าเดินทางไปกลับ"/>
    <n v="1"/>
    <s v="Job."/>
    <n v="6500"/>
    <n v="6500"/>
    <m/>
    <x v="62"/>
    <s v="Recive bill and GRN already"/>
    <s v="GRN2526-0004537"/>
    <d v="2025-10-11T00:00:00"/>
    <m/>
    <n v="9"/>
    <s v="Ontime"/>
    <m/>
  </r>
  <r>
    <n v="1551"/>
    <s v="Expent  cost"/>
    <d v="2025-09-24T00:00:00"/>
    <m/>
    <m/>
    <d v="2025-09-24T00:00:00"/>
    <s v="PR2526-02493"/>
    <s v="PO2526-03482"/>
    <d v="2025-09-30T00:00:00"/>
    <m/>
    <n v="60"/>
    <s v="SFST81000048"/>
    <s v="Cooling machine for PD line"/>
    <s v="Condencer Unit No.1"/>
    <n v="1"/>
    <s v="nitrogen สำหรับทดสอบรั่ว"/>
    <n v="1"/>
    <s v="Job."/>
    <n v="3000"/>
    <n v="3000"/>
    <m/>
    <x v="6"/>
    <s v="Recive bill and GRN already"/>
    <s v="GRN2526-0004742"/>
    <d v="2025-10-21T00:00:00"/>
    <m/>
    <n v="21"/>
    <s v="Ontime"/>
    <m/>
  </r>
  <r>
    <n v="1552"/>
    <s v="Expent  cost"/>
    <d v="2025-09-24T00:00:00"/>
    <m/>
    <m/>
    <d v="2025-09-24T00:00:00"/>
    <s v="PR2526-02493"/>
    <s v="PO2526-03482"/>
    <d v="2025-09-30T00:00:00"/>
    <m/>
    <n v="60"/>
    <s v="SFST81000048"/>
    <s v="Cooling machine for PD line"/>
    <s v="Condencer Unit No.1"/>
    <n v="2"/>
    <s v="ค่าดำเนินการ + ค่าเดินทาง"/>
    <n v="1"/>
    <s v="Job."/>
    <n v="15000"/>
    <n v="15000"/>
    <m/>
    <x v="6"/>
    <s v="Recive bill and GRN already"/>
    <s v="GRN2526-0004742"/>
    <d v="2025-10-21T00:00:00"/>
    <m/>
    <n v="21"/>
    <s v="Ontime"/>
    <m/>
  </r>
  <r>
    <n v="1553"/>
    <s v="Expent  cost"/>
    <d v="2025-09-24T00:00:00"/>
    <m/>
    <m/>
    <d v="2025-09-24T00:00:00"/>
    <s v="PR2526-02494"/>
    <s v="PO2526-03499"/>
    <d v="2025-10-02T00:00:00"/>
    <m/>
    <n v="30"/>
    <s v="SFST34000053"/>
    <s v="Refrigerant-oil for cooling M/C"/>
    <s v="Refrigerant"/>
    <n v="1"/>
    <s v="R410A Refrigerant,(1 Tank 11.3 kg/Tank)"/>
    <n v="4"/>
    <s v="DRUM."/>
    <n v="700"/>
    <n v="2800"/>
    <m/>
    <x v="1"/>
    <s v="Recive bill and GRN already"/>
    <s v="GRN2526-0004374"/>
    <d v="2025-10-06T00:00:00"/>
    <m/>
    <n v="4"/>
    <s v="Ontime"/>
    <m/>
  </r>
  <r>
    <n v="1554"/>
    <s v="Expent  cost"/>
    <d v="2025-09-24T00:00:00"/>
    <m/>
    <m/>
    <d v="2025-09-24T00:00:00"/>
    <s v="PR2526-02495"/>
    <s v="PO2526-03479"/>
    <d v="2025-10-02T00:00:00"/>
    <m/>
    <n v="30"/>
    <s v="SFST81000048"/>
    <s v="Tool and Equipment PD M/C"/>
    <s v="Tool and Equipment"/>
    <n v="1"/>
    <s v="Glove valve for bartt pan 2"/>
    <n v="1"/>
    <s v="PCS."/>
    <n v="4400"/>
    <n v="4400"/>
    <m/>
    <x v="63"/>
    <s v="Recive bill and GRN already"/>
    <s v="GRN2526-0004379"/>
    <d v="2025-10-06T00:00:00"/>
    <m/>
    <n v="4"/>
    <s v="Ontime"/>
    <m/>
  </r>
  <r>
    <n v="1555"/>
    <s v="Expent  cost"/>
    <d v="2025-09-24T00:00:00"/>
    <m/>
    <m/>
    <d v="2025-09-24T00:00:00"/>
    <s v="PR2526-02496"/>
    <s v="PO2526-03440"/>
    <d v="2025-09-24T00:00:00"/>
    <m/>
    <n v="30"/>
    <s v="SFST34000001"/>
    <s v="Consumable part for MN"/>
    <s v="Consumable part"/>
    <n v="1"/>
    <s v="ข้อต่อเกลียวนอก(ทองเหลือง), 1/2&quot;"/>
    <n v="10"/>
    <s v="PCS."/>
    <n v="0"/>
    <m/>
    <m/>
    <x v="14"/>
    <s v="Recive bill and GRN already"/>
    <s v="GRN2526-0004330"/>
    <d v="2025-10-03T00:00:00"/>
    <m/>
    <n v="9"/>
    <s v="Ontime"/>
    <m/>
  </r>
  <r>
    <n v="1556"/>
    <s v="Expent  cost"/>
    <d v="2025-09-24T00:00:00"/>
    <m/>
    <m/>
    <d v="2025-09-24T00:00:00"/>
    <s v="PR2526-02496"/>
    <s v="PO2526-03440"/>
    <d v="2025-09-24T00:00:00"/>
    <m/>
    <n v="30"/>
    <s v="SFST34000007"/>
    <s v="Consumable part for MN"/>
    <s v="Consumable part"/>
    <n v="2"/>
    <s v="ข้อต่อPVC ตรงเกลียวใน PVC, 1/2&quot;"/>
    <n v="10"/>
    <s v="PCS."/>
    <n v="0"/>
    <m/>
    <m/>
    <x v="14"/>
    <s v="Recive bill and GRN already"/>
    <s v="GRN2526-0004330"/>
    <d v="2025-10-03T00:00:00"/>
    <m/>
    <n v="9"/>
    <s v="Ontime"/>
    <m/>
  </r>
  <r>
    <n v="1557"/>
    <s v="Expent  cost"/>
    <d v="2025-09-24T00:00:00"/>
    <m/>
    <m/>
    <d v="2025-09-24T00:00:00"/>
    <s v="PR2526-02496"/>
    <s v="PO2526-03440"/>
    <d v="2025-09-24T00:00:00"/>
    <m/>
    <n v="30"/>
    <s v="SFST34000010"/>
    <s v="Consumable part for MN"/>
    <s v="Consumable part"/>
    <n v="3"/>
    <s v="ข้อต่อตรงPVC เกลียวในทองเหลือง, 1/2&quot;"/>
    <n v="10"/>
    <s v="PCS."/>
    <n v="0"/>
    <m/>
    <m/>
    <x v="14"/>
    <s v="Recive bill and GRN already"/>
    <s v="GRN2526-0004330"/>
    <d v="2025-10-03T00:00:00"/>
    <m/>
    <n v="9"/>
    <s v="Ontime"/>
    <m/>
  </r>
  <r>
    <n v="1558"/>
    <s v="Expent  cost"/>
    <d v="2025-09-24T00:00:00"/>
    <m/>
    <m/>
    <d v="2025-09-24T00:00:00"/>
    <s v="PR2526-02496"/>
    <s v="PO2526-03440"/>
    <d v="2025-09-24T00:00:00"/>
    <m/>
    <n v="30"/>
    <s v="SFST34000013"/>
    <s v="Consumable part for MN"/>
    <s v="Consumable part"/>
    <n v="4"/>
    <s v="ปลั๊กอุดเกลียวนอกPVC, 1/2&quot;"/>
    <n v="10"/>
    <s v="PCS."/>
    <n v="0"/>
    <m/>
    <m/>
    <x v="14"/>
    <s v="Recive bill and GRN already"/>
    <s v="GRN2526-0004330"/>
    <d v="2025-10-03T00:00:00"/>
    <m/>
    <n v="9"/>
    <s v="Ontime"/>
    <m/>
  </r>
  <r>
    <n v="1559"/>
    <s v="Expent  cost"/>
    <d v="2025-09-24T00:00:00"/>
    <m/>
    <m/>
    <d v="2025-09-24T00:00:00"/>
    <s v="PR2526-02496"/>
    <s v="PO2526-03440"/>
    <d v="2025-09-24T00:00:00"/>
    <m/>
    <n v="30"/>
    <s v="SFST34000016"/>
    <s v="Consumable part for MN"/>
    <s v="Consumable part"/>
    <n v="5"/>
    <s v="ข้อต่อตรงPVC, 1/2&quot;"/>
    <n v="10"/>
    <s v="PCS."/>
    <n v="0"/>
    <m/>
    <m/>
    <x v="14"/>
    <s v="Recive bill and GRN already"/>
    <s v="GRN2526-0004330"/>
    <d v="2025-10-03T00:00:00"/>
    <m/>
    <n v="9"/>
    <s v="Ontime"/>
    <m/>
  </r>
  <r>
    <n v="1560"/>
    <s v="Expent  cost"/>
    <d v="2025-09-24T00:00:00"/>
    <m/>
    <m/>
    <d v="2025-09-24T00:00:00"/>
    <s v="PR2526-02496"/>
    <s v="PO2526-03440"/>
    <d v="2025-09-24T00:00:00"/>
    <m/>
    <n v="30"/>
    <s v="SFST34000019"/>
    <s v="Consumable part for MN"/>
    <s v="Consumable part"/>
    <n v="6"/>
    <s v="ข้องอ 90 PVC,1/2 &quot;"/>
    <n v="10"/>
    <s v="PCS."/>
    <n v="0"/>
    <m/>
    <m/>
    <x v="14"/>
    <s v="Recive bill and GRN already"/>
    <s v="GRN2526-0004330"/>
    <d v="2025-10-03T00:00:00"/>
    <m/>
    <n v="9"/>
    <s v="Ontime"/>
    <m/>
  </r>
  <r>
    <n v="1561"/>
    <s v="Expent  cost"/>
    <d v="2025-09-24T00:00:00"/>
    <m/>
    <m/>
    <d v="2025-09-24T00:00:00"/>
    <s v="PR2526-02496"/>
    <s v="PO2526-03440"/>
    <d v="2025-09-24T00:00:00"/>
    <m/>
    <n v="30"/>
    <s v="SFST34000021"/>
    <s v="Consumable part for MN"/>
    <s v="Consumable part"/>
    <n v="7"/>
    <s v="ข้องอ 90 PVC,1 &quot;"/>
    <n v="10"/>
    <s v="PCS."/>
    <n v="0"/>
    <m/>
    <m/>
    <x v="14"/>
    <s v="Recive bill and GRN already"/>
    <s v="GRN2526-0004330"/>
    <d v="2025-10-03T00:00:00"/>
    <m/>
    <n v="9"/>
    <s v="Ontime"/>
    <m/>
  </r>
  <r>
    <n v="1562"/>
    <s v="Expent  cost"/>
    <d v="2025-09-24T00:00:00"/>
    <m/>
    <m/>
    <d v="2025-09-24T00:00:00"/>
    <s v="PR2526-02496"/>
    <s v="PO2526-03440"/>
    <d v="2025-09-24T00:00:00"/>
    <m/>
    <n v="30"/>
    <s v="SFST34000022"/>
    <s v="Consumable part for MN"/>
    <s v="Consumable part"/>
    <n v="8"/>
    <s v="ข้อต่อ3 ทางPVC, 1/2&quot;"/>
    <n v="10"/>
    <s v="PCS."/>
    <n v="0"/>
    <m/>
    <m/>
    <x v="14"/>
    <s v="Recive bill and GRN already"/>
    <s v="GRN2526-0004330"/>
    <d v="2025-10-03T00:00:00"/>
    <m/>
    <n v="9"/>
    <s v="Ontime"/>
    <m/>
  </r>
  <r>
    <n v="1563"/>
    <s v="Expent  cost"/>
    <d v="2025-09-24T00:00:00"/>
    <m/>
    <m/>
    <d v="2025-09-24T00:00:00"/>
    <s v="PR2526-02496"/>
    <s v="PO2526-03439"/>
    <d v="2025-09-29T00:00:00"/>
    <m/>
    <n v="30"/>
    <s v="SFST34000025"/>
    <s v="Consumable part for MN"/>
    <s v="Consumable part"/>
    <n v="1"/>
    <s v="บอลวาล์ว สแตนเลส 304 ขนาด 1/2’’ นิ้ว (Ball Valve Stainless)"/>
    <n v="10"/>
    <s v="PCS."/>
    <n v="0"/>
    <m/>
    <m/>
    <x v="25"/>
    <s v="Recive bill and GRN already"/>
    <s v="GRN2526-0004534"/>
    <d v="2025-10-11T00:00:00"/>
    <m/>
    <n v="12"/>
    <s v="Ontime"/>
    <m/>
  </r>
  <r>
    <n v="1564"/>
    <s v="Expent  cost"/>
    <d v="2025-09-25T00:00:00"/>
    <m/>
    <m/>
    <d v="2025-09-25T00:00:00"/>
    <s v="PR2526-02520"/>
    <s v="PO2526-03536"/>
    <d v="2025-10-02T00:00:00"/>
    <m/>
    <n v="30"/>
    <s v="SFST34000044"/>
    <s v="Consumable part for MN"/>
    <s v="Consumable part"/>
    <n v="1"/>
    <s v="&quot;Philip&quot;,T8,20W, 2100lm, ECO SOFT HO LED"/>
    <n v="50"/>
    <s v="PCS."/>
    <n v="134"/>
    <n v="6700"/>
    <m/>
    <x v="2"/>
    <s v="Recive bill and GRN already"/>
    <s v="GRN2526-0004402"/>
    <d v="2025-10-07T00:00:00"/>
    <m/>
    <n v="5"/>
    <s v="Ontime"/>
    <m/>
  </r>
  <r>
    <n v="1565"/>
    <s v="Expent  cost"/>
    <d v="2025-09-25T00:00:00"/>
    <m/>
    <m/>
    <d v="2025-09-25T00:00:00"/>
    <s v="PR2526-02521"/>
    <s v="PO2526-03456"/>
    <d v="2025-09-29T00:00:00"/>
    <m/>
    <n v="30"/>
    <s v="SFST11000256"/>
    <s v="Waste water "/>
    <s v="Waste water system Jobs"/>
    <n v="1"/>
    <s v="Bio Solution 1 lit"/>
    <n v="2"/>
    <s v="PCS."/>
    <n v="800"/>
    <n v="1600"/>
    <m/>
    <x v="138"/>
    <s v="Recive bill and GRN already"/>
    <s v="GRN2526-0004258"/>
    <d v="2025-10-02T00:00:00"/>
    <m/>
    <n v="3"/>
    <s v="Ontime"/>
    <m/>
  </r>
  <r>
    <n v="1566"/>
    <s v="CAPEX  (Unbudget)"/>
    <d v="2025-09-29T00:00:00"/>
    <m/>
    <m/>
    <d v="2025-09-29T00:00:00"/>
    <s v="PR2526-02554"/>
    <s v="PO2526-03609 "/>
    <d v="2025-10-03T00:00:00"/>
    <m/>
    <n v="60"/>
    <s v="SFST82000007"/>
    <s v="Safety equipment"/>
    <s v="Safety equipment"/>
    <n v="1"/>
    <s v="แผงกั้นขนาด 1200 x 1000 MM."/>
    <n v="1"/>
    <s v="PCS."/>
    <n v="6164.29"/>
    <n v="6164.29"/>
    <m/>
    <x v="63"/>
    <s v="Recive bill and GRN already"/>
    <s v="GRN2526-0004584"/>
    <d v="2025-10-15T00:00:00"/>
    <m/>
    <n v="12"/>
    <s v="Ontime"/>
    <m/>
  </r>
  <r>
    <n v="1567"/>
    <s v="CAPEX  (Unbudget)"/>
    <d v="2025-09-29T00:00:00"/>
    <m/>
    <m/>
    <d v="2025-09-29T00:00:00"/>
    <s v="PR2526-02554"/>
    <s v="PO2526-03609 "/>
    <d v="2025-10-03T00:00:00"/>
    <m/>
    <n v="60"/>
    <s v="SFST82000007"/>
    <s v="Safety equipment"/>
    <s v="Safety equipment"/>
    <n v="2"/>
    <s v="แผงกั้นขนาด 1200 x 1000 MM."/>
    <n v="1"/>
    <s v="PCS."/>
    <n v="6164.29"/>
    <n v="6164.29"/>
    <m/>
    <x v="63"/>
    <s v="Recive bill and GRN already"/>
    <s v="GRN2526-0004584"/>
    <d v="2025-10-15T00:00:00"/>
    <m/>
    <n v="12"/>
    <s v="Ontime"/>
    <m/>
  </r>
  <r>
    <n v="1568"/>
    <s v="CAPEX  (Unbudget)"/>
    <d v="2025-09-29T00:00:00"/>
    <m/>
    <m/>
    <d v="2025-09-29T00:00:00"/>
    <s v="PR2526-02554"/>
    <s v="PO2526-03609 "/>
    <d v="2025-10-03T00:00:00"/>
    <m/>
    <n v="60"/>
    <s v="SFST82000007"/>
    <s v="Safety equipment"/>
    <s v="Safety equipment"/>
    <n v="3"/>
    <s v="แผงกั้นขนาด 1400 x 1000 MM"/>
    <n v="1"/>
    <s v="PCS."/>
    <n v="6164.29"/>
    <n v="6164.29"/>
    <m/>
    <x v="63"/>
    <s v="Recive bill and GRN already"/>
    <s v="GRN2526-0004584"/>
    <d v="2025-10-15T00:00:00"/>
    <m/>
    <n v="12"/>
    <s v="Ontime"/>
    <m/>
  </r>
  <r>
    <n v="1569"/>
    <s v="CAPEX  (Unbudget)"/>
    <d v="2025-09-29T00:00:00"/>
    <m/>
    <m/>
    <d v="2025-09-29T00:00:00"/>
    <s v="PR2526-02554"/>
    <s v="PO2526-03609 "/>
    <d v="2025-10-03T00:00:00"/>
    <m/>
    <n v="60"/>
    <s v="SFST82000007"/>
    <s v="Safety equipment"/>
    <s v="Safety equipment"/>
    <n v="4"/>
    <s v="แผงกั้นขนาด 600 x 1000 MM"/>
    <n v="1"/>
    <s v="PCS."/>
    <n v="6164.29"/>
    <n v="6164.29"/>
    <m/>
    <x v="63"/>
    <s v="Recive bill and GRN already"/>
    <s v="GRN2526-0004584"/>
    <d v="2025-10-15T00:00:00"/>
    <m/>
    <n v="12"/>
    <s v="Ontime"/>
    <m/>
  </r>
  <r>
    <n v="1570"/>
    <s v="CAPEX  (Unbudget)"/>
    <d v="2025-09-29T00:00:00"/>
    <m/>
    <m/>
    <d v="2025-09-29T00:00:00"/>
    <s v="PR2526-02554"/>
    <s v="PO2526-03609 "/>
    <d v="2025-10-03T00:00:00"/>
    <m/>
    <n v="60"/>
    <s v="SFST82000007"/>
    <s v="Safety equipment"/>
    <s v="Safety equipment"/>
    <n v="5"/>
    <s v="ราวจับยูขนาด 300 x 100 MM"/>
    <n v="1"/>
    <s v="PCS."/>
    <n v="4314.29"/>
    <n v="4314.29"/>
    <m/>
    <x v="63"/>
    <s v="Recive bill and GRN already"/>
    <s v="GRN2526-0004584"/>
    <d v="2025-10-15T00:00:00"/>
    <m/>
    <n v="12"/>
    <s v="Ontime"/>
    <m/>
  </r>
  <r>
    <n v="1571"/>
    <s v="CAPEX  (Unbudget)"/>
    <d v="2025-09-29T00:00:00"/>
    <m/>
    <m/>
    <d v="2025-09-29T00:00:00"/>
    <s v="PR2526-02554"/>
    <s v="PO2526-03609 "/>
    <d v="2025-10-03T00:00:00"/>
    <m/>
    <n v="60"/>
    <s v="SFST82000007"/>
    <s v="Safety equipment"/>
    <s v="Safety equipment"/>
    <n v="6"/>
    <s v="ราวจับยูขนาด 300 x 100 MM"/>
    <n v="1"/>
    <s v="PCS."/>
    <n v="4314.29"/>
    <n v="4314.29"/>
    <m/>
    <x v="63"/>
    <s v="Recive bill and GRN already"/>
    <s v="GRN2526-0004584"/>
    <d v="2025-10-15T00:00:00"/>
    <m/>
    <n v="12"/>
    <s v="Ontime"/>
    <m/>
  </r>
  <r>
    <n v="1572"/>
    <s v="CAPEX  (Unbudget)"/>
    <d v="2025-09-29T00:00:00"/>
    <m/>
    <m/>
    <d v="2025-09-29T00:00:00"/>
    <s v="PR2526-02554"/>
    <s v="PO2526-03609 "/>
    <d v="2025-10-03T00:00:00"/>
    <m/>
    <n v="60"/>
    <s v="SFST82000007"/>
    <s v="Safety equipment"/>
    <s v="Safety equipment"/>
    <n v="7"/>
    <s v="ราวจับยูขนาด 300 x 100 MM_x000a_Material : SUS  TK 1.2 MM_x000a_ราคารวมค่าแรงในการติดตั้งแล้ว"/>
    <n v="1"/>
    <s v="PCS."/>
    <n v="4314.29"/>
    <n v="4314.29"/>
    <m/>
    <x v="63"/>
    <s v="Recive bill and GRN already"/>
    <s v="GRN2526-0004584"/>
    <d v="2025-10-15T00:00:00"/>
    <m/>
    <n v="12"/>
    <s v="Ontime"/>
    <m/>
  </r>
  <r>
    <n v="1573"/>
    <s v="Expent  cost"/>
    <d v="2025-09-29T00:00:00"/>
    <m/>
    <m/>
    <d v="2025-09-29T00:00:00"/>
    <s v="PR2526-02555"/>
    <s v="PO2526-03671"/>
    <d v="2025-10-09T00:00:00"/>
    <m/>
    <n v="60"/>
    <s v="SFST81000048"/>
    <s v="Cooling machine for PD line"/>
    <s v="Cooling system jobs"/>
    <n v="1"/>
    <s v="&quot;ALCO&quot; บอลล์วาล์ว 1-3/8&quot; BVE138"/>
    <n v="2"/>
    <s v="PCS."/>
    <n v="4300"/>
    <n v="8600"/>
    <m/>
    <x v="6"/>
    <s v="Recive bill and GRN already"/>
    <s v="GRN2526-0004842"/>
    <d v="2025-10-24T00:00:00"/>
    <m/>
    <n v="15"/>
    <s v="Ontime"/>
    <m/>
  </r>
  <r>
    <n v="1574"/>
    <s v="Expent  cost"/>
    <d v="2025-09-29T00:00:00"/>
    <m/>
    <m/>
    <d v="2025-09-29T00:00:00"/>
    <s v="PR2526-02555"/>
    <s v="PO2526-03671"/>
    <d v="2025-10-09T00:00:00"/>
    <m/>
    <n v="60"/>
    <s v="SFST81000048"/>
    <s v="Cooling machine for PD line"/>
    <s v="Cooling system jobs"/>
    <n v="2"/>
    <s v="nitrogen_x000a_สำหรับทดสอบรั่ว"/>
    <n v="1"/>
    <s v="Job."/>
    <n v="2500"/>
    <n v="2500"/>
    <m/>
    <x v="6"/>
    <s v="Recive bill and GRN already"/>
    <s v="GRN2526-0004842"/>
    <d v="2025-10-24T00:00:00"/>
    <m/>
    <n v="15"/>
    <s v="Ontime"/>
    <m/>
  </r>
  <r>
    <n v="1575"/>
    <s v="Expent  cost"/>
    <d v="2025-09-29T00:00:00"/>
    <m/>
    <m/>
    <d v="2025-09-29T00:00:00"/>
    <s v="PR2526-02555"/>
    <s v="PO2526-03671"/>
    <d v="2025-10-09T00:00:00"/>
    <m/>
    <n v="60"/>
    <s v="SFST81000048"/>
    <s v="Cooling machine for PD line"/>
    <s v="Cooling system jobs"/>
    <n v="3"/>
    <s v="คำอุปกรณ์เบ็ดเตล็ด"/>
    <n v="1"/>
    <s v="Job."/>
    <n v="500"/>
    <n v="500"/>
    <m/>
    <x v="6"/>
    <s v="Recive bill and GRN already"/>
    <s v="GRN2526-0004842"/>
    <d v="2025-10-24T00:00:00"/>
    <m/>
    <n v="15"/>
    <s v="Ontime"/>
    <m/>
  </r>
  <r>
    <n v="1576"/>
    <s v="Expent  cost"/>
    <d v="2025-09-29T00:00:00"/>
    <m/>
    <m/>
    <d v="2025-09-29T00:00:00"/>
    <s v="PR2526-02555"/>
    <s v="PO2526-03671"/>
    <d v="2025-10-09T00:00:00"/>
    <m/>
    <n v="60"/>
    <s v="SFST81000048"/>
    <s v="Cooling machine for PD line"/>
    <s v="Cooling system jobs"/>
    <n v="4"/>
    <s v="ค่าดำเนินการ + ค่าเดินทาง"/>
    <n v="1"/>
    <s v="Job."/>
    <n v="15000"/>
    <n v="15000"/>
    <m/>
    <x v="6"/>
    <s v="Recive bill and GRN already"/>
    <s v="GRN2526-0004842"/>
    <d v="2025-10-24T00:00:00"/>
    <m/>
    <n v="15"/>
    <s v="Ontime"/>
    <m/>
  </r>
  <r>
    <n v="1577"/>
    <s v="Expent  cost"/>
    <d v="2025-10-01T00:00:00"/>
    <m/>
    <m/>
    <d v="2025-10-01T00:00:00"/>
    <s v="PR2526-02595"/>
    <s v="PO2526-03698"/>
    <d v="2025-10-08T00:00:00"/>
    <m/>
    <n v="30"/>
    <s v="SFST81000009"/>
    <s v="Consumable part for MN"/>
    <s v="Consumable part"/>
    <n v="1"/>
    <s v="สายฉีดชำระครบชุด ELEGANCE EG-4228 สีขาว"/>
    <n v="20"/>
    <s v="PCS."/>
    <n v="125"/>
    <n v="2500"/>
    <m/>
    <x v="0"/>
    <s v="Recive bill and GRN already"/>
    <s v="GRN2526-0004674"/>
    <d v="2025-10-17T00:00:00"/>
    <m/>
    <n v="9"/>
    <s v="Ontime"/>
    <m/>
  </r>
  <r>
    <n v="1578"/>
    <s v="Expent  cost"/>
    <d v="2025-10-01T00:00:00"/>
    <m/>
    <m/>
    <d v="2025-10-01T00:00:00"/>
    <s v="PR2526-02596"/>
    <s v="PO2526-03694"/>
    <d v="2025-10-08T00:00:00"/>
    <m/>
    <n v="30"/>
    <s v="SFST81000048"/>
    <s v="Cooling machine for PD line"/>
    <s v="Cooling system jobs"/>
    <n v="1"/>
    <s v="งานทำความสะอาดห้อง พื้น ผนัง เพดาน_x000a_- Air blast freezer room No.30."/>
    <n v="1"/>
    <s v="Job."/>
    <n v="9000"/>
    <n v="9000"/>
    <m/>
    <x v="171"/>
    <s v="Recive bill and GRN already"/>
    <s v="GRN2526-0004533"/>
    <d v="2025-10-11T00:00:00"/>
    <m/>
    <n v="3"/>
    <s v="Ontime"/>
    <m/>
  </r>
  <r>
    <n v="1579"/>
    <s v="Expent  cost"/>
    <d v="2025-10-01T00:00:00"/>
    <m/>
    <m/>
    <d v="2025-10-01T00:00:00"/>
    <s v="PR2526-02596"/>
    <s v="PO2526-03694"/>
    <d v="2025-10-08T00:00:00"/>
    <m/>
    <n v="30"/>
    <s v="SFST81000048"/>
    <s v="Cooling machine for PD line"/>
    <s v="Cooling system jobs"/>
    <n v="2"/>
    <s v="Ante Hight3"/>
    <n v="1"/>
    <s v="Job."/>
    <n v="10000"/>
    <n v="10000"/>
    <m/>
    <x v="171"/>
    <s v="Recive bill and GRN already"/>
    <s v="GRN2526-0004533"/>
    <d v="2025-10-11T00:00:00"/>
    <m/>
    <n v="3"/>
    <s v="Ontime"/>
    <m/>
  </r>
  <r>
    <n v="1580"/>
    <s v="Expent  cost"/>
    <d v="2025-10-01T00:00:00"/>
    <m/>
    <m/>
    <d v="2025-10-01T00:00:00"/>
    <s v="PR2526-02596"/>
    <s v="PO2526-03694"/>
    <d v="2025-10-08T00:00:00"/>
    <m/>
    <n v="30"/>
    <s v="SFST81000048"/>
    <s v="Cooling machine for PD line"/>
    <s v="Cooling system jobs"/>
    <n v="3"/>
    <s v="Ante Medium"/>
    <n v="1"/>
    <s v="Job."/>
    <n v="9000"/>
    <n v="9000"/>
    <m/>
    <x v="171"/>
    <s v="Recive bill and GRN already"/>
    <s v="GRN2526-0004533"/>
    <d v="2025-10-11T00:00:00"/>
    <m/>
    <n v="3"/>
    <s v="Ontime"/>
    <m/>
  </r>
  <r>
    <n v="1581"/>
    <s v="Expent  cost"/>
    <d v="2025-10-01T00:00:00"/>
    <m/>
    <m/>
    <d v="2025-10-01T00:00:00"/>
    <s v="PR2526-02597"/>
    <s v="PO2425-02597"/>
    <d v="2025-10-09T00:00:00"/>
    <m/>
    <n v="30"/>
    <s v="SFST81000048"/>
    <s v="PD Machine"/>
    <s v="Tool and Equipment"/>
    <n v="1"/>
    <s v="&quot;TAIYI&quot; DD16-2130*168-F CONVEYOR BELT OF UNDER BASI"/>
    <n v="2"/>
    <s v="PCS."/>
    <n v="4656"/>
    <n v="9312"/>
    <m/>
    <x v="118"/>
    <s v="Recive bill and GRN already"/>
    <s v="GRN2526-0004578"/>
    <d v="2025-10-15T00:00:00"/>
    <m/>
    <n v="6"/>
    <s v="Ontime"/>
    <m/>
  </r>
  <r>
    <n v="1582"/>
    <s v="Expent  cost"/>
    <d v="2025-10-01T00:00:00"/>
    <m/>
    <m/>
    <d v="2025-10-01T00:00:00"/>
    <s v="PR2526-02597"/>
    <s v="PO2425-02597"/>
    <d v="2025-10-09T00:00:00"/>
    <m/>
    <n v="30"/>
    <s v="SFST81000048"/>
    <s v="PD Machine"/>
    <s v="Tool and Equipment"/>
    <n v="2"/>
    <s v="&quot;TAIYI&quot; DD16-930*164-F CONVEYOR BELT OF UPPER BASE"/>
    <n v="2"/>
    <s v="PCS."/>
    <n v="3395"/>
    <n v="6790"/>
    <m/>
    <x v="118"/>
    <s v="Recive bill and GRN already"/>
    <s v="GRN2526-0004578"/>
    <d v="2025-10-15T00:00:00"/>
    <m/>
    <n v="6"/>
    <s v="Ontime"/>
    <m/>
  </r>
  <r>
    <n v="1583"/>
    <s v="Expent  cost"/>
    <d v="2025-10-01T00:00:00"/>
    <m/>
    <m/>
    <d v="2025-10-01T00:00:00"/>
    <s v="PR2526-02598"/>
    <s v="PO2529-03699"/>
    <d v="2025-10-08T00:00:00"/>
    <m/>
    <n v="30"/>
    <s v="SFST81000009"/>
    <s v="Consumable part for MN"/>
    <s v="Consumable part"/>
    <n v="1"/>
    <s v="โช็คอัพประตู SOLEX รุ่น 86 ขนาด 60 กก. สีเทา"/>
    <n v="10"/>
    <s v="PCS."/>
    <n v="580"/>
    <n v="5800"/>
    <m/>
    <x v="163"/>
    <s v="Recive bill and GRN already"/>
    <s v="GRN2526-0004579"/>
    <d v="2025-10-15T00:00:00"/>
    <m/>
    <n v="7"/>
    <s v="Ontime"/>
    <m/>
  </r>
  <r>
    <n v="1584"/>
    <s v="Expent  cost"/>
    <d v="2025-10-01T00:00:00"/>
    <m/>
    <m/>
    <d v="2025-10-01T00:00:00"/>
    <s v="PR2526-02599"/>
    <s v="PO2526-03700"/>
    <d v="2025-10-08T00:00:00"/>
    <m/>
    <n v="30"/>
    <s v="SFST81000009"/>
    <s v="Consumable part for MN"/>
    <s v="Consumable part"/>
    <n v="1"/>
    <s v="Cable Gland PG13.5 Black"/>
    <n v="50"/>
    <s v="PCS."/>
    <n v="6.21"/>
    <n v="310.5"/>
    <m/>
    <x v="26"/>
    <s v="Recive bill and GRN already"/>
    <s v="GRN2526-0004744"/>
    <d v="2025-10-21T00:00:00"/>
    <m/>
    <n v="13"/>
    <s v="Ontime"/>
    <m/>
  </r>
  <r>
    <n v="1585"/>
    <s v="Expent  cost"/>
    <d v="2025-10-01T00:00:00"/>
    <m/>
    <m/>
    <d v="2025-10-01T00:00:00"/>
    <s v="PR2526-02607"/>
    <s v="PO2526-03701"/>
    <d v="2025-10-08T00:00:00"/>
    <m/>
    <n v="30"/>
    <s v="SFST81000048"/>
    <s v="PD Machine"/>
    <s v="Tool and Equipment"/>
    <n v="1"/>
    <s v="ท่ออ่อนสแตนเลส SUS304 หน้าแปลน 1/2 นิ้ว ยาว 100 CM._x000a_PN40 RF หน้าแปลนสแตนเลส PN16"/>
    <n v="4"/>
    <s v="PCS."/>
    <n v="1350"/>
    <n v="5400"/>
    <m/>
    <x v="163"/>
    <s v="Recive bill and GRN already"/>
    <s v="GRN2526-0004582"/>
    <d v="2025-10-15T00:00:00"/>
    <m/>
    <n v="7"/>
    <s v="Ontime"/>
    <m/>
  </r>
  <r>
    <n v="1586"/>
    <s v="Expent  cost"/>
    <d v="2025-10-01T00:00:00"/>
    <m/>
    <m/>
    <d v="2025-10-01T00:00:00"/>
    <s v="PR2526-02608"/>
    <s v="PO2526-03695"/>
    <d v="2025-10-08T00:00:00"/>
    <m/>
    <n v="30"/>
    <s v="SFST81000050"/>
    <s v="Safety equipment"/>
    <s v="Safety equipment"/>
    <n v="1"/>
    <s v="Battery NV (MP18.0A-12V) 12V-18Ah_x000a_- ขนาดแบตเตอรี่ กว้าง 76 mm x ยาว 186 mm x สูง 167 mm"/>
    <n v="4"/>
    <s v="PCS."/>
    <n v="1420"/>
    <n v="5680"/>
    <m/>
    <x v="0"/>
    <s v="Recive bill and GRN already"/>
    <s v="GRN2526-0004673"/>
    <d v="2025-10-17T00:00:00"/>
    <m/>
    <n v="9"/>
    <s v="Ontime"/>
    <m/>
  </r>
  <r>
    <n v="1587"/>
    <s v="Expent  cost"/>
    <d v="2025-10-02T00:00:00"/>
    <m/>
    <m/>
    <d v="2025-10-02T00:00:00"/>
    <s v="PR2526-02618"/>
    <s v="PO2526-03697"/>
    <d v="2025-10-08T00:00:00"/>
    <m/>
    <n v="60"/>
    <s v="SFST81000048"/>
    <s v="PD Machine"/>
    <s v="Condencer Unit No.33 (Ice Maker)"/>
    <n v="1"/>
    <s v="PART SI 2500 GEAR 11&quot;"/>
    <n v="1"/>
    <s v="PCS."/>
    <n v="17500"/>
    <n v="17500"/>
    <m/>
    <x v="62"/>
    <s v="Recive bill and GRN already"/>
    <s v="GRN2526-0004840"/>
    <d v="2025-10-24T00:00:00"/>
    <m/>
    <n v="16"/>
    <s v="Ontime"/>
    <m/>
  </r>
  <r>
    <n v="1588"/>
    <s v="Expent  cost"/>
    <d v="2025-10-02T00:00:00"/>
    <m/>
    <m/>
    <d v="2025-10-02T00:00:00"/>
    <s v="PR2526-02618"/>
    <s v="PO2526-03697"/>
    <d v="2025-10-08T00:00:00"/>
    <m/>
    <n v="60"/>
    <s v="SFST81000048"/>
    <s v="PD Machine"/>
    <s v="Condencer Unit No.33 (Ice Maker)"/>
    <n v="2"/>
    <s v="PART SI 2500 GEAR 3&quot;"/>
    <n v="1"/>
    <s v="PCS."/>
    <n v="4500"/>
    <n v="4500"/>
    <m/>
    <x v="62"/>
    <s v="Recive bill and GRN already"/>
    <s v="GRN2526-0004840"/>
    <d v="2025-10-24T00:00:00"/>
    <m/>
    <n v="16"/>
    <s v="Ontime"/>
    <m/>
  </r>
  <r>
    <n v="1589"/>
    <s v="Expent  cost"/>
    <d v="2025-10-02T00:00:00"/>
    <m/>
    <m/>
    <d v="2025-10-02T00:00:00"/>
    <s v="PR2526-02618"/>
    <s v="PO2526-03697"/>
    <d v="2025-10-08T00:00:00"/>
    <m/>
    <n v="60"/>
    <s v="SFST81000048"/>
    <s v="PD Machine"/>
    <s v="Condencer Unit No.33 (Ice Maker)"/>
    <n v="3"/>
    <s v="OIL BELL AUTOMATIC LUBRICATION (ถ้วยแก้วน้ำมัน) 2IN.X 1/4IN"/>
    <n v="3"/>
    <s v="PCS."/>
    <n v="1450"/>
    <n v="4350"/>
    <m/>
    <x v="62"/>
    <s v="Recive bill and GRN already"/>
    <s v="GRN2526-0004840"/>
    <d v="2025-10-24T00:00:00"/>
    <m/>
    <n v="16"/>
    <s v="Ontime"/>
    <m/>
  </r>
  <r>
    <n v="1590"/>
    <s v="Expent  cost"/>
    <d v="2025-10-02T00:00:00"/>
    <m/>
    <m/>
    <d v="2025-10-02T00:00:00"/>
    <s v="PR2526-02618"/>
    <s v="PO2526-03697"/>
    <d v="2025-10-08T00:00:00"/>
    <m/>
    <n v="60"/>
    <s v="SFST81000048"/>
    <s v="PD Machine"/>
    <s v="Condencer Unit No.33 (Ice Maker)"/>
    <n v="4"/>
    <s v="OMRON LIMIT SWITCH #ZC-W155"/>
    <n v="1"/>
    <s v="PCS."/>
    <n v="2500"/>
    <n v="2500"/>
    <m/>
    <x v="62"/>
    <s v="Recive bill and GRN already"/>
    <s v="GRN2526-0004840"/>
    <d v="2025-10-24T00:00:00"/>
    <m/>
    <n v="16"/>
    <s v="Ontime"/>
    <m/>
  </r>
  <r>
    <n v="1591"/>
    <s v="Expent  cost"/>
    <d v="2025-10-02T00:00:00"/>
    <m/>
    <m/>
    <d v="2025-10-02T00:00:00"/>
    <s v="PR2526-02618"/>
    <s v="PO2526-03697"/>
    <d v="2025-10-08T00:00:00"/>
    <m/>
    <n v="60"/>
    <s v="SFST81000048"/>
    <s v="PD Machine"/>
    <s v="Condencer Unit No.33 (Ice Maker)"/>
    <n v="5"/>
    <s v="SKF SPHERICAL ROLLER BEARING DOUBLE ROW PART"/>
    <n v="2"/>
    <s v="PCS."/>
    <n v="4500"/>
    <n v="9000"/>
    <m/>
    <x v="62"/>
    <s v="Recive bill and GRN already"/>
    <s v="GRN2526-0004840"/>
    <d v="2025-10-24T00:00:00"/>
    <m/>
    <n v="16"/>
    <s v="Ontime"/>
    <m/>
  </r>
  <r>
    <n v="1592"/>
    <s v="Expent  cost"/>
    <d v="2025-10-02T00:00:00"/>
    <m/>
    <m/>
    <d v="2025-10-02T00:00:00"/>
    <s v="PR2526-02618"/>
    <s v="PO2526-03697"/>
    <d v="2025-10-08T00:00:00"/>
    <m/>
    <n v="60"/>
    <s v="SFST81000048"/>
    <s v="PD Machine"/>
    <s v="Condencer Unit No.33 (Ice Maker)"/>
    <n v="6"/>
    <s v="U-CUP 75 X 90 X 7.5"/>
    <n v="2"/>
    <s v="PCS."/>
    <n v="950"/>
    <n v="1900"/>
    <m/>
    <x v="62"/>
    <s v="Recive bill and GRN already"/>
    <s v="GRN2526-0004840"/>
    <d v="2025-10-24T00:00:00"/>
    <m/>
    <n v="16"/>
    <s v="Ontime"/>
    <m/>
  </r>
  <r>
    <n v="1593"/>
    <s v="Expent  cost"/>
    <d v="2025-10-02T00:00:00"/>
    <m/>
    <m/>
    <d v="2025-10-02T00:00:00"/>
    <s v="PR2526-02618"/>
    <s v="PO2526-03697"/>
    <d v="2025-10-08T00:00:00"/>
    <m/>
    <n v="60"/>
    <s v="SFST81000048"/>
    <s v="PD Machine"/>
    <s v="Condencer Unit No.33 (Ice Maker)"/>
    <n v="7"/>
    <s v="U-CUP 65 X 85 X 10"/>
    <n v="1"/>
    <s v="PCS."/>
    <n v="950"/>
    <n v="950"/>
    <m/>
    <x v="62"/>
    <s v="Recive bill and GRN already"/>
    <s v="GRN2526-0004840"/>
    <d v="2025-10-24T00:00:00"/>
    <m/>
    <n v="16"/>
    <s v="Ontime"/>
    <m/>
  </r>
  <r>
    <n v="1594"/>
    <s v="Expent  cost"/>
    <d v="2025-10-02T00:00:00"/>
    <m/>
    <m/>
    <d v="2025-10-02T00:00:00"/>
    <s v="PR2526-02618"/>
    <s v="PO2526-03697"/>
    <d v="2025-10-08T00:00:00"/>
    <m/>
    <n v="60"/>
    <s v="SFST81000048"/>
    <s v="PD Machine"/>
    <s v="Condencer Unit No.33 (Ice Maker)"/>
    <n v="8"/>
    <s v="U-CUP 65 X 75 X 12"/>
    <n v="1"/>
    <s v="PCS."/>
    <n v="950"/>
    <n v="950"/>
    <m/>
    <x v="62"/>
    <s v="Recive bill and GRN already"/>
    <s v="GRN2526-0004840"/>
    <d v="2025-10-24T00:00:00"/>
    <m/>
    <n v="16"/>
    <s v="Ontime"/>
    <m/>
  </r>
  <r>
    <n v="1595"/>
    <s v="Expent  cost"/>
    <d v="2025-10-02T00:00:00"/>
    <m/>
    <m/>
    <d v="2025-10-02T00:00:00"/>
    <s v="PR2526-02618"/>
    <s v="PO2526-03697"/>
    <d v="2025-10-08T00:00:00"/>
    <m/>
    <n v="60"/>
    <s v="SFST81000048"/>
    <s v="PD Machine"/>
    <s v="Condencer Unit No.33 (Ice Maker)"/>
    <n v="9"/>
    <s v="อุปกรณ์ประกอบ น็อตสแตนเลส ซิลิโคน อื่นๆ"/>
    <n v="1"/>
    <s v="PCS."/>
    <n v="1000"/>
    <n v="1000"/>
    <m/>
    <x v="62"/>
    <s v="Recive bill and GRN already"/>
    <s v="GRN2526-0004840"/>
    <d v="2025-10-24T00:00:00"/>
    <m/>
    <n v="16"/>
    <s v="Ontime"/>
    <m/>
  </r>
  <r>
    <n v="1596"/>
    <s v="Expent  cost"/>
    <d v="2025-10-02T00:00:00"/>
    <m/>
    <m/>
    <d v="2025-10-02T00:00:00"/>
    <s v="PR2526-02618"/>
    <s v="PO2526-03697"/>
    <d v="2025-10-08T00:00:00"/>
    <m/>
    <n v="60"/>
    <s v="SFST81000048"/>
    <s v="PD Machine"/>
    <s v="Condencer Unit No.33 (Ice Maker)"/>
    <n v="10"/>
    <s v="ค่าดำเนินการตรวจเช็คเครื่องทำน้ำแข็งเกล็ดพร้อมแก้ไขรวมค่าเดินทางไปกลับ"/>
    <n v="1"/>
    <s v="PCS."/>
    <n v="10000"/>
    <n v="10000"/>
    <m/>
    <x v="62"/>
    <s v="Recive bill and GRN already"/>
    <s v="GRN2526-0004840"/>
    <d v="2025-10-24T00:00:00"/>
    <m/>
    <n v="16"/>
    <s v="Ontime"/>
    <m/>
  </r>
  <r>
    <n v="1597"/>
    <s v="Expent  cost"/>
    <d v="2025-10-04T00:00:00"/>
    <m/>
    <m/>
    <d v="2025-10-04T00:00:00"/>
    <s v="PR2526-02647"/>
    <s v="PO2526-03892"/>
    <d v="2025-10-18T00:00:00"/>
    <m/>
    <n v="30"/>
    <s v="SFST81000048"/>
    <s v="Refrigerant-oil for cooling M/C"/>
    <s v="Cooling  part"/>
    <n v="1"/>
    <s v="Shell Filter Drier 2-1/8 IN 1 Core"/>
    <n v="1"/>
    <s v="PCS."/>
    <n v="4000"/>
    <n v="4000"/>
    <m/>
    <x v="189"/>
    <s v="Recive bill and GRN already"/>
    <s v="GRN2526-0004698"/>
    <d v="2025-10-20T00:00:00"/>
    <m/>
    <n v="2"/>
    <s v="Ontime"/>
    <m/>
  </r>
  <r>
    <n v="1598"/>
    <s v="Expent  cost"/>
    <d v="2025-10-04T00:00:00"/>
    <m/>
    <m/>
    <d v="2025-10-04T00:00:00"/>
    <s v="PR2526-02647"/>
    <s v="PO2526-03892"/>
    <d v="2025-10-18T00:00:00"/>
    <m/>
    <n v="30"/>
    <s v="SFST81000048"/>
    <s v="Refrigerant-oil for cooling M/C"/>
    <s v="Cooling  part"/>
    <n v="2"/>
    <s v="Suction Filter Drier Core"/>
    <n v="1"/>
    <s v="PCS."/>
    <n v="650"/>
    <n v="650"/>
    <m/>
    <x v="189"/>
    <s v="Recive bill and GRN already"/>
    <s v="GRN2526-0004698"/>
    <d v="2025-10-20T00:00:00"/>
    <m/>
    <n v="2"/>
    <s v="Ontime"/>
    <m/>
  </r>
  <r>
    <n v="1599"/>
    <s v="Expent  cost"/>
    <d v="2025-10-08T00:00:00"/>
    <m/>
    <m/>
    <d v="2025-10-08T00:00:00"/>
    <s v="PR2526-02676"/>
    <s v="PO2526-03894"/>
    <d v="2025-10-20T00:00:00"/>
    <m/>
    <n v="60"/>
    <s v="SFST81000048"/>
    <s v="PD Machine"/>
    <s v="Inkjet Stamp  No.1"/>
    <n v="1"/>
    <s v="FILTER SET UX_x000a_- Filter Capsule Parts 1 PCS._x000a_- PTFE Filter 1 PCS._x000a_- Nozzle Flat Filter 1 PCS._x000a_- Air Filter AF3 Parts 1 PCS._x000a_- Mini Filter Parts 1 PCS._x000a_- R-Air Filter Parts 1 PCS."/>
    <n v="2"/>
    <s v="EA."/>
    <n v="9500"/>
    <n v="19000"/>
    <m/>
    <x v="10"/>
    <s v="Recive bill and GRN already"/>
    <s v="GRN2526-0004850"/>
    <d v="2025-10-27T00:00:00"/>
    <m/>
    <n v="7"/>
    <s v="Ontime"/>
    <m/>
  </r>
  <r>
    <n v="1600"/>
    <s v="Expent  cost"/>
    <d v="2025-10-08T00:00:00"/>
    <m/>
    <m/>
    <d v="2025-10-08T00:00:00"/>
    <s v="PR2526-02676"/>
    <s v="PO2526-03894"/>
    <d v="2025-10-20T00:00:00"/>
    <m/>
    <n v="60"/>
    <s v="SFST81000048"/>
    <s v="PD Machine"/>
    <s v="Inkjet Stamp  No.1"/>
    <n v="2"/>
    <s v="Ink 1087K (0.5L)"/>
    <n v="2"/>
    <s v="EA."/>
    <n v="475"/>
    <n v="950"/>
    <m/>
    <x v="10"/>
    <s v="Recive bill and GRN already"/>
    <s v="GRN2526-0004850"/>
    <d v="2025-10-27T00:00:00"/>
    <m/>
    <n v="7"/>
    <s v="Ontime"/>
    <m/>
  </r>
  <r>
    <n v="1601"/>
    <s v="Expent  cost"/>
    <d v="2025-10-08T00:00:00"/>
    <m/>
    <m/>
    <d v="2025-10-08T00:00:00"/>
    <s v="PR2526-02676"/>
    <s v="PO2526-03894"/>
    <d v="2025-10-20T00:00:00"/>
    <m/>
    <n v="60"/>
    <s v="SFST81000048"/>
    <s v="PD Machine"/>
    <s v="Inkjet Stamp  No.1"/>
    <n v="3"/>
    <s v="Makeup Ink S1018 (0.8L)"/>
    <n v="2"/>
    <s v="EA."/>
    <n v="2000"/>
    <n v="4000"/>
    <m/>
    <x v="10"/>
    <s v="Recive bill and GRN already"/>
    <s v="GRN2526-0004850"/>
    <d v="2025-10-27T00:00:00"/>
    <m/>
    <n v="7"/>
    <s v="Ontime"/>
    <m/>
  </r>
  <r>
    <n v="1602"/>
    <s v="Expent  cost"/>
    <d v="2025-10-08T00:00:00"/>
    <m/>
    <m/>
    <d v="2025-10-08T00:00:00"/>
    <s v="PR2526-02676"/>
    <s v="PO2526-03894"/>
    <d v="2025-10-20T00:00:00"/>
    <m/>
    <n v="60"/>
    <s v="SFST81000048"/>
    <s v="PD Machine"/>
    <s v="Inkjet Stamp  No.1"/>
    <n v="4"/>
    <s v="Service Charge"/>
    <n v="1"/>
    <s v="job."/>
    <n v="2400"/>
    <n v="2400"/>
    <m/>
    <x v="10"/>
    <s v="Recive bill and GRN already"/>
    <s v="GRN2526-0004851"/>
    <d v="2025-10-27T00:00:00"/>
    <m/>
    <n v="7"/>
    <s v="Ontime"/>
    <m/>
  </r>
  <r>
    <n v="1603"/>
    <s v="Expent  cost"/>
    <d v="2025-10-08T00:00:00"/>
    <m/>
    <m/>
    <d v="2025-10-08T00:00:00"/>
    <s v="PR2526-02679"/>
    <s v="PO2526-03897"/>
    <d v="2025-10-20T00:00:00"/>
    <m/>
    <n v="60"/>
    <s v="SFST81000050"/>
    <s v="Safety equipment"/>
    <s v="Safety equipment"/>
    <n v="1"/>
    <s v="รองเท้าเซฟตี้ Pangolin รุ่น ELITE พื้น PU_x000a_- เสริมแผ่นโลหะกันแทงทะลุ_x000a_- Size: 7UK = 1 คู่, 8UK = 1 คู่, 9UK = 2 คู่, 11UK = 1คู่"/>
    <n v="5"/>
    <s v="pcs."/>
    <n v="1160.75"/>
    <n v="5803.75"/>
    <m/>
    <x v="169"/>
    <s v="Recive bill and GRN already"/>
    <s v="GRN2526-0005352"/>
    <d v="2025-11-15T00:00:00"/>
    <m/>
    <n v="26"/>
    <s v="Ontime"/>
    <m/>
  </r>
  <r>
    <n v="1604"/>
    <s v="Expent  cost"/>
    <d v="2025-10-08T00:00:00"/>
    <m/>
    <m/>
    <d v="2025-10-08T00:00:00"/>
    <s v="PR2526-02709"/>
    <s v="PO2526-03898"/>
    <d v="2025-10-20T00:00:00"/>
    <m/>
    <n v="100"/>
    <s v="SFST81000064"/>
    <s v="Annual cost"/>
    <s v="Safety  annual jobs"/>
    <n v="1"/>
    <s v="GM1030 DIGITAL LUX METER RANGE:0-200000LUX_x000a_- Brand: Benetech"/>
    <n v="1"/>
    <s v="EA."/>
    <n v="2950"/>
    <n v="2950"/>
    <m/>
    <x v="196"/>
    <s v="Recive bill and GRN already"/>
    <s v="GRN2526-0006082"/>
    <d v="2025-12-16T00:00:00"/>
    <m/>
    <n v="57"/>
    <s v="Ontime"/>
    <m/>
  </r>
  <r>
    <n v="1605"/>
    <s v="Expent  cost"/>
    <d v="2025-10-08T00:00:00"/>
    <m/>
    <m/>
    <d v="2025-10-08T00:00:00"/>
    <s v="PR2526-02709"/>
    <s v="PO2526-03898"/>
    <d v="2025-10-20T00:00:00"/>
    <m/>
    <n v="100"/>
    <s v="SFST81000064"/>
    <s v="Annual cost"/>
    <s v="Safety  annual jobs"/>
    <n v="2"/>
    <s v="CER ค่าบริการสอบเทียบ_x000a_- Accredited ISO/IEC 17025_x000a_- สอบเทียบตามมาตรฐานของ Lab_x000a_- ระยะเวลาในการสอบเทียบ 14-20 วันทำการ_x000a_- ค่า Error ที่ยอมรับจะไม่รวมค่า Uncertainty ของ Lab"/>
    <n v="1"/>
    <s v="EA."/>
    <n v="4900"/>
    <n v="4900"/>
    <m/>
    <x v="196"/>
    <s v="Recive bill and GRN already"/>
    <s v="GRN2526-0006108"/>
    <d v="2025-12-16T00:00:00"/>
    <m/>
    <n v="57"/>
    <s v="Ontime"/>
    <m/>
  </r>
  <r>
    <n v="1606"/>
    <s v="Expent  cost"/>
    <d v="2025-10-08T00:00:00"/>
    <m/>
    <m/>
    <d v="2025-10-08T00:00:00"/>
    <s v="PR2526-02710"/>
    <s v="PO2526-03899"/>
    <d v="2025-10-20T00:00:00"/>
    <m/>
    <n v="60"/>
    <s v="SFST81000064"/>
    <s v="Annual cost"/>
    <s v="Safety  annual jobs"/>
    <n v="1"/>
    <s v="ค่าบริการทดสอบและรับรองระบบดับเพลิง (Fire Pump)_x000a_- ประจําปี 2568_x000a_- พร้อมท่า Performance Test_x000a_- เครื่องยนต์ขนาด 94 HP ความเร็วรอบ 2,200 RPM_x000a_- เครื่องยนต์ดีเซล ยี่ห้อ Cummins"/>
    <n v="1"/>
    <s v="job."/>
    <n v="18000"/>
    <n v="18000"/>
    <m/>
    <x v="68"/>
    <s v="Recive bill and GRN already"/>
    <s v="GRN2526-0006258"/>
    <d v="2025-12-18T00:00:00"/>
    <m/>
    <n v="59"/>
    <s v="Ontime"/>
    <m/>
  </r>
  <r>
    <n v="1607"/>
    <s v="Expent  cost"/>
    <d v="2025-10-08T00:00:00"/>
    <m/>
    <m/>
    <d v="2025-10-08T00:00:00"/>
    <s v="PR2526-02711"/>
    <s v="PO2526-03900"/>
    <d v="2025-10-20T00:00:00"/>
    <m/>
    <n v="60"/>
    <s v="SFST81000009"/>
    <s v="Safety equipment"/>
    <s v="Safety equipment"/>
    <n v="1"/>
    <s v="Heat Detector &quot;Systemsensor&quot; รุ่น 5151"/>
    <n v="10"/>
    <s v="PCS."/>
    <n v="900"/>
    <n v="9000"/>
    <m/>
    <x v="104"/>
    <s v="Recive bill and GRN already"/>
    <s v="GRN2526-0005122"/>
    <d v="2025-11-06T00:00:00"/>
    <m/>
    <n v="17"/>
    <s v="Ontime"/>
    <m/>
  </r>
  <r>
    <n v="1608"/>
    <s v="Expent  cost"/>
    <d v="2025-10-08T00:00:00"/>
    <m/>
    <m/>
    <d v="2025-10-08T00:00:00"/>
    <s v="PR2526-02712"/>
    <s v="PO2526-03883"/>
    <d v="2025-10-18T00:00:00"/>
    <m/>
    <n v="30"/>
    <s v="SFST81000009"/>
    <s v="Safety equipment"/>
    <s v="Safety equipment"/>
    <n v="1"/>
    <s v="ท่อ UPVC (HACO) สีขาว ขนาด 20 mm"/>
    <n v="25"/>
    <s v="PCS."/>
    <n v="48"/>
    <n v="1200"/>
    <m/>
    <x v="26"/>
    <s v="Recive bill and GRN already"/>
    <s v="GRN2526-0004839"/>
    <d v="2025-10-24T00:00:00"/>
    <m/>
    <n v="6"/>
    <s v="Ontime"/>
    <m/>
  </r>
  <r>
    <n v="1609"/>
    <s v="Expent  cost"/>
    <d v="2025-10-08T00:00:00"/>
    <m/>
    <m/>
    <d v="2025-10-08T00:00:00"/>
    <s v="PR2526-02712"/>
    <s v="PO2526-03883"/>
    <d v="2025-10-18T00:00:00"/>
    <m/>
    <n v="30"/>
    <s v="SFST81000009"/>
    <s v="Safety equipment"/>
    <s v="Safety equipment"/>
    <n v="2"/>
    <s v="ท่อ UPVC (HACO)สีขาว ขนาด 25 mm"/>
    <n v="25"/>
    <s v="PCS."/>
    <n v="70"/>
    <n v="1750"/>
    <m/>
    <x v="26"/>
    <s v="Recive bill and GRN already"/>
    <s v="GRN2526-0004839"/>
    <d v="2025-10-24T00:00:00"/>
    <m/>
    <n v="6"/>
    <s v="Ontime"/>
    <m/>
  </r>
  <r>
    <n v="1610"/>
    <s v="Expent  cost"/>
    <d v="2025-10-08T00:00:00"/>
    <m/>
    <m/>
    <d v="2025-10-08T00:00:00"/>
    <s v="PR2526-02712"/>
    <s v="PO2526-03883"/>
    <d v="2025-10-18T00:00:00"/>
    <m/>
    <n v="30"/>
    <s v="SFST81000009"/>
    <s v="Safety equipment"/>
    <s v="Safety equipment"/>
    <n v="3"/>
    <s v="Limit Switch TEND รุ่น TZ-8108"/>
    <n v="6"/>
    <s v="PCS."/>
    <n v="595"/>
    <n v="3570"/>
    <m/>
    <x v="26"/>
    <s v="Recive bill and GRN already"/>
    <s v="GRN2526-0004745"/>
    <d v="2025-10-21T00:00:00"/>
    <m/>
    <n v="3"/>
    <s v="Ontime"/>
    <m/>
  </r>
  <r>
    <n v="1611"/>
    <s v="Expent  cost"/>
    <d v="2025-10-08T00:00:00"/>
    <m/>
    <m/>
    <d v="2025-10-08T00:00:00"/>
    <s v="PR2526-02714"/>
    <s v="PO2526-03901"/>
    <d v="2025-10-18T00:00:00"/>
    <m/>
    <n v="60"/>
    <s v="SFST81000064"/>
    <s v="Annual cost"/>
    <s v="Safety  annual jobs"/>
    <n v="1"/>
    <s v="PM Fire Alarm System_x000a_- ตรวจเช็คฟังก็ชั่นการทำงานของตู้คอนโทรล_x000a_- ตรวจเช็ค Smoke Detector 37 ตัว_x000a_- ตรวจเช็ค Heat Detector 137 ตัว_x000a_- ตรวจเช็คอุปกรณ์แจ้งเหตุด้วยบุคคล Manual Pull Station 14 ตัว_x000a_- ตรวจเช็คอุปกรณ์ตรวจจับควันด้วยลำแสง Beam Detector 3 ตัว_x000a_- ตรวจเช็คอุปกรณ์ตรวจจับควัน Air Sampling Detector 6 ตัว"/>
    <n v="1"/>
    <s v="Job."/>
    <n v="55000"/>
    <n v="55000"/>
    <m/>
    <x v="104"/>
    <s v="Recive bill and GRN already"/>
    <s v="GRN2526-0005916"/>
    <d v="2025-12-12T00:00:00"/>
    <m/>
    <n v="55"/>
    <s v="Ontime"/>
    <m/>
  </r>
  <r>
    <n v="1612"/>
    <s v="Expent  cost"/>
    <d v="2025-10-08T00:00:00"/>
    <m/>
    <m/>
    <d v="2025-10-08T00:00:00"/>
    <s v="PR2526-02714"/>
    <s v="PO2526-03901"/>
    <d v="2025-10-18T00:00:00"/>
    <m/>
    <n v="60"/>
    <s v="SFST81000064"/>
    <s v="Annual cost"/>
    <s v="Safety  annual jobs"/>
    <n v="2"/>
    <s v="เปลี่ยน Heat Detector_x000a_Rate-Anticipation Heat Detector 135°F_x000a_เปลี่ยน Heat รุ่น 302-AW-135 7 จุด"/>
    <n v="7"/>
    <s v="Job."/>
    <n v="2142.8571428571427"/>
    <n v="15000"/>
    <m/>
    <x v="104"/>
    <s v="Recive bill and GRN already"/>
    <s v="GRN2526-0005916"/>
    <d v="2025-12-12T00:00:00"/>
    <m/>
    <n v="55"/>
    <s v="Ontime"/>
    <m/>
  </r>
  <r>
    <n v="1613"/>
    <s v="Expent  cost"/>
    <d v="2025-10-08T00:00:00"/>
    <m/>
    <m/>
    <d v="2025-10-08T00:00:00"/>
    <s v="PR2526-02715"/>
    <s v="PO2526-03895"/>
    <d v="2025-10-20T00:00:00"/>
    <m/>
    <n v="60"/>
    <s v="SFST81000064"/>
    <s v="Cooling machine for PD line"/>
    <s v="Condencer Unit No.24 (COLD6)"/>
    <n v="1"/>
    <s v="HEATER TYPE (U) 220 V/1750 W., DIA. 8 MM, LENGTH 2200 MM. สายยาว 1 M. - TUBE SUS 304 / แบบต่ออนุกรม"/>
    <n v="5"/>
    <s v="PCS."/>
    <n v="4000"/>
    <n v="20000"/>
    <m/>
    <x v="62"/>
    <s v="Recive bill and GRN already"/>
    <s v="GRN2526-0005392"/>
    <d v="2025-11-17T00:00:00"/>
    <m/>
    <n v="28"/>
    <s v="Ontime"/>
    <m/>
  </r>
  <r>
    <n v="1614"/>
    <s v="Expent  cost"/>
    <d v="2025-10-08T00:00:00"/>
    <m/>
    <m/>
    <d v="2025-10-08T00:00:00"/>
    <s v="PR2526-02715"/>
    <s v="PO2526-03895"/>
    <d v="2025-10-20T00:00:00"/>
    <m/>
    <n v="60"/>
    <s v="SFST81000064"/>
    <s v="Cooling machine for PD line"/>
    <s v="Condencer Unit No.24 (COLD6)"/>
    <n v="2"/>
    <s v="Operation cost"/>
    <n v="1"/>
    <s v="Job."/>
    <n v="6500"/>
    <n v="6500"/>
    <m/>
    <x v="62"/>
    <s v="Recive bill and GRN already"/>
    <s v="GRN2526-0005392"/>
    <d v="2025-11-17T00:00:00"/>
    <m/>
    <n v="28"/>
    <s v="Ontime"/>
    <m/>
  </r>
  <r>
    <n v="1615"/>
    <s v="Expent  cost"/>
    <d v="2025-10-08T00:00:00"/>
    <m/>
    <m/>
    <d v="2025-10-08T00:00:00"/>
    <s v="PR2526-02716"/>
    <s v="PO2526-03890 "/>
    <d v="2025-10-18T00:00:00"/>
    <m/>
    <n v="30"/>
    <s v="SFST34000054"/>
    <s v="Refrigerant-oil for cooling M/C"/>
    <s v="Cooling  part"/>
    <n v="1"/>
    <s v="R507 Refrigerant,(1 Tank 11.3 kg/Tank)"/>
    <n v="25"/>
    <s v="DRUM."/>
    <n v="2700"/>
    <n v="67500"/>
    <m/>
    <x v="33"/>
    <s v="Recive bill and GRN already"/>
    <s v="GRN2526-0004747"/>
    <d v="2025-10-21T00:00:00"/>
    <m/>
    <n v="3"/>
    <s v="Ontime"/>
    <m/>
  </r>
  <r>
    <n v="1616"/>
    <s v="Expent  cost"/>
    <d v="2025-10-08T00:00:00"/>
    <m/>
    <m/>
    <d v="2025-10-08T00:00:00"/>
    <s v="PR2526-02717"/>
    <s v="PO2526-03886"/>
    <d v="2025-10-18T00:00:00"/>
    <m/>
    <n v="60"/>
    <s v="SFST81000048"/>
    <s v="Cooling machine for PD line"/>
    <s v="Condencer Unit No.21 (COLD3)"/>
    <n v="1"/>
    <s v="Repair CU21_x000a_Accumulator 1-5/8"/>
    <n v="1"/>
    <s v="Job."/>
    <n v="5000"/>
    <n v="5000"/>
    <m/>
    <x v="6"/>
    <s v="Recive bill and GRN already"/>
    <s v="GRN2526-0005005"/>
    <d v="2025-11-03T00:00:00"/>
    <m/>
    <n v="16"/>
    <s v="Ontime"/>
    <m/>
  </r>
  <r>
    <n v="1617"/>
    <s v="Expent  cost"/>
    <d v="2025-10-08T00:00:00"/>
    <m/>
    <m/>
    <d v="2025-10-08T00:00:00"/>
    <s v="PR2526-02717"/>
    <s v="PO2526-03886"/>
    <d v="2025-10-18T00:00:00"/>
    <m/>
    <n v="60"/>
    <s v="SFST81000048"/>
    <s v="Cooling machine for PD line"/>
    <s v="Condencer Unit No.21 (COLD3)"/>
    <n v="2"/>
    <s v="nitrogen สำหรับทดสอบรั่ว"/>
    <n v="1"/>
    <s v="Job."/>
    <n v="3500"/>
    <n v="3500"/>
    <m/>
    <x v="6"/>
    <s v="Recive bill and GRN already"/>
    <s v="GRN2526-0005005"/>
    <d v="2025-11-03T00:00:00"/>
    <m/>
    <n v="16"/>
    <s v="Ontime"/>
    <m/>
  </r>
  <r>
    <n v="1618"/>
    <s v="Expent  cost"/>
    <d v="2025-10-08T00:00:00"/>
    <m/>
    <m/>
    <d v="2025-10-08T00:00:00"/>
    <s v="PR2526-02717"/>
    <s v="PO2526-03886"/>
    <d v="2025-10-18T00:00:00"/>
    <m/>
    <n v="60"/>
    <s v="SFST81000048"/>
    <s v="Cooling machine for PD line"/>
    <s v="Condencer Unit No.21 (COLD3)"/>
    <n v="3"/>
    <s v="ค่าอุปกรณ์เบ็ดเตล็ด"/>
    <n v="1"/>
    <s v="Job."/>
    <n v="2500"/>
    <n v="2500"/>
    <m/>
    <x v="6"/>
    <s v="Recive bill and GRN already"/>
    <s v="GRN2526-0005005"/>
    <d v="2025-11-03T00:00:00"/>
    <m/>
    <n v="16"/>
    <s v="Ontime"/>
    <m/>
  </r>
  <r>
    <n v="1619"/>
    <s v="Expent  cost"/>
    <d v="2025-10-08T00:00:00"/>
    <m/>
    <m/>
    <d v="2025-10-08T00:00:00"/>
    <s v="PR2526-02717"/>
    <s v="PO2526-03886"/>
    <d v="2025-10-18T00:00:00"/>
    <m/>
    <n v="60"/>
    <s v="SFST81000048"/>
    <s v="Cooling machine for PD line"/>
    <s v="Condencer Unit No.21 (COLD3)"/>
    <n v="4"/>
    <s v="Operation cost"/>
    <n v="1"/>
    <s v="Job."/>
    <n v="8500"/>
    <n v="8500"/>
    <m/>
    <x v="6"/>
    <s v="Recive bill and GRN already"/>
    <s v="GRN2526-0005005"/>
    <d v="2025-11-03T00:00:00"/>
    <m/>
    <n v="16"/>
    <s v="Ontime"/>
    <m/>
  </r>
  <r>
    <n v="1620"/>
    <s v="Expent  cost"/>
    <d v="2025-10-08T00:00:00"/>
    <m/>
    <m/>
    <d v="2025-10-08T00:00:00"/>
    <s v="PR2526-02719"/>
    <s v="PO2526-03887"/>
    <d v="2025-10-18T00:00:00"/>
    <m/>
    <n v="12"/>
    <s v="SFST81000048"/>
    <s v="Cooling machine for PD line"/>
    <s v="Condencer Unit No.29 (Air Blast Freezer2)"/>
    <n v="1"/>
    <s v="Repair Leak and Replacement of Filter Drier for Air_x000a_Filter Drier 1/2&quot; F DML 164"/>
    <n v="1"/>
    <s v="PCS."/>
    <n v="450"/>
    <n v="450"/>
    <m/>
    <x v="131"/>
    <s v="Recive bill and GRN already"/>
    <s v="GRN2526-0006619"/>
    <d v="2026-01-05T00:00:00"/>
    <m/>
    <n v="79"/>
    <s v="over deliverry"/>
    <m/>
  </r>
  <r>
    <n v="1621"/>
    <s v="Expent  cost"/>
    <d v="2025-10-08T00:00:00"/>
    <m/>
    <m/>
    <d v="2025-10-08T00:00:00"/>
    <s v="PR2526-02719"/>
    <s v="PO2526-03887"/>
    <d v="2025-10-18T00:00:00"/>
    <m/>
    <n v="120"/>
    <s v="SFST81000048"/>
    <s v="Cooling machine for PD line"/>
    <s v="Condencer Unit No.29 (Air Blast Freezer2)"/>
    <n v="2"/>
    <s v="Labour Cost for Repair"/>
    <n v="1"/>
    <s v="PCS."/>
    <n v="9500"/>
    <n v="9500"/>
    <m/>
    <x v="131"/>
    <s v="Recive bill and GRN already"/>
    <s v="GRN2526-0006619"/>
    <d v="2026-01-05T00:00:00"/>
    <m/>
    <n v="79"/>
    <s v="Ontime"/>
    <m/>
  </r>
  <r>
    <n v="1622"/>
    <s v="Expent  cost"/>
    <d v="2025-10-08T00:00:00"/>
    <m/>
    <m/>
    <d v="2025-10-08T00:00:00"/>
    <s v="PR2526-02720"/>
    <s v="PO2526-03888"/>
    <d v="2025-10-18T00:00:00"/>
    <m/>
    <n v="30"/>
    <s v="SFST81000048"/>
    <s v="Cooling machine for PD line"/>
    <s v="Condencer Unit No.1"/>
    <n v="1"/>
    <s v="ติดตั้ง Filter drier shellพร้อมเปลี่ยน CU1_x000a_Ball valve 1 5/8&quot;"/>
    <n v="1"/>
    <s v="PCS."/>
    <n v="4500"/>
    <n v="4500"/>
    <m/>
    <x v="176"/>
    <s v="Recive bill and GRN already"/>
    <s v="GRN2526-0005003"/>
    <d v="2025-11-03T00:00:00"/>
    <m/>
    <n v="16"/>
    <s v="Ontime"/>
    <m/>
  </r>
  <r>
    <n v="1623"/>
    <s v="Expent  cost"/>
    <d v="2025-10-08T00:00:00"/>
    <m/>
    <m/>
    <d v="2025-10-08T00:00:00"/>
    <s v="PR2526-02720"/>
    <s v="PO2526-03888"/>
    <d v="2025-10-18T00:00:00"/>
    <m/>
    <n v="30"/>
    <s v="SFST81000048"/>
    <s v="Cooling machine for PD line"/>
    <s v="Condencer Unit No.1"/>
    <n v="2"/>
    <s v="nitrogen สำหรับทดสอบรั่ว"/>
    <n v="1"/>
    <s v="PCS."/>
    <n v="3000"/>
    <n v="3000"/>
    <m/>
    <x v="176"/>
    <s v="Recive bill and GRN already"/>
    <s v="GRN2526-0005003"/>
    <d v="2025-11-03T00:00:00"/>
    <m/>
    <n v="16"/>
    <s v="Ontime"/>
    <m/>
  </r>
  <r>
    <n v="1624"/>
    <s v="Expent  cost"/>
    <d v="2025-10-08T00:00:00"/>
    <m/>
    <m/>
    <d v="2025-10-08T00:00:00"/>
    <s v="PR2526-02720"/>
    <s v="PO2526-03888"/>
    <d v="2025-10-18T00:00:00"/>
    <m/>
    <n v="30"/>
    <s v="SFST81000048"/>
    <s v="Cooling machine for PD line"/>
    <s v="Condencer Unit No.1"/>
    <n v="3"/>
    <s v="ค่าอุปกรณ์เบ็ดเตล็ด"/>
    <n v="1"/>
    <s v="PCS."/>
    <n v="2500"/>
    <n v="2500"/>
    <m/>
    <x v="176"/>
    <s v="Recive bill and GRN already"/>
    <s v="GRN2526-0005003"/>
    <d v="2025-11-03T00:00:00"/>
    <m/>
    <n v="16"/>
    <s v="Ontime"/>
    <m/>
  </r>
  <r>
    <n v="1625"/>
    <s v="Expent  cost"/>
    <d v="2025-10-08T00:00:00"/>
    <m/>
    <m/>
    <d v="2025-10-08T00:00:00"/>
    <s v="PR2526-02720"/>
    <s v="PO2526-03888"/>
    <d v="2025-10-18T00:00:00"/>
    <m/>
    <n v="30"/>
    <s v="SFST81000048"/>
    <s v="Cooling machine for PD line"/>
    <s v="Condencer Unit No.1"/>
    <n v="4"/>
    <s v="Operation cost"/>
    <n v="1"/>
    <s v="Job."/>
    <n v="8500"/>
    <n v="8500"/>
    <m/>
    <x v="176"/>
    <s v="Recive bill and GRN already"/>
    <s v="GRN2526-0005003"/>
    <d v="2025-11-03T00:00:00"/>
    <m/>
    <n v="16"/>
    <s v="Ontime"/>
    <m/>
  </r>
  <r>
    <n v="1626"/>
    <s v="Expent  cost"/>
    <d v="2025-10-08T00:00:00"/>
    <m/>
    <m/>
    <d v="2025-10-08T00:00:00"/>
    <s v="PR2526-02736"/>
    <s v="PO2526-03889 "/>
    <d v="2025-10-18T00:00:00"/>
    <m/>
    <n v="45"/>
    <s v="SFST81000048"/>
    <s v="Cooling machine for PD line"/>
    <s v="Condencer Unit No.21 (COLD3)"/>
    <n v="1"/>
    <s v="Oil Seperator 1-1/8"/>
    <n v="1"/>
    <s v="PCS."/>
    <n v="4300"/>
    <n v="4300"/>
    <m/>
    <x v="6"/>
    <s v="Recive bill and GRN already"/>
    <s v="GRN2526-0005004"/>
    <d v="2025-11-03T00:00:00"/>
    <m/>
    <n v="16"/>
    <s v="Ontime"/>
    <m/>
  </r>
  <r>
    <n v="1627"/>
    <s v="Expent  cost"/>
    <d v="2025-10-08T00:00:00"/>
    <m/>
    <m/>
    <d v="2025-10-08T00:00:00"/>
    <s v="PR2526-02736"/>
    <s v="PO2526-03889 "/>
    <d v="2025-10-18T00:00:00"/>
    <m/>
    <n v="45"/>
    <s v="SFST81000048"/>
    <s v="Cooling machine for PD line"/>
    <s v="Condencer Unit No.21 (COLD3)"/>
    <n v="2"/>
    <s v="Suction shutt Valve 1-5/8"/>
    <n v="1"/>
    <s v="PCS."/>
    <n v="7500"/>
    <n v="7500"/>
    <m/>
    <x v="6"/>
    <s v="Recive bill and GRN already"/>
    <s v="GRN2526-0005004"/>
    <d v="2025-11-03T00:00:00"/>
    <m/>
    <n v="16"/>
    <s v="Ontime"/>
    <m/>
  </r>
  <r>
    <n v="1628"/>
    <s v="Expent  cost"/>
    <d v="2025-10-08T00:00:00"/>
    <m/>
    <m/>
    <d v="2025-10-08T00:00:00"/>
    <s v="PR2526-02736"/>
    <s v="PO2526-03889 "/>
    <d v="2025-10-18T00:00:00"/>
    <m/>
    <n v="45"/>
    <s v="SFST81000048"/>
    <s v="Cooling machine for PD line"/>
    <s v="Condencer Unit No.21 (COLD3)"/>
    <n v="3"/>
    <s v="Drier Shell ขนาดท่อเข้า-ออก 7/8 1 core"/>
    <n v="1"/>
    <s v="PCS."/>
    <n v="5000"/>
    <n v="5000"/>
    <m/>
    <x v="6"/>
    <s v="Recive bill and GRN already"/>
    <s v="GRN2526-0005004"/>
    <d v="2025-11-03T00:00:00"/>
    <m/>
    <n v="16"/>
    <s v="Ontime"/>
    <m/>
  </r>
  <r>
    <n v="1629"/>
    <s v="Expent  cost"/>
    <d v="2025-10-11T00:00:00"/>
    <m/>
    <m/>
    <d v="2025-10-11T00:00:00"/>
    <s v="PR2526-02753"/>
    <s v="PO2526-03885"/>
    <d v="2025-10-18T00:00:00"/>
    <m/>
    <n v="45"/>
    <s v="SFST81000048"/>
    <s v="Foam &amp; Cleaning solution pump system"/>
    <s v="Water pump for production line cleaning No.1"/>
    <n v="1"/>
    <s v="Rewinding Motor (Spar Mixer (Model:SPA80HI-E)_x000a_Parts Table G for Motor Unit_x000a_- Remove Spar Mixer to srp workshop_x000a_- Disassembly and Inspection_x000a_- Replace bearing DE (G-8012) = 1 EA_x000a_- Replace bearing NDE (G-8017) = 1 EA_x000a_- Replace O-ring (G-8005) = 1 EA_x000a_- Dynamic balance rotor_x000a_- Rewinding Motor Coil :3HP (G-8015)_x000a_- Assembly painting and no load test"/>
    <n v="1"/>
    <s v="Job."/>
    <n v="12000"/>
    <n v="12000"/>
    <m/>
    <x v="74"/>
    <s v="Recive bill and GRN already"/>
    <s v="GRN2526-0004947"/>
    <d v="2025-11-01T00:00:00"/>
    <m/>
    <n v="14"/>
    <s v="Ontime"/>
    <m/>
  </r>
  <r>
    <n v="1630"/>
    <s v="Expent  cost"/>
    <d v="2025-10-11T00:00:00"/>
    <m/>
    <m/>
    <d v="2025-10-11T00:00:00"/>
    <s v="PR2526-02753"/>
    <s v="PO2526-03885"/>
    <d v="2025-10-18T00:00:00"/>
    <m/>
    <n v="45"/>
    <s v="SFST81000048"/>
    <s v="Foam &amp; Cleaning solution pump system"/>
    <s v="Water pump for production line cleaning No.1"/>
    <n v="2"/>
    <s v="Service Installation Motor (Spar Mixer (Model:SP-A80HI-E)_x000a_- Installation and Alignment and test run"/>
    <n v="1"/>
    <s v="Job."/>
    <n v="3500"/>
    <n v="3500"/>
    <m/>
    <x v="74"/>
    <s v="Recive bill and GRN already"/>
    <s v="GRN2526-0004947"/>
    <d v="2025-11-01T00:00:00"/>
    <m/>
    <n v="14"/>
    <s v="Ontime"/>
    <m/>
  </r>
  <r>
    <n v="1631"/>
    <s v="Expent  cost"/>
    <d v="2025-10-11T00:00:00"/>
    <m/>
    <m/>
    <d v="2025-10-11T00:00:00"/>
    <s v="PR2526-02754"/>
    <s v="PO2526-03896"/>
    <d v="2025-10-20T00:00:00"/>
    <m/>
    <n v="45"/>
    <s v="SFST81000005"/>
    <s v="Office Air condition"/>
    <s v="Cooling system jobs"/>
    <n v="1"/>
    <s v="Cleaning Air conditioner Wall type"/>
    <n v="34"/>
    <s v="Job."/>
    <n v="600"/>
    <n v="20400"/>
    <m/>
    <x v="109"/>
    <s v="Recive bill and GRN already"/>
    <s v="GRN2526-0005553"/>
    <d v="2025-11-21T00:00:00"/>
    <m/>
    <n v="32"/>
    <s v="Ontime"/>
    <m/>
  </r>
  <r>
    <n v="1632"/>
    <s v="Expent  cost"/>
    <d v="2025-10-11T00:00:00"/>
    <m/>
    <m/>
    <d v="2025-10-11T00:00:00"/>
    <s v="PR2526-02754"/>
    <s v="PO2526-03896"/>
    <d v="2025-10-20T00:00:00"/>
    <m/>
    <n v="45"/>
    <s v="SFST81000005"/>
    <s v="Office Air condition"/>
    <s v="Cooling system jobs"/>
    <n v="2"/>
    <s v="Cleaning Air conditioner Ceiling Type"/>
    <n v="12"/>
    <s v="Job."/>
    <n v="1000"/>
    <n v="12000"/>
    <m/>
    <x v="109"/>
    <s v="Recive bill and GRN already"/>
    <s v="GRN2526-0005553"/>
    <d v="2025-11-21T00:00:00"/>
    <m/>
    <n v="32"/>
    <s v="Ontime"/>
    <m/>
  </r>
  <r>
    <n v="1633"/>
    <s v="Expent  cost"/>
    <d v="2025-10-11T00:00:00"/>
    <m/>
    <m/>
    <d v="2025-10-11T00:00:00"/>
    <s v="PR2526-02754"/>
    <s v="PO2526-03896"/>
    <d v="2025-10-20T00:00:00"/>
    <m/>
    <n v="45"/>
    <s v="SFST81000005"/>
    <s v="Office Air condition"/>
    <s v="Cooling system jobs"/>
    <n v="3"/>
    <s v="Cleaning Air conditioner R&amp;D kitchen (Ceiling Concealed)"/>
    <n v="2"/>
    <s v="Job."/>
    <n v="1300"/>
    <n v="2600"/>
    <m/>
    <x v="109"/>
    <s v="Recive bill and GRN already"/>
    <s v="GRN2526-0005553"/>
    <d v="2025-11-21T00:00:00"/>
    <m/>
    <n v="32"/>
    <s v="Ontime"/>
    <m/>
  </r>
  <r>
    <n v="1634"/>
    <s v="Expent  cost"/>
    <d v="2025-10-11T00:00:00"/>
    <m/>
    <m/>
    <d v="2025-10-11T00:00:00"/>
    <s v="PR2526-02754"/>
    <s v="PO2526-03896"/>
    <d v="2025-10-20T00:00:00"/>
    <m/>
    <n v="45"/>
    <s v="SFST81000005"/>
    <s v="Office Air condition"/>
    <s v="Cooling system jobs"/>
    <n v="4"/>
    <s v="Cleaning Air conditioner SATS Meeting (4 CH)"/>
    <n v="6"/>
    <s v="Job."/>
    <n v="250"/>
    <n v="1500"/>
    <m/>
    <x v="109"/>
    <s v="Recive bill and GRN already"/>
    <s v="GRN2526-0005553"/>
    <d v="2025-11-21T00:00:00"/>
    <m/>
    <n v="32"/>
    <s v="Ontime"/>
    <m/>
  </r>
  <r>
    <n v="1635"/>
    <s v="Expent  cost"/>
    <d v="2025-10-11T00:00:00"/>
    <m/>
    <m/>
    <d v="2025-10-11T00:00:00"/>
    <s v="PR2526-02755"/>
    <s v="PO2526-03903"/>
    <d v="2025-10-18T00:00:00"/>
    <m/>
    <n v="45"/>
    <s v="SFST81000048"/>
    <s v="Office Air condition"/>
    <s v="Cooling  part"/>
    <n v="1"/>
    <s v="FOK - 04 เกลียว 1/2&quot; Oil Filter"/>
    <n v="6"/>
    <s v="PCS."/>
    <n v="950"/>
    <n v="5700"/>
    <m/>
    <x v="29"/>
    <s v="Recive bill and GRN already"/>
    <s v="GRN2526-0005305"/>
    <d v="2025-11-13T00:00:00"/>
    <m/>
    <n v="26"/>
    <s v="Ontime"/>
    <m/>
  </r>
  <r>
    <n v="1636"/>
    <s v="Expent  cost"/>
    <d v="2025-10-11T00:00:00"/>
    <m/>
    <m/>
    <d v="2025-10-11T00:00:00"/>
    <s v="PR2526-02756"/>
    <s v="PO2526-03905"/>
    <d v="2025-10-18T00:00:00"/>
    <m/>
    <n v="45"/>
    <s v="SFST81000009"/>
    <s v="Electrical system in PD area"/>
    <s v="Electrical part"/>
    <n v="1"/>
    <s v="HACO สวิตช์ 1 ทาง 1 ช่อง รุ่น AP-S111"/>
    <n v="20"/>
    <s v="PCS."/>
    <n v="22"/>
    <n v="440"/>
    <m/>
    <x v="26"/>
    <s v="Recive bill and GRN already"/>
    <s v="GRN2526-0004949"/>
    <d v="2025-11-01T00:00:00"/>
    <m/>
    <n v="14"/>
    <s v="Ontime"/>
    <m/>
  </r>
  <r>
    <n v="1637"/>
    <s v="Expent  cost"/>
    <d v="2025-10-11T00:00:00"/>
    <m/>
    <m/>
    <d v="2025-10-11T00:00:00"/>
    <s v="PR2526-02756"/>
    <s v="PO2526-03905"/>
    <d v="2025-10-18T00:00:00"/>
    <m/>
    <n v="45"/>
    <s v="SFST81000009"/>
    <s v="Electrical system in PD area"/>
    <s v="Electrical part"/>
    <n v="2"/>
    <s v="Haco 6750532 เต้ารับทรงเฉียงแบบฝัง ชนิดกันน้ำ (ไม่รวมกล่อง) Flanged Socket Sloping 15° 6h with Gasket to IEC 309 Watertight. 32A 5Pin (3P+N+E) 400V IP67"/>
    <n v="4"/>
    <s v="PCS."/>
    <n v="427.5"/>
    <n v="1710"/>
    <m/>
    <x v="26"/>
    <s v="Recive bill and GRN already"/>
    <s v="GRN2526-0004949"/>
    <d v="2025-11-01T00:00:00"/>
    <m/>
    <n v="14"/>
    <s v="Ontime"/>
    <m/>
  </r>
  <r>
    <n v="1638"/>
    <s v="Expent  cost"/>
    <d v="2025-10-11T00:00:00"/>
    <m/>
    <m/>
    <d v="2025-10-11T00:00:00"/>
    <s v="PR2526-02757"/>
    <s v="PO2526-04152"/>
    <d v="2025-11-04T00:00:00"/>
    <m/>
    <n v="60"/>
    <s v="SFST81000009"/>
    <s v="PD Machine"/>
    <s v="Consumable part"/>
    <n v="1"/>
    <s v="ล้อไนล่อน 4 นิ้ว แป้นสแตนเลส 304_x000a_ขนาดลูกล้อ 100 mm. หน้าสัมผัส 32 mm. ความสูง 130 mm."/>
    <n v="12"/>
    <s v="pcs."/>
    <n v="650"/>
    <n v="7800"/>
    <m/>
    <x v="197"/>
    <s v="Recive bill and GRN already"/>
    <s v="GRN2526-0006101"/>
    <d v="2025-12-15T00:00:00"/>
    <m/>
    <n v="41"/>
    <s v="Ontime"/>
    <m/>
  </r>
  <r>
    <n v="1639"/>
    <s v="Expent  cost"/>
    <d v="2025-10-11T00:00:00"/>
    <m/>
    <m/>
    <d v="2025-10-11T00:00:00"/>
    <s v="PR2526-02757"/>
    <s v="PO2526-03974"/>
    <d v="2025-10-23T00:00:00"/>
    <m/>
    <n v="30"/>
    <s v="SFST81000009"/>
    <s v="PD Machine"/>
    <s v="Consumable part"/>
    <n v="2"/>
    <s v="ขนาดแป้นหมุนมีเบรคขขนาด 92*64 mm."/>
    <n v="12"/>
    <s v="pcs."/>
    <n v="85"/>
    <n v="1020"/>
    <m/>
    <x v="198"/>
    <s v="Recive bill and GRN already"/>
    <s v="GRN2526-0004950"/>
    <d v="2025-11-01T00:00:00"/>
    <m/>
    <n v="9"/>
    <s v="Ontime"/>
    <m/>
  </r>
  <r>
    <n v="1640"/>
    <s v="Expent  cost"/>
    <d v="2025-10-11T00:00:00"/>
    <m/>
    <m/>
    <d v="2025-10-11T00:00:00"/>
    <s v="PR2526-02757"/>
    <s v="PO2526-04152"/>
    <d v="2025-11-04T00:00:00"/>
    <m/>
    <n v="60"/>
    <s v="SFST81000009"/>
    <s v="PD Machine"/>
    <s v="Consumable part"/>
    <n v="3"/>
    <s v="ค่าจัดส่ง"/>
    <n v="1"/>
    <s v="Job."/>
    <n v="200"/>
    <n v="200"/>
    <m/>
    <x v="197"/>
    <s v="Recive bill and GRN already"/>
    <s v="GRN2526-0006101"/>
    <d v="2025-12-15T00:00:00"/>
    <m/>
    <n v="41"/>
    <s v="Ontime"/>
    <m/>
  </r>
  <r>
    <n v="1641"/>
    <s v="Expent  cost"/>
    <d v="2025-10-11T00:00:00"/>
    <m/>
    <m/>
    <d v="2025-10-11T00:00:00"/>
    <s v="PR2526-02758"/>
    <s v="PO2526-03916"/>
    <d v="2025-10-20T00:00:00"/>
    <m/>
    <n v="45"/>
    <s v="SFST81000009"/>
    <s v="PD Machine"/>
    <s v="Consumable part"/>
    <n v="1"/>
    <s v="เต้ารับพร้อมสวิทช์ล็อค HTPZ 325 (3P+N+E) 32A IP44 DAKO"/>
    <n v="5"/>
    <s v="pcs."/>
    <n v="212"/>
    <n v="1060"/>
    <m/>
    <x v="2"/>
    <s v="Recive bill and GRN already"/>
    <s v="GRN2526-0004853"/>
    <d v="2025-10-27T00:00:00"/>
    <m/>
    <n v="7"/>
    <s v="Ontime"/>
    <m/>
  </r>
  <r>
    <n v="1642"/>
    <s v="Expent  cost"/>
    <d v="2025-10-11T00:00:00"/>
    <m/>
    <m/>
    <d v="2025-10-11T00:00:00"/>
    <s v="PR2526-02758"/>
    <s v="PO2526-03916"/>
    <d v="2025-10-20T00:00:00"/>
    <m/>
    <n v="45"/>
    <s v="SFST81000009"/>
    <s v="PD Machine"/>
    <s v="Consumable part"/>
    <n v="2"/>
    <s v="ปลั๊กยางตัวผู้มีแคล้มรัด P1709 5 - 15P 2P 3W (สีดำ)"/>
    <n v="12"/>
    <s v="pcs."/>
    <n v="67"/>
    <n v="804"/>
    <m/>
    <x v="2"/>
    <s v="Recive bill and GRN already"/>
    <s v="GRN2526-0004853"/>
    <d v="2025-10-27T00:00:00"/>
    <m/>
    <n v="7"/>
    <s v="Ontime"/>
    <m/>
  </r>
  <r>
    <n v="1643"/>
    <s v="Expent  cost"/>
    <d v="2025-10-11T00:00:00"/>
    <m/>
    <m/>
    <d v="2025-10-11T00:00:00"/>
    <s v="PR2526-02758"/>
    <s v="PO2526-03917"/>
    <d v="2025-10-20T00:00:00"/>
    <m/>
    <n v="45"/>
    <s v="SFST81000009"/>
    <s v="PD Machine"/>
    <s v="Consumable part"/>
    <n v="3"/>
    <s v="สายลม ใยถัก PU ขนาด 5 x 8 มิล สีฟ้า (ยกม้วน) 100 เมตร"/>
    <n v="1"/>
    <s v="Roll"/>
    <n v="920"/>
    <n v="920"/>
    <m/>
    <x v="25"/>
    <s v="Recive bill and GRN already"/>
    <s v="GRN2526-0005157"/>
    <d v="2025-11-07T00:00:00"/>
    <m/>
    <n v="18"/>
    <s v="Ontime"/>
    <m/>
  </r>
  <r>
    <n v="1644"/>
    <s v="Expent  cost"/>
    <d v="2025-10-11T00:00:00"/>
    <m/>
    <m/>
    <d v="2025-10-11T00:00:00"/>
    <s v="PR2526-02758"/>
    <s v="PO2526-03917"/>
    <d v="2025-10-20T00:00:00"/>
    <m/>
    <n v="45"/>
    <s v="SFST81000009"/>
    <s v="PD Machine"/>
    <s v="Consumable part"/>
    <n v="4"/>
    <s v="สายลม ใยถัก PU ขนาด 4 x 6 มิล สีฟ้า (ยกม้วน) 100 เมตร"/>
    <n v="1"/>
    <s v="Roll"/>
    <n v="1450"/>
    <n v="1450"/>
    <m/>
    <x v="25"/>
    <s v="Recive bill and GRN already"/>
    <s v="GRN2526-0005157"/>
    <d v="2025-11-07T00:00:00"/>
    <m/>
    <n v="18"/>
    <s v="Ontime"/>
    <m/>
  </r>
  <r>
    <n v="1645"/>
    <s v="Expent  cost"/>
    <d v="2025-10-15T00:00:00"/>
    <m/>
    <m/>
    <d v="2025-10-15T00:00:00"/>
    <s v="PR2526-02796"/>
    <s v="PO2526-03884"/>
    <d v="2025-10-18T00:00:00"/>
    <m/>
    <n v="30"/>
    <s v="SFST81000048"/>
    <s v="PD Machine"/>
    <s v="Consumable part"/>
    <n v="1"/>
    <s v="KNS-500 HD ISO VG 220 น้ำมันเกียร์"/>
    <n v="1"/>
    <s v="DRUM."/>
    <n v="1800"/>
    <n v="1800"/>
    <m/>
    <x v="199"/>
    <s v="Recive bill and GRN already"/>
    <s v="GRN2526-0004700"/>
    <d v="2025-10-20T00:00:00"/>
    <m/>
    <n v="2"/>
    <s v="Ontime"/>
    <m/>
  </r>
  <r>
    <n v="1646"/>
    <s v="Expent  cost"/>
    <d v="2025-10-15T00:00:00"/>
    <m/>
    <m/>
    <d v="2025-10-15T00:00:00"/>
    <s v="PR2526-02802"/>
    <s v="PO2526-03907"/>
    <d v="2025-10-20T00:00:00"/>
    <m/>
    <n v="45"/>
    <s v="SFST34000025"/>
    <s v="Consumable part for MN"/>
    <s v="Consumable part"/>
    <n v="1"/>
    <s v="บอลวาล์ว สแตนเลส 304 ขนาด 1/2’’ นิ้ว (Ball Valve Stainless)"/>
    <n v="20"/>
    <s v="pcs."/>
    <n v="180"/>
    <n v="3600"/>
    <m/>
    <x v="25"/>
    <s v="Recive bill and GRN already"/>
    <s v="GRN2526-0005156"/>
    <d v="2025-11-07T00:00:00"/>
    <m/>
    <n v="18"/>
    <s v="Ontime"/>
    <m/>
  </r>
  <r>
    <n v="1647"/>
    <s v="Expent  cost"/>
    <d v="2025-10-15T00:00:00"/>
    <m/>
    <m/>
    <d v="2025-10-15T00:00:00"/>
    <s v="PR2526-02802"/>
    <s v="PO2526-03907"/>
    <d v="2025-10-20T00:00:00"/>
    <m/>
    <n v="45"/>
    <s v="SFST34000026"/>
    <s v="Consumable part for MN"/>
    <s v="Consumable part"/>
    <n v="2"/>
    <s v="บอลวาล์ว สแตนเลส 304 ขนาด 3/4’’ นิ้ว (Ball Valve Stainless)"/>
    <n v="10"/>
    <s v="pcs."/>
    <n v="255"/>
    <n v="2550"/>
    <m/>
    <x v="25"/>
    <s v="Recive bill and GRN already"/>
    <s v="GRN2526-0005156"/>
    <d v="2025-11-07T00:00:00"/>
    <m/>
    <n v="18"/>
    <s v="Ontime"/>
    <m/>
  </r>
  <r>
    <n v="1648"/>
    <s v="Expent  cost"/>
    <d v="2025-10-15T00:00:00"/>
    <m/>
    <m/>
    <d v="2025-10-15T00:00:00"/>
    <s v="PR2526-02803"/>
    <s v="PO2526-03906"/>
    <d v="2025-10-20T00:00:00"/>
    <m/>
    <n v="45"/>
    <s v="SFST34000188"/>
    <s v="Consumable part for MN"/>
    <s v="Consumable part"/>
    <n v="1"/>
    <s v="Philip LED Essential Bulb 9 W E27"/>
    <n v="4"/>
    <s v="BOX."/>
    <n v="600"/>
    <n v="2400"/>
    <m/>
    <x v="2"/>
    <s v="Recive bill and GRN already"/>
    <s v="GRN2526-0004854"/>
    <d v="2025-10-27T00:00:00"/>
    <m/>
    <n v="7"/>
    <s v="Ontime"/>
    <m/>
  </r>
  <r>
    <n v="1649"/>
    <s v="Expent  cost"/>
    <m/>
    <m/>
    <m/>
    <d v="2025-10-16T00:00:00"/>
    <s v="PR2526-02815"/>
    <s v="PO2526-04134 "/>
    <d v="2025-11-04T00:00:00"/>
    <m/>
    <n v="60"/>
    <s v="SFST34000197"/>
    <s v="Consumable part for MN"/>
    <s v="Consumable part"/>
    <n v="1"/>
    <s v="Slicing Knife Model: TR-500 TR-500-001 (Long)"/>
    <n v="10"/>
    <s v="PCS."/>
    <n v="900"/>
    <n v="9000"/>
    <m/>
    <x v="200"/>
    <s v="Recive bill and GRN already"/>
    <s v="GRN2526-0005164"/>
    <d v="2025-11-07T00:00:00"/>
    <m/>
    <n v="3"/>
    <s v="Ontime"/>
    <m/>
  </r>
  <r>
    <n v="1650"/>
    <s v="Expent  cost"/>
    <m/>
    <m/>
    <m/>
    <d v="2025-10-16T00:00:00"/>
    <s v="PR2526-02815"/>
    <s v="PO2526-04134 "/>
    <d v="2025-11-04T00:00:00"/>
    <m/>
    <n v="30"/>
    <s v="SFST34000198"/>
    <s v="Consumable part for MN"/>
    <s v="Consumable part"/>
    <n v="2"/>
    <s v="Slicing Knife Model: TR-500 TR-500-002 (Short)"/>
    <n v="10"/>
    <s v="PCS."/>
    <n v="700"/>
    <n v="7000"/>
    <m/>
    <x v="200"/>
    <s v="Recive bill and GRN already"/>
    <s v="GRN2526-0005164"/>
    <d v="2025-11-07T00:00:00"/>
    <m/>
    <n v="3"/>
    <s v="Ontime"/>
    <m/>
  </r>
  <r>
    <n v="1651"/>
    <s v="Expent  cost"/>
    <m/>
    <m/>
    <m/>
    <d v="2025-10-21T00:00:00"/>
    <s v="PR2526-02862"/>
    <s v="PO2526-04133"/>
    <d v="2025-11-04T00:00:00"/>
    <m/>
    <n v="30"/>
    <s v="SFST81000078"/>
    <s v="Civill jobs (Floor-Wall-Celling-roof)"/>
    <s v="Cevil jobs"/>
    <n v="1"/>
    <s v="Repair the wall cracks by plastering around the production building._x000a_- Fill the cracks with cement_x000a_- Paint the wall"/>
    <n v="1"/>
    <s v="PCS."/>
    <n v="40000"/>
    <n v="40000"/>
    <m/>
    <x v="175"/>
    <s v="Recive bill and GRN already"/>
    <s v="GRN2526-0005455"/>
    <d v="2025-11-19T00:00:00"/>
    <m/>
    <n v="15"/>
    <s v="Ontime"/>
    <m/>
  </r>
  <r>
    <n v="1652"/>
    <s v="Expent  cost"/>
    <m/>
    <m/>
    <m/>
    <d v="2025-10-21T00:00:00"/>
    <s v="PR2526-02862"/>
    <s v="PO2526-04133"/>
    <d v="2025-11-04T00:00:00"/>
    <m/>
    <n v="60"/>
    <s v="SFST81000078"/>
    <s v="Civill jobs (Floor-Wall-Celling-roof)"/>
    <s v="Cevil jobs"/>
    <n v="2"/>
    <s v="Repair labor cost"/>
    <n v="1"/>
    <s v="PCS."/>
    <n v="10000"/>
    <n v="10000"/>
    <m/>
    <x v="175"/>
    <s v="Recive bill and GRN already"/>
    <s v="GRN2526-0005455"/>
    <d v="2025-11-19T00:00:00"/>
    <m/>
    <n v="15"/>
    <s v="Ontime"/>
    <m/>
  </r>
  <r>
    <n v="1653"/>
    <s v="Expent  cost"/>
    <m/>
    <m/>
    <m/>
    <d v="2025-10-21T00:00:00"/>
    <s v="PR2526-02863"/>
    <s v="PO2526-04161"/>
    <d v="2025-11-05T00:00:00"/>
    <m/>
    <n v="120"/>
    <s v="SFST81000050"/>
    <s v="Safety equipment"/>
    <s v="Safety equipment"/>
    <n v="1"/>
    <s v="อะไหล่หัวฉีดแบบฟองอากาศ Speakman SE-580/SE-582"/>
    <n v="8"/>
    <s v="PCS."/>
    <n v="760"/>
    <n v="6080"/>
    <m/>
    <x v="119"/>
    <s v="Recive bill and GRN already"/>
    <s v="GRN2526-0005725"/>
    <d v="2025-12-01T00:00:00"/>
    <m/>
    <n v="26"/>
    <s v="Ontime"/>
    <m/>
  </r>
  <r>
    <n v="1654"/>
    <s v="Expent  cost"/>
    <m/>
    <m/>
    <m/>
    <d v="2025-10-28T00:00:00"/>
    <s v="PR2526-02951"/>
    <s v="PO2526-04291"/>
    <d v="2025-11-09T00:00:00"/>
    <m/>
    <n v="60"/>
    <s v="SFST81000010"/>
    <s v="Consumable part for MN"/>
    <s v="Consumable part"/>
    <n v="1"/>
    <s v="&quot;MSJ&quot;, 24.5&quot;, PRO MP251 E2, จอมอนิเตอร์"/>
    <n v="1"/>
    <s v="EA."/>
    <n v="2794.39"/>
    <n v="2794.39"/>
    <m/>
    <x v="161"/>
    <s v="Recive bill and GRN already"/>
    <s v="GRN2526-0005793"/>
    <d v="2025-12-03T00:00:00"/>
    <m/>
    <n v="24"/>
    <s v="Ontime"/>
    <m/>
  </r>
  <r>
    <n v="1655"/>
    <s v="Expent  cost"/>
    <m/>
    <m/>
    <m/>
    <d v="2025-10-28T00:00:00"/>
    <s v="PR2526-02951"/>
    <s v="PO2526-04291"/>
    <d v="2025-11-09T00:00:00"/>
    <m/>
    <n v="60"/>
    <s v="SFST81000010"/>
    <s v="Consumable part for MN"/>
    <s v="Consumable part"/>
    <n v="2"/>
    <s v="UGREEN HDMI to HDMI Cable 2M V2.1 Support 8K/60Hz"/>
    <n v="1"/>
    <s v="EA."/>
    <n v="364.49"/>
    <n v="364.49"/>
    <m/>
    <x v="161"/>
    <s v="Recive bill and GRN already"/>
    <s v="GRN2526-0005793"/>
    <d v="2025-12-03T00:00:00"/>
    <m/>
    <n v="24"/>
    <s v="Ontime"/>
    <m/>
  </r>
  <r>
    <n v="1656"/>
    <s v="Expent  cost"/>
    <m/>
    <m/>
    <m/>
    <d v="2025-10-28T00:00:00"/>
    <s v="PR2526-02951"/>
    <s v="PO2526-04291"/>
    <d v="2025-11-09T00:00:00"/>
    <m/>
    <n v="60"/>
    <s v="SFST81000010"/>
    <s v="Consumable part for MN"/>
    <s v="Consumable part"/>
    <n v="3"/>
    <s v="UGREEN USB-C to HDMI Thanderbolt 3 Connecter 4K Gray"/>
    <n v="1"/>
    <s v="EA."/>
    <n v="738.32"/>
    <n v="738.32"/>
    <m/>
    <x v="161"/>
    <s v="Recive bill and GRN already"/>
    <s v="GRN2526-0005793"/>
    <d v="2025-12-03T00:00:00"/>
    <m/>
    <n v="24"/>
    <s v="Ontime"/>
    <m/>
  </r>
  <r>
    <n v="1657"/>
    <s v="Expent  cost"/>
    <m/>
    <m/>
    <m/>
    <d v="2025-11-04T00:00:00"/>
    <s v="PR2526-03082"/>
    <s v="PO2526-04298"/>
    <d v="2025-11-18T00:00:00"/>
    <m/>
    <n v="60"/>
    <s v="SFST81000048"/>
    <s v="PD Machine"/>
    <s v="Bowl Cutter (Chopper) No.1"/>
    <n v="1"/>
    <s v="Service charge_x000a_Error: V1.3 CAN-NodeNr:01 500kBaud 5Keyboards_x000a_The screen is not showing the operation functions"/>
    <n v="1"/>
    <s v="JOB."/>
    <n v="6900"/>
    <n v="6900"/>
    <m/>
    <x v="47"/>
    <s v="Waitting Supplier transportation "/>
    <m/>
    <m/>
    <m/>
    <n v="-45979"/>
    <m/>
    <m/>
  </r>
  <r>
    <n v="1658"/>
    <s v="Expent  cost"/>
    <m/>
    <m/>
    <m/>
    <d v="2025-11-05T00:00:00"/>
    <s v="PR2526-03116 "/>
    <s v="PO2526-04371"/>
    <d v="2025-11-15T00:00:00"/>
    <m/>
    <n v="60"/>
    <s v="SFST81000009"/>
    <s v="Civill jobs (Floor-Wall-Celling-roof)"/>
    <s v="Cevil jobs"/>
    <n v="1"/>
    <s v="Engineering Department Door Glass Replacement Work,_x000a_size 90x200 cm.:Clear"/>
    <n v="1"/>
    <s v="JOB."/>
    <n v="3500"/>
    <n v="3500"/>
    <m/>
    <x v="201"/>
    <s v="Waitting Supplier transportation "/>
    <m/>
    <m/>
    <m/>
    <n v="-45976"/>
    <m/>
    <m/>
  </r>
  <r>
    <n v="1659"/>
    <s v="Expent  cost"/>
    <m/>
    <m/>
    <m/>
    <d v="2025-11-05T00:00:00"/>
    <s v="PR2526-03116 "/>
    <s v="PO2526-04371"/>
    <d v="2025-11-15T00:00:00"/>
    <m/>
    <n v="60"/>
    <s v="SFST81000009"/>
    <s v="Civill jobs (Floor-Wall-Celling-roof)"/>
    <s v="Cevil jobs"/>
    <n v="2"/>
    <s v="HR Department Door Glass Replacement Work,_x000a_size 90×200 cm.: with tinted film."/>
    <n v="1"/>
    <s v="JOB."/>
    <n v="5500"/>
    <n v="5500"/>
    <m/>
    <x v="201"/>
    <s v="Waitting Supplier transportation "/>
    <m/>
    <m/>
    <m/>
    <n v="-45976"/>
    <s v="Ontime"/>
    <m/>
  </r>
  <r>
    <n v="1660"/>
    <s v="Expent  cost"/>
    <m/>
    <m/>
    <m/>
    <d v="2025-11-05T00:00:00"/>
    <s v="PR2526-03116 "/>
    <s v="PO2526-04371"/>
    <d v="2025-11-15T00:00:00"/>
    <m/>
    <n v="60"/>
    <s v="SFST81000009"/>
    <s v="Civill jobs (Floor-Wall-Celling-roof)"/>
    <s v="Cevil jobs"/>
    <n v="3"/>
    <s v="Opering cost"/>
    <n v="1"/>
    <s v="JOB."/>
    <n v="2000"/>
    <n v="2000"/>
    <m/>
    <x v="201"/>
    <s v="Waitting Supplier transportation "/>
    <m/>
    <m/>
    <m/>
    <n v="-45976"/>
    <s v="Ontime"/>
    <m/>
  </r>
  <r>
    <n v="1661"/>
    <s v="Expent  cost"/>
    <m/>
    <m/>
    <m/>
    <d v="2025-11-05T00:00:00"/>
    <s v="PR2526-03117"/>
    <s v="PO2526-04370"/>
    <d v="2025-11-18T00:00:00"/>
    <m/>
    <n v="120"/>
    <s v="SFST81000085"/>
    <s v="PD Machine"/>
    <s v="Other machine"/>
    <n v="1"/>
    <s v="Machine transportation by truck June 18th and 27th"/>
    <n v="1"/>
    <s v="JOB."/>
    <n v="12000"/>
    <n v="12000"/>
    <m/>
    <x v="135"/>
    <s v="Recive bill and GRN already"/>
    <s v="GRN2526-0006458"/>
    <d v="2025-12-23T00:00:00"/>
    <m/>
    <n v="35"/>
    <s v="Ontime"/>
    <m/>
  </r>
  <r>
    <n v="1662"/>
    <s v="Expent  cost"/>
    <m/>
    <m/>
    <m/>
    <d v="2025-11-05T00:00:00"/>
    <s v="PR2526-03117"/>
    <s v="PO2526-04370"/>
    <d v="2025-11-18T00:00:00"/>
    <m/>
    <n v="120"/>
    <s v="SFST81000086"/>
    <s v="PD Machine"/>
    <s v="Other machine"/>
    <n v="2"/>
    <s v="Second product test including raw material and transportation"/>
    <n v="1"/>
    <s v="JOB."/>
    <n v="10000"/>
    <n v="10000"/>
    <m/>
    <x v="135"/>
    <s v="Recive bill and GRN already"/>
    <s v="GRN2526-0006458"/>
    <d v="2025-12-23T00:00:00"/>
    <m/>
    <n v="35"/>
    <s v="Ontime"/>
    <m/>
  </r>
  <r>
    <n v="1663"/>
    <s v="Expent  cost"/>
    <m/>
    <m/>
    <m/>
    <d v="2025-11-05T00:00:00"/>
    <s v="PR2526-03118"/>
    <s v="PO2526-04295"/>
    <d v="2025-11-09T00:00:00"/>
    <m/>
    <n v="60"/>
    <s v="SFST81000048"/>
    <s v="PD Machine"/>
    <s v="Other machine"/>
    <n v="1"/>
    <s v="Digital Temperature Controller PID &quot;PRIMUS&quot; TMP-96-R-R-AB_x000a_- Size 96x96 mm./Output1: Relay Contact/Output2: Relay_x000a_Contact/Supply: 100-250 VAC"/>
    <n v="4"/>
    <s v="PCS."/>
    <n v="4216"/>
    <n v="16864"/>
    <m/>
    <x v="79"/>
    <s v="Recive bill and GRN already"/>
    <s v="GRN2526-0009375"/>
    <d v="2026-03-25T00:00:00"/>
    <m/>
    <n v="136"/>
    <s v="over deliverry"/>
    <m/>
  </r>
  <r>
    <n v="1664"/>
    <s v="Expent  cost"/>
    <m/>
    <m/>
    <m/>
    <d v="2025-11-05T00:00:00"/>
    <s v="PR2526-03119 "/>
    <s v="PO2526-04346"/>
    <d v="2025-11-12T00:00:00"/>
    <m/>
    <n v="60"/>
    <s v="SFST81000048"/>
    <s v="PD Machine"/>
    <s v="Steam Bratt pan No.1"/>
    <n v="1"/>
    <s v="งานเปลี่ยนใบปาดเครื่อง Steam Bratt Pan No.1"/>
    <n v="1"/>
    <s v="PCS."/>
    <n v="19800"/>
    <n v="19800"/>
    <m/>
    <x v="202"/>
    <s v="Recive bill and GRN already"/>
    <s v="GRN2526-0005945"/>
    <d v="2025-12-12T00:00:00"/>
    <m/>
    <n v="30"/>
    <s v="Ontime"/>
    <m/>
  </r>
  <r>
    <n v="1665"/>
    <s v="Expent  cost"/>
    <m/>
    <m/>
    <m/>
    <d v="2025-11-05T00:00:00"/>
    <s v="PR2526-03119 "/>
    <s v="PO2526-04346"/>
    <d v="2025-11-12T00:00:00"/>
    <m/>
    <n v="60"/>
    <s v="SFST81000048"/>
    <s v="PD Machine"/>
    <s v="Steam Bratt pan No.1"/>
    <n v="2"/>
    <s v="On site Service, Transport, Hand Tools_x000a_Heavy Tools, and Overhead Profit"/>
    <n v="1"/>
    <s v="PCS."/>
    <n v="7500"/>
    <n v="7500"/>
    <m/>
    <x v="202"/>
    <s v="Recive bill and GRN already"/>
    <s v="GRN2526-0005945"/>
    <d v="2025-12-12T00:00:00"/>
    <m/>
    <n v="30"/>
    <s v="Ontime"/>
    <m/>
  </r>
  <r>
    <n v="1666"/>
    <s v="Expent  cost"/>
    <m/>
    <m/>
    <m/>
    <d v="2025-11-05T00:00:00"/>
    <s v="PR2526-03120"/>
    <s v="PO2526-04296 "/>
    <d v="2025-11-09T00:00:00"/>
    <m/>
    <n v="60"/>
    <s v="SFST81000048"/>
    <s v="Cooling machine for PD line"/>
    <s v="Cooling  part"/>
    <n v="1"/>
    <s v="Motor Protection Module SE-B1_x000a_KRIWAN (Germany)_x000a_Bitzer Part No. 34701901_x000a_Supply AC 50/60Hz 230/240 3VA_x000a_Relay AC240V, max.2.5A, C300"/>
    <n v="5"/>
    <s v="PCS."/>
    <n v="4850"/>
    <n v="24250"/>
    <m/>
    <x v="107"/>
    <s v="Recive bill and GRN already"/>
    <s v="GRN2526-0005726"/>
    <d v="2025-12-01T00:00:00"/>
    <m/>
    <n v="22"/>
    <s v="Ontime"/>
    <m/>
  </r>
  <r>
    <n v="1667"/>
    <s v="Expent  cost"/>
    <m/>
    <m/>
    <m/>
    <d v="2025-11-05T00:00:00"/>
    <s v="PR2526-03120"/>
    <s v="PO2526-04296 "/>
    <d v="2025-11-09T00:00:00"/>
    <m/>
    <n v="60"/>
    <s v="SFST81000048"/>
    <s v="Cooling machine for PD line"/>
    <s v="Cooling  part"/>
    <n v="2"/>
    <s v="Motor Protection Module SE-B1_x000a_Lodam (Germany)_x000a_Bitzer Part No. 34701901_x000a_Supply AC 50/60Hz 230/240 2VA_x000a_Relay AC240V, max.2.5A, C300"/>
    <n v="5"/>
    <s v="PCS."/>
    <n v="4850"/>
    <n v="24250"/>
    <m/>
    <x v="107"/>
    <s v="Recive bill and GRN already"/>
    <s v="GRN2526-0005726"/>
    <d v="2025-12-01T00:00:00"/>
    <m/>
    <n v="22"/>
    <s v="Ontime"/>
    <m/>
  </r>
  <r>
    <n v="1668"/>
    <s v="Expent  cost"/>
    <m/>
    <m/>
    <m/>
    <d v="2025-11-05T00:00:00"/>
    <s v="PR2526-03121"/>
    <s v="PO2526-04301"/>
    <d v="2025-11-11T00:00:00"/>
    <m/>
    <n v="45"/>
    <s v="SFST81000048"/>
    <s v="Water plant"/>
    <s v="Water pump for production line cleaning No.2"/>
    <n v="1"/>
    <s v="Part_x000a_- O- Ring nbr 2EA_x000a_- Shaft 16mm 1EA_x000a_- Bush TC 1EA"/>
    <n v="1"/>
    <s v="Job."/>
    <n v="20000"/>
    <n v="20000"/>
    <m/>
    <x v="144"/>
    <s v="Recive bill and GRN already"/>
    <s v="GRN2526-0005413"/>
    <d v="2025-11-17T00:00:00"/>
    <m/>
    <n v="6"/>
    <s v="Ontime"/>
    <m/>
  </r>
  <r>
    <n v="1669"/>
    <s v="Expent  cost"/>
    <m/>
    <m/>
    <m/>
    <d v="2025-11-05T00:00:00"/>
    <s v="PR2526-03121"/>
    <s v="PO2526-04301"/>
    <d v="2025-11-11T00:00:00"/>
    <m/>
    <n v="45"/>
    <s v="SFST81000048"/>
    <s v="Water plant"/>
    <s v="Water pump for production line cleaning No.2"/>
    <n v="2"/>
    <s v="ค่าดำเนินการ_x000a_- ถอด ติดตั้ง Motor Pump_x000a_- Overhaul Pump_x000a_- ถอด ประกอบ Pump"/>
    <n v="1"/>
    <s v="Job."/>
    <n v="3000"/>
    <n v="3000"/>
    <m/>
    <x v="144"/>
    <s v="Recive bill and GRN already"/>
    <s v="GRN2526-0005413"/>
    <d v="2025-11-17T00:00:00"/>
    <m/>
    <n v="6"/>
    <s v="Ontime"/>
    <m/>
  </r>
  <r>
    <n v="1670"/>
    <s v="Expent  cost"/>
    <m/>
    <m/>
    <m/>
    <d v="2025-11-05T00:00:00"/>
    <s v="PR2526-03122"/>
    <s v="PO2526-04294"/>
    <d v="2025-11-09T00:00:00"/>
    <m/>
    <n v="45"/>
    <s v="SFST34000161"/>
    <s v="Consumable part for MN"/>
    <s v="Consumable part"/>
    <n v="1"/>
    <s v="BTICINO&quot; 25501,สีเทา,ขนาด 1 ช่อง,กล่องกันน้ำ IP55"/>
    <n v="10"/>
    <s v="PCS."/>
    <n v="320"/>
    <n v="3200"/>
    <m/>
    <x v="2"/>
    <s v="Recive bill and GRN already"/>
    <s v="GRN2526-0005353"/>
    <d v="2025-11-15T00:00:00"/>
    <m/>
    <n v="6"/>
    <s v="Ontime"/>
    <m/>
  </r>
  <r>
    <n v="1671"/>
    <s v="Expent  cost"/>
    <m/>
    <m/>
    <m/>
    <d v="2025-11-05T00:00:00"/>
    <s v="PR2526-03122"/>
    <s v="PO2526-04294"/>
    <d v="2025-11-09T00:00:00"/>
    <m/>
    <n v="45"/>
    <s v="SFST34000162"/>
    <s v="Consumable part for MN"/>
    <s v="Consumable part"/>
    <n v="2"/>
    <s v="BTICINO&quot; 25502 ,สีเทา,ขนาด 2 ช่อง,กล่องกันน้ำ IP55"/>
    <n v="10"/>
    <s v="PCS."/>
    <n v="390"/>
    <n v="3900"/>
    <m/>
    <x v="2"/>
    <s v="Recive bill and GRN already"/>
    <s v="GRN2526-0005353"/>
    <d v="2025-11-15T00:00:00"/>
    <m/>
    <n v="6"/>
    <s v="Ontime"/>
    <m/>
  </r>
  <r>
    <n v="1672"/>
    <s v="Expent  cost"/>
    <m/>
    <m/>
    <m/>
    <d v="2025-11-05T00:00:00"/>
    <s v="PR2526-03122"/>
    <s v="PO2526-04294"/>
    <d v="2025-11-09T00:00:00"/>
    <m/>
    <n v="45"/>
    <s v="SFST34000186"/>
    <s v="Consumable part for MN"/>
    <s v="Consumable part"/>
    <n v="3"/>
    <s v="BTICINO 25503 สีเทา ขนาด 3 ช่อง กันน้ำ IP55"/>
    <n v="10"/>
    <s v="PCS."/>
    <n v="390"/>
    <n v="3900"/>
    <m/>
    <x v="2"/>
    <s v="Recive bill and GRN already"/>
    <s v="GRN2526-0005353"/>
    <d v="2025-11-15T00:00:00"/>
    <m/>
    <n v="6"/>
    <s v="Ontime"/>
    <m/>
  </r>
  <r>
    <n v="1673"/>
    <s v="Expent  cost"/>
    <m/>
    <m/>
    <m/>
    <d v="2025-11-05T00:00:00"/>
    <s v="PR2526-03123"/>
    <s v="PO2526-04292"/>
    <d v="2025-11-09T00:00:00"/>
    <m/>
    <n v="45"/>
    <s v="SFST34000094"/>
    <s v="Consumable part for MN"/>
    <s v="Consumable part"/>
    <n v="1"/>
    <s v="ลวดป้อนอาร์กอนสแตนเลส ขนาด 1.6 mm."/>
    <n v="2"/>
    <s v="KG."/>
    <n v="450"/>
    <n v="900"/>
    <m/>
    <x v="163"/>
    <s v="Recive bill and GRN already"/>
    <s v="GRN2526-0005464"/>
    <d v="2025-11-19T00:00:00"/>
    <m/>
    <n v="10"/>
    <s v="Ontime"/>
    <m/>
  </r>
  <r>
    <n v="1674"/>
    <s v="Expent  cost"/>
    <m/>
    <m/>
    <m/>
    <d v="2025-11-05T00:00:00"/>
    <s v="PR2526-03123"/>
    <s v="PO2526-04292"/>
    <d v="2025-11-09T00:00:00"/>
    <m/>
    <n v="45"/>
    <s v="SFST34000095"/>
    <s v="Consumable part for MN"/>
    <s v="Consumable part"/>
    <n v="2"/>
    <s v="ลวดป้อนอาร์กอนสแตนเลส ขนาด 2.0 mm."/>
    <n v="2"/>
    <s v="KG."/>
    <n v="450"/>
    <n v="900"/>
    <m/>
    <x v="163"/>
    <s v="Recive bill and GRN already"/>
    <s v="GRN2526-0005464"/>
    <d v="2025-11-19T00:00:00"/>
    <m/>
    <n v="10"/>
    <s v="Ontime"/>
    <m/>
  </r>
  <r>
    <n v="1675"/>
    <s v="Expent  cost"/>
    <m/>
    <m/>
    <m/>
    <d v="2025-11-05T00:00:00"/>
    <s v="PR2526-03123"/>
    <s v="PO2526-04292"/>
    <d v="2025-11-09T00:00:00"/>
    <m/>
    <n v="45"/>
    <s v="SFST34000096"/>
    <s v="Consumable part for MN"/>
    <s v="Consumable part"/>
    <n v="3"/>
    <s v="ลวดป้อนอาร์กอนสแตนเลส ขนาด 2.4 mm."/>
    <n v="2"/>
    <s v="KG."/>
    <n v="450"/>
    <n v="900"/>
    <m/>
    <x v="163"/>
    <s v="Recive bill and GRN already"/>
    <s v="GRN2526-0005464"/>
    <d v="2025-11-19T00:00:00"/>
    <m/>
    <n v="10"/>
    <s v="Ontime"/>
    <m/>
  </r>
  <r>
    <n v="1676"/>
    <s v="Expent  cost"/>
    <m/>
    <m/>
    <m/>
    <d v="2025-11-05T00:00:00"/>
    <s v="PR2526-03123"/>
    <s v="PO2526-04292"/>
    <d v="2025-11-09T00:00:00"/>
    <m/>
    <n v="45"/>
    <s v="SFST34000097"/>
    <s v="Consumable part for MN"/>
    <s v="Consumable part"/>
    <n v="4"/>
    <s v="ลวดป้อนอาร์กอนสแตนเลส ขนาด 3.2 mm."/>
    <n v="2"/>
    <s v="KG."/>
    <n v="450"/>
    <n v="900"/>
    <m/>
    <x v="163"/>
    <s v="Recive bill and GRN already"/>
    <s v="GRN2526-0005464"/>
    <d v="2025-11-19T00:00:00"/>
    <m/>
    <n v="10"/>
    <s v="Ontime"/>
    <m/>
  </r>
  <r>
    <n v="1677"/>
    <s v="Expent  cost"/>
    <m/>
    <m/>
    <m/>
    <d v="2025-11-06T00:00:00"/>
    <s v="PR2526-03139"/>
    <s v="PO2526-04771"/>
    <d v="2025-12-01T00:00:00"/>
    <m/>
    <n v="30"/>
    <s v="SFST81000050"/>
    <s v="Consumable part for MN"/>
    <s v="Consumable part"/>
    <n v="1"/>
    <s v="PAC B-50 10000 KG."/>
    <n v="10000"/>
    <s v="KG."/>
    <n v="7"/>
    <n v="70000"/>
    <m/>
    <x v="203"/>
    <s v="Recive bill and GRN already"/>
    <s v="GRN2526-0005870"/>
    <d v="2025-12-05T00:00:00"/>
    <m/>
    <n v="4"/>
    <s v="Ontime"/>
    <m/>
  </r>
  <r>
    <n v="1678"/>
    <s v="Expent  cost"/>
    <m/>
    <m/>
    <m/>
    <d v="2025-11-06T00:00:00"/>
    <s v="PR2526-03150"/>
    <s v="PO2526-04297"/>
    <d v="2025-11-12T00:00:00"/>
    <m/>
    <n v="30"/>
    <s v="SFST11000256"/>
    <s v="Consumable part for MN"/>
    <s v="Consumable part"/>
    <n v="1"/>
    <s v="Bio Solution 1 lit"/>
    <n v="2"/>
    <s v="BOT."/>
    <n v="800"/>
    <n v="1600"/>
    <m/>
    <x v="138"/>
    <s v="Recive bill and GRN already"/>
    <s v="GRN2526-0005263"/>
    <d v="2025-11-12T00:00:00"/>
    <m/>
    <n v="0"/>
    <s v="Ontime"/>
    <m/>
  </r>
  <r>
    <n v="1679"/>
    <s v="Expent  cost"/>
    <m/>
    <m/>
    <m/>
    <d v="2025-11-07T00:00:00"/>
    <s v="PR2526-03154"/>
    <s v="PO2526-04293"/>
    <d v="2025-11-09T00:00:00"/>
    <m/>
    <n v="30"/>
    <s v="SFST34000174"/>
    <s v="Consumable part for MN"/>
    <s v="Consumable part"/>
    <n v="1"/>
    <s v="PP melt blown cartridge Filter, 10&quot;, 5 Micron"/>
    <n v="100"/>
    <s v="PCS."/>
    <n v="55"/>
    <n v="5500"/>
    <m/>
    <x v="204"/>
    <s v="Recive bill and GRN already"/>
    <s v="GRN2526-0005216"/>
    <d v="2025-11-11T00:00:00"/>
    <m/>
    <n v="2"/>
    <s v="Ontime"/>
    <m/>
  </r>
  <r>
    <n v="1680"/>
    <s v="Expent  cost"/>
    <m/>
    <m/>
    <m/>
    <d v="2025-11-07T00:00:00"/>
    <s v="PR2526-03154"/>
    <s v="PO2526-04293"/>
    <d v="2025-11-09T00:00:00"/>
    <m/>
    <n v="30"/>
    <s v="SFST34000175"/>
    <s v="Consumable part for MN"/>
    <s v="Consumable part"/>
    <n v="2"/>
    <s v="PP melt blown cartridge Filter, 20&quot;, 5 Micron"/>
    <n v="25"/>
    <s v="PCS."/>
    <n v="120"/>
    <n v="3000"/>
    <m/>
    <x v="204"/>
    <s v="Recive bill and GRN already"/>
    <s v="GRN2526-0005216"/>
    <d v="2025-11-11T00:00:00"/>
    <m/>
    <n v="2"/>
    <s v="Ontime"/>
    <m/>
  </r>
  <r>
    <n v="1681"/>
    <s v="Expent  cost"/>
    <m/>
    <m/>
    <m/>
    <d v="2025-11-07T00:00:00"/>
    <s v="PR2526-03162"/>
    <s v="PO2526-04299"/>
    <d v="2025-11-09T00:00:00"/>
    <m/>
    <n v="30"/>
    <s v="SFST81000074"/>
    <s v="Water plant"/>
    <s v="Water system jobs"/>
    <n v="1"/>
    <s v="Transportation cost of water from Stage 2 to Stage 1 for production use. totaling 20-22 trips.on November 7, 2025."/>
    <n v="20"/>
    <s v="PCS."/>
    <n v="1800"/>
    <n v="36000"/>
    <m/>
    <x v="205"/>
    <s v="Waitting Supplier transportation "/>
    <m/>
    <m/>
    <m/>
    <n v="-45970"/>
    <s v="Ontime"/>
    <m/>
  </r>
  <r>
    <n v="1682"/>
    <s v="Expent  cost"/>
    <m/>
    <m/>
    <m/>
    <d v="2025-11-13T00:00:00"/>
    <s v="PR2526-03245"/>
    <s v="PO2526-04574"/>
    <d v="2025-11-11T00:00:00"/>
    <m/>
    <n v="120"/>
    <s v="SFST34000136"/>
    <s v="Consumable part for MN"/>
    <s v="Consumable part"/>
    <n v="1"/>
    <s v=" argon gas 1.5 Q"/>
    <n v="1"/>
    <s v="DRUM."/>
    <n v="350"/>
    <n v="350"/>
    <m/>
    <x v="4"/>
    <s v="Recive bill and GRN already"/>
    <s v="GRN2526-0007958"/>
    <d v="2026-02-11T00:00:00"/>
    <m/>
    <n v="92"/>
    <s v="Ontime"/>
    <m/>
  </r>
  <r>
    <n v="1683"/>
    <s v="Expent  cost"/>
    <m/>
    <m/>
    <m/>
    <d v="2025-11-13T00:00:00"/>
    <s v="PR2526-03245"/>
    <s v="PO2526-04574"/>
    <d v="2025-11-11T00:00:00"/>
    <m/>
    <n v="120"/>
    <s v="SFST34000136"/>
    <s v="Consumable part for MN"/>
    <s v="Consumable part"/>
    <n v="2"/>
    <s v=" argon gas 1.5 Q"/>
    <n v="1"/>
    <s v="DRUM."/>
    <n v="350"/>
    <n v="350"/>
    <m/>
    <x v="4"/>
    <s v="Recive bill and GRN already"/>
    <s v="GRN2526-0007958"/>
    <d v="2026-02-11T00:00:00"/>
    <m/>
    <n v="92"/>
    <s v="Ontime"/>
    <m/>
  </r>
  <r>
    <n v="1684"/>
    <s v="Expent  cost"/>
    <m/>
    <m/>
    <m/>
    <d v="2025-11-13T00:00:00"/>
    <s v="PR2526-03245"/>
    <s v="PO2526-04574"/>
    <d v="2025-11-11T00:00:00"/>
    <m/>
    <n v="120"/>
    <s v="SFST34000136"/>
    <s v="Consumable part for MN"/>
    <s v="Consumable part"/>
    <n v="3"/>
    <s v=" argon gas 1.5 Q"/>
    <n v="1"/>
    <s v="DRUM."/>
    <n v="350"/>
    <n v="350"/>
    <m/>
    <x v="4"/>
    <s v="Recive bill and GRN already"/>
    <s v="GRN2526-0007958"/>
    <d v="2026-02-11T00:00:00"/>
    <m/>
    <n v="92"/>
    <s v="Ontime"/>
    <m/>
  </r>
  <r>
    <n v="1685"/>
    <s v="Expent  cost"/>
    <m/>
    <m/>
    <m/>
    <d v="2025-11-13T00:00:00"/>
    <s v="PR2526-03245"/>
    <s v="PO2526-04574"/>
    <d v="2025-11-11T00:00:00"/>
    <m/>
    <n v="300"/>
    <s v="SFST34000136"/>
    <s v="Consumable part for MN"/>
    <s v="Consumable part"/>
    <n v="4"/>
    <s v=" argon gas 1.5 Q"/>
    <n v="1"/>
    <s v="DRUM."/>
    <n v="350"/>
    <n v="350"/>
    <m/>
    <x v="4"/>
    <s v="Recive bill and GRN already"/>
    <s v="GRN2526-0009014"/>
    <d v="2026-03-13T00:00:00"/>
    <m/>
    <n v="122"/>
    <s v="Ontime"/>
    <m/>
  </r>
  <r>
    <n v="1686"/>
    <s v="Expent  cost"/>
    <m/>
    <m/>
    <m/>
    <d v="2025-11-13T00:00:00"/>
    <s v="PR2526-03245"/>
    <s v="PO2526-04574"/>
    <d v="2025-11-11T00:00:00"/>
    <m/>
    <n v="300"/>
    <s v="SFST34000136"/>
    <s v="Consumable part for MN"/>
    <s v="Consumable part"/>
    <n v="5"/>
    <s v=" argon gas 1.5 Q"/>
    <n v="1"/>
    <s v="DRUM."/>
    <n v="350"/>
    <n v="350"/>
    <m/>
    <x v="4"/>
    <s v="Recive bill and GRN already"/>
    <s v="GRN2526-0009014"/>
    <d v="2026-03-13T00:00:00"/>
    <m/>
    <n v="122"/>
    <s v="Ontime"/>
    <m/>
  </r>
  <r>
    <n v="1687"/>
    <s v="Expent  cost"/>
    <m/>
    <m/>
    <m/>
    <d v="2025-11-13T00:00:00"/>
    <s v="PR2526-03245"/>
    <s v="PO2526-04574"/>
    <d v="2025-11-11T00:00:00"/>
    <m/>
    <n v="300"/>
    <s v="SFST34000136"/>
    <s v="Consumable part for MN"/>
    <s v="Consumable part"/>
    <n v="6"/>
    <s v=" argon gas 1.5 Q"/>
    <n v="1"/>
    <s v="DRUM."/>
    <n v="350"/>
    <n v="350"/>
    <m/>
    <x v="4"/>
    <s v="Recive bill and GRN already"/>
    <s v="GRN2526-0009014"/>
    <d v="2026-03-13T00:00:00"/>
    <m/>
    <n v="122"/>
    <s v="Ontime"/>
    <m/>
  </r>
  <r>
    <n v="1688"/>
    <s v="Expent  cost"/>
    <m/>
    <m/>
    <m/>
    <d v="2025-11-13T00:00:00"/>
    <s v="PR2526-03245"/>
    <s v="PO2526-04574"/>
    <d v="2025-11-11T00:00:00"/>
    <m/>
    <n v="300"/>
    <s v="SFST34000136"/>
    <s v="Consumable part for MN"/>
    <s v="Consumable part"/>
    <n v="7"/>
    <s v=" argon gas 1.5 Q"/>
    <n v="1"/>
    <s v="DRUM."/>
    <n v="350"/>
    <n v="350"/>
    <m/>
    <x v="4"/>
    <s v="Recive bill and GRN already"/>
    <s v="GRN2627-0000377"/>
    <d v="2026-04-11T00:00:00"/>
    <m/>
    <n v="151"/>
    <s v="Ontime"/>
    <m/>
  </r>
  <r>
    <n v="1689"/>
    <s v="Expent  cost"/>
    <m/>
    <m/>
    <m/>
    <d v="2025-11-13T00:00:00"/>
    <s v="PR2526-03245"/>
    <s v="PO2526-04574"/>
    <d v="2025-11-11T00:00:00"/>
    <m/>
    <n v="300"/>
    <s v="SFST34000136"/>
    <s v="Consumable part for MN"/>
    <s v="Consumable part"/>
    <n v="8"/>
    <s v=" argon gas 1.5 Q"/>
    <n v="1"/>
    <s v="DRUM."/>
    <n v="350"/>
    <n v="350"/>
    <m/>
    <x v="4"/>
    <s v="Recive bill and GRN already"/>
    <s v="GRN2627-0000377"/>
    <d v="2026-04-11T00:00:00"/>
    <m/>
    <n v="151"/>
    <s v="Ontime"/>
    <m/>
  </r>
  <r>
    <n v="1690"/>
    <s v="Expent  cost"/>
    <m/>
    <m/>
    <m/>
    <d v="2025-11-13T00:00:00"/>
    <s v="PR2526-03245"/>
    <s v="PO2526-04574"/>
    <d v="2025-11-11T00:00:00"/>
    <m/>
    <n v="300"/>
    <s v="SFST34000136"/>
    <s v="Consumable part for MN"/>
    <s v="Consumable part"/>
    <n v="9"/>
    <s v=" argon gas 1.5 Q"/>
    <n v="1"/>
    <s v="DRUM."/>
    <n v="350"/>
    <n v="350"/>
    <m/>
    <x v="4"/>
    <s v="Waitting Supplier transportation "/>
    <m/>
    <m/>
    <m/>
    <n v="-45972"/>
    <s v="Ontime"/>
    <m/>
  </r>
  <r>
    <n v="1691"/>
    <s v="Expent  cost"/>
    <m/>
    <m/>
    <m/>
    <d v="2025-11-13T00:00:00"/>
    <s v="PR2526-03245"/>
    <s v="PO2526-04574"/>
    <d v="2025-11-11T00:00:00"/>
    <m/>
    <n v="300"/>
    <s v="SFST34000136"/>
    <s v="Consumable part for MN"/>
    <s v="Consumable part"/>
    <n v="10"/>
    <s v=" argon gas 1.5 Q"/>
    <n v="1"/>
    <s v="DRUM."/>
    <n v="350"/>
    <n v="350"/>
    <m/>
    <x v="4"/>
    <s v="Waitting Supplier transportation "/>
    <m/>
    <m/>
    <m/>
    <n v="-45972"/>
    <s v="Ontime"/>
    <m/>
  </r>
  <r>
    <n v="1692"/>
    <s v="CAPEX  (Unbudget)"/>
    <m/>
    <m/>
    <m/>
    <d v="2025-11-17T00:00:00"/>
    <s v="PR2526-03300"/>
    <s v="PO2526-04698"/>
    <d v="2025-11-27T00:00:00"/>
    <m/>
    <n v="120"/>
    <s v="SFST82000005"/>
    <s v="PD Machine"/>
    <s v="Bowl Cutter (Chopper) No.1"/>
    <n v="1"/>
    <s v="MACHINE: K+G WETTER CM120 STL_x000a_Model: 420/1217_x000a_PLC-Unit Pre-programmed"/>
    <n v="1"/>
    <s v="PCS."/>
    <n v="39988"/>
    <n v="39988"/>
    <m/>
    <x v="47"/>
    <s v="Recive bill and GRN already"/>
    <s v="GRN2526-0006623"/>
    <d v="2026-01-05T00:00:00"/>
    <m/>
    <n v="39"/>
    <s v="Ontime"/>
    <m/>
  </r>
  <r>
    <n v="1693"/>
    <s v="Expent  cost"/>
    <m/>
    <m/>
    <m/>
    <d v="2025-11-17T00:00:00"/>
    <s v="PR2526-03301"/>
    <s v="PO2526-04722"/>
    <d v="2025-12-01T00:00:00"/>
    <m/>
    <n v="60"/>
    <s v="SFST81000064"/>
    <s v="Annual cost"/>
    <s v="Safety  annual jobs"/>
    <n v="1"/>
    <s v="ค่าวิเคราะห์ตรวจวัดน้ำเสีย_x000a_- เดือนสิงหาคม ตรวจวัด 3เดือน/ครั้ง_x000a_- จุดน้ำเข้า_x000a_- จุดน้ำออก_x000a_- จุดปล่อยน้ำหน้าโรงงาน"/>
    <n v="1"/>
    <s v="job."/>
    <n v="5250"/>
    <n v="5250"/>
    <m/>
    <x v="43"/>
    <s v="Recive bill and GRN already"/>
    <s v="GRN2526-0006808"/>
    <d v="2026-01-09T00:00:00"/>
    <m/>
    <n v="39"/>
    <s v="Ontime"/>
    <m/>
  </r>
  <r>
    <n v="1694"/>
    <s v="Expent  cost"/>
    <m/>
    <m/>
    <m/>
    <d v="2025-11-17T00:00:00"/>
    <s v="PR2526-03302"/>
    <s v="PO2526-04668"/>
    <d v="2025-11-24T00:00:00"/>
    <m/>
    <n v="30"/>
    <s v="SFST81000048"/>
    <s v="Cooling machine for PD line"/>
    <s v="Cooling  part"/>
    <n v="1"/>
    <s v="ไส้ดรายเออร์ อีเมอร์สัน อัลโก (Filter drier cores and filters) รุ่น UR-48"/>
    <n v="8"/>
    <s v="PCS."/>
    <n v="398"/>
    <n v="3184"/>
    <m/>
    <x v="29"/>
    <s v="Recive bill and GRN already"/>
    <s v="GRN2526-0006014"/>
    <d v="2025-12-12T00:00:00"/>
    <m/>
    <n v="18"/>
    <s v="Ontime"/>
    <m/>
  </r>
  <r>
    <n v="1695"/>
    <s v="Expent  cost"/>
    <m/>
    <m/>
    <m/>
    <d v="2025-11-17T00:00:00"/>
    <s v="PR2526-03303"/>
    <s v="PO2526-04675"/>
    <d v="2025-11-24T00:00:00"/>
    <m/>
    <n v="30"/>
    <s v="SFST81000048"/>
    <s v="Cooling machine for PD line"/>
    <s v="Cooling  part"/>
    <n v="1"/>
    <s v="&quot;Emerson&quot;, Connection 2-1/8&quot; for Suction line drier core 48-F, Refrigerant R507, Filter Drier shell"/>
    <n v="2"/>
    <s v="PCS."/>
    <n v="5049"/>
    <n v="10098"/>
    <m/>
    <x v="29"/>
    <s v="Recive bill and GRN already"/>
    <s v="GRN2526-0006056"/>
    <d v="2025-12-13T00:00:00"/>
    <m/>
    <n v="19"/>
    <s v="Ontime"/>
    <m/>
  </r>
  <r>
    <n v="1696"/>
    <s v="Expent  cost"/>
    <m/>
    <m/>
    <m/>
    <d v="2025-11-17T00:00:00"/>
    <s v="PR2526-03303"/>
    <s v="PO2526-04675"/>
    <d v="2025-11-24T00:00:00"/>
    <m/>
    <n v="30"/>
    <s v="SFST81000048"/>
    <s v="Cooling machine for PD line"/>
    <s v="Cooling  part"/>
    <n v="2"/>
    <s v="Drier core 48-F"/>
    <n v="2"/>
    <s v="PCS."/>
    <n v="1005"/>
    <n v="2010"/>
    <m/>
    <x v="29"/>
    <s v="Recive bill and GRN already"/>
    <s v="GRN2526-0006056"/>
    <d v="2025-12-13T00:00:00"/>
    <m/>
    <n v="19"/>
    <s v="Ontime"/>
    <m/>
  </r>
  <r>
    <n v="1697"/>
    <s v="Expent  cost"/>
    <m/>
    <m/>
    <m/>
    <d v="2025-11-17T00:00:00"/>
    <s v="PR2526-03303"/>
    <s v="PO2526-04675"/>
    <d v="2025-11-24T00:00:00"/>
    <m/>
    <n v="30"/>
    <s v="SFST81000048"/>
    <s v="Cooling machine for PD line"/>
    <s v="Cooling  part"/>
    <n v="3"/>
    <s v="&quot;Emerson&quot;, Connection 7/8&quot; for Liquid line, drier core W-48_x000a_Refrigerant R507, Filter Drier shell"/>
    <n v="2"/>
    <s v="PCS."/>
    <n v="4590"/>
    <n v="9180"/>
    <m/>
    <x v="29"/>
    <s v="Recive bill and GRN already"/>
    <s v="GRN2526-0006056"/>
    <d v="2025-12-13T00:00:00"/>
    <m/>
    <n v="19"/>
    <s v="Ontime"/>
    <m/>
  </r>
  <r>
    <n v="1698"/>
    <s v="Expent  cost"/>
    <m/>
    <m/>
    <m/>
    <d v="2025-11-17T00:00:00"/>
    <s v="PR2526-03303"/>
    <s v="PO2526-04674"/>
    <d v="2025-11-24T00:00:00"/>
    <m/>
    <n v="30"/>
    <s v="SFST81000048"/>
    <s v="Cooling machine for PD line"/>
    <s v="Cooling  part"/>
    <n v="4"/>
    <s v="Drier core W-48"/>
    <n v="2"/>
    <s v="PCS."/>
    <n v="850"/>
    <n v="1700"/>
    <m/>
    <x v="189"/>
    <s v="Recive bill and GRN already"/>
    <s v="GRN2526-0005724"/>
    <d v="2025-12-01T00:00:00"/>
    <m/>
    <n v="7"/>
    <s v="Ontime"/>
    <m/>
  </r>
  <r>
    <n v="1699"/>
    <s v="Expent  cost"/>
    <m/>
    <m/>
    <m/>
    <d v="2025-11-17T00:00:00"/>
    <s v="PR2526-03303"/>
    <s v="PO2526-04675"/>
    <d v="2025-11-24T00:00:00"/>
    <m/>
    <n v="30"/>
    <s v="SFST81000048"/>
    <s v="Cooling machine for PD line"/>
    <s v="Cooling  part"/>
    <n v="5"/>
    <s v="Reduce coupling copper 7/8&quot;x5/8&quot;"/>
    <n v="4"/>
    <s v="PCS."/>
    <n v="36"/>
    <n v="144"/>
    <m/>
    <x v="29"/>
    <s v="Recive bill and GRN already"/>
    <s v="GRN2526-0006056"/>
    <d v="2025-12-13T00:00:00"/>
    <m/>
    <n v="19"/>
    <s v="Ontime"/>
    <m/>
  </r>
  <r>
    <n v="1700"/>
    <s v="Expent  cost"/>
    <m/>
    <m/>
    <m/>
    <d v="2025-11-17T00:00:00"/>
    <s v="PR2526-03303"/>
    <s v="PO2526-04675"/>
    <d v="2025-11-24T00:00:00"/>
    <m/>
    <n v="30"/>
    <s v="SFST81000048"/>
    <s v="Cooling machine for PD line"/>
    <s v="Cooling  part"/>
    <n v="6"/>
    <s v="&quot;Harris&quot;, ธูปเชื่อมเงิน 45%"/>
    <n v="2"/>
    <s v="PCS."/>
    <n v="2220"/>
    <n v="4440"/>
    <m/>
    <x v="29"/>
    <s v="Recive bill and GRN already"/>
    <s v="GRN2526-0006056"/>
    <d v="2025-12-13T00:00:00"/>
    <m/>
    <n v="19"/>
    <s v="Ontime"/>
    <m/>
  </r>
  <r>
    <n v="1701"/>
    <s v="Expent  cost"/>
    <m/>
    <m/>
    <m/>
    <d v="2025-11-17T00:00:00"/>
    <s v="PR2526-03303"/>
    <s v="PO2526-04674"/>
    <d v="2025-11-24T00:00:00"/>
    <m/>
    <n v="30"/>
    <s v="SFST81000048"/>
    <s v="Cooling machine for PD line"/>
    <s v="Cooling  part"/>
    <n v="7"/>
    <s v="&quot;Harris&quot;, ลวดเชื่อมเงิน 35%"/>
    <n v="2"/>
    <s v="PCS."/>
    <n v="9500"/>
    <n v="19000"/>
    <m/>
    <x v="189"/>
    <s v="Recive bill and GRN already"/>
    <s v="GRN2526-0005724"/>
    <d v="2025-12-01T00:00:00"/>
    <m/>
    <n v="7"/>
    <s v="Ontime"/>
    <m/>
  </r>
  <r>
    <n v="1702"/>
    <s v="Expent  cost"/>
    <m/>
    <m/>
    <m/>
    <d v="2025-11-17T00:00:00"/>
    <s v="PR2526-03303"/>
    <s v="PO2526-04675"/>
    <d v="2025-11-24T00:00:00"/>
    <m/>
    <n v="30"/>
    <s v="SFST81000048"/>
    <s v="Cooling machine for PD line"/>
    <s v="Cooling  part"/>
    <n v="8"/>
    <s v="Harris ลวดเชื่อมเงิน 5%"/>
    <n v="2"/>
    <s v="PCS."/>
    <n v="1998"/>
    <n v="3996"/>
    <m/>
    <x v="29"/>
    <s v="Recive bill and GRN already"/>
    <s v="GRN2526-0006056"/>
    <d v="2025-12-13T00:00:00"/>
    <m/>
    <n v="19"/>
    <s v="Ontime"/>
    <m/>
  </r>
  <r>
    <n v="1703"/>
    <s v="Expent  cost"/>
    <m/>
    <m/>
    <m/>
    <d v="2025-11-18T00:00:00"/>
    <s v="PR2526-03303"/>
    <s v="PO2526-04675"/>
    <d v="2025-11-24T00:00:00"/>
    <m/>
    <n v="30"/>
    <s v="SFST81000048"/>
    <s v="Cooling machine for PD line"/>
    <s v="Cooling  part"/>
    <n v="9"/>
    <s v="&quot;Harris&quot;, ฟลักซ์เชื่อมเงิน"/>
    <n v="1"/>
    <s v="PCS."/>
    <n v="450"/>
    <n v="450"/>
    <m/>
    <x v="29"/>
    <s v="Recive bill and GRN already"/>
    <s v="GRN2526-0006056"/>
    <d v="2025-12-13T00:00:00"/>
    <m/>
    <n v="19"/>
    <s v="Ontime"/>
    <m/>
  </r>
  <r>
    <n v="1704"/>
    <s v="Expent  cost"/>
    <m/>
    <m/>
    <m/>
    <d v="2025-11-18T00:00:00"/>
    <s v="PR2526-03303"/>
    <s v="PO2526-04675"/>
    <d v="2025-11-24T00:00:00"/>
    <m/>
    <n v="30"/>
    <s v="SFST81000048"/>
    <s v="Cooling machine for PD line"/>
    <s v="Cooling  part"/>
    <n v="10"/>
    <s v="Reduce coupling copper 1-5/8&quot; x 1-3/8&quot;"/>
    <n v="3"/>
    <s v="PCS."/>
    <n v="113"/>
    <n v="339"/>
    <m/>
    <x v="29"/>
    <s v="Recive bill and GRN already"/>
    <s v="GRN2526-0006056"/>
    <d v="2025-12-13T00:00:00"/>
    <m/>
    <n v="19"/>
    <s v="Ontime"/>
    <m/>
  </r>
  <r>
    <n v="1705"/>
    <s v="Expent  cost"/>
    <m/>
    <m/>
    <m/>
    <d v="2025-11-18T00:00:00"/>
    <s v="PR2526-03304"/>
    <s v="PO2526-04682"/>
    <d v="2025-11-24T00:00:00"/>
    <m/>
    <n v="60"/>
    <s v="SFST81000048"/>
    <s v="Tool and Equipment PD M/C"/>
    <s v="Machine Spare part"/>
    <n v="1"/>
    <s v="Nuova Fima, Pressure Gauge เกจวัดความดัน_x000a_เกลียวทองเหลืองลงล่างX 1/4&quot;_x000a_NPT แบบแห้งขนาด 2.5&quot;, PG60-6BAR MODEL SOL1-PG60-16 bar"/>
    <n v="6"/>
    <s v="PCS."/>
    <n v="571"/>
    <n v="3426"/>
    <m/>
    <x v="26"/>
    <s v="Recive bill and GRN already"/>
    <s v="GRN2526-0005918"/>
    <d v="2025-12-12T00:00:00"/>
    <m/>
    <n v="18"/>
    <s v="Ontime"/>
    <m/>
  </r>
  <r>
    <n v="1706"/>
    <s v="Expent  cost"/>
    <m/>
    <m/>
    <m/>
    <d v="2025-11-18T00:00:00"/>
    <s v="PR2526-03305"/>
    <s v="PO2526-04683"/>
    <d v="2025-11-24T00:00:00"/>
    <m/>
    <n v="120"/>
    <s v="SFST81000048"/>
    <s v="PD Machine"/>
    <s v="Vegetable Dicing Machine  Robot coupe CL-50 No.1"/>
    <n v="1"/>
    <s v="ROBOT COUPE&quot; MOTOR H50 (CL50) PART NO 31148"/>
    <n v="2"/>
    <s v="PCS."/>
    <n v="14500"/>
    <n v="29000"/>
    <m/>
    <x v="206"/>
    <s v="Recive bill and GRN already"/>
    <s v="GRN2526-0006765"/>
    <d v="2026-01-08T00:00:00"/>
    <m/>
    <n v="45"/>
    <s v="Ontime"/>
    <m/>
  </r>
  <r>
    <n v="1707"/>
    <s v="Expent  cost"/>
    <m/>
    <m/>
    <m/>
    <d v="2025-11-18T00:00:00"/>
    <s v="PR2526-03306"/>
    <s v="PO2526-04721"/>
    <d v="2025-12-01T00:00:00"/>
    <m/>
    <n v="60"/>
    <s v="SFST81000050"/>
    <s v="Consumable part for MN"/>
    <s v="Consumable part"/>
    <n v="1"/>
    <s v="เม็ดยา DPD no.1 &quot;Lovibond&quot;"/>
    <n v="10"/>
    <s v="BOX."/>
    <n v="1230"/>
    <n v="12300"/>
    <m/>
    <x v="31"/>
    <s v="Recive bill and GRN already"/>
    <s v="GRN2526-0006207"/>
    <d v="2025-12-18T00:00:00"/>
    <m/>
    <n v="17"/>
    <s v="Ontime"/>
    <m/>
  </r>
  <r>
    <n v="1708"/>
    <s v="Expent  cost"/>
    <m/>
    <m/>
    <m/>
    <d v="2025-11-18T00:00:00"/>
    <s v="PR2526-03307"/>
    <s v="PO2526-04699"/>
    <d v="2025-11-26T00:00:00"/>
    <m/>
    <n v="30"/>
    <s v="SFST34000121"/>
    <s v="Consumable part for MN"/>
    <s v="Consumable part"/>
    <n v="1"/>
    <s v="เคเบิ้ลไทร์สีดำ 6 นิ้ว 100 เส้น (Cable Tie black 6&quot; 100 stra"/>
    <n v="4"/>
    <s v="PCS."/>
    <n v="40"/>
    <n v="160"/>
    <m/>
    <x v="14"/>
    <s v="Recive bill and GRN already"/>
    <s v="GRN2526-0005795"/>
    <d v="2025-12-03T00:00:00"/>
    <m/>
    <n v="7"/>
    <s v="Ontime"/>
    <m/>
  </r>
  <r>
    <n v="1709"/>
    <s v="Expent  cost"/>
    <m/>
    <m/>
    <m/>
    <d v="2025-11-18T00:00:00"/>
    <s v="PR2526-03307"/>
    <s v="PO2526-04699"/>
    <d v="2025-11-26T00:00:00"/>
    <m/>
    <n v="30"/>
    <s v="SFST34000122"/>
    <s v="Consumable part for MN"/>
    <s v="Consumable part"/>
    <n v="2"/>
    <s v="เคเบิ้ลไทร์สีดำ 8 นิ้ว 100 เส้น (Cable Tie black 8&quot; 100 stra"/>
    <n v="4"/>
    <s v="PCS."/>
    <n v="50"/>
    <n v="200"/>
    <m/>
    <x v="14"/>
    <s v="Recive bill and GRN already"/>
    <s v="GRN2526-0005795"/>
    <d v="2025-12-03T00:00:00"/>
    <m/>
    <n v="7"/>
    <s v="Ontime"/>
    <m/>
  </r>
  <r>
    <n v="1710"/>
    <s v="Expent  cost"/>
    <m/>
    <m/>
    <m/>
    <d v="2025-11-18T00:00:00"/>
    <s v="PR2526-03307"/>
    <s v="PO2526-04699"/>
    <d v="2025-11-26T00:00:00"/>
    <m/>
    <n v="30"/>
    <s v="SFST34000123"/>
    <s v="Consumable part for MN"/>
    <s v="Consumable part"/>
    <n v="3"/>
    <s v="เคเบิ้ลไทร์สีดำ 10 นิ้ว 100 เส้น (Cable Tie black 10&quot; 100 st"/>
    <n v="4"/>
    <s v="PCS."/>
    <n v="85"/>
    <n v="340"/>
    <m/>
    <x v="14"/>
    <s v="Recive bill and GRN already"/>
    <s v="GRN2526-0005795"/>
    <d v="2025-12-03T00:00:00"/>
    <m/>
    <n v="7"/>
    <s v="Ontime"/>
    <m/>
  </r>
  <r>
    <n v="1711"/>
    <s v="Expent  cost"/>
    <m/>
    <m/>
    <m/>
    <d v="2025-11-18T00:00:00"/>
    <s v="PR2526-03307"/>
    <s v="PO2526-04699"/>
    <d v="2025-11-26T00:00:00"/>
    <m/>
    <n v="30"/>
    <s v="SFST34000124"/>
    <s v="Consumable part for MN"/>
    <s v="Consumable part"/>
    <n v="4"/>
    <s v="เคเบิ้ลไทร์สีดำ 12 นิ้ว 100 เส้น (Cable Tie black 12&quot; 100 st"/>
    <n v="4"/>
    <s v="PCS."/>
    <n v="90"/>
    <n v="360"/>
    <m/>
    <x v="14"/>
    <s v="Recive bill and GRN already"/>
    <s v="GRN2526-0005795"/>
    <d v="2025-12-03T00:00:00"/>
    <m/>
    <n v="7"/>
    <s v="Ontime"/>
    <m/>
  </r>
  <r>
    <n v="1712"/>
    <s v="Expent  cost"/>
    <m/>
    <m/>
    <m/>
    <d v="2025-11-21T00:00:00"/>
    <s v="PR2526-03367"/>
    <s v="PO2526-04724"/>
    <d v="2025-12-01T00:00:00"/>
    <m/>
    <n v="30"/>
    <s v="SFST81000048"/>
    <s v="PD Machine"/>
    <s v="Combi oven No.3"/>
    <n v="1"/>
    <s v="42.00.273P Pump PCB"/>
    <n v="1"/>
    <s v="PCS."/>
    <n v="3000"/>
    <n v="3000"/>
    <m/>
    <x v="30"/>
    <s v="Recive bill and GRN already"/>
    <s v="GRN2526-0005796"/>
    <d v="2025-12-03T00:00:00"/>
    <m/>
    <n v="2"/>
    <s v="Ontime"/>
    <m/>
  </r>
  <r>
    <n v="1713"/>
    <s v="Expent  cost"/>
    <m/>
    <m/>
    <m/>
    <d v="2025-11-21T00:00:00"/>
    <s v="PR2526-03367"/>
    <s v="PO2526-04724"/>
    <d v="2025-12-01T00:00:00"/>
    <m/>
    <n v="30"/>
    <s v="SFST81000048"/>
    <s v="PD Machine"/>
    <s v="Combi oven No.3"/>
    <n v="2"/>
    <s v="Service Charge"/>
    <n v="1"/>
    <s v="PCS."/>
    <n v="2000"/>
    <n v="2000"/>
    <m/>
    <x v="30"/>
    <s v="Recive bill and GRN already"/>
    <s v="GRN2526-0005796"/>
    <d v="2025-12-03T00:00:00"/>
    <m/>
    <n v="2"/>
    <s v="Ontime"/>
    <m/>
  </r>
  <r>
    <n v="1714"/>
    <s v="Expent  cost"/>
    <m/>
    <m/>
    <m/>
    <d v="2025-11-21T00:00:00"/>
    <s v="PR2526-03367"/>
    <s v="PO2526-04724"/>
    <d v="2025-12-01T00:00:00"/>
    <m/>
    <n v="30"/>
    <s v="SFST81000048"/>
    <s v="PD Machine"/>
    <s v="Combi oven No.3"/>
    <n v="3"/>
    <s v="ค่าบริการนอกเมืองเวลาทำการ (OTพนักงาน)"/>
    <n v="1"/>
    <s v="PCS."/>
    <n v="16800"/>
    <n v="16800"/>
    <m/>
    <x v="30"/>
    <s v="Recive bill and GRN already"/>
    <s v="GRN2526-0005796"/>
    <d v="2025-12-03T00:00:00"/>
    <m/>
    <n v="2"/>
    <s v="Ontime"/>
    <m/>
  </r>
  <r>
    <n v="1715"/>
    <s v="CAPEX  (Budget)"/>
    <m/>
    <m/>
    <m/>
    <d v="2025-11-21T00:00:00"/>
    <s v="PR2526-03416"/>
    <s v="PO2526-04710 "/>
    <d v="2025-12-01T00:00:00"/>
    <m/>
    <n v="60"/>
    <s v="SFST82000007"/>
    <s v="Safety equipment"/>
    <s v="Safety equipment"/>
    <n v="1"/>
    <s v="ตู้เก็บชุดดับเพลิง (ก 120 x ย 50 x ส150 cm.)"/>
    <n v="1"/>
    <s v="PCS."/>
    <n v="13700"/>
    <n v="13700"/>
    <m/>
    <x v="3"/>
    <s v="Recive bill and GRN already"/>
    <s v="GRN2526-0006102"/>
    <m/>
    <m/>
    <n v="-45992"/>
    <s v="Ontime"/>
    <m/>
  </r>
  <r>
    <n v="1716"/>
    <s v="CAPEX  (Budget)"/>
    <m/>
    <m/>
    <m/>
    <d v="2025-11-21T00:00:00"/>
    <s v="PR2526-03416"/>
    <s v="PO2526-04710 "/>
    <d v="2025-12-01T00:00:00"/>
    <m/>
    <n v="60"/>
    <s v="SFST82000007"/>
    <s v="Safety equipment"/>
    <s v="Safety equipment"/>
    <n v="2"/>
    <s v="ชุดดับเพลิง มาตรฐานนอก (สีกรม) ชุด + ฮู้ด + ถุงมือ + หมวก + รองเท้าบู๊ท"/>
    <n v="1"/>
    <s v="PCS."/>
    <n v="18000"/>
    <n v="18000"/>
    <m/>
    <x v="3"/>
    <s v="Recive bill and GRN already"/>
    <s v="GRN2526-0006102"/>
    <m/>
    <m/>
    <n v="-45992"/>
    <s v="Ontime"/>
    <m/>
  </r>
  <r>
    <n v="1717"/>
    <s v="CAPEX  (Budget)"/>
    <m/>
    <m/>
    <m/>
    <d v="2025-11-21T00:00:00"/>
    <s v="PR2526-03416"/>
    <s v="PO2526-04710 "/>
    <d v="2025-12-01T00:00:00"/>
    <m/>
    <n v="60"/>
    <s v="SFST82000007"/>
    <s v="Safety equipment"/>
    <s v="Safety equipment"/>
    <n v="3"/>
    <s v="หัวฉีดน้ำดับเพลิง แบบด้ามปืน"/>
    <n v="1"/>
    <s v="PCS."/>
    <n v="7500"/>
    <n v="7500"/>
    <m/>
    <x v="3"/>
    <s v="Recive bill and GRN already"/>
    <s v="GRN2526-0006102"/>
    <m/>
    <m/>
    <n v="-45992"/>
    <s v="Ontime"/>
    <m/>
  </r>
  <r>
    <n v="1718"/>
    <s v="CAPEX  (Budget)"/>
    <m/>
    <m/>
    <m/>
    <d v="2025-11-21T00:00:00"/>
    <s v="PR2526-03416"/>
    <s v="PO2526-04710 "/>
    <d v="2025-12-01T00:00:00"/>
    <m/>
    <n v="60"/>
    <s v="SFST82000007"/>
    <s v="Safety equipment"/>
    <s v="Safety equipment"/>
    <n v="4"/>
    <s v="ไฟฉายกันระเบิด รุ่น BW7300A"/>
    <n v="1"/>
    <s v="PCS."/>
    <n v="2500"/>
    <n v="2500"/>
    <m/>
    <x v="3"/>
    <s v="Recive bill and GRN already"/>
    <s v="GRN2526-0006102"/>
    <m/>
    <m/>
    <n v="-45992"/>
    <s v="Ontime"/>
    <m/>
  </r>
  <r>
    <n v="1719"/>
    <s v="CAPEX  (Budget)"/>
    <m/>
    <m/>
    <m/>
    <d v="2025-11-21T00:00:00"/>
    <s v="PR2526-03416"/>
    <s v="PO2526-04710 "/>
    <d v="2025-12-01T00:00:00"/>
    <m/>
    <n v="60"/>
    <s v="SFST82000007"/>
    <s v="Safety equipment"/>
    <s v="Safety equipment"/>
    <n v="5"/>
    <s v="ชุดดับเพลิง มาตรฐานนอก (สีกรม) ชุด + ฮู้ด + ถุงมือ + หมวก + รองเท้าบู๊ท"/>
    <n v="1"/>
    <s v="PCS."/>
    <n v="18000"/>
    <n v="18000"/>
    <m/>
    <x v="3"/>
    <s v="Recive bill and GRN already"/>
    <s v="GRN2526-0006102"/>
    <m/>
    <m/>
    <n v="-45992"/>
    <s v="Ontime"/>
    <m/>
  </r>
  <r>
    <n v="1720"/>
    <s v="CAPEX  (Budget)"/>
    <m/>
    <m/>
    <m/>
    <d v="2025-11-21T00:00:00"/>
    <s v="PR2526-03416"/>
    <s v="PO2526-04710 "/>
    <d v="2025-12-01T00:00:00"/>
    <m/>
    <n v="60"/>
    <s v="SFST82000007"/>
    <s v="Safety equipment"/>
    <s v="Safety equipment"/>
    <n v="6"/>
    <s v="ชุดดับเพลิง มาตรฐานนอก (สีกรม) ชุด + ฮู้ด + ถุงมือ + หมวก + รองเท้าบู๊ท"/>
    <n v="1"/>
    <s v="PCS."/>
    <n v="18000"/>
    <n v="18000"/>
    <m/>
    <x v="3"/>
    <s v="Recive bill and GRN already"/>
    <s v="GRN2526-0006102"/>
    <m/>
    <m/>
    <n v="-45992"/>
    <s v="Ontime"/>
    <m/>
  </r>
  <r>
    <n v="1721"/>
    <s v="CAPEX  (Budget)"/>
    <m/>
    <m/>
    <m/>
    <d v="2025-11-21T00:00:00"/>
    <s v="PR2526-03416"/>
    <s v="PO2526-04710 "/>
    <d v="2025-12-01T00:00:00"/>
    <m/>
    <n v="60"/>
    <s v="SFST82000007"/>
    <s v="Safety equipment"/>
    <s v="Safety equipment"/>
    <n v="7"/>
    <s v="ชุดดับเพลิง มาตรฐานนอก (สีกรม) ชุด + ฮู้ด + ถุงมือ + หมวก + รองเท้าบู๊ท"/>
    <n v="1"/>
    <s v="PCS."/>
    <n v="18000"/>
    <n v="18000"/>
    <m/>
    <x v="3"/>
    <s v="Recive bill and GRN already"/>
    <s v="GRN2526-0006102"/>
    <m/>
    <m/>
    <n v="-45992"/>
    <s v="Ontime"/>
    <m/>
  </r>
  <r>
    <n v="1722"/>
    <s v="CAPEX  (Budget)"/>
    <m/>
    <m/>
    <m/>
    <d v="2025-11-21T00:00:00"/>
    <s v="PR2526-03416"/>
    <s v="PO2526-04710 "/>
    <d v="2025-12-01T00:00:00"/>
    <m/>
    <n v="60"/>
    <s v="SFST82000007"/>
    <s v="Safety equipment"/>
    <s v="Safety equipment"/>
    <n v="8"/>
    <s v="ชุดดับเพลิง มาตรฐานนอก (สีกรม) ชุด + ฮู้ด + ถุงมือ + หมวก + รองเท้าบู๊ท"/>
    <n v="1"/>
    <s v="PCS."/>
    <n v="18000"/>
    <n v="18000"/>
    <m/>
    <x v="3"/>
    <s v="Recive bill and GRN already"/>
    <s v="GRN2526-0006102"/>
    <m/>
    <m/>
    <n v="-45992"/>
    <s v="Ontime"/>
    <m/>
  </r>
  <r>
    <n v="1723"/>
    <s v="CAPEX  (Budget)"/>
    <m/>
    <m/>
    <m/>
    <d v="2025-11-21T00:00:00"/>
    <s v="PR2526-03416"/>
    <s v="PO2526-04710 "/>
    <d v="2025-12-01T00:00:00"/>
    <m/>
    <n v="60"/>
    <s v="SFST82000007"/>
    <s v="Safety equipment"/>
    <s v="Safety equipment"/>
    <n v="9"/>
    <s v="ไฟฉายกันระเบิด รุ่น BW7300A"/>
    <n v="1"/>
    <s v="PCS."/>
    <n v="2500"/>
    <n v="2500"/>
    <m/>
    <x v="3"/>
    <s v="Recive bill and GRN already"/>
    <s v="GRN2526-0006102"/>
    <m/>
    <m/>
    <n v="-45992"/>
    <s v="Ontime"/>
    <m/>
  </r>
  <r>
    <n v="1724"/>
    <s v="Expent  cost"/>
    <m/>
    <m/>
    <m/>
    <d v="2025-11-25T00:00:00"/>
    <s v="PR2526-03420"/>
    <s v="PO2526-04701"/>
    <d v="2025-11-26T00:00:00"/>
    <m/>
    <n v="60"/>
    <s v="SFST81000048"/>
    <s v="PD Machine"/>
    <s v="Machine Spare part"/>
    <n v="1"/>
    <s v="&quot;TAIYI&quot; Belt Cutting Machine Model: TS-168 S/N: 10-049PP_x000a_&quot;TAIYI&quot; TS-170-2WSET Two Wing Blade Set For TS-168"/>
    <n v="1"/>
    <s v="SET"/>
    <n v="20000"/>
    <n v="20000"/>
    <m/>
    <x v="118"/>
    <s v="Recive bill and GRN already"/>
    <s v="GRN2526-0006428"/>
    <d v="2025-12-22T00:00:00"/>
    <m/>
    <n v="26"/>
    <s v="Ontime"/>
    <m/>
  </r>
  <r>
    <n v="1725"/>
    <s v="Expent  cost"/>
    <m/>
    <m/>
    <m/>
    <d v="2025-11-25T00:00:00"/>
    <s v="PR2526-03421"/>
    <s v="PO2526-04711"/>
    <d v="2025-11-27T00:00:00"/>
    <m/>
    <n v="60"/>
    <s v="SFST81000048"/>
    <s v="PD Machine"/>
    <s v="Machine Spare part"/>
    <n v="1"/>
    <s v="ABB TF-42-10 Thermal Overload Relay 1NO+1NC, 3P, (7.60-10.00A)"/>
    <n v="2"/>
    <s v="PCS."/>
    <n v="509"/>
    <n v="1018"/>
    <m/>
    <x v="26"/>
    <s v="Recive bill and GRN already"/>
    <s v="GRN2526-0005917"/>
    <d v="2025-12-12T00:00:00"/>
    <m/>
    <n v="15"/>
    <s v="Ontime"/>
    <m/>
  </r>
  <r>
    <n v="1726"/>
    <s v="Expent  cost"/>
    <m/>
    <m/>
    <m/>
    <d v="2025-11-25T00:00:00"/>
    <s v="PR2526-03421"/>
    <s v="PO2526-04711"/>
    <d v="2025-11-27T00:00:00"/>
    <m/>
    <n v="60"/>
    <s v="SFST81000048"/>
    <s v="PD Machine"/>
    <s v="Machine Spare part"/>
    <n v="2"/>
    <s v="ABB TF-42-0.55 Thermal Overload Relay 3P, (0.41 -0.55A)"/>
    <n v="2"/>
    <s v="PCS."/>
    <n v="585"/>
    <n v="1170"/>
    <m/>
    <x v="26"/>
    <s v="Recive bill and GRN already"/>
    <s v="GRN2526-0005917"/>
    <d v="2025-12-12T00:00:00"/>
    <m/>
    <n v="15"/>
    <s v="Ontime"/>
    <m/>
  </r>
  <r>
    <n v="1727"/>
    <s v="Expent  cost"/>
    <m/>
    <m/>
    <m/>
    <d v="2025-11-25T00:00:00"/>
    <s v="PR2526-03421"/>
    <s v="PO2526-04712"/>
    <d v="2025-11-27T00:00:00"/>
    <m/>
    <n v="60"/>
    <s v="SFST81000048"/>
    <s v="PD Machine"/>
    <s v="Machine Spare part"/>
    <n v="3"/>
    <s v="Abb Contactor AX18-30-10, Coil 24Vac."/>
    <n v="4"/>
    <s v="PCS."/>
    <n v="1480"/>
    <n v="5920"/>
    <m/>
    <x v="163"/>
    <s v="Recive bill and GRN already"/>
    <s v="GRN2526-0005915"/>
    <d v="2025-12-12T00:00:00"/>
    <m/>
    <n v="15"/>
    <s v="Ontime"/>
    <m/>
  </r>
  <r>
    <n v="1728"/>
    <s v="Expent  cost"/>
    <m/>
    <m/>
    <m/>
    <d v="2025-11-27T00:00:00"/>
    <s v="PR2526-03470"/>
    <s v="PO2526-04950"/>
    <d v="2025-12-06T00:00:00"/>
    <m/>
    <n v="30"/>
    <s v="SFST81000048"/>
    <s v="PD Machine"/>
    <s v="X-Ray machine No.1"/>
    <n v="1"/>
    <s v="Service charge for checking X-Ray error"/>
    <n v="1"/>
    <s v="JOB."/>
    <n v="6500"/>
    <n v="6500"/>
    <m/>
    <x v="60"/>
    <s v="Recive bill and GRN already"/>
    <s v="GRN2526-0006624"/>
    <d v="2026-01-05T00:00:00"/>
    <m/>
    <n v="30"/>
    <s v="Ontime"/>
    <m/>
  </r>
  <r>
    <n v="1729"/>
    <s v="Expent  cost"/>
    <m/>
    <m/>
    <m/>
    <d v="2025-12-03T00:00:00"/>
    <s v="PR2526-03553"/>
    <s v="PO2526-05003 "/>
    <d v="2025-12-17T00:00:00"/>
    <m/>
    <n v="30"/>
    <s v="SFST81000009"/>
    <s v="Consumable part for MN"/>
    <s v="Consumable part"/>
    <n v="1"/>
    <s v="ข้องอ 90 องศา ขนาด 2 นิ้ว"/>
    <n v="6"/>
    <s v="PCS."/>
    <n v="3"/>
    <n v="18"/>
    <m/>
    <x v="163"/>
    <s v="Recive bill and GRN already"/>
    <s v="GRN2526-0006400"/>
    <d v="2025-12-22T00:00:00"/>
    <m/>
    <n v="5"/>
    <s v="Ontime"/>
    <m/>
  </r>
  <r>
    <n v="1730"/>
    <s v="Expent  cost"/>
    <m/>
    <m/>
    <m/>
    <d v="2025-12-03T00:00:00"/>
    <s v="PR2526-03553"/>
    <s v="PO2526-05003 "/>
    <d v="2025-12-17T00:00:00"/>
    <m/>
    <n v="30"/>
    <s v="SFST81000009"/>
    <s v="Consumable part for MN"/>
    <s v="Consumable part"/>
    <n v="2"/>
    <s v="ข้องอ 90 เกลียวในขนาด 1/2 นิ้ว"/>
    <n v="10"/>
    <s v="PCS."/>
    <n v="6"/>
    <n v="60"/>
    <m/>
    <x v="163"/>
    <s v="Recive bill and GRN already"/>
    <s v="GRN2526-0006400"/>
    <d v="2025-12-22T00:00:00"/>
    <m/>
    <n v="5"/>
    <s v="Ontime"/>
    <m/>
  </r>
  <r>
    <n v="1731"/>
    <s v="Expent  cost"/>
    <m/>
    <m/>
    <m/>
    <d v="2025-12-03T00:00:00"/>
    <s v="PR2526-03553"/>
    <s v="PO2526-05003 "/>
    <d v="2025-12-17T00:00:00"/>
    <m/>
    <n v="30"/>
    <s v="SFST81000009"/>
    <s v="Consumable part for MN"/>
    <s v="Consumable part"/>
    <n v="3"/>
    <s v="ก๊อกบอลสนามล็อคกุญแจ 1/2 นิ้ว (4 หุน)"/>
    <n v="6"/>
    <s v="PCS."/>
    <n v="215"/>
    <n v="1290"/>
    <m/>
    <x v="163"/>
    <s v="Recive bill and GRN already"/>
    <s v="GRN2526-0006400"/>
    <d v="2025-12-22T00:00:00"/>
    <m/>
    <n v="5"/>
    <s v="Ontime"/>
    <m/>
  </r>
  <r>
    <n v="1732"/>
    <s v="Expent  cost"/>
    <m/>
    <m/>
    <m/>
    <d v="2025-12-03T00:00:00"/>
    <s v="PR2526-03553"/>
    <s v="PO2526-05003 "/>
    <d v="2025-12-17T00:00:00"/>
    <m/>
    <n v="30"/>
    <s v="SFST81000009"/>
    <s v="Consumable part for MN"/>
    <s v="Consumable part"/>
    <n v="4"/>
    <s v="ข้อต่อตรงเกลียวใน PVC ขนาด 1 นิ้ว"/>
    <n v="6"/>
    <s v="PCS."/>
    <n v="8"/>
    <n v="48"/>
    <m/>
    <x v="163"/>
    <s v="Recive bill and GRN already"/>
    <s v="GRN2526-0006400"/>
    <d v="2025-12-22T00:00:00"/>
    <m/>
    <n v="5"/>
    <s v="Ontime"/>
    <m/>
  </r>
  <r>
    <n v="1733"/>
    <s v="Expent  cost"/>
    <m/>
    <m/>
    <m/>
    <d v="2025-12-03T00:00:00"/>
    <s v="PR2526-03553"/>
    <s v="PO2526-05003 "/>
    <d v="2025-12-17T00:00:00"/>
    <m/>
    <n v="30"/>
    <s v="SFST81000009"/>
    <s v="Consumable part for MN"/>
    <s v="Consumable part"/>
    <n v="5"/>
    <s v="ข้อต่อตรงเกลียวใน PVC ขนาด 1.1/2 นิ้ว"/>
    <n v="6"/>
    <s v="PCS."/>
    <n v="18"/>
    <n v="108"/>
    <m/>
    <x v="163"/>
    <s v="Recive bill and GRN already"/>
    <s v="GRN2526-0006400"/>
    <d v="2025-12-22T00:00:00"/>
    <m/>
    <n v="5"/>
    <s v="Ontime"/>
    <m/>
  </r>
  <r>
    <n v="1734"/>
    <s v="Expent  cost"/>
    <m/>
    <m/>
    <m/>
    <d v="2025-12-03T00:00:00"/>
    <s v="PR2526-03553"/>
    <s v="PO2526-05003 "/>
    <d v="2025-12-17T00:00:00"/>
    <m/>
    <n v="30"/>
    <s v="SFST81000009"/>
    <s v="Consumable part for MN"/>
    <s v="Consumable part"/>
    <n v="6"/>
    <s v="ข้อต่อตรง ขนาด 3 นิ้ว"/>
    <n v="4"/>
    <s v="PCS."/>
    <n v="51"/>
    <n v="204"/>
    <m/>
    <x v="163"/>
    <s v="Recive bill and GRN already"/>
    <s v="GRN2526-0006400"/>
    <d v="2025-12-22T00:00:00"/>
    <m/>
    <n v="5"/>
    <s v="Ontime"/>
    <m/>
  </r>
  <r>
    <n v="1735"/>
    <s v="Expent  cost"/>
    <m/>
    <m/>
    <m/>
    <d v="2025-12-03T00:00:00"/>
    <s v="PR2526-03553"/>
    <s v="PO2526-05003 "/>
    <d v="2025-12-17T00:00:00"/>
    <m/>
    <n v="30"/>
    <s v="SFST81000009"/>
    <s v="Consumable part for MN"/>
    <s v="Consumable part"/>
    <n v="7"/>
    <s v="ข้อต่อตรง ขนาด 2 นิ้ว"/>
    <n v="6"/>
    <s v="PCS."/>
    <n v="19"/>
    <n v="114"/>
    <m/>
    <x v="163"/>
    <s v="Recive bill and GRN already"/>
    <s v="GRN2526-0006400"/>
    <d v="2025-12-22T00:00:00"/>
    <m/>
    <n v="5"/>
    <s v="Ontime"/>
    <m/>
  </r>
  <r>
    <n v="1736"/>
    <s v="Expent  cost"/>
    <m/>
    <m/>
    <m/>
    <d v="2025-12-03T00:00:00"/>
    <s v="PR2526-03553"/>
    <s v="PO2526-05003 "/>
    <d v="2025-12-17T00:00:00"/>
    <m/>
    <n v="30"/>
    <s v="SFST81000009"/>
    <s v="Consumable part for MN"/>
    <s v="Consumable part"/>
    <n v="8"/>
    <s v="ข้อลด 1 นิ้ว ลด 1/2 นิ้ว"/>
    <n v="4"/>
    <s v="PCS."/>
    <n v="7"/>
    <n v="28"/>
    <m/>
    <x v="163"/>
    <s v="Recive bill and GRN already"/>
    <s v="GRN2526-0006400"/>
    <d v="2025-12-22T00:00:00"/>
    <m/>
    <n v="5"/>
    <s v="Ontime"/>
    <m/>
  </r>
  <r>
    <n v="1737"/>
    <s v="Expent  cost"/>
    <m/>
    <m/>
    <m/>
    <d v="2025-12-03T00:00:00"/>
    <s v="PR2526-03553"/>
    <s v="PO2526-05003 "/>
    <d v="2025-12-17T00:00:00"/>
    <m/>
    <n v="30"/>
    <s v="SFST81000009"/>
    <s v="Consumable part for MN"/>
    <s v="Consumable part"/>
    <n v="9"/>
    <s v="ข้อลด 3 นิ้ว ลด 2.1/2 นิ้ว"/>
    <n v="4"/>
    <s v="PCS."/>
    <n v="68"/>
    <n v="272"/>
    <m/>
    <x v="163"/>
    <s v="Recive bill and GRN already"/>
    <s v="GRN2526-0006400"/>
    <d v="2025-12-22T00:00:00"/>
    <m/>
    <n v="5"/>
    <s v="Ontime"/>
    <m/>
  </r>
  <r>
    <n v="1738"/>
    <s v="Expent  cost"/>
    <m/>
    <m/>
    <m/>
    <d v="2025-12-03T00:00:00"/>
    <s v="PR2526-03553"/>
    <s v="PO2526-05003 "/>
    <d v="2025-12-17T00:00:00"/>
    <m/>
    <n v="30"/>
    <s v="SFST81000009"/>
    <s v="Consumable part for MN"/>
    <s v="Consumable part"/>
    <n v="10"/>
    <s v="บอลล์วาล์ว PVC ขนาด 1 นิ้ว"/>
    <n v="4"/>
    <s v="PCS."/>
    <n v="59"/>
    <n v="236"/>
    <m/>
    <x v="163"/>
    <s v="Recive bill and GRN already"/>
    <s v="GRN2526-0006400"/>
    <d v="2025-12-22T00:00:00"/>
    <m/>
    <n v="5"/>
    <s v="Ontime"/>
    <m/>
  </r>
  <r>
    <n v="1739"/>
    <s v="Expent  cost"/>
    <m/>
    <m/>
    <m/>
    <d v="2025-12-03T00:00:00"/>
    <s v="PR2526-03553"/>
    <s v="PO2526-05003 "/>
    <d v="2025-12-17T00:00:00"/>
    <m/>
    <n v="30"/>
    <s v="SFST81000009"/>
    <s v="Consumable part for MN"/>
    <s v="Consumable part"/>
    <n v="11"/>
    <s v="บอลล์วาล์ว PVC ขนาด 1.1/2 นิ้ว"/>
    <n v="4"/>
    <s v="PCS."/>
    <n v="135"/>
    <n v="540"/>
    <m/>
    <x v="163"/>
    <s v="Recive bill and GRN already"/>
    <s v="GRN2526-0006400"/>
    <d v="2025-12-22T00:00:00"/>
    <m/>
    <n v="5"/>
    <s v="Ontime"/>
    <m/>
  </r>
  <r>
    <n v="1740"/>
    <s v="Expent  cost"/>
    <m/>
    <m/>
    <m/>
    <d v="2025-12-03T00:00:00"/>
    <s v="PR2526-03553"/>
    <s v="PO2526-05003 "/>
    <d v="2025-12-17T00:00:00"/>
    <m/>
    <n v="30"/>
    <s v="SFST81000009"/>
    <s v="Consumable part for MN"/>
    <s v="Consumable part"/>
    <n v="12"/>
    <s v="บอลล์วาล์ว PVC ขนาด 2 นิ้ว"/>
    <n v="4"/>
    <s v="PCS."/>
    <n v="175"/>
    <n v="700"/>
    <m/>
    <x v="163"/>
    <s v="Recive bill and GRN already"/>
    <s v="GRN2526-0006400"/>
    <d v="2025-12-22T00:00:00"/>
    <m/>
    <n v="5"/>
    <s v="Ontime"/>
    <m/>
  </r>
  <r>
    <n v="1741"/>
    <s v="Expent  cost"/>
    <m/>
    <m/>
    <m/>
    <d v="2025-12-03T00:00:00"/>
    <s v="PR2526-03553"/>
    <s v="PO2526-05003 "/>
    <d v="2025-12-17T00:00:00"/>
    <m/>
    <n v="30"/>
    <s v="SFST81000009"/>
    <s v="Consumable part for MN"/>
    <s v="Consumable part"/>
    <n v="13"/>
    <s v="ท่อ PVC ขนาด 3 นิ้ว ยาว 4 เมตร."/>
    <n v="2"/>
    <s v="PCS."/>
    <n v="610"/>
    <n v="1220"/>
    <m/>
    <x v="163"/>
    <s v="Recive bill and GRN already"/>
    <s v="GRN2526-0006400"/>
    <d v="2025-12-22T00:00:00"/>
    <m/>
    <n v="5"/>
    <s v="Ontime"/>
    <m/>
  </r>
  <r>
    <n v="1742"/>
    <s v="Expent  cost"/>
    <m/>
    <m/>
    <m/>
    <d v="2025-12-03T00:00:00"/>
    <s v="PR2526-03553"/>
    <s v="PO2526-05003 "/>
    <d v="2025-12-17T00:00:00"/>
    <m/>
    <n v="30"/>
    <s v="SFST81000009"/>
    <s v="Consumable part for MN"/>
    <s v="Consumable part"/>
    <n v="14"/>
    <s v="ท่อ PVC ขนาด 2 นิ้ว ยาว 4 เมตร."/>
    <n v="2"/>
    <s v="PCS."/>
    <n v="270"/>
    <n v="540"/>
    <m/>
    <x v="163"/>
    <s v="Recive bill and GRN already"/>
    <s v="GRN2526-0006400"/>
    <d v="2025-12-22T00:00:00"/>
    <m/>
    <n v="5"/>
    <s v="Ontime"/>
    <m/>
  </r>
  <r>
    <n v="1743"/>
    <s v="Expent  cost"/>
    <m/>
    <m/>
    <m/>
    <d v="2025-12-03T00:00:00"/>
    <s v="PR2526-03553"/>
    <s v="PO2526-05003 "/>
    <d v="2025-12-17T00:00:00"/>
    <m/>
    <n v="30"/>
    <s v="SFST81000009"/>
    <s v="Consumable part for MN"/>
    <s v="Consumable part"/>
    <n v="15"/>
    <s v="ท่อ PVC ขนาด 2.1/2 นิ้ว ยาว 4 เมตร."/>
    <n v="2"/>
    <s v="PCS."/>
    <n v="435"/>
    <n v="870"/>
    <m/>
    <x v="163"/>
    <s v="Recive bill and GRN already"/>
    <s v="GRN2526-0006400"/>
    <d v="2025-12-22T00:00:00"/>
    <m/>
    <n v="5"/>
    <s v="Ontime"/>
    <m/>
  </r>
  <r>
    <n v="1744"/>
    <s v="Expent  cost"/>
    <m/>
    <m/>
    <m/>
    <d v="2025-12-03T00:00:00"/>
    <s v="PR2526-03553"/>
    <s v="PO2526-05003 "/>
    <d v="2025-12-17T00:00:00"/>
    <m/>
    <n v="30"/>
    <s v="SFST81000009"/>
    <s v="Consumable part for MN"/>
    <s v="Consumable part"/>
    <n v="16"/>
    <s v="ท่อ PVC ขนาด 1.1/2 นิ้ว ยาว 4 เมตร."/>
    <n v="4"/>
    <s v="PCS."/>
    <n v="180"/>
    <n v="720"/>
    <m/>
    <x v="163"/>
    <s v="Recive bill and GRN already"/>
    <s v="GRN2526-0006400"/>
    <d v="2025-12-22T00:00:00"/>
    <m/>
    <n v="5"/>
    <s v="Ontime"/>
    <m/>
  </r>
  <r>
    <n v="1745"/>
    <s v="Expent  cost"/>
    <m/>
    <m/>
    <m/>
    <d v="2025-12-03T00:00:00"/>
    <s v="PR2526-03553"/>
    <s v="PO2526-05003 "/>
    <d v="2025-12-17T00:00:00"/>
    <m/>
    <n v="30"/>
    <s v="SFST81000009"/>
    <s v="Consumable part for MN"/>
    <s v="Consumable part"/>
    <n v="17"/>
    <s v="ท่อ PVC ขนาด 1/2 นิ้ว ยาว 4 เมตร."/>
    <n v="10"/>
    <s v="PCS."/>
    <n v="57"/>
    <n v="570"/>
    <m/>
    <x v="163"/>
    <s v="Recive bill and GRN already"/>
    <s v="GRN2526-0006400"/>
    <d v="2025-12-22T00:00:00"/>
    <m/>
    <n v="5"/>
    <s v="Ontime"/>
    <m/>
  </r>
  <r>
    <n v="1746"/>
    <s v="Expent  cost"/>
    <m/>
    <m/>
    <m/>
    <d v="2025-12-03T00:00:00"/>
    <s v="PR2526-03554"/>
    <s v="PO2526-05004"/>
    <d v="2025-12-17T00:00:00"/>
    <m/>
    <n v="30"/>
    <s v="SFST81000009"/>
    <s v="Consumable part for MN"/>
    <s v="Consumable part"/>
    <n v="1"/>
    <s v="สกรูปลายสว่านหัว WAFER ชุบขาว เบอร์8-18x1&quot; (1กล่อง/1000ตัว)"/>
    <n v="2"/>
    <s v="BOX."/>
    <n v="630"/>
    <n v="1260"/>
    <m/>
    <x v="163"/>
    <s v="Recive bill and GRN already"/>
    <s v="GRN2526-0006401"/>
    <d v="2025-12-22T00:00:00"/>
    <m/>
    <n v="5"/>
    <s v="Ontime"/>
    <m/>
  </r>
  <r>
    <n v="1747"/>
    <s v="Expent  cost"/>
    <m/>
    <m/>
    <m/>
    <d v="2025-12-03T00:00:00"/>
    <s v="PR2526-03554"/>
    <s v="PO2526-05004"/>
    <d v="2025-12-17T00:00:00"/>
    <m/>
    <n v="30"/>
    <s v="SFST81000009"/>
    <s v="Consumable part for MN"/>
    <s v="Consumable part"/>
    <n v="2"/>
    <s v="น็อต สกรู หัว หกเหลี่ยม พร้อม แหวน+สปริง+ตัวเมีย สเตนเลส 304 เกลียวมิล M3*25"/>
    <n v="40"/>
    <s v="PCS."/>
    <n v="15"/>
    <n v="600"/>
    <m/>
    <x v="163"/>
    <s v="Recive bill and GRN already"/>
    <s v="GRN2526-0006401"/>
    <d v="2025-12-22T00:00:00"/>
    <m/>
    <n v="5"/>
    <s v="Ontime"/>
    <m/>
  </r>
  <r>
    <n v="1748"/>
    <s v="Expent  cost"/>
    <m/>
    <m/>
    <m/>
    <d v="2025-12-03T00:00:00"/>
    <s v="PR2526-03554"/>
    <s v="PO2526-05004"/>
    <d v="2025-12-17T00:00:00"/>
    <m/>
    <n v="30"/>
    <s v="SFST81000009"/>
    <s v="Consumable part for MN"/>
    <s v="Consumable part"/>
    <n v="3"/>
    <s v="น็อต สกรู หัว หกเหลี่ยม พร้อม แหวน+สปริง+ตัวเมีย สเตนเลส 304 เกลียวมิล M3*35"/>
    <n v="40"/>
    <s v="PCS."/>
    <n v="18"/>
    <n v="720"/>
    <m/>
    <x v="163"/>
    <s v="Recive bill and GRN already"/>
    <s v="GRN2526-0006401"/>
    <d v="2025-12-22T00:00:00"/>
    <m/>
    <n v="5"/>
    <s v="Ontime"/>
    <m/>
  </r>
  <r>
    <n v="1749"/>
    <s v="Expent  cost"/>
    <m/>
    <m/>
    <m/>
    <d v="2025-12-03T00:00:00"/>
    <s v="PR2526-03554"/>
    <s v="PO2526-05004"/>
    <d v="2025-12-17T00:00:00"/>
    <m/>
    <n v="30"/>
    <s v="SFST81000009"/>
    <s v="Consumable part for MN"/>
    <s v="Consumable part"/>
    <n v="4"/>
    <s v="น็อต สกรู หัว หกเหลี่ยม พร้อม แหวน+สปริง+ตัวเมีย สเตนเลส 304 เกลียวมิล M4*25"/>
    <n v="40"/>
    <s v="PCS."/>
    <n v="5"/>
    <n v="200"/>
    <m/>
    <x v="163"/>
    <s v="Recive bill and GRN already"/>
    <s v="GRN2526-0006401"/>
    <d v="2025-12-22T00:00:00"/>
    <m/>
    <n v="5"/>
    <s v="Ontime"/>
    <m/>
  </r>
  <r>
    <n v="1750"/>
    <s v="Expent  cost"/>
    <m/>
    <m/>
    <m/>
    <d v="2025-12-03T00:00:00"/>
    <s v="PR2526-03554"/>
    <s v="PO2526-05004"/>
    <d v="2025-12-17T00:00:00"/>
    <m/>
    <n v="30"/>
    <s v="SFST81000009"/>
    <s v="Consumable part for MN"/>
    <s v="Consumable part"/>
    <n v="5"/>
    <s v="น็อต สกรู หัว หกเหลี่ยม พร้อม แหวน+สปริง+ตัวเมีย สเตนเลส 304 เกลียวมิล M4*35"/>
    <n v="40"/>
    <s v="PCS."/>
    <n v="6"/>
    <n v="240"/>
    <m/>
    <x v="163"/>
    <s v="Recive bill and GRN already"/>
    <s v="GRN2526-0006401"/>
    <d v="2025-12-22T00:00:00"/>
    <m/>
    <n v="5"/>
    <s v="Ontime"/>
    <m/>
  </r>
  <r>
    <n v="1751"/>
    <s v="Expent  cost"/>
    <m/>
    <m/>
    <m/>
    <d v="2025-12-03T00:00:00"/>
    <s v="PR2526-03554"/>
    <s v="PO2526-05004"/>
    <d v="2025-12-17T00:00:00"/>
    <m/>
    <n v="30"/>
    <s v="SFST81000009"/>
    <s v="Consumable part for MN"/>
    <s v="Consumable part"/>
    <n v="6"/>
    <s v="น็อต สกรู หัว หกเหลี่ยม พร้อม แหวน+สปริง+ตัวเมีย สเตนเลส 304 เกลียวมิล M5*25"/>
    <n v="40"/>
    <s v="PCS."/>
    <n v="6"/>
    <n v="240"/>
    <m/>
    <x v="163"/>
    <s v="Recive bill and GRN already"/>
    <s v="GRN2526-0006401"/>
    <d v="2025-12-22T00:00:00"/>
    <m/>
    <n v="5"/>
    <s v="Ontime"/>
    <m/>
  </r>
  <r>
    <n v="1752"/>
    <s v="Expent  cost"/>
    <m/>
    <m/>
    <m/>
    <d v="2025-12-03T00:00:00"/>
    <s v="PR2526-03554"/>
    <s v="PO2526-05004"/>
    <d v="2025-12-17T00:00:00"/>
    <m/>
    <n v="30"/>
    <s v="SFST81000009"/>
    <s v="Consumable part for MN"/>
    <s v="Consumable part"/>
    <n v="7"/>
    <s v="น็อต สกรู หัว หกเหลี่ยม พร้อม แหวน+สปริง+ตัวเมีย สเตนเลส 304 เกลียวมิล M5*35"/>
    <n v="40"/>
    <s v="PCS."/>
    <n v="7"/>
    <n v="280"/>
    <m/>
    <x v="163"/>
    <s v="Recive bill and GRN already"/>
    <s v="GRN2526-0006401"/>
    <d v="2025-12-22T00:00:00"/>
    <m/>
    <n v="5"/>
    <s v="Ontime"/>
    <m/>
  </r>
  <r>
    <n v="1753"/>
    <s v="Expent  cost"/>
    <m/>
    <m/>
    <m/>
    <d v="2025-12-03T00:00:00"/>
    <s v="PR2526-03554"/>
    <s v="PO2526-05004"/>
    <d v="2025-12-17T00:00:00"/>
    <m/>
    <n v="30"/>
    <s v="SFST81000009"/>
    <s v="Consumable part for MN"/>
    <s v="Consumable part"/>
    <n v="8"/>
    <s v="น็อต สกรู หัว หกเหลี่ยม พร้อม แหวน+สปริง+ตัวเมีย สเตนเลส 304 เกลียวมิล M10*40"/>
    <n v="40"/>
    <s v="PCS."/>
    <n v="18"/>
    <n v="720"/>
    <m/>
    <x v="163"/>
    <s v="Recive bill and GRN already"/>
    <s v="GRN2526-0006401"/>
    <d v="2025-12-22T00:00:00"/>
    <m/>
    <n v="5"/>
    <s v="Ontime"/>
    <m/>
  </r>
  <r>
    <n v="1754"/>
    <s v="Expent  cost"/>
    <m/>
    <m/>
    <m/>
    <d v="2025-12-03T00:00:00"/>
    <s v="PR2526-03554"/>
    <s v="PO2526-05004"/>
    <d v="2025-12-17T00:00:00"/>
    <m/>
    <n v="30"/>
    <s v="SFST81000009"/>
    <s v="Consumable part for MN"/>
    <s v="Consumable part"/>
    <n v="9"/>
    <s v="น็อต สกรู หัว หกเหลี่ยม พร้อม แหวน+สปริง+ตัวเมีย สเตนเลส 304 เกลียวมิล M10*65"/>
    <n v="40"/>
    <s v="PCS."/>
    <n v="21"/>
    <n v="840"/>
    <m/>
    <x v="163"/>
    <s v="Recive bill and GRN already"/>
    <s v="GRN2526-0006401"/>
    <d v="2025-12-22T00:00:00"/>
    <m/>
    <n v="5"/>
    <s v="Ontime"/>
    <m/>
  </r>
  <r>
    <n v="1755"/>
    <s v="Expent  cost"/>
    <m/>
    <m/>
    <m/>
    <d v="2025-12-03T00:00:00"/>
    <s v="PR2526-03554"/>
    <s v="PO2526-05004"/>
    <d v="2025-12-17T00:00:00"/>
    <m/>
    <n v="30"/>
    <s v="SFST81000009"/>
    <s v="Consumable part for MN"/>
    <s v="Consumable part"/>
    <n v="10"/>
    <s v="น็อต สกรู หัว หกเหลี่ยม พร้อม แหวน+สปริง+ตัวเมีย สเตนเลส 304 เกลียวมิล M12*40"/>
    <n v="40"/>
    <s v="PCS."/>
    <n v="27"/>
    <n v="1080"/>
    <m/>
    <x v="163"/>
    <s v="Recive bill and GRN already"/>
    <s v="GRN2526-0006401"/>
    <d v="2025-12-22T00:00:00"/>
    <m/>
    <n v="5"/>
    <s v="Ontime"/>
    <m/>
  </r>
  <r>
    <n v="1756"/>
    <s v="Expent  cost"/>
    <m/>
    <m/>
    <m/>
    <d v="2025-12-03T00:00:00"/>
    <s v="PR2526-03554"/>
    <s v="PO2526-05004"/>
    <d v="2025-12-17T00:00:00"/>
    <m/>
    <n v="30"/>
    <s v="SFST81000009"/>
    <s v="Consumable part for MN"/>
    <s v="Consumable part"/>
    <n v="11"/>
    <s v="น็อต สกรู หัว หกเหลี่ยม พร้อม แหวน+สปริง+ตัวเมีย สเตนเลส 304 เกลียวมิล M12*60"/>
    <n v="40"/>
    <s v="PCS."/>
    <n v="27"/>
    <n v="1080"/>
    <m/>
    <x v="163"/>
    <s v="Recive bill and GRN already"/>
    <s v="GRN2526-0006401"/>
    <d v="2025-12-22T00:00:00"/>
    <m/>
    <n v="5"/>
    <s v="Ontime"/>
    <m/>
  </r>
  <r>
    <n v="1757"/>
    <s v="Expent  cost"/>
    <m/>
    <m/>
    <m/>
    <d v="2025-12-03T00:00:00"/>
    <s v="PR2526-03555"/>
    <s v="PO2526-05005"/>
    <d v="2025-12-17T00:00:00"/>
    <m/>
    <n v="60"/>
    <s v="SFST81000048"/>
    <s v="PD Machine"/>
    <s v="Tool and Equipment"/>
    <n v="1"/>
    <s v="22008 Timer Assembly (S4)"/>
    <n v="1"/>
    <s v="PCS."/>
    <n v="1900"/>
    <n v="1900"/>
    <m/>
    <x v="118"/>
    <s v="Recive bill and GRN already"/>
    <s v="GRN2526-0007606"/>
    <d v="2026-02-02T00:00:00"/>
    <m/>
    <n v="47"/>
    <s v="Ontime"/>
    <m/>
  </r>
  <r>
    <n v="1758"/>
    <s v="Expent  cost"/>
    <m/>
    <m/>
    <m/>
    <d v="2025-12-03T00:00:00"/>
    <s v="PR2526-03556"/>
    <s v="PO2526-05015"/>
    <d v="2025-12-16T00:00:00"/>
    <m/>
    <n v="60"/>
    <s v="SFST81000048"/>
    <s v="PD Machine"/>
    <s v="Hood No.1"/>
    <n v="1"/>
    <s v="Steam Bratt Pan No.1: Sep25/Jan 26"/>
    <n v="2"/>
    <s v="job."/>
    <n v="9000"/>
    <n v="18000"/>
    <m/>
    <x v="171"/>
    <s v="Waitting Supplier transportation "/>
    <m/>
    <m/>
    <m/>
    <n v="-46007"/>
    <s v="Ontime"/>
    <m/>
  </r>
  <r>
    <n v="1759"/>
    <s v="Expent  cost"/>
    <m/>
    <m/>
    <m/>
    <d v="2025-12-03T00:00:00"/>
    <s v="PR2526-03556"/>
    <s v="PO2526-05015"/>
    <d v="2025-12-16T00:00:00"/>
    <m/>
    <n v="60"/>
    <s v="SFST81000048"/>
    <s v="PD Machine"/>
    <s v="Hood No.2"/>
    <n v="2"/>
    <s v="Deep Pan fryer No.1: Jan26"/>
    <n v="1"/>
    <s v="job."/>
    <n v="9000"/>
    <n v="9000"/>
    <m/>
    <x v="171"/>
    <s v="Waitting Supplier transportation "/>
    <m/>
    <m/>
    <m/>
    <n v="-46007"/>
    <s v="Ontime"/>
    <m/>
  </r>
  <r>
    <n v="1760"/>
    <s v="Expent  cost"/>
    <m/>
    <m/>
    <m/>
    <d v="2025-12-03T00:00:00"/>
    <s v="PR2526-03556"/>
    <s v="PO2526-05015"/>
    <d v="2025-12-16T00:00:00"/>
    <m/>
    <n v="60"/>
    <s v="SFST81000048"/>
    <s v="PD Machine"/>
    <s v="Hood No.3"/>
    <n v="3"/>
    <s v="Round Bratt pan No.1: Nov25"/>
    <n v="1"/>
    <s v="job."/>
    <n v="9000"/>
    <n v="9000"/>
    <m/>
    <x v="171"/>
    <s v="Waitting Supplier transportation "/>
    <m/>
    <m/>
    <m/>
    <n v="-46007"/>
    <s v="Ontime"/>
    <m/>
  </r>
  <r>
    <n v="1761"/>
    <s v="Expent  cost"/>
    <m/>
    <m/>
    <m/>
    <d v="2025-12-03T00:00:00"/>
    <s v="PR2526-03556"/>
    <s v="PO2526-05015"/>
    <d v="2025-12-16T00:00:00"/>
    <m/>
    <n v="60"/>
    <s v="SFST81000048"/>
    <s v="PD Machine"/>
    <s v="Hood No.4"/>
    <n v="4"/>
    <s v="Stam Bratt Pan No.3: Sep25/Jan 26"/>
    <n v="2"/>
    <s v="job."/>
    <n v="9000"/>
    <n v="18000"/>
    <m/>
    <x v="171"/>
    <s v="Waitting Supplier transportation "/>
    <m/>
    <m/>
    <m/>
    <n v="-46007"/>
    <s v="Ontime"/>
    <m/>
  </r>
  <r>
    <n v="1762"/>
    <s v="Expent  cost"/>
    <m/>
    <m/>
    <m/>
    <d v="2025-12-03T00:00:00"/>
    <s v="PR2526-03556"/>
    <s v="PO2526-05015"/>
    <d v="2025-12-16T00:00:00"/>
    <m/>
    <n v="60"/>
    <s v="SFST81000048"/>
    <s v="PD Machine"/>
    <s v="Hood No.5"/>
    <n v="5"/>
    <s v="Cast Iron Bratt Pan: Nov25"/>
    <n v="1"/>
    <s v="job."/>
    <n v="9000"/>
    <n v="9000"/>
    <m/>
    <x v="171"/>
    <s v="Waitting Supplier transportation "/>
    <m/>
    <m/>
    <m/>
    <n v="-46007"/>
    <s v="Ontime"/>
    <m/>
  </r>
  <r>
    <n v="1763"/>
    <s v="Expent  cost"/>
    <m/>
    <m/>
    <m/>
    <d v="2025-12-03T00:00:00"/>
    <s v="PR2526-03556"/>
    <s v="PO2526-05015"/>
    <d v="2025-12-16T00:00:00"/>
    <m/>
    <n v="60"/>
    <s v="SFST81000048"/>
    <s v="PD Machine"/>
    <s v="Hood No.6"/>
    <n v="6"/>
    <s v="Steam Bratt Pan No.2: Sep25/Jan 26"/>
    <n v="2"/>
    <s v="job."/>
    <n v="9000"/>
    <n v="18000"/>
    <m/>
    <x v="171"/>
    <s v="Waitting Supplier transportation "/>
    <m/>
    <m/>
    <m/>
    <n v="-46007"/>
    <s v="Ontime"/>
    <m/>
  </r>
  <r>
    <n v="1764"/>
    <s v="Expent  cost"/>
    <m/>
    <m/>
    <m/>
    <d v="2025-12-03T00:00:00"/>
    <s v="PR2526-03556"/>
    <s v="PO2526-05015"/>
    <d v="2025-12-16T00:00:00"/>
    <m/>
    <n v="60"/>
    <s v="SFST81000048"/>
    <s v="PD Machine"/>
    <s v="Hood No.7"/>
    <n v="7"/>
    <s v="Combi Oven No.2-3: Dec25"/>
    <n v="1"/>
    <s v="job."/>
    <n v="9000"/>
    <n v="9000"/>
    <m/>
    <x v="171"/>
    <s v="Waitting Supplier transportation "/>
    <m/>
    <m/>
    <m/>
    <n v="-46007"/>
    <s v="Ontime"/>
    <m/>
  </r>
  <r>
    <n v="1765"/>
    <s v="Expent  cost"/>
    <m/>
    <m/>
    <m/>
    <d v="2025-12-03T00:00:00"/>
    <s v="PR2526-03556"/>
    <s v="PO2526-05015"/>
    <d v="2025-12-16T00:00:00"/>
    <m/>
    <n v="60"/>
    <s v="SFST81000048"/>
    <s v="PD Machine"/>
    <s v="Hood No.8"/>
    <n v="8"/>
    <s v="Combi Oven No.1: Dec25"/>
    <n v="1"/>
    <s v="job."/>
    <n v="9000"/>
    <n v="9000"/>
    <m/>
    <x v="171"/>
    <s v="Waitting Supplier transportation "/>
    <m/>
    <m/>
    <m/>
    <n v="-46007"/>
    <s v="Ontime"/>
    <m/>
  </r>
  <r>
    <n v="1766"/>
    <s v="Expent  cost"/>
    <m/>
    <m/>
    <m/>
    <d v="2025-12-03T00:00:00"/>
    <s v="PR2526-03556"/>
    <s v="PO2526-05015"/>
    <d v="2025-12-16T00:00:00"/>
    <m/>
    <n v="60"/>
    <s v="SFST81000048"/>
    <s v="PD Machine"/>
    <s v="Hood No.1"/>
    <n v="9"/>
    <s v="Combi Oven No.4: Dec25"/>
    <n v="1"/>
    <s v="job."/>
    <n v="9000"/>
    <n v="9000"/>
    <m/>
    <x v="171"/>
    <s v="Waitting Supplier transportation "/>
    <m/>
    <m/>
    <m/>
    <n v="-46007"/>
    <s v="Ontime"/>
    <m/>
  </r>
  <r>
    <n v="1767"/>
    <s v="Expent  cost"/>
    <m/>
    <m/>
    <m/>
    <d v="2025-12-03T00:00:00"/>
    <s v="PR2526-03556"/>
    <s v="PO2526-05015"/>
    <d v="2025-12-16T00:00:00"/>
    <m/>
    <n v="60"/>
    <s v="SFST81000048"/>
    <s v="PD Machine"/>
    <s v="Hood No.2"/>
    <n v="10"/>
    <s v="Fryer No.2-3: Sep25/Dec25/Mar26"/>
    <n v="3"/>
    <s v="job."/>
    <n v="9000"/>
    <n v="27000"/>
    <m/>
    <x v="171"/>
    <s v="Waitting Supplier transportation "/>
    <m/>
    <m/>
    <m/>
    <n v="-46007"/>
    <s v="Ontime"/>
    <m/>
  </r>
  <r>
    <n v="1768"/>
    <s v="Expent  cost"/>
    <m/>
    <m/>
    <m/>
    <d v="2025-12-03T00:00:00"/>
    <s v="PR2526-03556"/>
    <s v="PO2526-05015"/>
    <d v="2025-12-16T00:00:00"/>
    <m/>
    <n v="60"/>
    <s v="SFST81000048"/>
    <s v="PD Machine"/>
    <s v="Hood No.3"/>
    <n v="11"/>
    <s v="Frame grill: Nov25"/>
    <n v="1"/>
    <s v="job."/>
    <n v="9000"/>
    <n v="9000"/>
    <m/>
    <x v="171"/>
    <s v="Waitting Supplier transportation "/>
    <m/>
    <m/>
    <m/>
    <n v="-46007"/>
    <s v="Ontime"/>
    <m/>
  </r>
  <r>
    <n v="1769"/>
    <s v="Expent  cost"/>
    <m/>
    <m/>
    <m/>
    <d v="2025-12-03T00:00:00"/>
    <s v="PR2526-03556"/>
    <s v="PO2526-05015"/>
    <d v="2025-12-16T00:00:00"/>
    <m/>
    <n v="60"/>
    <s v="SFST81000048"/>
    <s v="PD Machine"/>
    <s v="Hood No.4"/>
    <n v="12"/>
    <s v="Front steam Box No 1&amp;2 (Hight risk): Nov25"/>
    <n v="1"/>
    <s v="job."/>
    <n v="9000"/>
    <n v="9000"/>
    <m/>
    <x v="171"/>
    <s v="Waitting Supplier transportation "/>
    <m/>
    <m/>
    <m/>
    <n v="-46007"/>
    <s v="Ontime"/>
    <m/>
  </r>
  <r>
    <n v="1770"/>
    <s v="Expent  cost"/>
    <m/>
    <m/>
    <m/>
    <d v="2025-12-03T00:00:00"/>
    <s v="PR2526-03563"/>
    <s v="PO2526-05006 "/>
    <d v="2025-12-17T00:00:00"/>
    <m/>
    <n v="60"/>
    <s v="SFST81000048"/>
    <s v="Tool and Equipment  Engineering"/>
    <s v="Water system jobs"/>
    <n v="1"/>
    <s v="Replace Shaft Pump_x000a_CR 10-22"/>
    <n v="1"/>
    <s v="PCS."/>
    <n v="8075"/>
    <n v="8075"/>
    <m/>
    <x v="144"/>
    <s v="Recive bill and GRN already"/>
    <s v="GRN2526-0006767"/>
    <d v="2026-01-08T00:00:00"/>
    <m/>
    <n v="22"/>
    <s v="Ontime"/>
    <m/>
  </r>
  <r>
    <n v="1771"/>
    <s v="Expent  cost"/>
    <m/>
    <m/>
    <m/>
    <d v="2025-12-03T00:00:00"/>
    <s v="PR2526-03563"/>
    <s v="PO2526-05006 "/>
    <d v="2025-12-17T00:00:00"/>
    <m/>
    <n v="60"/>
    <s v="SFST81000048"/>
    <s v="Tool and Equipment  Engineering"/>
    <s v="Water system jobs"/>
    <n v="2"/>
    <s v="Replace Impeller _x000a_- 1 ใบ"/>
    <n v="1"/>
    <s v="PCS."/>
    <n v="3325"/>
    <n v="3325"/>
    <m/>
    <x v="144"/>
    <s v="Recive bill and GRN already"/>
    <s v="GRN2526-0006767"/>
    <d v="2026-01-08T00:00:00"/>
    <m/>
    <n v="22"/>
    <s v="Ontime"/>
    <m/>
  </r>
  <r>
    <n v="1772"/>
    <s v="Expent  cost"/>
    <m/>
    <m/>
    <m/>
    <d v="2025-12-03T00:00:00"/>
    <s v="PR2526-03564"/>
    <s v="PO2526-05009"/>
    <d v="2025-12-17T00:00:00"/>
    <m/>
    <n v="60"/>
    <s v="SFST81000048"/>
    <s v="PD Machine"/>
    <s v="Combi oven No.2"/>
    <n v="1"/>
    <s v="Rational Door Gasket SCC202_x000a_20.00.399P"/>
    <n v="2"/>
    <s v="PCS."/>
    <n v="6750"/>
    <n v="13500"/>
    <m/>
    <x v="30"/>
    <s v="Recive bill and GRN already"/>
    <s v="GRN2526-0006766"/>
    <d v="2026-01-08T00:00:00"/>
    <m/>
    <n v="22"/>
    <s v="Ontime"/>
    <m/>
  </r>
  <r>
    <n v="1773"/>
    <s v="Expent  cost"/>
    <m/>
    <m/>
    <m/>
    <d v="2025-12-03T00:00:00"/>
    <s v="PR2526-03564"/>
    <s v="PO2526-05009"/>
    <d v="2025-12-17T00:00:00"/>
    <m/>
    <n v="60"/>
    <s v="SFST81000048"/>
    <s v="PD Machine"/>
    <s v="Combi oven No.2"/>
    <n v="2"/>
    <s v="Rational Gasket - Mobile Oven Rack 202_x000a_87.01.545S"/>
    <n v="2"/>
    <s v="PCS."/>
    <n v="2970"/>
    <n v="5940"/>
    <m/>
    <x v="30"/>
    <s v="Recive bill and GRN already"/>
    <s v="GRN2526-0006766,GRN2526-0008175"/>
    <d v="2026-01-08T00:00:00"/>
    <m/>
    <n v="22"/>
    <s v="Ontime"/>
    <m/>
  </r>
  <r>
    <n v="1774"/>
    <s v="Expent  cost"/>
    <m/>
    <m/>
    <m/>
    <d v="2025-12-03T00:00:00"/>
    <s v="PR2526-03465"/>
    <s v="PO2526-05024 "/>
    <d v="2025-11-12T00:00:00"/>
    <m/>
    <n v="60"/>
    <s v="SFST34000190"/>
    <s v="Consumable part for MN"/>
    <s v="Consumable part"/>
    <n v="1"/>
    <s v="ครบชุดไม่รวมใส้กรอง"/>
    <n v="5"/>
    <s v="PCS."/>
    <n v="800"/>
    <n v="4000"/>
    <m/>
    <x v="204"/>
    <s v="Recive bill and GRN already"/>
    <s v="GRN2526-0006461"/>
    <d v="2025-12-23T00:00:00"/>
    <m/>
    <n v="41"/>
    <s v="Ontime"/>
    <m/>
  </r>
  <r>
    <n v="1775"/>
    <s v="Expent  cost"/>
    <m/>
    <m/>
    <m/>
    <d v="2025-12-03T00:00:00"/>
    <s v="PR2526-03465"/>
    <s v="PO2526-05024 "/>
    <d v="2025-11-12T00:00:00"/>
    <m/>
    <n v="60"/>
    <s v="SFST34000192"/>
    <s v="Consumable part for MN"/>
    <s v="Consumable part"/>
    <n v="2"/>
    <s v="Housing น้ำเงิน-ทึบ 10&quot; Brass 4 หุน ครบชุดไม่รวมไส้  Fast Flow"/>
    <n v="5"/>
    <s v="PCS."/>
    <n v="650"/>
    <n v="3250"/>
    <m/>
    <x v="204"/>
    <s v="Recive bill and GRN already"/>
    <s v="GRN2526-0006461"/>
    <d v="2025-12-23T00:00:00"/>
    <m/>
    <n v="41"/>
    <s v="Ontime"/>
    <m/>
  </r>
  <r>
    <n v="1776"/>
    <s v="Expent  cost"/>
    <m/>
    <m/>
    <m/>
    <d v="2025-12-03T00:00:00"/>
    <s v="PR2526-03465"/>
    <s v="PO2526-05024 "/>
    <d v="2025-11-12T00:00:00"/>
    <m/>
    <n v="120"/>
    <s v="SFST34000193"/>
    <s v="Consumable part for MN"/>
    <s v="Consumable part"/>
    <n v="3"/>
    <s v="Housing น้ำเงินทึบ 20&quot; Brass3/4' ครบชุดไม่รวมไส้กรอง Fast Flow"/>
    <n v="5"/>
    <s v="PCS."/>
    <n v="550"/>
    <n v="2750"/>
    <m/>
    <x v="204"/>
    <s v="Recive bill and GRN already"/>
    <s v="GRN2526-0009207"/>
    <d v="2026-03-19T00:00:00"/>
    <m/>
    <n v="127"/>
    <s v="over deliverry"/>
    <m/>
  </r>
  <r>
    <n v="1777"/>
    <s v="Expent  cost"/>
    <m/>
    <m/>
    <m/>
    <d v="2025-12-03T00:00:00"/>
    <s v="PR2526-03465"/>
    <s v="PO2526-05024 "/>
    <d v="2025-11-12T00:00:00"/>
    <m/>
    <n v="60"/>
    <s v="SFST34000194"/>
    <s v="Consumable part for MN"/>
    <s v="Consumable part"/>
    <n v="4"/>
    <s v="Housing น้ำเงินทึบ 20&quot; Brass 4 หุน"/>
    <n v="5"/>
    <s v="PCS."/>
    <n v="540"/>
    <n v="2700"/>
    <m/>
    <x v="204"/>
    <s v="Recive bill and GRN already"/>
    <s v="GRN2526-0006461"/>
    <d v="2025-12-23T00:00:00"/>
    <m/>
    <n v="41"/>
    <s v="Ontime"/>
    <m/>
  </r>
  <r>
    <n v="1778"/>
    <s v="Expent  cost"/>
    <m/>
    <m/>
    <m/>
    <d v="2025-12-03T00:00:00"/>
    <s v="PR2526-03569"/>
    <s v="PO2526-05008"/>
    <d v="2025-12-17T00:00:00"/>
    <m/>
    <n v="30"/>
    <s v="SFST81000048"/>
    <s v="PD Machine"/>
    <s v="X-Ray No.2"/>
    <n v="1"/>
    <s v="UNIBAND BRAND&quot; CONVEYOR BELT TYPE: UP6/W ENDLESS_x000a_SIZE: 280 MM. x 1630 MM. x 0.8 MM._x000a_เครื่องตรวจวัด No-2"/>
    <n v="1"/>
    <s v="PCS."/>
    <n v="1500"/>
    <n v="1500"/>
    <m/>
    <x v="207"/>
    <s v="Recive bill and GRN already"/>
    <s v="GRN2526-0006407"/>
    <d v="2025-12-22T00:00:00"/>
    <m/>
    <n v="5"/>
    <s v="Ontime"/>
    <m/>
  </r>
  <r>
    <n v="1779"/>
    <s v="Expent  cost"/>
    <m/>
    <m/>
    <m/>
    <d v="2025-12-03T00:00:00"/>
    <s v="PR2526-03569"/>
    <s v="PO2526-05008"/>
    <d v="2025-12-17T00:00:00"/>
    <m/>
    <n v="30"/>
    <s v="SFST81000048"/>
    <s v="PD Machine"/>
    <s v="X-Ray No.2"/>
    <n v="2"/>
    <s v="UNIBAND BRAND&quot; CONVEYOR BELT TYPE: UP7/W ENDLESS_x000a_SIZE: 230 MM. x 725 MM. x 0.8 MM._x000a_เครื่องรีเจ็ค No-2"/>
    <n v="1"/>
    <s v="PCS."/>
    <n v="600"/>
    <n v="600"/>
    <m/>
    <x v="207"/>
    <s v="Recive bill and GRN already"/>
    <s v="GRN2526-0006407"/>
    <d v="2025-12-22T00:00:00"/>
    <m/>
    <n v="5"/>
    <s v="Ontime"/>
    <m/>
  </r>
  <r>
    <n v="1780"/>
    <s v="Expent  cost"/>
    <m/>
    <m/>
    <m/>
    <d v="2025-12-04T00:00:00"/>
    <s v="PR2526-03599"/>
    <s v="PO2526-05074"/>
    <d v="2025-12-16T00:00:00"/>
    <m/>
    <n v="30"/>
    <s v="SFST11000256"/>
    <s v="Consumable part for MN"/>
    <s v="Consumable part"/>
    <n v="1"/>
    <s v="Bio Solution 1 lit"/>
    <n v="4"/>
    <s v="BOT."/>
    <n v="650"/>
    <n v="2600"/>
    <m/>
    <x v="138"/>
    <s v="Recive bill and GRN already"/>
    <s v="GRN2526-0006429"/>
    <d v="2025-12-22T00:00:00"/>
    <m/>
    <n v="6"/>
    <s v="Ontime"/>
    <m/>
  </r>
  <r>
    <n v="1781"/>
    <s v="Expent  cost"/>
    <m/>
    <m/>
    <m/>
    <d v="2025-12-04T00:00:00"/>
    <s v="PR2526-03610"/>
    <s v="PO2526-05010"/>
    <d v="2025-12-17T00:00:00"/>
    <m/>
    <n v="30"/>
    <s v="SFST81000009"/>
    <s v="Consumable part for MN"/>
    <s v="Consumable part"/>
    <n v="1"/>
    <s v="Diamond โช้คฝังบน 2 วาล์ว แบบตั้งค้าง โช้คอัพประตูบานสวิง 2 จังหวะ"/>
    <n v="4"/>
    <s v="PCS."/>
    <n v="1430"/>
    <n v="5720"/>
    <m/>
    <x v="14"/>
    <s v="Recive bill and GRN already"/>
    <s v="GRN2526-0006620"/>
    <d v="2026-01-05T00:00:00"/>
    <m/>
    <n v="19"/>
    <s v="Ontime"/>
    <m/>
  </r>
  <r>
    <n v="1782"/>
    <s v="Expent  cost"/>
    <m/>
    <m/>
    <m/>
    <d v="2025-12-04T00:00:00"/>
    <s v="PR2526-03610"/>
    <s v="PO2526-05010"/>
    <d v="2025-12-17T00:00:00"/>
    <m/>
    <n v="30"/>
    <s v="SFST81000009"/>
    <s v="Consumable part for MN"/>
    <s v="Consumable part"/>
    <n v="2"/>
    <s v="Diamond โช้คฝังบน 2 วาล์ว แบบไม่ตั้งค้าง โช้คอัพประตูบานสวิง 2 จังหวะ"/>
    <n v="4"/>
    <s v="PCS."/>
    <n v="1550"/>
    <n v="6200"/>
    <m/>
    <x v="14"/>
    <s v="Recive bill and GRN already"/>
    <s v="GRN2526-0006620"/>
    <d v="2026-01-05T00:00:00"/>
    <m/>
    <n v="19"/>
    <s v="Ontime"/>
    <m/>
  </r>
  <r>
    <n v="1783"/>
    <s v="Expent  cost"/>
    <m/>
    <m/>
    <m/>
    <d v="2025-12-04T00:00:00"/>
    <s v="PR2526-03611"/>
    <s v="PO2526-05011"/>
    <d v="2025-12-17T00:00:00"/>
    <m/>
    <n v="30"/>
    <s v="SFST81000009"/>
    <s v="Consumable part for MN"/>
    <s v="Consumable part"/>
    <n v="1"/>
    <s v="ท่อกลม1/2นิ้ว สแตนเลส304 SCH10 ยาว6ม. Steam Pipe"/>
    <n v="4"/>
    <s v="PCS."/>
    <n v="715"/>
    <n v="2860"/>
    <m/>
    <x v="45"/>
    <s v="Recive bill and GRN already"/>
    <s v="GRN2526-0006622"/>
    <d v="2026-01-05T00:00:00"/>
    <m/>
    <n v="19"/>
    <s v="Ontime"/>
    <m/>
  </r>
  <r>
    <n v="1784"/>
    <s v="Expent  cost"/>
    <m/>
    <m/>
    <m/>
    <d v="2025-12-04T00:00:00"/>
    <s v="PR2526-03611"/>
    <s v="PO2526-05011"/>
    <d v="2025-12-17T00:00:00"/>
    <m/>
    <n v="30"/>
    <s v="SFST81000009"/>
    <s v="Consumable part for MN"/>
    <s v="Consumable part"/>
    <n v="2"/>
    <s v="ท่อกลม1-1/4นิ้ว สแตนเลส304 SCH10 ยาว6ม. Steam Pipe"/>
    <n v="2"/>
    <s v="PCS."/>
    <n v="1455"/>
    <n v="2910"/>
    <m/>
    <x v="45"/>
    <s v="Recive bill and GRN already"/>
    <s v="GRN2526-0006622"/>
    <d v="2026-01-05T00:00:00"/>
    <m/>
    <n v="19"/>
    <s v="Ontime"/>
    <m/>
  </r>
  <r>
    <n v="1785"/>
    <s v="Expent  cost"/>
    <m/>
    <m/>
    <m/>
    <d v="2025-12-04T00:00:00"/>
    <s v="PR2526-03611"/>
    <s v="PO2526-05011"/>
    <d v="2025-12-17T00:00:00"/>
    <m/>
    <n v="30"/>
    <s v="SFST81000009"/>
    <s v="Consumable part for MN"/>
    <s v="Consumable part"/>
    <n v="3"/>
    <s v="ท่อกลม1-1/2นิ้ว สแตนเลส304 SCH10 ยาว6ม. Steam Pipe"/>
    <n v="2"/>
    <s v="PCS."/>
    <n v="1710"/>
    <n v="3420"/>
    <m/>
    <x v="45"/>
    <s v="Recive bill and GRN already"/>
    <s v="GRN2526-0006622"/>
    <d v="2026-01-05T00:00:00"/>
    <m/>
    <n v="19"/>
    <s v="Ontime"/>
    <m/>
  </r>
  <r>
    <n v="1786"/>
    <s v="Expent  cost"/>
    <m/>
    <m/>
    <m/>
    <d v="2025-12-04T00:00:00"/>
    <s v="PR2526-03611"/>
    <s v="PO2526-05011"/>
    <d v="2025-12-17T00:00:00"/>
    <m/>
    <n v="30"/>
    <s v="SFST81000009"/>
    <s v="Consumable part for MN"/>
    <s v="Consumable part"/>
    <n v="4"/>
    <s v="สแตนเลสกล่อง, SS304, 1/2X1/2&quot; หนา 1มม."/>
    <n v="5"/>
    <s v="PCS."/>
    <n v="290"/>
    <n v="1450"/>
    <m/>
    <x v="45"/>
    <s v="Recive bill and GRN already"/>
    <s v="GRN2526-0006622"/>
    <d v="2026-01-05T00:00:00"/>
    <m/>
    <n v="19"/>
    <s v="Ontime"/>
    <m/>
  </r>
  <r>
    <n v="1787"/>
    <s v="Expent  cost"/>
    <m/>
    <m/>
    <m/>
    <d v="2025-12-04T00:00:00"/>
    <s v="PR2526-03611"/>
    <s v="PO2526-05011"/>
    <d v="2025-12-17T00:00:00"/>
    <m/>
    <n v="30"/>
    <s v="SFST81000009"/>
    <s v="Consumable part for MN"/>
    <s v="Consumable part"/>
    <n v="5"/>
    <s v="สแตนเลสกล่อง SS304, 1/2X1/2&quot; หนา 1.5 มม."/>
    <n v="5"/>
    <s v="PCS."/>
    <n v="620"/>
    <n v="3100"/>
    <m/>
    <x v="45"/>
    <s v="Recive bill and GRN already"/>
    <s v="GRN2526-0006622"/>
    <d v="2026-01-05T00:00:00"/>
    <m/>
    <n v="19"/>
    <s v="Ontime"/>
    <m/>
  </r>
  <r>
    <n v="1788"/>
    <s v="Expent  cost"/>
    <m/>
    <m/>
    <m/>
    <d v="2025-12-04T00:00:00"/>
    <s v="PR2526-03611"/>
    <s v="PO2526-05011"/>
    <d v="2025-12-17T00:00:00"/>
    <m/>
    <n v="30"/>
    <s v="SFST81000009"/>
    <s v="Consumable part for MN"/>
    <s v="Consumable part"/>
    <n v="6"/>
    <s v="สแตนเลสกล่อง SS304, 1 X1 &quot; หนา 2 มม."/>
    <n v="5"/>
    <s v="PCS."/>
    <n v="800"/>
    <n v="4000"/>
    <m/>
    <x v="45"/>
    <s v="Recive bill and GRN already"/>
    <s v="GRN2526-0006622"/>
    <d v="2026-01-05T00:00:00"/>
    <m/>
    <n v="19"/>
    <s v="Ontime"/>
    <m/>
  </r>
  <r>
    <n v="1789"/>
    <s v="Expent  cost"/>
    <m/>
    <m/>
    <m/>
    <d v="2025-12-04T00:00:00"/>
    <s v="PR2526-03612"/>
    <s v="PO2526-05012"/>
    <d v="2025-12-17T00:00:00"/>
    <m/>
    <n v="30"/>
    <s v="SFST81000009"/>
    <s v="Consumable part for MN"/>
    <s v="Consumable part"/>
    <n v="1"/>
    <s v="ก๊อกบอลสนาม ด้ามสเตนเลส DUSS รุ่น L6 ขนาดเกลียว 1/2 นิ้ว สีเงิน"/>
    <n v="10"/>
    <s v="PCS."/>
    <n v="175"/>
    <n v="1750"/>
    <m/>
    <x v="14"/>
    <s v="Recive bill and GRN already"/>
    <s v="GRN2526-0006403,GRN2526-0006621"/>
    <d v="2025-12-22T00:00:00"/>
    <m/>
    <n v="5"/>
    <s v="Ontime"/>
    <m/>
  </r>
  <r>
    <n v="1790"/>
    <s v="Expent  cost"/>
    <m/>
    <m/>
    <m/>
    <d v="2025-12-04T00:00:00"/>
    <s v="PR2526-03613 "/>
    <s v="PO2526-05013"/>
    <d v="2025-12-17T00:00:00"/>
    <m/>
    <n v="60"/>
    <s v="SFST81000048"/>
    <s v="PD Machine"/>
    <s v="Can Opener No.1"/>
    <n v="1"/>
    <s v="Traveling Charge"/>
    <n v="1"/>
    <s v="JOB."/>
    <n v="1000"/>
    <n v="1000"/>
    <m/>
    <x v="208"/>
    <s v="Recive bill and GRN already"/>
    <s v="GRN2526-0007101"/>
    <d v="2026-01-17T00:00:00"/>
    <m/>
    <n v="31"/>
    <s v="Ontime"/>
    <m/>
  </r>
  <r>
    <n v="1791"/>
    <s v="Expent  cost"/>
    <m/>
    <m/>
    <m/>
    <d v="2025-12-04T00:00:00"/>
    <s v="PR2526-03613 "/>
    <s v="PO2526-05013"/>
    <d v="2025-12-17T00:00:00"/>
    <m/>
    <n v="60"/>
    <s v="SFST81000048"/>
    <s v="PD Machine"/>
    <s v="Can Opener No.1"/>
    <n v="2"/>
    <s v="Labor / Service Charge"/>
    <n v="1"/>
    <s v="JOB."/>
    <n v="2000"/>
    <n v="2000"/>
    <m/>
    <x v="208"/>
    <s v="Recive bill and GRN already"/>
    <s v="GRN2526-0007101"/>
    <d v="2026-01-17T00:00:00"/>
    <m/>
    <n v="31"/>
    <s v="Ontime"/>
    <m/>
  </r>
  <r>
    <n v="1792"/>
    <s v="Expent  cost"/>
    <m/>
    <m/>
    <m/>
    <d v="2025-12-04T00:00:00"/>
    <s v="PR2526-03614"/>
    <s v="PO2526-05016"/>
    <d v="2025-12-17T00:00:00"/>
    <m/>
    <n v="30"/>
    <s v="SFST81000048"/>
    <s v="PD Machine"/>
    <s v="Vegetable Dicing Machine  Robot coupe CL-50 No.1"/>
    <n v="1"/>
    <s v="สายพาน &quot;OPTIBELT&quot; 5M-450-15MM."/>
    <n v="6"/>
    <s v="PCS."/>
    <n v="275"/>
    <n v="1650"/>
    <m/>
    <x v="14"/>
    <s v="Recive bill and GRN already"/>
    <s v="GRN2526-0006405"/>
    <d v="2025-12-22T00:00:00"/>
    <m/>
    <n v="5"/>
    <s v="Ontime"/>
    <m/>
  </r>
  <r>
    <n v="1793"/>
    <s v="Expent  cost"/>
    <m/>
    <m/>
    <m/>
    <d v="2025-12-04T00:00:00"/>
    <s v="PR2526-03615"/>
    <s v="PO2526-05017"/>
    <d v="2025-12-17T00:00:00"/>
    <m/>
    <n v="60"/>
    <s v="SFST81000048"/>
    <s v="PD Machine"/>
    <s v="Round bratt pan No.1"/>
    <n v="1"/>
    <s v="Bush Micro Switch Lever Cock"/>
    <n v="1"/>
    <s v="PCS."/>
    <n v="3880"/>
    <n v="3880"/>
    <m/>
    <x v="47"/>
    <s v="Recive bill and GRN already"/>
    <s v="GRN2526-0007924"/>
    <d v="2026-02-10T00:00:00"/>
    <m/>
    <n v="55"/>
    <s v="Ontime"/>
    <m/>
  </r>
  <r>
    <n v="1794"/>
    <s v="Expent  cost"/>
    <m/>
    <m/>
    <m/>
    <d v="2025-12-04T00:00:00"/>
    <s v="PR2526-03615"/>
    <s v="PO2526-05017"/>
    <d v="2025-12-17T00:00:00"/>
    <m/>
    <n v="60"/>
    <s v="SFST81000048"/>
    <s v="PD Machine"/>
    <s v="Round bratt pan No.1"/>
    <n v="2"/>
    <s v="Lock Tap Bush"/>
    <n v="1"/>
    <s v="PCS."/>
    <n v="3970"/>
    <n v="3970"/>
    <m/>
    <x v="47"/>
    <s v="Recive bill and GRN already"/>
    <s v="GRN2526-0007924"/>
    <d v="2026-02-10T00:00:00"/>
    <m/>
    <n v="55"/>
    <s v="Ontime"/>
    <m/>
  </r>
  <r>
    <n v="1795"/>
    <s v="Expent  cost"/>
    <m/>
    <m/>
    <m/>
    <d v="2025-12-04T00:00:00"/>
    <s v="PR2526-03615"/>
    <s v="PO2526-05017"/>
    <d v="2025-12-17T00:00:00"/>
    <m/>
    <n v="60"/>
    <s v="SFST81000048"/>
    <s v="PD Machine"/>
    <s v="Round bratt pan No.1"/>
    <n v="3"/>
    <s v="Round Limit Switch Omron V-153-1A6"/>
    <n v="2"/>
    <s v="PCS."/>
    <n v="1540"/>
    <n v="3080"/>
    <m/>
    <x v="47"/>
    <s v="Recive bill and GRN already"/>
    <s v="GRN2526-0007924"/>
    <d v="2026-02-10T00:00:00"/>
    <m/>
    <n v="55"/>
    <s v="Ontime"/>
    <m/>
  </r>
  <r>
    <n v="1796"/>
    <s v="Expent  cost"/>
    <m/>
    <m/>
    <m/>
    <d v="2025-12-04T00:00:00"/>
    <s v="PR2526-03616"/>
    <s v="PO2526-05020"/>
    <d v="2025-12-17T00:00:00"/>
    <m/>
    <n v="60"/>
    <s v="SFST81000048"/>
    <s v="Cooling machine for PD line"/>
    <s v="Condencer Unit No.12"/>
    <n v="1"/>
    <s v="Suction shutt Valve 1-3/8&quot;"/>
    <n v="1"/>
    <s v="EA."/>
    <n v="4500"/>
    <n v="4500"/>
    <m/>
    <x v="6"/>
    <s v="Recive bill and GRN already"/>
    <s v="GRN2526-05020"/>
    <d v="2026-01-22T00:00:00"/>
    <m/>
    <n v="36"/>
    <s v="Ontime"/>
    <m/>
  </r>
  <r>
    <n v="1797"/>
    <s v="Expent  cost"/>
    <m/>
    <m/>
    <m/>
    <d v="2025-12-04T00:00:00"/>
    <s v="PR2526-03616"/>
    <s v="PO2526-05020"/>
    <d v="2025-12-17T00:00:00"/>
    <m/>
    <n v="60"/>
    <s v="SFST81000048"/>
    <s v="Cooling machine for PD line"/>
    <s v="Condencer Unit No.12"/>
    <n v="2"/>
    <s v="ค่าอุปกรณ์เบ็ดเตล็ด"/>
    <n v="1"/>
    <s v="LOT"/>
    <n v="2000"/>
    <n v="2000"/>
    <m/>
    <x v="6"/>
    <s v="Recive bill and GRN already"/>
    <s v="GRN2526-05020"/>
    <d v="2026-01-22T00:00:00"/>
    <m/>
    <n v="36"/>
    <s v="Ontime"/>
    <m/>
  </r>
  <r>
    <n v="1798"/>
    <s v="Expent  cost"/>
    <m/>
    <m/>
    <m/>
    <d v="2025-12-04T00:00:00"/>
    <s v="PR2526-03616"/>
    <s v="PO2526-05020"/>
    <d v="2025-12-17T00:00:00"/>
    <m/>
    <n v="60"/>
    <s v="SFST81000048"/>
    <s v="Cooling machine for PD line"/>
    <s v="Condencer Unit No.12"/>
    <n v="3"/>
    <s v="ค่าดำเนินการ + ค่าแรง"/>
    <n v="1"/>
    <s v="job."/>
    <n v="8500"/>
    <n v="8500"/>
    <m/>
    <x v="6"/>
    <s v="Recive bill and GRN already"/>
    <s v="GRN2526-05020"/>
    <d v="2026-01-22T00:00:00"/>
    <m/>
    <n v="36"/>
    <s v="Ontime"/>
    <m/>
  </r>
  <r>
    <n v="1799"/>
    <s v="Expent  cost"/>
    <m/>
    <m/>
    <m/>
    <d v="2025-12-05T00:00:00"/>
    <s v="PR2526-03623"/>
    <s v="PO2526-05022"/>
    <d v="2025-12-18T00:00:00"/>
    <m/>
    <n v="60"/>
    <s v="SFST81000048"/>
    <s v="Cooling machine for PD line"/>
    <s v="Condencer Unit No.5"/>
    <n v="1"/>
    <s v="Rotalock Valve 1-1/8 X1-3/4"/>
    <n v="4"/>
    <s v="EA."/>
    <n v="2950"/>
    <n v="11800"/>
    <m/>
    <x v="62"/>
    <s v="Waitting Supplier transportation "/>
    <m/>
    <m/>
    <m/>
    <n v="-46009"/>
    <s v="Ontime"/>
    <m/>
  </r>
  <r>
    <n v="1800"/>
    <s v="Expent  cost"/>
    <m/>
    <m/>
    <m/>
    <d v="2025-12-05T00:00:00"/>
    <s v="PR2526-03623"/>
    <s v="PO2526-05022"/>
    <d v="2025-12-18T00:00:00"/>
    <m/>
    <n v="60"/>
    <s v="SFST81000048"/>
    <s v="Cooling machine for PD line"/>
    <s v="Condencer Unit No.6"/>
    <n v="2"/>
    <s v="Brazelec Silver Brazing Rods Flux Coated #4003U 1.5X500MMZ"/>
    <n v="4"/>
    <s v="EA."/>
    <n v="900"/>
    <n v="3600"/>
    <m/>
    <x v="62"/>
    <s v="Waitting Supplier transportation "/>
    <m/>
    <m/>
    <m/>
    <n v="-46009"/>
    <s v="Ontime"/>
    <m/>
  </r>
  <r>
    <n v="1801"/>
    <s v="Expent  cost"/>
    <m/>
    <m/>
    <m/>
    <d v="2025-12-05T00:00:00"/>
    <s v="PR2526-03623"/>
    <s v="PO2526-05022"/>
    <d v="2025-12-18T00:00:00"/>
    <m/>
    <n v="60"/>
    <s v="SFST81000048"/>
    <s v="Cooling machine for PD line"/>
    <s v="Condencer Unit No.5"/>
    <n v="3"/>
    <s v="อุปกรณ์ประกอบ ลม แก๊ส ลวดเชื่อม ข้องอข้อต่อทองแดง อื่น ๆ"/>
    <n v="1"/>
    <s v="LOT"/>
    <n v="1000"/>
    <n v="1000"/>
    <m/>
    <x v="62"/>
    <s v="Waitting Supplier transportation "/>
    <m/>
    <m/>
    <m/>
    <n v="-46009"/>
    <s v="Ontime"/>
    <m/>
  </r>
  <r>
    <n v="1802"/>
    <s v="Expent  cost"/>
    <m/>
    <m/>
    <m/>
    <d v="2025-12-05T00:00:00"/>
    <s v="PR2526-03623"/>
    <s v="PO2526-05022"/>
    <d v="2025-12-18T00:00:00"/>
    <m/>
    <n v="60"/>
    <s v="SFST81000048"/>
    <s v="Cooling machine for PD line"/>
    <s v="Condencer Unit No.6"/>
    <n v="4"/>
    <s v="ค่าดำเนินการตรวจเช็คพร้อมแก้ไขรวมค่าเดินทางไปกลับ"/>
    <n v="1"/>
    <s v="JOB."/>
    <n v="8000"/>
    <n v="8000"/>
    <m/>
    <x v="62"/>
    <s v="Waitting Supplier transportation "/>
    <m/>
    <m/>
    <m/>
    <n v="-46009"/>
    <s v="Ontime"/>
    <m/>
  </r>
  <r>
    <n v="1803"/>
    <s v="Expent  cost"/>
    <m/>
    <m/>
    <m/>
    <d v="2025-12-05T00:00:00"/>
    <s v="PR2526-03624"/>
    <s v="PO2526-05019"/>
    <d v="2025-12-16T00:00:00"/>
    <m/>
    <n v="60"/>
    <s v="SFST81000078"/>
    <s v="Civill jobs (Floor-Wall-Celling-roof)"/>
    <s v="Cevil jobs"/>
    <n v="1"/>
    <s v="งานติดตั้งตาข่ายกันนกและทำความสะอาดขึ้นกบริเวณท่อ Steam ในอาคารบอยเลอร์"/>
    <n v="1"/>
    <s v="JOB."/>
    <n v="25000"/>
    <n v="25000"/>
    <m/>
    <x v="175"/>
    <s v="Recive bill and GRN already"/>
    <s v="GRN2526-0008042"/>
    <d v="2026-02-13T00:00:00"/>
    <m/>
    <n v="59"/>
    <s v="Ontime"/>
    <m/>
  </r>
  <r>
    <n v="1804"/>
    <s v="Expent  cost"/>
    <m/>
    <m/>
    <m/>
    <d v="2025-12-05T00:00:00"/>
    <s v="PR2526-03624"/>
    <s v="PO2526-05019"/>
    <d v="2025-12-16T00:00:00"/>
    <m/>
    <n v="60"/>
    <s v="SFST81000078"/>
    <s v="Civill jobs (Floor-Wall-Celling-roof)"/>
    <s v="Cevil jobs"/>
    <n v="2"/>
    <s v="ค่าแรงติดตั้ง_x000a_รายละเอียด_x000a_- พื้นที่ทั้งหมด 112 ตารางเมตร_x000a_- วัสดุที่ใช้ ตาข่ายกันนก Polypropylere เกรด A สีดำ_x000a_- เนื้อตาข่ายผสมสาร UV Stabilizer ขนาดตาข่าย 3/4 นิ้ว_x000a_- เข้าทำงาน 2 วัน วันเสาร์ - วันอาทิตย์"/>
    <n v="1"/>
    <s v="JOB."/>
    <n v="10000"/>
    <n v="10000"/>
    <m/>
    <x v="175"/>
    <s v="Recive bill and GRN already"/>
    <s v="GRN2526-0008042"/>
    <d v="2026-02-13T00:00:00"/>
    <m/>
    <n v="59"/>
    <s v="Ontime"/>
    <m/>
  </r>
  <r>
    <n v="1805"/>
    <s v="Expent  cost"/>
    <m/>
    <m/>
    <m/>
    <d v="2025-12-05T00:00:00"/>
    <s v="PR2526-03629"/>
    <s v="PO2526-06703 "/>
    <d v="2026-02-16T00:00:00"/>
    <m/>
    <n v="60"/>
    <s v="SFST81000013"/>
    <s v="Annual cost"/>
    <s v="Inspect cost"/>
    <m/>
    <s v="Rental Car 5/12/2025_x000a_Rent a truck to transport goods from Stage 1 to"/>
    <n v="1"/>
    <s v="JOB."/>
    <n v="2500"/>
    <n v="2500"/>
    <m/>
    <x v="209"/>
    <s v="Waitting Supplier transportation "/>
    <m/>
    <m/>
    <m/>
    <n v="-46069"/>
    <s v="Ontime"/>
    <m/>
  </r>
  <r>
    <n v="1806"/>
    <s v="Expent  cost"/>
    <m/>
    <m/>
    <m/>
    <d v="2025-12-05T00:00:00"/>
    <s v="PR2526-03633"/>
    <s v="PO2526-05270"/>
    <d v="2025-12-18T00:00:00"/>
    <m/>
    <n v="60"/>
    <s v="SFST81000078"/>
    <s v="PD Machine"/>
    <s v="Bowl Cutter (Chopper) No.1"/>
    <n v="1"/>
    <s v="Service Charge_x000a_ค่าบริการเข้าตรวจเช็ค ซ่อม Unloader มอเตอร์เกียร์น้ำมันรั่ว"/>
    <n v="1"/>
    <s v="JOB."/>
    <n v="5900"/>
    <n v="5900"/>
    <m/>
    <x v="210"/>
    <s v="Waitting Supplier transportation "/>
    <m/>
    <m/>
    <m/>
    <n v="-46009"/>
    <s v="Ontime"/>
    <m/>
  </r>
  <r>
    <n v="1807"/>
    <s v="Expent  cost"/>
    <m/>
    <m/>
    <m/>
    <d v="2025-12-11T00:00:00"/>
    <s v="PR2526-03676"/>
    <s v="PO2526-05044"/>
    <d v="2025-12-17T00:00:00"/>
    <m/>
    <n v="60"/>
    <s v="SFST81000048"/>
    <s v="PD Machine"/>
    <s v="Steam Bratt pan No.1"/>
    <n v="1"/>
    <s v="งานรื้อถอน-ย้าย-ติดตั้ง Steam Round Bratt Pan No.1"/>
    <n v="1"/>
    <s v="JOB."/>
    <n v="95000"/>
    <n v="95000"/>
    <m/>
    <x v="202"/>
    <s v="Recive bill and GRN already"/>
    <s v="GRN2526-0007788"/>
    <d v="2026-02-05T00:00:00"/>
    <m/>
    <n v="50"/>
    <s v="Ontime"/>
    <m/>
  </r>
  <r>
    <n v="1808"/>
    <s v="Expent  cost"/>
    <m/>
    <m/>
    <m/>
    <d v="2025-12-11T00:00:00"/>
    <s v="PR2526-03676"/>
    <s v="PO2526-05044"/>
    <d v="2025-12-17T00:00:00"/>
    <m/>
    <n v="60"/>
    <s v="SFST81000048"/>
    <s v="PD Machine"/>
    <s v="Steam Bratt pan No.1"/>
    <n v="2"/>
    <s v="งานรื้อถอน-ย้าย-ติดตั้ง Steam Round Bratt Pan No.2"/>
    <n v="1"/>
    <s v="JOB."/>
    <n v="32000"/>
    <n v="32000"/>
    <m/>
    <x v="202"/>
    <s v="Recive bill and GRN already"/>
    <s v="GRN2526-0007788"/>
    <d v="2026-02-05T00:00:00"/>
    <m/>
    <n v="50"/>
    <s v="Ontime"/>
    <m/>
  </r>
  <r>
    <n v="1809"/>
    <s v="Expent  cost"/>
    <m/>
    <m/>
    <m/>
    <d v="2025-12-11T00:00:00"/>
    <s v="PR2526-03676"/>
    <s v="PO2526-05044"/>
    <d v="2025-12-17T00:00:00"/>
    <m/>
    <n v="60"/>
    <s v="SFST81000048"/>
    <s v="PD Machine"/>
    <s v="Steam Bratt pan No.1"/>
    <n v="3"/>
    <s v="On site Service, Transport, Hand Tools, Haevy Tools, and Overhead Profit"/>
    <n v="1"/>
    <s v="JOB."/>
    <n v="7500"/>
    <n v="7500"/>
    <m/>
    <x v="202"/>
    <s v="Recive bill and GRN already"/>
    <s v="GRN2526-0007788"/>
    <d v="2026-02-05T00:00:00"/>
    <m/>
    <n v="50"/>
    <s v="Ontime"/>
    <m/>
  </r>
  <r>
    <n v="1810"/>
    <s v="Expent  cost"/>
    <m/>
    <m/>
    <m/>
    <d v="2025-12-11T00:00:00"/>
    <s v="PR2526-03677"/>
    <s v="PO2526-04999"/>
    <d v="2025-12-16T00:00:00"/>
    <m/>
    <n v="30"/>
    <s v="SFST81000078"/>
    <s v="Civill jobs (Floor-Wall-Celling-roof)"/>
    <s v="Cevil jobs"/>
    <n v="1"/>
    <s v="น้ำยา PU HF (Part A: 3 KG, Part B: 3 KG)"/>
    <n v="8"/>
    <s v="PCS."/>
    <n v="1450"/>
    <n v="11600"/>
    <m/>
    <x v="80"/>
    <s v="Recive bill and GRN already"/>
    <s v="GRN2526-0006321"/>
    <d v="2025-12-19T00:00:00"/>
    <m/>
    <n v="3"/>
    <s v="Ontime"/>
    <m/>
  </r>
  <r>
    <n v="1811"/>
    <s v="Expent  cost"/>
    <m/>
    <m/>
    <m/>
    <d v="2025-12-11T00:00:00"/>
    <s v="PR2526-03677"/>
    <s v="PO2526-04999"/>
    <d v="2025-12-16T00:00:00"/>
    <m/>
    <n v="30"/>
    <s v="SFST81000078"/>
    <s v="Civill jobs (Floor-Wall-Celling-roof)"/>
    <s v="Cevil jobs"/>
    <n v="2"/>
    <s v="น้ำยา PU HF (เฉพาะ Part C 11.30 kg.)"/>
    <n v="20"/>
    <s v="PCS."/>
    <n v="450"/>
    <n v="9000"/>
    <m/>
    <x v="80"/>
    <s v="Recive bill and GRN already"/>
    <s v="GRN2526-0006321"/>
    <d v="2025-12-19T00:00:00"/>
    <m/>
    <n v="3"/>
    <s v="Ontime"/>
    <m/>
  </r>
  <r>
    <n v="1812"/>
    <s v="Expent  cost"/>
    <m/>
    <m/>
    <m/>
    <d v="2025-12-11T00:00:00"/>
    <s v="PR2526-03678"/>
    <s v="PO2526-05049"/>
    <d v="2025-12-17T00:00:00"/>
    <m/>
    <n v="30"/>
    <s v="SFST81000009"/>
    <s v="Civill jobs (Floor-Wall-Celling-roof)"/>
    <s v="Cevil quipment  &amp; Part"/>
    <n v="1"/>
    <s v="ท่อ HDPE (PN10) ขนาด 2&quot;"/>
    <n v="100"/>
    <s v="PCS."/>
    <n v="790"/>
    <n v="79000"/>
    <m/>
    <x v="163"/>
    <s v="Recive bill and GRN already"/>
    <s v="GRN2526-0006439"/>
    <d v="2025-12-23T00:00:00"/>
    <m/>
    <n v="6"/>
    <s v="Ontime"/>
    <m/>
  </r>
  <r>
    <n v="1813"/>
    <s v="Expent  cost"/>
    <m/>
    <m/>
    <m/>
    <d v="2025-12-11T00:00:00"/>
    <s v="PR2526-03678"/>
    <s v="PO2526-05049"/>
    <d v="2025-12-17T00:00:00"/>
    <m/>
    <n v="30"/>
    <s v="SFST81000009"/>
    <s v="Civill jobs (Floor-Wall-Celling-roof)"/>
    <s v="Cevil quipment  &amp; Part"/>
    <n v="2"/>
    <s v="ข้องอ 90 องศา HDPE (PN10) ขนาด 2&quot;"/>
    <n v="10"/>
    <s v="PCS."/>
    <n v="95"/>
    <n v="950"/>
    <m/>
    <x v="163"/>
    <s v="Recive bill and GRN already"/>
    <s v="GRN2526-0006439"/>
    <d v="2025-12-23T00:00:00"/>
    <m/>
    <n v="6"/>
    <s v="Ontime"/>
    <m/>
  </r>
  <r>
    <n v="1814"/>
    <s v="Expent  cost"/>
    <m/>
    <m/>
    <m/>
    <d v="2025-12-11T00:00:00"/>
    <s v="PR2526-03678"/>
    <s v="PO2526-05049"/>
    <d v="2025-12-17T00:00:00"/>
    <m/>
    <n v="30"/>
    <s v="SFST81000009"/>
    <s v="Civill jobs (Floor-Wall-Celling-roof)"/>
    <s v="Cevil quipment  &amp; Part"/>
    <n v="3"/>
    <s v="ข้องอ 45 องศา HDPE (PN10) ขนาด 2&quot;"/>
    <n v="10"/>
    <s v="PCS."/>
    <n v="90"/>
    <n v="900"/>
    <m/>
    <x v="163"/>
    <s v="Recive bill and GRN already"/>
    <s v="GRN2526-0006439"/>
    <d v="2025-12-23T00:00:00"/>
    <m/>
    <n v="6"/>
    <s v="Ontime"/>
    <m/>
  </r>
  <r>
    <n v="1815"/>
    <s v="Expent  cost"/>
    <m/>
    <m/>
    <m/>
    <d v="2025-12-11T00:00:00"/>
    <s v="PR2526-03678"/>
    <s v="PO2526-05049"/>
    <d v="2025-12-17T00:00:00"/>
    <m/>
    <n v="30"/>
    <s v="SFST81000009"/>
    <s v="Civill jobs (Floor-Wall-Celling-roof)"/>
    <s v="Cevil quipment  &amp; Part"/>
    <n v="4"/>
    <s v="ยูโบทล์สแตนเลส ขนาด 2&quot;"/>
    <n v="75"/>
    <s v="PCS."/>
    <n v="45"/>
    <n v="3375"/>
    <m/>
    <x v="163"/>
    <s v="Recive bill and GRN already"/>
    <s v="GRN2526-0006439"/>
    <d v="2025-12-23T00:00:00"/>
    <m/>
    <n v="6"/>
    <s v="Ontime"/>
    <m/>
  </r>
  <r>
    <n v="1816"/>
    <s v="Expent  cost"/>
    <m/>
    <m/>
    <m/>
    <d v="2025-12-11T00:00:00"/>
    <s v="PR2526-03678"/>
    <s v="PO2526-05049"/>
    <d v="2025-12-17T00:00:00"/>
    <m/>
    <n v="30"/>
    <s v="SFST81000009"/>
    <s v="Civill jobs (Floor-Wall-Celling-roof)"/>
    <s v="Cevil quipment  &amp; Part"/>
    <n v="5"/>
    <s v="พุกสแตนเลส ขนาด 3/8&quot;"/>
    <n v="75"/>
    <s v="PCS."/>
    <n v="30"/>
    <n v="2250"/>
    <m/>
    <x v="163"/>
    <s v="Recive bill and GRN already"/>
    <s v="GRN2526-0006439"/>
    <d v="2025-12-23T00:00:00"/>
    <m/>
    <n v="6"/>
    <s v="Ontime"/>
    <m/>
  </r>
  <r>
    <n v="1817"/>
    <s v="Expent  cost"/>
    <m/>
    <m/>
    <m/>
    <d v="2025-12-11T00:00:00"/>
    <s v="PR2526-03679"/>
    <s v="PO2526-05153"/>
    <d v="2025-12-16T00:00:00"/>
    <m/>
    <n v="60"/>
    <s v="SFST34000197"/>
    <s v="PD Machine"/>
    <s v="Tool and Equipment"/>
    <n v="1"/>
    <s v="Slicing Knife Model: TR-500 TR-500-001 (Long)"/>
    <n v="10"/>
    <s v="PCS."/>
    <n v="1150"/>
    <n v="11500"/>
    <m/>
    <x v="211"/>
    <s v="Recive bill and GRN already"/>
    <s v="GRN2526-0007590"/>
    <d v="2026-02-02T00:00:00"/>
    <m/>
    <n v="48"/>
    <s v="Ontime"/>
    <m/>
  </r>
  <r>
    <n v="1818"/>
    <s v="Expent  cost"/>
    <m/>
    <m/>
    <m/>
    <d v="2025-12-11T00:00:00"/>
    <s v="PR2526-03679"/>
    <s v="PO2526-05153"/>
    <d v="2025-12-16T00:00:00"/>
    <m/>
    <n v="60"/>
    <s v="SFST34000198"/>
    <s v="PD Machine"/>
    <s v="Tool and Equipment"/>
    <n v="2"/>
    <s v="Slicing Knife Model: TR-500 TR-500-002 (Short)"/>
    <n v="10"/>
    <s v="PCS."/>
    <n v="1850"/>
    <n v="18500"/>
    <m/>
    <x v="211"/>
    <s v="Recive bill and GRN already"/>
    <s v="GRN2526-0007590"/>
    <d v="2026-02-02T00:00:00"/>
    <m/>
    <n v="48"/>
    <s v="Ontime"/>
    <m/>
  </r>
  <r>
    <n v="1819"/>
    <s v="CAPEX  (Budget)"/>
    <m/>
    <m/>
    <m/>
    <d v="2025-12-11T00:00:00"/>
    <s v="PR2526-03680"/>
    <s v="PO2526-05001"/>
    <d v="2025-12-16T00:00:00"/>
    <m/>
    <n v="30"/>
    <s v="SFST82000007"/>
    <s v="Safety equipment"/>
    <s v="Safety equipment"/>
    <n v="1"/>
    <s v="Gas Leak Detector &quot;EWOO&quot;_x000a_Model: EW-401_x000a_Measurement Range: 0 100%LEL (LPG)_x000a_Output: Alarm Relay Contacts_x000a_Power Supply: AC 220 V, 50Hz_x000a_Sensor Gas Detector Haed 1 Unit_x000a_Description: L114 x W260 x H80 mm._x000a_Explosion-proof: d2G4"/>
    <n v="1"/>
    <s v="Job."/>
    <n v="8925"/>
    <n v="8925"/>
    <m/>
    <x v="111"/>
    <s v="Recive bill and GRN already"/>
    <s v="GRN2526-0006399"/>
    <d v="2025-12-22T00:00:00"/>
    <m/>
    <n v="6"/>
    <s v="Ontime"/>
    <m/>
  </r>
  <r>
    <n v="1820"/>
    <s v="CAPEX  (Budget)"/>
    <m/>
    <m/>
    <m/>
    <d v="2025-12-11T00:00:00"/>
    <s v="PR2526-03680"/>
    <s v="PO2526-05001"/>
    <d v="2025-12-16T00:00:00"/>
    <m/>
    <n v="30"/>
    <s v="SFST82000007"/>
    <s v="Safety equipment"/>
    <s v="Safety equipment"/>
    <n v="2"/>
    <s v="ติดตั้งระบบ Gas Leak Detector / Insallation &amp; Commissioning_x000a_- Support steel Fitting Weding Job &amp; Accessories_x000a_- Test Calibration Report_x000a_- Onsite Transportation_x000a_- On site วัน อาทิตย์"/>
    <n v="1"/>
    <s v="Job."/>
    <n v="6675"/>
    <n v="6675"/>
    <m/>
    <x v="111"/>
    <s v="Recive bill and GRN already"/>
    <s v="GRN2526-0006402"/>
    <d v="2025-12-22T00:00:00"/>
    <m/>
    <n v="6"/>
    <s v="Ontime"/>
    <m/>
  </r>
  <r>
    <n v="1821"/>
    <s v="Expent  cost"/>
    <m/>
    <m/>
    <m/>
    <d v="2025-12-11T00:00:00"/>
    <s v="PR2526-03683"/>
    <s v="PO2526-05295"/>
    <d v="2025-12-22T00:00:00"/>
    <m/>
    <n v="30"/>
    <s v="SFST81000048"/>
    <s v="PD Machine"/>
    <s v="X-Ray No.3"/>
    <n v="1"/>
    <s v="PC UNIT::_x000a_From 100-007-3437-03_x000a_WITH ACCESSORY:PC UNIT: 100007617503"/>
    <n v="1"/>
    <s v="JOB."/>
    <n v="244530"/>
    <n v="244530"/>
    <m/>
    <x v="60"/>
    <s v="Recive bill and GRN already"/>
    <s v="GRN2526-0006625"/>
    <d v="2026-01-05T00:00:00"/>
    <m/>
    <n v="14"/>
    <s v="Ontime"/>
    <m/>
  </r>
  <r>
    <n v="1822"/>
    <s v="Expent  cost"/>
    <m/>
    <m/>
    <m/>
    <d v="2025-12-11T00:00:00"/>
    <s v="PR2526-03683"/>
    <s v="PO2526-05295"/>
    <d v="2025-12-22T00:00:00"/>
    <m/>
    <n v="30"/>
    <s v="SFST81000048"/>
    <s v="PD Machine"/>
    <s v="X-Ray No.3"/>
    <n v="2"/>
    <s v="SERVICE CHARGE FOR REPLACE PART"/>
    <n v="1"/>
    <s v="JOB."/>
    <n v="6500"/>
    <n v="6500"/>
    <m/>
    <x v="60"/>
    <s v="Recive bill and GRN already"/>
    <s v="GRN2526-0006625"/>
    <d v="2026-01-05T00:00:00"/>
    <m/>
    <n v="14"/>
    <s v="Ontime"/>
    <m/>
  </r>
  <r>
    <n v="1823"/>
    <s v="Expent  cost"/>
    <m/>
    <m/>
    <m/>
    <d v="2025-12-15T00:00:00"/>
    <s v="PR2526-03732"/>
    <s v="PO2526-05611 "/>
    <d v="2026-01-08T00:00:00"/>
    <m/>
    <n v="120"/>
    <s v="SFST82000007"/>
    <s v="Civill jobs (Floor-Wall-Celling-roof)"/>
    <s v="Cevil quipment  &amp; Part"/>
    <n v="1"/>
    <s v="Cable Box Type 3 (Box กลาง)"/>
    <n v="1"/>
    <s v="JOB."/>
    <n v="45000"/>
    <n v="45000"/>
    <m/>
    <x v="212"/>
    <s v="Waitting Supplier transportation "/>
    <m/>
    <m/>
    <m/>
    <n v="-46030"/>
    <s v="Ontime"/>
    <m/>
  </r>
  <r>
    <n v="1824"/>
    <s v="Expent  cost"/>
    <m/>
    <m/>
    <m/>
    <d v="2025-12-15T00:00:00"/>
    <s v="PR2526-03732"/>
    <s v="PO2526-05611 "/>
    <d v="2026-01-08T00:00:00"/>
    <m/>
    <n v="120"/>
    <s v="SFST82000007"/>
    <s v="Civill jobs (Floor-Wall-Celling-roof)"/>
    <s v="Cevil quipment  &amp; Part"/>
    <n v="2"/>
    <s v="สายแรงสูง 12 เมตร"/>
    <n v="1"/>
    <s v="JOB."/>
    <n v="6000"/>
    <n v="6000"/>
    <m/>
    <x v="212"/>
    <s v="Waitting Supplier transportation "/>
    <m/>
    <m/>
    <m/>
    <n v="-46030"/>
    <s v="Ontime"/>
    <m/>
  </r>
  <r>
    <n v="1825"/>
    <s v="Expent  cost"/>
    <m/>
    <m/>
    <m/>
    <d v="2025-12-15T00:00:00"/>
    <s v="PR2526-03732"/>
    <s v="PO2526-05611 "/>
    <d v="2026-01-08T00:00:00"/>
    <m/>
    <n v="120"/>
    <s v="SFST82000007"/>
    <s v="Civill jobs (Floor-Wall-Celling-roof)"/>
    <s v="Cevil quipment  &amp; Part"/>
    <n v="3"/>
    <s v="ค่าดำเนินการขนส่ง(รถเฮียบ 5 ตัน) และติดตั้ง_x000a_- เสนอราคางานติดตั้ง Cable Box สำหรับ Tr.2 ขนาด 1250kVA S/N.59134739EE"/>
    <n v="1"/>
    <s v="JOB."/>
    <n v="26000"/>
    <n v="26000"/>
    <m/>
    <x v="212"/>
    <s v="Waitting Supplier transportation "/>
    <m/>
    <m/>
    <m/>
    <n v="-46030"/>
    <s v="Ontime"/>
    <m/>
  </r>
  <r>
    <n v="1826"/>
    <s v="Expent  cost"/>
    <m/>
    <m/>
    <m/>
    <d v="2025-12-15T00:00:00"/>
    <s v="PR2526-03732"/>
    <s v="PO2526-05611 "/>
    <d v="2026-01-08T00:00:00"/>
    <m/>
    <n v="120"/>
    <s v="SFST82000007"/>
    <s v="Civill jobs (Floor-Wall-Celling-roof)"/>
    <s v="Cevil quipment  &amp; Part"/>
    <n v="4"/>
    <s v="Cable Box Type 3 (Box กลาง)"/>
    <n v="1"/>
    <s v="JOB."/>
    <n v="45000"/>
    <n v="45000"/>
    <m/>
    <x v="212"/>
    <s v="Waitting Supplier transportation "/>
    <m/>
    <m/>
    <m/>
    <n v="-46030"/>
    <s v="Ontime"/>
    <m/>
  </r>
  <r>
    <n v="1827"/>
    <s v="Expent  cost"/>
    <m/>
    <m/>
    <m/>
    <d v="2025-12-15T00:00:00"/>
    <s v="PR2526-03732"/>
    <s v="PO2526-05611 "/>
    <d v="2026-01-08T00:00:00"/>
    <m/>
    <n v="120"/>
    <s v="SFST82000007"/>
    <s v="Civill jobs (Floor-Wall-Celling-roof)"/>
    <s v="Cevil quipment  &amp; Part"/>
    <n v="5"/>
    <s v="สายแรงสูง 12 เมตร"/>
    <n v="1"/>
    <s v="JOB."/>
    <n v="6000"/>
    <n v="6000"/>
    <m/>
    <x v="212"/>
    <s v="Waitting Supplier transportation "/>
    <m/>
    <m/>
    <m/>
    <n v="-46030"/>
    <s v="Ontime"/>
    <m/>
  </r>
  <r>
    <n v="1828"/>
    <s v="Expent  cost"/>
    <m/>
    <m/>
    <m/>
    <d v="2025-12-15T00:00:00"/>
    <s v="PR2526-03732"/>
    <s v="PO2526-05611 "/>
    <d v="2026-01-08T00:00:00"/>
    <m/>
    <n v="120"/>
    <s v="SFST82000007"/>
    <s v="Civill jobs (Floor-Wall-Celling-roof)"/>
    <s v="Cevil quipment  &amp; Part"/>
    <n v="6"/>
    <s v="ค่าดำเนินการขนส่ง(รถเฮียบ 5 ต้น) และติดตั้ง_x000a_- เสนอราคางานติดตั้ง Cable Box สำหรับ Tr.3 ขนาด 630kVA S/N.55112499EE"/>
    <n v="1"/>
    <s v="JOB."/>
    <n v="26000"/>
    <n v="26000"/>
    <m/>
    <x v="212"/>
    <s v="Waitting Supplier transportation "/>
    <m/>
    <m/>
    <m/>
    <n v="-46030"/>
    <s v="Ontime"/>
    <m/>
  </r>
  <r>
    <n v="1829"/>
    <s v="Expent  cost"/>
    <m/>
    <m/>
    <m/>
    <d v="2025-12-15T00:00:00"/>
    <s v="PR2526-03732"/>
    <s v="PO2526-05611 "/>
    <d v="2026-01-08T00:00:00"/>
    <m/>
    <n v="120"/>
    <s v="SFST82000007"/>
    <s v="Civill jobs (Floor-Wall-Celling-roof)"/>
    <s v="Cevil quipment  &amp; Part"/>
    <n v="7"/>
    <s v="Cable Box Type 3 (Box กลาง)"/>
    <n v="1"/>
    <s v="JOB."/>
    <n v="40000"/>
    <n v="40000"/>
    <m/>
    <x v="212"/>
    <s v="Waitting Supplier transportation "/>
    <m/>
    <m/>
    <m/>
    <n v="-46030"/>
    <s v="Ontime"/>
    <m/>
  </r>
  <r>
    <n v="1830"/>
    <s v="Expent  cost"/>
    <m/>
    <m/>
    <m/>
    <d v="2025-12-15T00:00:00"/>
    <s v="PR2526-03732"/>
    <s v="PO2526-05611 "/>
    <d v="2026-01-08T00:00:00"/>
    <m/>
    <n v="120"/>
    <s v="SFST82000007"/>
    <s v="Civill jobs (Floor-Wall-Celling-roof)"/>
    <s v="Cevil quipment  &amp; Part"/>
    <n v="8"/>
    <s v="สายแรงสูง 12 เมตร"/>
    <n v="1"/>
    <s v="JOB."/>
    <n v="6000"/>
    <n v="6000"/>
    <m/>
    <x v="212"/>
    <s v="Waitting Supplier transportation "/>
    <m/>
    <m/>
    <m/>
    <n v="-46030"/>
    <s v="Ontime"/>
    <m/>
  </r>
  <r>
    <n v="1831"/>
    <s v="Expent  cost"/>
    <m/>
    <m/>
    <m/>
    <d v="2025-12-15T00:00:00"/>
    <s v="PR2526-03732"/>
    <s v="PO2526-05611 "/>
    <d v="2026-01-08T00:00:00"/>
    <m/>
    <n v="120"/>
    <s v="SFST82000007"/>
    <s v="Civill jobs (Floor-Wall-Celling-roof)"/>
    <s v="Cevil quipment  &amp; Part"/>
    <n v="9"/>
    <s v="ค่าดำเนินการขนส่ง(รถเฮียบ 5 ตัน) และติดตั้ง_x000a_- เสนอราคางานติดตั้ง Cable Box สำหรับ Tr.5 ขนาด 1250kVA S/N.55111612EE"/>
    <n v="1"/>
    <s v="JOB."/>
    <n v="20000"/>
    <n v="20000"/>
    <m/>
    <x v="212"/>
    <s v="Waitting Supplier transportation "/>
    <m/>
    <m/>
    <m/>
    <n v="-46030"/>
    <s v="Ontime"/>
    <m/>
  </r>
  <r>
    <n v="1832"/>
    <s v="Expent  cost"/>
    <m/>
    <m/>
    <m/>
    <d v="2025-12-15T00:00:00"/>
    <s v="PR2526-03732"/>
    <s v="PO2526-05611 "/>
    <d v="2026-01-08T00:00:00"/>
    <m/>
    <n v="120"/>
    <s v="SFST82000007"/>
    <s v="Civill jobs (Floor-Wall-Celling-roof)"/>
    <s v="Cevil quipment  &amp; Part"/>
    <n v="10"/>
    <s v="Cable Box Type 3 (Box กลาง)"/>
    <n v="1"/>
    <s v="JOB."/>
    <n v="45000"/>
    <n v="45000"/>
    <m/>
    <x v="212"/>
    <s v="Waitting Supplier transportation "/>
    <m/>
    <m/>
    <m/>
    <n v="-46030"/>
    <s v="Ontime"/>
    <m/>
  </r>
  <r>
    <n v="1833"/>
    <s v="Expent  cost"/>
    <m/>
    <m/>
    <m/>
    <d v="2025-12-15T00:00:00"/>
    <s v="PR2526-03732"/>
    <s v="PO2526-05611 "/>
    <d v="2026-01-08T00:00:00"/>
    <m/>
    <n v="120"/>
    <s v="SFST82000007"/>
    <s v="Civill jobs (Floor-Wall-Celling-roof)"/>
    <s v="Cevil quipment  &amp; Part"/>
    <n v="11"/>
    <s v="สายแรงสูง 12 เมตร"/>
    <n v="1"/>
    <s v="JOB."/>
    <n v="6000"/>
    <n v="6000"/>
    <m/>
    <x v="212"/>
    <s v="Waitting Supplier transportation "/>
    <m/>
    <m/>
    <m/>
    <n v="-46030"/>
    <s v="Ontime"/>
    <m/>
  </r>
  <r>
    <n v="1834"/>
    <s v="Expent  cost"/>
    <m/>
    <m/>
    <m/>
    <d v="2025-12-15T00:00:00"/>
    <s v="PR2526-03732"/>
    <s v="PO2526-05611 "/>
    <d v="2026-01-08T00:00:00"/>
    <m/>
    <n v="120"/>
    <s v="SFST82000007"/>
    <s v="Civill jobs (Floor-Wall-Celling-roof)"/>
    <s v="Cevil quipment  &amp; Part"/>
    <n v="12"/>
    <s v="ค่าดำเนินการขนส่ง(รถเฮียบ 5 ต้น) และติดตั้ง"/>
    <n v="1"/>
    <s v="JOB."/>
    <n v="26000"/>
    <n v="26000"/>
    <m/>
    <x v="212"/>
    <s v="Waitting Supplier transportation "/>
    <m/>
    <m/>
    <m/>
    <n v="-46030"/>
    <s v="Ontime"/>
    <m/>
  </r>
  <r>
    <n v="1835"/>
    <s v="Expent  cost"/>
    <m/>
    <m/>
    <m/>
    <d v="2025-12-16T00:00:00"/>
    <s v="PR2526-03764"/>
    <s v="PO2526-05360"/>
    <d v="2025-12-24T00:00:00"/>
    <m/>
    <n v="60"/>
    <s v="SFST81000048"/>
    <s v="PD Machine"/>
    <s v="Bowl Cutter (Chopper) No.1"/>
    <n v="1"/>
    <s v="Part no._x000a_Spare parts for repairing the unloader motor Reparing the motor drive shaft, Bearing, Sealing"/>
    <n v="1"/>
    <s v="JOB."/>
    <n v="6000"/>
    <n v="6000"/>
    <m/>
    <x v="47"/>
    <s v="Recive bill and GRN already"/>
    <s v="GRN2526-0006763"/>
    <d v="2026-01-08T00:00:00"/>
    <m/>
    <n v="15"/>
    <s v="Ontime"/>
    <m/>
  </r>
  <r>
    <n v="1836"/>
    <s v="Expent  cost"/>
    <m/>
    <m/>
    <m/>
    <d v="2025-12-16T00:00:00"/>
    <s v="PR2526-03764"/>
    <s v="PO2526-05360"/>
    <d v="2025-12-24T00:00:00"/>
    <m/>
    <n v="60"/>
    <s v="SFST81000048"/>
    <s v="PD Machine"/>
    <s v="Bowl Cutter (Chopper) No.1"/>
    <n v="2"/>
    <s v="Service charge"/>
    <n v="2"/>
    <s v="JOB."/>
    <n v="2950"/>
    <n v="5900"/>
    <m/>
    <x v="47"/>
    <s v="Recive bill and GRN already"/>
    <s v="GRN2526-0006764"/>
    <d v="2026-01-08T00:00:00"/>
    <m/>
    <n v="15"/>
    <s v="Ontime"/>
    <m/>
  </r>
  <r>
    <n v="1837"/>
    <s v="Expent  cost"/>
    <m/>
    <m/>
    <m/>
    <d v="2025-12-18T00:00:00"/>
    <s v="PR2526-03833"/>
    <s v="PO2526-05363"/>
    <d v="2025-12-24T00:00:00"/>
    <m/>
    <n v="60"/>
    <s v="SFST81000078"/>
    <s v="Civill jobs (Floor-Wall-Celling-roof)"/>
    <s v="Cevil quipment  &amp; Part"/>
    <n v="1"/>
    <s v="Clean the softener tank with a volume of 75 m³"/>
    <n v="1"/>
    <s v="JOB."/>
    <n v="10000"/>
    <n v="10000"/>
    <m/>
    <x v="171"/>
    <s v="Recive bill and GRN already"/>
    <s v="GRN2526-0007356"/>
    <d v="2026-01-23T00:00:00"/>
    <m/>
    <n v="30"/>
    <s v="Ontime"/>
    <m/>
  </r>
  <r>
    <n v="1838"/>
    <s v="Expent  cost"/>
    <m/>
    <m/>
    <m/>
    <d v="2025-12-18T00:00:00"/>
    <s v="PR2526-03833"/>
    <s v="PO2526-05363"/>
    <d v="2025-12-24T00:00:00"/>
    <m/>
    <n v="60"/>
    <s v="SFST81000078"/>
    <s v="Civill jobs (Floor-Wall-Celling-roof)"/>
    <s v="Cevil quipment  &amp; Part"/>
    <n v="2"/>
    <s v="Clean the softener tank with a volume of 300 m³"/>
    <n v="1"/>
    <s v="JOB."/>
    <n v="15000"/>
    <n v="15000"/>
    <m/>
    <x v="171"/>
    <s v="Recive bill and GRN already"/>
    <s v="GRN2526-0007356"/>
    <d v="2026-01-23T00:00:00"/>
    <m/>
    <n v="30"/>
    <s v="Ontime"/>
    <m/>
  </r>
  <r>
    <n v="1839"/>
    <s v="Expent  cost"/>
    <m/>
    <m/>
    <m/>
    <d v="2025-12-18T00:00:00"/>
    <s v="PR2526-03833"/>
    <s v="PO2526-05363"/>
    <d v="2025-12-24T00:00:00"/>
    <m/>
    <n v="60"/>
    <s v="SFST81000078"/>
    <s v="Civill jobs (Floor-Wall-Celling-roof)"/>
    <s v="Cevil quipment  &amp; Part"/>
    <n v="3"/>
    <s v="Clean the softener tank with a volume of 50 m³ (Champagne tank)"/>
    <n v="1"/>
    <s v="JOB."/>
    <n v="15000"/>
    <n v="15000"/>
    <m/>
    <x v="171"/>
    <s v="Recive bill and GRN already"/>
    <s v="GRN2526-0007356"/>
    <d v="2026-01-23T00:00:00"/>
    <m/>
    <n v="30"/>
    <s v="Ontime"/>
    <m/>
  </r>
  <r>
    <n v="1840"/>
    <s v="Expent  cost"/>
    <m/>
    <m/>
    <m/>
    <d v="2025-12-18T00:00:00"/>
    <s v="PR2526-03833"/>
    <s v="PO2526-05363"/>
    <d v="2025-12-24T00:00:00"/>
    <m/>
    <n v="60"/>
    <s v="SFST81000078"/>
    <s v="Civill jobs (Floor-Wall-Celling-roof)"/>
    <s v="Cevil quipment  &amp; Part"/>
    <n v="4"/>
    <s v="Repair and replace the damaged existing water pipe."/>
    <n v="1"/>
    <s v="JOB."/>
    <n v="7000"/>
    <n v="7000"/>
    <m/>
    <x v="171"/>
    <s v="Recive bill and GRN already"/>
    <s v="GRN2526-0007356"/>
    <d v="2026-01-23T00:00:00"/>
    <m/>
    <n v="30"/>
    <s v="Ontime"/>
    <m/>
  </r>
  <r>
    <n v="1841"/>
    <s v="Expent  cost"/>
    <m/>
    <m/>
    <m/>
    <d v="2025-12-18T00:00:00"/>
    <s v="PR2526-03835"/>
    <s v="PO2526-05573"/>
    <d v="2026-01-06T00:00:00"/>
    <m/>
    <n v="120"/>
    <s v="SFST81000050"/>
    <s v="Tool and Equipment  Engineering"/>
    <s v="Tool and Equipment"/>
    <n v="1"/>
    <s v="ชั้นแขวนโชว์สินค้า ชั้นแพ็คบอร์ดแขวนสินค้า (แบบบอร์ดแขวน)_x000a_93x35x200 Cm. สีด่า"/>
    <n v="4"/>
    <s v="Unit"/>
    <n v="2523.3649999999998"/>
    <n v="10093.459999999999"/>
    <m/>
    <x v="213"/>
    <s v="Recive bill and GRN already"/>
    <s v="GRN2526-0007699"/>
    <d v="2026-02-03T00:00:00"/>
    <m/>
    <n v="28"/>
    <s v="Ontime"/>
    <m/>
  </r>
  <r>
    <n v="1842"/>
    <s v="Expent  cost"/>
    <m/>
    <m/>
    <m/>
    <d v="2025-12-18T00:00:00"/>
    <s v="PR2526-03835"/>
    <s v="PO2526-05573"/>
    <d v="2026-01-06T00:00:00"/>
    <m/>
    <n v="120"/>
    <s v="SFST81000050"/>
    <s v="Tool and Equipment  Engineering"/>
    <s v="Tool and Equipment"/>
    <n v="2"/>
    <s v="แผ่นชั้นแพ็คบอร์ด+แขนรับ ใช้สำหรับ บอร์ดมีรู (เพิ่มแผ่นชั้นเท่านั้น) สีดำ"/>
    <n v="8"/>
    <s v="PCS."/>
    <n v="373.83125000000001"/>
    <n v="2990.65"/>
    <m/>
    <x v="213"/>
    <s v="Recive bill and GRN already"/>
    <s v="GRN2526-0007699"/>
    <d v="2026-02-03T00:00:00"/>
    <m/>
    <n v="28"/>
    <s v="Ontime"/>
    <m/>
  </r>
  <r>
    <n v="1843"/>
    <s v="Expent  cost"/>
    <m/>
    <m/>
    <m/>
    <d v="2025-12-18T00:00:00"/>
    <s v="PR2526-03837"/>
    <s v="PO2526-05361"/>
    <d v="2026-01-05T00:00:00"/>
    <m/>
    <n v="30"/>
    <s v="SFST34000063"/>
    <s v="Consumable part for MN"/>
    <s v="Consumable part"/>
    <n v="1"/>
    <s v="&quot;Ruamthong&quot;, RT465-3/4HP,380V ,50Hz, 3PH , Motor fan"/>
    <n v="2"/>
    <s v="Unit"/>
    <n v="4205.6099999999997"/>
    <n v="8411.2199999999993"/>
    <m/>
    <x v="58"/>
    <s v="Recive bill and GRN already"/>
    <s v="GRN2526-0006917"/>
    <d v="2026-01-13T00:00:00"/>
    <m/>
    <n v="8"/>
    <s v="Ontime"/>
    <m/>
  </r>
  <r>
    <n v="1844"/>
    <s v="Expent  cost"/>
    <m/>
    <m/>
    <m/>
    <d v="2025-12-18T00:00:00"/>
    <s v="PR2526-03837"/>
    <s v="PO2526-05361"/>
    <d v="2026-01-05T00:00:00"/>
    <m/>
    <n v="30"/>
    <s v="SFST34000064"/>
    <s v="Consumable part for MN"/>
    <s v="Consumable part"/>
    <n v="2"/>
    <s v="&quot;Ruamthong&quot;, RT490-61-24, 380V, 3PH , 1HP, Motor fan"/>
    <n v="4"/>
    <s v="Unit"/>
    <n v="4766.3549999999996"/>
    <n v="19065.419999999998"/>
    <m/>
    <x v="58"/>
    <s v="Recive bill and GRN already"/>
    <s v="GRN2526-0006917"/>
    <d v="2026-01-13T00:00:00"/>
    <m/>
    <n v="8"/>
    <s v="Ontime"/>
    <m/>
  </r>
  <r>
    <n v="1845"/>
    <s v="Expent  cost"/>
    <m/>
    <m/>
    <m/>
    <d v="2025-12-18T00:00:00"/>
    <s v="PR2526-03838"/>
    <s v="PO2526-05362"/>
    <d v="2025-12-25T00:00:00"/>
    <m/>
    <n v="120"/>
    <s v="SFST81000048"/>
    <s v="PD Machine"/>
    <s v="X-Ray No.2"/>
    <n v="1"/>
    <s v="Flat Belt: Finger Joint: 430: 1127"/>
    <n v="1"/>
    <s v="PCS."/>
    <n v="19400"/>
    <n v="19400"/>
    <m/>
    <x v="60"/>
    <s v="Recive bill and GRN already"/>
    <s v="GRN2526-0009253"/>
    <d v="2026-03-20T00:00:00"/>
    <m/>
    <n v="85"/>
    <s v="Ontime"/>
    <m/>
  </r>
  <r>
    <n v="1846"/>
    <s v="Expent  cost"/>
    <m/>
    <m/>
    <m/>
    <d v="2025-12-18T00:00:00"/>
    <s v="PR2526-03838"/>
    <s v="PO2526-05362"/>
    <d v="2025-12-25T00:00:00"/>
    <m/>
    <n v="120"/>
    <s v="SFST81000048"/>
    <s v="PD Machine"/>
    <s v="X-Ray No.2"/>
    <n v="2"/>
    <s v="REJECT: RE-XH-050-A@/CR-A J/N.2052426_x000a_Flat Belt: Seamless (W370: L1727"/>
    <n v="1"/>
    <s v="PCS."/>
    <n v="60300"/>
    <n v="60300"/>
    <m/>
    <x v="60"/>
    <s v="Recive bill and GRN already"/>
    <s v="GRN2526-0009253"/>
    <d v="2026-03-20T00:00:00"/>
    <m/>
    <n v="85"/>
    <s v="Ontime"/>
    <m/>
  </r>
  <r>
    <n v="1847"/>
    <s v="Expent  cost"/>
    <m/>
    <m/>
    <m/>
    <d v="2025-12-18T00:00:00"/>
    <s v="PR2526-03838"/>
    <s v="PO2526-05362"/>
    <d v="2025-12-25T00:00:00"/>
    <m/>
    <n v="120"/>
    <s v="SFST81000048"/>
    <s v="PD Machine"/>
    <s v="X-Ray No.2"/>
    <n v="3"/>
    <s v="Flat Belt: Seamless (430: 1678)"/>
    <n v="1"/>
    <s v="PCS."/>
    <n v="47430"/>
    <n v="47430"/>
    <m/>
    <x v="60"/>
    <s v="Recive bill and GRN already"/>
    <s v="GRN2526-0009253"/>
    <d v="2026-03-20T00:00:00"/>
    <m/>
    <n v="85"/>
    <s v="Ontime"/>
    <m/>
  </r>
  <r>
    <n v="1848"/>
    <s v="Expent  cost"/>
    <m/>
    <m/>
    <m/>
    <d v="2025-12-25T00:00:00"/>
    <s v="PR2526-03990 "/>
    <s v="PO2526-05581"/>
    <d v="2026-01-06T00:00:00"/>
    <m/>
    <n v="60"/>
    <s v="SFST81000013"/>
    <s v="Civill jobs (Floor-Wall-Celling-roof)"/>
    <s v="Cevil quipment  &amp; Part"/>
    <n v="1"/>
    <s v="บริการสำรองน้ำใช้งานในโรงงาน_x000a_อาคารฝ่ายวิศวกรรม แทงค์ 1000 ลิตร + ปั๊มน้ำ"/>
    <n v="1"/>
    <s v="JOB."/>
    <n v="3000"/>
    <n v="3000"/>
    <m/>
    <x v="214"/>
    <s v="Recive bill and GRN already"/>
    <s v="GRN2526-0007355"/>
    <d v="2026-01-23T00:00:00"/>
    <m/>
    <n v="17"/>
    <s v="Ontime"/>
    <m/>
  </r>
  <r>
    <n v="1849"/>
    <s v="Expent  cost"/>
    <m/>
    <m/>
    <m/>
    <d v="2025-12-25T00:00:00"/>
    <s v="PR2526-03990 "/>
    <s v="PO2526-05581"/>
    <d v="2026-01-06T00:00:00"/>
    <m/>
    <n v="60"/>
    <s v="SFST81000013"/>
    <s v="Civill jobs (Floor-Wall-Celling-roof)"/>
    <s v="Cevil quipment  &amp; Part"/>
    <n v="2"/>
    <s v="บริการสำรองน้ำใช้งานในโรงงาน_x000a_ป้อม รกป.โรงงาน แทงค์ 1000 ลิตร + ปั๊มน้ำ"/>
    <n v="1"/>
    <s v="JOB."/>
    <n v="3000"/>
    <n v="3000"/>
    <m/>
    <x v="214"/>
    <s v="Recive bill and GRN already"/>
    <s v="GRN2526-0007355"/>
    <d v="2026-01-23T00:00:00"/>
    <m/>
    <n v="17"/>
    <s v="Ontime"/>
    <m/>
  </r>
  <r>
    <n v="1850"/>
    <s v="Expent  cost"/>
    <m/>
    <m/>
    <m/>
    <d v="2026-01-05T00:00:00"/>
    <s v="PR2526-04051"/>
    <s v="PO2526-05616"/>
    <d v="2026-01-08T00:00:00"/>
    <m/>
    <n v="60"/>
    <s v="SFST81000048"/>
    <s v="PD Machine"/>
    <s v="Combi oven No.1"/>
    <n v="1"/>
    <s v="ค่าบริการ Calibrate เครื่อง RATIONAL SCC WE SN: E22SI19032739795 NO.1"/>
    <n v="1"/>
    <s v="JOB."/>
    <n v="4500"/>
    <n v="4500"/>
    <m/>
    <x v="215"/>
    <s v="Recive bill and GRN already"/>
    <s v="GRN2526-0007374"/>
    <d v="2026-01-26T00:00:00"/>
    <m/>
    <n v="18"/>
    <s v="Ontime"/>
    <m/>
  </r>
  <r>
    <n v="1851"/>
    <s v="Expent  cost"/>
    <m/>
    <m/>
    <m/>
    <d v="2026-01-05T00:00:00"/>
    <s v="PR2526-04051"/>
    <s v="PO2526-05616"/>
    <d v="2026-01-08T00:00:00"/>
    <m/>
    <n v="60"/>
    <s v="SFST81000048"/>
    <s v="PD Machine"/>
    <s v="Combi oven No.3"/>
    <n v="2"/>
    <s v="ค่าบริการ Calibrate เครื่อง RATIONAL SCC WE SN: E22SI19032734036 NO.3"/>
    <n v="1"/>
    <s v="JOB."/>
    <n v="4500"/>
    <n v="4500"/>
    <m/>
    <x v="215"/>
    <s v="Recive bill and GRN already"/>
    <s v="GRN2526-0007374"/>
    <d v="2026-01-26T00:00:00"/>
    <m/>
    <n v="18"/>
    <s v="Ontime"/>
    <m/>
  </r>
  <r>
    <n v="1852"/>
    <s v="Expent  cost"/>
    <m/>
    <m/>
    <m/>
    <d v="2026-01-14T00:00:00"/>
    <s v="PR2526-04217"/>
    <s v="PO2526-06292"/>
    <d v="2026-01-29T00:00:00"/>
    <m/>
    <n v="60"/>
    <s v="SFST34000044"/>
    <s v="Consumable part for MN"/>
    <s v="Consumable part"/>
    <n v="1"/>
    <s v="&quot;Philip&quot;,T8,20W, 2100lm, ECO SOFT HO LED"/>
    <n v="60"/>
    <s v="PCS."/>
    <n v="116.4"/>
    <n v="6984"/>
    <m/>
    <x v="216"/>
    <s v="Recive bill and GRN already"/>
    <s v="GRN2526-0007833"/>
    <d v="2026-02-06T00:00:00"/>
    <m/>
    <n v="8"/>
    <s v="Ontime"/>
    <m/>
  </r>
  <r>
    <n v="1853"/>
    <s v="Expent  cost"/>
    <m/>
    <m/>
    <m/>
    <d v="2026-01-14T00:00:00"/>
    <s v="PR2526-04217"/>
    <s v="PO2526-06293"/>
    <d v="2026-01-29T00:00:00"/>
    <m/>
    <n v="30"/>
    <s v="SFST34000043"/>
    <s v="Consumable part for MN"/>
    <s v="Consumable part"/>
    <n v="2"/>
    <s v="Philip, TLD36/865, 36W, หลอดไฟฟลูออเรสเซนต์"/>
    <n v="40"/>
    <s v="PCS."/>
    <n v="63"/>
    <n v="2520"/>
    <m/>
    <x v="2"/>
    <s v="Recive bill and GRN already"/>
    <s v="GRN2526-0007606"/>
    <d v="2026-02-02T00:00:00"/>
    <m/>
    <n v="4"/>
    <s v="Ontime"/>
    <m/>
  </r>
  <r>
    <n v="1854"/>
    <s v="Expent  cost"/>
    <m/>
    <m/>
    <m/>
    <d v="2026-01-14T00:00:00"/>
    <s v="PR2526-04267"/>
    <s v="PO2526-05964"/>
    <d v="2026-01-20T00:00:00"/>
    <m/>
    <n v="30"/>
    <s v="SFST34000054"/>
    <s v="Consumable part for MN"/>
    <s v="Refrigerant"/>
    <n v="1"/>
    <s v="R507 Refrigerant,(1 Tank 11.3 kg/Tank)"/>
    <n v="25"/>
    <s v="DRUM."/>
    <n v="2590"/>
    <n v="64750"/>
    <m/>
    <x v="1"/>
    <s v="Recive bill and GRN already"/>
    <s v="GRN2526-0007285"/>
    <d v="2026-01-22T00:00:00"/>
    <m/>
    <n v="2"/>
    <s v="Ontime"/>
    <m/>
  </r>
  <r>
    <n v="1855"/>
    <s v="Expent  cost"/>
    <m/>
    <m/>
    <m/>
    <d v="2026-01-14T00:00:00"/>
    <s v="PR2526-04268"/>
    <s v="PO2526-05965"/>
    <d v="2026-01-20T00:00:00"/>
    <m/>
    <n v="30"/>
    <s v="SFST81000048"/>
    <s v="PD Machine"/>
    <s v="Machine Spare part"/>
    <n v="1"/>
    <s v="FIDA GLOBE VALVE PN16 - 40 SIZE 1&quot;"/>
    <n v="2"/>
    <s v="PCS."/>
    <n v="4400"/>
    <n v="8800"/>
    <m/>
    <x v="63"/>
    <s v="Recive bill and GRN already"/>
    <s v="GRN2526-0007252"/>
    <d v="2026-01-21T00:00:00"/>
    <m/>
    <n v="1"/>
    <s v="Ontime"/>
    <m/>
  </r>
  <r>
    <n v="1856"/>
    <s v="Expent  cost"/>
    <m/>
    <m/>
    <m/>
    <d v="2026-01-14T00:00:00"/>
    <s v="PR2526-04270"/>
    <s v="PO2526-06164"/>
    <d v="2026-01-26T00:00:00"/>
    <m/>
    <n v="120"/>
    <s v="SFST81000064"/>
    <s v="Annual cost"/>
    <s v="Safety  annual jobs"/>
    <n v="1"/>
    <s v="ตรวจสอบและ PM หม้อแปลง ประจําปี 2569_x000a_- หม้อแปลง 150 kVa จํานวน 1 ลูก_x000a_- หม้อแปลง 150 kVa จํานวน 1 ลูก_x000a_- หม้อแปลง 1250 kVa จํานวน 3 ลูก_x000a_- จัดทำรายงานพร้อมวิศวกรเซ็นรับรอง"/>
    <n v="1"/>
    <s v="JOB."/>
    <n v="45000"/>
    <n v="45000"/>
    <m/>
    <x v="68"/>
    <s v="Recive bill and GRN already"/>
    <s v="GRN2627-0001011"/>
    <d v="2026-05-04T00:00:00"/>
    <m/>
    <n v="98"/>
    <s v="Ontime"/>
    <m/>
  </r>
  <r>
    <n v="1857"/>
    <s v="Expent  cost"/>
    <m/>
    <m/>
    <m/>
    <d v="2026-01-15T00:00:00"/>
    <s v="PR2526-04275"/>
    <s v="PO2526-05966 "/>
    <d v="2026-01-20T00:00:00"/>
    <m/>
    <n v="120"/>
    <s v="SFST81000048"/>
    <s v="Cooling machine for PD line"/>
    <s v="Condencer Unit No.29 (Air Blast Freezer2)"/>
    <n v="1"/>
    <s v="COMPRESSOR FOR AIR BLAST 2_x000a_Labour cost_x000a_- Check for abnormalities"/>
    <n v="1"/>
    <s v="JOB."/>
    <n v="12000"/>
    <n v="12000"/>
    <m/>
    <x v="84"/>
    <s v="Recive bill and GRN already"/>
    <s v="GRN2526-0007831"/>
    <d v="2026-02-06T00:00:00"/>
    <m/>
    <n v="17"/>
    <s v="Ontime"/>
    <m/>
  </r>
  <r>
    <n v="1858"/>
    <s v="Expent  cost"/>
    <m/>
    <m/>
    <m/>
    <d v="2026-01-15T00:00:00"/>
    <s v="PR2526-04276"/>
    <s v="PO2526-05967"/>
    <d v="2026-01-20T00:00:00"/>
    <m/>
    <n v="30"/>
    <s v="SFST81000048"/>
    <s v="Cooling machine for PD line"/>
    <s v="Cooling  part"/>
    <n v="1"/>
    <s v="Axial Fan 400 mm 1 P 220 V 4 Pole Sucking"/>
    <n v="3"/>
    <s v="PCS."/>
    <n v="11600"/>
    <n v="34800"/>
    <m/>
    <x v="189"/>
    <s v="Recive bill and GRN already"/>
    <s v="GRN2526-0007283"/>
    <d v="2026-01-22T00:00:00"/>
    <m/>
    <n v="2"/>
    <s v="Ontime"/>
    <m/>
  </r>
  <r>
    <n v="1859"/>
    <s v="Expent  cost"/>
    <m/>
    <m/>
    <m/>
    <d v="2026-01-15T00:00:00"/>
    <s v="PR2526-04276"/>
    <s v="PO2526-05967"/>
    <d v="2026-01-20T00:00:00"/>
    <m/>
    <n v="30"/>
    <s v="SFST81000048"/>
    <s v="Cooling machine for PD line"/>
    <s v="Cooling  part"/>
    <n v="2"/>
    <s v="Axial Fan 400 mm 1 P 220 V 4 Pole Sucking SS"/>
    <n v="3"/>
    <s v="PCS."/>
    <n v="6875"/>
    <n v="20625"/>
    <m/>
    <x v="189"/>
    <s v="Recive bill and GRN already"/>
    <s v="GRN2526-0007283"/>
    <d v="2026-01-22T00:00:00"/>
    <m/>
    <n v="2"/>
    <s v="Ontime"/>
    <m/>
  </r>
  <r>
    <n v="1860"/>
    <s v="Expent  cost"/>
    <m/>
    <m/>
    <m/>
    <d v="2026-01-15T00:00:00"/>
    <s v="PR2526-04277"/>
    <s v="PO2526-05968"/>
    <d v="2026-01-20T00:00:00"/>
    <m/>
    <n v="60"/>
    <s v="SFST81000048"/>
    <s v="PD Machine"/>
    <s v="Bowl Cutter (Chopper) No.1"/>
    <n v="1"/>
    <s v="Sharpening Knife for K + G Wetter for 1 Set (6 Pcs / Set)_x000a_ค่าบริการลับคมใบมีด K + G Wetter 6 ใบ / งาน"/>
    <n v="1"/>
    <s v="JOB."/>
    <n v="6000"/>
    <n v="6000"/>
    <m/>
    <x v="47"/>
    <s v="Recive bill and GRN already"/>
    <s v="GRN2526-0007700"/>
    <d v="2026-02-03T00:00:00"/>
    <m/>
    <n v="14"/>
    <s v="Ontime"/>
    <m/>
  </r>
  <r>
    <n v="1861"/>
    <s v="Expent  cost"/>
    <m/>
    <m/>
    <m/>
    <d v="2026-01-15T00:00:00"/>
    <s v="PR2526-04280"/>
    <s v="PO2526-05969 "/>
    <d v="2026-01-20T00:00:00"/>
    <m/>
    <n v="120"/>
    <s v="SFST81000009"/>
    <s v="Civill jobs (Floor-Wall-Celling-roof)"/>
    <s v="Cevil jobs"/>
    <n v="1"/>
    <s v="งานทำแท่นวางมอเตอร์ ตามแบบ_x000a_- Mat'l: SUS 304_x000a_- เชื่อมประกอบสำเร็จรูป_x000a_- รื้อชุดเก่าออกและติดตั้งชุดใหม่_x000a_- ทำงานวันหยุด (เสาร์-อาทิตย์-วันหยุดนักขัตฤกษ์)_x000a_- พร้อมวัสดุสิ้นเปลือง 1 Job"/>
    <n v="1"/>
    <s v="JOB."/>
    <n v="15500"/>
    <n v="15500"/>
    <m/>
    <x v="217"/>
    <s v="Recive bill and GRN already"/>
    <s v="GRN2526-0007700"/>
    <d v="2026-02-03T00:00:00"/>
    <m/>
    <n v="14"/>
    <s v="Ontime"/>
    <m/>
  </r>
  <r>
    <n v="1862"/>
    <m/>
    <m/>
    <m/>
    <m/>
    <d v="2026-01-15T00:00:00"/>
    <s v="PR2526-04288"/>
    <s v="PO2526-05970"/>
    <d v="2026-01-20T00:00:00"/>
    <m/>
    <n v="120"/>
    <s v="SFST81000048"/>
    <s v="PD Machine"/>
    <s v="Condencer Unit No.33 (Ice Maker)"/>
    <n v="1"/>
    <s v="ฐานรองใบมีด (SI 2500 KG)"/>
    <n v="1"/>
    <s v="JOB."/>
    <n v="18967.5"/>
    <n v="18967.5"/>
    <m/>
    <x v="62"/>
    <s v="Recive bill and GRN already"/>
    <s v="GRN2627-0000717"/>
    <d v="2026-04-23T00:00:00"/>
    <m/>
    <n v="93"/>
    <s v="Ontime"/>
    <m/>
  </r>
  <r>
    <n v="1863"/>
    <s v="Expent  cost"/>
    <m/>
    <m/>
    <m/>
    <d v="2026-01-15T00:00:00"/>
    <s v="PR2526-04288"/>
    <s v="PO2526-05970"/>
    <d v="2026-01-20T00:00:00"/>
    <m/>
    <n v="120"/>
    <s v="SFST81000048"/>
    <s v="PD Machine"/>
    <s v="Condencer Unit No.33 (Ice Maker)"/>
    <n v="2"/>
    <s v="PART SI 2500 KG CUTTER"/>
    <n v="1"/>
    <s v="JOB."/>
    <n v="29500"/>
    <n v="29500"/>
    <m/>
    <x v="62"/>
    <s v="Recive bill and GRN already"/>
    <s v="GRN2627-0000717"/>
    <d v="2026-04-23T00:00:00"/>
    <m/>
    <n v="93"/>
    <s v="Ontime"/>
    <m/>
  </r>
  <r>
    <n v="1864"/>
    <s v="Expent  cost"/>
    <m/>
    <m/>
    <m/>
    <d v="2026-01-15T00:00:00"/>
    <s v="PR2526-04288"/>
    <s v="PO2526-05970"/>
    <d v="2026-01-20T00:00:00"/>
    <m/>
    <n v="120"/>
    <s v="SFST81000048"/>
    <s v="PD Machine"/>
    <s v="Condencer Unit No.33 (Ice Maker)"/>
    <n v="3"/>
    <s v="DENKI LEVEL CONTROL ANALOG NONE WATER AUTO#DF-SP11"/>
    <n v="1"/>
    <s v="JOB."/>
    <n v="1750"/>
    <n v="1750"/>
    <m/>
    <x v="62"/>
    <s v="Recive bill and GRN already"/>
    <s v="GRN2627-0000717"/>
    <d v="2026-04-23T00:00:00"/>
    <m/>
    <n v="93"/>
    <s v="Ontime"/>
    <m/>
  </r>
  <r>
    <n v="1865"/>
    <s v="Expent  cost"/>
    <m/>
    <m/>
    <m/>
    <d v="2026-01-15T00:00:00"/>
    <s v="PR2526-04288"/>
    <s v="PO2526-05970"/>
    <d v="2026-01-20T00:00:00"/>
    <m/>
    <n v="120"/>
    <s v="SFST81000048"/>
    <s v="PD Machine"/>
    <s v="Condencer Unit No.33 (Ice Maker)"/>
    <n v="4"/>
    <s v="DIXELL SENSOR TEMP 2 WIRING NTC (-40~105) DEGREE#NE900015"/>
    <n v="1"/>
    <s v="JOB."/>
    <n v="900"/>
    <n v="900"/>
    <m/>
    <x v="62"/>
    <s v="Recive bill and GRN already"/>
    <s v="GRN2627-0000717"/>
    <d v="2026-04-23T00:00:00"/>
    <m/>
    <n v="93"/>
    <s v="Ontime"/>
    <m/>
  </r>
  <r>
    <n v="1866"/>
    <s v="Expent  cost"/>
    <m/>
    <m/>
    <m/>
    <d v="2026-01-15T00:00:00"/>
    <s v="PR2526-04288"/>
    <s v="PO2526-05970"/>
    <d v="2026-01-20T00:00:00"/>
    <m/>
    <n v="120"/>
    <s v="SFST81000048"/>
    <s v="PD Machine"/>
    <s v="Condencer Unit No.33 (Ice Maker)"/>
    <n v="5"/>
    <s v="ค่าดำเนินการตรวจเช็คเครื่องทำน้ำแข็งเกล็ดพร้อมแก้ไขรวมค่าเดินทางไปกลับ"/>
    <n v="1"/>
    <s v="JOB."/>
    <n v="6500"/>
    <n v="6500"/>
    <m/>
    <x v="62"/>
    <s v="Recive bill and GRN already"/>
    <s v="GRN2627-0000717"/>
    <d v="2026-04-23T00:00:00"/>
    <m/>
    <n v="93"/>
    <s v="Ontime"/>
    <m/>
  </r>
  <r>
    <n v="1867"/>
    <s v="Expent  cost"/>
    <m/>
    <m/>
    <m/>
    <d v="2026-01-15T00:00:00"/>
    <s v="PR2526-04289"/>
    <s v="PO2526-05971"/>
    <d v="2026-01-20T00:00:00"/>
    <m/>
    <n v="30"/>
    <s v="SFST81000048"/>
    <s v="PD Machine"/>
    <s v="Machine Spare part"/>
    <n v="1"/>
    <s v="6SL3210-1KE12-3AF2 INV G120C(Filter); ProfiNet, 0.75KW, 3P,380VAC"/>
    <n v="2"/>
    <s v="PCS."/>
    <n v="12070"/>
    <n v="24140"/>
    <m/>
    <x v="26"/>
    <s v="Recive bill and GRN already"/>
    <s v="GRN2526-0007284"/>
    <d v="2026-01-22T00:00:00"/>
    <m/>
    <n v="2"/>
    <s v="Ontime"/>
    <m/>
  </r>
  <r>
    <n v="1868"/>
    <s v="Expent  cost"/>
    <m/>
    <m/>
    <m/>
    <d v="2026-01-15T00:00:00"/>
    <s v="PR2526-04289"/>
    <s v="PO2526-05971"/>
    <d v="2026-01-20T00:00:00"/>
    <m/>
    <n v="30"/>
    <s v="SFST81000048"/>
    <s v="PD Machine"/>
    <s v="Machine Spare part"/>
    <n v="2"/>
    <s v="6SL3255-0AA00-4CA1 INVERTER G120 Operator Panel (BOP-2)"/>
    <n v="1"/>
    <s v="PCS."/>
    <n v="1190"/>
    <n v="1190"/>
    <m/>
    <x v="26"/>
    <s v="Recive bill and GRN already"/>
    <s v="GRN2526-0007284"/>
    <d v="2026-01-22T00:00:00"/>
    <m/>
    <n v="2"/>
    <s v="Ontime"/>
    <m/>
  </r>
  <r>
    <n v="1869"/>
    <s v="Expent  cost"/>
    <m/>
    <m/>
    <m/>
    <d v="2026-01-15T00:00:00"/>
    <s v="PR2526-04290"/>
    <s v="PO2526-05972 "/>
    <d v="2026-01-22T00:00:00"/>
    <m/>
    <n v="60"/>
    <s v="SFST81000048"/>
    <s v="Cooling machine for PD line"/>
    <s v="Condencer Unit No.23 (Air Blast Freezer1)"/>
    <n v="1"/>
    <s v="Danfoss Ball Valve Solder GBC 42s # 009L7028 (1 5/8in)"/>
    <n v="2"/>
    <s v="PCS."/>
    <n v="5100"/>
    <n v="10200"/>
    <m/>
    <x v="62"/>
    <s v="Recive bill and GRN already"/>
    <s v="GRN2526-0008480"/>
    <d v="2026-03-02T00:00:00"/>
    <m/>
    <n v="39"/>
    <s v="Ontime"/>
    <m/>
  </r>
  <r>
    <n v="1870"/>
    <s v="Expent  cost"/>
    <m/>
    <m/>
    <m/>
    <d v="2026-01-15T00:00:00"/>
    <s v="PR2526-04290"/>
    <s v="PO2526-05972 "/>
    <d v="2026-01-22T00:00:00"/>
    <m/>
    <n v="60"/>
    <s v="SFST81000048"/>
    <s v="Cooling machine for PD line"/>
    <s v="Condencer Unit No.23 (Air Blast Freezer1)"/>
    <n v="2"/>
    <s v="อุปกรณ์ประกอบ ลม แก๊ส ลวดเชื่อม ข้องอข้อต่อทองแดง อื่น ๆ"/>
    <n v="1"/>
    <s v="JOB."/>
    <n v="1000"/>
    <n v="1000"/>
    <m/>
    <x v="62"/>
    <s v="Recive bill and GRN already"/>
    <s v="GRN2526-0008480"/>
    <d v="2026-03-02T00:00:00"/>
    <m/>
    <n v="39"/>
    <s v="Ontime"/>
    <m/>
  </r>
  <r>
    <n v="1871"/>
    <s v="Expent  cost"/>
    <m/>
    <m/>
    <m/>
    <d v="2026-01-15T00:00:00"/>
    <s v="PR2526-04290"/>
    <s v="PO2526-05972 "/>
    <d v="2026-01-22T00:00:00"/>
    <m/>
    <n v="60"/>
    <s v="SFST81000048"/>
    <s v="Cooling machine for PD line"/>
    <s v="Condencer Unit No.23 (Air Blast Freezer1)"/>
    <n v="3"/>
    <s v="ค่าดำเนินการตรวจเช็คพร้อมแก้ไขรวมค่าเดินทางไปกลับ"/>
    <n v="1"/>
    <s v="JOB."/>
    <n v="6090"/>
    <n v="6090"/>
    <m/>
    <x v="62"/>
    <s v="Recive bill and GRN already"/>
    <s v="GRN2526-0008480"/>
    <d v="2026-03-02T00:00:00"/>
    <m/>
    <n v="39"/>
    <s v="Ontime"/>
    <m/>
  </r>
  <r>
    <n v="1872"/>
    <s v="Expent  cost"/>
    <m/>
    <m/>
    <m/>
    <d v="2026-01-15T00:00:00"/>
    <s v="PR2526-04294"/>
    <s v="PO2526-05973 "/>
    <d v="2026-01-22T00:00:00"/>
    <m/>
    <n v="120"/>
    <s v="SFST81000048"/>
    <s v="PD Machine"/>
    <s v="Steam Bratt pan No.1"/>
    <n v="1"/>
    <s v="งานย้ายเครื่อง Steam Bratt Pan No.1 &amp; Round Bratt Pan No.2 (งานเพิ่ม)_x000a_งานเพิ่มงานรื้อถอน-ย้าย-ติดตั้ง Steam Round Bratt Pan No.1_x000a_งานเพิ่มท่อ Main Steam Supply-Condensate รวมถึง Jacket + Main Valve"/>
    <n v="1"/>
    <s v="JOB."/>
    <n v="5000"/>
    <n v="5000"/>
    <m/>
    <x v="202"/>
    <s v="Recive bill and GRN already"/>
    <s v="GRN2526-0007788"/>
    <d v="2026-02-05T00:00:00"/>
    <m/>
    <n v="14"/>
    <s v="Ontime"/>
    <m/>
  </r>
  <r>
    <n v="1873"/>
    <s v="Expent  cost"/>
    <m/>
    <m/>
    <m/>
    <d v="2026-01-15T00:00:00"/>
    <s v="PR2526-04294"/>
    <s v="PO2526-05973 "/>
    <d v="2026-01-22T00:00:00"/>
    <m/>
    <n v="120"/>
    <s v="SFST81000048"/>
    <s v="PD Machine"/>
    <s v="Steam Bratt pan No.1"/>
    <n v="2"/>
    <s v="Pipe Size 3/4&quot;"/>
    <n v="24"/>
    <s v="JOB."/>
    <n v="1083.3333333333333"/>
    <n v="26000"/>
    <m/>
    <x v="202"/>
    <s v="Recive bill and GRN already"/>
    <s v="GRN2526-0007788"/>
    <d v="2026-02-05T00:00:00"/>
    <m/>
    <n v="14"/>
    <s v="Ontime"/>
    <m/>
  </r>
  <r>
    <n v="1874"/>
    <s v="Expent  cost"/>
    <m/>
    <m/>
    <m/>
    <d v="2026-01-15T00:00:00"/>
    <s v="PR2526-04294"/>
    <s v="PO2526-05973 "/>
    <d v="2026-01-22T00:00:00"/>
    <m/>
    <n v="120"/>
    <s v="SFST81000048"/>
    <s v="PD Machine"/>
    <s v="Steam Bratt pan No.1"/>
    <n v="3"/>
    <s v="Pipe Fitting"/>
    <n v="1"/>
    <s v="JOB."/>
    <n v="1850"/>
    <n v="1850"/>
    <m/>
    <x v="202"/>
    <s v="Recive bill and GRN already"/>
    <s v="GRN2526-0007788"/>
    <d v="2026-02-05T00:00:00"/>
    <m/>
    <n v="14"/>
    <s v="Ontime"/>
    <m/>
  </r>
  <r>
    <n v="1875"/>
    <s v="Expent  cost"/>
    <m/>
    <m/>
    <m/>
    <d v="2026-01-15T00:00:00"/>
    <s v="PR2526-04294"/>
    <s v="PO2526-05973 "/>
    <d v="2026-01-22T00:00:00"/>
    <m/>
    <n v="120"/>
    <s v="SFST81000048"/>
    <s v="PD Machine"/>
    <s v="Steam Bratt pan No.2"/>
    <n v="4"/>
    <s v="Jacket Aluminium Insulation"/>
    <n v="24"/>
    <s v="JOB."/>
    <n v="1300"/>
    <n v="31200"/>
    <m/>
    <x v="202"/>
    <s v="Recive bill and GRN already"/>
    <s v="GRN2526-0007788"/>
    <d v="2026-02-05T00:00:00"/>
    <m/>
    <n v="14"/>
    <s v="Ontime"/>
    <m/>
  </r>
  <r>
    <n v="1876"/>
    <s v="Expent  cost"/>
    <m/>
    <m/>
    <m/>
    <d v="2026-01-15T00:00:00"/>
    <s v="PR2526-04294"/>
    <s v="PO2526-05973 "/>
    <d v="2026-01-22T00:00:00"/>
    <m/>
    <n v="120"/>
    <s v="SFST81000048"/>
    <s v="PD Machine"/>
    <s v="Steam Bratt pan No.2"/>
    <n v="5"/>
    <s v="Pipe Support"/>
    <n v="1"/>
    <s v="JOB."/>
    <n v="1850"/>
    <n v="1850"/>
    <m/>
    <x v="202"/>
    <s v="Recive bill and GRN already"/>
    <s v="GRN2526-0007788"/>
    <d v="2026-02-05T00:00:00"/>
    <m/>
    <n v="14"/>
    <s v="Ontime"/>
    <m/>
  </r>
  <r>
    <n v="1877"/>
    <s v="Expent  cost"/>
    <m/>
    <m/>
    <m/>
    <d v="2026-01-15T00:00:00"/>
    <s v="PR2526-04294"/>
    <s v="PO2526-05973 "/>
    <d v="2026-01-22T00:00:00"/>
    <m/>
    <n v="120"/>
    <s v="SFST81000048"/>
    <s v="PD Machine"/>
    <s v="Steam Bratt pan No.2"/>
    <n v="6"/>
    <s v="Main valve_x000a_Overhead &amp; Profit"/>
    <n v="4"/>
    <s v="JOB."/>
    <n v="4750"/>
    <n v="19000"/>
    <m/>
    <x v="202"/>
    <s v="Recive bill and GRN already"/>
    <s v="GRN2526-0007788"/>
    <d v="2026-02-05T00:00:00"/>
    <m/>
    <n v="14"/>
    <s v="Ontime"/>
    <m/>
  </r>
  <r>
    <n v="1878"/>
    <s v="Expent  cost"/>
    <m/>
    <m/>
    <m/>
    <d v="2026-01-15T00:00:00"/>
    <s v="PR2526-04294"/>
    <s v="PO2526-05973 "/>
    <d v="2026-01-22T00:00:00"/>
    <m/>
    <n v="120"/>
    <s v="SFST81000048"/>
    <s v="PD Machine"/>
    <s v="Steam Bratt pan No.2"/>
    <n v="7"/>
    <s v="On site service, Transport, Hand Tools Haevy Tools, and Overhead Profit"/>
    <n v="1"/>
    <s v="JOB."/>
    <n v="7500"/>
    <n v="7500"/>
    <m/>
    <x v="202"/>
    <s v="Recive bill and GRN already"/>
    <s v="GRN2526-0007788"/>
    <d v="2026-02-05T00:00:00"/>
    <m/>
    <n v="14"/>
    <s v="Ontime"/>
    <m/>
  </r>
  <r>
    <n v="1879"/>
    <s v="Expent  cost"/>
    <m/>
    <m/>
    <m/>
    <d v="2026-01-19T00:00:00"/>
    <s v="PR2526-04359"/>
    <s v="PO2526-05974"/>
    <d v="2026-01-22T00:00:00"/>
    <m/>
    <n v="60"/>
    <s v="SFST81000048"/>
    <s v="PD Machine"/>
    <s v="Combi oven No.2"/>
    <n v="1"/>
    <s v="Service Charge_x000a_- ค่าบริการตรวจเช็ค/เปลี่ยนอะไหล่ - กรุงเทพมหานคร_x000a_- เวลาเข้าตรวจเช็ควันจันทร์ ถึง วันศุกร์ 09:00 - 18:00 น._x000a_- ไม่รวมโอทีสําหรับเข้างานวันเสาร์และอาทิตย์ (นอกเวลาทําการ)"/>
    <n v="1"/>
    <s v="JOB."/>
    <n v="3000"/>
    <n v="3000"/>
    <m/>
    <x v="30"/>
    <s v="Recive bill and GRN already"/>
    <s v="GRN2526-0008173"/>
    <d v="2026-02-17T00:00:00"/>
    <m/>
    <n v="26"/>
    <s v="Ontime"/>
    <m/>
  </r>
  <r>
    <n v="1880"/>
    <s v="Expent  cost"/>
    <m/>
    <m/>
    <m/>
    <d v="2026-01-19T00:00:00"/>
    <s v="PR2526-04359"/>
    <s v="PO2526-05974"/>
    <d v="2026-01-22T00:00:00"/>
    <m/>
    <n v="60"/>
    <s v="SFST81000048"/>
    <s v="PD Machine"/>
    <s v="Combi oven No.2"/>
    <n v="2"/>
    <s v="ค่าบริการนอกเนื่องเวลาทําการ (OTพนักงาน)_x000a_- วันรรรมดา เข้างานหลัง 17.00 หรือ วันอาทิตย์_x000a_- **กรณี เข้าวันหยุด หลังเวลาทำการ หรือ วันเสาร์อาทิตย์"/>
    <n v="1"/>
    <s v="JOB."/>
    <n v="2000"/>
    <n v="2000"/>
    <m/>
    <x v="30"/>
    <s v="Recive bill and GRN already"/>
    <s v="GRN2526-0008173"/>
    <d v="2026-02-17T00:00:00"/>
    <m/>
    <n v="26"/>
    <s v="Ontime"/>
    <m/>
  </r>
  <r>
    <n v="1881"/>
    <s v="Expent  cost"/>
    <m/>
    <m/>
    <m/>
    <d v="2026-01-19T00:00:00"/>
    <s v="PR2526-04359"/>
    <s v="PO2526-05974"/>
    <d v="2026-01-22T00:00:00"/>
    <m/>
    <n v="60"/>
    <s v="SFST81000048"/>
    <s v="PD Machine"/>
    <s v="Combi oven No.2"/>
    <n v="3"/>
    <s v="56.01.500P Emergency overflow-tube LM1 LM2; G"/>
    <n v="1"/>
    <s v="PCS."/>
    <n v="1500"/>
    <n v="1500"/>
    <m/>
    <x v="30"/>
    <s v="Recive bill and GRN already"/>
    <s v="GRN2526-0008173"/>
    <d v="2026-02-17T00:00:00"/>
    <m/>
    <n v="26"/>
    <s v="Ontime"/>
    <m/>
  </r>
  <r>
    <n v="1882"/>
    <s v="Expent  cost"/>
    <m/>
    <m/>
    <m/>
    <d v="2026-01-19T00:00:00"/>
    <s v="PR2526-04377"/>
    <s v="PO2526-06280 "/>
    <d v="2026-01-28T00:00:00"/>
    <m/>
    <n v="30"/>
    <s v="SFST11000256"/>
    <s v="Consumable part for MN"/>
    <s v="Consumable part"/>
    <n v="1"/>
    <s v="Bio Solution 1 lit"/>
    <n v="4"/>
    <s v="BOT."/>
    <n v="800"/>
    <n v="3200"/>
    <m/>
    <x v="138"/>
    <s v="Recive bill and GRN already"/>
    <s v="GRN2526-0007795"/>
    <d v="2026-02-05T00:00:00"/>
    <m/>
    <n v="8"/>
    <s v="Ontime"/>
    <m/>
  </r>
  <r>
    <n v="1883"/>
    <s v="Expent  cost"/>
    <m/>
    <m/>
    <m/>
    <d v="2026-01-21T00:00:00"/>
    <s v="PR2526-04395"/>
    <s v="PO2526-06288 "/>
    <d v="2026-01-29T00:00:00"/>
    <m/>
    <n v="60"/>
    <s v="SFST81000048"/>
    <s v="PD Machine"/>
    <s v="Combi oven No.2"/>
    <n v="1"/>
    <s v="56.01.020P Recirculation pump"/>
    <n v="1"/>
    <s v="PCS."/>
    <n v="3150"/>
    <n v="3150"/>
    <m/>
    <x v="30"/>
    <s v="Recive bill and GRN already"/>
    <s v="GRN2526-0008174"/>
    <d v="2026-02-17T00:00:00"/>
    <m/>
    <n v="19"/>
    <s v="Ontime"/>
    <m/>
  </r>
  <r>
    <n v="1884"/>
    <s v="Expent  cost"/>
    <m/>
    <m/>
    <m/>
    <d v="2026-01-21T00:00:00"/>
    <s v="PR2526-04396"/>
    <s v="PO2526-06289"/>
    <d v="2026-01-29T00:00:00"/>
    <m/>
    <n v="120"/>
    <s v="SFST81000009"/>
    <s v="Consumable part for MN"/>
    <s v="Consumable part"/>
    <n v="1"/>
    <s v="ข้อต่อตรงทองเหลือง M22x1.5 (5/8&quot;) เกลียวนอก x 1/2&quot; เกลียวใน"/>
    <n v="12"/>
    <s v="PCS."/>
    <n v="165"/>
    <n v="1980"/>
    <m/>
    <x v="163"/>
    <s v="Recive bill and GRN already"/>
    <s v="GRN2526-0008476"/>
    <d v="2026-03-02T00:00:00"/>
    <m/>
    <n v="32"/>
    <s v="Ontime"/>
    <m/>
  </r>
  <r>
    <n v="1885"/>
    <s v="Expent  cost"/>
    <m/>
    <m/>
    <m/>
    <d v="2026-01-21T00:00:00"/>
    <s v="PR2526-04396"/>
    <s v="PO2526-06290"/>
    <d v="2026-01-29T00:00:00"/>
    <m/>
    <n v="30"/>
    <s v="SFST81000009"/>
    <s v="Consumable part for MN"/>
    <s v="Consumable part"/>
    <n v="2"/>
    <s v="แฟร์นัททองเหลืองแบบหนา 1/4&quot;"/>
    <n v="10"/>
    <s v="PCS."/>
    <n v="40"/>
    <n v="400"/>
    <m/>
    <x v="192"/>
    <s v="Recive bill and GRN already"/>
    <s v="GRN2526-0008212"/>
    <d v="2026-02-18T00:00:00"/>
    <m/>
    <n v="20"/>
    <s v="Ontime"/>
    <m/>
  </r>
  <r>
    <n v="1886"/>
    <s v="Expent  cost"/>
    <m/>
    <m/>
    <m/>
    <d v="2026-01-21T00:00:00"/>
    <s v="PR2526-04396"/>
    <s v="PO2526-06290"/>
    <d v="2026-01-29T00:00:00"/>
    <m/>
    <n v="30"/>
    <s v="SFST81000009"/>
    <s v="Consumable part for MN"/>
    <s v="Consumable part"/>
    <n v="3"/>
    <s v="แฟร์นัททองเหลืองแบบหนา 3/8&quot;"/>
    <n v="10"/>
    <s v="PCS."/>
    <n v="38"/>
    <n v="380"/>
    <m/>
    <x v="192"/>
    <s v="Recive bill and GRN already"/>
    <s v="GRN2526-0008212"/>
    <d v="2026-02-18T00:00:00"/>
    <m/>
    <n v="20"/>
    <s v="Ontime"/>
    <m/>
  </r>
  <r>
    <n v="1887"/>
    <s v="Expent  cost"/>
    <m/>
    <m/>
    <m/>
    <d v="2026-01-21T00:00:00"/>
    <s v="PR2526-04396"/>
    <s v="PO2526-06290"/>
    <d v="2026-01-29T00:00:00"/>
    <m/>
    <n v="30"/>
    <s v="SFST81000009"/>
    <s v="Consumable part for MN"/>
    <s v="Consumable part"/>
    <n v="4"/>
    <s v="แฟร์นัททองเหลืองแบบหนา 5/8&quot;"/>
    <n v="10"/>
    <s v="PCS."/>
    <n v="53"/>
    <n v="530"/>
    <m/>
    <x v="192"/>
    <s v="Recive bill and GRN already"/>
    <s v="GRN2526-0008212"/>
    <d v="2026-02-18T00:00:00"/>
    <m/>
    <n v="20"/>
    <s v="Ontime"/>
    <m/>
  </r>
  <r>
    <n v="1888"/>
    <s v="Expent  cost"/>
    <m/>
    <m/>
    <m/>
    <d v="2026-01-21T00:00:00"/>
    <s v="PR2526-04396"/>
    <s v="PO2526-06290"/>
    <d v="2026-01-29T00:00:00"/>
    <m/>
    <n v="30"/>
    <s v="SFST81000009"/>
    <s v="Consumable part for MN"/>
    <s v="Consumable part"/>
    <n v="5"/>
    <s v="แฟร์นัททองเหลืองแบบหนา 1/2&quot;"/>
    <n v="10"/>
    <s v="PCS."/>
    <n v="45"/>
    <n v="450"/>
    <m/>
    <x v="192"/>
    <s v="Recive bill and GRN already"/>
    <s v="GRN2526-0008212"/>
    <d v="2026-02-18T00:00:00"/>
    <m/>
    <n v="20"/>
    <s v="Ontime"/>
    <m/>
  </r>
  <r>
    <n v="1889"/>
    <s v="Expent  cost"/>
    <m/>
    <m/>
    <m/>
    <d v="2026-01-21T00:00:00"/>
    <s v="PR2526-04396"/>
    <s v="PO2526-06290"/>
    <d v="2026-01-29T00:00:00"/>
    <m/>
    <n v="30"/>
    <s v="SFST81000009"/>
    <s v="Consumable part for MN"/>
    <s v="Consumable part"/>
    <n v="6"/>
    <s v="แฟร์นัททองเหลืองแบบหนา 3/4&quot;"/>
    <n v="10"/>
    <s v="PCS."/>
    <n v="88"/>
    <n v="880"/>
    <m/>
    <x v="192"/>
    <s v="Recive bill and GRN already"/>
    <s v="GRN2526-0008212"/>
    <d v="2026-02-18T00:00:00"/>
    <m/>
    <n v="20"/>
    <s v="Ontime"/>
    <m/>
  </r>
  <r>
    <n v="1890"/>
    <s v="Expent  cost"/>
    <m/>
    <m/>
    <m/>
    <d v="2026-01-21T00:00:00"/>
    <s v="PR2526-04396"/>
    <s v="PO2526-06290"/>
    <d v="2026-01-29T00:00:00"/>
    <m/>
    <n v="30"/>
    <s v="SFST81000009"/>
    <s v="Consumable part for MN"/>
    <s v="Consumable part"/>
    <n v="7"/>
    <s v="ยูเนี่ยนทองเหลือง 1/4&quot;"/>
    <n v="5"/>
    <s v="PCS."/>
    <n v="47"/>
    <n v="235"/>
    <m/>
    <x v="192"/>
    <s v="Recive bill and GRN already"/>
    <s v="GRN2526-0008212"/>
    <d v="2026-02-18T00:00:00"/>
    <m/>
    <n v="20"/>
    <s v="Ontime"/>
    <m/>
  </r>
  <r>
    <n v="1891"/>
    <s v="Expent  cost"/>
    <m/>
    <m/>
    <m/>
    <d v="2026-01-21T00:00:00"/>
    <s v="PR2526-04396"/>
    <s v="PO2526-06290"/>
    <d v="2026-01-29T00:00:00"/>
    <m/>
    <n v="30"/>
    <s v="SFST81000009"/>
    <s v="Consumable part for MN"/>
    <s v="Consumable part"/>
    <n v="8"/>
    <s v="ยูเนี่ยนทองเหลือง 3/8&quot;"/>
    <n v="5"/>
    <s v="PCS."/>
    <n v="55"/>
    <n v="275"/>
    <m/>
    <x v="192"/>
    <s v="Recive bill and GRN already"/>
    <s v="GRN2526-0008212"/>
    <d v="2026-02-18T00:00:00"/>
    <m/>
    <n v="20"/>
    <s v="Ontime"/>
    <m/>
  </r>
  <r>
    <n v="1892"/>
    <s v="Expent  cost"/>
    <m/>
    <m/>
    <m/>
    <d v="2026-01-21T00:00:00"/>
    <s v="PR2526-04396"/>
    <s v="PO2526-06290"/>
    <d v="2026-01-29T00:00:00"/>
    <m/>
    <n v="30"/>
    <s v="SFST81000009"/>
    <s v="Consumable part for MN"/>
    <s v="Consumable part"/>
    <n v="9"/>
    <s v="ยูเนี่ยนทองเหลือง 1/2&quot;"/>
    <n v="5"/>
    <s v="PCS."/>
    <n v="70"/>
    <n v="350"/>
    <m/>
    <x v="192"/>
    <s v="Recive bill and GRN already"/>
    <s v="GRN2526-0008212"/>
    <d v="2026-02-18T00:00:00"/>
    <m/>
    <n v="20"/>
    <s v="Ontime"/>
    <m/>
  </r>
  <r>
    <n v="1893"/>
    <s v="Expent  cost"/>
    <m/>
    <m/>
    <m/>
    <d v="2026-01-21T00:00:00"/>
    <s v="PR2526-04396"/>
    <s v="PO2526-06290"/>
    <d v="2026-01-29T00:00:00"/>
    <m/>
    <n v="30"/>
    <s v="SFST81000009"/>
    <s v="Consumable part for MN"/>
    <s v="Consumable part"/>
    <n v="10"/>
    <s v="ยูเนี่ยนทองเหลือง 5/8&quot;"/>
    <n v="5"/>
    <s v="PCS."/>
    <n v="100"/>
    <n v="500"/>
    <m/>
    <x v="192"/>
    <s v="Recive bill and GRN already"/>
    <s v="GRN2526-0008212"/>
    <d v="2026-02-18T00:00:00"/>
    <m/>
    <n v="20"/>
    <s v="Ontime"/>
    <m/>
  </r>
  <r>
    <n v="1894"/>
    <s v="Expent  cost"/>
    <m/>
    <m/>
    <m/>
    <d v="2026-01-21T00:00:00"/>
    <s v="PR2526-04396"/>
    <s v="PO2526-06290"/>
    <d v="2026-01-29T00:00:00"/>
    <m/>
    <n v="120"/>
    <s v="SFST81000009"/>
    <s v="Consumable part for MN"/>
    <s v="Consumable part"/>
    <n v="11"/>
    <s v="ยูเนี่ยนทองเหลือง 3 ด้าน 3/16&quot;"/>
    <n v="3"/>
    <s v="PCS."/>
    <n v="95"/>
    <n v="285"/>
    <m/>
    <x v="192"/>
    <s v="Recive bill and GRN already"/>
    <s v="GRN2526-0008643"/>
    <d v="2026-03-04T00:00:00"/>
    <m/>
    <n v="34"/>
    <s v="Ontime"/>
    <m/>
  </r>
  <r>
    <n v="1895"/>
    <s v="Expent  cost"/>
    <m/>
    <m/>
    <m/>
    <d v="2026-01-21T00:00:00"/>
    <s v="PR2526-04396"/>
    <s v="PO2526-06290"/>
    <d v="2026-01-29T00:00:00"/>
    <m/>
    <n v="30"/>
    <s v="SFST81000009"/>
    <s v="Consumable part for MN"/>
    <s v="Consumable part"/>
    <n v="12"/>
    <s v="ยูเนี่ยนทองเหลือง 3 ด้าน เกลี่ยว UNF 5/16&quot;"/>
    <n v="3"/>
    <s v="PCS."/>
    <n v="120"/>
    <n v="360"/>
    <m/>
    <x v="192"/>
    <s v="Recive bill and GRN already"/>
    <s v="GRN2526-0008212"/>
    <d v="2026-02-18T00:00:00"/>
    <m/>
    <n v="20"/>
    <s v="Ontime"/>
    <m/>
  </r>
  <r>
    <n v="1896"/>
    <s v="Expent  cost"/>
    <m/>
    <m/>
    <m/>
    <d v="2026-01-21T00:00:00"/>
    <s v="PR2526-04396"/>
    <s v="PO2526-06290"/>
    <d v="2026-01-29T00:00:00"/>
    <m/>
    <n v="30"/>
    <s v="SFST81000009"/>
    <s v="Consumable part for MN"/>
    <s v="Consumable part"/>
    <n v="13"/>
    <s v="ยูเนี่ยนทองเหลือง 3 ด้าน เกลียว UNF 3/8&quot;"/>
    <n v="3"/>
    <s v="PCS."/>
    <n v="130"/>
    <n v="390"/>
    <m/>
    <x v="192"/>
    <s v="Recive bill and GRN already"/>
    <s v="GRN2526-0008212"/>
    <d v="2026-02-18T00:00:00"/>
    <m/>
    <n v="20"/>
    <s v="Ontime"/>
    <m/>
  </r>
  <r>
    <n v="1897"/>
    <s v="Expent  cost"/>
    <m/>
    <m/>
    <m/>
    <d v="2026-01-21T00:00:00"/>
    <s v="PR2526-04396"/>
    <s v="PO2526-06290"/>
    <d v="2026-01-29T00:00:00"/>
    <m/>
    <n v="30"/>
    <s v="SFST81000009"/>
    <s v="Consumable part for MN"/>
    <s v="Consumable part"/>
    <n v="14"/>
    <s v="ยูเนี่ยนทองเหลือง 3 ด้าน เกลียว UNF 1/4&quot;"/>
    <n v="3"/>
    <s v="PCS."/>
    <n v="95"/>
    <n v="285"/>
    <m/>
    <x v="192"/>
    <s v="Recive bill and GRN already"/>
    <s v="GRN2526-0008212"/>
    <d v="2026-02-18T00:00:00"/>
    <m/>
    <n v="20"/>
    <s v="Ontime"/>
    <m/>
  </r>
  <r>
    <n v="1898"/>
    <s v="Expent  cost"/>
    <m/>
    <m/>
    <m/>
    <d v="2026-01-21T00:00:00"/>
    <s v="PR2526-04398"/>
    <s v="PO2526-06483"/>
    <d v="2026-02-10T00:00:00"/>
    <m/>
    <n v="60"/>
    <s v="SFST81000009"/>
    <s v="Civill jobs (Floor-Wall-Celling-roof)"/>
    <s v="Cevil quipment  &amp; Part"/>
    <n v="1"/>
    <s v="KOYO bearing #6201"/>
    <n v="64"/>
    <s v="PCS."/>
    <n v="90"/>
    <n v="5760"/>
    <m/>
    <x v="218"/>
    <s v="Recive bill and GRN already"/>
    <s v="GRN2526-0008313"/>
    <d v="2026-02-20T00:00:00"/>
    <m/>
    <n v="10"/>
    <s v="Ontime"/>
    <m/>
  </r>
  <r>
    <n v="1899"/>
    <s v="Expent  cost"/>
    <m/>
    <m/>
    <m/>
    <d v="2026-01-21T00:00:00"/>
    <s v="PR2526-04398"/>
    <s v="PO2526-06483"/>
    <d v="2026-02-10T00:00:00"/>
    <m/>
    <n v="60"/>
    <s v="SFST81000009"/>
    <s v="Civill jobs (Floor-Wall-Celling-roof)"/>
    <s v="Cevil quipment  &amp; Part"/>
    <n v="2"/>
    <s v="Chain #530"/>
    <n v="2"/>
    <s v="PCS."/>
    <n v="1350"/>
    <n v="2700"/>
    <m/>
    <x v="218"/>
    <s v="Recive bill and GRN already"/>
    <s v="GRN2526-0008313"/>
    <d v="2026-02-20T00:00:00"/>
    <m/>
    <n v="10"/>
    <s v="Ontime"/>
    <m/>
  </r>
  <r>
    <n v="1900"/>
    <s v="Expent  cost"/>
    <m/>
    <m/>
    <m/>
    <d v="2026-01-21T00:00:00"/>
    <s v="PR2526-04398"/>
    <s v="PO2526-06483"/>
    <d v="2026-02-10T00:00:00"/>
    <m/>
    <n v="60"/>
    <s v="SFST81000009"/>
    <s v="Civill jobs (Floor-Wall-Celling-roof)"/>
    <s v="Cevil quipment  &amp; Part"/>
    <n v="3"/>
    <s v="Infrared motion sensor"/>
    <n v="2"/>
    <s v="PCS."/>
    <n v="500"/>
    <n v="1000"/>
    <m/>
    <x v="218"/>
    <s v="Recive bill and GRN already"/>
    <s v="GRN2526-0008313"/>
    <d v="2026-02-20T00:00:00"/>
    <m/>
    <n v="10"/>
    <s v="Ontime"/>
    <m/>
  </r>
  <r>
    <n v="1901"/>
    <s v="Expent  cost"/>
    <m/>
    <m/>
    <m/>
    <d v="2026-01-21T00:00:00"/>
    <s v="PR2526-04398"/>
    <s v="PO2526-06483"/>
    <d v="2026-02-10T00:00:00"/>
    <m/>
    <n v="60"/>
    <s v="SFST81000009"/>
    <s v="Civill jobs (Floor-Wall-Celling-roof)"/>
    <s v="Cevil quipment  &amp; Part"/>
    <n v="4"/>
    <s v="Remote control"/>
    <n v="2"/>
    <s v="PCS."/>
    <n v="990"/>
    <n v="1980"/>
    <m/>
    <x v="218"/>
    <s v="Recive bill and GRN already"/>
    <s v="GRN2526-0008313"/>
    <d v="2026-02-20T00:00:00"/>
    <m/>
    <n v="10"/>
    <s v="Ontime"/>
    <m/>
  </r>
  <r>
    <n v="1902"/>
    <s v="Expent  cost"/>
    <m/>
    <m/>
    <m/>
    <d v="2026-01-21T00:00:00"/>
    <s v="PR2526-04398"/>
    <s v="PO2526-06483"/>
    <d v="2026-02-10T00:00:00"/>
    <m/>
    <n v="60"/>
    <s v="SFST81000009"/>
    <s v="Civill jobs (Floor-Wall-Celling-roof)"/>
    <s v="Cevil quipment  &amp; Part"/>
    <n v="5"/>
    <s v="Plug-in control box with push buttons"/>
    <n v="2"/>
    <s v="PCS."/>
    <n v="1500"/>
    <n v="3000"/>
    <m/>
    <x v="218"/>
    <s v="Recive bill and GRN already"/>
    <s v="GRN2526-0008313"/>
    <d v="2026-02-20T00:00:00"/>
    <m/>
    <n v="10"/>
    <s v="Ontime"/>
    <m/>
  </r>
  <r>
    <n v="1903"/>
    <s v="Expent  cost"/>
    <m/>
    <m/>
    <m/>
    <d v="2026-01-21T00:00:00"/>
    <s v="PR2526-04398"/>
    <s v="PO2526-06483"/>
    <d v="2026-02-10T00:00:00"/>
    <m/>
    <n v="60"/>
    <s v="SFST81000009"/>
    <s v="Civill jobs (Floor-Wall-Celling-roof)"/>
    <s v="Cevil quipment  &amp; Part"/>
    <n v="6"/>
    <s v="Onsite Service"/>
    <n v="1"/>
    <s v="JOB."/>
    <n v="5000"/>
    <n v="5000"/>
    <m/>
    <x v="218"/>
    <s v="Recive bill and GRN already"/>
    <s v="GRN2526-0008313"/>
    <d v="2026-02-20T00:00:00"/>
    <m/>
    <n v="10"/>
    <s v="Ontime"/>
    <m/>
  </r>
  <r>
    <n v="1904"/>
    <s v="Expent  cost"/>
    <m/>
    <m/>
    <m/>
    <d v="2026-01-21T00:00:00"/>
    <s v="PR2526-04399"/>
    <s v="PO2526-06469"/>
    <d v="2026-02-10T00:00:00"/>
    <m/>
    <n v="60"/>
    <s v="SFST81000064"/>
    <s v="Annual cost"/>
    <s v="Inspect cost"/>
    <n v="1"/>
    <s v="ค่าบริการ งานที่ปรึกษาระบบการจัดการพลังงาน ประจำปี 2568"/>
    <n v="1"/>
    <s v="JOB."/>
    <n v="25000"/>
    <n v="25000"/>
    <m/>
    <x v="97"/>
    <s v="Recive bill and GRN already"/>
    <s v="GRN2627-0000302"/>
    <d v="2026-04-09T00:00:00"/>
    <m/>
    <n v="58"/>
    <s v="Ontime"/>
    <m/>
  </r>
  <r>
    <n v="1905"/>
    <s v="Expent  cost"/>
    <m/>
    <m/>
    <m/>
    <d v="2026-01-21T00:00:00"/>
    <s v="PR2526-04433"/>
    <s v="PO2526-06299"/>
    <d v="2026-01-29T00:00:00"/>
    <m/>
    <n v="30"/>
    <s v="SFST11000004"/>
    <s v="Consumable part for MN"/>
    <s v="Consumable part"/>
    <n v="1"/>
    <s v="เกลือล้างเรซิน"/>
    <n v="3000"/>
    <s v="KG"/>
    <n v="3.7"/>
    <n v="11100"/>
    <m/>
    <x v="21"/>
    <s v="Recive bill and GRN already"/>
    <s v="GRN2526-0007599"/>
    <d v="2026-02-02T00:00:00"/>
    <m/>
    <n v="4"/>
    <s v="Ontime"/>
    <m/>
  </r>
  <r>
    <n v="1906"/>
    <s v="Expent  cost"/>
    <m/>
    <m/>
    <m/>
    <d v="2026-01-21T00:00:00"/>
    <s v="PR2526-04440"/>
    <s v="PO2526-06294"/>
    <d v="2026-01-29T00:00:00"/>
    <m/>
    <n v="60"/>
    <s v="SFST34000004"/>
    <s v="Consumable part for MN"/>
    <s v="Consumable part"/>
    <n v="1"/>
    <s v="ข้อต่อเกลียวนอก(PVC), 1/2&quot;"/>
    <n v="20"/>
    <s v="PCS."/>
    <n v="3"/>
    <n v="60"/>
    <m/>
    <x v="14"/>
    <s v="Recive bill and GRN already"/>
    <s v="GRN2526-0007808"/>
    <d v="2026-02-05T00:00:00"/>
    <m/>
    <n v="7"/>
    <s v="Ontime"/>
    <m/>
  </r>
  <r>
    <n v="1907"/>
    <s v="Expent  cost"/>
    <m/>
    <m/>
    <m/>
    <d v="2026-01-21T00:00:00"/>
    <s v="PR2526-04440"/>
    <s v="PO2526-06294"/>
    <d v="2026-01-29T00:00:00"/>
    <m/>
    <n v="60"/>
    <s v="SFST34000005"/>
    <s v="Consumable part for MN"/>
    <s v="Consumable part"/>
    <n v="2"/>
    <s v="ข้อต่อเกลียวนอก(PVC), 3/4&quot;"/>
    <n v="20"/>
    <s v="PCS."/>
    <n v="5"/>
    <n v="100"/>
    <m/>
    <x v="14"/>
    <s v="Recive bill and GRN already"/>
    <s v="GRN2526-0007808"/>
    <d v="2026-02-05T00:00:00"/>
    <m/>
    <n v="7"/>
    <s v="Ontime"/>
    <m/>
  </r>
  <r>
    <n v="1908"/>
    <s v="Expent  cost"/>
    <m/>
    <m/>
    <m/>
    <d v="2026-01-21T00:00:00"/>
    <s v="PR2526-04440"/>
    <s v="PO2526-06294"/>
    <d v="2026-01-29T00:00:00"/>
    <m/>
    <n v="60"/>
    <s v="SFST34000006"/>
    <s v="Consumable part for MN"/>
    <s v="Consumable part"/>
    <n v="3"/>
    <s v="ข้อต่อเกลียวนอก(PVC), 1&quot;"/>
    <n v="20"/>
    <s v="PCS."/>
    <n v="6"/>
    <n v="120"/>
    <m/>
    <x v="14"/>
    <s v="Recive bill and GRN already"/>
    <s v="GRN2526-0007808"/>
    <d v="2026-02-05T00:00:00"/>
    <m/>
    <n v="7"/>
    <s v="Ontime"/>
    <m/>
  </r>
  <r>
    <n v="1909"/>
    <s v="Expent  cost"/>
    <m/>
    <m/>
    <m/>
    <d v="2026-01-21T00:00:00"/>
    <s v="PR2526-04440"/>
    <s v="PO2526-06294"/>
    <d v="2026-01-29T00:00:00"/>
    <m/>
    <n v="60"/>
    <s v="SFST34000007"/>
    <s v="Consumable part for MN"/>
    <s v="Consumable part"/>
    <n v="4"/>
    <s v="ข้อต่อPVC ตรงเกลียวใน PVC, 1/2&quot;"/>
    <n v="20"/>
    <s v="PCS."/>
    <n v="3.5"/>
    <n v="70"/>
    <m/>
    <x v="14"/>
    <s v="Recive bill and GRN already"/>
    <s v="GRN2526-0007808"/>
    <d v="2026-02-05T00:00:00"/>
    <m/>
    <n v="7"/>
    <s v="Ontime"/>
    <m/>
  </r>
  <r>
    <n v="1910"/>
    <s v="Expent  cost"/>
    <m/>
    <m/>
    <m/>
    <d v="2026-01-21T00:00:00"/>
    <s v="PR2526-04440"/>
    <s v="PO2526-06294"/>
    <d v="2026-01-29T00:00:00"/>
    <m/>
    <n v="60"/>
    <s v="SFST34000008"/>
    <s v="Consumable part for MN"/>
    <s v="Consumable part"/>
    <n v="5"/>
    <s v="ข้อต่อPVC ตรงเกลียวใน PVC, 3/4&quot;"/>
    <n v="10"/>
    <s v="PCS."/>
    <n v="5"/>
    <n v="50"/>
    <m/>
    <x v="14"/>
    <s v="Recive bill and GRN already"/>
    <s v="GRN2526-0007808"/>
    <d v="2026-02-05T00:00:00"/>
    <m/>
    <n v="7"/>
    <s v="Ontime"/>
    <m/>
  </r>
  <r>
    <n v="1911"/>
    <s v="Expent  cost"/>
    <m/>
    <m/>
    <m/>
    <d v="2026-01-21T00:00:00"/>
    <s v="PR2526-04440"/>
    <s v="PO2526-06294"/>
    <d v="2026-01-29T00:00:00"/>
    <m/>
    <n v="60"/>
    <s v="SFST34000009"/>
    <s v="Consumable part for MN"/>
    <s v="Consumable part"/>
    <n v="6"/>
    <s v="ข้อต่อPVC ตรงเกลียวใน PVC, 1&quot;"/>
    <n v="10"/>
    <s v="PCS."/>
    <n v="8"/>
    <n v="80"/>
    <m/>
    <x v="14"/>
    <s v="Recive bill and GRN already"/>
    <s v="GRN2526-0007808"/>
    <d v="2026-02-05T00:00:00"/>
    <m/>
    <n v="7"/>
    <s v="Ontime"/>
    <m/>
  </r>
  <r>
    <n v="1912"/>
    <s v="Expent  cost"/>
    <m/>
    <m/>
    <m/>
    <d v="2026-01-21T00:00:00"/>
    <s v="PR2526-04440"/>
    <s v="PO2526-06294"/>
    <d v="2026-01-29T00:00:00"/>
    <m/>
    <n v="60"/>
    <s v="SFST34000016"/>
    <s v="Consumable part for MN"/>
    <s v="Consumable part"/>
    <n v="7"/>
    <s v="ข้อต่อตรงPVC, 1/2&quot;"/>
    <n v="20"/>
    <s v="PCS."/>
    <n v="3"/>
    <n v="60"/>
    <m/>
    <x v="14"/>
    <s v="Recive bill and GRN already"/>
    <s v="GRN2526-0007808"/>
    <d v="2026-02-05T00:00:00"/>
    <m/>
    <n v="7"/>
    <s v="Ontime"/>
    <m/>
  </r>
  <r>
    <n v="1913"/>
    <s v="Expent  cost"/>
    <m/>
    <m/>
    <m/>
    <d v="2026-01-21T00:00:00"/>
    <s v="PR2526-04440"/>
    <s v="PO2526-06294"/>
    <d v="2026-01-29T00:00:00"/>
    <m/>
    <n v="60"/>
    <s v="SFST34000017"/>
    <s v="Consumable part for MN"/>
    <s v="Consumable part"/>
    <n v="8"/>
    <s v="ข้อต่อตรงPVC, 3/4&quot;"/>
    <n v="20"/>
    <s v="PCS."/>
    <n v="3.8"/>
    <n v="76"/>
    <m/>
    <x v="14"/>
    <s v="Recive bill and GRN already"/>
    <s v="GRN2526-0007808"/>
    <d v="2026-02-05T00:00:00"/>
    <m/>
    <n v="7"/>
    <s v="Ontime"/>
    <m/>
  </r>
  <r>
    <n v="1914"/>
    <s v="Expent  cost"/>
    <m/>
    <m/>
    <m/>
    <d v="2026-01-21T00:00:00"/>
    <s v="PR2526-04440"/>
    <s v="PO2526-06294"/>
    <d v="2026-01-29T00:00:00"/>
    <m/>
    <n v="60"/>
    <s v="SFST34000018"/>
    <s v="Consumable part for MN"/>
    <s v="Consumable part"/>
    <n v="9"/>
    <s v="ข้อต่อตรงPVC, 1&quot;"/>
    <n v="10"/>
    <s v="PCS."/>
    <n v="6.5"/>
    <n v="65"/>
    <m/>
    <x v="14"/>
    <s v="Recive bill and GRN already"/>
    <s v="GRN2526-0007808"/>
    <d v="2026-02-05T00:00:00"/>
    <m/>
    <n v="7"/>
    <s v="Ontime"/>
    <m/>
  </r>
  <r>
    <n v="1915"/>
    <s v="Expent  cost"/>
    <m/>
    <m/>
    <m/>
    <d v="2026-01-21T00:00:00"/>
    <s v="PR2526-04440"/>
    <s v="PO2526-06294"/>
    <d v="2026-01-29T00:00:00"/>
    <m/>
    <n v="60"/>
    <s v="SFST34000019"/>
    <s v="Consumable part for MN"/>
    <s v="Consumable part"/>
    <n v="10"/>
    <s v="ข้องอ 90 PVC,1/2 &quot;"/>
    <n v="30"/>
    <s v="PCS."/>
    <n v="10"/>
    <n v="300"/>
    <m/>
    <x v="14"/>
    <s v="Recive bill and GRN already"/>
    <s v="GRN2526-0007808"/>
    <d v="2026-02-05T00:00:00"/>
    <m/>
    <n v="7"/>
    <s v="Ontime"/>
    <m/>
  </r>
  <r>
    <n v="1916"/>
    <s v="Expent  cost"/>
    <m/>
    <m/>
    <m/>
    <d v="2026-01-21T00:00:00"/>
    <s v="PR2526-04440"/>
    <s v="PO2526-06294"/>
    <d v="2026-01-29T00:00:00"/>
    <m/>
    <n v="60"/>
    <s v="SFST34000020"/>
    <s v="Consumable part for MN"/>
    <s v="Consumable part"/>
    <n v="11"/>
    <s v="ข้องอ 90 PVC,3/4 &quot;"/>
    <n v="10"/>
    <s v="PCS."/>
    <n v="15"/>
    <n v="150"/>
    <m/>
    <x v="14"/>
    <s v="Recive bill and GRN already"/>
    <s v="GRN2526-0007808"/>
    <d v="2026-02-05T00:00:00"/>
    <m/>
    <n v="7"/>
    <s v="Ontime"/>
    <m/>
  </r>
  <r>
    <n v="1917"/>
    <s v="Expent  cost"/>
    <m/>
    <m/>
    <m/>
    <d v="2026-01-21T00:00:00"/>
    <s v="PR2526-04440"/>
    <s v="PO2526-06294"/>
    <d v="2026-01-29T00:00:00"/>
    <m/>
    <n v="60"/>
    <s v="SFST34000021"/>
    <s v="Consumable part for MN"/>
    <s v="Consumable part"/>
    <n v="12"/>
    <s v="ข้องอ 90 PVC,1 &quot;"/>
    <n v="10"/>
    <s v="PCS."/>
    <n v="9"/>
    <n v="90"/>
    <m/>
    <x v="14"/>
    <s v="Recive bill and GRN already"/>
    <s v="GRN2526-0007808"/>
    <d v="2026-02-05T00:00:00"/>
    <m/>
    <n v="7"/>
    <s v="Ontime"/>
    <m/>
  </r>
  <r>
    <n v="1918"/>
    <s v="Expent  cost"/>
    <m/>
    <m/>
    <m/>
    <d v="2026-01-21T00:00:00"/>
    <s v="PR2526-04441"/>
    <s v="PO2526-06641"/>
    <d v="2026-02-12T00:00:00"/>
    <m/>
    <n v="30"/>
    <s v="SFST34000159"/>
    <s v="Consumable part for MN"/>
    <s v="Consumable part"/>
    <n v="1"/>
    <s v="น้ำยาอเนกประสงค์ 500 ml. SONAX"/>
    <n v="12"/>
    <s v="PCS."/>
    <n v="0"/>
    <m/>
    <m/>
    <x v="14"/>
    <s v="Recive bill and GRN already"/>
    <s v="GRN2526-0008172"/>
    <d v="2026-02-17T00:00:00"/>
    <m/>
    <n v="5"/>
    <s v="Ontime"/>
    <m/>
  </r>
  <r>
    <n v="1919"/>
    <s v="Expent  cost"/>
    <m/>
    <m/>
    <m/>
    <d v="2026-01-28T00:00:00"/>
    <s v="PR2526-04524"/>
    <s v="PO2526-06281"/>
    <d v="2026-01-29T00:00:00"/>
    <m/>
    <n v="60"/>
    <s v="SFST81000048"/>
    <s v="PD Machine"/>
    <s v="Steam Bratt pan No.2"/>
    <n v="1"/>
    <s v="งานติดตั้ง Box Power Plug 380V_x000a_- Power Plug Box_x000a_RBC-01 ตู้สเตนเลส 304 กันน้ำฝา 1 ชั้น_x000a_- Power Plug 3P+N+E 32A Weather Proof"/>
    <n v="1"/>
    <s v="JOB."/>
    <n v="13200"/>
    <n v="13200"/>
    <m/>
    <x v="219"/>
    <s v="Recive bill and GRN already"/>
    <s v="GRN2526-0007782"/>
    <d v="2026-02-04T00:00:00"/>
    <m/>
    <n v="6"/>
    <s v="Ontime"/>
    <m/>
  </r>
  <r>
    <n v="1920"/>
    <s v="Expent  cost"/>
    <m/>
    <m/>
    <m/>
    <d v="2026-01-28T00:00:00"/>
    <s v="PR2526-04524"/>
    <s v="PO2526-06281"/>
    <d v="2026-01-29T00:00:00"/>
    <m/>
    <n v="60"/>
    <s v="SFST81000048"/>
    <s v="PD Machine"/>
    <s v="Steam Bratt pan No.2"/>
    <n v="2"/>
    <s v="งานเดินสาย_x000a_- IEC01 6 sq.mm._x000a_- งานเข้าสาย Power Plug 380 Vac_x000a_- งานเข้าสาย Main CB"/>
    <n v="1"/>
    <s v="JOB."/>
    <n v="1050"/>
    <n v="1050"/>
    <m/>
    <x v="219"/>
    <s v="Recive bill and GRN already"/>
    <s v="GRN2526-0007782"/>
    <d v="2026-02-04T00:00:00"/>
    <m/>
    <n v="6"/>
    <s v="Ontime"/>
    <m/>
  </r>
  <r>
    <n v="1921"/>
    <s v="Expent  cost"/>
    <m/>
    <m/>
    <m/>
    <d v="2026-01-28T00:00:00"/>
    <s v="PR2526-04524"/>
    <s v="PO2526-06281"/>
    <d v="2026-01-29T00:00:00"/>
    <m/>
    <n v="60"/>
    <s v="SFST81000048"/>
    <s v="PD Machine"/>
    <s v="Steam Bratt pan No.2"/>
    <n v="3"/>
    <s v="งาน Flexible กันน้ำ_x000a_- Flex 1&quot;_x000a_- Accessory"/>
    <n v="1"/>
    <s v="JOB."/>
    <n v="1250"/>
    <n v="1250"/>
    <m/>
    <x v="219"/>
    <s v="Recive bill and GRN already"/>
    <s v="GRN2526-0007782"/>
    <d v="2026-02-04T00:00:00"/>
    <m/>
    <n v="6"/>
    <s v="Ontime"/>
    <m/>
  </r>
  <r>
    <n v="1922"/>
    <s v="Expent  cost"/>
    <m/>
    <m/>
    <m/>
    <d v="2026-01-28T00:00:00"/>
    <s v="PR2526-04524"/>
    <s v="PO2526-06281"/>
    <d v="2026-01-29T00:00:00"/>
    <m/>
    <n v="60"/>
    <s v="SFST81000048"/>
    <s v="PD Machine"/>
    <s v="Steam Bratt pan No.2"/>
    <n v="4"/>
    <s v="Overhead and Profit"/>
    <n v="1"/>
    <s v="JOB."/>
    <n v="7500"/>
    <n v="7500"/>
    <m/>
    <x v="219"/>
    <s v="Recive bill and GRN already"/>
    <s v="GRN2526-0007782"/>
    <d v="2026-02-04T00:00:00"/>
    <m/>
    <n v="6"/>
    <s v="Ontime"/>
    <m/>
  </r>
  <r>
    <n v="1923"/>
    <s v="Expent  cost"/>
    <m/>
    <m/>
    <m/>
    <d v="2026-01-28T00:00:00"/>
    <s v="PR2526-04529"/>
    <s v="PO2526-06301"/>
    <d v="2026-02-02T00:00:00"/>
    <m/>
    <n v="60"/>
    <s v="SFST81000074"/>
    <s v="PD Machine"/>
    <s v="Electrical jobs"/>
    <n v="1"/>
    <s v="Transport water from Stage 2 to Stage 1"/>
    <n v="20"/>
    <s v="Time"/>
    <n v="1700"/>
    <n v="34000"/>
    <m/>
    <x v="205"/>
    <s v="Recive bill and GRN already"/>
    <s v="GRN2526-0009513"/>
    <d v="2026-03-31T00:00:00"/>
    <m/>
    <n v="57"/>
    <s v="Ontime"/>
    <m/>
  </r>
  <r>
    <n v="1924"/>
    <s v="Expent  cost"/>
    <m/>
    <m/>
    <m/>
    <d v="2026-01-28T00:00:00"/>
    <s v="PR2526-04544"/>
    <s v="PO2526-06303"/>
    <d v="2026-01-29T00:00:00"/>
    <m/>
    <n v="60"/>
    <s v="SFST81000048"/>
    <s v="PD Machine"/>
    <s v="Electrical jobs"/>
    <n v="1"/>
    <s v="UPVC White Pipe 25 mm. dia."/>
    <n v="60"/>
    <s v="JOB."/>
    <n v="65"/>
    <n v="3900"/>
    <m/>
    <x v="202"/>
    <s v="Waitting Supplier transportation "/>
    <m/>
    <m/>
    <m/>
    <n v="-46051"/>
    <s v="Ontime"/>
    <m/>
  </r>
  <r>
    <n v="1925"/>
    <s v="Expent  cost"/>
    <m/>
    <m/>
    <m/>
    <d v="2026-01-28T00:00:00"/>
    <s v="PR2526-04544"/>
    <s v="PO2526-06303"/>
    <d v="2026-01-29T00:00:00"/>
    <m/>
    <n v="60"/>
    <s v="SFST81000048"/>
    <s v="PD Machine"/>
    <s v="Electrical jobs"/>
    <n v="2"/>
    <s v="EC01 2.5 sq.mm. &quot;Phelp Dodge&quot;"/>
    <n v="380"/>
    <s v="JOB."/>
    <n v="35"/>
    <n v="13300"/>
    <m/>
    <x v="202"/>
    <s v="Waitting Supplier transportation "/>
    <m/>
    <m/>
    <m/>
    <n v="-46051"/>
    <s v="Ontime"/>
    <m/>
  </r>
  <r>
    <n v="1926"/>
    <s v="Expent  cost"/>
    <m/>
    <m/>
    <m/>
    <d v="2026-01-28T00:00:00"/>
    <s v="PR2526-04544"/>
    <s v="PO2526-06303"/>
    <d v="2026-01-29T00:00:00"/>
    <m/>
    <n v="60"/>
    <s v="SFST81000048"/>
    <s v="PD Machine"/>
    <s v="Electrical jobs"/>
    <n v="3"/>
    <s v="Power Plug 3P+N+E 32A Weather Proof &quot;Bals&quot;"/>
    <n v="2"/>
    <s v="JOB."/>
    <n v="950"/>
    <n v="1900"/>
    <m/>
    <x v="202"/>
    <s v="Waitting Supplier transportation "/>
    <m/>
    <m/>
    <m/>
    <n v="-46051"/>
    <s v="Ontime"/>
    <m/>
  </r>
  <r>
    <n v="1927"/>
    <s v="Expent  cost"/>
    <m/>
    <m/>
    <m/>
    <d v="2026-01-28T00:00:00"/>
    <s v="PR2526-04544"/>
    <s v="PO2526-06303"/>
    <d v="2026-01-29T00:00:00"/>
    <m/>
    <n v="60"/>
    <s v="SFST81000048"/>
    <s v="PD Machine"/>
    <s v="Electrical jobs"/>
    <n v="4"/>
    <s v="PVC Box 6&quot;x6&quot;"/>
    <n v="2"/>
    <s v="JOB."/>
    <n v="200"/>
    <n v="400"/>
    <m/>
    <x v="202"/>
    <s v="Waitting Supplier transportation "/>
    <m/>
    <m/>
    <m/>
    <n v="-46051"/>
    <s v="Ontime"/>
    <m/>
  </r>
  <r>
    <n v="1928"/>
    <s v="Expent  cost"/>
    <m/>
    <m/>
    <m/>
    <d v="2026-01-28T00:00:00"/>
    <s v="PR2526-04544"/>
    <s v="PO2526-06303"/>
    <d v="2026-01-29T00:00:00"/>
    <m/>
    <n v="60"/>
    <s v="SFST81000048"/>
    <s v="PD Machine"/>
    <s v="Electrical jobs"/>
    <n v="5"/>
    <s v="Pipe Fitting &amp; Accessories"/>
    <n v="1"/>
    <s v="JOB."/>
    <n v="3000"/>
    <n v="3000"/>
    <m/>
    <x v="202"/>
    <s v="Waitting Supplier transportation "/>
    <m/>
    <m/>
    <m/>
    <n v="-46051"/>
    <s v="Ontime"/>
    <m/>
  </r>
  <r>
    <n v="1929"/>
    <s v="Expent  cost"/>
    <m/>
    <m/>
    <m/>
    <d v="2026-01-28T00:00:00"/>
    <s v="PR2526-04544"/>
    <s v="PO2526-06303"/>
    <d v="2026-01-29T00:00:00"/>
    <m/>
    <n v="60"/>
    <s v="SFST81000048"/>
    <s v="PD Machine"/>
    <s v="Electrical jobs"/>
    <n v="6"/>
    <s v="Overhead and Profit"/>
    <n v="1"/>
    <s v="JOB."/>
    <n v="1500"/>
    <n v="1500"/>
    <m/>
    <x v="202"/>
    <s v="Waitting Supplier transportation "/>
    <m/>
    <m/>
    <m/>
    <n v="-46051"/>
    <s v="Ontime"/>
    <m/>
  </r>
  <r>
    <n v="1930"/>
    <s v="Expent  cost"/>
    <m/>
    <m/>
    <m/>
    <d v="2026-01-28T00:00:00"/>
    <s v="PR2526-04573"/>
    <s v="PO2526-06403"/>
    <d v="2026-02-02T00:00:00"/>
    <m/>
    <n v="30"/>
    <s v="SFST81000009"/>
    <s v="Consumable part for MN"/>
    <s v="Consumable part"/>
    <n v="1"/>
    <s v="ท่อ PVC 1/2&quot; ชั้น 13.5"/>
    <n v="20"/>
    <s v="PCS."/>
    <n v="54"/>
    <n v="1080"/>
    <m/>
    <x v="14"/>
    <s v="Recive bill and GRN already"/>
    <s v="GRN2526-0007809"/>
    <d v="2026-02-05T00:00:00"/>
    <m/>
    <n v="3"/>
    <s v="Ontime"/>
    <m/>
  </r>
  <r>
    <n v="1931"/>
    <s v="Expent  cost"/>
    <m/>
    <m/>
    <m/>
    <d v="2026-01-28T00:00:00"/>
    <s v="PR2526-04573"/>
    <s v="PO2526-06403"/>
    <d v="2026-02-02T00:00:00"/>
    <m/>
    <n v="30"/>
    <s v="SFST81000009"/>
    <s v="Consumable part for MN"/>
    <s v="Consumable part"/>
    <n v="2"/>
    <s v="ท่อ PVC 3/4&quot; ชั้น 13.5"/>
    <n v="10"/>
    <s v="PCS."/>
    <n v="65"/>
    <n v="650"/>
    <m/>
    <x v="14"/>
    <s v="Recive bill and GRN already"/>
    <s v="GRN2526-0007809"/>
    <d v="2026-02-05T00:00:00"/>
    <m/>
    <n v="3"/>
    <s v="Ontime"/>
    <m/>
  </r>
  <r>
    <n v="1932"/>
    <s v="Expent  cost"/>
    <m/>
    <m/>
    <m/>
    <d v="2026-01-28T00:00:00"/>
    <s v="PR2526-04573"/>
    <s v="PO2526-06403"/>
    <d v="2026-02-02T00:00:00"/>
    <m/>
    <n v="30"/>
    <s v="SFST81000009"/>
    <s v="Consumable part for MN"/>
    <s v="Consumable part"/>
    <n v="3"/>
    <s v="ท่อ PVC 1&quot; ชั้น 13.5"/>
    <n v="10"/>
    <s v="PCS."/>
    <n v="103"/>
    <n v="1030"/>
    <m/>
    <x v="14"/>
    <s v="Recive bill and GRN already"/>
    <s v="GRN2526-0007809"/>
    <d v="2026-02-05T00:00:00"/>
    <m/>
    <n v="3"/>
    <s v="Ontime"/>
    <m/>
  </r>
  <r>
    <n v="1933"/>
    <s v="Expent  cost"/>
    <m/>
    <m/>
    <m/>
    <d v="2026-01-28T00:00:00"/>
    <s v="PR2526-04575"/>
    <s v="PR2526-04575"/>
    <d v="2026-02-02T00:00:00"/>
    <m/>
    <n v="30"/>
    <s v="SFST81000048"/>
    <s v="PD Machine"/>
    <s v="Machanical jobs"/>
    <n v="1"/>
    <s v="Blade sharpening for a vegetable slicer (2 PC/ Set)"/>
    <n v="1"/>
    <s v="JOB."/>
    <n v="1800"/>
    <n v="1800"/>
    <m/>
    <x v="118"/>
    <s v="Waitting Supplier transportation "/>
    <m/>
    <m/>
    <m/>
    <n v="-46055"/>
    <s v="Ontime"/>
    <m/>
  </r>
  <r>
    <n v="1934"/>
    <s v="Expent  cost"/>
    <m/>
    <m/>
    <m/>
    <d v="2026-01-28T00:00:00"/>
    <s v="PR2526-04575"/>
    <s v="PR2526-04575"/>
    <d v="2026-02-02T00:00:00"/>
    <m/>
    <n v="30"/>
    <s v="SFST81000048"/>
    <s v="PD Machine"/>
    <s v="Machanical jobs"/>
    <n v="2"/>
    <s v="Screw for a vegetable slicer"/>
    <n v="1"/>
    <s v="JOB."/>
    <n v="200"/>
    <n v="200"/>
    <m/>
    <x v="118"/>
    <s v="Recive bill and GRN already"/>
    <s v="GRN2526-0007698"/>
    <d v="2026-02-03T00:00:00"/>
    <m/>
    <n v="1"/>
    <s v="Ontime"/>
    <m/>
  </r>
  <r>
    <n v="1935"/>
    <s v="Expent  cost"/>
    <m/>
    <m/>
    <m/>
    <d v="2026-01-30T00:00:00"/>
    <s v="PR2526-04576"/>
    <s v="PO2526-06484"/>
    <d v="2026-02-06T00:00:00"/>
    <m/>
    <n v="30"/>
    <s v="SFST81000009"/>
    <s v="Machanical part"/>
    <s v="Machine Spare part"/>
    <n v="1"/>
    <s v="Keypad และ Battery_x000a_- อะไหล่เครื่องวัดคลอลีน &quot;Lovibond&quot;_x000a_Model. MD200 SN. 24/105019"/>
    <n v="1"/>
    <s v="JOB."/>
    <n v="3800"/>
    <n v="3800"/>
    <m/>
    <x v="220"/>
    <s v="Recive bill and GRN already"/>
    <s v="GRN2526-0007863"/>
    <d v="2026-02-07T00:00:00"/>
    <m/>
    <n v="1"/>
    <s v="Ontime"/>
    <m/>
  </r>
  <r>
    <n v="1936"/>
    <s v="Expent  cost"/>
    <m/>
    <m/>
    <m/>
    <d v="2026-01-30T00:00:00"/>
    <s v="PR2526-04576"/>
    <s v="PO2526-06484"/>
    <d v="2026-02-06T00:00:00"/>
    <m/>
    <n v="30"/>
    <s v="SFST81000009"/>
    <s v="Machanical part"/>
    <s v="Machine Spare part"/>
    <n v="2"/>
    <s v="ค่าบริการ"/>
    <n v="1"/>
    <s v="JOB."/>
    <n v="1500"/>
    <n v="1500"/>
    <m/>
    <x v="220"/>
    <s v="Recive bill and GRN already"/>
    <s v="GRN2526-0007864"/>
    <d v="2026-02-07T00:00:00"/>
    <m/>
    <n v="1"/>
    <s v="Ontime"/>
    <m/>
  </r>
  <r>
    <n v="1937"/>
    <s v="Expent  cost"/>
    <m/>
    <m/>
    <m/>
    <d v="2026-01-30T00:00:00"/>
    <s v="PR2526-04579"/>
    <s v="PO2526-06405"/>
    <d v="2026-02-03T00:00:00"/>
    <m/>
    <n v="60"/>
    <s v="SFST81000048"/>
    <s v="PD Machine"/>
    <s v="Pan Fryer machine No.1"/>
    <n v="1"/>
    <s v="งานเปลี่ยนล้อรถ_x000a_งานรื้อประกอบกลับล้อรถเข็น"/>
    <n v="12"/>
    <s v="JOB."/>
    <n v="250"/>
    <n v="3000"/>
    <m/>
    <x v="202"/>
    <s v="Recive bill and GRN already"/>
    <s v="GRN2526-0008217,GRN2526-0008218"/>
    <d v="2026-02-18T00:00:00"/>
    <m/>
    <n v="15"/>
    <s v="Ontime"/>
    <m/>
  </r>
  <r>
    <n v="1938"/>
    <s v="Expent  cost"/>
    <m/>
    <m/>
    <m/>
    <d v="2026-01-30T00:00:00"/>
    <s v="PR2526-04579"/>
    <s v="PO2526-06405"/>
    <d v="2026-02-03T00:00:00"/>
    <m/>
    <n v="60"/>
    <s v="SFST81000048"/>
    <s v="PD Machine"/>
    <s v="Pan Fryer machine No.1"/>
    <n v="2"/>
    <s v="ค่าแรงงานเชื่อมเจาะรู"/>
    <n v="12"/>
    <s v="JOB."/>
    <n v="250"/>
    <n v="3000"/>
    <m/>
    <x v="202"/>
    <s v="Recive bill and GRN already"/>
    <s v="GRN2526-0008217,GRN2526-0008218"/>
    <d v="2026-02-18T00:00:00"/>
    <m/>
    <n v="15"/>
    <s v="Ontime"/>
    <m/>
  </r>
  <r>
    <n v="1939"/>
    <s v="Expent  cost"/>
    <m/>
    <m/>
    <m/>
    <d v="2026-01-30T00:00:00"/>
    <s v="PR2526-04579"/>
    <s v="PO2526-06405"/>
    <d v="2026-02-03T00:00:00"/>
    <m/>
    <n v="60"/>
    <s v="SFST81000048"/>
    <s v="PD Machine"/>
    <s v="Pan Fryer machine No.1"/>
    <n v="3"/>
    <s v="On site service, Transport, Hand Tools, Heavy Tools, and Overhead Profit"/>
    <n v="1"/>
    <s v="JOB."/>
    <n v="7500"/>
    <n v="7500"/>
    <m/>
    <x v="202"/>
    <s v="Recive bill and GRN already"/>
    <s v="GRN2526-0008217,GRN2526-0008218"/>
    <d v="2026-02-18T00:00:00"/>
    <m/>
    <n v="15"/>
    <s v="Ontime"/>
    <m/>
  </r>
  <r>
    <n v="1940"/>
    <s v="Expent  cost"/>
    <m/>
    <m/>
    <m/>
    <d v="2026-01-30T00:00:00"/>
    <s v="PR2526-04610"/>
    <s v="PO2526-06516"/>
    <d v="2026-02-08T00:00:00"/>
    <m/>
    <n v="30"/>
    <s v="SFST34000174"/>
    <s v="Consumable part for MN"/>
    <s v="Consumable part"/>
    <n v="1"/>
    <s v="PP melt blown cartridge Filter, 10&quot;, 5 Micron"/>
    <n v="100"/>
    <s v="PCS."/>
    <n v="55"/>
    <n v="5500"/>
    <m/>
    <x v="204"/>
    <s v="Recive bill and GRN already"/>
    <s v="GRN2526-0007923"/>
    <d v="2026-02-10T00:00:00"/>
    <m/>
    <n v="2"/>
    <s v="Ontime"/>
    <m/>
  </r>
  <r>
    <n v="1941"/>
    <s v="Expent  cost"/>
    <m/>
    <m/>
    <m/>
    <d v="2026-01-30T00:00:00"/>
    <s v="PR2526-04610"/>
    <s v="PO2526-06516"/>
    <d v="2026-02-08T00:00:00"/>
    <m/>
    <n v="30"/>
    <s v="SFST34000175"/>
    <s v="Consumable part for MN"/>
    <s v="Consumable part"/>
    <n v="2"/>
    <s v="PP melt blown cartridge Filter, 20&quot;, 5 Micron"/>
    <n v="80"/>
    <s v="PCS."/>
    <n v="120"/>
    <n v="9600"/>
    <m/>
    <x v="204"/>
    <s v="Recive bill and GRN already"/>
    <s v="GRN2526-0007923"/>
    <d v="2026-02-10T00:00:00"/>
    <m/>
    <n v="2"/>
    <s v="Ontime"/>
    <m/>
  </r>
  <r>
    <n v="1942"/>
    <s v="Expent  cost"/>
    <m/>
    <m/>
    <m/>
    <d v="2026-02-04T00:00:00"/>
    <s v="PR2526-04619"/>
    <s v="PO2526-06486"/>
    <d v="2026-02-10T00:00:00"/>
    <m/>
    <n v="120"/>
    <s v="SFST81000048"/>
    <s v="Utility Jobs  (Boiler-Air compress-Transformer-LPG)"/>
    <s v="Steam Boiler  No.2"/>
    <n v="1"/>
    <s v="ค่าบริการซ่อมบอยเลอร์ 1_x000a_รายละเอียดงาน_x000a_- ตรวจเช็คพร้อมแก้ไขระบบไฟฟ้าคอลโทรล_x000a_- ตรวจเช็คพร้อมแก้ไขการท างานของหัวพ่นไฟ_x000a_- ตรวจเช็คพร้อมแก้ไขระบบแก๊สเชื้อเพลิงป้อนเข้าหัวพ่นไฟ_x000a_- ปรับแต่งการเผาไหม้ของชุดหัวพ่น"/>
    <n v="1"/>
    <s v="JOB."/>
    <n v="12000"/>
    <n v="12000"/>
    <m/>
    <x v="173"/>
    <s v="Recive bill and GRN already"/>
    <s v="GRN2627-0001006"/>
    <d v="2026-05-04T00:00:00"/>
    <m/>
    <n v="83"/>
    <s v="Ontime"/>
    <m/>
  </r>
  <r>
    <n v="1943"/>
    <s v="Expent  cost"/>
    <m/>
    <m/>
    <m/>
    <d v="2026-02-04T00:00:00"/>
    <s v="PR2526-04651"/>
    <s v="PO2526-06519 "/>
    <d v="2026-02-06T00:00:00"/>
    <m/>
    <n v="60"/>
    <s v="SFST81000050"/>
    <s v="Safety equipment"/>
    <s v="Safety equipment"/>
    <n v="1"/>
    <s v="ปลอกแขนกันความร้อน"/>
    <n v="30"/>
    <s v="PCS."/>
    <n v="60"/>
    <n v="1800"/>
    <m/>
    <x v="25"/>
    <s v="Recive bill and GRN already"/>
    <s v="GRN2526-0008644"/>
    <d v="2026-03-04T00:00:00"/>
    <m/>
    <n v="26"/>
    <s v="Ontime"/>
    <m/>
  </r>
  <r>
    <n v="1944"/>
    <s v="Expent  cost"/>
    <m/>
    <m/>
    <m/>
    <d v="2026-02-04T00:00:00"/>
    <s v="PR2526-04652"/>
    <s v="PO2526-06515 "/>
    <d v="2026-02-06T00:00:00"/>
    <m/>
    <n v="60"/>
    <s v="SFST81000048"/>
    <s v="PD Machine"/>
    <s v="Can Opener No.1"/>
    <n v="1"/>
    <s v="400510 Cyl Standard C/opener"/>
    <n v="1"/>
    <s v="JOB."/>
    <n v="28900"/>
    <n v="28900"/>
    <m/>
    <x v="208"/>
    <s v="Recive bill and GRN already"/>
    <s v="GRN2526-0009208"/>
    <d v="2026-03-19T00:00:00"/>
    <m/>
    <n v="41"/>
    <s v="Ontime"/>
    <m/>
  </r>
  <r>
    <n v="1945"/>
    <s v="Expent  cost"/>
    <m/>
    <m/>
    <m/>
    <d v="2026-02-04T00:00:00"/>
    <s v="PR2526-04653"/>
    <s v="PO2526-06520"/>
    <d v="2026-02-06T00:00:00"/>
    <m/>
    <n v="30"/>
    <s v="SFST81000048"/>
    <s v="PD Machine"/>
    <s v="Vacuum Tumbler  ใหญ่ No.3"/>
    <n v="1"/>
    <s v="Gasket *440 Blue_x000a_Vacuum Tumbler Nowicki ma-500ps"/>
    <n v="1"/>
    <s v="PCS."/>
    <n v="20960"/>
    <n v="20960"/>
    <m/>
    <x v="77"/>
    <s v="Recive bill and GRN already"/>
    <s v="GRN2526-0008243"/>
    <d v="2026-02-19T00:00:00"/>
    <m/>
    <n v="13"/>
    <s v="Ontime"/>
    <m/>
  </r>
  <r>
    <n v="1946"/>
    <s v="Expent  cost"/>
    <m/>
    <m/>
    <m/>
    <d v="2026-02-04T00:00:00"/>
    <s v="PR2526-04654"/>
    <s v="PO2526-06507"/>
    <d v="2026-02-06T00:00:00"/>
    <m/>
    <n v="60"/>
    <s v="SFST81000009"/>
    <s v="Consumable part for MN"/>
    <s v="Consumable part"/>
    <n v="1"/>
    <s v="รัสโอเลี่ยม - สีรองพื้น อีพ๊อกซี่ # 9391 + 9305"/>
    <n v="6"/>
    <s v="PCS."/>
    <n v="1532.72"/>
    <n v="9196.32"/>
    <m/>
    <x v="158"/>
    <s v="Recive bill and GRN already"/>
    <s v="GRN2526-0008482"/>
    <d v="2026-03-02T00:00:00"/>
    <m/>
    <n v="24"/>
    <s v="Ontime"/>
    <m/>
  </r>
  <r>
    <n v="1947"/>
    <s v="Expent  cost"/>
    <m/>
    <m/>
    <m/>
    <d v="2026-02-04T00:00:00"/>
    <s v="PR2526-04654"/>
    <s v="PO2526-06507"/>
    <d v="2026-02-06T00:00:00"/>
    <m/>
    <n v="60"/>
    <s v="SFST81000009"/>
    <s v="Consumable part for MN"/>
    <s v="Consumable part"/>
    <n v="2"/>
    <s v="รัสโอเลี่ยม - ทินเนอร์ # 160"/>
    <n v="8"/>
    <s v="PCS."/>
    <n v="579.44000000000005"/>
    <n v="4635.5200000000004"/>
    <m/>
    <x v="158"/>
    <s v="Recive bill and GRN already"/>
    <s v="GRN2526-0008482"/>
    <d v="2026-03-02T00:00:00"/>
    <m/>
    <n v="24"/>
    <s v="Ontime"/>
    <m/>
  </r>
  <r>
    <n v="1948"/>
    <s v="Expent  cost"/>
    <m/>
    <m/>
    <m/>
    <d v="2026-02-04T00:00:00"/>
    <s v="PR2526-04654"/>
    <s v="PO2526-06508"/>
    <d v="2026-02-06T00:00:00"/>
    <m/>
    <n v="30"/>
    <s v="SFST81000009"/>
    <s v="Consumable part for MN"/>
    <s v="Consumable part"/>
    <n v="1"/>
    <s v="สีสเปรย์ &quot;Red Fox&quot; No.36 (300) Silver"/>
    <n v="2"/>
    <s v="BOX."/>
    <n v="480"/>
    <n v="960"/>
    <m/>
    <x v="14"/>
    <s v="Recive bill and GRN already"/>
    <s v="GRN2526-0008171"/>
    <d v="2026-02-17T00:00:00"/>
    <m/>
    <n v="11"/>
    <s v="Ontime"/>
    <m/>
  </r>
  <r>
    <n v="1949"/>
    <s v="Expent  cost"/>
    <m/>
    <m/>
    <m/>
    <d v="2026-02-04T00:00:00"/>
    <s v="PR2526-04654"/>
    <s v="PO2526-06508"/>
    <d v="2026-02-06T00:00:00"/>
    <m/>
    <n v="30"/>
    <s v="SFST81000009"/>
    <s v="Consumable part for MN"/>
    <s v="Consumable part"/>
    <n v="2"/>
    <s v="สีสเปรย์ &quot;Red Fox&quot; No.40 (200) White"/>
    <n v="2"/>
    <s v="BOX."/>
    <n v="480"/>
    <n v="960"/>
    <m/>
    <x v="14"/>
    <s v="Recive bill and GRN already"/>
    <s v="GRN2526-0008171"/>
    <d v="2026-02-17T00:00:00"/>
    <m/>
    <n v="11"/>
    <s v="Ontime"/>
    <m/>
  </r>
  <r>
    <n v="1950"/>
    <s v="Expent  cost"/>
    <m/>
    <m/>
    <m/>
    <d v="2026-02-06T00:00:00"/>
    <s v="PR2526-04707"/>
    <s v="PO2526-06610 "/>
    <d v="2026-02-12T00:00:00"/>
    <m/>
    <n v="60"/>
    <s v="SFST81000009"/>
    <s v="Annual cost"/>
    <s v="Safety  annual jobs"/>
    <n v="1"/>
    <s v="ค่าวิเคราะห์ตรวจวัดน้ำเสีย_x000a_- Influent_x000a_- Effluent_x000a_- จุดปล่อยน้ำหน้าโรงงาน_x000a_- PH, BOD, COD, DO, TSS, TDS, O&amp;G, TKN, Cond, Sal"/>
    <n v="1"/>
    <s v="JOB."/>
    <n v="5250"/>
    <n v="5250"/>
    <m/>
    <x v="43"/>
    <s v="Recive bill and GRN already"/>
    <s v="GRN2526-0009015"/>
    <d v="2026-03-13T00:00:00"/>
    <m/>
    <n v="29"/>
    <s v="Ontime"/>
    <m/>
  </r>
  <r>
    <n v="1951"/>
    <s v="Expent  cost"/>
    <m/>
    <m/>
    <m/>
    <d v="2026-02-06T00:00:00"/>
    <s v="PR2526-04708"/>
    <s v="PO2526-06599"/>
    <d v="2026-02-16T00:00:00"/>
    <m/>
    <n v="60"/>
    <s v="SFST81000074"/>
    <s v="Utility Jobs  (Boiler-Air compress-Transformer-LPG)"/>
    <s v="Utility jobs"/>
    <n v="1"/>
    <s v="ค่าขนส่งน้ำ 9000 ลิตร"/>
    <n v="20"/>
    <s v="Time"/>
    <n v="1700"/>
    <n v="34000"/>
    <m/>
    <x v="205"/>
    <s v="Recive bill and GRN already"/>
    <s v="GRN2526-0009512"/>
    <d v="2026-03-31T00:00:00"/>
    <m/>
    <n v="43"/>
    <s v="Ontime"/>
    <m/>
  </r>
  <r>
    <n v="1952"/>
    <s v="CAPEX  (Budget)"/>
    <m/>
    <m/>
    <m/>
    <d v="2026-02-06T00:00:00"/>
    <s v="PR2526-04730"/>
    <s v="PO2526-06703 "/>
    <d v="2026-02-16T00:00:00"/>
    <m/>
    <n v="60"/>
    <s v="SFST82000007"/>
    <s v="Machanical part"/>
    <s v="Machanical part"/>
    <n v="1"/>
    <s v="FLIR E6 Pro_x000a_IR Resolution: 240 x 180 Pixels_x000a_Temperature range: -20°C to 550°C_x000a__x000a_Warranty 1 Year"/>
    <n v="1"/>
    <s v="EA."/>
    <n v="76000"/>
    <n v="76000"/>
    <m/>
    <x v="209"/>
    <s v="Recive bill and GRN already"/>
    <s v="GRN2526-0008677"/>
    <d v="2026-03-05T00:00:00"/>
    <m/>
    <n v="17"/>
    <s v="Ontime"/>
    <m/>
  </r>
  <r>
    <n v="1953"/>
    <s v="CAPEX  (Budget)"/>
    <m/>
    <m/>
    <m/>
    <d v="2026-02-06T00:00:00"/>
    <s v="PR2526-04731"/>
    <s v="PO2526-06654"/>
    <d v="2026-02-12T00:00:00"/>
    <m/>
    <n v="60"/>
    <s v="SFST82000007"/>
    <s v="Machanical part"/>
    <s v="Machanical part"/>
    <n v="1"/>
    <s v="Falcon Max Mig 225 เครื่องเชื่อม Co2 ระบบ DC Inverter (P00017)_x000a_Falcon Max Mig 225 เครื่องเชื่อม Co2 S:UU DC Inverter :_x000a__x000a_1.1 ชุดสายเชื่อม Co2 ยาว 5 เมตร จํานวน 1 ชุด_x000a__x000a_1.2 ชุดสายเชื่อมไฟฟ้า ยาว 5 เมตร จํานวน 1 ชุด_x000a__x000a_1.3 ชุดสายกราวด์ ยาว 4 เมตรจํานวน 1 ชุด_x000a__x000a_1.4 ถุงมือหนังจํานวน 1 คู่_x000a__x000a_1.5 หน้ากากปรับแสงอัตโนมัติจํานวน 1 ใบ_x000a__x000a_1.6 ลวดเชื่อม FCW JF-201 # 1.0 mm (5kg)จํานวน 1 กล่อง_x000a__x000a_1.7 Nozzle Dip Gel 400gจํานวน 1 กระปุก_x000a__x000a_1.8 เกจ์ซีโอทู 220Vจํานวน 1 ตัว_x000a__x000a_2. ชุดสายเชื่อม spool gun อลูมิเนียม (P00076) ชุดสายเชื่อม spool gun อลูมิเนียม"/>
    <n v="1"/>
    <s v="SET"/>
    <n v="27800"/>
    <n v="27800"/>
    <m/>
    <x v="221"/>
    <s v="Waitting Supplier transportation "/>
    <m/>
    <m/>
    <m/>
    <n v="-46065"/>
    <s v="Ontime"/>
    <m/>
  </r>
  <r>
    <n v="1954"/>
    <s v="CAPEX  (Budget)"/>
    <m/>
    <m/>
    <m/>
    <d v="2026-02-06T00:00:00"/>
    <s v="PR2526-04731"/>
    <s v="PO2526-06639 "/>
    <d v="2026-02-12T00:00:00"/>
    <m/>
    <n v="30"/>
    <s v="SFST82000007"/>
    <s v="Machanical part"/>
    <s v="Machanical part"/>
    <n v="2"/>
    <s v="ถังแก๊สออกซิเย่น ขนาด 1.5 คิว / พร้อมเนื้อแก๊ส_x000a_รถเข็น_x000a_เกย์อ๊อกซิเย่น_x000a_สายลมคู่ ดำ-แดง"/>
    <n v="2"/>
    <s v="SET"/>
    <n v="3760"/>
    <n v="7520"/>
    <m/>
    <x v="4"/>
    <s v="Recive bill and GRN already"/>
    <s v="GRN2526-0008100"/>
    <d v="2026-02-16T00:00:00"/>
    <m/>
    <n v="4"/>
    <s v="Ontime"/>
    <m/>
  </r>
  <r>
    <n v="1955"/>
    <s v="Expent  cost"/>
    <m/>
    <m/>
    <m/>
    <d v="2026-02-07T00:00:00"/>
    <s v="PR2526-04740"/>
    <s v="PO2526-06602"/>
    <d v="2026-02-11T00:00:00"/>
    <m/>
    <n v="30"/>
    <s v="SFST81000048"/>
    <s v="Cooling machine for PD line"/>
    <s v="Condencer Unit No.9 (COLD5)"/>
    <n v="1"/>
    <s v="nitrogen_x000a_2,500 X 1.00 lot"/>
    <n v="1"/>
    <s v="JOB."/>
    <n v="2500"/>
    <n v="2500"/>
    <m/>
    <x v="6"/>
    <s v="Recive bill and GRN already"/>
    <s v="GRN2526-0008858"/>
    <d v="2026-03-10T00:00:00"/>
    <m/>
    <n v="27"/>
    <s v="Ontime"/>
    <m/>
  </r>
  <r>
    <n v="1956"/>
    <s v="Expent  cost"/>
    <m/>
    <m/>
    <m/>
    <d v="2026-02-07T00:00:00"/>
    <s v="PR2526-04740"/>
    <s v="PO2526-06602"/>
    <d v="2026-02-11T00:00:00"/>
    <m/>
    <n v="30"/>
    <s v="SFST81000048"/>
    <s v="Cooling machine for PD line"/>
    <s v="Condencer Unit No.9 (COLD5)"/>
    <n v="2"/>
    <s v="ค่าดำเนินการ + ค่าเดินทาง"/>
    <n v="1"/>
    <s v="JOB."/>
    <n v="14000"/>
    <n v="14000"/>
    <m/>
    <x v="6"/>
    <s v="Recive bill and GRN already"/>
    <s v="GRN2526-0008858"/>
    <d v="2026-03-10T00:00:00"/>
    <m/>
    <n v="27"/>
    <s v="Ontime"/>
    <m/>
  </r>
  <r>
    <n v="1957"/>
    <s v="Expent  cost"/>
    <m/>
    <m/>
    <m/>
    <d v="2026-02-09T00:00:00"/>
    <s v="PR2526-04755"/>
    <s v="PO2526-06598"/>
    <d v="2026-02-11T00:00:00"/>
    <m/>
    <n v="30"/>
    <s v="SFST81000009"/>
    <s v="Consumable part for MN"/>
    <s v="Consumable part"/>
    <n v="1"/>
    <s v="Rag for wiping and cleaning machinery: Size A4 white 25 kg/Bag"/>
    <n v="2"/>
    <s v="Bag."/>
    <n v="1225"/>
    <n v="2450"/>
    <m/>
    <x v="0"/>
    <s v="Recive bill and GRN already"/>
    <s v="GRN2526-0008211"/>
    <d v="2026-02-18T00:00:00"/>
    <m/>
    <n v="7"/>
    <s v="Ontime"/>
    <m/>
  </r>
  <r>
    <n v="1958"/>
    <s v="Expent  cost"/>
    <m/>
    <m/>
    <m/>
    <d v="2026-02-10T00:00:00"/>
    <s v="PR2526-04772"/>
    <s v="PO2526-06706 "/>
    <m/>
    <m/>
    <m/>
    <s v="SFST81000064"/>
    <s v="Annual cost"/>
    <s v="Safety  annual jobs"/>
    <n v="1"/>
    <s v="ค่าบริการตรวจวัดระดับรังสี เครื่อง X-Ray"/>
    <n v="1"/>
    <s v="JOB."/>
    <n v="0"/>
    <m/>
    <m/>
    <x v="159"/>
    <s v="Waitting Supplier transportation "/>
    <m/>
    <m/>
    <m/>
    <s v=""/>
    <s v="Ontime"/>
    <m/>
  </r>
  <r>
    <n v="1959"/>
    <s v="Expent  cost"/>
    <m/>
    <m/>
    <m/>
    <d v="2026-02-11T00:00:00"/>
    <s v="PR2526-04805"/>
    <s v="PO2526-06742"/>
    <d v="2026-02-18T00:00:00"/>
    <m/>
    <n v="30"/>
    <s v="SFST81000048"/>
    <s v="PD Machine"/>
    <s v="Vegetable Dicing Machine  Robot coupe CL-50 No.1"/>
    <n v="1"/>
    <s v=" &quot;Robot Coupe&quot; Motor H50 (CL50) Part No 3114s"/>
    <n v="3"/>
    <s v="PCS."/>
    <n v="14500"/>
    <n v="43500"/>
    <m/>
    <x v="165"/>
    <s v="Recive bill and GRN already"/>
    <s v="GRN2526-0008477"/>
    <d v="2026-03-02T00:00:00"/>
    <m/>
    <n v="12"/>
    <s v="Ontime"/>
    <m/>
  </r>
  <r>
    <n v="1960"/>
    <s v="Expent  cost"/>
    <m/>
    <m/>
    <m/>
    <d v="2026-02-11T00:00:00"/>
    <s v="PR2526-04806"/>
    <s v="PO2526-06743"/>
    <d v="2026-02-18T00:00:00"/>
    <m/>
    <n v="60"/>
    <s v="SFST81000048"/>
    <s v="Utility Jobs  (Boiler-Air compress-Transformer-LPG)"/>
    <s v="Utility jobs"/>
    <n v="1"/>
    <s v="ถาดรองน้ำ สแตนเลส_x000a_- วัสดุ สแตนเลส sus 304 หนา 1.5 มม._x000a_- ขนาด 1200×1200×150 ซม._x000a_รายละเอียด_x000a_- พับขึ้นรูปตามแบบ เสริมกล่องสแตนเลส 1&quot;x1&quot;หนา 1.5 มม.รอบตัว_x000a_- กล่องสแตนเลส 1&quot;x2&quot;หนา 1.5 มม.คาดกลาง_x000a_- ท่อ Drain 1&quot; ยาว 150 มม._x000a_- เสริมแป้น เส้นผ่าศูนย์กลาง 60 มม.หนา 2.0 มม._x000a_-เชื่อมประกอบตามแบบ"/>
    <n v="4"/>
    <s v="Set"/>
    <n v="8500"/>
    <n v="34000"/>
    <m/>
    <x v="151"/>
    <s v="Recive bill and GRN already"/>
    <s v="GRN2526-0008859"/>
    <d v="2026-03-10T00:00:00"/>
    <m/>
    <n v="20"/>
    <s v="Ontime"/>
    <m/>
  </r>
  <r>
    <n v="1961"/>
    <s v="Expent  cost"/>
    <m/>
    <m/>
    <m/>
    <d v="2026-02-11T00:00:00"/>
    <s v="PR2526-04806"/>
    <s v="PO2526-06743"/>
    <d v="2026-02-18T00:00:00"/>
    <m/>
    <n v="60"/>
    <s v="SFST81000048"/>
    <s v="Utility Jobs  (Boiler-Air compress-Transformer-LPG)"/>
    <s v="Utility jobs"/>
    <n v="2"/>
    <s v="ค่าแรงติดตั้งถาดรองน้ำ สแตนเลส_x000a_- เดินท่อน้ำทิ้ง"/>
    <n v="4"/>
    <s v="JOB."/>
    <n v="4500"/>
    <n v="18000"/>
    <m/>
    <x v="151"/>
    <s v="Recive bill and GRN already"/>
    <s v="GRN2526-0008859"/>
    <d v="2026-03-10T00:00:00"/>
    <m/>
    <n v="20"/>
    <s v="Ontime"/>
    <m/>
  </r>
  <r>
    <n v="1962"/>
    <s v="Expent  cost"/>
    <m/>
    <m/>
    <m/>
    <d v="2026-02-11T00:00:00"/>
    <s v="PR2526-04808 "/>
    <s v="PO2526-06705"/>
    <d v="2026-02-16T00:00:00"/>
    <m/>
    <n v="30"/>
    <s v="SFST81000048"/>
    <s v="PD Machine"/>
    <s v="X-Ray machine No.1"/>
    <n v="1"/>
    <s v="สายพาน PU หนา 1.5 mm. สีขาว_x000a_Size: W=382 mm. x L. 1255 mm. ต่อกลม คิดไกล์ K6"/>
    <n v="1"/>
    <s v="PCS."/>
    <n v="3200"/>
    <n v="3200"/>
    <m/>
    <x v="222"/>
    <s v="Recive bill and GRN already"/>
    <s v="GRN2526-0008179"/>
    <d v="2026-02-17T00:00:00"/>
    <m/>
    <n v="1"/>
    <s v="Ontime"/>
    <m/>
  </r>
  <r>
    <n v="1963"/>
    <s v="Expent  cost"/>
    <m/>
    <m/>
    <m/>
    <d v="2026-02-12T00:00:00"/>
    <s v="PR2526-04813"/>
    <s v="PO2526-06744"/>
    <d v="2026-02-18T00:00:00"/>
    <m/>
    <n v="30"/>
    <s v="SFST81000009"/>
    <s v="Consumable part for MN"/>
    <s v="Consumable part"/>
    <n v="1"/>
    <s v="กล่องกันน้ำ บล็อกกันน้ำ กล่องพักสาย สีขาว PVC ขนาด 4x4 นิ้ว"/>
    <n v="20"/>
    <s v="PCS."/>
    <n v="37"/>
    <n v="740"/>
    <m/>
    <x v="2"/>
    <s v="Recive bill and GRN already"/>
    <s v="GRN2526-0008302"/>
    <d v="2026-02-20T00:00:00"/>
    <m/>
    <n v="2"/>
    <s v="Ontime"/>
    <m/>
  </r>
  <r>
    <n v="1964"/>
    <s v="Expent  cost"/>
    <m/>
    <m/>
    <m/>
    <d v="2026-02-12T00:00:00"/>
    <s v="PR2526-04813"/>
    <s v="PO2526-06744"/>
    <d v="2026-02-18T00:00:00"/>
    <m/>
    <n v="30"/>
    <s v="SFST81000009"/>
    <s v="Consumable part for MN"/>
    <s v="Consumable part"/>
    <n v="2"/>
    <s v="กล่องกันน้ำ บล็อกกันน้ำ กล่องพักสาย สีขาว PVC ขนาด 2x4 นิ้ว"/>
    <n v="20"/>
    <s v="PCS."/>
    <n v="20"/>
    <n v="400"/>
    <m/>
    <x v="2"/>
    <s v="Recive bill and GRN already"/>
    <s v="GRN2526-0008302"/>
    <d v="2026-02-20T00:00:00"/>
    <m/>
    <n v="2"/>
    <s v="Ontime"/>
    <m/>
  </r>
  <r>
    <n v="1965"/>
    <s v="Expent  cost"/>
    <m/>
    <m/>
    <m/>
    <d v="2026-02-12T00:00:00"/>
    <s v="PR2526-04813"/>
    <s v="PO2526-06744"/>
    <d v="2026-02-18T00:00:00"/>
    <m/>
    <n v="30"/>
    <s v="SFST81000009"/>
    <s v="Consumable part for MN"/>
    <s v="Consumable part"/>
    <n v="3"/>
    <s v="สตาร์ทเตอร์ S10-P ฟิลิปส์ ใส (1 กล่อง 25 ตัว)"/>
    <n v="50"/>
    <s v="PCS."/>
    <n v="19"/>
    <n v="950"/>
    <m/>
    <x v="2"/>
    <s v="Recive bill and GRN already"/>
    <s v="GRN2526-0008302"/>
    <d v="2026-02-20T00:00:00"/>
    <m/>
    <n v="2"/>
    <s v="Ontime"/>
    <m/>
  </r>
  <r>
    <n v="1966"/>
    <s v="Expent  cost"/>
    <m/>
    <m/>
    <m/>
    <d v="2026-02-12T00:00:00"/>
    <s v="PR2526-04813"/>
    <s v="PO2526-06744"/>
    <d v="2026-02-18T00:00:00"/>
    <m/>
    <n v="30"/>
    <s v="SFST81000009"/>
    <s v="Consumable part for MN"/>
    <s v="Consumable part"/>
    <n v="4"/>
    <s v="Thai Yazaki สายไฟ VCT 3x2.5 ความยาว 100 เมตร"/>
    <n v="100"/>
    <s v="PCS."/>
    <n v="72.25"/>
    <n v="7225"/>
    <m/>
    <x v="2"/>
    <s v="Recive bill and GRN already"/>
    <s v="GRN2526-0008302"/>
    <d v="2026-02-20T00:00:00"/>
    <m/>
    <n v="2"/>
    <s v="Ontime"/>
    <m/>
  </r>
  <r>
    <n v="1967"/>
    <s v="Expent  cost"/>
    <m/>
    <m/>
    <m/>
    <d v="2026-02-12T00:00:00"/>
    <s v="PR2526-04814"/>
    <s v="PO2526-06745"/>
    <d v="2026-02-18T00:00:00"/>
    <m/>
    <n v="60"/>
    <s v="SFST81000050"/>
    <s v="Cooling machine for PD line"/>
    <s v="Cooling  part"/>
    <n v="1"/>
    <s v="DANFOSS Shut-off ball valve Model: GBC 6s 1/4&quot; code 009L7020"/>
    <n v="2"/>
    <s v="PCS."/>
    <n v="526"/>
    <n v="1052"/>
    <m/>
    <x v="29"/>
    <s v="Recive bill and GRN already"/>
    <s v="GRN2526-0008475"/>
    <d v="2026-03-02T00:00:00"/>
    <m/>
    <n v="12"/>
    <s v="Ontime"/>
    <m/>
  </r>
  <r>
    <n v="1968"/>
    <s v="Expent  cost"/>
    <m/>
    <m/>
    <m/>
    <d v="2026-02-12T00:00:00"/>
    <s v="PR2526-04814"/>
    <s v="PO2526-06745"/>
    <d v="2026-02-18T00:00:00"/>
    <m/>
    <n v="60"/>
    <s v="SFST81000050"/>
    <s v="Cooling machine for PD line"/>
    <s v="Cooling  part"/>
    <n v="2"/>
    <s v="DANFOSS Shut-off ball valve Model: GBC 10S 3/8&quot; code 009L7021"/>
    <n v="2"/>
    <s v="PCS."/>
    <n v="531"/>
    <n v="1062"/>
    <m/>
    <x v="29"/>
    <s v="Recive bill and GRN already"/>
    <s v="GRN2526-0008475"/>
    <d v="2026-03-02T00:00:00"/>
    <m/>
    <n v="12"/>
    <s v="Ontime"/>
    <m/>
  </r>
  <r>
    <n v="1969"/>
    <s v="Expent  cost"/>
    <m/>
    <m/>
    <m/>
    <d v="2026-02-12T00:00:00"/>
    <s v="PR2526-04814"/>
    <s v="PO2526-06745"/>
    <d v="2026-02-18T00:00:00"/>
    <m/>
    <n v="60"/>
    <s v="SFST81000050"/>
    <s v="Cooling machine for PD line"/>
    <s v="Cooling  part"/>
    <n v="3"/>
    <s v="DANFOSS Shut-off ball valve Model: GBC 12s size 1/2&quot; code 009L7022"/>
    <n v="2"/>
    <s v="PCS."/>
    <n v="563"/>
    <n v="1126"/>
    <m/>
    <x v="29"/>
    <s v="Recive bill and GRN already"/>
    <s v="GRN2526-0008475"/>
    <d v="2026-03-02T00:00:00"/>
    <m/>
    <n v="12"/>
    <s v="Ontime"/>
    <m/>
  </r>
  <r>
    <n v="1970"/>
    <s v="Expent  cost"/>
    <m/>
    <m/>
    <m/>
    <d v="2026-02-12T00:00:00"/>
    <s v="PR2526-04814"/>
    <s v="PO2526-06745"/>
    <d v="2026-02-18T00:00:00"/>
    <m/>
    <n v="60"/>
    <s v="SFST81000050"/>
    <s v="Cooling machine for PD line"/>
    <s v="Cooling  part"/>
    <n v="4"/>
    <s v="DANFOSS Shut-off ball valve Model: GBC 16s size 5/8&quot; code 009L7023"/>
    <n v="2"/>
    <s v="PCS."/>
    <n v="563"/>
    <n v="1126"/>
    <m/>
    <x v="29"/>
    <s v="Recive bill and GRN already"/>
    <s v="GRN2526-0008475"/>
    <d v="2026-03-02T00:00:00"/>
    <m/>
    <n v="12"/>
    <s v="Ontime"/>
    <m/>
  </r>
  <r>
    <n v="1971"/>
    <s v="Expent  cost"/>
    <m/>
    <m/>
    <m/>
    <d v="2026-02-12T00:00:00"/>
    <s v="PR2526-04814"/>
    <s v="PO2526-06745"/>
    <d v="2026-02-18T00:00:00"/>
    <m/>
    <n v="60"/>
    <s v="SFST81000050"/>
    <s v="Cooling machine for PD line"/>
    <s v="Cooling  part"/>
    <n v="5"/>
    <s v="DANFOSS Shut-off ball valve Model: GBC 18s size 3/4&quot; code 009L7024"/>
    <n v="2"/>
    <s v="PCS."/>
    <n v="876"/>
    <n v="1752"/>
    <m/>
    <x v="29"/>
    <s v="Recive bill and GRN already"/>
    <s v="GRN2526-0008475"/>
    <d v="2026-03-02T00:00:00"/>
    <m/>
    <n v="12"/>
    <s v="Ontime"/>
    <m/>
  </r>
  <r>
    <n v="1972"/>
    <s v="Expent  cost"/>
    <m/>
    <m/>
    <m/>
    <d v="2026-02-12T00:00:00"/>
    <s v="PR2526-04814"/>
    <s v="PO2526-06745"/>
    <d v="2026-02-18T00:00:00"/>
    <m/>
    <n v="60"/>
    <s v="SFST81000050"/>
    <s v="Cooling machine for PD line"/>
    <s v="Cooling  part"/>
    <n v="6"/>
    <s v="DANFOSS Shut-off ball valve Model: GBC 22s 7/8&quot; code 009L7025"/>
    <n v="2"/>
    <s v="PCS."/>
    <n v="935"/>
    <n v="1870"/>
    <m/>
    <x v="29"/>
    <s v="Recive bill and GRN already"/>
    <s v="GRN2526-0008475"/>
    <d v="2026-03-02T00:00:00"/>
    <m/>
    <n v="12"/>
    <s v="Ontime"/>
    <m/>
  </r>
  <r>
    <n v="1973"/>
    <s v="Expent  cost"/>
    <m/>
    <m/>
    <m/>
    <d v="2026-02-12T00:00:00"/>
    <s v="PR2526-04814"/>
    <s v="PO2526-06745"/>
    <d v="2026-02-18T00:00:00"/>
    <m/>
    <n v="60"/>
    <s v="SFST81000050"/>
    <s v="Cooling machine for PD line"/>
    <s v="Cooling  part"/>
    <n v="7"/>
    <s v="DANFOSS Shut-off ball valve Model: GBC 28s 1-1/8&quot; code 009L7026"/>
    <n v="2"/>
    <s v="PCS."/>
    <n v="1540"/>
    <n v="3080"/>
    <m/>
    <x v="29"/>
    <s v="Recive bill and GRN already"/>
    <s v="GRN2526-0008475"/>
    <d v="2026-03-02T00:00:00"/>
    <m/>
    <n v="12"/>
    <s v="Ontime"/>
    <m/>
  </r>
  <r>
    <n v="1974"/>
    <s v="Expent  cost"/>
    <m/>
    <m/>
    <m/>
    <d v="2026-02-12T00:00:00"/>
    <s v="PR2526-04814"/>
    <s v="PO2526-06745"/>
    <d v="2026-02-18T00:00:00"/>
    <m/>
    <n v="60"/>
    <s v="SFST81000050"/>
    <s v="Cooling machine for PD line"/>
    <s v="Cooling  part"/>
    <n v="8"/>
    <s v="DANFOSS Shut-off ball valve Model: GBC 35s 1-3/8&quot; code 009L7027"/>
    <n v="2"/>
    <s v="PCS."/>
    <n v="2665"/>
    <n v="5330"/>
    <m/>
    <x v="29"/>
    <s v="Recive bill and GRN already"/>
    <s v="GRN2526-0008475"/>
    <d v="2026-03-02T00:00:00"/>
    <m/>
    <n v="12"/>
    <s v="Ontime"/>
    <m/>
  </r>
  <r>
    <n v="1975"/>
    <s v="Expent  cost"/>
    <m/>
    <m/>
    <m/>
    <d v="2026-02-12T00:00:00"/>
    <s v="PR2526-04814"/>
    <s v="PO2526-06745"/>
    <d v="2026-02-18T00:00:00"/>
    <m/>
    <n v="60"/>
    <s v="SFST81000050"/>
    <s v="Cooling machine for PD line"/>
    <s v="Cooling  part"/>
    <n v="9"/>
    <s v="DANFOSS Shut-off ball valve Model: GBC 42s 1-5/8&quot; code 009L7028"/>
    <n v="2"/>
    <s v="PCS."/>
    <n v="2967"/>
    <n v="5934"/>
    <m/>
    <x v="29"/>
    <s v="Recive bill and GRN already"/>
    <s v="GRN2526-0008475"/>
    <d v="2026-03-02T00:00:00"/>
    <m/>
    <n v="12"/>
    <s v="Ontime"/>
    <m/>
  </r>
  <r>
    <n v="1976"/>
    <s v="Expent  cost"/>
    <m/>
    <m/>
    <m/>
    <d v="2026-02-17T00:00:00"/>
    <s v="PR2526-04848"/>
    <s v="PO2526-06949"/>
    <d v="2026-02-27T00:00:00"/>
    <m/>
    <n v="60"/>
    <s v="SFST81000050"/>
    <s v="Cooling machine for PD line"/>
    <s v="Cooling  part"/>
    <n v="1"/>
    <s v="EWPA050,4-20mA, 0-50 Bar, 1/4&quot;Male"/>
    <n v="3"/>
    <s v="PCS."/>
    <n v="6970"/>
    <n v="20910"/>
    <m/>
    <x v="223"/>
    <s v="Recive bill and GRN already"/>
    <s v="GRN2526-0009206"/>
    <d v="2026-03-19T00:00:00"/>
    <m/>
    <n v="20"/>
    <s v="Ontime"/>
    <m/>
  </r>
  <r>
    <n v="1977"/>
    <s v="Expent  cost"/>
    <m/>
    <m/>
    <m/>
    <d v="2026-02-19T00:00:00"/>
    <s v="PR2526-04927"/>
    <s v="PO2526-06950 "/>
    <d v="2026-02-27T00:00:00"/>
    <m/>
    <n v="30"/>
    <s v="SFST81000048"/>
    <s v="PD Machine"/>
    <s v="Vacuum Tumbler  ใหญ่ No.3"/>
    <n v="1"/>
    <s v="ค่าบริการเข้าตรวจเช็กเครื่อง Tumbler MA-500PS อาการ ระบบแวคคั่มไม่ทํางาน (วันธรรมดา)"/>
    <n v="1"/>
    <s v="JOB."/>
    <n v="4400"/>
    <n v="4400"/>
    <m/>
    <x v="77"/>
    <s v="Recive bill and GRN already"/>
    <s v="GRN2526-0008857"/>
    <d v="2026-03-10T00:00:00"/>
    <m/>
    <n v="11"/>
    <s v="Ontime"/>
    <m/>
  </r>
  <r>
    <n v="1978"/>
    <s v="Expent  cost"/>
    <m/>
    <m/>
    <m/>
    <d v="2026-02-23T00:00:00"/>
    <s v="PR2526-04960"/>
    <s v="PO2526-06952"/>
    <d v="2026-02-27T00:00:00"/>
    <m/>
    <n v="30"/>
    <s v="SFST34000054"/>
    <s v="Refrigerant-oil for cooling M/C"/>
    <s v="Refrigerant"/>
    <n v="1"/>
    <s v="R507 Refrigerant,(1 Tank 11.3 kg/Tank)"/>
    <n v="25"/>
    <s v="DRUM."/>
    <n v="2930"/>
    <n v="73250"/>
    <m/>
    <x v="33"/>
    <s v="Recive bill and GRN already"/>
    <s v="GRN2526-0008645"/>
    <d v="2026-03-04T00:00:00"/>
    <m/>
    <n v="5"/>
    <s v="Ontime"/>
    <m/>
  </r>
  <r>
    <n v="1979"/>
    <s v="Expent  cost"/>
    <m/>
    <m/>
    <m/>
    <d v="2026-02-23T00:00:00"/>
    <s v="PR2526-04961"/>
    <s v="PO2526-06953"/>
    <d v="2026-02-27T00:00:00"/>
    <m/>
    <n v="60"/>
    <s v="SFST81000050"/>
    <s v="Machanical part"/>
    <s v="Machine Spare part"/>
    <n v="1"/>
    <s v="ชุดใบมีด Sharp รุ่น EMC-15 6 ใบมีด เฟือง 12 ฟัน"/>
    <n v="6"/>
    <s v="PCS."/>
    <n v="445"/>
    <n v="2670"/>
    <m/>
    <x v="25"/>
    <s v="Recive bill and GRN already"/>
    <s v="GRN2526-0008714"/>
    <d v="2026-03-06T00:00:00"/>
    <m/>
    <n v="7"/>
    <s v="Ontime"/>
    <m/>
  </r>
  <r>
    <n v="1980"/>
    <s v="Expent  cost"/>
    <m/>
    <m/>
    <m/>
    <d v="2026-02-23T00:00:00"/>
    <s v="PR2526-04961"/>
    <s v="PO2526-06953"/>
    <d v="2026-02-27T00:00:00"/>
    <m/>
    <n v="60"/>
    <s v="SFST81000050"/>
    <s v="Machanical part"/>
    <s v="Machine Spare part"/>
    <n v="2"/>
    <s v="เฟืองรองโถเครื่องบิน Sharp รุ่น EMC-15"/>
    <n v="6"/>
    <s v="PCS."/>
    <n v="150"/>
    <n v="900"/>
    <m/>
    <x v="25"/>
    <s v="Recive bill and GRN already"/>
    <s v="GRN2526-0008714"/>
    <d v="2026-03-06T00:00:00"/>
    <m/>
    <n v="7"/>
    <s v="Ontime"/>
    <m/>
  </r>
  <r>
    <n v="1981"/>
    <s v="Expent  cost"/>
    <m/>
    <m/>
    <m/>
    <d v="2026-02-23T00:00:00"/>
    <s v="PR2526-04961"/>
    <s v="PO2526-06953"/>
    <d v="2026-02-27T00:00:00"/>
    <m/>
    <n v="60"/>
    <s v="SFST81000050"/>
    <s v="Machanical part"/>
    <s v="Machine Spare part"/>
    <n v="3"/>
    <s v="ไมโครสวิทซ์เครื่องปั่น Sharp รุ่น EMC-15"/>
    <n v="6"/>
    <s v="PCS."/>
    <n v="125"/>
    <n v="750"/>
    <m/>
    <x v="25"/>
    <s v="Recive bill and GRN already"/>
    <s v="GRN2526-0008714"/>
    <d v="2026-03-06T00:00:00"/>
    <m/>
    <n v="7"/>
    <s v="Ontime"/>
    <m/>
  </r>
  <r>
    <n v="1982"/>
    <s v="Expent  cost"/>
    <m/>
    <m/>
    <m/>
    <d v="2026-02-23T00:00:00"/>
    <s v="PR2526-04967"/>
    <s v="PO2526-06979"/>
    <d v="2026-03-02T00:00:00"/>
    <m/>
    <n v="60"/>
    <s v="SFST81000050"/>
    <s v="Machanical part"/>
    <s v="Machine Spare part"/>
    <n v="1"/>
    <s v="Mini Steel Hook 9912"/>
    <n v="8"/>
    <s v="PCS."/>
    <n v="80"/>
    <n v="640"/>
    <m/>
    <x v="224"/>
    <s v="Recive bill and GRN already"/>
    <s v="GRN2526-0009205"/>
    <d v="2026-03-19T00:00:00"/>
    <m/>
    <n v="17"/>
    <s v="Ontime"/>
    <m/>
  </r>
  <r>
    <n v="1983"/>
    <s v="Expent  cost"/>
    <m/>
    <m/>
    <m/>
    <d v="2026-02-23T00:00:00"/>
    <s v="PR2526-04967"/>
    <s v="PO2526-06979"/>
    <d v="2026-03-02T00:00:00"/>
    <m/>
    <n v="60"/>
    <s v="SFST81000050"/>
    <s v="Machanical part"/>
    <s v="Machine Spare part"/>
    <n v="2"/>
    <s v="Mini Steel Hook 9913"/>
    <n v="80"/>
    <s v="PCS."/>
    <n v="15"/>
    <n v="1200"/>
    <m/>
    <x v="224"/>
    <s v="Recive bill and GRN already"/>
    <s v="GRN2526-0009205"/>
    <d v="2026-03-19T00:00:00"/>
    <m/>
    <n v="17"/>
    <s v="Ontime"/>
    <m/>
  </r>
  <r>
    <n v="1984"/>
    <s v="Expent  cost"/>
    <m/>
    <m/>
    <m/>
    <d v="2026-02-23T00:00:00"/>
    <s v="PR2526-04967"/>
    <s v="PO2526-06979"/>
    <d v="2026-03-02T00:00:00"/>
    <m/>
    <n v="60"/>
    <s v="SFST81000050"/>
    <s v="Machanical part"/>
    <s v="Machine Spare part"/>
    <n v="3"/>
    <s v="Mini Steel Hook 9917"/>
    <n v="80"/>
    <s v="PCS."/>
    <n v="11"/>
    <n v="880"/>
    <m/>
    <x v="224"/>
    <s v="Recive bill and GRN already"/>
    <s v="GRN2526-0009205"/>
    <d v="2026-03-19T00:00:00"/>
    <m/>
    <n v="17"/>
    <s v="Ontime"/>
    <m/>
  </r>
  <r>
    <n v="1985"/>
    <s v="Expent  cost"/>
    <m/>
    <m/>
    <m/>
    <d v="2026-02-23T00:00:00"/>
    <s v="PR2526-04967"/>
    <s v="PO2526-06979"/>
    <d v="2026-03-02T00:00:00"/>
    <m/>
    <n v="60"/>
    <s v="SFST81000050"/>
    <s v="Machanical part"/>
    <s v="Machine Spare part"/>
    <n v="4"/>
    <s v="ถาดพลาสติก 8.5x7x5 ซม. PT36 เทา"/>
    <n v="8"/>
    <s v="PCS."/>
    <n v="30"/>
    <n v="240"/>
    <m/>
    <x v="224"/>
    <s v="Recive bill and GRN already"/>
    <s v="GRN2526-0009205"/>
    <d v="2026-03-19T00:00:00"/>
    <m/>
    <n v="17"/>
    <s v="Ontime"/>
    <m/>
  </r>
  <r>
    <n v="1986"/>
    <s v="Expent  cost"/>
    <m/>
    <m/>
    <m/>
    <d v="2026-02-23T00:00:00"/>
    <s v="PR2526-04967"/>
    <s v="PO2526-06979"/>
    <d v="2026-03-02T00:00:00"/>
    <m/>
    <n v="60"/>
    <s v="SFST81000050"/>
    <s v="Machanical part"/>
    <s v="Machine Spare part"/>
    <n v="5"/>
    <s v="ชั้นวาง 0659 ขนาด 15x7x6.5 PT สีดำ"/>
    <n v="8"/>
    <s v="PCS."/>
    <n v="80"/>
    <n v="640"/>
    <m/>
    <x v="224"/>
    <s v="Recive bill and GRN already"/>
    <s v="GRN2526-0009205"/>
    <d v="2026-03-19T00:00:00"/>
    <m/>
    <n v="17"/>
    <s v="Ontime"/>
    <m/>
  </r>
  <r>
    <n v="1987"/>
    <s v="Expent  cost"/>
    <m/>
    <m/>
    <m/>
    <d v="2026-02-23T00:00:00"/>
    <s v="PR2526-04967"/>
    <s v="PO2526-06979"/>
    <d v="2026-03-02T00:00:00"/>
    <m/>
    <n v="60"/>
    <s v="SFST81000050"/>
    <s v="Machanical part"/>
    <s v="Machine Spare part"/>
    <n v="6"/>
    <s v="ชั้นวาง 0660 ขนาด 20x15 PT สีดำ"/>
    <n v="8"/>
    <s v="PCS."/>
    <n v="120"/>
    <n v="960"/>
    <m/>
    <x v="224"/>
    <s v="Recive bill and GRN already"/>
    <s v="GRN2526-0009205"/>
    <d v="2026-03-19T00:00:00"/>
    <m/>
    <n v="17"/>
    <s v="Ontime"/>
    <m/>
  </r>
  <r>
    <n v="1988"/>
    <s v="Expent  cost"/>
    <m/>
    <m/>
    <m/>
    <d v="2026-02-23T00:00:00"/>
    <s v="PR2526-04967"/>
    <s v="PO2526-06979"/>
    <d v="2026-03-02T00:00:00"/>
    <m/>
    <n v="60"/>
    <s v="SFST81000050"/>
    <s v="Machanical part"/>
    <s v="Machine Spare part"/>
    <n v="7"/>
    <s v="Mini Steel Hook 9901"/>
    <n v="80"/>
    <s v="PCS."/>
    <n v="9"/>
    <n v="720"/>
    <m/>
    <x v="224"/>
    <s v="Recive bill and GRN already"/>
    <s v="GRN2526-0009205"/>
    <d v="2026-03-19T00:00:00"/>
    <m/>
    <n v="17"/>
    <s v="Ontime"/>
    <m/>
  </r>
  <r>
    <n v="1989"/>
    <s v="Expent  cost"/>
    <m/>
    <m/>
    <m/>
    <d v="2026-02-23T00:00:00"/>
    <s v="PR2526-04967"/>
    <s v="PO2526-06979"/>
    <d v="2026-03-02T00:00:00"/>
    <m/>
    <n v="60"/>
    <s v="SFST81000050"/>
    <s v="Machanical part"/>
    <s v="Machine Spare part"/>
    <n v="8"/>
    <s v="Mini Steel Hook 9902"/>
    <n v="80"/>
    <s v="PCS."/>
    <n v="9"/>
    <n v="720"/>
    <m/>
    <x v="224"/>
    <s v="Recive bill and GRN already"/>
    <s v="GRN2526-0009205"/>
    <d v="2026-03-19T00:00:00"/>
    <m/>
    <n v="17"/>
    <s v="Ontime"/>
    <m/>
  </r>
  <r>
    <n v="1990"/>
    <s v="Expent  cost"/>
    <m/>
    <m/>
    <m/>
    <d v="2026-02-23T00:00:00"/>
    <s v="PR2526-04967"/>
    <s v="PO2526-06979"/>
    <d v="2026-03-02T00:00:00"/>
    <m/>
    <n v="60"/>
    <s v="SFST81000050"/>
    <s v="Machanical part"/>
    <s v="Machine Spare part"/>
    <n v="9"/>
    <s v="Mini Steel Hook 9903"/>
    <n v="80"/>
    <s v="PCS."/>
    <n v="9"/>
    <n v="720"/>
    <m/>
    <x v="224"/>
    <s v="Recive bill and GRN already"/>
    <s v="GRN2526-0009205"/>
    <d v="2026-03-19T00:00:00"/>
    <m/>
    <n v="17"/>
    <s v="Ontime"/>
    <m/>
  </r>
  <r>
    <n v="1991"/>
    <s v="Expent  cost"/>
    <m/>
    <m/>
    <m/>
    <d v="2026-02-23T00:00:00"/>
    <s v="PR2526-04967"/>
    <s v="PO2526-06979"/>
    <d v="2026-03-02T00:00:00"/>
    <m/>
    <n v="60"/>
    <s v="SFST81000050"/>
    <s v="Machanical part"/>
    <s v="Machine Spare part"/>
    <n v="10"/>
    <s v="Mini Steel Hook 9904"/>
    <n v="80"/>
    <s v="PCS."/>
    <n v="9"/>
    <n v="720"/>
    <m/>
    <x v="224"/>
    <s v="Recive bill and GRN already"/>
    <s v="GRN2526-0009205"/>
    <d v="2026-03-19T00:00:00"/>
    <m/>
    <n v="17"/>
    <s v="Ontime"/>
    <m/>
  </r>
  <r>
    <n v="1992"/>
    <s v="Expent  cost"/>
    <m/>
    <m/>
    <m/>
    <d v="2026-02-23T00:00:00"/>
    <s v="PR2526-04967"/>
    <s v="PO2526-06979"/>
    <d v="2026-03-02T00:00:00"/>
    <m/>
    <n v="60"/>
    <s v="SFST81000050"/>
    <s v="Machanical part"/>
    <s v="Machine Spare part"/>
    <n v="11"/>
    <s v="Mini Steel Hook 9905"/>
    <n v="80"/>
    <s v="PCS."/>
    <n v="13"/>
    <n v="1040"/>
    <m/>
    <x v="224"/>
    <s v="Recive bill and GRN already"/>
    <s v="GRN2526-0009205"/>
    <d v="2026-03-19T00:00:00"/>
    <m/>
    <n v="17"/>
    <s v="Ontime"/>
    <m/>
  </r>
  <r>
    <n v="1993"/>
    <s v="Expent  cost"/>
    <m/>
    <m/>
    <m/>
    <d v="2026-02-23T00:00:00"/>
    <s v="PR2526-04967"/>
    <s v="PO2526-06979"/>
    <d v="2026-03-02T00:00:00"/>
    <m/>
    <n v="60"/>
    <s v="SFST81000050"/>
    <s v="Machanical part"/>
    <s v="Machine Spare part"/>
    <n v="12"/>
    <s v="Mini Steel Hook 9906"/>
    <n v="80"/>
    <s v="PCS."/>
    <n v="16"/>
    <n v="1280"/>
    <m/>
    <x v="224"/>
    <s v="Recive bill and GRN already"/>
    <s v="GRN2526-0009205"/>
    <d v="2026-03-19T00:00:00"/>
    <m/>
    <n v="17"/>
    <s v="Ontime"/>
    <m/>
  </r>
  <r>
    <n v="1994"/>
    <s v="Expent  cost"/>
    <m/>
    <m/>
    <m/>
    <d v="2026-02-23T00:00:00"/>
    <s v="PR2526-04967"/>
    <s v="PO2526-06979"/>
    <d v="2026-03-02T00:00:00"/>
    <m/>
    <n v="60"/>
    <s v="SFST81000050"/>
    <s v="Machanical part"/>
    <s v="Machine Spare part"/>
    <n v="13"/>
    <s v="Mini Steel Hook 9908"/>
    <n v="40"/>
    <s v="PCS."/>
    <n v="20"/>
    <n v="800"/>
    <m/>
    <x v="224"/>
    <s v="Recive bill and GRN already"/>
    <s v="GRN2526-0009205"/>
    <d v="2026-03-19T00:00:00"/>
    <m/>
    <n v="17"/>
    <s v="Ontime"/>
    <m/>
  </r>
  <r>
    <n v="1995"/>
    <s v="Expent  cost"/>
    <m/>
    <m/>
    <m/>
    <d v="2026-02-23T00:00:00"/>
    <s v="PR2526-04967"/>
    <s v="PO2526-06979"/>
    <d v="2026-03-02T00:00:00"/>
    <m/>
    <n v="60"/>
    <s v="SFST81000050"/>
    <s v="Machanical part"/>
    <s v="Machine Spare part"/>
    <n v="14"/>
    <s v="Mini Steel Hook 9909"/>
    <n v="80"/>
    <s v="PCS."/>
    <n v="22"/>
    <n v="1760"/>
    <m/>
    <x v="224"/>
    <s v="Recive bill and GRN already"/>
    <s v="GRN2526-0009205"/>
    <d v="2026-03-19T00:00:00"/>
    <m/>
    <n v="17"/>
    <s v="Ontime"/>
    <m/>
  </r>
  <r>
    <n v="1996"/>
    <s v="Expent  cost"/>
    <m/>
    <m/>
    <m/>
    <d v="2026-02-23T00:00:00"/>
    <s v="PR2526-04967"/>
    <s v="PO2526-06979"/>
    <d v="2026-03-02T00:00:00"/>
    <m/>
    <n v="60"/>
    <s v="SFST81000050"/>
    <s v="Machanical part"/>
    <s v="Machine Spare part"/>
    <n v="15"/>
    <s v="Mini Steel Hook 9911"/>
    <n v="8"/>
    <s v="PCS."/>
    <n v="70"/>
    <n v="560"/>
    <m/>
    <x v="224"/>
    <s v="Recive bill and GRN already"/>
    <s v="GRN2526-0009205"/>
    <d v="2026-03-19T00:00:00"/>
    <m/>
    <n v="17"/>
    <s v="Ontime"/>
    <m/>
  </r>
  <r>
    <n v="1997"/>
    <s v="Expent  cost"/>
    <m/>
    <m/>
    <m/>
    <d v="2026-02-23T00:00:00"/>
    <s v="PR2526-04969 "/>
    <s v="PO2526-06957"/>
    <d v="2026-02-27T00:00:00"/>
    <m/>
    <n v="60"/>
    <s v="SFST81000048"/>
    <s v="PD Machine"/>
    <s v="Check weigth  No.1"/>
    <n v="1"/>
    <s v="Drive Shaft for Standard Conveyor Belt Roller end 30 mm._x000a_b: 200 mm. Pitch S2M ZR-A"/>
    <n v="1"/>
    <s v="PCS."/>
    <n v="13650"/>
    <n v="13650"/>
    <m/>
    <x v="47"/>
    <s v="Recive bill and GRN already"/>
    <s v="GRN2627-0000555"/>
    <d v="2026-04-21T00:00:00"/>
    <m/>
    <n v="53"/>
    <s v="Ontime"/>
    <m/>
  </r>
  <r>
    <n v="1998"/>
    <s v="Expent  cost"/>
    <m/>
    <m/>
    <m/>
    <d v="2026-02-23T00:00:00"/>
    <s v="PR2526-04969 "/>
    <s v="PO2526-06957"/>
    <d v="2026-02-27T00:00:00"/>
    <m/>
    <n v="60"/>
    <s v="SFST81000048"/>
    <s v="PD Machine"/>
    <s v="Check weigth  No.1"/>
    <n v="2"/>
    <s v="Revolving Shaft for Standard Conveyor Belt Roller end, 30mm. W: 200 mm."/>
    <n v="1"/>
    <s v="PCS."/>
    <n v="28660"/>
    <n v="28660"/>
    <m/>
    <x v="47"/>
    <s v="Recive bill and GRN already"/>
    <s v="GRN2627-0000555"/>
    <d v="2026-04-21T00:00:00"/>
    <m/>
    <n v="53"/>
    <s v="Ontime"/>
    <m/>
  </r>
  <r>
    <n v="1999"/>
    <m/>
    <m/>
    <m/>
    <m/>
    <d v="2026-02-23T00:00:00"/>
    <s v="PR2526-04969 "/>
    <s v="PO2526-06957"/>
    <d v="2026-02-27T00:00:00"/>
    <m/>
    <n v="60"/>
    <s v="SFST81000048"/>
    <s v="PD Machine"/>
    <s v="Check weigth  No.1"/>
    <n v="3"/>
    <s v="Conweigher Belt for NT30 300x200mm. Blue, PU"/>
    <n v="1"/>
    <s v="PCS."/>
    <n v="15160"/>
    <n v="15160"/>
    <m/>
    <x v="47"/>
    <s v="Recive bill and GRN already"/>
    <s v="GRN2627-0000555"/>
    <d v="2026-04-21T00:00:00"/>
    <m/>
    <n v="53"/>
    <s v="Ontime"/>
    <m/>
  </r>
  <r>
    <n v="2000"/>
    <s v="Expent  cost"/>
    <m/>
    <m/>
    <m/>
    <d v="2026-02-23T00:00:00"/>
    <s v="PR2526-04969 "/>
    <s v="PO2526-06957"/>
    <d v="2026-02-27T00:00:00"/>
    <m/>
    <n v="60"/>
    <s v="SFST81000048"/>
    <s v="PD Machine"/>
    <s v="Check weigth  No.1"/>
    <n v="4"/>
    <s v="Conweigher Belt for NT30 600x200mm. Blue, PU"/>
    <n v="1"/>
    <s v="PCS."/>
    <n v="10830"/>
    <n v="10830"/>
    <m/>
    <x v="47"/>
    <s v="Recive bill and GRN already"/>
    <s v="GRN2627-0000555"/>
    <d v="2026-04-21T00:00:00"/>
    <m/>
    <n v="53"/>
    <s v="Ontime"/>
    <m/>
  </r>
  <r>
    <n v="2001"/>
    <s v="Expent  cost"/>
    <m/>
    <m/>
    <m/>
    <d v="2026-02-23T00:00:00"/>
    <s v="PR2526-04969 "/>
    <s v="PO2526-06957"/>
    <d v="2026-02-27T00:00:00"/>
    <m/>
    <n v="60"/>
    <s v="SFST81000048"/>
    <s v="PD Machine"/>
    <s v="Check weigth  No.1"/>
    <n v="5"/>
    <s v="Conweigher Belt for 630x195mm."/>
    <n v="1"/>
    <s v="PCS."/>
    <n v="10833"/>
    <n v="10833"/>
    <m/>
    <x v="47"/>
    <s v="Recive bill and GRN already"/>
    <s v="GRN2627-0000555"/>
    <d v="2026-04-21T00:00:00"/>
    <m/>
    <n v="53"/>
    <s v="Ontime"/>
    <m/>
  </r>
  <r>
    <n v="2002"/>
    <s v="Expent  cost"/>
    <m/>
    <m/>
    <m/>
    <d v="2026-02-23T00:00:00"/>
    <s v="PR2526-04969 "/>
    <s v="PO2526-06957"/>
    <d v="2026-02-27T00:00:00"/>
    <m/>
    <n v="60"/>
    <s v="SFST81000048"/>
    <s v="PD Machine"/>
    <s v="Check weigth  No.1"/>
    <n v="6"/>
    <s v="Drive Shaft for Standard Conveyor Belt Roller end 30 mm._x000a_b: 200 mm. Pitch S2M ZR-A"/>
    <n v="1"/>
    <s v="PCS."/>
    <n v="28830"/>
    <n v="28830"/>
    <m/>
    <x v="47"/>
    <s v="Recive bill and GRN already"/>
    <s v="GRN2627-0000555"/>
    <d v="2026-04-21T00:00:00"/>
    <m/>
    <n v="53"/>
    <s v="Ontime"/>
    <m/>
  </r>
  <r>
    <n v="2003"/>
    <s v="Expent  cost"/>
    <m/>
    <m/>
    <m/>
    <d v="2026-02-23T00:00:00"/>
    <s v="PR2526-04969 "/>
    <s v="PO2526-06957"/>
    <d v="2026-02-27T00:00:00"/>
    <m/>
    <n v="60"/>
    <s v="SFST81000048"/>
    <s v="PD Machine"/>
    <s v="Check weigth  No.1"/>
    <n v="7"/>
    <s v="Revolving Shaft for Standard Conveyor Belt Roller end, 30mm. W: 200 mm."/>
    <n v="1"/>
    <s v="PCS."/>
    <n v="28660"/>
    <n v="28660"/>
    <m/>
    <x v="47"/>
    <s v="Recive bill and GRN already"/>
    <s v="GRN2627-0000555"/>
    <d v="2026-04-21T00:00:00"/>
    <m/>
    <n v="53"/>
    <s v="Ontime"/>
    <m/>
  </r>
  <r>
    <n v="2004"/>
    <s v="Expent  cost"/>
    <m/>
    <m/>
    <m/>
    <d v="2026-02-23T00:00:00"/>
    <s v="PR2526-04970"/>
    <s v="PO2526-06958 "/>
    <d v="2026-02-27T00:00:00"/>
    <m/>
    <n v="60"/>
    <s v="SFST81000009"/>
    <s v="Consumable part for MN"/>
    <s v="Consumable part"/>
    <n v="1"/>
    <s v="แผ่นสแตนเลส 304 หนา 1.5 mm. ยาว 120x240 cm."/>
    <n v="3"/>
    <s v="PCS."/>
    <n v="3400"/>
    <n v="10200"/>
    <m/>
    <x v="45"/>
    <s v="Recive bill and GRN already"/>
    <s v="GRN2526-0008713"/>
    <d v="2026-03-06T00:00:00"/>
    <m/>
    <n v="7"/>
    <s v="Ontime"/>
    <m/>
  </r>
  <r>
    <n v="2005"/>
    <s v="Expent  cost"/>
    <m/>
    <m/>
    <m/>
    <d v="2026-02-23T00:00:00"/>
    <s v="PR2526-04970"/>
    <s v="PO2526-06958 "/>
    <d v="2026-02-27T00:00:00"/>
    <m/>
    <n v="60"/>
    <s v="SFST81000009"/>
    <s v="Consumable part for MN"/>
    <s v="Consumable part"/>
    <n v="2"/>
    <s v="แผ่นสแตนเลส 304 หนา 2.0 mm. ยาว 120x240 cm."/>
    <n v="3"/>
    <s v="PCS."/>
    <n v="4120"/>
    <n v="12360"/>
    <m/>
    <x v="45"/>
    <s v="Recive bill and GRN already"/>
    <s v="GRN2526-0008713"/>
    <d v="2026-03-06T00:00:00"/>
    <m/>
    <n v="7"/>
    <s v="Ontime"/>
    <m/>
  </r>
  <r>
    <n v="2006"/>
    <s v="Expent  cost"/>
    <m/>
    <m/>
    <m/>
    <d v="2026-02-23T00:00:00"/>
    <s v="PR2526-04971"/>
    <s v="PO2526-06959"/>
    <d v="2026-02-27T00:00:00"/>
    <m/>
    <n v="60"/>
    <s v="SFST81000050"/>
    <s v="Consumable part for MN"/>
    <s v="Consumable part"/>
    <n v="1"/>
    <s v="TOP RINSE ก๊อกติดตั้งขอบอ่าง ฐานยาว8นิ้ว_x000a_หัวฉีดยาว12นิ้ว TOP1-M98E-506SN12"/>
    <n v="1"/>
    <s v="PCS."/>
    <n v="3600"/>
    <n v="3600"/>
    <m/>
    <x v="206"/>
    <s v="Recive bill and GRN already"/>
    <s v="GRN2526-0008678"/>
    <d v="2026-03-05T00:00:00"/>
    <m/>
    <n v="6"/>
    <s v="Ontime"/>
    <m/>
  </r>
  <r>
    <n v="2007"/>
    <s v="Expent  cost"/>
    <m/>
    <m/>
    <m/>
    <d v="2026-03-03T00:00:00"/>
    <s v="PR2526-05071"/>
    <s v="PO2526-07162"/>
    <d v="2026-03-08T00:00:00"/>
    <m/>
    <n v="60"/>
    <s v="SFST81000048"/>
    <s v="PD Machine"/>
    <s v="Vegetable Dicing Machine  Robot coupe CL-50 No.1"/>
    <n v="1"/>
    <s v="&quot;ROBOT COUPE&quot; PCB CL50E/1 PART NO. 1024815"/>
    <n v="1"/>
    <s v="SET"/>
    <n v="5500"/>
    <n v="5500"/>
    <m/>
    <x v="165"/>
    <s v="Recive bill and GRN already"/>
    <s v="GRN2526-0009311"/>
    <d v="2026-03-24T00:00:00"/>
    <m/>
    <n v="16"/>
    <s v="Ontime"/>
    <m/>
  </r>
  <r>
    <n v="2008"/>
    <s v="Expent  cost"/>
    <m/>
    <m/>
    <m/>
    <d v="2026-03-03T00:00:00"/>
    <s v="PR2526-05085"/>
    <s v="PO2526-07163 "/>
    <d v="2026-03-08T00:00:00"/>
    <m/>
    <n v="120"/>
    <s v="SFST81000048"/>
    <s v="PD Machine"/>
    <s v="Pan Fryer machine No.1"/>
    <n v="1"/>
    <s v="ตะแกรง SUS สําหรับเครื่องทอด TTD-400/1SB_x000a_(Grill Deep Fryer)"/>
    <n v="2"/>
    <s v="SET"/>
    <n v="10000"/>
    <n v="20000"/>
    <m/>
    <x v="225"/>
    <s v="Recive bill and GRN already"/>
    <s v="GRN2627-0001157"/>
    <d v="2026-05-08T00:00:00"/>
    <m/>
    <n v="61"/>
    <s v="Ontime"/>
    <m/>
  </r>
  <r>
    <n v="2009"/>
    <s v="Expent  cost"/>
    <m/>
    <m/>
    <m/>
    <d v="2026-03-03T00:00:00"/>
    <s v="PR2526-05086"/>
    <s v="PO2526-07179"/>
    <d v="2026-03-08T00:00:00"/>
    <m/>
    <n v="60"/>
    <s v="SFST81000048"/>
    <s v="PD Machine"/>
    <s v="Can Opener No.1"/>
    <n v="1"/>
    <s v="Blade for can opener: &quot;EDLUND&quot; KIT, 203/266, REPLACEMENT # KT2326"/>
    <n v="2"/>
    <s v="SET"/>
    <n v="2700"/>
    <n v="5400"/>
    <m/>
    <x v="165"/>
    <s v="Recive bill and GRN already"/>
    <s v="GRN2526-0009316"/>
    <d v="2026-03-24T00:00:00"/>
    <m/>
    <n v="16"/>
    <s v="Ontime"/>
    <m/>
  </r>
  <r>
    <n v="2010"/>
    <s v="Expent  cost"/>
    <m/>
    <m/>
    <m/>
    <d v="2026-03-03T00:00:00"/>
    <s v="PR2526-05087"/>
    <s v="PO2526-07192 "/>
    <d v="2026-03-13T00:00:00"/>
    <m/>
    <n v="60"/>
    <s v="SFST81000048"/>
    <s v="Electrical system in PD area"/>
    <s v="Electrical jobs"/>
    <n v="1"/>
    <s v="งานติดตั้ง Power plug 380 V._x000a_- Power plug 3P+N+E 16A Weather Proof 2 PC_x000a_- Box Stainless 304 150x150x100 1 PC"/>
    <n v="1"/>
    <s v="JOB."/>
    <n v="5900"/>
    <n v="5900"/>
    <m/>
    <x v="202"/>
    <s v="Recive bill and GRN already"/>
    <s v="GRN2627-0000037"/>
    <d v="2026-04-02T00:00:00"/>
    <m/>
    <n v="20"/>
    <s v="Ontime"/>
    <m/>
  </r>
  <r>
    <n v="2011"/>
    <s v="Expent  cost"/>
    <m/>
    <m/>
    <m/>
    <d v="2026-03-03T00:00:00"/>
    <s v="PR2526-05087"/>
    <s v="PO2526-07192 "/>
    <d v="2026-03-13T00:00:00"/>
    <m/>
    <n v="60"/>
    <s v="SFST81000048"/>
    <s v="Electrical system in PD area"/>
    <s v="Electrical jobs"/>
    <n v="2"/>
    <s v="งานเดินสายไฟ_x000a_- IEC01 4 sq.mm. 60 PC_x000a_- งานเข้าสาย 2 JOB."/>
    <n v="1"/>
    <s v="JOB."/>
    <n v="4300"/>
    <n v="4300"/>
    <m/>
    <x v="202"/>
    <s v="Recive bill and GRN already"/>
    <s v="GRN2627-0000037"/>
    <d v="2026-04-02T00:00:00"/>
    <m/>
    <n v="20"/>
    <s v="Ontime"/>
    <m/>
  </r>
  <r>
    <n v="2012"/>
    <s v="Expent  cost"/>
    <m/>
    <m/>
    <m/>
    <d v="2026-03-03T00:00:00"/>
    <s v="PR2526-05087"/>
    <s v="PO2526-07192 "/>
    <d v="2026-03-13T00:00:00"/>
    <m/>
    <n v="60"/>
    <s v="SFST81000048"/>
    <s v="Electrical system in PD area"/>
    <s v="Electrical jobs"/>
    <n v="3"/>
    <s v="งาน เดินท่อ Conduit_x000a_- DWSM1114 10 PC_x000a_- UPVC 3/4 12 PC_x000a_- Equipment 1 SET"/>
    <n v="1"/>
    <s v="JOB."/>
    <n v="5130"/>
    <n v="5130"/>
    <m/>
    <x v="202"/>
    <s v="Recive bill and GRN already"/>
    <s v="GRN2627-0000037"/>
    <d v="2026-04-02T00:00:00"/>
    <m/>
    <n v="20"/>
    <s v="Ontime"/>
    <m/>
  </r>
  <r>
    <n v="2013"/>
    <s v="Expent  cost"/>
    <m/>
    <m/>
    <m/>
    <d v="2026-03-03T00:00:00"/>
    <s v="PR2526-05087"/>
    <s v="PO2526-07192 "/>
    <d v="2026-03-13T00:00:00"/>
    <m/>
    <n v="60"/>
    <s v="SFST81000048"/>
    <s v="Electrical system in PD area"/>
    <s v="Electrical jobs"/>
    <n v="4"/>
    <s v="งาน Flexible_x000a_- Flex 1&quot; 1 PC_x000a_- Accessory 1 PC_x000a_- Overhead and Profit 1 JOB."/>
    <n v="1"/>
    <s v="JOB."/>
    <n v="9550"/>
    <n v="9550"/>
    <m/>
    <x v="202"/>
    <s v="Recive bill and GRN already"/>
    <s v="GRN2627-0000037"/>
    <d v="2026-04-02T00:00:00"/>
    <m/>
    <n v="20"/>
    <s v="Ontime"/>
    <m/>
  </r>
  <r>
    <n v="2014"/>
    <s v="Expent  cost"/>
    <m/>
    <m/>
    <m/>
    <d v="2026-03-03T00:00:00"/>
    <s v="PR2526-05088"/>
    <s v="PO2526-07167"/>
    <d v="2026-03-08T00:00:00"/>
    <m/>
    <n v="60"/>
    <s v="SFST81000048"/>
    <s v="Utility Jobs  (Boiler-Air compress-Transformer-LPG)"/>
    <s v="Steam Boiler  No.1"/>
    <n v="1"/>
    <s v="Gas Train &quot; Dungs &quot; MB-DLE 420_x000a_SEAL CONTROL&quot; DUNGS&quot; VPS504 S02"/>
    <n v="1"/>
    <s v="JOB."/>
    <n v="75000"/>
    <n v="75000"/>
    <m/>
    <x v="102"/>
    <s v="Recive bill and GRN already"/>
    <s v="GRN2526-0009256"/>
    <d v="2026-03-20T00:00:00"/>
    <m/>
    <n v="12"/>
    <s v="Ontime"/>
    <m/>
  </r>
  <r>
    <n v="2015"/>
    <s v="Expent  cost"/>
    <m/>
    <m/>
    <m/>
    <d v="2026-03-03T00:00:00"/>
    <s v="PR2526-05089"/>
    <s v="PO2526-07194"/>
    <d v="2026-03-08T00:00:00"/>
    <m/>
    <n v="60"/>
    <s v="SFST81000048"/>
    <s v="Utility Jobs  (Boiler-Air compress-Transformer-LPG)"/>
    <s v="Steam Boiler  No.2"/>
    <n v="1"/>
    <s v="ค่าบริการตรวจเช็ค Alarm Burner Lockout_x000a_- ตรวจเช็คสภาพ Burner_x000a_- หาสาเหตุ/แก้ไข Alarm Burner Lockout_x000a_- ทดสอบ, เก็บงาน, ส่งมอบงาน"/>
    <n v="1"/>
    <s v="JOB."/>
    <n v="7000"/>
    <n v="7000"/>
    <m/>
    <x v="102"/>
    <s v="Recive bill and GRN already"/>
    <s v="GRN2526-0009255"/>
    <d v="2026-03-20T00:00:00"/>
    <m/>
    <n v="12"/>
    <s v="Ontime"/>
    <m/>
  </r>
  <r>
    <n v="2016"/>
    <s v="Expent  cost"/>
    <m/>
    <m/>
    <m/>
    <d v="2026-03-03T00:00:00"/>
    <s v="PR2526-05089"/>
    <s v="PO2526-07168 "/>
    <d v="2026-03-08T00:00:00"/>
    <m/>
    <n v="60"/>
    <s v="SFST81000048"/>
    <s v="Utility Jobs  (Boiler-Air compress-Transformer-LPG)"/>
    <s v="Steam Boiler  No.2"/>
    <n v="2"/>
    <s v="Ig Electrode (เขี้ยวสปาร์ค)"/>
    <n v="1"/>
    <s v="PC."/>
    <n v="4000"/>
    <n v="4000"/>
    <m/>
    <x v="102"/>
    <s v="Recive bill and GRN already"/>
    <s v="GRN2526-0009257"/>
    <d v="2026-03-20T00:00:00"/>
    <m/>
    <n v="12"/>
    <s v="Ontime"/>
    <m/>
  </r>
  <r>
    <n v="2017"/>
    <s v="Expent  cost"/>
    <m/>
    <m/>
    <m/>
    <d v="2026-03-03T00:00:00"/>
    <s v="PR2526-05089"/>
    <s v="PO2526-07168 "/>
    <d v="2026-03-08T00:00:00"/>
    <m/>
    <n v="60"/>
    <s v="SFST81000048"/>
    <s v="Utility Jobs  (Boiler-Air compress-Transformer-LPG)"/>
    <s v="Steam Boiler  No.2"/>
    <n v="3"/>
    <s v="Ionization (ตัวรับสัญญาน)"/>
    <n v="1"/>
    <s v="PC."/>
    <n v="4000"/>
    <n v="4000"/>
    <m/>
    <x v="102"/>
    <s v="Recive bill and GRN already"/>
    <s v="GRN2526-0009257"/>
    <d v="2026-03-20T00:00:00"/>
    <m/>
    <n v="12"/>
    <s v="Ontime"/>
    <m/>
  </r>
  <r>
    <n v="2018"/>
    <s v="Expent  cost"/>
    <m/>
    <m/>
    <m/>
    <d v="2026-03-03T00:00:00"/>
    <s v="PR2526-05089"/>
    <s v="PO2526-07168 "/>
    <d v="2026-03-08T00:00:00"/>
    <m/>
    <n v="60"/>
    <s v="SFST81000048"/>
    <s v="Utility Jobs  (Boiler-Air compress-Transformer-LPG)"/>
    <s v="Steam Boiler  No.2"/>
    <n v="4"/>
    <s v="Burner Control (โปรแกรม) Model: LME22.233C2BT (Siemens)_x000a_(อะไหล่สำหรับ Burner TBG 120 MC, BALTUR)"/>
    <n v="1"/>
    <s v="PC."/>
    <n v="13800"/>
    <n v="13800"/>
    <m/>
    <x v="102"/>
    <s v="Recive bill and GRN already"/>
    <s v="GRN2526-0009257"/>
    <d v="2026-03-20T00:00:00"/>
    <m/>
    <n v="12"/>
    <s v="Ontime"/>
    <m/>
  </r>
  <r>
    <n v="2019"/>
    <s v="Expent  cost"/>
    <m/>
    <m/>
    <m/>
    <d v="2026-03-05T00:00:00"/>
    <s v="PR2526-05158"/>
    <s v="PO2526-07313"/>
    <d v="2026-03-13T00:00:00"/>
    <m/>
    <n v="60"/>
    <s v="SFST81000050"/>
    <s v="Electrical system in PD area"/>
    <s v="Electrical part"/>
    <n v="1"/>
    <s v="&quot;DAKO PLUG&quot; HTN 0251 ปลั๊กตัวผู้กลางทางกันน้ำ (3P + N + E) 32A 400V 6H IP67 5 ขา"/>
    <n v="5"/>
    <s v="PC."/>
    <n v="210"/>
    <n v="1050"/>
    <m/>
    <x v="190"/>
    <s v="Recive bill and GRN already"/>
    <s v="GRN2526-0009192"/>
    <d v="2026-03-18T00:00:00"/>
    <m/>
    <n v="5"/>
    <s v="Ontime"/>
    <m/>
  </r>
  <r>
    <n v="2020"/>
    <s v="Expent  cost"/>
    <m/>
    <m/>
    <m/>
    <d v="2026-03-05T00:00:00"/>
    <s v="PR2526-05158"/>
    <s v="PO2526-07313"/>
    <d v="2026-03-13T00:00:00"/>
    <m/>
    <n v="60"/>
    <s v="SFST81000050"/>
    <s v="Electrical system in PD area"/>
    <s v="Electrical part"/>
    <n v="2"/>
    <s v="&quot;DAKO PLUG&quot; HTN0241 ปลั๊กตัวผู้ 3P+E 32A 400V IP67 4 ขา"/>
    <n v="3"/>
    <s v="PC."/>
    <n v="174"/>
    <n v="522"/>
    <m/>
    <x v="190"/>
    <s v="Recive bill and GRN already"/>
    <s v="GRN2526-0009192"/>
    <d v="2026-03-18T00:00:00"/>
    <m/>
    <n v="5"/>
    <s v="Ontime"/>
    <m/>
  </r>
  <r>
    <n v="2021"/>
    <s v="Expent  cost"/>
    <m/>
    <m/>
    <m/>
    <d v="2026-03-05T00:00:00"/>
    <s v="PR2526-05158"/>
    <s v="PO2526-07313"/>
    <d v="2026-03-13T00:00:00"/>
    <m/>
    <n v="60"/>
    <s v="SFST81000050"/>
    <s v="Electrical system in PD area"/>
    <s v="Electrical part"/>
    <n v="3"/>
    <s v="&quot;DAKO PLUG&quot; HTN 0231 ปลั๊กตัวผู้กลางทางกันน้ำ (2P + E) 32A 230V 6H IP67 3 ขา"/>
    <n v="3"/>
    <s v="PC."/>
    <n v="159"/>
    <n v="477"/>
    <m/>
    <x v="190"/>
    <s v="Recive bill and GRN already"/>
    <s v="GRN2526-0009192"/>
    <d v="2026-03-18T00:00:00"/>
    <m/>
    <n v="5"/>
    <s v="Ontime"/>
    <m/>
  </r>
  <r>
    <n v="2022"/>
    <s v="Expent  cost"/>
    <m/>
    <m/>
    <m/>
    <d v="2026-03-05T00:00:00"/>
    <s v="PR2526-05158"/>
    <s v="PO2526-07313"/>
    <d v="2026-03-13T00:00:00"/>
    <m/>
    <n v="60"/>
    <s v="SFST81000050"/>
    <s v="Electrical system in PD area"/>
    <s v="Electrical part"/>
    <n v="4"/>
    <s v="&quot;DAKO&quot;เพาเวอร์ปลั๊กตัวผู้กันน้ำ 3P + N + E 63A 5ขา พาวเวอร์ปลั๊กไฟฟ้า 5 ขา"/>
    <n v="5"/>
    <s v="PC."/>
    <n v="630"/>
    <n v="3150"/>
    <m/>
    <x v="190"/>
    <s v="Recive bill and GRN already"/>
    <s v="GRN2526-0009192"/>
    <d v="2026-03-18T00:00:00"/>
    <m/>
    <n v="5"/>
    <s v="Ontime"/>
    <m/>
  </r>
  <r>
    <n v="2023"/>
    <s v="Expent  cost"/>
    <m/>
    <m/>
    <m/>
    <d v="2026-03-05T00:00:00"/>
    <s v="PR2526-05158"/>
    <s v="PO2526-07313"/>
    <d v="2026-03-13T00:00:00"/>
    <m/>
    <n v="60"/>
    <s v="SFST81000050"/>
    <s v="Electrical system in PD area"/>
    <s v="Electrical part"/>
    <n v="5"/>
    <s v="&quot;DAKO PLUG&quot; HTN0341 ปลั๊กตัวผู้กันน้ำ 3P+E 63A 400V IP67 4 ขา"/>
    <n v="3"/>
    <s v="PC."/>
    <n v="565"/>
    <n v="1695"/>
    <m/>
    <x v="190"/>
    <s v="Recive bill and GRN already"/>
    <s v="GRN2526-0009192"/>
    <d v="2026-03-18T00:00:00"/>
    <m/>
    <n v="5"/>
    <s v="Ontime"/>
    <m/>
  </r>
  <r>
    <n v="2024"/>
    <s v="Expent  cost"/>
    <m/>
    <m/>
    <m/>
    <d v="2026-03-05T00:00:00"/>
    <s v="PR2526-05158"/>
    <s v="PO2526-07313"/>
    <d v="2026-03-13T00:00:00"/>
    <m/>
    <n v="60"/>
    <s v="SFST81000050"/>
    <s v="Electrical system in PD area"/>
    <s v="Electrical part"/>
    <n v="6"/>
    <s v="DAKO PLUG HTN 0331 ปลั๊กตัวผู้กลางทางกันน้ำ (2P + E) 63A 230V 6H IP67"/>
    <n v="3"/>
    <s v="PC."/>
    <n v="510"/>
    <n v="1530"/>
    <m/>
    <x v="190"/>
    <s v="Recive bill and GRN already"/>
    <s v="GRN2526-0009192"/>
    <d v="2026-03-18T00:00:00"/>
    <m/>
    <n v="5"/>
    <s v="Ontime"/>
    <m/>
  </r>
  <r>
    <n v="2025"/>
    <s v="Expent  cost"/>
    <m/>
    <m/>
    <m/>
    <d v="2026-03-05T00:00:00"/>
    <s v="PR2526-05158"/>
    <s v="PO2526-07313"/>
    <d v="2026-03-13T00:00:00"/>
    <m/>
    <n v="60"/>
    <s v="SFST81000050"/>
    <s v="Electrical system in PD area"/>
    <s v="Electrical part"/>
    <n v="7"/>
    <s v="&quot;DAKO PLUG&quot; HTN1351 ปลั๊กตัวเมียติดลอยกันน้ำ 3P + N + E 63A 400V IP67"/>
    <n v="3"/>
    <s v="PC."/>
    <n v="860"/>
    <n v="2580"/>
    <m/>
    <x v="190"/>
    <s v="Recive bill and GRN already"/>
    <s v="GRN2526-0009192"/>
    <d v="2026-03-18T00:00:00"/>
    <m/>
    <n v="5"/>
    <s v="Ontime"/>
    <m/>
  </r>
  <r>
    <n v="2026"/>
    <s v="Expent  cost"/>
    <m/>
    <m/>
    <m/>
    <d v="2026-03-05T00:00:00"/>
    <s v="PR2526-05158"/>
    <s v="PO2526-07313"/>
    <d v="2026-03-13T00:00:00"/>
    <m/>
    <n v="60"/>
    <s v="SFST81000050"/>
    <s v="Electrical system in PD area"/>
    <s v="Electrical part"/>
    <n v="8"/>
    <s v="&quot;DAKO PLUG&quot; HTN2341 ปลั๊กตัวเมียกลางทางกันน้ำ 3P+E 63A 400V IP67"/>
    <n v="3"/>
    <s v="PC."/>
    <n v="700"/>
    <n v="2100"/>
    <m/>
    <x v="190"/>
    <s v="Recive bill and GRN already"/>
    <s v="GRN2526-0009192"/>
    <d v="2026-03-18T00:00:00"/>
    <m/>
    <n v="5"/>
    <s v="Ontime"/>
    <m/>
  </r>
  <r>
    <n v="2027"/>
    <s v="Expent  cost"/>
    <m/>
    <m/>
    <m/>
    <d v="2026-03-05T00:00:00"/>
    <s v="PR2526-05158"/>
    <s v="PO2526-07313"/>
    <d v="2026-03-13T00:00:00"/>
    <m/>
    <n v="60"/>
    <s v="SFST81000050"/>
    <s v="Electrical system in PD area"/>
    <s v="Electrical part"/>
    <n v="9"/>
    <s v="&quot;DAKO PLUG&quot; HTN 013 ปลั๊กตัวผู้กลางทาง (2P + E) 16A 230V 6H IP44"/>
    <n v="3"/>
    <s v="PC."/>
    <n v="85"/>
    <n v="255"/>
    <m/>
    <x v="190"/>
    <s v="Recive bill and GRN already"/>
    <s v="GRN2526-0009192"/>
    <d v="2026-03-18T00:00:00"/>
    <m/>
    <n v="5"/>
    <s v="Ontime"/>
    <m/>
  </r>
  <r>
    <n v="2028"/>
    <s v="Expent  cost"/>
    <m/>
    <m/>
    <m/>
    <d v="2026-03-05T00:00:00"/>
    <s v="PR2526-05158"/>
    <s v="PO2526-07313"/>
    <d v="2026-03-13T00:00:00"/>
    <m/>
    <n v="60"/>
    <s v="SFST81000050"/>
    <s v="Electrical system in PD area"/>
    <s v="Electrical part"/>
    <n v="10"/>
    <s v="&quot;DAKO PLUG&quot; HTN 0141 ปลั๊กตัวผู้กลางทางกันน้ำ (3P + E) 16A 400V 6H IP67"/>
    <n v="3"/>
    <s v="PC."/>
    <n v="120"/>
    <n v="360"/>
    <m/>
    <x v="190"/>
    <s v="Recive bill and GRN already"/>
    <s v="GRN2526-0009192"/>
    <d v="2026-03-18T00:00:00"/>
    <m/>
    <n v="5"/>
    <s v="Ontime"/>
    <m/>
  </r>
  <r>
    <n v="2029"/>
    <s v="Expent  cost"/>
    <m/>
    <m/>
    <m/>
    <d v="2026-03-05T00:00:00"/>
    <s v="PR2526-05158"/>
    <s v="PO2526-07313"/>
    <d v="2026-03-13T00:00:00"/>
    <m/>
    <n v="60"/>
    <s v="SFST81000050"/>
    <s v="Electrical system in PD area"/>
    <s v="Electrical part"/>
    <n v="11"/>
    <s v="&quot;DAKO PLUG&quot; HTN 0151 ปลั๊กตัวผู้กลางทางกันน้ำ (3P + N + E) 16A 400V 6H IP67"/>
    <n v="5"/>
    <s v="PC."/>
    <n v="153"/>
    <n v="765"/>
    <m/>
    <x v="190"/>
    <s v="Recive bill and GRN already"/>
    <s v="GRN2526-0009192"/>
    <d v="2026-03-18T00:00:00"/>
    <m/>
    <n v="5"/>
    <s v="Ontime"/>
    <m/>
  </r>
  <r>
    <n v="2030"/>
    <s v="Expent  cost"/>
    <m/>
    <m/>
    <m/>
    <d v="2026-03-05T00:00:00"/>
    <s v="PR2526-05159"/>
    <s v="PO2526-07314"/>
    <d v="2026-03-12T00:00:00"/>
    <m/>
    <n v="60"/>
    <s v="SFST34000134"/>
    <s v="Consumable part for MN"/>
    <s v="Consumable part"/>
    <m/>
    <s v="น็อตเหลี่ยมดำแข็งพิเศษ M16x80 เกลียวตลอด"/>
    <n v="20"/>
    <s v="PC."/>
    <n v="19"/>
    <n v="380"/>
    <m/>
    <x v="163"/>
    <s v="Recive bill and GRN already"/>
    <s v="GRN2526-0009176"/>
    <d v="2026-03-18T00:00:00"/>
    <m/>
    <n v="6"/>
    <s v="Ontime"/>
    <m/>
  </r>
  <r>
    <n v="2031"/>
    <s v="Expent  cost"/>
    <m/>
    <m/>
    <m/>
    <d v="2026-03-05T00:00:00"/>
    <s v="PR2526-05159"/>
    <s v="PO2526-07314"/>
    <d v="2026-03-12T00:00:00"/>
    <m/>
    <n v="60"/>
    <s v="SFST34000135"/>
    <s v="Consumable part for MN"/>
    <s v="Consumable part"/>
    <m/>
    <s v="ใบเลื่อยตัดเหล็ก ECLIPSE 14teeth (1x14 นิ้ว)"/>
    <n v="10"/>
    <s v="PC."/>
    <n v="195"/>
    <n v="1950"/>
    <m/>
    <x v="163"/>
    <s v="Recive bill and GRN already"/>
    <s v="GRN2526-0009176"/>
    <d v="2026-03-18T00:00:00"/>
    <m/>
    <n v="6"/>
    <s v="Ontime"/>
    <m/>
  </r>
  <r>
    <n v="2032"/>
    <s v="Expent  cost"/>
    <m/>
    <m/>
    <m/>
    <d v="2026-03-05T00:00:00"/>
    <s v="PR2526-05161"/>
    <s v="PO2526-07349"/>
    <d v="2026-03-16T00:00:00"/>
    <m/>
    <n v="30"/>
    <s v="SFST81000048"/>
    <s v="Water plant"/>
    <s v="Deep Well Pump No.2"/>
    <n v="1"/>
    <s v="Motor Franklin 30 HP 380 V. Star-delta"/>
    <n v="1"/>
    <s v="Unit "/>
    <n v="65000"/>
    <n v="65000"/>
    <m/>
    <x v="54"/>
    <s v="Recive bill and GRN already"/>
    <s v="GRN2526-0009306"/>
    <d v="2026-03-24T00:00:00"/>
    <m/>
    <n v="8"/>
    <s v="Ontime"/>
    <m/>
  </r>
  <r>
    <n v="2033"/>
    <s v="Expent  cost"/>
    <m/>
    <m/>
    <m/>
    <d v="2026-03-05T00:00:00"/>
    <s v="PR2526-05161"/>
    <s v="PO2526-07349"/>
    <d v="2026-03-16T00:00:00"/>
    <m/>
    <n v="30"/>
    <s v="SFST81000048"/>
    <s v="Water plant"/>
    <s v="Deep Well Pump No.2"/>
    <n v="2"/>
    <s v="Pump Stainless Speed 30 HPA66-12"/>
    <n v="1"/>
    <s v="Unit "/>
    <n v="50000"/>
    <n v="50000"/>
    <m/>
    <x v="54"/>
    <s v="Recive bill and GRN already"/>
    <s v="GRN2526-0009306"/>
    <d v="2026-03-24T00:00:00"/>
    <m/>
    <n v="8"/>
    <s v="Ontime"/>
    <m/>
  </r>
  <r>
    <n v="2034"/>
    <s v="Expent  cost"/>
    <m/>
    <m/>
    <m/>
    <d v="2026-03-05T00:00:00"/>
    <s v="PR2526-05161"/>
    <s v="PO2526-07349"/>
    <d v="2026-03-16T00:00:00"/>
    <m/>
    <n v="30"/>
    <s v="SFST81000048"/>
    <s v="Water plant"/>
    <s v="Deep Well Pump No.2"/>
    <n v="3"/>
    <s v="ท่อสูบน้ำ ขนาด Ø 3 นิ้ว BSM (มอก.) พร้อมข้อต่อ"/>
    <n v="7"/>
    <s v="SET"/>
    <n v="3200"/>
    <n v="22400"/>
    <m/>
    <x v="54"/>
    <s v="Recive bill and GRN already"/>
    <s v="GRN2526-0009306"/>
    <d v="2026-03-24T00:00:00"/>
    <m/>
    <n v="8"/>
    <s v="Ontime"/>
    <m/>
  </r>
  <r>
    <n v="2035"/>
    <s v="Expent  cost"/>
    <m/>
    <m/>
    <m/>
    <d v="2026-03-05T00:00:00"/>
    <s v="PR2526-05161"/>
    <s v="PO2526-07349"/>
    <d v="2026-03-16T00:00:00"/>
    <m/>
    <n v="30"/>
    <s v="SFST81000048"/>
    <s v="Water plant"/>
    <s v="Deep Well Pump No.2"/>
    <n v="4"/>
    <s v="ฝาบาดาลพร้อมท่อสั้น"/>
    <n v="1"/>
    <s v="SET"/>
    <n v="2000"/>
    <n v="2000"/>
    <m/>
    <x v="54"/>
    <s v="Recive bill and GRN already"/>
    <s v="GRN2526-0009306"/>
    <d v="2026-03-24T00:00:00"/>
    <m/>
    <n v="8"/>
    <s v="Ontime"/>
    <m/>
  </r>
  <r>
    <n v="2036"/>
    <s v="Expent  cost"/>
    <m/>
    <m/>
    <m/>
    <d v="2026-03-05T00:00:00"/>
    <s v="PR2526-05161"/>
    <s v="PO2526-07349"/>
    <d v="2026-03-16T00:00:00"/>
    <m/>
    <n v="30"/>
    <s v="SFST81000048"/>
    <s v="Water plant"/>
    <s v="Deep Well Pump No.2"/>
    <n v="5"/>
    <s v="ค่าแรงถอนขึ้น-ลงเครื่องสูบน้ำบาดาล"/>
    <n v="1"/>
    <s v="JOB."/>
    <n v="12000"/>
    <n v="12000"/>
    <m/>
    <x v="54"/>
    <s v="Recive bill and GRN already"/>
    <s v="GRN2526-0009306"/>
    <d v="2026-03-24T00:00:00"/>
    <m/>
    <n v="8"/>
    <s v="Ontime"/>
    <m/>
  </r>
  <r>
    <n v="2037"/>
    <s v="Expent  cost"/>
    <m/>
    <m/>
    <m/>
    <d v="2026-03-05T00:00:00"/>
    <s v="PR2526-05162"/>
    <s v="PO2526-07316"/>
    <d v="2026-03-12T00:00:00"/>
    <m/>
    <n v="60"/>
    <s v="SFST81000048"/>
    <s v="Water plant"/>
    <s v="Deep Well Pump No.2"/>
    <n v="5"/>
    <s v="ค่าแรงถอนขึ้น-ลงเครื่องสูบน้ำบาดาล"/>
    <n v="1"/>
    <s v="JOB."/>
    <n v="12000"/>
    <n v="12000"/>
    <m/>
    <x v="54"/>
    <s v="Waitting Supplier transportation "/>
    <m/>
    <m/>
    <m/>
    <n v="-46093"/>
    <s v="Ontime"/>
    <m/>
  </r>
  <r>
    <n v="2038"/>
    <s v="Expent  cost"/>
    <m/>
    <m/>
    <m/>
    <d v="2026-03-05T00:00:00"/>
    <s v="PR2526-05162"/>
    <s v="PO2526-07316"/>
    <d v="2026-03-12T00:00:00"/>
    <m/>
    <n v="60"/>
    <s v="SFST81000048"/>
    <s v="PD Machine"/>
    <s v="Bowl Cutter (Chopper) No.1"/>
    <n v="1"/>
    <s v="Part No. 470 018 Intermediate Plate"/>
    <n v="1"/>
    <s v="PC."/>
    <n v="1233"/>
    <n v="1233"/>
    <m/>
    <x v="47"/>
    <s v="Waitting Supplier transportation "/>
    <m/>
    <m/>
    <m/>
    <n v="-46093"/>
    <s v="Ontime"/>
    <m/>
  </r>
  <r>
    <n v="2039"/>
    <s v="Expent  cost"/>
    <m/>
    <m/>
    <m/>
    <d v="2026-03-05T00:00:00"/>
    <s v="PR2526-05162"/>
    <s v="PO2526-07316"/>
    <d v="2026-03-12T00:00:00"/>
    <m/>
    <n v="60"/>
    <s v="SFST81000048"/>
    <s v="PD Machine"/>
    <s v="Bowl Cutter (Chopper) No.1"/>
    <n v="2"/>
    <s v="Part No. 1000 0757 Collar Bushing"/>
    <n v="1"/>
    <s v="PC."/>
    <n v="639"/>
    <n v="639"/>
    <m/>
    <x v="47"/>
    <s v="Waitting Supplier transportation "/>
    <m/>
    <m/>
    <m/>
    <n v="-46093"/>
    <s v="Ontime"/>
    <m/>
  </r>
  <r>
    <n v="2040"/>
    <s v="Expent  cost"/>
    <m/>
    <m/>
    <m/>
    <d v="2026-03-05T00:00:00"/>
    <s v="PR2526-05162"/>
    <s v="PO2526-07316"/>
    <d v="2026-03-12T00:00:00"/>
    <m/>
    <n v="60"/>
    <s v="SFST81000048"/>
    <s v="PD Machine"/>
    <s v="Bowl Cutter (Chopper) No.1"/>
    <n v="3"/>
    <s v="Part No. 420 A 008 Plastic Plugs Base Plate for Bowl"/>
    <n v="1"/>
    <s v="PC."/>
    <n v="8361"/>
    <n v="8361"/>
    <m/>
    <x v="47"/>
    <s v="Waitting Supplier transportation "/>
    <m/>
    <m/>
    <m/>
    <n v="-46093"/>
    <s v="Ontime"/>
    <m/>
  </r>
  <r>
    <n v="2041"/>
    <s v="Expent  cost"/>
    <m/>
    <m/>
    <m/>
    <d v="2026-03-05T00:00:00"/>
    <s v="PR2526-05162"/>
    <s v="PO2526-07316"/>
    <d v="2026-03-12T00:00:00"/>
    <m/>
    <n v="60"/>
    <s v="SFST81000048"/>
    <s v="PD Machine"/>
    <s v="Bowl Cutter (Chopper) No.1"/>
    <n v="4"/>
    <s v="Part No. 1000 4899 Plastic Stripe"/>
    <n v="1"/>
    <s v="PC."/>
    <n v="2088"/>
    <n v="2088"/>
    <m/>
    <x v="47"/>
    <s v="Waitting Supplier transportation "/>
    <m/>
    <m/>
    <m/>
    <n v="-46093"/>
    <s v="Ontime"/>
    <m/>
  </r>
  <r>
    <n v="2042"/>
    <s v="Expent  cost"/>
    <m/>
    <m/>
    <m/>
    <d v="2026-03-05T00:00:00"/>
    <s v="PR2526-05162"/>
    <s v="PO2526-07316"/>
    <d v="2026-03-12T00:00:00"/>
    <m/>
    <n v="60"/>
    <s v="SFST81000048"/>
    <s v="PD Machine"/>
    <s v="Bowl Cutter (Chopper) No.1"/>
    <n v="5"/>
    <s v="Part No. 420 0 009 Plastic Segment"/>
    <n v="1"/>
    <s v="PC."/>
    <n v="12402"/>
    <n v="12402"/>
    <m/>
    <x v="47"/>
    <s v="Waitting Supplier transportation "/>
    <m/>
    <m/>
    <m/>
    <n v="-46093"/>
    <s v="Ontime"/>
    <m/>
  </r>
  <r>
    <n v="2043"/>
    <s v="Expent  cost"/>
    <m/>
    <m/>
    <m/>
    <d v="2026-03-05T00:00:00"/>
    <s v="PR2526-05162"/>
    <s v="PO2526-07316"/>
    <d v="2026-03-12T00:00:00"/>
    <m/>
    <n v="60"/>
    <s v="SFST81000048"/>
    <s v="PD Machine"/>
    <s v="Bowl Cutter (Chopper) No.1"/>
    <n v="6"/>
    <s v="Service Charge"/>
    <n v="1"/>
    <s v="JOB."/>
    <n v="5900"/>
    <n v="5900"/>
    <m/>
    <x v="47"/>
    <s v="Waitting Supplier transportation "/>
    <m/>
    <m/>
    <m/>
    <n v="-46093"/>
    <s v="Ontime"/>
    <m/>
  </r>
  <r>
    <n v="2044"/>
    <s v="Expent  cost"/>
    <m/>
    <m/>
    <m/>
    <d v="2026-03-05T00:00:00"/>
    <s v="PR2526-05163"/>
    <s v="PO2526-07317"/>
    <d v="2026-03-12T00:00:00"/>
    <m/>
    <n v="30"/>
    <s v="SFST81000050"/>
    <s v="Machanical part"/>
    <s v="ระบบเติมอากาศ ตัวที่4  (R&amp;D)"/>
    <n v="1"/>
    <s v="BELT PHG SPA3150 SKF"/>
    <n v="3"/>
    <s v="PC."/>
    <n v="486"/>
    <n v="1458"/>
    <m/>
    <x v="226"/>
    <s v="Recive bill and GRN already"/>
    <s v="GRN2526-0009035"/>
    <d v="2026-03-14T00:00:00"/>
    <m/>
    <n v="2"/>
    <s v="Ontime"/>
    <m/>
  </r>
  <r>
    <n v="2045"/>
    <s v="Expent  cost"/>
    <m/>
    <m/>
    <m/>
    <d v="2026-03-05T00:00:00"/>
    <s v="PR2526-05164"/>
    <s v="PO2526-07363"/>
    <d v="2026-03-12T00:00:00"/>
    <m/>
    <n v="30"/>
    <s v="SFST11000256"/>
    <s v="Waste water "/>
    <s v="Waste water system Jobs"/>
    <n v="1"/>
    <s v="Bio Solution"/>
    <n v="4"/>
    <s v="BOT."/>
    <n v="800"/>
    <n v="3200"/>
    <m/>
    <x v="138"/>
    <s v="Recive bill and GRN already"/>
    <s v="GRN2526-0009370"/>
    <d v="2026-03-25T00:00:00"/>
    <m/>
    <n v="13"/>
    <s v="Ontime"/>
    <m/>
  </r>
  <r>
    <n v="2046"/>
    <s v="Expent  cost"/>
    <m/>
    <m/>
    <m/>
    <d v="2026-03-13T00:00:00"/>
    <s v="PR2526-05289"/>
    <s v="PO2526-07690"/>
    <d v="2026-03-24T00:00:00"/>
    <m/>
    <n v="60"/>
    <s v="SFST34000091"/>
    <s v="Consumable part for MN"/>
    <s v="Consumable part"/>
    <n v="1"/>
    <s v="3M เทปพันสายไฟ รุ่น Temflex Plus ขนาด 3/4นิ้ว - สีดำ"/>
    <n v="40"/>
    <s v="PCS."/>
    <n v="0"/>
    <m/>
    <m/>
    <x v="25"/>
    <s v="Recive bill and GRN already"/>
    <s v="GRN2627-0000378"/>
    <d v="2026-04-11T00:00:00"/>
    <m/>
    <n v="18"/>
    <s v="Ontime"/>
    <m/>
  </r>
  <r>
    <n v="2047"/>
    <s v="Expent  cost"/>
    <m/>
    <m/>
    <m/>
    <d v="2026-03-13T00:00:00"/>
    <s v="PR2526-05289"/>
    <s v="PO2526-07690"/>
    <d v="2026-03-24T00:00:00"/>
    <m/>
    <n v="60"/>
    <s v="SFST34000092"/>
    <s v="Consumable part for MN"/>
    <s v="Consumable part"/>
    <n v="2"/>
    <s v="เทปพันเกลียวSCG 12mm.x0.1mm.x10m. ยี่ห้อ​SCGช้าง เทปพันท่อ"/>
    <n v="40"/>
    <s v="PCS."/>
    <n v="0"/>
    <m/>
    <m/>
    <x v="25"/>
    <s v="Recive bill and GRN already"/>
    <s v="GRN2627-0000378"/>
    <d v="2026-04-11T00:00:00"/>
    <m/>
    <n v="18"/>
    <s v="Ontime"/>
    <m/>
  </r>
  <r>
    <n v="2048"/>
    <s v="Expent  cost"/>
    <m/>
    <m/>
    <m/>
    <d v="2026-03-13T00:00:00"/>
    <s v="PR2526-05290"/>
    <s v="PO2526-07607"/>
    <d v="2026-03-24T00:00:00"/>
    <m/>
    <n v="360"/>
    <s v="SFST34000136"/>
    <s v="Consumable part for MN"/>
    <s v="Consumable part"/>
    <n v="1"/>
    <s v="argon gas 1.5 Q"/>
    <n v="1"/>
    <s v="DRUM."/>
    <n v="350"/>
    <n v="350"/>
    <m/>
    <x v="4"/>
    <s v="Waitting Supplier transportation "/>
    <m/>
    <m/>
    <m/>
    <n v="-46105"/>
    <s v="Ontime"/>
    <m/>
  </r>
  <r>
    <n v="2049"/>
    <s v="Expent  cost"/>
    <m/>
    <m/>
    <m/>
    <d v="2026-03-13T00:00:00"/>
    <s v="PR2526-05290"/>
    <s v="PO2526-07607"/>
    <d v="2026-03-24T00:00:00"/>
    <m/>
    <n v="360"/>
    <s v="SFST34000136"/>
    <s v="Consumable part for MN"/>
    <s v="Consumable part"/>
    <n v="2"/>
    <s v="argon gas 1.5 Q"/>
    <n v="1"/>
    <s v="DRUM."/>
    <n v="350"/>
    <n v="350"/>
    <m/>
    <x v="4"/>
    <s v="Waitting Supplier transportation "/>
    <m/>
    <m/>
    <m/>
    <n v="-46105"/>
    <s v="Ontime"/>
    <m/>
  </r>
  <r>
    <n v="2050"/>
    <s v="Expent  cost"/>
    <m/>
    <m/>
    <m/>
    <d v="2026-03-13T00:00:00"/>
    <s v="PR2526-05290"/>
    <s v="PO2526-07607"/>
    <d v="2026-03-24T00:00:00"/>
    <m/>
    <n v="360"/>
    <s v="SFST34000136"/>
    <s v="Consumable part for MN"/>
    <s v="Consumable part"/>
    <n v="3"/>
    <s v="argon gas 1.5 Q"/>
    <n v="1"/>
    <s v="DRUM."/>
    <n v="350"/>
    <n v="350"/>
    <m/>
    <x v="4"/>
    <s v="Waitting Supplier transportation "/>
    <m/>
    <m/>
    <m/>
    <n v="-46105"/>
    <s v="Ontime"/>
    <m/>
  </r>
  <r>
    <n v="2051"/>
    <s v="Expent  cost"/>
    <m/>
    <m/>
    <m/>
    <d v="2026-03-13T00:00:00"/>
    <s v="PR2526-05290"/>
    <s v="PO2526-07607"/>
    <d v="2026-03-24T00:00:00"/>
    <m/>
    <n v="360"/>
    <s v="SFST34000136"/>
    <s v="Consumable part for MN"/>
    <s v="Consumable part"/>
    <n v="4"/>
    <s v="argon gas 1.5 Q"/>
    <n v="1"/>
    <s v="DRUM."/>
    <n v="350"/>
    <n v="350"/>
    <m/>
    <x v="4"/>
    <s v="Waitting Supplier transportation "/>
    <m/>
    <m/>
    <m/>
    <n v="-46105"/>
    <s v="Ontime"/>
    <m/>
  </r>
  <r>
    <n v="2052"/>
    <s v="Expent  cost"/>
    <m/>
    <m/>
    <m/>
    <d v="2026-03-13T00:00:00"/>
    <s v="PR2526-05290"/>
    <s v="PO2526-07607"/>
    <d v="2026-03-24T00:00:00"/>
    <m/>
    <n v="360"/>
    <s v="SFST34000136"/>
    <s v="Consumable part for MN"/>
    <s v="Consumable part"/>
    <n v="5"/>
    <s v="argon gas 1.5 Q"/>
    <n v="1"/>
    <s v="DRUM."/>
    <n v="350"/>
    <n v="350"/>
    <m/>
    <x v="4"/>
    <s v="Waitting Supplier transportation "/>
    <m/>
    <m/>
    <m/>
    <n v="-46105"/>
    <s v="Ontime"/>
    <m/>
  </r>
  <r>
    <n v="2053"/>
    <s v="Expent  cost"/>
    <m/>
    <m/>
    <m/>
    <d v="2026-03-13T00:00:00"/>
    <s v="PR2526-05290"/>
    <s v="PO2526-07607"/>
    <d v="2026-03-24T00:00:00"/>
    <m/>
    <n v="360"/>
    <s v="SFST34000136"/>
    <s v="Consumable part for MN"/>
    <s v="Consumable part"/>
    <n v="6"/>
    <s v="argon gas 1.5 Q"/>
    <n v="1"/>
    <s v="DRUM."/>
    <n v="350"/>
    <n v="350"/>
    <m/>
    <x v="4"/>
    <s v="Waitting Supplier transportation "/>
    <m/>
    <m/>
    <m/>
    <n v="-46105"/>
    <s v="Ontime"/>
    <m/>
  </r>
  <r>
    <n v="2054"/>
    <s v="Expent  cost"/>
    <m/>
    <m/>
    <m/>
    <d v="2026-03-13T00:00:00"/>
    <s v="PR2526-05290"/>
    <s v="PO2526-07607"/>
    <d v="2026-03-24T00:00:00"/>
    <m/>
    <n v="360"/>
    <s v="SFST34000136"/>
    <s v="Consumable part for MN"/>
    <s v="Consumable part"/>
    <n v="7"/>
    <s v="argon gas 1.5 Q"/>
    <n v="1"/>
    <s v="DRUM."/>
    <n v="350"/>
    <n v="350"/>
    <m/>
    <x v="4"/>
    <s v="Waitting Supplier transportation "/>
    <m/>
    <m/>
    <m/>
    <n v="-46105"/>
    <s v="Ontime"/>
    <m/>
  </r>
  <r>
    <n v="2055"/>
    <s v="Expent  cost"/>
    <m/>
    <m/>
    <m/>
    <d v="2026-03-13T00:00:00"/>
    <s v="PR2526-05290"/>
    <s v="PO2526-07607"/>
    <d v="2026-03-24T00:00:00"/>
    <m/>
    <n v="360"/>
    <s v="SFST34000136"/>
    <s v="Consumable part for MN"/>
    <s v="Consumable part"/>
    <n v="8"/>
    <s v="argon gas 1.5 Q"/>
    <n v="1"/>
    <s v="DRUM."/>
    <n v="350"/>
    <n v="350"/>
    <m/>
    <x v="4"/>
    <s v="Waitting Supplier transportation "/>
    <m/>
    <m/>
    <m/>
    <n v="-46105"/>
    <s v="Ontime"/>
    <m/>
  </r>
  <r>
    <n v="2056"/>
    <s v="Expent  cost"/>
    <m/>
    <m/>
    <m/>
    <d v="2026-03-13T00:00:00"/>
    <s v="PR2526-05290"/>
    <s v="PO2526-07607"/>
    <d v="2026-03-24T00:00:00"/>
    <m/>
    <n v="360"/>
    <s v="SFST34000136"/>
    <s v="Consumable part for MN"/>
    <s v="Consumable part"/>
    <n v="9"/>
    <s v="argon gas 1.5 Q"/>
    <n v="1"/>
    <s v="DRUM."/>
    <n v="350"/>
    <n v="350"/>
    <m/>
    <x v="4"/>
    <s v="Waitting Supplier transportation "/>
    <m/>
    <m/>
    <m/>
    <n v="-46105"/>
    <s v="Ontime"/>
    <m/>
  </r>
  <r>
    <n v="2057"/>
    <s v="Expent  cost"/>
    <m/>
    <m/>
    <m/>
    <d v="2026-03-13T00:00:00"/>
    <s v="PR2526-05290"/>
    <s v="PO2526-07607"/>
    <d v="2026-03-24T00:00:00"/>
    <m/>
    <n v="360"/>
    <s v="SFST34000136"/>
    <s v="Consumable part for MN"/>
    <s v="Consumable part"/>
    <n v="10"/>
    <s v="argon gas 1.5 Q"/>
    <n v="1"/>
    <s v="DRUM."/>
    <n v="350"/>
    <n v="350"/>
    <m/>
    <x v="4"/>
    <s v="Waitting Supplier transportation "/>
    <m/>
    <m/>
    <m/>
    <n v="-46105"/>
    <s v="Ontime"/>
    <m/>
  </r>
  <r>
    <n v="2058"/>
    <s v="Expent  cost"/>
    <m/>
    <m/>
    <m/>
    <d v="2026-03-13T00:00:00"/>
    <s v="PR2526-05290"/>
    <s v="PO2526-07607"/>
    <d v="2026-03-24T00:00:00"/>
    <m/>
    <n v="360"/>
    <s v="SFST34000137"/>
    <s v="Consumable part for MN"/>
    <s v="Consumable part"/>
    <n v="11"/>
    <s v="argon gas 6 Q"/>
    <n v="1"/>
    <s v="DRUM."/>
    <n v="900"/>
    <n v="900"/>
    <m/>
    <x v="4"/>
    <s v="Waitting Supplier transportation "/>
    <m/>
    <m/>
    <m/>
    <n v="-46105"/>
    <s v="Ontime"/>
    <m/>
  </r>
  <r>
    <n v="2059"/>
    <s v="Expent  cost"/>
    <m/>
    <m/>
    <m/>
    <d v="2026-03-13T00:00:00"/>
    <s v="PR2526-05290"/>
    <s v="PO2526-07607"/>
    <d v="2026-03-24T00:00:00"/>
    <m/>
    <n v="360"/>
    <s v="SFST34000137"/>
    <s v="Consumable part for MN"/>
    <s v="Consumable part"/>
    <n v="12"/>
    <s v="argon gas 6 Q"/>
    <n v="1"/>
    <s v="DRUM."/>
    <n v="900"/>
    <n v="900"/>
    <m/>
    <x v="4"/>
    <s v="Waitting Supplier transportation "/>
    <m/>
    <m/>
    <m/>
    <n v="-46105"/>
    <s v="Ontime"/>
    <m/>
  </r>
  <r>
    <n v="2060"/>
    <s v="Expent  cost"/>
    <m/>
    <m/>
    <m/>
    <d v="2026-03-13T00:00:00"/>
    <s v="PR2526-05290"/>
    <s v="PO2526-07607"/>
    <d v="2026-03-24T00:00:00"/>
    <m/>
    <n v="360"/>
    <s v="SFST34000137"/>
    <s v="Consumable part for MN"/>
    <s v="Consumable part"/>
    <n v="13"/>
    <s v="argon gas 6 Q"/>
    <n v="1"/>
    <s v="DRUM."/>
    <n v="900"/>
    <n v="900"/>
    <m/>
    <x v="4"/>
    <s v="Waitting Supplier transportation "/>
    <m/>
    <m/>
    <m/>
    <n v="-46105"/>
    <s v="Ontime"/>
    <m/>
  </r>
  <r>
    <n v="2061"/>
    <s v="Expent  cost"/>
    <m/>
    <m/>
    <m/>
    <d v="2026-03-13T00:00:00"/>
    <s v="PR2526-05290"/>
    <s v="PO2526-07607"/>
    <d v="2026-03-24T00:00:00"/>
    <m/>
    <n v="360"/>
    <s v="SFST34000137"/>
    <s v="Consumable part for MN"/>
    <s v="Consumable part"/>
    <n v="14"/>
    <s v="argon gas 6 Q"/>
    <n v="1"/>
    <s v="DRUM."/>
    <n v="900"/>
    <n v="900"/>
    <m/>
    <x v="4"/>
    <s v="Waitting Supplier transportation "/>
    <m/>
    <m/>
    <m/>
    <n v="-46105"/>
    <s v="Ontime"/>
    <m/>
  </r>
  <r>
    <n v="2062"/>
    <s v="Expent  cost"/>
    <m/>
    <m/>
    <m/>
    <d v="2026-03-16T00:00:00"/>
    <s v="PR2526-05322"/>
    <s v="PO2526-07716"/>
    <d v="2026-03-25T00:00:00"/>
    <m/>
    <n v="60"/>
    <s v="SFST81000009"/>
    <s v="Civill jobs (Floor-Wall-Celling-roof)"/>
    <s v="Cevil jobs"/>
    <n v="1"/>
    <s v="สี Epoxy Coating (AB) สีผสม 2 ส่วน A+B Dark Green 12.8 Kg."/>
    <n v="4"/>
    <s v="SET"/>
    <n v="3100"/>
    <n v="12400"/>
    <m/>
    <x v="227"/>
    <s v="Recive bill and GRN already"/>
    <s v="GRN2627-0000839"/>
    <d v="2026-04-27T00:00:00"/>
    <m/>
    <n v="33"/>
    <s v="Ontime"/>
    <m/>
  </r>
  <r>
    <n v="2063"/>
    <s v="Expent  cost"/>
    <m/>
    <m/>
    <m/>
    <d v="2026-03-16T00:00:00"/>
    <s v="PR2526-05322"/>
    <s v="PO2526-07716"/>
    <d v="2026-03-25T00:00:00"/>
    <m/>
    <n v="60"/>
    <s v="SFST81000009"/>
    <s v="Civill jobs (Floor-Wall-Celling-roof)"/>
    <s v="Cevil jobs"/>
    <n v="2"/>
    <s v="สี Epoxy Coating (AB) สีผสม 2 ส่วน A+B Yellow Buff 12.8 Kg."/>
    <n v="2"/>
    <s v="SET"/>
    <n v="3100"/>
    <n v="6200"/>
    <m/>
    <x v="227"/>
    <s v="Recive bill and GRN already"/>
    <s v="GRN2627-0000839"/>
    <d v="2026-04-27T00:00:00"/>
    <m/>
    <n v="33"/>
    <s v="Ontime"/>
    <m/>
  </r>
  <r>
    <n v="2064"/>
    <s v="Expent  cost"/>
    <m/>
    <m/>
    <m/>
    <d v="2026-03-16T00:00:00"/>
    <s v="PR2526-05324"/>
    <s v="PO2526-07691"/>
    <d v="2026-03-24T00:00:00"/>
    <m/>
    <n v="60"/>
    <s v="SFST81000048"/>
    <s v="PD Machine"/>
    <s v="Vacuum Tumbler  ใหญ่ No.3"/>
    <n v="1"/>
    <s v="MA00012269 GASKET*180 BLUE"/>
    <n v="1"/>
    <s v="PCS."/>
    <n v="5040"/>
    <n v="5040"/>
    <m/>
    <x v="77"/>
    <s v="Recive bill and GRN already"/>
    <s v="GRN2526-0009514"/>
    <d v="2026-03-31T00:00:00"/>
    <m/>
    <n v="7"/>
    <s v="Ontime"/>
    <m/>
  </r>
  <r>
    <n v="2065"/>
    <s v="Expent  cost"/>
    <m/>
    <m/>
    <m/>
    <d v="2026-03-16T00:00:00"/>
    <s v="PR2526-05325"/>
    <s v="PO2526-07692 "/>
    <d v="2026-03-24T00:00:00"/>
    <m/>
    <n v="60"/>
    <s v="SFST34000169"/>
    <s v="Consumable part for MN"/>
    <s v="Consumable part"/>
    <n v="1"/>
    <s v="กาวประเก็น Threebond ทนความร้อนสูง เบอร์ 1 (GREY)"/>
    <n v="4"/>
    <s v="PCS."/>
    <n v="210"/>
    <n v="840"/>
    <m/>
    <x v="14"/>
    <s v="Recive bill and GRN already"/>
    <s v="GRN2627-0000100"/>
    <d v="2026-04-03T00:00:00"/>
    <m/>
    <n v="10"/>
    <s v="Ontime"/>
    <m/>
  </r>
  <r>
    <n v="2066"/>
    <s v="Expent  cost"/>
    <m/>
    <m/>
    <m/>
    <d v="2026-03-16T00:00:00"/>
    <s v="PR2526-05325"/>
    <s v="PO2526-07692 "/>
    <d v="2026-03-24T00:00:00"/>
    <m/>
    <n v="60"/>
    <s v="SFST34000127"/>
    <s v="Consumable part for MN"/>
    <s v="Consumable part"/>
    <n v="2"/>
    <s v="โกล์บวาล์วสแตนเลส SUS304 KITZ-10K UCL (Stainless Steel Globe"/>
    <n v="4"/>
    <s v="PCS."/>
    <n v="865"/>
    <n v="3460"/>
    <m/>
    <x v="14"/>
    <s v="Recive bill and GRN already"/>
    <s v="GRN2627-0000100"/>
    <d v="2026-04-03T00:00:00"/>
    <m/>
    <n v="10"/>
    <s v="Ontime"/>
    <m/>
  </r>
  <r>
    <n v="2067"/>
    <s v="Expent  cost"/>
    <m/>
    <m/>
    <m/>
    <d v="2026-03-16T00:00:00"/>
    <s v="PR2526-05325"/>
    <s v="PO2526-07692 "/>
    <d v="2026-03-24T00:00:00"/>
    <m/>
    <n v="60"/>
    <s v="SFST81000050"/>
    <s v="Consumable part for MN"/>
    <s v="Consumable part"/>
    <n v="3"/>
    <s v="กาวทาท่อดีพลาสเข้มข้น &quot;ตาช้าง&quot; 125G. แบบหลอด"/>
    <n v="24"/>
    <s v="PCS."/>
    <n v="140"/>
    <n v="3360"/>
    <m/>
    <x v="14"/>
    <s v="Recive bill and GRN already"/>
    <s v="GRN2627-0000100"/>
    <d v="2026-04-03T00:00:00"/>
    <m/>
    <n v="10"/>
    <s v="Ontime"/>
    <m/>
  </r>
  <r>
    <n v="2068"/>
    <s v="Expent  cost"/>
    <m/>
    <m/>
    <m/>
    <d v="2026-03-16T00:00:00"/>
    <s v="PR2526-05326"/>
    <s v="PO2526-07693"/>
    <d v="2026-03-24T00:00:00"/>
    <m/>
    <n v="60"/>
    <s v="SFST34000104"/>
    <s v="Consumable part for MN"/>
    <s v="Consumable part"/>
    <n v="1"/>
    <s v="ยูโบลท์สแตนเลส SUS304 (Steel U-BOLT) ขนาด 1/2&quot; (วงใน 22 mm.)"/>
    <n v="10"/>
    <s v="PCS."/>
    <n v="20"/>
    <n v="200"/>
    <m/>
    <x v="25"/>
    <s v="Recive bill and GRN already"/>
    <s v="GRN2627-0000249"/>
    <d v="2026-04-07T00:00:00"/>
    <m/>
    <n v="14"/>
    <s v="Ontime"/>
    <m/>
  </r>
  <r>
    <n v="2069"/>
    <s v="Expent  cost"/>
    <m/>
    <m/>
    <m/>
    <d v="2026-03-16T00:00:00"/>
    <s v="PR2526-05326"/>
    <s v="PO2526-07693"/>
    <d v="2026-03-24T00:00:00"/>
    <m/>
    <n v="60"/>
    <s v="SFST34000105"/>
    <s v="Consumable part for MN"/>
    <s v="Consumable part"/>
    <n v="2"/>
    <s v="ยูโบลท์สแตนเลส SUS304 (Steel U-BOLT) ขนาด 3/4&quot; (วงใน 28 mm.)"/>
    <n v="10"/>
    <s v="PCS."/>
    <n v="20"/>
    <n v="200"/>
    <m/>
    <x v="25"/>
    <s v="Recive bill and GRN already"/>
    <s v="GRN2627-0000249"/>
    <d v="2026-04-07T00:00:00"/>
    <m/>
    <n v="14"/>
    <s v="Ontime"/>
    <m/>
  </r>
  <r>
    <n v="2070"/>
    <s v="Expent  cost"/>
    <m/>
    <m/>
    <m/>
    <d v="2026-03-16T00:00:00"/>
    <s v="PR2526-05326"/>
    <s v="PO2526-07693"/>
    <d v="2026-03-24T00:00:00"/>
    <m/>
    <n v="60"/>
    <s v="SFST34000106"/>
    <s v="Consumable part for MN"/>
    <s v="Consumable part"/>
    <n v="3"/>
    <s v="ยูโบลท์สแตนเลส SUS304 (Steel U-BOLT) ขนาด 1&quot; (วงใน 34 mm.)"/>
    <n v="10"/>
    <s v="PCS."/>
    <n v="20"/>
    <n v="200"/>
    <m/>
    <x v="25"/>
    <s v="Recive bill and GRN already"/>
    <s v="GRN2627-0000249"/>
    <d v="2026-04-07T00:00:00"/>
    <m/>
    <n v="14"/>
    <s v="Ontime"/>
    <m/>
  </r>
  <r>
    <n v="2071"/>
    <s v="Expent  cost"/>
    <m/>
    <m/>
    <m/>
    <d v="2026-03-16T00:00:00"/>
    <s v="PR2526-05326"/>
    <s v="PO2526-07693"/>
    <d v="2026-03-24T00:00:00"/>
    <m/>
    <n v="60"/>
    <s v="SFST34000107"/>
    <s v="Consumable part for MN"/>
    <s v="Consumable part"/>
    <n v="4"/>
    <s v="ยูโบลท์สแตนเลส SUS304 (Steel U-BOLT) ขนาด 1.1/4&quot; (วงใน 43 mm"/>
    <n v="10"/>
    <s v="PCS."/>
    <n v="36"/>
    <n v="360"/>
    <m/>
    <x v="25"/>
    <s v="Recive bill and GRN already"/>
    <s v="GRN2627-0000249"/>
    <d v="2026-04-07T00:00:00"/>
    <m/>
    <n v="14"/>
    <s v="Ontime"/>
    <m/>
  </r>
  <r>
    <n v="2072"/>
    <s v="Expent  cost"/>
    <m/>
    <m/>
    <m/>
    <d v="2026-03-16T00:00:00"/>
    <s v="PR2526-05326"/>
    <s v="PO2526-07693"/>
    <d v="2026-03-24T00:00:00"/>
    <m/>
    <n v="60"/>
    <s v="SFST34000108"/>
    <s v="Consumable part for MN"/>
    <s v="Consumable part"/>
    <n v="5"/>
    <s v="ยูโบลท์สแตนเลส SUS304 (Steel U-BOLT) ขนาด 1.1/2&quot; (วงใน 52 mm"/>
    <n v="10"/>
    <s v="PCS."/>
    <n v="36"/>
    <n v="360"/>
    <m/>
    <x v="25"/>
    <s v="Recive bill and GRN already"/>
    <s v="GRN2627-0000249"/>
    <d v="2026-04-07T00:00:00"/>
    <m/>
    <n v="14"/>
    <s v="Ontime"/>
    <m/>
  </r>
  <r>
    <n v="2073"/>
    <s v="Expent  cost"/>
    <m/>
    <m/>
    <m/>
    <d v="2026-03-16T00:00:00"/>
    <s v="PR2526-05327"/>
    <s v="PO2526-07711"/>
    <d v="2026-03-24T00:00:00"/>
    <m/>
    <n v="60"/>
    <s v="SFST34000112"/>
    <s v="Consumable part for MN"/>
    <s v="Consumable part"/>
    <n v="1"/>
    <s v="ประเก็นหน้าแปลนไม่มีใยหิน 3/4&quot; (DN20) 3 mm. ,  (PN16)"/>
    <n v="10"/>
    <s v="PCS."/>
    <n v="130"/>
    <n v="1300"/>
    <m/>
    <x v="228"/>
    <s v="Waitting Supplier transportation "/>
    <m/>
    <m/>
    <m/>
    <n v="-46105"/>
    <s v="Ontime"/>
    <m/>
  </r>
  <r>
    <n v="2074"/>
    <s v="Expent  cost"/>
    <m/>
    <m/>
    <m/>
    <d v="2026-03-16T00:00:00"/>
    <s v="PR2526-05327"/>
    <s v="PO2526-07711"/>
    <d v="2026-03-24T00:00:00"/>
    <m/>
    <n v="60"/>
    <s v="SFST34000113"/>
    <s v="Consumable part for MN"/>
    <s v="Consumable part"/>
    <n v="2"/>
    <s v="ประเก็นหน้าแปลนไม่มีใยหิน 1&quot; (DN25) 3 mm. ,  (PN16)"/>
    <n v="10"/>
    <s v="PCS."/>
    <n v="147"/>
    <n v="1470"/>
    <m/>
    <x v="228"/>
    <s v="Waitting Supplier transportation "/>
    <m/>
    <m/>
    <m/>
    <n v="-46105"/>
    <s v="Ontime"/>
    <m/>
  </r>
  <r>
    <n v="2075"/>
    <s v="Expent  cost"/>
    <m/>
    <m/>
    <m/>
    <d v="2026-03-16T00:00:00"/>
    <s v="PR2526-05328"/>
    <s v="PO2526-07717"/>
    <d v="2026-03-25T00:00:00"/>
    <m/>
    <n v="60"/>
    <s v="SFST81000078"/>
    <s v="Civill jobs (Floor-Wall-Celling-roof)"/>
    <s v="Cevil jobs"/>
    <n v="1"/>
    <s v="งานปรับ Slope หน้าทางเข้าประตูห้อง Cooking 1_x000a_งานปั้นบันได ท่าขั้นบันใดกว้างจากขอบประตู 50 Cm"/>
    <n v="1"/>
    <s v="JOB."/>
    <n v="12000"/>
    <n v="12000"/>
    <m/>
    <x v="229"/>
    <s v="Recive bill and GRN already"/>
    <s v="GRN2627-0001236"/>
    <d v="2026-05-11T00:00:00"/>
    <m/>
    <n v="47"/>
    <s v="Ontime"/>
    <m/>
  </r>
  <r>
    <n v="2076"/>
    <s v="Expent  cost"/>
    <m/>
    <m/>
    <m/>
    <d v="2026-03-16T00:00:00"/>
    <s v="PR2526-05328"/>
    <s v="PO2526-07717"/>
    <d v="2026-03-25T00:00:00"/>
    <m/>
    <n v="60"/>
    <s v="SFST81000078"/>
    <s v="Civill jobs (Floor-Wall-Celling-roof)"/>
    <s v="Cevil jobs"/>
    <n v="2"/>
    <s v="งานปรับ Slope หน้าทางเดินหน้าห้อง Prepare หน้าทางเข้าฝั่ง Low Risk"/>
    <n v="1"/>
    <s v="JOB."/>
    <n v="17000"/>
    <n v="17000"/>
    <m/>
    <x v="229"/>
    <s v="Recive bill and GRN already"/>
    <s v="GRN2627-0001236"/>
    <d v="2026-05-11T00:00:00"/>
    <m/>
    <n v="47"/>
    <s v="Ontime"/>
    <m/>
  </r>
  <r>
    <n v="2077"/>
    <s v="Expent  cost"/>
    <m/>
    <m/>
    <m/>
    <d v="2026-03-16T00:00:00"/>
    <s v="PR2526-05328"/>
    <s v="PO2526-07717"/>
    <d v="2026-03-25T00:00:00"/>
    <m/>
    <n v="60"/>
    <s v="SFST81000078"/>
    <s v="Civill jobs (Floor-Wall-Celling-roof)"/>
    <s v="Cevil jobs"/>
    <n v="3"/>
    <s v="งานรื้อพื้นเดิมออก + ปรับ Slope บริเวณห้องล้างอุปกรณ์"/>
    <n v="1"/>
    <s v="JOB."/>
    <n v="17000"/>
    <n v="17000"/>
    <m/>
    <x v="229"/>
    <s v="Recive bill and GRN already"/>
    <s v="GRN2627-0001236"/>
    <d v="2026-05-11T00:00:00"/>
    <m/>
    <n v="47"/>
    <s v="Ontime"/>
    <m/>
  </r>
  <r>
    <n v="2078"/>
    <s v="Expent  cost"/>
    <m/>
    <m/>
    <m/>
    <d v="2026-03-16T00:00:00"/>
    <s v="PR2526-05328"/>
    <s v="PO2526-07717"/>
    <d v="2026-03-25T00:00:00"/>
    <m/>
    <n v="60"/>
    <s v="SFST81000078"/>
    <s v="Civill jobs (Floor-Wall-Celling-roof)"/>
    <s v="Cevil jobs"/>
    <n v="4"/>
    <s v="งานรื้อพื้นเดิมออก + ซ่อมพื้น หน้าห้อง Cold Room 6"/>
    <n v="1"/>
    <s v="JOB."/>
    <n v="16000"/>
    <n v="16000"/>
    <m/>
    <x v="229"/>
    <s v="Recive bill and GRN already"/>
    <s v="GRN2627-0001236"/>
    <d v="2026-05-11T00:00:00"/>
    <m/>
    <n v="47"/>
    <s v="Ontime"/>
    <m/>
  </r>
  <r>
    <n v="2079"/>
    <s v="Expent  cost"/>
    <m/>
    <m/>
    <m/>
    <d v="2026-03-16T00:00:00"/>
    <s v="PR2526-05328"/>
    <s v="PO2526-07717"/>
    <d v="2026-03-25T00:00:00"/>
    <m/>
    <n v="60"/>
    <s v="SFST81000078"/>
    <s v="Civill jobs (Floor-Wall-Celling-roof)"/>
    <s v="Cevil jobs"/>
    <n v="5"/>
    <s v="งานรื้อถอนและ สกัดพื้นเดิมออก + ปรับระดับรางระบายน้ำ ภายในห้องพะโล้"/>
    <n v="1"/>
    <s v="JOB."/>
    <n v="16000"/>
    <n v="16000"/>
    <m/>
    <x v="229"/>
    <s v="Recive bill and GRN already"/>
    <s v="GRN2627-0001236"/>
    <d v="2026-05-11T00:00:00"/>
    <m/>
    <n v="47"/>
    <s v="Ontime"/>
    <m/>
  </r>
  <r>
    <n v="2080"/>
    <s v="Expent  cost"/>
    <m/>
    <m/>
    <m/>
    <d v="2026-03-16T00:00:00"/>
    <s v="PR2526-05328"/>
    <s v="PO2526-07717"/>
    <d v="2026-03-25T00:00:00"/>
    <m/>
    <n v="60"/>
    <s v="SFST81000078"/>
    <s v="Civill jobs (Floor-Wall-Celling-roof)"/>
    <s v="Cevil jobs"/>
    <n v="6"/>
    <s v="งานปรับ Slope พื้นห้อง Ante ทางเข้าห้อง Air Blast Freezer No.1"/>
    <n v="1"/>
    <s v="JOB."/>
    <n v="16000"/>
    <n v="16000"/>
    <m/>
    <x v="229"/>
    <s v="Recive bill and GRN already"/>
    <s v="GRN2627-0001236"/>
    <d v="2026-05-11T00:00:00"/>
    <m/>
    <n v="47"/>
    <s v="Ontime"/>
    <m/>
  </r>
  <r>
    <n v="2081"/>
    <s v="Expent  cost"/>
    <m/>
    <m/>
    <m/>
    <d v="2026-03-16T00:00:00"/>
    <s v="PR2526-05328"/>
    <s v="PO2526-07717"/>
    <d v="2026-03-25T00:00:00"/>
    <m/>
    <n v="60"/>
    <s v="SFST81000078"/>
    <s v="Civill jobs (Floor-Wall-Celling-roof)"/>
    <s v="Cevil jobs"/>
    <n v="7"/>
    <s v="งานปรับ Slope หน้าห้อง Air Blast Freezer No.1"/>
    <n v="1"/>
    <s v="JOB."/>
    <n v="16000"/>
    <n v="16000"/>
    <m/>
    <x v="229"/>
    <s v="Recive bill and GRN already"/>
    <s v="GRN2627-0001236"/>
    <d v="2026-05-11T00:00:00"/>
    <m/>
    <n v="47"/>
    <s v="Ontime"/>
    <m/>
  </r>
  <r>
    <n v="2082"/>
    <s v="Expent  cost"/>
    <m/>
    <m/>
    <m/>
    <d v="2026-03-16T00:00:00"/>
    <s v="PR2526-05328"/>
    <s v="PO2526-07717"/>
    <d v="2026-03-25T00:00:00"/>
    <m/>
    <n v="60"/>
    <s v="SFST81000078"/>
    <s v="Civill jobs (Floor-Wall-Celling-roof)"/>
    <s v="Cevil jobs"/>
    <n v="8"/>
    <s v="งานรื้อพื้นเดิมออก + ซ่อมพื้น ภายในห้อง Blast Chill No.1 and Blast Chill No.2"/>
    <n v="1"/>
    <s v="JOB."/>
    <n v="15000"/>
    <n v="15000"/>
    <m/>
    <x v="229"/>
    <s v="Recive bill and GRN already"/>
    <s v="GRN2627-0001236"/>
    <d v="2026-05-11T00:00:00"/>
    <m/>
    <n v="47"/>
    <s v="Ontime"/>
    <m/>
  </r>
  <r>
    <n v="2083"/>
    <s v="Expent  cost"/>
    <m/>
    <m/>
    <m/>
    <d v="2026-03-16T00:00:00"/>
    <s v="PR2526-05328"/>
    <s v="PO2526-07717"/>
    <d v="2026-03-25T00:00:00"/>
    <m/>
    <n v="60"/>
    <s v="SFST81000078"/>
    <s v="Civill jobs (Floor-Wall-Celling-roof)"/>
    <s v="Cevil jobs"/>
    <n v="9"/>
    <s v="งานปรับ Slope ห้อง Ante High Risk Air Blast Freezer No.3_x000a_งานซ่อมรอยร้าว ภายในห้อง Air Blast Freezer No.3"/>
    <n v="1"/>
    <s v="JOB."/>
    <n v="30000"/>
    <n v="30000"/>
    <m/>
    <x v="229"/>
    <s v="Recive bill and GRN already"/>
    <s v="GRN2627-0001236"/>
    <d v="2026-05-11T00:00:00"/>
    <m/>
    <n v="47"/>
    <s v="Ontime"/>
    <m/>
  </r>
  <r>
    <n v="2084"/>
    <s v="Expent  cost"/>
    <m/>
    <m/>
    <m/>
    <d v="2026-03-16T00:00:00"/>
    <s v="PR2526-05328"/>
    <s v="PO2526-07717"/>
    <d v="2026-03-25T00:00:00"/>
    <m/>
    <n v="60"/>
    <s v="SFST81000078"/>
    <s v="Civill jobs (Floor-Wall-Celling-roof)"/>
    <s v="Cevil jobs"/>
    <n v="10"/>
    <s v="งานรื้อพื้นเดิม + ซ่อมพื้น ทางเข้าลานโหลดฝั่ง Medium"/>
    <n v="1"/>
    <s v="JOB."/>
    <n v="15000"/>
    <n v="15000"/>
    <m/>
    <x v="229"/>
    <s v="Recive bill and GRN already"/>
    <s v="GRN2627-0001236"/>
    <d v="2026-05-11T00:00:00"/>
    <m/>
    <n v="47"/>
    <s v="Ontime"/>
    <m/>
  </r>
  <r>
    <n v="2085"/>
    <s v="Expent  cost"/>
    <m/>
    <m/>
    <m/>
    <d v="2026-03-16T00:00:00"/>
    <s v="PR2526-05328"/>
    <s v="PO2526-07717"/>
    <d v="2026-03-25T00:00:00"/>
    <m/>
    <n v="60"/>
    <s v="SFST81000078"/>
    <s v="Civill jobs (Floor-Wall-Celling-roof)"/>
    <s v="Cevil jobs"/>
    <n v="11"/>
    <s v="งานซ่อมพื้น ห้อง Cold Room 1"/>
    <n v="1"/>
    <s v="JOB."/>
    <n v="15000"/>
    <n v="15000"/>
    <m/>
    <x v="229"/>
    <s v="Recive bill and GRN already"/>
    <s v="GRN2627-0001236"/>
    <d v="2026-05-11T00:00:00"/>
    <m/>
    <n v="47"/>
    <s v="Ontime"/>
    <m/>
  </r>
  <r>
    <n v="2086"/>
    <s v="Expent  cost"/>
    <m/>
    <m/>
    <m/>
    <d v="2026-03-16T00:00:00"/>
    <s v="PR2526-05328"/>
    <s v="PO2526-07717"/>
    <d v="2026-03-25T00:00:00"/>
    <m/>
    <n v="60"/>
    <s v="SFST81000078"/>
    <s v="Civill jobs (Floor-Wall-Celling-roof)"/>
    <s v="Cevil jobs"/>
    <n v="12"/>
    <s v="งานซ่อมพื้น ห้อง Cold Room 8"/>
    <n v="1"/>
    <s v="JOB."/>
    <n v="15000"/>
    <n v="15000"/>
    <m/>
    <x v="229"/>
    <s v="Recive bill and GRN already"/>
    <s v="GRN2627-0001236"/>
    <d v="2026-05-11T00:00:00"/>
    <m/>
    <n v="47"/>
    <s v="Ontime"/>
    <m/>
  </r>
  <r>
    <n v="2087"/>
    <s v="Expent  cost"/>
    <m/>
    <m/>
    <m/>
    <d v="2026-03-16T00:00:00"/>
    <s v="PR2526-05328"/>
    <s v="PO2526-07717"/>
    <d v="2026-03-25T00:00:00"/>
    <m/>
    <n v="60"/>
    <s v="SFST81000078"/>
    <s v="Civill jobs (Floor-Wall-Celling-roof)"/>
    <s v="Cevil jobs"/>
    <n v="13"/>
    <s v="งานซ่อมพื้น ห้อง Cold Room 4"/>
    <n v="1"/>
    <s v="JOB."/>
    <n v="15000"/>
    <n v="15000"/>
    <m/>
    <x v="229"/>
    <s v="Recive bill and GRN already"/>
    <s v="GRN2627-0001236"/>
    <d v="2026-05-11T00:00:00"/>
    <m/>
    <n v="47"/>
    <s v="Ontime"/>
    <m/>
  </r>
  <r>
    <n v="2088"/>
    <s v="Expent  cost"/>
    <m/>
    <m/>
    <m/>
    <d v="2026-03-16T00:00:00"/>
    <s v="PR2526-05328"/>
    <s v="PO2526-07717"/>
    <d v="2026-03-25T00:00:00"/>
    <m/>
    <n v="60"/>
    <s v="SFST81000078"/>
    <s v="Civill jobs (Floor-Wall-Celling-roof)"/>
    <s v="Cevil jobs"/>
    <n v="14"/>
    <s v="งานปรับ Slope"/>
    <n v="1"/>
    <s v="JOB."/>
    <n v="15000"/>
    <n v="15000"/>
    <m/>
    <x v="229"/>
    <s v="Recive bill and GRN already"/>
    <s v="GRN2627-0001236"/>
    <d v="2026-05-11T00:00:00"/>
    <m/>
    <n v="47"/>
    <s v="Ontime"/>
    <m/>
  </r>
  <r>
    <n v="2089"/>
    <s v="Expent  cost"/>
    <m/>
    <m/>
    <m/>
    <d v="2026-03-20T00:00:00"/>
    <s v="PR2526-05415"/>
    <s v="PO2526-07694"/>
    <d v="2026-03-24T00:00:00"/>
    <m/>
    <n v="60"/>
    <s v="SFST81000048"/>
    <s v="PD Machine"/>
    <s v="Machanical jobs"/>
    <n v="1"/>
    <s v="งานย้ายเครื่อง Prepare Facility for Portion Cutter Machine_x000a_งานรื้อถอน-ย้าย-ติดตั้งเครื่อง Tumbler 500 รุ่น MA500_x000a_งานย้าย-ติดตั้ง Portion Cutter Machine_x000a_Onsite Service, Transport, Hand Tools and Overhead Profit"/>
    <n v="1"/>
    <s v="JOB."/>
    <n v="68500"/>
    <n v="68500"/>
    <m/>
    <x v="230"/>
    <s v="Recive bill and GRN already"/>
    <s v="GRN2627-0000099"/>
    <d v="2026-04-03T00:00:00"/>
    <m/>
    <n v="10"/>
    <s v="Ontime"/>
    <m/>
  </r>
  <r>
    <n v="2090"/>
    <s v="Expent  cost"/>
    <m/>
    <m/>
    <m/>
    <d v="2026-03-20T00:00:00"/>
    <s v="PR2526-05416"/>
    <s v="PO2526-07695"/>
    <d v="2026-03-24T00:00:00"/>
    <m/>
    <n v="60"/>
    <s v="SFST81000050"/>
    <s v="Consumable part for MN"/>
    <s v="Consumable part"/>
    <n v="1"/>
    <s v="นํ้ายาลบรอยเชื่อม SUMO ฉลากแดง 1 กก."/>
    <n v="10"/>
    <s v="PC"/>
    <n v="1800"/>
    <n v="18000"/>
    <m/>
    <x v="25"/>
    <s v="Recive bill and GRN already"/>
    <s v="GRN2627-0000250"/>
    <d v="2026-04-07T00:00:00"/>
    <m/>
    <n v="14"/>
    <s v="Ontime"/>
    <m/>
  </r>
  <r>
    <n v="2091"/>
    <s v="Expent  cost"/>
    <m/>
    <m/>
    <m/>
    <d v="2026-03-20T00:00:00"/>
    <s v="PR2526-05417"/>
    <s v="PO2526-07696"/>
    <d v="2026-03-24T00:00:00"/>
    <m/>
    <n v="60"/>
    <s v="SFST81000050"/>
    <s v="Consumable part for MN"/>
    <s v="Consumable part"/>
    <n v="1"/>
    <s v="ชุดสายฉีดชำาระ สแตนเลส ครบชุด"/>
    <n v="6"/>
    <s v="PC"/>
    <n v="150"/>
    <n v="900"/>
    <m/>
    <x v="0"/>
    <s v="Recive bill and GRN already"/>
    <s v="GRN2627-0000380"/>
    <d v="2026-04-11T00:00:00"/>
    <m/>
    <n v="18"/>
    <s v="Ontime"/>
    <m/>
  </r>
  <r>
    <n v="2092"/>
    <s v="Expent  cost"/>
    <m/>
    <m/>
    <m/>
    <d v="2026-03-20T00:00:00"/>
    <s v="PR2526-05417"/>
    <s v="PO2526-07696"/>
    <d v="2026-03-24T00:00:00"/>
    <m/>
    <n v="60"/>
    <s v="SFST81000050"/>
    <s v="Consumable part for MN"/>
    <s v="Consumable part"/>
    <n v="2"/>
    <s v="สายน้ำดี 1/2 นิ้ว ยาว 100 เมตร สแตนเลส"/>
    <n v="10"/>
    <s v="PC"/>
    <n v="1200"/>
    <n v="12000"/>
    <m/>
    <x v="0"/>
    <s v="Recive bill and GRN already"/>
    <s v="GRN2627-0000380"/>
    <d v="2026-04-11T00:00:00"/>
    <m/>
    <n v="18"/>
    <s v="Ontime"/>
    <m/>
  </r>
  <r>
    <n v="2093"/>
    <s v="Expent  cost"/>
    <m/>
    <m/>
    <m/>
    <d v="2026-03-20T00:00:00"/>
    <s v="PR2526-05418"/>
    <s v="PO2526-07775"/>
    <d v="2026-03-27T00:00:00"/>
    <m/>
    <n v="60"/>
    <s v="SFST81000050"/>
    <s v="Cooling  part"/>
    <s v="Cooling  part"/>
    <n v="1"/>
    <s v="ใบพัดโพรงกระรอก เครื่องปรับอากาศ Carrier_x000a_42TSGS018-703 ขนาด 18827 BTU."/>
    <n v="1"/>
    <s v="SET."/>
    <n v="850"/>
    <n v="850"/>
    <m/>
    <x v="231"/>
    <s v="Recive bill and GRN already"/>
    <s v="GRN2627-0001237"/>
    <d v="2026-05-11T00:00:00"/>
    <m/>
    <n v="45"/>
    <s v="Ontime"/>
    <m/>
  </r>
  <r>
    <n v="2094"/>
    <s v="Expent  cost"/>
    <m/>
    <m/>
    <m/>
    <d v="2026-03-20T00:00:00"/>
    <s v="PR2526-05418"/>
    <s v="PO2526-07775"/>
    <d v="2026-03-27T00:00:00"/>
    <m/>
    <n v="60"/>
    <s v="SFST81000050"/>
    <s v="Cooling  part"/>
    <s v="Cooling  part"/>
    <n v="2"/>
    <s v="มอเตอร์พัดลม รุ่น ICF-340-30-6_x000a_เครื่องปรับอากาศ Carrier 42TSGS018-703 (18000 btu.)"/>
    <n v="1"/>
    <s v="SET."/>
    <n v="1600"/>
    <n v="1600"/>
    <m/>
    <x v="231"/>
    <s v="Recive bill and GRN already"/>
    <s v="GRN2627-0001237"/>
    <d v="2026-05-11T00:00:00"/>
    <m/>
    <n v="45"/>
    <s v="Ontime"/>
    <m/>
  </r>
  <r>
    <n v="2095"/>
    <s v="Expent  cost"/>
    <m/>
    <m/>
    <m/>
    <d v="2026-03-20T00:00:00"/>
    <s v="PR2526-05419"/>
    <s v="PO2526-07697"/>
    <d v="2026-03-24T00:00:00"/>
    <m/>
    <n v="60"/>
    <s v="SFST81000050"/>
    <s v="Consumable part for MN"/>
    <s v="Consumable part"/>
    <n v="1"/>
    <s v="TPU ฟิล์มใสป้องกันเฟอร์นิเจอร์ Protective film 7.5mm กว้าง 152 ซม."/>
    <n v="4"/>
    <s v="PCS."/>
    <n v="950"/>
    <n v="3800"/>
    <m/>
    <x v="25"/>
    <s v="Recive bill and GRN already"/>
    <s v="GRN2627-0000248"/>
    <d v="2026-04-07T00:00:00"/>
    <m/>
    <n v="14"/>
    <s v="Ontime"/>
    <m/>
  </r>
  <r>
    <n v="2096"/>
    <s v="Expent  cost"/>
    <m/>
    <m/>
    <m/>
    <d v="2026-03-20T00:00:00"/>
    <s v="PR2526-05420"/>
    <s v="PO2526-07765"/>
    <d v="2026-03-30T00:00:00"/>
    <m/>
    <n v="30"/>
    <s v="SFST81000048"/>
    <s v="PD Machine"/>
    <s v="Steam Bratt Pan No.4"/>
    <n v="1"/>
    <s v="Burkert GERMANY PISTON Valve 1&quot; Stainless Body ,Without Body TYPE:2000"/>
    <n v="2"/>
    <s v="PCS."/>
    <n v="2950"/>
    <n v="5900"/>
    <m/>
    <x v="232"/>
    <s v="Recive bill and GRN already"/>
    <s v="GRN2627-0000035"/>
    <d v="2026-04-02T00:00:00"/>
    <m/>
    <n v="3"/>
    <s v="Ontime"/>
    <m/>
  </r>
  <r>
    <n v="2097"/>
    <s v="Expent  cost"/>
    <m/>
    <m/>
    <m/>
    <d v="2026-03-20T00:00:00"/>
    <s v="PR2526-05420"/>
    <s v="PO2526-07765"/>
    <d v="2026-03-30T00:00:00"/>
    <m/>
    <n v="30"/>
    <s v="SFST81000048"/>
    <s v="PD Machine"/>
    <s v="Steam Bratt Pan No.4"/>
    <n v="2"/>
    <s v="Burkert GERMANY Solinoid Valve 3/2 Way_x000a_G1/8&quot; Coil 24 vdc with Fitting TYPE:6014"/>
    <n v="1"/>
    <s v="PCS."/>
    <n v="7460"/>
    <n v="7460"/>
    <m/>
    <x v="232"/>
    <s v="Recive bill and GRN already"/>
    <s v="GRN2627-0000035"/>
    <d v="2026-04-02T00:00:00"/>
    <m/>
    <n v="3"/>
    <s v="Ontime"/>
    <m/>
  </r>
  <r>
    <n v="2098"/>
    <s v="Expent  cost"/>
    <m/>
    <m/>
    <m/>
    <d v="2026-03-20T00:00:00"/>
    <s v="PR2526-05421"/>
    <s v="PO2526-07700"/>
    <d v="2026-03-24T00:00:00"/>
    <m/>
    <n v="60"/>
    <s v="SFST81000048"/>
    <s v="PD Machine"/>
    <s v="Machine Spare part"/>
    <n v="1"/>
    <s v="สายอ่อนสแตนเลส หัวท้ายยูเนี่ยนสแดนเลส ขนาด 1&quot; ยาวรวม 100cm. 10Bar"/>
    <n v="4"/>
    <s v="PCS."/>
    <n v="730"/>
    <n v="2920"/>
    <m/>
    <x v="25"/>
    <s v="Recive bill and GRN already"/>
    <s v="GRN2627-0000245"/>
    <d v="2026-04-07T00:00:00"/>
    <m/>
    <n v="14"/>
    <s v="Ontime"/>
    <m/>
  </r>
  <r>
    <n v="2099"/>
    <s v="Expent  cost"/>
    <m/>
    <m/>
    <m/>
    <d v="2026-03-20T00:00:00"/>
    <s v="PR2526-05421"/>
    <s v="PO2526-07700"/>
    <d v="2026-03-24T00:00:00"/>
    <m/>
    <n v="60"/>
    <s v="SFST81000048"/>
    <s v="PD Machine"/>
    <s v="Machine Spare part"/>
    <n v="2"/>
    <s v="สายอ่อนสแตนเลส หัวท้ายยูเนี่ยนสแดนเลส ขนาด 3/4&quot; ยาวรวม 100cm. 10Bar"/>
    <n v="2"/>
    <s v="PCS."/>
    <n v="615"/>
    <n v="1230"/>
    <m/>
    <x v="25"/>
    <s v="Recive bill and GRN already"/>
    <s v="GRN2627-0000245"/>
    <d v="2026-04-07T00:00:00"/>
    <m/>
    <n v="14"/>
    <s v="Ontime"/>
    <m/>
  </r>
  <r>
    <n v="2100"/>
    <s v="Expent  cost"/>
    <m/>
    <m/>
    <m/>
    <d v="2026-03-20T00:00:00"/>
    <s v="PR2526-05421"/>
    <s v="PO2526-07700"/>
    <d v="2026-03-24T00:00:00"/>
    <m/>
    <n v="60"/>
    <s v="SFST81000048"/>
    <s v="PD Machine"/>
    <s v="Machine Spare part"/>
    <n v="3"/>
    <s v="สายอ่อนสแตนเลส หัวท้ายยูเนี่ยนสแดนเลส ขนาด 1/2&quot; ยาวรวม 100cm. 10Bar"/>
    <n v="2"/>
    <s v="PCS."/>
    <n v="465"/>
    <n v="930"/>
    <m/>
    <x v="25"/>
    <s v="Recive bill and GRN already"/>
    <s v="GRN2627-0000245"/>
    <d v="2026-04-07T00:00:00"/>
    <m/>
    <n v="14"/>
    <s v="Ontime"/>
    <m/>
  </r>
  <r>
    <n v="2101"/>
    <s v="Expent  cost"/>
    <m/>
    <m/>
    <m/>
    <d v="2026-03-25T00:00:00"/>
    <s v="PR2526-05449"/>
    <s v="PO2526-07806"/>
    <d v="2026-03-30T00:00:00"/>
    <m/>
    <n v="30"/>
    <s v="SFST34000138"/>
    <s v="Consumable part for MN"/>
    <s v="Consumable part"/>
    <n v="1"/>
    <s v="ข้อต่อตรงสายลมเกลียวนอก 1/8&quot; ออก 6 mm."/>
    <n v="10"/>
    <s v="PCS."/>
    <n v="13"/>
    <n v="130"/>
    <m/>
    <x v="29"/>
    <s v="Recive bill and GRN already"/>
    <s v="GRN2627-0000038"/>
    <d v="2026-04-02T00:00:00"/>
    <m/>
    <n v="3"/>
    <s v="Ontime"/>
    <m/>
  </r>
  <r>
    <n v="2102"/>
    <s v="Expent  cost"/>
    <m/>
    <m/>
    <m/>
    <d v="2026-03-25T00:00:00"/>
    <s v="PR2526-05449"/>
    <s v="PO2526-07806"/>
    <d v="2026-03-30T00:00:00"/>
    <m/>
    <n v="30"/>
    <s v="SFST34000139"/>
    <s v="Consumable part for MN"/>
    <s v="Consumable part"/>
    <n v="2"/>
    <s v="ข้อต่อตรงสายลมเกลียวนอก 1/4&quot; ออก 6 mm."/>
    <n v="10"/>
    <s v="PCS."/>
    <n v="13"/>
    <n v="130"/>
    <m/>
    <x v="29"/>
    <s v="Recive bill and GRN already"/>
    <s v="GRN2627-0000038"/>
    <d v="2026-04-02T00:00:00"/>
    <m/>
    <n v="3"/>
    <s v="Ontime"/>
    <m/>
  </r>
  <r>
    <n v="2103"/>
    <s v="Expent  cost"/>
    <m/>
    <m/>
    <m/>
    <d v="2026-03-25T00:00:00"/>
    <s v="PR2526-05449"/>
    <s v="PO2526-07806"/>
    <d v="2026-03-30T00:00:00"/>
    <m/>
    <n v="30"/>
    <s v="SFST34000143"/>
    <s v="Consumable part for MN"/>
    <s v="Consumable part"/>
    <n v="3"/>
    <s v="ข้อต่อตรงสายลมเกลียวนอก 1/4&quot; ออก 8 mm."/>
    <n v="10"/>
    <s v="PCS."/>
    <n v="13"/>
    <n v="130"/>
    <m/>
    <x v="29"/>
    <s v="Recive bill and GRN already"/>
    <s v="GRN2627-0000038"/>
    <d v="2026-04-02T00:00:00"/>
    <m/>
    <n v="3"/>
    <s v="Ontime"/>
    <m/>
  </r>
  <r>
    <n v="2104"/>
    <s v="Expent  cost"/>
    <m/>
    <m/>
    <m/>
    <d v="2026-03-25T00:00:00"/>
    <s v="PR2526-05449"/>
    <s v="PO2526-07806"/>
    <d v="2026-03-30T00:00:00"/>
    <m/>
    <n v="30"/>
    <s v="SFST34000144"/>
    <s v="Consumable part for MN"/>
    <s v="Consumable part"/>
    <n v="4"/>
    <s v="ข้อต่อตรงสายลมเกลียวนอก 3/8&quot; ออก 8 mm."/>
    <n v="10"/>
    <s v="PCS."/>
    <n v="20"/>
    <n v="200"/>
    <m/>
    <x v="29"/>
    <s v="Recive bill and GRN already"/>
    <s v="GRN2627-0000038"/>
    <d v="2026-04-02T00:00:00"/>
    <m/>
    <n v="3"/>
    <s v="Ontime"/>
    <m/>
  </r>
  <r>
    <n v="2105"/>
    <s v="Expent  cost"/>
    <m/>
    <m/>
    <m/>
    <d v="2026-03-25T00:00:00"/>
    <s v="PR2526-05449"/>
    <s v="PO2526-07806"/>
    <d v="2026-03-30T00:00:00"/>
    <m/>
    <n v="30"/>
    <s v="SFST34000145"/>
    <s v="Consumable part for MN"/>
    <s v="Consumable part"/>
    <n v="5"/>
    <s v="ข้อต่อตรงสายลมเกลียวนอก 1/2&quot; ออก 8 mm."/>
    <n v="10"/>
    <s v="PCS."/>
    <n v="30"/>
    <n v="300"/>
    <m/>
    <x v="29"/>
    <s v="Recive bill and GRN already"/>
    <s v="GRN2627-0000038"/>
    <d v="2026-04-02T00:00:00"/>
    <m/>
    <n v="3"/>
    <s v="Ontime"/>
    <m/>
  </r>
  <r>
    <n v="2106"/>
    <s v="Expent  cost"/>
    <m/>
    <m/>
    <m/>
    <d v="2026-03-25T00:00:00"/>
    <s v="PR2526-05449"/>
    <s v="PO2526-07806"/>
    <d v="2026-03-30T00:00:00"/>
    <m/>
    <n v="30"/>
    <s v="SFST34000150"/>
    <s v="Consumable part for MN"/>
    <s v="Consumable part"/>
    <n v="6"/>
    <s v="ข้อต่อตรงเสียบสายลมแบบลด 8 mm เหลือ 6 mm."/>
    <n v="10"/>
    <s v="PCS."/>
    <n v="34"/>
    <n v="340"/>
    <m/>
    <x v="29"/>
    <s v="Recive bill and GRN already"/>
    <s v="GRN2627-0000038"/>
    <d v="2026-04-02T00:00:00"/>
    <m/>
    <n v="3"/>
    <s v="Ontime"/>
    <m/>
  </r>
  <r>
    <n v="2107"/>
    <s v="Expent  cost"/>
    <m/>
    <m/>
    <m/>
    <d v="2026-03-25T00:00:00"/>
    <s v="PR2526-05449"/>
    <s v="PO2526-07806"/>
    <d v="2026-03-30T00:00:00"/>
    <m/>
    <n v="30"/>
    <s v="SFST34000151"/>
    <s v="Consumable part for MN"/>
    <s v="Consumable part"/>
    <n v="7"/>
    <s v="ข้อต่อตรงเสียบสายลมแบบลด 10 mm เหลือ 8 mm."/>
    <n v="20"/>
    <s v="PCS."/>
    <n v="38"/>
    <n v="760"/>
    <m/>
    <x v="29"/>
    <s v="Recive bill and GRN already"/>
    <s v="GRN2627-0000038"/>
    <d v="2026-04-02T00:00:00"/>
    <m/>
    <n v="3"/>
    <s v="Ontime"/>
    <m/>
  </r>
  <r>
    <n v="2108"/>
    <s v="Expent  cost"/>
    <m/>
    <m/>
    <m/>
    <d v="2026-03-25T00:00:00"/>
    <s v="PR2526-05449"/>
    <s v="PO2526-07806"/>
    <d v="2026-03-30T00:00:00"/>
    <m/>
    <n v="30"/>
    <s v="SFST34000153"/>
    <s v="Consumable part for MN"/>
    <s v="Consumable part"/>
    <n v="8"/>
    <s v="ตัวเก็บเสียง (Silencer) เกลียวนอกขนาด 1/8&quot;"/>
    <n v="10"/>
    <s v="PCS."/>
    <n v="16"/>
    <n v="160"/>
    <m/>
    <x v="29"/>
    <s v="Recive bill and GRN already"/>
    <s v="GRN2627-0000038"/>
    <d v="2026-04-02T00:00:00"/>
    <m/>
    <n v="3"/>
    <s v="Ontime"/>
    <m/>
  </r>
  <r>
    <n v="2109"/>
    <s v="Expent  cost"/>
    <m/>
    <m/>
    <m/>
    <d v="2026-03-25T00:00:00"/>
    <s v="PR2526-05449"/>
    <s v="PO2526-07806"/>
    <d v="2026-03-30T00:00:00"/>
    <m/>
    <n v="30"/>
    <s v="SFST34000156"/>
    <s v="Consumable part for MN"/>
    <s v="Consumable part"/>
    <n v="9"/>
    <s v="ข้อต่อตรงเสียบสายลม 6 mm."/>
    <n v="10"/>
    <s v="PCS."/>
    <n v="15"/>
    <n v="150"/>
    <m/>
    <x v="29"/>
    <s v="Recive bill and GRN already"/>
    <s v="GRN2627-0000038"/>
    <d v="2026-04-02T00:00:00"/>
    <m/>
    <n v="3"/>
    <s v="Ontime"/>
    <m/>
  </r>
  <r>
    <n v="2110"/>
    <s v="Expent  cost"/>
    <m/>
    <m/>
    <m/>
    <d v="2026-03-25T00:00:00"/>
    <s v="PR2526-05449"/>
    <s v="PO2526-07806"/>
    <d v="2026-03-30T00:00:00"/>
    <m/>
    <n v="30"/>
    <s v="SFST34000157"/>
    <s v="Consumable part for MN"/>
    <s v="Consumable part"/>
    <n v="10"/>
    <s v="ข้อต่อตรงเสียบสายลม 8 mm."/>
    <n v="20"/>
    <s v="PCS."/>
    <n v="16"/>
    <n v="320"/>
    <m/>
    <x v="29"/>
    <s v="Recive bill and GRN already"/>
    <s v="GRN2627-0000038"/>
    <d v="2026-04-02T00:00:00"/>
    <m/>
    <n v="3"/>
    <s v="Ontime"/>
    <m/>
  </r>
  <r>
    <n v="2111"/>
    <s v="Expent  cost"/>
    <m/>
    <m/>
    <m/>
    <d v="2026-03-26T00:00:00"/>
    <s v="PR2526-05474"/>
    <s v="PO2526-07801"/>
    <d v="2026-03-28T00:00:00"/>
    <m/>
    <n v="60"/>
    <s v="SFST81000048"/>
    <s v="PD Machine"/>
    <s v="Combi oven No.1"/>
    <n v="1"/>
    <s v="Service Charge of inspection combi oven in working day"/>
    <n v="1"/>
    <s v="JOB."/>
    <n v="3000"/>
    <n v="3000"/>
    <m/>
    <x v="30"/>
    <s v="Recive bill and GRN already"/>
    <s v="GRN2627-0000797"/>
    <d v="2026-04-24T00:00:00"/>
    <m/>
    <n v="27"/>
    <s v="Ontime"/>
    <m/>
  </r>
  <r>
    <n v="2112"/>
    <s v="Expent  cost"/>
    <m/>
    <m/>
    <m/>
    <d v="2026-03-27T00:00:00"/>
    <s v="PR2526-05506"/>
    <s v="PO2526-07809 "/>
    <d v="2026-03-30T00:00:00"/>
    <m/>
    <n v="60"/>
    <s v="SFST81000048"/>
    <s v="PD Machine"/>
    <s v="Hood No.1"/>
    <n v="1"/>
    <s v="เปลี่ยนท่อ Hood (Steam box)_x000a_- วัสดุ สังกะสี ตะเข็บข้าง_x000a_- รื้อและเปลี่ยน ท่อกลมเหลี่ยม, ท่อกลม Diameter 280 มม. ยาว 5 เมตร_x000a_- ใส่หน้าแปลน ยึดน็อด ผ้าใบกันสั่น - หุ้มฉนวน"/>
    <n v="1"/>
    <s v="JOB."/>
    <n v="28500"/>
    <n v="28500"/>
    <m/>
    <x v="151"/>
    <s v="Recive bill and GRN already"/>
    <s v="GRN2627-0000492"/>
    <d v="2026-04-20T00:00:00"/>
    <m/>
    <n v="21"/>
    <s v="Ontime"/>
    <m/>
  </r>
  <r>
    <n v="2113"/>
    <s v="Expent  cost"/>
    <m/>
    <m/>
    <m/>
    <d v="2026-03-27T00:00:00"/>
    <s v="PR2526-05506"/>
    <s v="PO2526-07809 "/>
    <d v="2026-03-30T00:00:00"/>
    <m/>
    <n v="60"/>
    <s v="SFST81000048"/>
    <s v="PD Machine"/>
    <s v="Hood No.2"/>
    <n v="2"/>
    <s v="เปลี่ยนท่อ Hood (Steam box 2)_x000a_- วัสดุ สังกะสี ตะเข็บข้าง_x000a_- วัสดุ สแตนเลส SUS 304 ตะเข็บข้าง_x000a_- รื้อและเปลี่ยน ท่อกลมเหลี่ยม, ท่อกลม Diameter 280 มม. ยาว 8 เมตร_x000a_- ใส่หน้าแปลน ยึดน็อต ผ้าใบกันสั่น -หุ้มฉนวน"/>
    <n v="1"/>
    <s v="JOB."/>
    <n v="34500"/>
    <n v="34500"/>
    <m/>
    <x v="151"/>
    <s v="Recive bill and GRN already"/>
    <s v="GRN2627-0000492"/>
    <d v="2026-04-20T00:00:00"/>
    <m/>
    <n v="21"/>
    <s v="Ontime"/>
    <m/>
  </r>
  <r>
    <n v="2114"/>
    <s v="Expent  cost"/>
    <m/>
    <m/>
    <m/>
    <d v="2026-03-27T00:00:00"/>
    <s v="PR2526-05506"/>
    <s v="PO2526-07809 "/>
    <d v="2026-03-30T00:00:00"/>
    <m/>
    <n v="60"/>
    <s v="SFST81000048"/>
    <s v="PD Machine"/>
    <s v="Hood No.3"/>
    <n v="3"/>
    <s v="เปลี่ยนท่อ Hood (Steam Bratt Pan 1)_x000a_- วัสดุ สแดนเลส SUS 304 คะเข็บช่าง Diameter 420 มม._x000a_- รื้อและเปลี่ยน ท่อกลมเหลี่ยม-ท่อกลม ใส่หน้าแปลน ดันทาง-ปลายทาง ยึดน็อด_x000a_- Support ท่อสแตนเลส - ผ้าใบกันสั่น"/>
    <n v="1"/>
    <s v="JOB."/>
    <n v="48500"/>
    <n v="48500"/>
    <m/>
    <x v="151"/>
    <s v="Recive bill and GRN already"/>
    <s v="GRN2627-0000492"/>
    <d v="2026-04-20T00:00:00"/>
    <m/>
    <n v="21"/>
    <s v="Ontime"/>
    <m/>
  </r>
  <r>
    <n v="2115"/>
    <s v="Expent  cost"/>
    <m/>
    <m/>
    <m/>
    <d v="2026-03-27T00:00:00"/>
    <s v="PR2526-05506"/>
    <s v="PO2526-07809 "/>
    <d v="2026-03-30T00:00:00"/>
    <m/>
    <n v="60"/>
    <s v="SFST81000048"/>
    <s v="PD Machine"/>
    <s v="Hood No.4"/>
    <n v="4"/>
    <s v="เปลี่ยนท่อ Hood (Steam Bratt Pan 3)_x000a_-วัสดุ สแตนเลส SUS 304 ตะเข็บข้าง Diameter 420 มม._x000a_- รื้อและเปลี่ยน ท่อกลม ใส่หน้าแปลน ดันทาง-ปลายทาง ยึดน็อต_x000a_- Support ท่อสแตนเลส - ผ้าใบกันสั่น"/>
    <n v="1"/>
    <s v="JOB."/>
    <n v="45500"/>
    <n v="45500"/>
    <m/>
    <x v="151"/>
    <s v="Recive bill and GRN already"/>
    <s v="GRN2627-0000492"/>
    <d v="2026-04-20T00:00:00"/>
    <m/>
    <n v="21"/>
    <s v="Ontime"/>
    <m/>
  </r>
  <r>
    <n v="2116"/>
    <s v="Expent  cost"/>
    <m/>
    <m/>
    <m/>
    <d v="2026-03-27T00:00:00"/>
    <s v="PR2526-05506"/>
    <s v="PO2526-07809 "/>
    <d v="2026-03-30T00:00:00"/>
    <m/>
    <n v="60"/>
    <s v="SFST81000048"/>
    <s v="PD Machine"/>
    <s v="Hood No.5"/>
    <n v="5"/>
    <s v="เปลี่ยนท่อ Hood (Fryer)_x000a_- วัสดุ สแดนเลส SUS 304 ตะเข็บข้าง Diameter 420 มม._x000a_- รื้อและเปลี่ยน ท่อกลมเหลี่ยม-ท่อกลม ไส่หน้าแปลน ดันทาง-ปลายทาง ยึดน็อต_x000a_- Support ท่อสแตนเลส ผ้าใบกันสั่น"/>
    <n v="1"/>
    <s v="JOB."/>
    <n v="48500"/>
    <n v="48500"/>
    <m/>
    <x v="151"/>
    <s v="Recive bill and GRN already"/>
    <s v="GRN2627-0000492"/>
    <d v="2026-04-20T00:00:00"/>
    <m/>
    <n v="21"/>
    <s v="Ontime"/>
    <m/>
  </r>
  <r>
    <n v="2117"/>
    <s v="Expent  cost"/>
    <m/>
    <m/>
    <m/>
    <d v="2026-03-27T00:00:00"/>
    <s v="PR2526-05506"/>
    <s v="PO2526-07809 "/>
    <d v="2026-03-30T00:00:00"/>
    <m/>
    <n v="60"/>
    <s v="SFST81000048"/>
    <s v="PD Machine"/>
    <s v="Hood No.6"/>
    <n v="6"/>
    <s v="เปลี่ยนท่อ Hood (Steam box 1)_x000a_- วัสดุ สังกะสี ตะเข็บข้าง_x000a_- รื้อและเปลี่ยน ท่อกลมเหลี่ยม, ท่อกลม Diameter 280 มม._x000a_- ใส่หน้าแปลน ยึดน็อต ผ้าใบกันสั่น หุ้มฉนวน"/>
    <n v="1"/>
    <s v="JOB."/>
    <n v="28500"/>
    <n v="28500"/>
    <m/>
    <x v="151"/>
    <s v="Recive bill and GRN already"/>
    <s v="GRN2627-0000492"/>
    <d v="2026-04-20T00:00:00"/>
    <m/>
    <n v="21"/>
    <s v="Ontime"/>
    <m/>
  </r>
  <r>
    <n v="2118"/>
    <s v="Expent  cost"/>
    <m/>
    <m/>
    <m/>
    <d v="2026-03-27T00:00:00"/>
    <s v="PR2526-05507"/>
    <m/>
    <m/>
    <m/>
    <m/>
    <s v="SFST81000050"/>
    <s v="Safety equipment"/>
    <s v="Safety equipment"/>
    <n v="1"/>
    <s v="รองเท้าบู๊ท #39"/>
    <n v="4"/>
    <s v="PCS."/>
    <n v="225"/>
    <n v="900"/>
    <m/>
    <x v="16"/>
    <s v="Waitting Supplier transportation "/>
    <m/>
    <m/>
    <m/>
    <s v=""/>
    <s v="Ontime"/>
    <m/>
  </r>
  <r>
    <n v="2119"/>
    <s v="Expent  cost"/>
    <m/>
    <m/>
    <m/>
    <d v="2026-03-27T00:00:00"/>
    <s v="PR2526-05507"/>
    <m/>
    <m/>
    <m/>
    <m/>
    <s v="SFST81000050"/>
    <s v="Safety equipment"/>
    <s v="Safety equipment"/>
    <n v="2"/>
    <s v="รองเท้าบู๊ท #42"/>
    <n v="8"/>
    <s v="PCS."/>
    <n v="235"/>
    <n v="1880"/>
    <m/>
    <x v="16"/>
    <s v="Waitting Supplier transportation "/>
    <m/>
    <m/>
    <m/>
    <s v=""/>
    <s v="Ontime"/>
    <m/>
  </r>
  <r>
    <n v="2120"/>
    <s v="Expent  cost"/>
    <m/>
    <m/>
    <m/>
    <d v="2026-03-27T00:00:00"/>
    <s v="PR2526-05507"/>
    <m/>
    <m/>
    <m/>
    <m/>
    <s v="SFST81000050"/>
    <s v="Safety equipment"/>
    <s v="Safety equipment"/>
    <n v="3"/>
    <s v="รองเท้าบู๊ท #46"/>
    <n v="3"/>
    <s v="PCS."/>
    <n v="255"/>
    <n v="765"/>
    <m/>
    <x v="16"/>
    <s v="Waitting Supplier transportation "/>
    <m/>
    <m/>
    <m/>
    <s v=""/>
    <s v="Ontime"/>
    <m/>
  </r>
  <r>
    <n v="2121"/>
    <s v="Expent  cost"/>
    <m/>
    <m/>
    <m/>
    <d v="2026-03-27T00:00:00"/>
    <s v="PR2526-05508"/>
    <s v="PO2627-00140"/>
    <d v="2026-04-08T00:00:00"/>
    <m/>
    <n v="120"/>
    <s v="SFST81000050"/>
    <s v="Safety equipment"/>
    <s v="Safety equipment"/>
    <n v="1"/>
    <s v="DISANA EVA M999-1 รองเท้าบูทพื้นหนาพิเศษข้อ ยาว 13 นิ้ว สีกรมท่า (11)"/>
    <n v="12"/>
    <s v="PCS."/>
    <n v="167"/>
    <n v="2004"/>
    <m/>
    <x v="233"/>
    <s v="Recive bill and GRN already"/>
    <s v="GRN2627-0001200"/>
    <d v="2026-05-09T00:00:00"/>
    <m/>
    <n v="31"/>
    <s v="Ontime"/>
    <m/>
  </r>
  <r>
    <n v="2122"/>
    <s v="Expent  cost"/>
    <m/>
    <m/>
    <m/>
    <d v="2026-03-31T00:00:00"/>
    <s v="PR2526-05555"/>
    <s v="PO2627-00055"/>
    <d v="2026-04-06T00:00:00"/>
    <m/>
    <n v="120"/>
    <s v="SFST81000048"/>
    <s v="PD Machine"/>
    <s v="Conveyor No.1"/>
    <n v="1"/>
    <s v="Conveyor belt DEL/FLEX blue th 2 mm. lower Surface embossed_x000a_- with guide Souplex 10x6 blue, centered, lower side_x000a_- Width 500 mm., Length Open 10,700 mm._x000a_- &quot;MAFDEL&quot; Made in France"/>
    <n v="1"/>
    <s v="JOB."/>
    <n v="54500"/>
    <n v="54500"/>
    <m/>
    <x v="194"/>
    <s v="Waitting Supplier transportation "/>
    <m/>
    <m/>
    <m/>
    <n v="-46118"/>
    <s v="Ontime"/>
    <m/>
  </r>
  <r>
    <n v="2123"/>
    <s v="Expent  cost"/>
    <m/>
    <m/>
    <m/>
    <d v="2026-03-31T00:00:00"/>
    <s v="PR2526-05555"/>
    <s v="PO2627-00055"/>
    <d v="2026-04-06T00:00:00"/>
    <m/>
    <n v="120"/>
    <s v="SFST81000048"/>
    <s v="PD Machine"/>
    <s v="Conveyor No.1"/>
    <n v="2"/>
    <s v="PE1000 for Support Belt_x000a_- Size: Thk 10 x W 500 x L 5,000 mm._x000a_- PE 1000 support belt Line"/>
    <n v="1"/>
    <s v="JOB."/>
    <n v="40000"/>
    <n v="40000"/>
    <m/>
    <x v="194"/>
    <s v="Waitting Supplier transportation "/>
    <m/>
    <m/>
    <m/>
    <n v="-46118"/>
    <s v="Ontime"/>
    <m/>
  </r>
  <r>
    <n v="2124"/>
    <s v="Expent  cost"/>
    <m/>
    <m/>
    <m/>
    <d v="2026-03-31T00:00:00"/>
    <s v="PR2526-05555"/>
    <s v="PO2627-00055"/>
    <d v="2026-04-06T00:00:00"/>
    <m/>
    <n v="120"/>
    <s v="SFST81000048"/>
    <s v="PD Machine"/>
    <s v="Conveyor No.1"/>
    <n v="3"/>
    <s v="ค่าติดตั้งงาน วันเสาร์-อาทิตย์"/>
    <n v="1"/>
    <s v="JOB."/>
    <n v="15000"/>
    <n v="15000"/>
    <m/>
    <x v="194"/>
    <s v="Waitting Supplier transportation "/>
    <m/>
    <m/>
    <m/>
    <n v="-46118"/>
    <s v="Ontime"/>
    <m/>
  </r>
  <r>
    <n v="2125"/>
    <s v="Expent  cost"/>
    <m/>
    <m/>
    <m/>
    <d v="2026-03-31T00:00:00"/>
    <s v="PR2526-05556"/>
    <s v="PO2627-00056"/>
    <d v="2026-04-06T00:00:00"/>
    <m/>
    <n v="120"/>
    <s v="SFST81000048"/>
    <s v="PD Machine"/>
    <s v="Condencer Unit No.33 (Ice Maker)"/>
    <n v="1"/>
    <s v="จากสแตนเลส ความหนา 1.2 mm, 40 x 40 mm. ยาว 2400 mm."/>
    <n v="1"/>
    <s v="JOB."/>
    <n v="17350"/>
    <n v="17350"/>
    <m/>
    <x v="62"/>
    <s v="Recive bill and GRN already"/>
    <s v="GRN2627-0000718"/>
    <d v="2026-04-23T00:00:00"/>
    <m/>
    <n v="17"/>
    <s v="Ontime"/>
    <m/>
  </r>
  <r>
    <n v="2126"/>
    <s v="Expent  cost"/>
    <m/>
    <m/>
    <m/>
    <d v="2026-03-31T00:00:00"/>
    <s v="PR2526-05556"/>
    <s v="PO2627-00056"/>
    <d v="2026-04-06T00:00:00"/>
    <m/>
    <n v="120"/>
    <s v="SFST81000048"/>
    <s v="PD Machine"/>
    <s v="Condencer Unit No.33 (Ice Maker)"/>
    <n v="2"/>
    <s v="แผ่นสแตนเลส SS304 หนา 1.2 mm. ขนาด 1750 mm. x 1330"/>
    <n v="1"/>
    <s v="JOB."/>
    <n v="19000"/>
    <n v="19000"/>
    <m/>
    <x v="62"/>
    <s v="Recive bill and GRN already"/>
    <s v="GRN2627-0000718"/>
    <d v="2026-04-23T00:00:00"/>
    <m/>
    <n v="17"/>
    <s v="Ontime"/>
    <m/>
  </r>
  <r>
    <n v="2127"/>
    <s v="Expent  cost"/>
    <m/>
    <m/>
    <m/>
    <d v="2026-03-31T00:00:00"/>
    <s v="PR2526-05556"/>
    <s v="PO2627-00056"/>
    <d v="2026-04-06T00:00:00"/>
    <m/>
    <n v="120"/>
    <s v="SFST81000048"/>
    <s v="PD Machine"/>
    <s v="Condencer Unit No.33 (Ice Maker)"/>
    <n v="3"/>
    <s v="อุปกรณ์ประกอบ อื่นๆ"/>
    <n v="1"/>
    <s v="JOB."/>
    <n v="2000"/>
    <n v="2000"/>
    <m/>
    <x v="62"/>
    <s v="Recive bill and GRN already"/>
    <s v="GRN2627-0000718"/>
    <d v="2026-04-23T00:00:00"/>
    <m/>
    <n v="17"/>
    <s v="Ontime"/>
    <m/>
  </r>
  <r>
    <n v="2128"/>
    <s v="Expent  cost"/>
    <m/>
    <m/>
    <m/>
    <d v="2026-03-31T00:00:00"/>
    <s v="PR2526-05556"/>
    <s v="PO2627-00056"/>
    <d v="2026-04-06T00:00:00"/>
    <m/>
    <n v="120"/>
    <s v="SFST81000048"/>
    <s v="PD Machine"/>
    <s v="Condencer Unit No.33 (Ice Maker)"/>
    <n v="4"/>
    <s v="ค่าดำเนินการตรวจเช็คพร้อมแก้ไขรวมค่าเดินทางไปกลับ"/>
    <n v="1"/>
    <s v="JOB."/>
    <n v="12000"/>
    <n v="12000"/>
    <m/>
    <x v="62"/>
    <s v="Recive bill and GRN already"/>
    <s v="GRN2627-0000718"/>
    <d v="2026-04-23T00:00:00"/>
    <m/>
    <n v="17"/>
    <s v="Ontime"/>
    <m/>
  </r>
  <r>
    <n v="2129"/>
    <s v="Expent  cost"/>
    <m/>
    <m/>
    <m/>
    <d v="2026-03-31T00:00:00"/>
    <s v="PR2526-05557"/>
    <s v="PO2627-00057"/>
    <d v="2026-04-06T00:00:00"/>
    <m/>
    <n v="30"/>
    <s v="SFST81000048"/>
    <s v="Machanical part"/>
    <s v="Machanical part"/>
    <n v="1"/>
    <s v="Air Filter (ตัวกรองอากาศ)"/>
    <n v="1"/>
    <s v="JOB."/>
    <n v="2650"/>
    <n v="2650"/>
    <m/>
    <x v="7"/>
    <s v="Recive bill and GRN already"/>
    <s v="GRN2627-0000379"/>
    <d v="2026-04-11T00:00:00"/>
    <m/>
    <n v="5"/>
    <s v="Ontime"/>
    <m/>
  </r>
  <r>
    <n v="2130"/>
    <s v="Expent  cost"/>
    <m/>
    <m/>
    <m/>
    <d v="2026-03-31T00:00:00"/>
    <s v="PR2526-05557"/>
    <s v="PO2627-00057"/>
    <d v="2026-04-06T00:00:00"/>
    <m/>
    <n v="30"/>
    <s v="SFST81000048"/>
    <s v="Machanical part"/>
    <s v="Machanical part"/>
    <n v="2"/>
    <s v="Oil Filter (ตัวกรองน้ำมัน)"/>
    <n v="1"/>
    <s v="JOB."/>
    <n v="1500"/>
    <n v="1500"/>
    <m/>
    <x v="7"/>
    <s v="Recive bill and GRN already"/>
    <s v="GRN2627-0000379"/>
    <d v="2026-04-11T00:00:00"/>
    <m/>
    <n v="5"/>
    <s v="Ontime"/>
    <m/>
  </r>
  <r>
    <n v="2131"/>
    <s v="Expent  cost"/>
    <m/>
    <m/>
    <m/>
    <d v="2026-03-31T00:00:00"/>
    <s v="PR2526-05557"/>
    <s v="PO2627-00057"/>
    <d v="2026-04-06T00:00:00"/>
    <m/>
    <n v="30"/>
    <s v="SFST81000048"/>
    <s v="Machanical part"/>
    <s v="Machanical part"/>
    <n v="3"/>
    <s v="Separater (ตัวแยกน้ำมัน)"/>
    <n v="1"/>
    <s v="JOB."/>
    <n v="9000"/>
    <n v="9000"/>
    <m/>
    <x v="7"/>
    <s v="Recive bill and GRN already"/>
    <s v="GRN2627-0000379"/>
    <d v="2026-04-11T00:00:00"/>
    <m/>
    <n v="5"/>
    <s v="Ontime"/>
    <m/>
  </r>
  <r>
    <n v="2132"/>
    <s v="Expent  cost"/>
    <m/>
    <m/>
    <m/>
    <d v="2026-03-31T00:00:00"/>
    <s v="PR2526-05557"/>
    <s v="PO2627-00057"/>
    <d v="2026-04-06T00:00:00"/>
    <m/>
    <n v="30"/>
    <s v="SFST81000048"/>
    <s v="Machanical part"/>
    <s v="Machanical part"/>
    <n v="4"/>
    <s v="Lubricant S46 (20 lites) (น้ำมันปั๊มลมสกูร)"/>
    <n v="1"/>
    <s v="JOB."/>
    <n v="5250"/>
    <n v="5250"/>
    <m/>
    <x v="7"/>
    <s v="Recive bill and GRN already"/>
    <s v="GRN2627-0000379"/>
    <d v="2026-04-11T00:00:00"/>
    <m/>
    <n v="5"/>
    <s v="Ontime"/>
    <m/>
  </r>
  <r>
    <n v="2133"/>
    <s v="Expent  cost"/>
    <m/>
    <m/>
    <m/>
    <d v="2026-04-02T00:00:00"/>
    <s v="PR2627-00012"/>
    <s v="PO2627-00143"/>
    <m/>
    <m/>
    <m/>
    <s v="SFST81000009"/>
    <s v="Machanical jobs"/>
    <s v="Machanical jobs"/>
    <n v="1"/>
    <s v="แก้ไขระบบท่อน้ำทิ้งแอร์ห้อง ออฟฟิต RD"/>
    <n v="1"/>
    <s v="JOB."/>
    <n v="1590"/>
    <n v="1590"/>
    <m/>
    <x v="109"/>
    <s v="Waitting Supplier transportation "/>
    <m/>
    <m/>
    <m/>
    <s v=""/>
    <s v="Ontime"/>
    <m/>
  </r>
  <r>
    <n v="2134"/>
    <s v="Expent  cost"/>
    <m/>
    <m/>
    <m/>
    <d v="2026-04-03T00:00:00"/>
    <s v="PR2627-00016"/>
    <s v="PO2627-00142"/>
    <d v="2026-04-09T00:00:00"/>
    <m/>
    <n v="30"/>
    <s v="SFST81000009"/>
    <s v="Machanical jobs"/>
    <s v="Machanical jobs"/>
    <n v="2"/>
    <s v="Repair sensor air conditioner the SATS Meeting room"/>
    <n v="1"/>
    <s v="JOB."/>
    <n v="3560"/>
    <n v="3560"/>
    <m/>
    <x v="109"/>
    <s v="Recive bill and GRN already"/>
    <s v="GRN2627-0000381"/>
    <d v="2026-04-11T00:00:00"/>
    <m/>
    <n v="2"/>
    <s v="Ontime"/>
    <m/>
  </r>
  <r>
    <n v="2135"/>
    <s v="Expent  cost"/>
    <m/>
    <m/>
    <m/>
    <d v="2026-04-07T00:00:00"/>
    <s v="PR2627-00066"/>
    <s v="PO2627-00167 "/>
    <d v="2026-04-09T00:00:00"/>
    <m/>
    <n v="120"/>
    <s v="SFST81000048"/>
    <s v="PD Machine"/>
    <s v="Vacuum Tumbler  ใหญ่ No.3"/>
    <n v="1"/>
    <s v="Chain"/>
    <n v="2.5"/>
    <s v="PCS."/>
    <n v="9380"/>
    <n v="23450"/>
    <m/>
    <x v="77"/>
    <s v="Waitting Supplier transportation "/>
    <m/>
    <m/>
    <m/>
    <n v="-46121"/>
    <s v="Ontime"/>
    <m/>
  </r>
  <r>
    <n v="2136"/>
    <s v="Expent  cost"/>
    <m/>
    <m/>
    <m/>
    <d v="2026-04-07T00:00:00"/>
    <s v="PR2627-00066"/>
    <s v="PO2627-00167 "/>
    <d v="2026-04-09T00:00:00"/>
    <m/>
    <n v="120"/>
    <s v="SFST81000048"/>
    <s v="PD Machine"/>
    <s v="Vacuum Tumbler  ใหญ่ No.3"/>
    <n v="2"/>
    <s v="Connection Pin 16B-1 OC"/>
    <n v="1"/>
    <s v="PCS."/>
    <n v="1440"/>
    <n v="1440"/>
    <m/>
    <x v="77"/>
    <s v="Waitting Supplier transportation "/>
    <m/>
    <m/>
    <m/>
    <n v="-46121"/>
    <s v="Ontime"/>
    <m/>
  </r>
  <r>
    <n v="2137"/>
    <s v="Expent  cost"/>
    <m/>
    <m/>
    <m/>
    <d v="2026-04-07T00:00:00"/>
    <s v="PR2627-00066"/>
    <s v="PO2627-00167 "/>
    <d v="2026-04-09T00:00:00"/>
    <m/>
    <n v="120"/>
    <s v="SFST81000048"/>
    <s v="PD Machine"/>
    <s v="Vacuum Tumbler  ใหญ่ No.3"/>
    <n v="3"/>
    <s v="M07.16.00.002 Chain Wheel Z-"/>
    <n v="1"/>
    <s v="PCS."/>
    <n v="18858"/>
    <n v="18858"/>
    <m/>
    <x v="77"/>
    <s v="Waitting Supplier transportation "/>
    <m/>
    <m/>
    <m/>
    <n v="-46121"/>
    <s v="Ontime"/>
    <m/>
  </r>
  <r>
    <n v="2138"/>
    <s v="Expent  cost"/>
    <m/>
    <m/>
    <m/>
    <d v="2026-04-07T00:00:00"/>
    <s v="PR2627-00066"/>
    <s v="PO2627-00167 "/>
    <d v="2026-04-09T00:00:00"/>
    <m/>
    <n v="120"/>
    <s v="SFST81000048"/>
    <s v="PD Machine"/>
    <s v="Vacuum Tumbler  ใหญ่ No.3"/>
    <n v="4"/>
    <s v="Air Filter 532-000-005"/>
    <n v="1"/>
    <s v="PCS."/>
    <n v="3220"/>
    <n v="3220"/>
    <m/>
    <x v="77"/>
    <s v="Waitting Supplier transportation "/>
    <m/>
    <m/>
    <m/>
    <n v="-46121"/>
    <s v="Ontime"/>
    <m/>
  </r>
  <r>
    <n v="2139"/>
    <s v="Expent  cost"/>
    <m/>
    <m/>
    <m/>
    <d v="2026-04-07T00:00:00"/>
    <s v="PR2627-00066"/>
    <s v="PO2627-00167 "/>
    <d v="2026-04-09T00:00:00"/>
    <m/>
    <n v="120"/>
    <s v="SFST81000048"/>
    <s v="PD Machine"/>
    <s v="Vacuum Tumbler  ใหญ่ No.3"/>
    <n v="5"/>
    <s v="Exhaust Filter"/>
    <n v="1"/>
    <s v="PCS."/>
    <n v="8960"/>
    <n v="8960"/>
    <m/>
    <x v="77"/>
    <s v="Waitting Supplier transportation "/>
    <m/>
    <m/>
    <m/>
    <n v="-46121"/>
    <s v="Ontime"/>
    <m/>
  </r>
  <r>
    <n v="2140"/>
    <s v="Expent  cost"/>
    <m/>
    <m/>
    <m/>
    <d v="2026-04-07T00:00:00"/>
    <s v="PR2627-00066"/>
    <s v="PO2627-00167 "/>
    <d v="2026-04-09T00:00:00"/>
    <m/>
    <n v="120"/>
    <s v="SFST81000048"/>
    <s v="PD Machine"/>
    <s v="Vacuum Tumbler  ใหญ่ No.3"/>
    <n v="6"/>
    <s v="Vacuum Oil (5L.)"/>
    <n v="2"/>
    <s v="PCS."/>
    <n v="850"/>
    <n v="1700"/>
    <m/>
    <x v="77"/>
    <s v="Waitting Supplier transportation "/>
    <m/>
    <m/>
    <m/>
    <n v="-46121"/>
    <s v="Ontime"/>
    <m/>
  </r>
  <r>
    <n v="2141"/>
    <s v="Expent  cost"/>
    <m/>
    <m/>
    <m/>
    <d v="2026-04-07T00:00:00"/>
    <s v="PR2627-00066"/>
    <s v="PO2627-00167 "/>
    <d v="2026-04-09T00:00:00"/>
    <m/>
    <n v="120"/>
    <s v="SFST81000048"/>
    <s v="PD Machine"/>
    <s v="Vacuum Tumbler  ใหญ่ No.3"/>
    <n v="7"/>
    <s v="Gear Oil #320"/>
    <n v="1"/>
    <s v="PCS."/>
    <n v="1200"/>
    <n v="1200"/>
    <m/>
    <x v="77"/>
    <s v="Waitting Supplier transportation "/>
    <m/>
    <m/>
    <m/>
    <n v="-46121"/>
    <s v="Ontime"/>
    <m/>
  </r>
  <r>
    <n v="2142"/>
    <s v="Expent  cost"/>
    <m/>
    <m/>
    <m/>
    <d v="2026-04-07T00:00:00"/>
    <s v="PR2627-00066"/>
    <s v="PO2627-00167 "/>
    <d v="2026-04-09T00:00:00"/>
    <m/>
    <n v="120"/>
    <s v="SFST81000048"/>
    <s v="PD Machine"/>
    <s v="Vacuum Tumbler  ใหญ่ No.3"/>
    <n v="8"/>
    <s v="Food Grease - Fuchs Cassida RLS 2/ C12x0.38Kg"/>
    <n v="1"/>
    <s v="PCS."/>
    <n v="1800"/>
    <n v="1800"/>
    <m/>
    <x v="77"/>
    <s v="Waitting Supplier transportation "/>
    <m/>
    <m/>
    <m/>
    <n v="-46121"/>
    <s v="Ontime"/>
    <m/>
  </r>
  <r>
    <n v="2143"/>
    <s v="Expent  cost"/>
    <m/>
    <m/>
    <m/>
    <d v="2026-04-07T00:00:00"/>
    <s v="PR2627-00066"/>
    <s v="PO2627-00167 "/>
    <d v="2026-04-09T00:00:00"/>
    <m/>
    <n v="120"/>
    <s v="SFST81000048"/>
    <s v="PD Machine"/>
    <s v="Vacuum Tumbler  ใหญ่ No.3"/>
    <n v="9"/>
    <s v="ค่าบริการเข้าเปลี่ยนอะไหล่ในใบราคา TH26-03-0446 (วันธรรมดา)"/>
    <n v="1"/>
    <s v="JOB."/>
    <n v="9200"/>
    <n v="9200"/>
    <m/>
    <x v="77"/>
    <s v="Waitting Supplier transportation "/>
    <m/>
    <m/>
    <m/>
    <n v="-46121"/>
    <s v="Ontime"/>
    <m/>
  </r>
  <r>
    <n v="2144"/>
    <s v="Expent  cost"/>
    <m/>
    <m/>
    <m/>
    <d v="2026-04-07T00:00:00"/>
    <s v="PR2627-00067"/>
    <s v="PO2627-00329"/>
    <d v="2026-04-20T00:00:00"/>
    <m/>
    <n v="120"/>
    <s v="SFST81000064"/>
    <s v="PD Machine"/>
    <s v="Inspect cost"/>
    <n v="1"/>
    <s v="Service Charge_x000a_High-Risk Machines Inspection_x000a_- Aicon X-Ray Packing 1_x000a_- Aicon X-Ray Packing 2_x000a_- Plusotronic Weigher Packing 1_x000a_- Plusotronic Weigher Packing 2"/>
    <n v="1"/>
    <s v="JOB."/>
    <n v="12000"/>
    <n v="12000"/>
    <m/>
    <x v="234"/>
    <s v="Recive bill and GRN already"/>
    <s v="GRN2627-0001280"/>
    <d v="2026-05-12T00:00:00"/>
    <m/>
    <n v="22"/>
    <s v="Ontime"/>
    <m/>
  </r>
  <r>
    <n v="2145"/>
    <s v="Expent  cost"/>
    <m/>
    <m/>
    <m/>
    <d v="2026-04-07T00:00:00"/>
    <s v="PR2627-00068"/>
    <s v="PO2627-00168"/>
    <d v="2026-04-09T00:00:00"/>
    <m/>
    <n v="120"/>
    <s v="SFST81000048"/>
    <s v="PD Machine"/>
    <s v="Vegetable Dicing Machine  Robot coupe CL-50 No.1"/>
    <n v="1"/>
    <s v="Blade Sharpening for Vegetable Slicer (2 PC/Set)"/>
    <n v="1"/>
    <s v="JOB."/>
    <n v="1800"/>
    <n v="1800"/>
    <m/>
    <x v="118"/>
    <s v="Recive bill and GRN already"/>
    <s v="GRN2627-0000553"/>
    <d v="2026-04-21T00:00:00"/>
    <m/>
    <n v="12"/>
    <s v="Ontime"/>
    <m/>
  </r>
  <r>
    <n v="2146"/>
    <s v="Expent  cost"/>
    <m/>
    <m/>
    <m/>
    <d v="2026-04-07T00:00:00"/>
    <s v="PR2627-00069"/>
    <s v="PO2627-00169"/>
    <d v="2026-04-09T00:00:00"/>
    <m/>
    <n v="120"/>
    <s v="SFST81000048"/>
    <s v="PD Machine"/>
    <s v="Bowl Cutter (Chopper) No.1"/>
    <n v="1"/>
    <s v="Sharpening Knife of Bowl Cutter &amp; Dicer K+G Wetter"/>
    <n v="1"/>
    <s v="JOB."/>
    <n v="6000"/>
    <n v="6000"/>
    <m/>
    <x v="234"/>
    <s v="Recive bill and GRN already"/>
    <s v="GRN2627-0000543"/>
    <d v="2026-04-21T00:00:00"/>
    <m/>
    <n v="12"/>
    <s v="Ontime"/>
    <m/>
  </r>
  <r>
    <n v="2147"/>
    <s v="Expent  cost"/>
    <m/>
    <m/>
    <m/>
    <d v="2026-04-07T00:00:00"/>
    <s v="PR2627-00070"/>
    <s v="PO2627-00170"/>
    <d v="2026-04-09T00:00:00"/>
    <m/>
    <n v="120"/>
    <s v="SFST81000048"/>
    <s v="PD Machine"/>
    <s v="Combi oven No.1"/>
    <n v="1"/>
    <s v="40.03.683S Contactor"/>
    <n v="1"/>
    <s v="PCS."/>
    <n v="20900"/>
    <n v="20900"/>
    <m/>
    <x v="30"/>
    <s v="Recive bill and GRN already"/>
    <s v="GRN2627-0000799"/>
    <d v="2026-04-24T00:00:00"/>
    <m/>
    <n v="15"/>
    <s v="Ontime"/>
    <m/>
  </r>
  <r>
    <n v="2148"/>
    <s v="Expent  cost"/>
    <m/>
    <m/>
    <m/>
    <d v="2026-04-07T00:00:00"/>
    <s v="PR2627-00070"/>
    <s v="PO2627-00170"/>
    <d v="2026-04-09T00:00:00"/>
    <m/>
    <n v="120"/>
    <s v="SFST81000048"/>
    <s v="PD Machine"/>
    <s v="Combi oven No.1"/>
    <n v="2"/>
    <s v="40.00.453P Solid State Relais"/>
    <n v="4"/>
    <s v="PCS."/>
    <n v="6000"/>
    <n v="24000"/>
    <m/>
    <x v="30"/>
    <s v="Recive bill and GRN already"/>
    <s v="GRN2627-0000799"/>
    <d v="2026-04-24T00:00:00"/>
    <m/>
    <n v="15"/>
    <s v="Ontime"/>
    <m/>
  </r>
  <r>
    <n v="2149"/>
    <s v="Expent  cost"/>
    <m/>
    <m/>
    <m/>
    <d v="2026-04-07T00:00:00"/>
    <s v="PR2627-00070"/>
    <s v="PO2627-00170"/>
    <d v="2026-04-09T00:00:00"/>
    <m/>
    <n v="120"/>
    <s v="SFST81000048"/>
    <s v="PD Machine"/>
    <s v="Combi oven No.1"/>
    <n v="3"/>
    <s v="87.01.078 Heating Assembly"/>
    <n v="1"/>
    <s v="PCS."/>
    <n v="50250"/>
    <n v="50250"/>
    <m/>
    <x v="30"/>
    <s v="Recive bill and GRN already"/>
    <s v="GRN2627-0000799"/>
    <d v="2026-04-24T00:00:00"/>
    <m/>
    <n v="15"/>
    <s v="Ontime"/>
    <m/>
  </r>
  <r>
    <n v="2150"/>
    <s v="Expent  cost"/>
    <m/>
    <m/>
    <m/>
    <d v="2026-04-07T00:00:00"/>
    <s v="PR2627-00070"/>
    <s v="PO2627-00170"/>
    <d v="2026-04-09T00:00:00"/>
    <m/>
    <n v="120"/>
    <s v="SFST81000048"/>
    <s v="PD Machine"/>
    <s v="Combi oven No.1"/>
    <n v="4"/>
    <s v="56.00.618S Ball Valve Drain SCC cpl."/>
    <n v="1"/>
    <s v="PCS."/>
    <n v="24800"/>
    <n v="24800"/>
    <m/>
    <x v="30"/>
    <s v="Recive bill and GRN already"/>
    <s v="GRN2627-0000799"/>
    <d v="2026-04-24T00:00:00"/>
    <m/>
    <n v="15"/>
    <s v="Ontime"/>
    <m/>
  </r>
  <r>
    <n v="2151"/>
    <s v="Expent  cost"/>
    <m/>
    <m/>
    <m/>
    <d v="2026-04-07T00:00:00"/>
    <s v="PR2627-00070"/>
    <s v="PO2627-00170"/>
    <d v="2026-04-09T00:00:00"/>
    <m/>
    <n v="120"/>
    <s v="SFST81000048"/>
    <s v="PD Machine"/>
    <s v="Combi oven No.1"/>
    <n v="5"/>
    <s v="24.04.797P Gasket Glass Pane/Trolly"/>
    <n v="1"/>
    <s v="PCS."/>
    <n v="3300"/>
    <n v="3300"/>
    <m/>
    <x v="30"/>
    <s v="Recive bill and GRN already"/>
    <s v="GRN2627-0000799"/>
    <d v="2026-04-24T00:00:00"/>
    <m/>
    <n v="15"/>
    <s v="Ontime"/>
    <m/>
  </r>
  <r>
    <n v="2152"/>
    <s v="Expent  cost"/>
    <m/>
    <m/>
    <m/>
    <d v="2026-04-07T00:00:00"/>
    <s v="PR2627-00070"/>
    <s v="PO2627-00170"/>
    <d v="2026-04-09T00:00:00"/>
    <m/>
    <n v="120"/>
    <s v="SFST81000048"/>
    <s v="PD Machine"/>
    <s v="Combi oven No.1"/>
    <n v="6"/>
    <s v="20.00.399P Door Gasket"/>
    <n v="1"/>
    <s v="PCS."/>
    <n v="7500"/>
    <n v="7500"/>
    <m/>
    <x v="30"/>
    <s v="Recive bill and GRN already"/>
    <s v="GRN2627-0000799"/>
    <d v="2026-04-24T00:00:00"/>
    <m/>
    <n v="15"/>
    <s v="Ontime"/>
    <m/>
  </r>
  <r>
    <n v="2153"/>
    <s v="Expent  cost"/>
    <m/>
    <m/>
    <m/>
    <d v="2026-04-07T00:00:00"/>
    <s v="PR2627-00070"/>
    <s v="PO2627-00170"/>
    <d v="2026-04-09T00:00:00"/>
    <m/>
    <n v="120"/>
    <s v="SFST81000048"/>
    <s v="PD Machine"/>
    <s v="Combi oven No.1"/>
    <n v="7"/>
    <s v="Service Fee"/>
    <n v="1"/>
    <s v="PCS."/>
    <n v="2000"/>
    <n v="2000"/>
    <m/>
    <x v="30"/>
    <s v="Recive bill and GRN already"/>
    <s v="GRN2627-0000799"/>
    <d v="2026-04-24T00:00:00"/>
    <m/>
    <n v="15"/>
    <s v="Ontime"/>
    <m/>
  </r>
  <r>
    <n v="2154"/>
    <s v="Expent  cost"/>
    <m/>
    <m/>
    <m/>
    <d v="2026-04-07T00:00:00"/>
    <s v="PR2627-00071"/>
    <s v="PO2627-00145 "/>
    <d v="2026-04-09T00:00:00"/>
    <m/>
    <n v="120"/>
    <s v="SFST11000256"/>
    <s v="Consumable part for MN"/>
    <s v="Consumable part"/>
    <n v="1"/>
    <s v="Bio Solution 1 lit"/>
    <n v="4"/>
    <s v="bot"/>
    <n v="800"/>
    <n v="3200"/>
    <m/>
    <x v="138"/>
    <s v="Recive bill and GRN already"/>
    <s v="GRN2627-0000542"/>
    <d v="2026-04-21T00:00:00"/>
    <m/>
    <n v="12"/>
    <s v="Ontime"/>
    <m/>
  </r>
  <r>
    <n v="2155"/>
    <s v="Expent  cost"/>
    <m/>
    <m/>
    <m/>
    <d v="2026-04-08T00:00:00"/>
    <s v="PR2627-00086"/>
    <s v="PO2627-00414"/>
    <d v="2026-04-23T00:00:00"/>
    <m/>
    <n v="120"/>
    <s v="SFST34000025"/>
    <s v="Consumable part for MN"/>
    <s v="Consumable part"/>
    <n v="1"/>
    <s v="บอลวาล์ว สแตนเลส 304 ขนาด 1/2’’ นิ้ว (Ball Valve Stainless)"/>
    <n v="20"/>
    <s v="PCS."/>
    <n v="160"/>
    <n v="3200"/>
    <m/>
    <x v="25"/>
    <s v="Recive bill and GRN already"/>
    <s v="GRN2627-0001309"/>
    <d v="2026-05-13T00:00:00"/>
    <m/>
    <n v="20"/>
    <s v="Ontime"/>
    <m/>
  </r>
  <r>
    <n v="2156"/>
    <s v="Expent  cost"/>
    <m/>
    <m/>
    <m/>
    <d v="2026-04-08T00:00:00"/>
    <s v="PR2627-00097"/>
    <s v="PO2627-00539"/>
    <d v="2026-04-27T00:00:00"/>
    <m/>
    <n v="30"/>
    <s v="SFST81000050"/>
    <s v="Consumable part for MN"/>
    <s v="Consumable part"/>
    <n v="1"/>
    <s v="TOYOX สายยาง (TFB-15) 5/8&quot; เกรดอาหาร TOYOFOODS"/>
    <n v="50"/>
    <s v="M."/>
    <n v="166.6"/>
    <n v="8330"/>
    <m/>
    <x v="235"/>
    <s v="Recive bill and GRN already"/>
    <s v="GRN2627-0001027"/>
    <d v="2026-05-05T00:00:00"/>
    <m/>
    <n v="8"/>
    <s v="Ontime"/>
    <m/>
  </r>
  <r>
    <n v="2157"/>
    <s v="Expent  cost"/>
    <m/>
    <m/>
    <m/>
    <d v="2026-04-09T00:00:00"/>
    <s v="PR2627-00097"/>
    <s v="PO2627-00539"/>
    <d v="2026-04-27T00:00:00"/>
    <m/>
    <n v="30"/>
    <s v="SFST81000050"/>
    <s v="Consumable part for MN"/>
    <s v="Consumable part"/>
    <n v="2"/>
    <s v="ค่าส่ง"/>
    <n v="1"/>
    <s v="JOB."/>
    <n v="122.5"/>
    <n v="122.5"/>
    <m/>
    <x v="235"/>
    <s v="Recive bill and GRN already"/>
    <s v="GRN2627-0001027"/>
    <d v="2026-05-05T00:00:00"/>
    <m/>
    <n v="8"/>
    <s v="Ontime"/>
    <m/>
  </r>
  <r>
    <n v="2158"/>
    <s v="Expent  cost"/>
    <m/>
    <m/>
    <m/>
    <d v="2026-04-09T00:00:00"/>
    <s v="PR2627-00098"/>
    <s v="PO2627-00421"/>
    <d v="2026-04-22T00:00:00"/>
    <m/>
    <n v="60"/>
    <s v="SFST81000050"/>
    <s v="Consumable part for MN"/>
    <s v="Consumable part"/>
    <n v="1"/>
    <s v="เม็ดยา DPD No.1 &quot;Lovibond&quot;"/>
    <n v="20"/>
    <s v="PCS."/>
    <n v="1330"/>
    <n v="26600"/>
    <m/>
    <x v="31"/>
    <s v="Recive bill and GRN already"/>
    <s v="GRN2627-0001008"/>
    <d v="2026-05-04T00:00:00"/>
    <m/>
    <n v="12"/>
    <s v="Ontime"/>
    <m/>
  </r>
  <r>
    <n v="2159"/>
    <s v="Expent  cost"/>
    <m/>
    <m/>
    <m/>
    <d v="2026-04-09T00:00:00"/>
    <s v="PR2627-00098"/>
    <s v="PO2627-00421"/>
    <d v="2026-04-22T00:00:00"/>
    <m/>
    <n v="60"/>
    <s v="SFST81000050"/>
    <s v="Consumable part for MN"/>
    <s v="Consumable part"/>
    <n v="2"/>
    <s v="Lovibond photometer sample cell, round glass 16mm._x000a_16mm. Diameter, 96mm. Height with lid 10ml._x000a_#197620&quot;"/>
    <n v="6"/>
    <s v="PCS."/>
    <n v="400"/>
    <n v="2400"/>
    <m/>
    <x v="31"/>
    <s v="Recive bill and GRN already"/>
    <s v="GRN2627-0001008"/>
    <d v="2026-05-04T00:00:00"/>
    <m/>
    <n v="12"/>
    <s v="Ontime"/>
    <m/>
  </r>
  <r>
    <n v="2160"/>
    <s v="Expent  cost"/>
    <m/>
    <m/>
    <m/>
    <d v="2026-04-10T00:00:00"/>
    <s v="PR2627-00136"/>
    <s v="PO2627-00415"/>
    <d v="2026-04-22T00:00:00"/>
    <m/>
    <n v="120"/>
    <s v="SFST81000064"/>
    <s v="PD Machine"/>
    <s v="Inspect cost"/>
    <n v="1"/>
    <s v="Service Charge_x000a_Low-Risk Machines Inspection_x000a_- K+G Wetter CM 120 STL_x000a_- Firex steam bratt pan 1_x000a_- Jumainox steam bratt pan 2_x000a_- Jumainox steam bratt pan 3_x000a_- Jumainox steam bratt pan 4"/>
    <n v="1"/>
    <s v="JOB."/>
    <n v="16000"/>
    <n v="16000"/>
    <m/>
    <x v="234"/>
    <s v="Waitting Supplier transportation "/>
    <m/>
    <m/>
    <m/>
    <n v="-46134"/>
    <s v="Ontime"/>
    <m/>
  </r>
  <r>
    <n v="2161"/>
    <s v="Expent  cost"/>
    <m/>
    <m/>
    <m/>
    <d v="2026-04-10T00:00:00"/>
    <s v="PR2627-00137"/>
    <s v="PO2627-00416"/>
    <d v="2026-04-22T00:00:00"/>
    <m/>
    <n v="120"/>
    <s v="SFST81000064"/>
    <s v="PD Machine"/>
    <s v="Inspect cost"/>
    <n v="1"/>
    <s v="MODEL: ICP 202-SN: E22SJ23013133144 (No.2)"/>
    <n v="1"/>
    <s v="JOB."/>
    <n v="3000"/>
    <n v="3000"/>
    <m/>
    <x v="30"/>
    <s v="Recive bill and GRN already"/>
    <s v="GRN2627-0000801"/>
    <d v="2026-04-24T00:00:00"/>
    <m/>
    <n v="2"/>
    <s v="Ontime"/>
    <m/>
  </r>
  <r>
    <n v="2162"/>
    <s v="Expent  cost"/>
    <m/>
    <m/>
    <m/>
    <d v="2026-04-10T00:00:00"/>
    <s v="PR2627-00137"/>
    <s v="PO2627-00416"/>
    <d v="2026-04-22T00:00:00"/>
    <m/>
    <n v="120"/>
    <s v="SFST81000064"/>
    <s v="PD Machine"/>
    <s v="Inspect cost"/>
    <n v="2"/>
    <s v="MODEL: SCC WE 202-SN: EZ2SI19032734036 (No.3)"/>
    <n v="1"/>
    <s v="JOB."/>
    <n v="1500"/>
    <n v="1500"/>
    <m/>
    <x v="30"/>
    <s v="Recive bill and GRN already"/>
    <s v="GRN2627-0000801"/>
    <d v="2026-04-24T00:00:00"/>
    <m/>
    <n v="2"/>
    <s v="Ontime"/>
    <m/>
  </r>
  <r>
    <n v="2163"/>
    <s v="Expent  cost"/>
    <m/>
    <m/>
    <m/>
    <d v="2026-04-10T00:00:00"/>
    <s v="PR2627-00137"/>
    <s v="PO2627-00416"/>
    <d v="2026-04-22T00:00:00"/>
    <m/>
    <n v="120"/>
    <s v="SFST81000064"/>
    <s v="PD Machine"/>
    <s v="Inspect cost"/>
    <n v="3"/>
    <s v="MODEL: ICP 202-SN: E225123083078215 (No.4)"/>
    <n v="1"/>
    <s v="JOB."/>
    <n v="1500"/>
    <n v="1500"/>
    <m/>
    <x v="30"/>
    <s v="Recive bill and GRN already"/>
    <s v="GRN2627-0000801"/>
    <d v="2026-04-24T00:00:00"/>
    <m/>
    <n v="2"/>
    <s v="Ontime"/>
    <m/>
  </r>
  <r>
    <n v="2164"/>
    <s v="Expent  cost"/>
    <m/>
    <m/>
    <m/>
    <d v="2026-04-10T00:00:00"/>
    <s v="PR2627-00137"/>
    <s v="PO2627-00416"/>
    <d v="2026-04-22T00:00:00"/>
    <m/>
    <n v="120"/>
    <s v="SFST81000064"/>
    <s v="PD Machine"/>
    <s v="Inspect cost"/>
    <n v="4"/>
    <s v="MODEL: Angelo Po Combi Oven (R&amp;D)"/>
    <n v="1"/>
    <s v="JOB."/>
    <n v="2000"/>
    <n v="2000"/>
    <m/>
    <x v="30"/>
    <s v="Recive bill and GRN already"/>
    <s v="GRN2627-0000801"/>
    <d v="2026-04-24T00:00:00"/>
    <m/>
    <n v="2"/>
    <s v="Ontime"/>
    <m/>
  </r>
  <r>
    <n v="2165"/>
    <s v="Expent  cost"/>
    <m/>
    <m/>
    <m/>
    <d v="2026-04-10T00:00:00"/>
    <s v="PR2627-00137"/>
    <s v="PO2627-00416"/>
    <d v="2026-04-22T00:00:00"/>
    <m/>
    <n v="120"/>
    <s v="SFST81000064"/>
    <s v="PD Machine"/>
    <s v="Inspect cost"/>
    <n v="5"/>
    <s v="MODEL: SCC WE 202-SN: E225119032739795 (No. 1)"/>
    <n v="1"/>
    <s v="JOB."/>
    <n v="1500"/>
    <n v="1500"/>
    <m/>
    <x v="30"/>
    <s v="Recive bill and GRN already"/>
    <s v="GRN2627-0000801"/>
    <d v="2026-04-24T00:00:00"/>
    <m/>
    <n v="2"/>
    <s v="Ontime"/>
    <m/>
  </r>
  <r>
    <n v="2166"/>
    <s v="Expent  cost"/>
    <m/>
    <m/>
    <m/>
    <d v="2026-04-10T00:00:00"/>
    <s v="PR2627-00140"/>
    <s v="PO2627-00422"/>
    <d v="2026-04-23T00:00:00"/>
    <m/>
    <n v="500"/>
    <s v="SFST81000050"/>
    <s v="Consumable part for MN"/>
    <s v="Consumable part"/>
    <n v="1"/>
    <s v="แก๊สอ๊อกซิเย่น ขนาด 1.5 คิว"/>
    <n v="1"/>
    <s v="DRUM."/>
    <n v="150"/>
    <n v="150"/>
    <m/>
    <x v="4"/>
    <s v="Waitting Supplier transportation "/>
    <m/>
    <m/>
    <m/>
    <n v="-46135"/>
    <s v="Ontime"/>
    <m/>
  </r>
  <r>
    <n v="2167"/>
    <s v="Expent  cost"/>
    <m/>
    <m/>
    <m/>
    <d v="2026-04-10T00:00:00"/>
    <s v="PR2627-00140"/>
    <s v="PO2627-00422"/>
    <d v="2026-04-23T00:00:00"/>
    <m/>
    <n v="500"/>
    <s v="SFST81000050"/>
    <s v="Consumable part for MN"/>
    <s v="Consumable part"/>
    <n v="2"/>
    <s v="แก๊สอ๊อกซิเย่น ขนาด 1.5 คิว"/>
    <n v="1"/>
    <s v="DRUM."/>
    <n v="150"/>
    <n v="150"/>
    <m/>
    <x v="4"/>
    <s v="Waitting Supplier transportation "/>
    <m/>
    <m/>
    <m/>
    <n v="-46135"/>
    <s v="Ontime"/>
    <m/>
  </r>
  <r>
    <n v="2168"/>
    <s v="Expent  cost"/>
    <m/>
    <m/>
    <m/>
    <d v="2026-04-10T00:00:00"/>
    <s v="PR2627-00140"/>
    <s v="PO2627-00422"/>
    <d v="2026-04-23T00:00:00"/>
    <m/>
    <n v="500"/>
    <s v="SFST81000050"/>
    <s v="Consumable part for MN"/>
    <s v="Consumable part"/>
    <n v="3"/>
    <s v="แก๊สอ๊อกซิเย่น ขนาด 1.5 คิว"/>
    <n v="1"/>
    <s v="DRUM."/>
    <n v="150"/>
    <n v="150"/>
    <m/>
    <x v="4"/>
    <s v="Waitting Supplier transportation "/>
    <m/>
    <m/>
    <m/>
    <n v="-46135"/>
    <s v="Ontime"/>
    <m/>
  </r>
  <r>
    <n v="2169"/>
    <s v="Expent  cost"/>
    <m/>
    <m/>
    <m/>
    <d v="2026-04-10T00:00:00"/>
    <s v="PR2627-00140"/>
    <s v="PO2627-00422"/>
    <d v="2026-04-23T00:00:00"/>
    <m/>
    <n v="500"/>
    <s v="SFST81000050"/>
    <s v="Consumable part for MN"/>
    <s v="Consumable part"/>
    <n v="4"/>
    <s v="แก๊สอ๊อกซิเย่น ขนาด 1.5 คิว"/>
    <n v="1"/>
    <s v="DRUM."/>
    <n v="150"/>
    <n v="150"/>
    <m/>
    <x v="4"/>
    <s v="Waitting Supplier transportation "/>
    <m/>
    <m/>
    <m/>
    <n v="-46135"/>
    <s v="Ontime"/>
    <m/>
  </r>
  <r>
    <n v="2170"/>
    <s v="Expent  cost"/>
    <m/>
    <m/>
    <m/>
    <d v="2026-04-10T00:00:00"/>
    <s v="PR2627-00140"/>
    <s v="PO2627-00422"/>
    <d v="2026-04-23T00:00:00"/>
    <m/>
    <n v="500"/>
    <s v="SFST81000050"/>
    <s v="Consumable part for MN"/>
    <s v="Consumable part"/>
    <n v="5"/>
    <s v="แก๊สอ๊อกซิเย่น ขนาด 1.5 คิว"/>
    <n v="1"/>
    <s v="DRUM."/>
    <n v="150"/>
    <n v="150"/>
    <m/>
    <x v="4"/>
    <s v="Waitting Supplier transportation "/>
    <m/>
    <m/>
    <m/>
    <n v="-46135"/>
    <s v="Ontime"/>
    <m/>
  </r>
  <r>
    <n v="2171"/>
    <s v="Expent  cost"/>
    <m/>
    <m/>
    <m/>
    <d v="2026-04-10T00:00:00"/>
    <s v="PR2627-00140"/>
    <s v="PO2627-00422"/>
    <d v="2026-04-23T00:00:00"/>
    <m/>
    <n v="500"/>
    <s v="SFST81000050"/>
    <s v="Consumable part for MN"/>
    <s v="Consumable part"/>
    <n v="6"/>
    <s v="แก๊สอ๊อกซิเย่น ขนาด 1.5 คิว"/>
    <n v="1"/>
    <s v="DRUM."/>
    <n v="150"/>
    <n v="150"/>
    <m/>
    <x v="4"/>
    <s v="Waitting Supplier transportation "/>
    <m/>
    <m/>
    <m/>
    <n v="-46135"/>
    <s v="Ontime"/>
    <m/>
  </r>
  <r>
    <n v="2172"/>
    <s v="Expent  cost"/>
    <m/>
    <m/>
    <m/>
    <d v="2026-04-10T00:00:00"/>
    <s v="PR2627-00155"/>
    <s v="PO2627-00417"/>
    <d v="2026-04-22T00:00:00"/>
    <m/>
    <n v="120"/>
    <s v="SFST81000048"/>
    <s v="Cooling machine for PD line"/>
    <s v="Condencer Unit No.29 (Air Blast Freezer2)"/>
    <n v="1"/>
    <s v="ค่าแรงปฏิบัติงานตรวจเช็คระบบทำความเย็น Air Blast No.2 1 _x000a_- ตรวจเช็คการทำงานของระบบทำความเย็น_x000a_- ตรวจเช็คการทำงานของระบบละลายน้ำแข็ง_x000a_- ตรวจเช็คการทำงานของ Compressor _x000a_- ตรวจเช็คปัญหาเพื่อเสนอราคาแก้ไขหรือซ่อมต่อไป"/>
    <n v="1"/>
    <s v="JOB."/>
    <n v="9500"/>
    <n v="9500"/>
    <m/>
    <x v="131"/>
    <s v="Recive bill and GRN already"/>
    <s v="GRN2627-0001310"/>
    <d v="2026-05-13T00:00:00"/>
    <m/>
    <n v="21"/>
    <s v="Ontime"/>
    <m/>
  </r>
  <r>
    <n v="2173"/>
    <s v="Expent  cost"/>
    <m/>
    <m/>
    <m/>
    <d v="2026-04-17T00:00:00"/>
    <s v="PR2627-00202"/>
    <s v="PO2627-00453 "/>
    <d v="2026-04-24T00:00:00"/>
    <m/>
    <n v="200"/>
    <s v="SFST81000048"/>
    <s v="Cooling machine for PD line"/>
    <s v="Cooling system jobs"/>
    <n v="1"/>
    <s v="Cleaning Evaporator_x000a_- Swap test ATP_x000a_- If the ATP result does not pass, it must be cleaned again_x000a_- 3 Zone: Hight risk, Low risk, Midium"/>
    <n v="62"/>
    <s v="Unit "/>
    <n v="1900"/>
    <n v="117800"/>
    <m/>
    <x v="171"/>
    <s v="Waitting Supplier transportation "/>
    <m/>
    <m/>
    <m/>
    <n v="-46136"/>
    <s v="Ontime"/>
    <m/>
  </r>
  <r>
    <n v="2174"/>
    <s v="Expent  cost"/>
    <m/>
    <m/>
    <m/>
    <d v="2026-04-17T00:00:00"/>
    <s v="PR2627-00212 "/>
    <s v="PO2627-00418 "/>
    <d v="2026-04-22T00:00:00"/>
    <m/>
    <n v="120"/>
    <s v="SFST34000102"/>
    <s v="Consumable part for MN"/>
    <s v="Consumable part"/>
    <n v="1"/>
    <s v="ซิลิโคนไร้กรดกันเชื้อรา Wessbond silicone Neutra สีเทา"/>
    <n v="25"/>
    <s v="PCS."/>
    <n v="220"/>
    <n v="5500"/>
    <m/>
    <x v="19"/>
    <s v="Recive bill and GRN already"/>
    <s v="GRN2627-0001014"/>
    <d v="2026-05-04T00:00:00"/>
    <m/>
    <n v="12"/>
    <s v="Ontime"/>
    <m/>
  </r>
  <r>
    <n v="2175"/>
    <s v="Expent  cost"/>
    <m/>
    <m/>
    <m/>
    <d v="2026-04-17T00:00:00"/>
    <s v="PR2627-00212 "/>
    <s v="PO2627-00418 "/>
    <d v="2026-04-22T00:00:00"/>
    <m/>
    <n v="120"/>
    <s v="SFST34000103"/>
    <s v="Consumable part for MN"/>
    <s v="Consumable part"/>
    <n v="2"/>
    <s v="ซิลิโคนไร้กรดกันเชื้อรา Wessbond silicone Neutra สีขาว"/>
    <n v="25"/>
    <s v="PCS."/>
    <n v="230"/>
    <n v="5750"/>
    <m/>
    <x v="19"/>
    <s v="Recive bill and GRN already"/>
    <s v="GRN2627-0001014"/>
    <d v="2026-05-04T00:00:00"/>
    <m/>
    <n v="12"/>
    <s v="Ontime"/>
    <m/>
  </r>
  <r>
    <n v="2176"/>
    <s v="Expent  cost"/>
    <m/>
    <m/>
    <m/>
    <d v="2026-04-20T00:00:00"/>
    <s v="PR2627-00250"/>
    <s v="PO2627-00419"/>
    <d v="2026-04-22T00:00:00"/>
    <m/>
    <n v="120"/>
    <s v="SFST81000048"/>
    <s v="PD Machine"/>
    <s v="Combi oven No.1"/>
    <n v="1"/>
    <s v="40.03.513P Fan motor with motor shaft gasket"/>
    <n v="1"/>
    <s v="PCS."/>
    <n v="59805"/>
    <n v="59805"/>
    <m/>
    <x v="30"/>
    <s v="Recive bill and GRN already"/>
    <s v="GRN2627-0000802"/>
    <d v="2026-04-24T00:00:00"/>
    <m/>
    <n v="2"/>
    <s v="Ontime"/>
    <m/>
  </r>
  <r>
    <n v="2177"/>
    <s v="Expent  cost"/>
    <m/>
    <m/>
    <m/>
    <d v="2026-04-23T00:00:00"/>
    <s v="PR2627-00300"/>
    <s v="PO2627-00445 "/>
    <d v="2026-04-24T00:00:00"/>
    <m/>
    <n v="200"/>
    <s v="SFST81000050"/>
    <s v="Tool and Equipment PD M/C"/>
    <s v="Tool and Equipment"/>
    <n v="1"/>
    <s v="Material tube bergin, Blur"/>
    <n v="75"/>
    <s v="M."/>
    <n v="600"/>
    <n v="45000"/>
    <m/>
    <x v="128"/>
    <s v="Recive bill and GRN already"/>
    <s v="GRN2627-0001117"/>
    <d v="2026-05-07T00:00:00"/>
    <m/>
    <n v="13"/>
    <s v="Ontime"/>
    <m/>
  </r>
  <r>
    <n v="2178"/>
    <s v="Expent  cost"/>
    <m/>
    <m/>
    <m/>
    <d v="2026-04-23T00:00:00"/>
    <s v="PR2627-00300"/>
    <s v="PO2627-00445 "/>
    <d v="2026-04-24T00:00:00"/>
    <m/>
    <n v="200"/>
    <s v="SFST81000050"/>
    <s v="Tool and Equipment PD M/C"/>
    <s v="Tool and Equipment"/>
    <n v="2"/>
    <s v="ปลอกย้ำ HYDROLIC"/>
    <n v="6"/>
    <s v="SET."/>
    <n v="400"/>
    <n v="2400"/>
    <m/>
    <x v="128"/>
    <s v="Recive bill and GRN already"/>
    <s v="GRN2627-0001117"/>
    <d v="2026-05-07T00:00:00"/>
    <m/>
    <n v="13"/>
    <s v="Ontime"/>
    <m/>
  </r>
  <r>
    <n v="2179"/>
    <s v="Expent  cost"/>
    <m/>
    <m/>
    <m/>
    <d v="2026-04-23T00:00:00"/>
    <s v="PR2627-00300"/>
    <s v="PO2627-00445 "/>
    <d v="2026-04-24T00:00:00"/>
    <m/>
    <n v="200"/>
    <s v="SFST81000050"/>
    <s v="Tool and Equipment PD M/C"/>
    <s v="Tool and Equipment"/>
    <n v="3"/>
    <s v="GBMT0808 (ปลอกย้ำ) หางหนู 4หุน เกลียวนอก 4หุน"/>
    <n v="3"/>
    <s v="SET."/>
    <n v="400"/>
    <n v="1200"/>
    <m/>
    <x v="128"/>
    <s v="Recive bill and GRN already"/>
    <s v="GRN2627-0001117"/>
    <d v="2026-05-07T00:00:00"/>
    <m/>
    <n v="13"/>
    <s v="Ontime"/>
    <m/>
  </r>
  <r>
    <n v="2180"/>
    <s v="Expent  cost"/>
    <m/>
    <m/>
    <m/>
    <d v="2026-04-23T00:00:00"/>
    <s v="PR2627-00300"/>
    <s v="PO2627-00445 "/>
    <d v="2026-04-24T00:00:00"/>
    <m/>
    <n v="200"/>
    <s v="SFST81000050"/>
    <s v="Tool and Equipment PD M/C"/>
    <s v="Tool and Equipment"/>
    <n v="4"/>
    <s v="GBMT0806 (ปลอกย้ำ) หางหนู 4หุน เกลียวนอก 3หุน"/>
    <n v="3"/>
    <s v="SET."/>
    <n v="400"/>
    <n v="1200"/>
    <m/>
    <x v="128"/>
    <s v="Recive bill and GRN already"/>
    <s v="GRN2627-0001117"/>
    <d v="2026-05-07T00:00:00"/>
    <m/>
    <n v="13"/>
    <s v="Ontime"/>
    <m/>
  </r>
  <r>
    <n v="2181"/>
    <s v="Expent  cost"/>
    <m/>
    <m/>
    <m/>
    <d v="2026-04-23T00:00:00"/>
    <s v="PR2627-00300"/>
    <s v="PO2627-00445 "/>
    <d v="2026-04-24T00:00:00"/>
    <m/>
    <n v="200"/>
    <s v="SFST81000050"/>
    <s v="Tool and Equipment PD M/C"/>
    <s v="Tool and Equipment"/>
    <n v="5"/>
    <s v="บอลวาล์ว สแตนเลส-316 KITZ-6000TKM 1/2&quot;"/>
    <n v="3"/>
    <s v="SET."/>
    <n v="900"/>
    <n v="2700"/>
    <m/>
    <x v="128"/>
    <s v="Recive bill and GRN already"/>
    <s v="GRN2627-0001117"/>
    <d v="2026-05-07T00:00:00"/>
    <m/>
    <n v="13"/>
    <s v="Ontime"/>
    <m/>
  </r>
  <r>
    <n v="2182"/>
    <s v="Expent  cost"/>
    <m/>
    <m/>
    <m/>
    <d v="2026-04-23T00:00:00"/>
    <s v="PR2627-00300"/>
    <s v="PO2627-00445 "/>
    <d v="2026-04-24T00:00:00"/>
    <m/>
    <n v="200"/>
    <s v="SFST81000050"/>
    <s v="Tool and Equipment PD M/C"/>
    <s v="Tool and Equipment"/>
    <n v="6"/>
    <s v="หัวฉีดโฟม 1/2&quot;"/>
    <n v="3"/>
    <s v="SET."/>
    <n v="1100"/>
    <n v="3300"/>
    <m/>
    <x v="128"/>
    <s v="Recive bill and GRN already"/>
    <s v="GRN2627-0001117"/>
    <d v="2026-05-07T00:00:00"/>
    <m/>
    <n v="13"/>
    <s v="Ontime"/>
    <m/>
  </r>
  <r>
    <n v="2183"/>
    <s v="Expent  cost"/>
    <m/>
    <m/>
    <m/>
    <d v="2026-04-23T00:00:00"/>
    <s v="PR2627-00300"/>
    <s v="PO2627-00445 "/>
    <d v="2026-04-24T00:00:00"/>
    <m/>
    <n v="200"/>
    <s v="SFST81000050"/>
    <s v="Tool and Equipment PD M/C"/>
    <s v="Tool and Equipment"/>
    <n v="7"/>
    <s v="Hoses for cleaning process"/>
    <n v="3"/>
    <s v="SET."/>
    <n v="1500"/>
    <n v="4500"/>
    <m/>
    <x v="128"/>
    <s v="Recive bill and GRN already"/>
    <s v="GRN2627-0001117"/>
    <d v="2026-05-07T00:00:00"/>
    <m/>
    <n v="13"/>
    <s v="Ontime"/>
    <m/>
  </r>
  <r>
    <n v="2184"/>
    <s v="Expent  cost"/>
    <m/>
    <m/>
    <m/>
    <d v="2026-04-23T00:00:00"/>
    <s v="PR2627-00302"/>
    <s v="PO2627-00446"/>
    <d v="2026-04-24T00:00:00"/>
    <m/>
    <n v="120"/>
    <s v="SFST81000050"/>
    <s v="Refrigerant-oil for cooling M/C"/>
    <s v="Tool and Equipment"/>
    <n v="1"/>
    <s v="น้ำมันคอมเพรสเซอร์ Solest-170 POE Refrigeration Oil 18.9L Screw Compressors"/>
    <n v="6"/>
    <s v="DRUM."/>
    <n v="16000"/>
    <n v="96000"/>
    <m/>
    <x v="189"/>
    <s v="Recive bill and GRN already"/>
    <s v="GRN2627-0001025"/>
    <d v="2026-05-05T00:00:00"/>
    <m/>
    <n v="11"/>
    <s v="Ontime"/>
    <m/>
  </r>
  <r>
    <n v="2185"/>
    <s v="Expent  cost"/>
    <m/>
    <m/>
    <m/>
    <d v="2026-04-23T00:00:00"/>
    <s v="PR2627-00303"/>
    <s v="PO2627-00447 "/>
    <d v="2026-04-27T00:00:00"/>
    <m/>
    <n v="120"/>
    <s v="SFST81000050"/>
    <s v="Tool and Equipment PD M/C"/>
    <s v="Electrical part"/>
    <n v="1"/>
    <s v="Emergency Stop Switch IDEC YW1B-V ไฟ14-16AWG.Ui300-600V 10A."/>
    <n v="10"/>
    <s v="PC."/>
    <n v="54.720000000000006"/>
    <n v="547.20000000000005"/>
    <m/>
    <x v="26"/>
    <s v="Recive bill and GRN already"/>
    <s v="GRN2627-0001024"/>
    <d v="2026-05-05T00:00:00"/>
    <m/>
    <n v="8"/>
    <s v="Ontime"/>
    <m/>
  </r>
  <r>
    <n v="2186"/>
    <s v="Expent  cost"/>
    <m/>
    <m/>
    <m/>
    <d v="2026-04-23T00:00:00"/>
    <s v="PR2627-00303"/>
    <s v="PO2627-00447 "/>
    <d v="2026-04-27T00:00:00"/>
    <m/>
    <n v="120"/>
    <s v="SFST81000050"/>
    <s v="Tool and Equipment PD M/C"/>
    <s v="Electrical part"/>
    <n v="2"/>
    <s v="ป้าย &quot;EMERGENCY STOP&quot;ศูนย์กลาง60มม.รูใน22มม.พื้นป้ายสีเหลืองตัวหนังสือสีดำ"/>
    <n v="10"/>
    <s v="PC."/>
    <n v="86.64"/>
    <n v="866.4"/>
    <m/>
    <x v="26"/>
    <s v="Recive bill and GRN already"/>
    <s v="GRN2627-0001024"/>
    <d v="2026-05-05T00:00:00"/>
    <m/>
    <n v="8"/>
    <s v="Ontime"/>
    <m/>
  </r>
  <r>
    <n v="2187"/>
    <s v="Expent  cost"/>
    <m/>
    <m/>
    <m/>
    <d v="2026-04-23T00:00:00"/>
    <s v="PR2627-00303"/>
    <s v="PO2627-00447 "/>
    <d v="2026-04-27T00:00:00"/>
    <m/>
    <n v="120"/>
    <s v="SFST81000050"/>
    <s v="Tool and Equipment PD M/C"/>
    <s v="Electrical part"/>
    <n v="3"/>
    <s v="YW1B-M1E01R IDEC สวิตช์กด 1NC สีแดง"/>
    <n v="10"/>
    <s v="PC."/>
    <n v="78.44"/>
    <n v="784.4"/>
    <m/>
    <x v="26"/>
    <s v="Recive bill and GRN already"/>
    <s v="GRN2627-0001024"/>
    <d v="2026-05-05T00:00:00"/>
    <m/>
    <n v="8"/>
    <s v="Ontime"/>
    <m/>
  </r>
  <r>
    <n v="2188"/>
    <s v="Expent  cost"/>
    <m/>
    <m/>
    <m/>
    <d v="2026-04-23T00:00:00"/>
    <s v="PR2627-00303"/>
    <s v="PO2627-00447 "/>
    <d v="2026-04-27T00:00:00"/>
    <m/>
    <n v="120"/>
    <s v="SFST81000050"/>
    <s v="Tool and Equipment PD M/C"/>
    <s v="Electrical part"/>
    <n v="4"/>
    <s v="YW1B-M1E01R IDEC สวิตช์กด 1NC สีเขียว"/>
    <n v="10"/>
    <s v="PC."/>
    <n v="54.720000000000006"/>
    <n v="547.20000000000005"/>
    <m/>
    <x v="26"/>
    <s v="Recive bill and GRN already"/>
    <s v="GRN2627-0001024"/>
    <d v="2026-05-05T00:00:00"/>
    <m/>
    <n v="8"/>
    <s v="Ontime"/>
    <m/>
  </r>
  <r>
    <n v="2189"/>
    <s v="Expent  cost"/>
    <m/>
    <m/>
    <m/>
    <d v="2026-04-23T00:00:00"/>
    <s v="PR2627-00303"/>
    <s v="PO2627-00447 "/>
    <d v="2026-04-27T00:00:00"/>
    <m/>
    <n v="120"/>
    <s v="SFST81000050"/>
    <s v="Tool and Equipment PD M/C"/>
    <s v="Electrical part"/>
    <n v="5"/>
    <s v="YW1S-2E11 IDEC สวิตช์ลูกศร 2ทาง 1NO+1NC"/>
    <n v="10"/>
    <s v="PC."/>
    <n v="100.38"/>
    <n v="1003.8"/>
    <m/>
    <x v="26"/>
    <s v="Recive bill and GRN already"/>
    <s v="GRN2627-0001024"/>
    <d v="2026-05-05T00:00:00"/>
    <m/>
    <n v="8"/>
    <s v="Ontime"/>
    <m/>
  </r>
  <r>
    <n v="2190"/>
    <s v="Expent  cost"/>
    <m/>
    <m/>
    <m/>
    <d v="2026-04-23T00:00:00"/>
    <s v="PR2627-00304"/>
    <s v="PO2627-00448"/>
    <d v="2026-04-24T00:00:00"/>
    <m/>
    <n v="120"/>
    <s v="SFST81000064"/>
    <s v="PD Machine"/>
    <s v="Inspect cost"/>
    <n v="1"/>
    <s v="IX-GN-4043 J/N 205242601 Part Code S/N.100304081"/>
    <n v="1"/>
    <s v="JOB."/>
    <n v="8500"/>
    <n v="8500"/>
    <m/>
    <x v="60"/>
    <s v="Recive bill and GRN already"/>
    <s v="GRN2627-0001318"/>
    <d v="2026-05-13T00:00:00"/>
    <m/>
    <n v="19"/>
    <s v="Ontime"/>
    <m/>
  </r>
  <r>
    <n v="2191"/>
    <s v="Expent  cost"/>
    <m/>
    <m/>
    <m/>
    <d v="2026-04-23T00:00:00"/>
    <s v="PR2627-00304"/>
    <s v="PO2627-00448"/>
    <d v="2026-04-24T00:00:00"/>
    <m/>
    <n v="120"/>
    <s v="SFST81000064"/>
    <s v="PD Machine"/>
    <s v="Inspect cost"/>
    <n v="2"/>
    <s v="Transportation"/>
    <n v="1"/>
    <s v="JOB."/>
    <n v="1500"/>
    <n v="1500"/>
    <m/>
    <x v="60"/>
    <s v="Recive bill and GRN already"/>
    <s v="GRN2627-0001318"/>
    <d v="2026-05-13T00:00:00"/>
    <m/>
    <n v="19"/>
    <s v="Ontime"/>
    <m/>
  </r>
  <r>
    <n v="2192"/>
    <s v="Expent  cost"/>
    <m/>
    <m/>
    <m/>
    <d v="2026-04-24T00:00:00"/>
    <s v="PR2627-00320"/>
    <s v="PO2627-00673"/>
    <d v="2026-04-30T00:00:00"/>
    <m/>
    <n v="30"/>
    <s v="SFST81000050"/>
    <s v="Consumable part for MN"/>
    <s v="Consumable part"/>
    <n v="1"/>
    <s v="ถ่านไฟฉาย Panasonic NEO C (1x2ก้อน) R14NT/2ST"/>
    <n v="36"/>
    <s v="PC"/>
    <n v="32.5"/>
    <n v="1170"/>
    <m/>
    <x v="27"/>
    <s v="Recive bill and GRN already"/>
    <s v="GRN2627-0001156"/>
    <d v="2026-05-08T00:00:00"/>
    <m/>
    <n v="8"/>
    <s v="Ontime"/>
    <m/>
  </r>
  <r>
    <n v="2193"/>
    <s v="Expent  cost"/>
    <m/>
    <m/>
    <m/>
    <d v="2026-04-24T00:00:00"/>
    <s v="PR2627-00321"/>
    <s v="PO2627-00593"/>
    <d v="2026-04-28T00:00:00"/>
    <m/>
    <n v="120"/>
    <s v="SFST81000048"/>
    <s v="PD Machine"/>
    <s v="Electrical part"/>
    <n v="1"/>
    <s v="Temperature Controller &quot;Primus&quot; TMP-96-R-R-AB_x000a_- Size: 96x96 mm. /Output1: Relay Contact/Output2: Relay Contact /Supply: 100-250 VAC"/>
    <n v="4"/>
    <s v="PC"/>
    <n v="5270"/>
    <n v="21080"/>
    <m/>
    <x v="79"/>
    <s v="Waitting Supplier transportation "/>
    <m/>
    <m/>
    <m/>
    <n v="-46140"/>
    <s v="Ontime"/>
    <m/>
  </r>
  <r>
    <n v="2194"/>
    <s v="Expent  cost"/>
    <m/>
    <m/>
    <m/>
    <d v="2026-04-24T00:00:00"/>
    <s v="PR2627-00322"/>
    <s v="PO2627-00594"/>
    <d v="2026-04-30T00:00:00"/>
    <m/>
    <n v="120"/>
    <s v="SFST81000048"/>
    <s v="PD Machine"/>
    <s v="Combi oven No.1"/>
    <n v="1"/>
    <s v="40.02.68P Air inlet filter cpl."/>
    <n v="2"/>
    <s v="PC"/>
    <n v="720"/>
    <n v="1440"/>
    <m/>
    <x v="30"/>
    <s v="Waitting Supplier transportation "/>
    <m/>
    <m/>
    <m/>
    <n v="-46142"/>
    <s v="Ontime"/>
    <m/>
  </r>
  <r>
    <n v="2195"/>
    <s v="Expent  cost"/>
    <m/>
    <m/>
    <m/>
    <d v="2026-04-24T00:00:00"/>
    <s v="PR2627-00322"/>
    <s v="PO2627-00594"/>
    <d v="2026-04-30T00:00:00"/>
    <m/>
    <n v="120"/>
    <s v="SFST81000048"/>
    <s v="PD Machine"/>
    <s v="Combi oven No.1"/>
    <n v="2"/>
    <s v="40.05.298 Cable, interior light w48"/>
    <n v="1"/>
    <s v="PC"/>
    <n v="2880"/>
    <n v="2880"/>
    <m/>
    <x v="30"/>
    <s v="Waitting Supplier transportation "/>
    <m/>
    <m/>
    <m/>
    <n v="-46142"/>
    <s v="Ontime"/>
    <m/>
  </r>
  <r>
    <n v="2196"/>
    <s v="Expent  cost"/>
    <m/>
    <m/>
    <m/>
    <d v="2026-04-24T00:00:00"/>
    <s v="PR2627-00322"/>
    <s v="PO2627-00594"/>
    <d v="2026-04-30T00:00:00"/>
    <m/>
    <n v="120"/>
    <s v="SFST81000048"/>
    <s v="PD Machine"/>
    <s v="Combi oven No.1"/>
    <n v="3"/>
    <s v="Descaling (ล้างระบบตะกรันภายในหม้อต้ม)"/>
    <n v="1"/>
    <s v="PC"/>
    <n v="6750"/>
    <n v="6750"/>
    <m/>
    <x v="30"/>
    <s v="Waitting Supplier transportation "/>
    <m/>
    <m/>
    <m/>
    <n v="-46142"/>
    <s v="Ontime"/>
    <m/>
  </r>
  <r>
    <n v="2197"/>
    <s v="Expent  cost"/>
    <m/>
    <m/>
    <m/>
    <d v="2026-04-24T00:00:00"/>
    <s v="PR2627-00323"/>
    <s v="PO2627-00595"/>
    <d v="2026-04-30T00:00:00"/>
    <m/>
    <n v="120"/>
    <s v="SFST81000048"/>
    <s v="PD Machine"/>
    <s v="Combi oven No.2"/>
    <n v="1"/>
    <s v="40.05.654P Air inlet filter cpl."/>
    <n v="1"/>
    <s v="PC"/>
    <n v="1170"/>
    <n v="1170"/>
    <m/>
    <x v="30"/>
    <s v="Waitting Supplier transportation "/>
    <m/>
    <m/>
    <m/>
    <n v="-46142"/>
    <s v="Ontime"/>
    <m/>
  </r>
  <r>
    <n v="2198"/>
    <s v="Expent  cost"/>
    <m/>
    <m/>
    <m/>
    <d v="2026-04-24T00:00:00"/>
    <s v="PR2627-00323"/>
    <s v="PO2627-00595"/>
    <d v="2026-04-30T00:00:00"/>
    <m/>
    <n v="120"/>
    <s v="SFST81000048"/>
    <s v="PD Machine"/>
    <s v="Combi oven No.2"/>
    <n v="2"/>
    <s v="20.00.399P Door Gasket"/>
    <n v="1"/>
    <s v="PC"/>
    <n v="7110"/>
    <n v="7110"/>
    <m/>
    <x v="30"/>
    <s v="Waitting Supplier transportation "/>
    <m/>
    <m/>
    <m/>
    <n v="-46142"/>
    <s v="Ontime"/>
    <m/>
  </r>
  <r>
    <n v="2199"/>
    <s v="Expent  cost"/>
    <m/>
    <m/>
    <m/>
    <d v="2026-04-24T00:00:00"/>
    <s v="PR2627-00323"/>
    <s v="PO2627-00595"/>
    <d v="2026-04-30T00:00:00"/>
    <m/>
    <n v="120"/>
    <s v="SFST81000048"/>
    <s v="PD Machine"/>
    <s v="Combi oven No.2"/>
    <n v="3"/>
    <s v="24.05.616P Gasket glass pane/trolly"/>
    <n v="1"/>
    <s v="PC"/>
    <n v="3690"/>
    <n v="3690"/>
    <m/>
    <x v="30"/>
    <s v="Waitting Supplier transportation "/>
    <m/>
    <m/>
    <m/>
    <n v="-46142"/>
    <s v="Ontime"/>
    <m/>
  </r>
  <r>
    <n v="2200"/>
    <s v="Expent  cost"/>
    <m/>
    <m/>
    <m/>
    <d v="2026-04-24T00:00:00"/>
    <s v="PR2627-00323"/>
    <s v="PO2627-00595"/>
    <d v="2026-04-30T00:00:00"/>
    <m/>
    <n v="120"/>
    <s v="SFST81000048"/>
    <s v="PD Machine"/>
    <s v="Combi oven No.2"/>
    <n v="4"/>
    <s v="Descaling (ล้างระบบตะกรันภายในหม้อต้ม)"/>
    <n v="1"/>
    <s v="JOB."/>
    <n v="7500"/>
    <n v="7500"/>
    <m/>
    <x v="30"/>
    <s v="Waitting Supplier transportation "/>
    <m/>
    <m/>
    <m/>
    <n v="-46142"/>
    <s v="Ontime"/>
    <m/>
  </r>
  <r>
    <n v="2201"/>
    <s v="Expent  cost"/>
    <m/>
    <m/>
    <m/>
    <d v="2026-04-24T00:00:00"/>
    <s v="PR2627-00324"/>
    <s v="PO2627-00596"/>
    <d v="2026-04-30T00:00:00"/>
    <m/>
    <n v="120"/>
    <s v="SFST81000048"/>
    <s v="PD Machine"/>
    <s v="Combi oven No.3"/>
    <n v="1"/>
    <s v="22.00.767P Vent cover"/>
    <n v="1"/>
    <s v="PC"/>
    <n v="1800"/>
    <n v="1800"/>
    <m/>
    <x v="30"/>
    <s v="Waitting Supplier transportation "/>
    <m/>
    <m/>
    <m/>
    <n v="-46142"/>
    <s v="Ontime"/>
    <m/>
  </r>
  <r>
    <n v="2202"/>
    <s v="Expent  cost"/>
    <m/>
    <m/>
    <m/>
    <d v="2026-04-24T00:00:00"/>
    <s v="PR2627-00324"/>
    <s v="PO2627-00596"/>
    <d v="2026-04-30T00:00:00"/>
    <m/>
    <n v="120"/>
    <s v="SFST81000048"/>
    <s v="PD Machine"/>
    <s v="Combi oven No.3"/>
    <n v="2"/>
    <s v="22.00.916P Air inlet pipe"/>
    <n v="1"/>
    <s v="PC"/>
    <n v="810"/>
    <n v="810"/>
    <m/>
    <x v="30"/>
    <s v="Waitting Supplier transportation "/>
    <m/>
    <m/>
    <m/>
    <n v="-46142"/>
    <s v="Ontime"/>
    <m/>
  </r>
  <r>
    <n v="2203"/>
    <s v="Expent  cost"/>
    <m/>
    <m/>
    <m/>
    <d v="2026-04-24T00:00:00"/>
    <s v="PR2627-00324"/>
    <s v="PO2627-00596"/>
    <d v="2026-04-30T00:00:00"/>
    <m/>
    <n v="120"/>
    <s v="SFST81000048"/>
    <s v="PD Machine"/>
    <s v="Combi oven No.3"/>
    <n v="3"/>
    <s v="87.01.369 LED bar, left/right"/>
    <n v="4"/>
    <s v="PC"/>
    <n v="3240"/>
    <n v="12960"/>
    <m/>
    <x v="30"/>
    <s v="Waitting Supplier transportation "/>
    <m/>
    <m/>
    <m/>
    <n v="-46142"/>
    <s v="Ontime"/>
    <m/>
  </r>
  <r>
    <n v="2204"/>
    <s v="Expent  cost"/>
    <m/>
    <m/>
    <m/>
    <d v="2026-04-24T00:00:00"/>
    <s v="PR2627-00324"/>
    <s v="PO2627-00596"/>
    <d v="2026-04-30T00:00:00"/>
    <m/>
    <n v="120"/>
    <s v="SFST81000048"/>
    <s v="PD Machine"/>
    <s v="Combi oven No.3"/>
    <n v="4"/>
    <s v="87.01.771S LED optics"/>
    <n v="4"/>
    <s v="PC"/>
    <n v="2205.2449999999999"/>
    <n v="8820.98"/>
    <m/>
    <x v="30"/>
    <s v="Waitting Supplier transportation "/>
    <m/>
    <m/>
    <m/>
    <n v="-46142"/>
    <s v="Ontime"/>
    <m/>
  </r>
  <r>
    <n v="2205"/>
    <s v="Expent  cost"/>
    <m/>
    <m/>
    <m/>
    <d v="2026-04-24T00:00:00"/>
    <s v="PR2627-00324"/>
    <s v="PO2627-00596"/>
    <d v="2026-04-30T00:00:00"/>
    <m/>
    <n v="120"/>
    <s v="SFST81000048"/>
    <s v="PD Machine"/>
    <s v="Combi oven No.3"/>
    <n v="5"/>
    <s v="40.05.292P Cable, interior light W42 handle side"/>
    <n v="1"/>
    <s v="PC"/>
    <n v="1800"/>
    <n v="1800"/>
    <m/>
    <x v="30"/>
    <s v="Waitting Supplier transportation "/>
    <m/>
    <m/>
    <m/>
    <n v="-46142"/>
    <s v="Ontime"/>
    <m/>
  </r>
  <r>
    <n v="2206"/>
    <s v="Expent  cost"/>
    <m/>
    <m/>
    <m/>
    <d v="2026-04-24T00:00:00"/>
    <s v="PR2627-00324"/>
    <s v="PO2627-00596"/>
    <d v="2026-04-30T00:00:00"/>
    <m/>
    <n v="120"/>
    <s v="SFST81000048"/>
    <s v="PD Machine"/>
    <s v="Combi oven No.3"/>
    <n v="6"/>
    <s v="40.05.293P Cable, interior light W41 hinge side"/>
    <n v="1"/>
    <s v="PC"/>
    <n v="1215"/>
    <n v="1215"/>
    <m/>
    <x v="30"/>
    <s v="Waitting Supplier transportation "/>
    <m/>
    <m/>
    <m/>
    <n v="-46142"/>
    <s v="Ontime"/>
    <m/>
  </r>
  <r>
    <n v="2207"/>
    <s v="Expent  cost"/>
    <m/>
    <m/>
    <m/>
    <d v="2026-04-24T00:00:00"/>
    <s v="PR2627-00324"/>
    <s v="PO2627-00596"/>
    <d v="2026-04-30T00:00:00"/>
    <m/>
    <n v="120"/>
    <s v="SFST81000048"/>
    <s v="PD Machine"/>
    <s v="Combi oven No.3"/>
    <n v="7"/>
    <s v="40.05.294 Cable, interior light w43/44 (handle + hinge side)"/>
    <n v="1"/>
    <s v="PC"/>
    <n v="945"/>
    <n v="945"/>
    <m/>
    <x v="30"/>
    <s v="Waitting Supplier transportation "/>
    <m/>
    <m/>
    <m/>
    <n v="-46142"/>
    <s v="Ontime"/>
    <m/>
  </r>
  <r>
    <n v="2208"/>
    <s v="Expent  cost"/>
    <m/>
    <m/>
    <m/>
    <d v="2026-04-24T00:00:00"/>
    <s v="PR2627-00324"/>
    <s v="PO2627-00596"/>
    <d v="2026-04-30T00:00:00"/>
    <m/>
    <n v="120"/>
    <s v="SFST81000048"/>
    <s v="PD Machine"/>
    <s v="Combi oven No.3"/>
    <n v="8"/>
    <s v="40.05.296P Cable, interior light W40 door lighting"/>
    <n v="1"/>
    <s v="PC"/>
    <n v="1395"/>
    <n v="1395"/>
    <m/>
    <x v="30"/>
    <s v="Waitting Supplier transportation "/>
    <m/>
    <m/>
    <m/>
    <n v="-46142"/>
    <s v="Ontime"/>
    <m/>
  </r>
  <r>
    <n v="2209"/>
    <s v="Expent  cost"/>
    <m/>
    <m/>
    <m/>
    <d v="2026-04-24T00:00:00"/>
    <s v="PR2627-00324"/>
    <s v="PO2627-00596"/>
    <d v="2026-04-30T00:00:00"/>
    <m/>
    <n v="120"/>
    <s v="SFST81000048"/>
    <s v="PD Machine"/>
    <s v="Combi oven No.3"/>
    <n v="9"/>
    <s v="20.00.399P Door Gasket"/>
    <n v="1"/>
    <s v="PC"/>
    <n v="7110"/>
    <n v="7110"/>
    <m/>
    <x v="30"/>
    <s v="Waitting Supplier transportation "/>
    <m/>
    <m/>
    <m/>
    <n v="-46142"/>
    <s v="Ontime"/>
    <m/>
  </r>
  <r>
    <n v="2210"/>
    <s v="Expent  cost"/>
    <m/>
    <m/>
    <m/>
    <d v="2026-04-24T00:00:00"/>
    <s v="PR2627-00324"/>
    <s v="PO2627-00596"/>
    <d v="2026-04-30T00:00:00"/>
    <m/>
    <n v="120"/>
    <s v="SFST81000048"/>
    <s v="PD Machine"/>
    <s v="Combi oven No.3"/>
    <n v="10"/>
    <s v="24.04.797P Gasket glass pane/trolly"/>
    <n v="1"/>
    <s v="PC"/>
    <n v="3150"/>
    <n v="3150"/>
    <m/>
    <x v="30"/>
    <s v="Waitting Supplier transportation "/>
    <m/>
    <m/>
    <m/>
    <n v="-46142"/>
    <s v="Ontime"/>
    <m/>
  </r>
  <r>
    <n v="2211"/>
    <s v="Expent  cost"/>
    <m/>
    <m/>
    <m/>
    <d v="2026-04-24T00:00:00"/>
    <s v="PR2627-00324"/>
    <s v="PO2627-00596"/>
    <d v="2026-04-30T00:00:00"/>
    <m/>
    <n v="120"/>
    <s v="SFST81000048"/>
    <s v="PD Machine"/>
    <s v="Combi oven No.3"/>
    <n v="11"/>
    <s v="40.00.091S Gasket frame w. glass a. gaskets"/>
    <n v="2"/>
    <s v="PC"/>
    <n v="3015"/>
    <n v="6030"/>
    <m/>
    <x v="30"/>
    <s v="Waitting Supplier transportation "/>
    <m/>
    <m/>
    <m/>
    <n v="-46142"/>
    <s v="Ontime"/>
    <m/>
  </r>
  <r>
    <n v="2212"/>
    <s v="Expent  cost"/>
    <m/>
    <m/>
    <m/>
    <d v="2026-04-24T00:00:00"/>
    <s v="PR2627-00324"/>
    <s v="PO2627-00596"/>
    <d v="2026-04-30T00:00:00"/>
    <m/>
    <n v="120"/>
    <s v="SFST81000048"/>
    <s v="PD Machine"/>
    <s v="Combi oven No.3"/>
    <n v="12"/>
    <s v="40.00.098P Reflector f. interior light"/>
    <n v="2"/>
    <s v="PC"/>
    <n v="1260"/>
    <n v="2520"/>
    <m/>
    <x v="30"/>
    <s v="Waitting Supplier transportation "/>
    <m/>
    <m/>
    <m/>
    <n v="-46142"/>
    <s v="Ontime"/>
    <m/>
  </r>
  <r>
    <n v="2213"/>
    <s v="Expent  cost"/>
    <m/>
    <m/>
    <m/>
    <d v="2026-04-24T00:00:00"/>
    <s v="PR2627-00324"/>
    <s v="PO2627-00596"/>
    <d v="2026-04-30T00:00:00"/>
    <m/>
    <n v="120"/>
    <s v="SFST81000048"/>
    <s v="PD Machine"/>
    <s v="Combi oven No.3"/>
    <n v="13"/>
    <s v="3024.0201P Halogen bulb 300°C"/>
    <n v="2"/>
    <s v="PC"/>
    <n v="360"/>
    <n v="720"/>
    <m/>
    <x v="30"/>
    <s v="Waitting Supplier transportation "/>
    <m/>
    <m/>
    <m/>
    <n v="-46142"/>
    <s v="Ontime"/>
    <m/>
  </r>
  <r>
    <n v="2214"/>
    <s v="Expent  cost"/>
    <m/>
    <m/>
    <m/>
    <d v="2026-04-24T00:00:00"/>
    <s v="PR2627-00324"/>
    <s v="PO2627-00596"/>
    <d v="2026-04-30T00:00:00"/>
    <m/>
    <n v="120"/>
    <s v="SFST81000048"/>
    <s v="PD Machine"/>
    <s v="Combi oven No.3"/>
    <n v="14"/>
    <s v="3024.0201P Halogen bulb 300°C"/>
    <n v="2"/>
    <s v="PC"/>
    <n v="720"/>
    <n v="1440"/>
    <m/>
    <x v="30"/>
    <s v="Waitting Supplier transportation "/>
    <m/>
    <m/>
    <m/>
    <n v="-46142"/>
    <s v="Ontime"/>
    <m/>
  </r>
  <r>
    <n v="2215"/>
    <s v="Expent  cost"/>
    <m/>
    <m/>
    <m/>
    <d v="2026-04-24T00:00:00"/>
    <s v="PR2627-00324"/>
    <s v="PO2627-00596"/>
    <d v="2026-04-30T00:00:00"/>
    <m/>
    <n v="120"/>
    <s v="SFST81000048"/>
    <s v="PD Machine"/>
    <s v="Combi oven No.3"/>
    <n v="15"/>
    <s v="Descaling (ล้างระบบตะกรันภายในหม้อต้ม)"/>
    <n v="1"/>
    <s v="JOB."/>
    <n v="7500"/>
    <n v="7500"/>
    <m/>
    <x v="30"/>
    <s v="Waitting Supplier transportation "/>
    <m/>
    <m/>
    <m/>
    <n v="-46142"/>
    <s v="Ontime"/>
    <m/>
  </r>
  <r>
    <n v="2216"/>
    <s v="Expent  cost"/>
    <m/>
    <m/>
    <m/>
    <d v="2026-04-24T00:00:00"/>
    <s v="PR2627-00326"/>
    <s v="PO2627-00597"/>
    <d v="2026-04-30T00:00:00"/>
    <m/>
    <n v="120"/>
    <s v="SFST81000048"/>
    <s v="PD Machine"/>
    <s v="Combi oven No.4"/>
    <n v="1"/>
    <s v="24.05.616P Gasket glass pane/trolly"/>
    <n v="1"/>
    <s v="PC"/>
    <n v="3690"/>
    <n v="3690"/>
    <m/>
    <x v="30"/>
    <s v="Waitting Supplier transportation "/>
    <m/>
    <m/>
    <m/>
    <n v="-46142"/>
    <s v="Ontime"/>
    <m/>
  </r>
  <r>
    <n v="2217"/>
    <s v="Expent  cost"/>
    <m/>
    <m/>
    <m/>
    <d v="2026-04-24T00:00:00"/>
    <s v="PR2627-00326"/>
    <s v="PO2627-00597"/>
    <d v="2026-04-30T00:00:00"/>
    <m/>
    <n v="120"/>
    <s v="SFST81000048"/>
    <s v="PD Machine"/>
    <s v="Combi oven No.4"/>
    <n v="2"/>
    <s v="87.01.586S LED optics"/>
    <n v="1"/>
    <s v="PC"/>
    <n v="3330"/>
    <n v="3330"/>
    <m/>
    <x v="30"/>
    <s v="Waitting Supplier transportation "/>
    <m/>
    <m/>
    <m/>
    <n v="-46142"/>
    <s v="Ontime"/>
    <m/>
  </r>
  <r>
    <n v="2218"/>
    <s v="Expent  cost"/>
    <m/>
    <m/>
    <m/>
    <d v="2026-04-24T00:00:00"/>
    <s v="PR2627-00326"/>
    <s v="PO2627-00597"/>
    <d v="2026-04-30T00:00:00"/>
    <m/>
    <n v="120"/>
    <s v="SFST81000048"/>
    <s v="PD Machine"/>
    <s v="Combi oven No.4"/>
    <n v="3"/>
    <s v="20.00.399P Door gasket"/>
    <n v="1"/>
    <s v="PC"/>
    <n v="7110"/>
    <n v="7110"/>
    <m/>
    <x v="30"/>
    <s v="Waitting Supplier transportation "/>
    <m/>
    <m/>
    <m/>
    <n v="-46142"/>
    <s v="Ontime"/>
    <m/>
  </r>
  <r>
    <n v="2219"/>
    <s v="Expent  cost"/>
    <m/>
    <m/>
    <m/>
    <d v="2026-04-24T00:00:00"/>
    <s v="PR2627-00326"/>
    <s v="PO2627-00597"/>
    <d v="2026-04-30T00:00:00"/>
    <m/>
    <n v="120"/>
    <s v="SFST81000048"/>
    <s v="PD Machine"/>
    <s v="Combi oven No.4"/>
    <n v="4"/>
    <s v="40.05.654P Air inlet filter cpl."/>
    <n v="1"/>
    <s v="PC"/>
    <n v="1170"/>
    <n v="1170"/>
    <m/>
    <x v="30"/>
    <s v="Waitting Supplier transportation "/>
    <m/>
    <m/>
    <m/>
    <n v="-46142"/>
    <s v="Ontime"/>
    <m/>
  </r>
  <r>
    <n v="2220"/>
    <s v="Expent  cost"/>
    <m/>
    <m/>
    <m/>
    <d v="2026-04-24T00:00:00"/>
    <s v="PR2627-00326"/>
    <s v="PO2627-00597"/>
    <d v="2026-04-30T00:00:00"/>
    <m/>
    <n v="120"/>
    <s v="SFST81000048"/>
    <s v="PD Machine"/>
    <s v="Combi oven No.4"/>
    <n v="5"/>
    <s v="52.00.127S Hand shower black"/>
    <n v="1"/>
    <s v="PC"/>
    <n v="2835"/>
    <n v="2835"/>
    <m/>
    <x v="30"/>
    <s v="Waitting Supplier transportation "/>
    <m/>
    <m/>
    <m/>
    <n v="-46142"/>
    <s v="Ontime"/>
    <m/>
  </r>
  <r>
    <n v="2221"/>
    <s v="Expent  cost"/>
    <m/>
    <m/>
    <m/>
    <d v="2026-04-24T00:00:00"/>
    <s v="PR2627-00326"/>
    <s v="PO2627-00597"/>
    <d v="2026-04-30T00:00:00"/>
    <m/>
    <n v="120"/>
    <s v="SFST81000048"/>
    <s v="PD Machine"/>
    <s v="Combi oven No.4"/>
    <n v="6"/>
    <s v="Descaling (ล้างระบบตะกรันภายในหม้อต้ม)"/>
    <n v="1"/>
    <s v="JOB."/>
    <n v="7500"/>
    <n v="7500"/>
    <m/>
    <x v="30"/>
    <s v="Waitting Supplier transportation "/>
    <m/>
    <m/>
    <m/>
    <n v="-46142"/>
    <s v="Ontime"/>
    <m/>
  </r>
  <r>
    <n v="2222"/>
    <s v="Expent  cost"/>
    <m/>
    <m/>
    <m/>
    <d v="2026-04-24T00:00:00"/>
    <s v="PR2627-00327"/>
    <s v="PO2627-00598"/>
    <d v="2026-04-30T00:00:00"/>
    <m/>
    <n v="120"/>
    <s v="SFST81000048"/>
    <s v="PD Machine"/>
    <s v="Combi oven No.1"/>
    <n v="1"/>
    <s v="87.01.369 LED bar, left/right"/>
    <n v="4"/>
    <s v="PC"/>
    <n v="3240"/>
    <n v="12960"/>
    <m/>
    <x v="30"/>
    <s v="Waitting Supplier transportation "/>
    <m/>
    <m/>
    <m/>
    <n v="-46142"/>
    <s v="Ontime"/>
    <m/>
  </r>
  <r>
    <n v="2223"/>
    <s v="Expent  cost"/>
    <m/>
    <m/>
    <m/>
    <d v="2026-04-24T00:00:00"/>
    <s v="PR2627-00327"/>
    <s v="PO2627-00598"/>
    <d v="2026-04-30T00:00:00"/>
    <m/>
    <n v="120"/>
    <s v="SFST81000048"/>
    <s v="PD Machine"/>
    <s v="Combi oven No.1"/>
    <n v="2"/>
    <s v="87.01.771S LED optics"/>
    <n v="4"/>
    <s v="PC"/>
    <n v="2205"/>
    <n v="8820"/>
    <m/>
    <x v="30"/>
    <s v="Waitting Supplier transportation "/>
    <m/>
    <m/>
    <m/>
    <n v="-46142"/>
    <s v="Ontime"/>
    <m/>
  </r>
  <r>
    <n v="2224"/>
    <s v="Expent  cost"/>
    <m/>
    <m/>
    <m/>
    <d v="2026-04-24T00:00:00"/>
    <s v="PR2627-00327"/>
    <s v="PO2627-00598"/>
    <d v="2026-04-30T00:00:00"/>
    <m/>
    <n v="120"/>
    <s v="SFST81000048"/>
    <s v="PD Machine"/>
    <s v="Combi oven No.1"/>
    <n v="3"/>
    <s v="40.05.292P Cable, interior light W42 Handle"/>
    <n v="1"/>
    <s v="PC"/>
    <n v="1755"/>
    <n v="1755"/>
    <m/>
    <x v="30"/>
    <s v="Waitting Supplier transportation "/>
    <m/>
    <m/>
    <m/>
    <n v="-46142"/>
    <s v="Ontime"/>
    <m/>
  </r>
  <r>
    <n v="2225"/>
    <s v="Expent  cost"/>
    <m/>
    <m/>
    <m/>
    <d v="2026-04-24T00:00:00"/>
    <s v="PR2627-00327"/>
    <s v="PO2627-00598"/>
    <d v="2026-04-30T00:00:00"/>
    <m/>
    <n v="120"/>
    <s v="SFST81000048"/>
    <s v="PD Machine"/>
    <s v="Combi oven No.1"/>
    <n v="4"/>
    <s v="40.05.293P Cable, interior light W41 hinge side"/>
    <n v="1"/>
    <s v="PC"/>
    <n v="1215"/>
    <n v="1215"/>
    <m/>
    <x v="30"/>
    <s v="Waitting Supplier transportation "/>
    <m/>
    <m/>
    <m/>
    <n v="-46142"/>
    <s v="Ontime"/>
    <m/>
  </r>
  <r>
    <n v="2226"/>
    <s v="Expent  cost"/>
    <m/>
    <m/>
    <m/>
    <d v="2026-04-24T00:00:00"/>
    <s v="PR2627-00327"/>
    <s v="PO2627-00598"/>
    <d v="2026-04-30T00:00:00"/>
    <m/>
    <n v="120"/>
    <s v="SFST81000048"/>
    <s v="PD Machine"/>
    <s v="Combi oven No.1"/>
    <n v="5"/>
    <s v="40.05.294 Cable, interior light W43/44 *handle"/>
    <n v="1"/>
    <s v="PC"/>
    <n v="945"/>
    <n v="945"/>
    <m/>
    <x v="30"/>
    <s v="Waitting Supplier transportation "/>
    <m/>
    <m/>
    <m/>
    <n v="-46142"/>
    <s v="Ontime"/>
    <m/>
  </r>
  <r>
    <n v="2227"/>
    <s v="Expent  cost"/>
    <m/>
    <m/>
    <m/>
    <d v="2026-04-24T00:00:00"/>
    <s v="PR2627-00327"/>
    <s v="PO2627-00598"/>
    <d v="2026-04-30T00:00:00"/>
    <m/>
    <n v="120"/>
    <s v="SFST81000048"/>
    <s v="PD Machine"/>
    <s v="Combi oven No.1"/>
    <n v="6"/>
    <s v="40.05.296P Cable, interior light W40 door lighting"/>
    <n v="1"/>
    <s v="PC"/>
    <n v="1395"/>
    <n v="1395"/>
    <m/>
    <x v="30"/>
    <s v="Waitting Supplier transportation "/>
    <m/>
    <m/>
    <m/>
    <n v="-46142"/>
    <s v="Ontime"/>
    <m/>
  </r>
  <r>
    <n v="2228"/>
    <s v="Expent  cost"/>
    <m/>
    <m/>
    <m/>
    <d v="2026-04-24T00:00:00"/>
    <s v="PR2627-00327"/>
    <s v="PO2627-00598"/>
    <d v="2026-04-30T00:00:00"/>
    <m/>
    <n v="120"/>
    <s v="SFST81000048"/>
    <s v="PD Machine"/>
    <s v="Combi oven No.1"/>
    <n v="7"/>
    <s v="24.01.351P Door catch"/>
    <n v="1"/>
    <s v="PC"/>
    <n v="7920"/>
    <n v="7920"/>
    <m/>
    <x v="30"/>
    <s v="Waitting Supplier transportation "/>
    <m/>
    <m/>
    <m/>
    <n v="-46142"/>
    <s v="Ontime"/>
    <m/>
  </r>
  <r>
    <n v="2229"/>
    <s v="Expent  cost"/>
    <m/>
    <m/>
    <m/>
    <d v="2026-04-24T00:00:00"/>
    <s v="PR2627-00327"/>
    <s v="PO2627-00598"/>
    <d v="2026-04-30T00:00:00"/>
    <m/>
    <n v="120"/>
    <s v="SFST81000048"/>
    <s v="PD Machine"/>
    <s v="Combi oven No.1"/>
    <n v="8"/>
    <s v="40.00.091 Gasket frame w. glass a.gasket"/>
    <n v="1"/>
    <s v="PC"/>
    <n v="3015"/>
    <n v="3015"/>
    <m/>
    <x v="30"/>
    <s v="Waitting Supplier transportation "/>
    <m/>
    <m/>
    <m/>
    <n v="-46142"/>
    <s v="Ontime"/>
    <m/>
  </r>
  <r>
    <n v="2230"/>
    <s v="Expent  cost"/>
    <m/>
    <m/>
    <m/>
    <d v="2026-04-24T00:00:00"/>
    <s v="PR2627-00327"/>
    <s v="PO2627-00598"/>
    <d v="2026-04-30T00:00:00"/>
    <m/>
    <n v="120"/>
    <s v="SFST81000048"/>
    <s v="PD Machine"/>
    <s v="Combi oven No.1"/>
    <n v="9"/>
    <s v="3024.0201 Halogen bulb 300°C"/>
    <n v="1"/>
    <s v="PC"/>
    <n v="360"/>
    <n v="360"/>
    <m/>
    <x v="30"/>
    <s v="Waitting Supplier transportation "/>
    <m/>
    <m/>
    <m/>
    <n v="-46142"/>
    <s v="Ontime"/>
    <m/>
  </r>
  <r>
    <n v="2231"/>
    <s v="Expent  cost"/>
    <m/>
    <m/>
    <m/>
    <d v="2026-04-24T00:00:00"/>
    <s v="PR2627-00327"/>
    <s v="PO2627-00598"/>
    <d v="2026-04-30T00:00:00"/>
    <m/>
    <n v="120"/>
    <s v="SFST81000048"/>
    <s v="PD Machine"/>
    <s v="Combi oven No.1"/>
    <n v="10"/>
    <s v="40.00.098 Reflector f. interior light"/>
    <n v="1"/>
    <s v="PC"/>
    <n v="1260"/>
    <n v="1260"/>
    <m/>
    <x v="30"/>
    <s v="Waitting Supplier transportation "/>
    <m/>
    <m/>
    <m/>
    <n v="-46142"/>
    <s v="Ontime"/>
    <m/>
  </r>
  <r>
    <n v="2232"/>
    <s v="Expent  cost"/>
    <m/>
    <m/>
    <m/>
    <d v="2026-04-24T00:00:00"/>
    <s v="PR2627-00328"/>
    <s v="PO2627-00599"/>
    <d v="2026-04-30T00:00:00"/>
    <m/>
    <n v="120"/>
    <s v="SFST81000048"/>
    <s v="PD Machine"/>
    <s v="Combi oven No.1"/>
    <n v="1"/>
    <s v="42.00.260P Control pcb"/>
    <n v="1"/>
    <s v="PC"/>
    <n v="63090"/>
    <n v="63090"/>
    <m/>
    <x v="30"/>
    <s v="Waitting Supplier transportation "/>
    <m/>
    <m/>
    <m/>
    <n v="-46142"/>
    <s v="Ontime"/>
    <m/>
  </r>
  <r>
    <n v="2233"/>
    <s v="Expent  cost"/>
    <m/>
    <m/>
    <m/>
    <d v="2026-04-24T00:00:00"/>
    <s v="PR2627-00328"/>
    <s v="PO2627-00599"/>
    <d v="2026-04-30T00:00:00"/>
    <m/>
    <n v="120"/>
    <s v="SFST81000048"/>
    <s v="PD Machine"/>
    <s v="Combi oven No.1"/>
    <n v="2"/>
    <s v="40.00.453 Solid state relais"/>
    <n v="1"/>
    <s v="PC"/>
    <n v="11340"/>
    <n v="11340"/>
    <m/>
    <x v="30"/>
    <s v="Waitting Supplier transportation "/>
    <m/>
    <m/>
    <m/>
    <n v="-46142"/>
    <s v="Ontime"/>
    <m/>
  </r>
  <r>
    <n v="2234"/>
    <s v="Expent  cost"/>
    <m/>
    <m/>
    <m/>
    <d v="2026-04-24T00:00:00"/>
    <s v="PR2627-00329"/>
    <s v="PO2627-00674"/>
    <d v="2026-04-30T00:00:00"/>
    <m/>
    <n v="120"/>
    <s v="SFST81000064"/>
    <s v="PD Machine"/>
    <s v="Inspect cost"/>
    <n v="1"/>
    <s v="On site investigate fee_x000a_in working day_x000a_Filling Machine"/>
    <n v="1"/>
    <s v="JOB."/>
    <n v="3000"/>
    <n v="3000"/>
    <m/>
    <x v="168"/>
    <s v="Waitting Supplier transportation "/>
    <m/>
    <m/>
    <m/>
    <n v="-46142"/>
    <s v="Ontime"/>
    <m/>
  </r>
  <r>
    <n v="2235"/>
    <s v="Expent  cost"/>
    <m/>
    <m/>
    <m/>
    <d v="2026-04-27T00:00:00"/>
    <s v="PR2627-00346"/>
    <s v="PO2627-00600 "/>
    <d v="2026-04-28T00:00:00"/>
    <m/>
    <n v="120"/>
    <s v="SFST81000048"/>
    <s v="Utility Jobs  (Boiler-Air compress-Transformer-LPG)"/>
    <s v="Machanical jobs"/>
    <n v="1"/>
    <s v="ค่าบริการตรวจสอบออกเอกสารรับรองบอยเลอร์ ขนาด 2 Ton/hr._x000a_- Hydrostatic test 1.25 เท่า ของความดันใช้งานปกติ (M.A.W.P)_x000a_- ตรวจสอบระบบวาล์วและระบบ safety ต่างๆ ของบอยเลอร์_x000a_- ตรวจเช็คสภาพมาตรฐานของบอยเลอร์_x000a_- ตรวจเช็คสภาพหัว Burner และอุปกรณ์_x000a_- ตรวจเช็คด้านน้ำ เช่น ตรวจเช็คตะกรัน_x000a_- ทำความสะอาดด้านสัมผัสไฟ (แยงเขม่า) และโกยเขม่าฐานปล่องควัน_x000a_- ตรวจวัดความหนาเหล็กด้วยเครื่องอุตต้าโซนิค_x000a_- เช่น shell, Furnace พร้อมรายงานผล_x000a_- ปรับจูลและปรับแต่งการเผาไหม้ให้เหมาะสมกับการใช้งาน_x000a_- เปิดฝาแมนโฮลตรวจเช็ตสภาพตะกรันภายในบอยเลอร์_x000a_พร้อมเปลี่ยนปะเก็น_x000a_- ตรวจสอบพร้อมออกหนังสือรับรองความปลอดภัยโดยวิศวกร"/>
    <n v="2"/>
    <s v="JOB."/>
    <n v="15000"/>
    <n v="30000"/>
    <m/>
    <x v="173"/>
    <s v="Recive bill and GRN already"/>
    <s v="GRN2627-0001238"/>
    <d v="2026-05-11T00:00:00"/>
    <m/>
    <n v="13"/>
    <s v="Ontime"/>
    <m/>
  </r>
  <r>
    <n v="2236"/>
    <s v="Expent  cost"/>
    <m/>
    <m/>
    <m/>
    <d v="2026-04-28T00:00:00"/>
    <s v="PR2627-00373"/>
    <m/>
    <m/>
    <m/>
    <m/>
    <s v="SFST81000064"/>
    <s v="PD Machine"/>
    <s v="Inspect cost"/>
    <n v="1"/>
    <s v="ค่าบริการตรวจประเมินการได้รับรังสีประจำตัวบุคคล ชนิด OSL อ่านค่าทุก 3 เดือน (รายปี)_x000a_ขอต่ออายุแผ่นลำตัว ปี 2569_x000a_รอบ มิ.ย.69 - พ.ค.70 (Stage 1)"/>
    <n v="1"/>
    <s v="JOB."/>
    <n v="9900"/>
    <n v="9900"/>
    <m/>
    <x v="16"/>
    <s v="Waitting Supplier transportation "/>
    <m/>
    <m/>
    <m/>
    <s v=""/>
    <s v="Ontime"/>
    <m/>
  </r>
  <r>
    <n v="2237"/>
    <s v="Expent  cost"/>
    <m/>
    <m/>
    <m/>
    <d v="2026-04-28T00:00:00"/>
    <s v="PR2627-00373"/>
    <m/>
    <m/>
    <m/>
    <m/>
    <s v="SFST81000064"/>
    <s v="PD Machine"/>
    <s v="Inspect cost"/>
    <n v="2"/>
    <s v="ค่าบริการตรวจประเมินการได้รับรังสีประจำตัวบุคคล ชนิด OSL อ่านค่าทุก 3 เดือน (รายปี)_x000a_ขอใช้เพิ่มแผ่นลำตัว ปี 2569_x000a_รอบ มิ.ย.69 - พ.ค.70 (Stage 2)"/>
    <n v="1"/>
    <s v="JOB."/>
    <n v="11700"/>
    <n v="11700"/>
    <m/>
    <x v="16"/>
    <s v="Waitting Supplier transportation "/>
    <m/>
    <m/>
    <m/>
    <s v=""/>
    <s v="Ontime"/>
    <m/>
  </r>
  <r>
    <n v="2238"/>
    <s v="Expent  cost"/>
    <m/>
    <m/>
    <m/>
    <d v="2026-04-30T00:00:00"/>
    <s v="PR2627-00443"/>
    <s v="PO2627-00895"/>
    <d v="2026-05-08T00:00:00"/>
    <m/>
    <n v="120"/>
    <s v="SFST81000074"/>
    <s v="Water plant"/>
    <s v="Water system jobs"/>
    <n v="1"/>
    <s v="Water transportation cost on April 20, 2026"/>
    <n v="1"/>
    <s v="JOB."/>
    <n v="6000"/>
    <n v="6000"/>
    <m/>
    <x v="205"/>
    <s v="Waitting Supplier transportation "/>
    <m/>
    <m/>
    <m/>
    <n v="-46150"/>
    <s v="Ontime"/>
    <m/>
  </r>
  <r>
    <n v="2239"/>
    <s v="Expent  cost"/>
    <m/>
    <m/>
    <m/>
    <d v="2026-04-30T00:00:00"/>
    <s v="PR2627-00444"/>
    <s v="PO2627-00789"/>
    <d v="2026-05-06T00:00:00"/>
    <m/>
    <n v="120"/>
    <s v="SFST81000050"/>
    <s v="Consumable part for MN"/>
    <s v="Consumable part"/>
    <n v="1"/>
    <s v=" สายลมม้วน PU สีฟ้า ขนาด 6 mm. (200 m.)"/>
    <n v="1"/>
    <s v="Roll"/>
    <n v="1450"/>
    <n v="1450"/>
    <m/>
    <x v="236"/>
    <s v="Waitting Supplier transportation "/>
    <m/>
    <m/>
    <m/>
    <n v="-46148"/>
    <s v="Ontime"/>
    <m/>
  </r>
  <r>
    <n v="2240"/>
    <s v="Expent  cost"/>
    <m/>
    <m/>
    <m/>
    <d v="2026-04-30T00:00:00"/>
    <s v="PR2627-00444"/>
    <s v="PO2627-00789"/>
    <d v="2026-05-06T00:00:00"/>
    <m/>
    <n v="120"/>
    <s v="SFST81000050"/>
    <s v="Consumable part for MN"/>
    <s v="Consumable part"/>
    <n v="2"/>
    <s v="สายลมม้วน PU สีฟ้า ขนาด 8 mm. (100 m.)"/>
    <n v="1"/>
    <s v="Roll"/>
    <n v="990"/>
    <n v="990"/>
    <m/>
    <x v="236"/>
    <s v="Waitting Supplier transportation "/>
    <m/>
    <m/>
    <m/>
    <n v="-46148"/>
    <s v="Ontime"/>
    <m/>
  </r>
  <r>
    <n v="2241"/>
    <s v="Expent  cost"/>
    <m/>
    <m/>
    <m/>
    <d v="2026-04-30T00:00:00"/>
    <s v="PR2627-00444"/>
    <s v="PO2627-00789"/>
    <d v="2026-05-06T00:00:00"/>
    <m/>
    <n v="120"/>
    <s v="SFST81000050"/>
    <s v="Consumable part for MN"/>
    <s v="Consumable part"/>
    <n v="3"/>
    <s v="สายลมม้วน PU สีฟ้า ขนาด 10 mm. (100 m.)"/>
    <n v="1"/>
    <s v="Roll"/>
    <n v="1950"/>
    <n v="1950"/>
    <m/>
    <x v="236"/>
    <s v="Waitting Supplier transportation "/>
    <m/>
    <m/>
    <m/>
    <n v="-46148"/>
    <s v="Ontime"/>
    <m/>
  </r>
  <r>
    <n v="2242"/>
    <s v="Expent  cost"/>
    <m/>
    <m/>
    <m/>
    <d v="2026-04-30T00:00:00"/>
    <s v="PR2627-00444"/>
    <s v="PO2627-00789"/>
    <d v="2026-05-06T00:00:00"/>
    <m/>
    <n v="120"/>
    <s v="SFST81000050"/>
    <s v="Consumable part for MN"/>
    <s v="Consumable part"/>
    <n v="4"/>
    <s v="สายลมม้วน PU สีฟ้า ขนาด 12 mm. (100 m.)"/>
    <n v="1"/>
    <s v="Roll"/>
    <n v="2350"/>
    <n v="2350"/>
    <m/>
    <x v="236"/>
    <s v="Waitting Supplier transportation "/>
    <m/>
    <m/>
    <m/>
    <n v="-46148"/>
    <s v="Ontime"/>
    <m/>
  </r>
  <r>
    <n v="2243"/>
    <s v="Expent  cost"/>
    <m/>
    <m/>
    <m/>
    <d v="2026-04-30T00:00:00"/>
    <s v="PR2627-00444"/>
    <s v="PO2627-00789"/>
    <d v="2026-05-06T00:00:00"/>
    <m/>
    <n v="120"/>
    <s v="SFST81000050"/>
    <s v="Consumable part for MN"/>
    <s v="Consumable part"/>
    <n v="5"/>
    <s v="ข้อต่อตรงท่อลมขนาด 12 - 10 มม. สีด่า - น้ำเงิน"/>
    <n v="10"/>
    <s v="PCS"/>
    <n v="55"/>
    <n v="550"/>
    <m/>
    <x v="236"/>
    <s v="Waitting Supplier transportation "/>
    <m/>
    <m/>
    <m/>
    <n v="-46148"/>
    <s v="Ontime"/>
    <m/>
  </r>
  <r>
    <n v="2244"/>
    <s v="Expent  cost"/>
    <m/>
    <m/>
    <m/>
    <d v="2026-04-30T00:00:00"/>
    <s v="PR2627-00444"/>
    <s v="PO2627-00789"/>
    <d v="2026-05-06T00:00:00"/>
    <m/>
    <n v="120"/>
    <s v="SFST81000050"/>
    <s v="Consumable part for MN"/>
    <s v="Consumable part"/>
    <n v="6"/>
    <s v="ข้อต่อลม Fitting (แบบตรง-ทองเหลือง) 1/2 SPC 12 มม."/>
    <n v="10"/>
    <s v="PCS"/>
    <n v="33"/>
    <n v="330"/>
    <m/>
    <x v="236"/>
    <s v="Waitting Supplier transportation "/>
    <m/>
    <m/>
    <m/>
    <n v="-46148"/>
    <s v="Ontime"/>
    <m/>
  </r>
  <r>
    <n v="2245"/>
    <s v="Expent  cost"/>
    <m/>
    <m/>
    <m/>
    <d v="2026-04-30T00:00:00"/>
    <s v="PR2627-00444"/>
    <s v="PO2627-00789"/>
    <d v="2026-05-06T00:00:00"/>
    <m/>
    <n v="120"/>
    <s v="SFST81000050"/>
    <s v="Consumable part for MN"/>
    <s v="Consumable part"/>
    <n v="7"/>
    <s v="ข้อต่อลม Fitting (แบบตรง-ทองเหลือง) 1/2 SPC 12 มม."/>
    <n v="10"/>
    <s v="PCS"/>
    <n v="28"/>
    <n v="280"/>
    <m/>
    <x v="236"/>
    <s v="Waitting Supplier transportation "/>
    <m/>
    <m/>
    <m/>
    <n v="-46148"/>
    <s v="Ontime"/>
    <m/>
  </r>
  <r>
    <n v="2246"/>
    <s v="Expent  cost"/>
    <m/>
    <m/>
    <m/>
    <d v="2026-04-30T00:00:00"/>
    <s v="PR2627-00444"/>
    <s v="PO2627-00789"/>
    <d v="2026-05-06T00:00:00"/>
    <m/>
    <n v="120"/>
    <s v="SFST81000050"/>
    <s v="Consumable part for MN"/>
    <s v="Consumable part"/>
    <n v="8"/>
    <s v="ข้อต่อลม Fitting (แบบตรง-ทองเหลือง) 3/8 SPC 12 มม."/>
    <n v="10"/>
    <s v="PCS"/>
    <n v="28"/>
    <n v="280"/>
    <m/>
    <x v="236"/>
    <s v="Waitting Supplier transportation "/>
    <m/>
    <m/>
    <m/>
    <n v="-46148"/>
    <s v="Ontime"/>
    <m/>
  </r>
  <r>
    <n v="2247"/>
    <s v="Expent  cost"/>
    <m/>
    <m/>
    <m/>
    <d v="2026-04-30T00:00:00"/>
    <s v="PR2627-00444"/>
    <s v="PO2627-00789"/>
    <d v="2026-05-06T00:00:00"/>
    <m/>
    <n v="120"/>
    <s v="SFST81000050"/>
    <s v="Consumable part for MN"/>
    <s v="Consumable part"/>
    <n v="9"/>
    <s v="ข้อต่อลม Fitting (แบบตรง-ทองเหลือง) 1/8 SPC 12 มม."/>
    <n v="10"/>
    <s v="PCS"/>
    <n v="28"/>
    <n v="280"/>
    <m/>
    <x v="236"/>
    <s v="Waitting Supplier transportation "/>
    <m/>
    <m/>
    <m/>
    <n v="-46148"/>
    <s v="Ontime"/>
    <m/>
  </r>
  <r>
    <n v="2248"/>
    <s v="Expent  cost"/>
    <m/>
    <m/>
    <m/>
    <d v="2026-05-05T00:00:00"/>
    <s v="PR2627-00491"/>
    <s v="PO2627-00883"/>
    <d v="2026-05-08T00:00:00"/>
    <m/>
    <n v="120"/>
    <s v="SFST81000048"/>
    <s v="PD Machine"/>
    <s v="X-Ray No.3"/>
    <n v="1"/>
    <s v="Part No. 12065-00 END ROLLER XR 300"/>
    <n v="1"/>
    <s v="PCS"/>
    <n v="35352"/>
    <n v="35352"/>
    <m/>
    <x v="234"/>
    <s v="Waitting Supplier transportation "/>
    <m/>
    <m/>
    <m/>
    <n v="-46150"/>
    <s v="Ontime"/>
    <m/>
  </r>
  <r>
    <n v="2249"/>
    <s v="Expent  cost"/>
    <m/>
    <m/>
    <m/>
    <d v="2026-05-05T00:00:00"/>
    <s v="PR2627-00491"/>
    <s v="PO2627-00883"/>
    <d v="2026-05-08T00:00:00"/>
    <m/>
    <n v="120"/>
    <s v="SFST81000048"/>
    <s v="PD Machine"/>
    <s v="X-Ray No.3"/>
    <n v="2"/>
    <s v="Part No. 12066-00 TENSION ROLLER XR300"/>
    <n v="1"/>
    <s v="PCS"/>
    <n v="35352"/>
    <n v="35352"/>
    <m/>
    <x v="234"/>
    <s v="Waitting Supplier transportation "/>
    <m/>
    <m/>
    <m/>
    <n v="-46150"/>
    <s v="Ontime"/>
    <m/>
  </r>
  <r>
    <n v="2250"/>
    <s v="Expent  cost"/>
    <m/>
    <m/>
    <m/>
    <d v="2026-05-05T00:00:00"/>
    <s v="PR2627-00494"/>
    <s v="PO2627-00884"/>
    <d v="2026-05-08T00:00:00"/>
    <m/>
    <n v="120"/>
    <s v="SFST81000050"/>
    <s v="Consumable part for MN"/>
    <s v="Consumable part"/>
    <n v="1"/>
    <s v="หลอดไฟ EVE LED Panel Circle 12W Daylight 6500K_x000a_พร้อมด้วย EVE LED Power Supply Model DV-Panel Light Circle 12W"/>
    <n v="6"/>
    <s v="PCS"/>
    <n v="150"/>
    <n v="900"/>
    <m/>
    <x v="25"/>
    <s v="Waitting Supplier transportation "/>
    <m/>
    <m/>
    <m/>
    <n v="-46150"/>
    <s v="Ontime"/>
    <m/>
  </r>
  <r>
    <n v="2251"/>
    <s v="Expent  cost"/>
    <m/>
    <m/>
    <m/>
    <d v="2026-05-05T00:00:00"/>
    <s v="PR2627-00494"/>
    <s v="PO2627-00884"/>
    <d v="2026-05-08T00:00:00"/>
    <m/>
    <n v="120"/>
    <s v="SFST81000050"/>
    <s v="Consumable part for MN"/>
    <s v="Consumable part"/>
    <n v="2"/>
    <s v="พัดลมติดผนังแบบดึกเชือก Mitsubishi รุ่น W18-GW ขนาดใบพัด 18 นิ้ว"/>
    <n v="1"/>
    <s v="PCS"/>
    <n v="2000"/>
    <n v="2000"/>
    <m/>
    <x v="25"/>
    <s v="Waitting Supplier transportation "/>
    <m/>
    <m/>
    <m/>
    <n v="-46150"/>
    <s v="Ontime"/>
    <m/>
  </r>
  <r>
    <n v="2252"/>
    <s v="Expent  cost"/>
    <m/>
    <m/>
    <m/>
    <d v="2026-05-05T00:00:00"/>
    <s v="PR2627-00495"/>
    <s v="PO2627-00885"/>
    <d v="2026-05-08T00:00:00"/>
    <m/>
    <n v="120"/>
    <s v="SFST81000050"/>
    <s v="Cooling machine for PD line"/>
    <s v="Cooling system jobs"/>
    <n v="1"/>
    <s v="Filter Drier Core D-48 (UR-48)"/>
    <n v="10"/>
    <s v="PCS"/>
    <n v="398"/>
    <n v="3980"/>
    <m/>
    <x v="29"/>
    <s v="Waitting Supplier transportation "/>
    <m/>
    <m/>
    <m/>
    <n v="-46150"/>
    <s v="Ontime"/>
    <m/>
  </r>
  <r>
    <n v="2253"/>
    <s v="Expent  cost"/>
    <m/>
    <m/>
    <m/>
    <d v="2026-05-05T00:00:00"/>
    <s v="PR2627-00495"/>
    <s v="PO2627-00886"/>
    <d v="2026-05-08T00:00:00"/>
    <m/>
    <n v="120"/>
    <s v="SFST81000048"/>
    <s v="PD Machine"/>
    <s v="Machine Spare part"/>
    <n v="1"/>
    <s v="BUTTERFLY VALVE MALE PART / LINER&amp;NUT(EPDM) 316L DN-65"/>
    <n v="4"/>
    <s v="PCS"/>
    <n v="5500"/>
    <n v="22000"/>
    <m/>
    <x v="63"/>
    <s v="Waitting Supplier transportation "/>
    <m/>
    <m/>
    <m/>
    <n v="-46150"/>
    <s v="Ontime"/>
    <m/>
  </r>
  <r>
    <n v="2254"/>
    <s v="Expent  cost"/>
    <m/>
    <m/>
    <m/>
    <d v="2026-05-11T00:00:00"/>
    <s v="PR2627-00566"/>
    <m/>
    <m/>
    <m/>
    <m/>
    <s v="SFST34000182"/>
    <s v="Consumable part for MN"/>
    <s v="Consumable part"/>
    <n v="1"/>
    <s v="Contact Cleaner"/>
    <n v="12"/>
    <s v="can."/>
    <n v="450"/>
    <n v="5400"/>
    <m/>
    <x v="16"/>
    <s v="Waitting Supplier transportation "/>
    <m/>
    <m/>
    <m/>
    <s v=""/>
    <s v="Ontime"/>
    <m/>
  </r>
  <r>
    <n v="2255"/>
    <s v="Expent  cost"/>
    <m/>
    <m/>
    <m/>
    <d v="2026-05-13T00:00:00"/>
    <s v="PR2627-00612"/>
    <m/>
    <m/>
    <m/>
    <m/>
    <s v="SFST11000256"/>
    <s v="Consumable part for MN"/>
    <s v="Consumable part"/>
    <n v="1"/>
    <s v="Bio Solution 1 lit"/>
    <n v="4"/>
    <s v="Bot"/>
    <n v="800"/>
    <n v="3200"/>
    <m/>
    <x v="16"/>
    <m/>
    <m/>
    <m/>
    <m/>
    <s v=""/>
    <s v="Ontime"/>
    <m/>
  </r>
  <r>
    <n v="2256"/>
    <m/>
    <m/>
    <m/>
    <m/>
    <m/>
    <m/>
    <m/>
    <m/>
    <m/>
    <m/>
    <m/>
    <m/>
    <m/>
    <m/>
    <m/>
    <m/>
    <m/>
    <e v="#DIV/0!"/>
    <m/>
    <m/>
    <x v="16"/>
    <m/>
    <m/>
    <m/>
    <m/>
    <s v=""/>
    <s v="Ontime"/>
    <m/>
  </r>
  <r>
    <n v="2257"/>
    <m/>
    <m/>
    <m/>
    <m/>
    <m/>
    <m/>
    <m/>
    <m/>
    <m/>
    <m/>
    <m/>
    <m/>
    <m/>
    <m/>
    <m/>
    <m/>
    <m/>
    <e v="#DIV/0!"/>
    <m/>
    <m/>
    <x v="16"/>
    <m/>
    <m/>
    <m/>
    <m/>
    <s v=""/>
    <s v="Ontime"/>
    <m/>
  </r>
  <r>
    <n v="2258"/>
    <m/>
    <m/>
    <m/>
    <m/>
    <m/>
    <m/>
    <m/>
    <m/>
    <m/>
    <m/>
    <m/>
    <m/>
    <m/>
    <m/>
    <m/>
    <m/>
    <m/>
    <e v="#DIV/0!"/>
    <m/>
    <m/>
    <x v="16"/>
    <m/>
    <m/>
    <m/>
    <m/>
    <s v=""/>
    <s v="Ontime"/>
    <m/>
  </r>
  <r>
    <n v="2259"/>
    <m/>
    <m/>
    <m/>
    <m/>
    <m/>
    <m/>
    <m/>
    <m/>
    <m/>
    <m/>
    <m/>
    <m/>
    <m/>
    <m/>
    <m/>
    <m/>
    <m/>
    <e v="#DIV/0!"/>
    <m/>
    <m/>
    <x v="16"/>
    <m/>
    <m/>
    <m/>
    <m/>
    <s v=""/>
    <s v="Ontime"/>
    <m/>
  </r>
  <r>
    <n v="2260"/>
    <m/>
    <m/>
    <m/>
    <m/>
    <m/>
    <m/>
    <m/>
    <m/>
    <m/>
    <m/>
    <m/>
    <m/>
    <m/>
    <m/>
    <m/>
    <m/>
    <m/>
    <e v="#DIV/0!"/>
    <m/>
    <m/>
    <x v="16"/>
    <m/>
    <m/>
    <m/>
    <m/>
    <s v=""/>
    <s v="Ontime"/>
    <m/>
  </r>
  <r>
    <n v="2261"/>
    <m/>
    <m/>
    <m/>
    <m/>
    <m/>
    <m/>
    <m/>
    <m/>
    <m/>
    <m/>
    <m/>
    <m/>
    <m/>
    <m/>
    <m/>
    <m/>
    <m/>
    <e v="#DIV/0!"/>
    <m/>
    <m/>
    <x v="16"/>
    <m/>
    <m/>
    <m/>
    <m/>
    <s v=""/>
    <s v="Ontime"/>
    <m/>
  </r>
  <r>
    <n v="2262"/>
    <m/>
    <m/>
    <m/>
    <m/>
    <m/>
    <m/>
    <m/>
    <m/>
    <m/>
    <m/>
    <m/>
    <m/>
    <m/>
    <m/>
    <m/>
    <m/>
    <m/>
    <e v="#DIV/0!"/>
    <m/>
    <m/>
    <x v="16"/>
    <m/>
    <m/>
    <m/>
    <m/>
    <s v=""/>
    <s v="Ontime"/>
    <m/>
  </r>
  <r>
    <n v="2263"/>
    <m/>
    <m/>
    <m/>
    <m/>
    <m/>
    <m/>
    <m/>
    <m/>
    <m/>
    <m/>
    <m/>
    <m/>
    <m/>
    <m/>
    <m/>
    <m/>
    <m/>
    <e v="#DIV/0!"/>
    <m/>
    <m/>
    <x v="16"/>
    <m/>
    <m/>
    <m/>
    <m/>
    <s v=""/>
    <s v="Ontime"/>
    <m/>
  </r>
  <r>
    <n v="2264"/>
    <m/>
    <m/>
    <m/>
    <m/>
    <m/>
    <m/>
    <m/>
    <m/>
    <m/>
    <m/>
    <m/>
    <m/>
    <m/>
    <m/>
    <m/>
    <m/>
    <m/>
    <e v="#DIV/0!"/>
    <m/>
    <m/>
    <x v="16"/>
    <m/>
    <m/>
    <m/>
    <m/>
    <s v=""/>
    <s v="Ontime"/>
    <m/>
  </r>
  <r>
    <n v="2265"/>
    <m/>
    <m/>
    <m/>
    <m/>
    <m/>
    <m/>
    <m/>
    <m/>
    <m/>
    <m/>
    <m/>
    <m/>
    <m/>
    <m/>
    <m/>
    <m/>
    <m/>
    <e v="#DIV/0!"/>
    <m/>
    <m/>
    <x v="16"/>
    <m/>
    <m/>
    <m/>
    <m/>
    <s v=""/>
    <s v="Ontime"/>
    <m/>
  </r>
  <r>
    <n v="2266"/>
    <m/>
    <m/>
    <m/>
    <m/>
    <m/>
    <m/>
    <m/>
    <m/>
    <m/>
    <m/>
    <m/>
    <m/>
    <m/>
    <m/>
    <m/>
    <m/>
    <m/>
    <e v="#DIV/0!"/>
    <m/>
    <m/>
    <x v="16"/>
    <m/>
    <m/>
    <m/>
    <m/>
    <s v=""/>
    <s v="Ontime"/>
    <m/>
  </r>
  <r>
    <m/>
    <m/>
    <m/>
    <m/>
    <m/>
    <m/>
    <m/>
    <m/>
    <m/>
    <m/>
    <m/>
    <m/>
    <m/>
    <m/>
    <m/>
    <m/>
    <m/>
    <m/>
    <e v="#DIV/0!"/>
    <m/>
    <m/>
    <x v="16"/>
    <m/>
    <m/>
    <m/>
    <m/>
    <s v=""/>
    <s v="Ontime"/>
    <m/>
  </r>
  <r>
    <m/>
    <m/>
    <m/>
    <m/>
    <m/>
    <m/>
    <m/>
    <m/>
    <m/>
    <m/>
    <m/>
    <m/>
    <m/>
    <m/>
    <m/>
    <m/>
    <m/>
    <m/>
    <m/>
    <n v="2119287.69"/>
    <m/>
    <x v="16"/>
    <m/>
    <s v=" "/>
    <m/>
    <m/>
    <m/>
    <m/>
    <m/>
  </r>
  <r>
    <m/>
    <m/>
    <m/>
    <m/>
    <m/>
    <m/>
    <m/>
    <m/>
    <m/>
    <m/>
    <m/>
    <m/>
    <m/>
    <m/>
    <m/>
    <m/>
    <m/>
    <m/>
    <m/>
    <m/>
    <m/>
    <x v="16"/>
    <m/>
    <m/>
    <s v=" "/>
    <m/>
    <m/>
    <m/>
    <m/>
  </r>
  <r>
    <m/>
    <m/>
    <m/>
    <m/>
    <m/>
    <m/>
    <m/>
    <m/>
    <m/>
    <m/>
    <m/>
    <m/>
    <m/>
    <m/>
    <m/>
    <m/>
    <m/>
    <m/>
    <m/>
    <m/>
    <m/>
    <x v="16"/>
    <m/>
    <m/>
    <m/>
    <m/>
    <m/>
    <m/>
    <m/>
  </r>
  <r>
    <m/>
    <m/>
    <m/>
    <m/>
    <m/>
    <m/>
    <m/>
    <m/>
    <m/>
    <m/>
    <m/>
    <m/>
    <m/>
    <m/>
    <m/>
    <m/>
    <m/>
    <m/>
    <m/>
    <m/>
    <m/>
    <x v="16"/>
    <m/>
    <m/>
    <m/>
    <m/>
    <m/>
    <m/>
    <m/>
  </r>
  <r>
    <m/>
    <m/>
    <m/>
    <m/>
    <m/>
    <m/>
    <m/>
    <m/>
    <m/>
    <m/>
    <m/>
    <m/>
    <m/>
    <m/>
    <m/>
    <m/>
    <m/>
    <m/>
    <m/>
    <m/>
    <m/>
    <x v="16"/>
    <m/>
    <m/>
    <m/>
    <m/>
    <m/>
    <m/>
    <m/>
  </r>
  <r>
    <m/>
    <m/>
    <m/>
    <m/>
    <m/>
    <m/>
    <m/>
    <m/>
    <m/>
    <m/>
    <m/>
    <m/>
    <m/>
    <m/>
    <m/>
    <m/>
    <m/>
    <m/>
    <m/>
    <m/>
    <m/>
    <x v="16"/>
    <m/>
    <m/>
    <m/>
    <m/>
    <m/>
    <m/>
    <m/>
  </r>
  <r>
    <m/>
    <m/>
    <m/>
    <m/>
    <m/>
    <m/>
    <m/>
    <m/>
    <m/>
    <m/>
    <m/>
    <m/>
    <m/>
    <m/>
    <m/>
    <m/>
    <m/>
    <m/>
    <m/>
    <m/>
    <m/>
    <x v="16"/>
    <m/>
    <m/>
    <m/>
    <m/>
    <m/>
    <m/>
    <m/>
  </r>
  <r>
    <m/>
    <m/>
    <m/>
    <m/>
    <m/>
    <m/>
    <m/>
    <m/>
    <m/>
    <m/>
    <m/>
    <m/>
    <m/>
    <m/>
    <m/>
    <m/>
    <m/>
    <m/>
    <m/>
    <m/>
    <m/>
    <x v="16"/>
    <m/>
    <s v=" "/>
    <m/>
    <m/>
    <m/>
    <m/>
    <m/>
  </r>
  <r>
    <m/>
    <m/>
    <m/>
    <m/>
    <m/>
    <m/>
    <m/>
    <m/>
    <m/>
    <m/>
    <m/>
    <m/>
    <m/>
    <m/>
    <m/>
    <m/>
    <m/>
    <m/>
    <m/>
    <m/>
    <m/>
    <x v="16"/>
    <m/>
    <m/>
    <m/>
    <m/>
    <m/>
    <m/>
    <m/>
  </r>
  <r>
    <m/>
    <m/>
    <m/>
    <m/>
    <m/>
    <m/>
    <m/>
    <m/>
    <m/>
    <m/>
    <m/>
    <m/>
    <m/>
    <m/>
    <m/>
    <m/>
    <m/>
    <m/>
    <m/>
    <m/>
    <m/>
    <x v="16"/>
    <m/>
    <m/>
    <m/>
    <m/>
    <m/>
    <m/>
    <m/>
  </r>
  <r>
    <m/>
    <m/>
    <m/>
    <m/>
    <m/>
    <m/>
    <m/>
    <m/>
    <m/>
    <m/>
    <m/>
    <m/>
    <m/>
    <m/>
    <m/>
    <m/>
    <m/>
    <m/>
    <m/>
    <m/>
    <m/>
    <x v="16"/>
    <m/>
    <m/>
    <m/>
    <m/>
    <m/>
    <m/>
    <m/>
  </r>
  <r>
    <m/>
    <m/>
    <m/>
    <m/>
    <m/>
    <m/>
    <m/>
    <m/>
    <m/>
    <m/>
    <m/>
    <m/>
    <m/>
    <m/>
    <m/>
    <m/>
    <m/>
    <m/>
    <m/>
    <m/>
    <m/>
    <x v="16"/>
    <m/>
    <m/>
    <m/>
    <m/>
    <m/>
    <m/>
    <m/>
  </r>
  <r>
    <m/>
    <m/>
    <m/>
    <m/>
    <m/>
    <m/>
    <m/>
    <m/>
    <m/>
    <m/>
    <m/>
    <m/>
    <m/>
    <m/>
    <m/>
    <m/>
    <m/>
    <m/>
    <m/>
    <m/>
    <m/>
    <x v="16"/>
    <m/>
    <m/>
    <m/>
    <m/>
    <m/>
    <m/>
    <m/>
  </r>
  <r>
    <m/>
    <m/>
    <m/>
    <m/>
    <m/>
    <m/>
    <m/>
    <m/>
    <m/>
    <m/>
    <m/>
    <m/>
    <m/>
    <m/>
    <m/>
    <m/>
    <m/>
    <m/>
    <m/>
    <m/>
    <m/>
    <x v="16"/>
    <m/>
    <m/>
    <m/>
    <m/>
    <m/>
    <m/>
    <m/>
  </r>
  <r>
    <m/>
    <m/>
    <m/>
    <m/>
    <m/>
    <m/>
    <m/>
    <m/>
    <m/>
    <m/>
    <m/>
    <m/>
    <m/>
    <m/>
    <m/>
    <m/>
    <m/>
    <m/>
    <m/>
    <m/>
    <m/>
    <x v="16"/>
    <m/>
    <m/>
    <m/>
    <m/>
    <m/>
    <m/>
    <m/>
  </r>
  <r>
    <m/>
    <m/>
    <m/>
    <m/>
    <m/>
    <m/>
    <m/>
    <m/>
    <m/>
    <m/>
    <m/>
    <m/>
    <m/>
    <m/>
    <m/>
    <m/>
    <m/>
    <m/>
    <m/>
    <m/>
    <m/>
    <x v="16"/>
    <m/>
    <m/>
    <m/>
    <m/>
    <m/>
    <m/>
    <m/>
  </r>
  <r>
    <m/>
    <m/>
    <m/>
    <m/>
    <m/>
    <m/>
    <m/>
    <m/>
    <m/>
    <m/>
    <m/>
    <m/>
    <m/>
    <m/>
    <m/>
    <m/>
    <m/>
    <m/>
    <m/>
    <m/>
    <m/>
    <x v="16"/>
    <m/>
    <m/>
    <m/>
    <m/>
    <m/>
    <m/>
    <m/>
  </r>
  <r>
    <m/>
    <m/>
    <m/>
    <m/>
    <m/>
    <m/>
    <m/>
    <m/>
    <m/>
    <m/>
    <m/>
    <m/>
    <m/>
    <m/>
    <m/>
    <m/>
    <m/>
    <m/>
    <m/>
    <m/>
    <m/>
    <x v="16"/>
    <m/>
    <m/>
    <m/>
    <m/>
    <m/>
    <m/>
    <m/>
  </r>
  <r>
    <m/>
    <m/>
    <m/>
    <m/>
    <m/>
    <m/>
    <m/>
    <m/>
    <m/>
    <m/>
    <m/>
    <m/>
    <m/>
    <m/>
    <m/>
    <m/>
    <m/>
    <m/>
    <m/>
    <m/>
    <m/>
    <x v="16"/>
    <m/>
    <m/>
    <m/>
    <m/>
    <m/>
    <m/>
    <m/>
  </r>
  <r>
    <m/>
    <m/>
    <m/>
    <m/>
    <m/>
    <m/>
    <m/>
    <m/>
    <m/>
    <m/>
    <m/>
    <m/>
    <m/>
    <m/>
    <m/>
    <m/>
    <m/>
    <m/>
    <m/>
    <m/>
    <m/>
    <x v="16"/>
    <m/>
    <m/>
    <m/>
    <m/>
    <m/>
    <m/>
    <m/>
  </r>
  <r>
    <m/>
    <m/>
    <m/>
    <m/>
    <m/>
    <m/>
    <m/>
    <m/>
    <m/>
    <m/>
    <m/>
    <m/>
    <m/>
    <m/>
    <m/>
    <m/>
    <m/>
    <m/>
    <m/>
    <m/>
    <m/>
    <x v="16"/>
    <m/>
    <m/>
    <m/>
    <m/>
    <m/>
    <m/>
    <m/>
  </r>
  <r>
    <m/>
    <m/>
    <m/>
    <m/>
    <m/>
    <m/>
    <m/>
    <m/>
    <m/>
    <m/>
    <m/>
    <m/>
    <m/>
    <m/>
    <m/>
    <m/>
    <m/>
    <m/>
    <m/>
    <m/>
    <m/>
    <x v="16"/>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1D22384-ADF6-458F-91CD-AFE8BC12D876}"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PO Status" colHeaderCaption="Month">
  <location ref="A16:B20" firstHeaderRow="1" firstDataRow="1" firstDataCol="1"/>
  <pivotFields count="2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axis="axisRow" showAll="0">
      <items count="19">
        <item m="1" x="14"/>
        <item m="1" x="17"/>
        <item m="1" x="15"/>
        <item x="0"/>
        <item m="1" x="16"/>
        <item m="1" x="5"/>
        <item x="1"/>
        <item x="2"/>
        <item m="1" x="8"/>
        <item m="1" x="7"/>
        <item m="1" x="12"/>
        <item m="1" x="13"/>
        <item m="1" x="6"/>
        <item m="1" x="4"/>
        <item m="1" x="11"/>
        <item m="1" x="9"/>
        <item m="1" x="10"/>
        <item m="1" x="3"/>
        <item t="default"/>
      </items>
    </pivotField>
    <pivotField showAll="0"/>
    <pivotField showAll="0"/>
    <pivotField showAll="0"/>
    <pivotField showAll="0"/>
    <pivotField showAll="0"/>
    <pivotField showAll="0"/>
  </pivotFields>
  <rowFields count="1">
    <field x="22"/>
  </rowFields>
  <rowItems count="4">
    <i>
      <x v="3"/>
    </i>
    <i>
      <x v="6"/>
    </i>
    <i>
      <x v="7"/>
    </i>
    <i t="grand">
      <x/>
    </i>
  </rowItems>
  <colItems count="1">
    <i/>
  </colItems>
  <dataFields count="1">
    <dataField name="Count of Total price" fld="19" subtotal="count" baseField="12" baseItem="3"/>
  </dataFields>
  <formats count="6">
    <format dxfId="99">
      <pivotArea outline="0" collapsedLevelsAreSubtotals="1" fieldPosition="0"/>
    </format>
    <format dxfId="98">
      <pivotArea field="22" type="button" dataOnly="0" labelOnly="1" outline="0" axis="axisRow" fieldPosition="0"/>
    </format>
    <format dxfId="97">
      <pivotArea dataOnly="0" labelOnly="1" fieldPosition="0">
        <references count="1">
          <reference field="22" count="0"/>
        </references>
      </pivotArea>
    </format>
    <format dxfId="96">
      <pivotArea dataOnly="0" labelOnly="1" grandRow="1" outline="0" fieldPosition="0"/>
    </format>
    <format dxfId="95">
      <pivotArea dataOnly="0" labelOnly="1" grandCol="1" outline="0" fieldPosition="0"/>
    </format>
    <format dxfId="94">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4D9A37B-A870-40B1-BA27-52EA9596A754}"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PO Status" colHeaderCaption="Month">
  <location ref="A3:B7" firstHeaderRow="1" firstDataRow="1" firstDataCol="1"/>
  <pivotFields count="2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axis="axisRow" showAll="0">
      <items count="19">
        <item m="1" x="14"/>
        <item m="1" x="17"/>
        <item m="1" x="15"/>
        <item x="0"/>
        <item m="1" x="16"/>
        <item m="1" x="5"/>
        <item x="1"/>
        <item x="2"/>
        <item m="1" x="8"/>
        <item m="1" x="7"/>
        <item m="1" x="12"/>
        <item m="1" x="13"/>
        <item m="1" x="6"/>
        <item m="1" x="4"/>
        <item m="1" x="11"/>
        <item m="1" x="9"/>
        <item m="1" x="10"/>
        <item m="1" x="3"/>
        <item t="default"/>
      </items>
    </pivotField>
    <pivotField showAll="0"/>
    <pivotField showAll="0"/>
    <pivotField showAll="0"/>
    <pivotField showAll="0"/>
    <pivotField showAll="0"/>
    <pivotField showAll="0"/>
  </pivotFields>
  <rowFields count="1">
    <field x="22"/>
  </rowFields>
  <rowItems count="4">
    <i>
      <x v="3"/>
    </i>
    <i>
      <x v="6"/>
    </i>
    <i>
      <x v="7"/>
    </i>
    <i t="grand">
      <x/>
    </i>
  </rowItems>
  <colItems count="1">
    <i/>
  </colItems>
  <dataFields count="1">
    <dataField name="Ref. Date crate PR in DM365" fld="19" baseField="12" baseItem="0" numFmtId="168"/>
  </dataFields>
  <formats count="6">
    <format dxfId="105">
      <pivotArea outline="0" collapsedLevelsAreSubtotals="1" fieldPosition="0"/>
    </format>
    <format dxfId="104">
      <pivotArea field="22" type="button" dataOnly="0" labelOnly="1" outline="0" axis="axisRow" fieldPosition="0"/>
    </format>
    <format dxfId="103">
      <pivotArea dataOnly="0" labelOnly="1" fieldPosition="0">
        <references count="1">
          <reference field="22" count="0"/>
        </references>
      </pivotArea>
    </format>
    <format dxfId="102">
      <pivotArea dataOnly="0" labelOnly="1" grandRow="1" outline="0" fieldPosition="0"/>
    </format>
    <format dxfId="101">
      <pivotArea dataOnly="0" labelOnly="1" grandCol="1" outline="0" fieldPosition="0"/>
    </format>
    <format dxfId="100">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2C1B30C-449A-4B6B-AF31-BD766438498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G5" firstHeaderRow="1" firstDataRow="2" firstDataCol="1"/>
  <pivotFields count="29">
    <pivotField showAll="0"/>
    <pivotField axis="axisCol" showAll="0">
      <items count="5">
        <item x="1"/>
        <item x="2"/>
        <item x="0"/>
        <item x="3"/>
        <item t="default"/>
      </items>
    </pivotField>
    <pivotField numFmtId="165" showAll="0"/>
    <pivotField showAll="0"/>
    <pivotField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numFmtId="2" showAll="0"/>
    <pivotField showAll="0"/>
    <pivotField showAll="0"/>
  </pivotFields>
  <rowItems count="1">
    <i/>
  </rowItems>
  <colFields count="1">
    <field x="1"/>
  </colFields>
  <colItems count="5">
    <i>
      <x/>
    </i>
    <i>
      <x v="1"/>
    </i>
    <i>
      <x v="2"/>
    </i>
    <i>
      <x v="3"/>
    </i>
    <i t="grand">
      <x/>
    </i>
  </colItems>
  <dataFields count="1">
    <dataField name="Sum of Total price" fld="19" baseField="14" baseItem="0" numFmtId="3"/>
  </dataField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A4BE23C-5A27-4F87-BACC-56A5616071F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B4" firstHeaderRow="1" firstDataRow="1" firstDataCol="0" rowPageCount="1" colPageCount="1"/>
  <pivotFields count="29">
    <pivotField showAll="0"/>
    <pivotField axis="axisPage" multipleItemSelectionAllowed="1" showAll="0">
      <items count="5">
        <item h="1" x="1"/>
        <item h="1" x="2"/>
        <item x="0"/>
        <item h="1" x="3"/>
        <item t="default"/>
      </items>
    </pivotField>
    <pivotField numFmtId="165" showAll="0"/>
    <pivotField showAll="0"/>
    <pivotField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numFmtId="2" showAll="0"/>
    <pivotField showAll="0"/>
    <pivotField showAll="0"/>
  </pivotFields>
  <rowItems count="1">
    <i/>
  </rowItems>
  <colItems count="1">
    <i/>
  </colItems>
  <pageFields count="1">
    <pageField fld="1" hier="-1"/>
  </pageFields>
  <dataFields count="1">
    <dataField name="Sum of Total price" fld="19" baseField="14" baseItem="0" numFmtId="3"/>
  </dataField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39BDFC7-AEA6-4BF4-9452-A529C5F30986}"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241" firstHeaderRow="1" firstDataRow="1" firstDataCol="1"/>
  <pivotFields count="2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238">
        <item x="83"/>
        <item x="36"/>
        <item x="180"/>
        <item x="162"/>
        <item x="139"/>
        <item x="160"/>
        <item x="141"/>
        <item x="72"/>
        <item x="134"/>
        <item x="192"/>
        <item x="190"/>
        <item x="55"/>
        <item x="46"/>
        <item x="61"/>
        <item x="157"/>
        <item x="200"/>
        <item x="24"/>
        <item x="176"/>
        <item x="95"/>
        <item x="199"/>
        <item x="40"/>
        <item x="53"/>
        <item x="71"/>
        <item x="116"/>
        <item x="67"/>
        <item x="64"/>
        <item x="86"/>
        <item x="121"/>
        <item x="108"/>
        <item x="193"/>
        <item x="149"/>
        <item x="198"/>
        <item x="181"/>
        <item x="42"/>
        <item x="133"/>
        <item x="37"/>
        <item x="18"/>
        <item x="32"/>
        <item x="51"/>
        <item x="20"/>
        <item x="21"/>
        <item x="128"/>
        <item x="125"/>
        <item x="27"/>
        <item x="13"/>
        <item x="10"/>
        <item x="102"/>
        <item x="84"/>
        <item x="129"/>
        <item x="156"/>
        <item x="12"/>
        <item x="191"/>
        <item x="60"/>
        <item x="89"/>
        <item x="142"/>
        <item x="206"/>
        <item x="189"/>
        <item x="49"/>
        <item x="43"/>
        <item x="94"/>
        <item x="69"/>
        <item x="130"/>
        <item x="177"/>
        <item x="70"/>
        <item x="47"/>
        <item x="57"/>
        <item x="80"/>
        <item x="137"/>
        <item x="138"/>
        <item x="31"/>
        <item x="196"/>
        <item x="119"/>
        <item x="207"/>
        <item x="25"/>
        <item x="154"/>
        <item x="8"/>
        <item x="93"/>
        <item x="82"/>
        <item x="33"/>
        <item x="168"/>
        <item x="2"/>
        <item x="155"/>
        <item x="164"/>
        <item x="152"/>
        <item x="56"/>
        <item x="165"/>
        <item x="44"/>
        <item x="150"/>
        <item x="107"/>
        <item x="9"/>
        <item x="148"/>
        <item x="145"/>
        <item x="81"/>
        <item x="14"/>
        <item x="45"/>
        <item x="58"/>
        <item x="29"/>
        <item x="1"/>
        <item x="208"/>
        <item x="5"/>
        <item x="75"/>
        <item x="118"/>
        <item x="11"/>
        <item x="30"/>
        <item x="4"/>
        <item x="120"/>
        <item x="7"/>
        <item x="26"/>
        <item x="173"/>
        <item x="23"/>
        <item x="28"/>
        <item x="109"/>
        <item x="78"/>
        <item x="98"/>
        <item x="6"/>
        <item x="3"/>
        <item x="132"/>
        <item x="183"/>
        <item x="17"/>
        <item x="19"/>
        <item x="15"/>
        <item x="0"/>
        <item x="22"/>
        <item x="66"/>
        <item x="34"/>
        <item x="35"/>
        <item x="48"/>
        <item x="39"/>
        <item x="41"/>
        <item x="38"/>
        <item x="50"/>
        <item x="52"/>
        <item x="54"/>
        <item x="59"/>
        <item x="68"/>
        <item x="62"/>
        <item x="63"/>
        <item x="65"/>
        <item x="158"/>
        <item x="74"/>
        <item x="76"/>
        <item x="85"/>
        <item x="73"/>
        <item x="77"/>
        <item x="79"/>
        <item x="101"/>
        <item x="185"/>
        <item x="91"/>
        <item x="88"/>
        <item x="87"/>
        <item x="90"/>
        <item x="136"/>
        <item x="92"/>
        <item x="97"/>
        <item x="96"/>
        <item x="161"/>
        <item x="100"/>
        <item x="99"/>
        <item x="103"/>
        <item x="153"/>
        <item x="201"/>
        <item x="105"/>
        <item x="179"/>
        <item x="117"/>
        <item x="113"/>
        <item x="106"/>
        <item x="104"/>
        <item x="111"/>
        <item x="115"/>
        <item x="114"/>
        <item x="110"/>
        <item x="184"/>
        <item x="112"/>
        <item x="122"/>
        <item x="123"/>
        <item x="126"/>
        <item x="131"/>
        <item x="124"/>
        <item x="127"/>
        <item x="182"/>
        <item x="140"/>
        <item x="135"/>
        <item x="144"/>
        <item x="147"/>
        <item x="143"/>
        <item x="146"/>
        <item x="151"/>
        <item x="171"/>
        <item x="159"/>
        <item x="163"/>
        <item x="169"/>
        <item x="166"/>
        <item x="172"/>
        <item x="178"/>
        <item x="175"/>
        <item x="174"/>
        <item x="170"/>
        <item x="167"/>
        <item x="204"/>
        <item x="186"/>
        <item x="188"/>
        <item x="187"/>
        <item x="194"/>
        <item x="195"/>
        <item x="202"/>
        <item x="197"/>
        <item x="205"/>
        <item x="203"/>
        <item x="211"/>
        <item x="16"/>
        <item x="209"/>
        <item x="210"/>
        <item x="212"/>
        <item x="213"/>
        <item x="214"/>
        <item x="215"/>
        <item x="216"/>
        <item x="217"/>
        <item x="218"/>
        <item x="219"/>
        <item x="220"/>
        <item x="221"/>
        <item x="222"/>
        <item x="224"/>
        <item x="225"/>
        <item x="226"/>
        <item x="223"/>
        <item x="227"/>
        <item x="228"/>
        <item x="229"/>
        <item x="230"/>
        <item x="231"/>
        <item x="232"/>
        <item x="233"/>
        <item x="234"/>
        <item x="235"/>
        <item x="236"/>
        <item t="default"/>
      </items>
    </pivotField>
    <pivotField showAll="0"/>
    <pivotField showAll="0"/>
    <pivotField showAll="0"/>
    <pivotField showAll="0"/>
    <pivotField showAll="0"/>
    <pivotField showAll="0"/>
    <pivotField showAll="0"/>
  </pivotFields>
  <rowFields count="1">
    <field x="21"/>
  </rowFields>
  <rowItems count="23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19BC890-1973-4E87-BFE3-0C6ED2166356}" name="RawDataGenPO" displayName="RawDataGenPO" ref="A1:AC2289" totalsRowShown="0" headerRowDxfId="136" dataDxfId="135">
  <autoFilter ref="A1:AC2289" xr:uid="{519BC890-1973-4E87-BFE3-0C6ED2166356}"/>
  <tableColumns count="29">
    <tableColumn id="31" xr3:uid="{0F9BA1F2-ADAB-4B52-9DE7-07B8E0094569}" name="No." dataDxfId="134"/>
    <tableColumn id="34" xr3:uid="{86177BD5-AC7D-4261-912E-4573F1024BB3}" name="Type of cost" dataDxfId="133"/>
    <tableColumn id="35" xr3:uid="{DC309E25-818A-460A-A450-9865B3D01DB6}" name="DMY Create(EN) CPP" dataDxfId="132"/>
    <tableColumn id="36" xr3:uid="{5B0E815D-AA6F-4A4F-B51D-61E474F42F7D}" name="CPP No." dataDxfId="131"/>
    <tableColumn id="37" xr3:uid="{14032FF5-4D4A-4F58-A880-9966950535F3}" name="Sub CPP No.." dataDxfId="130"/>
    <tableColumn id="1" xr3:uid="{F7D846E2-6F24-4327-8101-0DBC6BAF6872}" name="DMY Create PR" dataDxfId="129"/>
    <tableColumn id="2" xr3:uid="{B6B0EAFE-93B7-483A-BCF0-2C7AAC447C41}" name="PR No." dataDxfId="128"/>
    <tableColumn id="3" xr3:uid="{4D2E5468-F738-4101-841E-69214D41A921}" name="PO No." dataDxfId="127"/>
    <tableColumn id="17" xr3:uid="{667319B3-4C8C-48CF-9E35-9B0778B5C4EC}" name="Date Gen PO" dataDxfId="126"/>
    <tableColumn id="24" xr3:uid="{6F77C64A-B6B4-45C0-9BA4-5A75612849B7}" name="Date send PO to Supplier" dataDxfId="125"/>
    <tableColumn id="26" xr3:uid="{2DF67E68-E61C-495A-B386-F80081248EB9}" name="Lead time delivery (day)" dataDxfId="124"/>
    <tableColumn id="4" xr3:uid="{FBC63A2F-C1AB-442D-AB80-6351593A9838}" name="Item number" dataDxfId="123"/>
    <tableColumn id="18" xr3:uid="{CF55CA99-F9C4-45D4-AC92-A0539183BE28}" name="Group of cost" dataDxfId="122"/>
    <tableColumn id="30" xr3:uid="{0ED5BFB8-1CC0-450F-80CD-8661258EF199}" name="Sub-Cost" dataDxfId="121"/>
    <tableColumn id="13" xr3:uid="{C3B0A9E7-F75F-46E9-A41E-D347BF2B90DB}" name="Sub PR  No." dataDxfId="120"/>
    <tableColumn id="5" xr3:uid="{6B9A5B4B-E7AE-4297-911F-68B1FDCDEA52}" name="Description" dataDxfId="119"/>
    <tableColumn id="9" xr3:uid="{97A3CBFA-2DB6-4237-97D1-3E0E2BD78737}" name="Qty'" dataDxfId="118"/>
    <tableColumn id="10" xr3:uid="{3760296F-9B80-4B8D-92BC-8974DC55BE63}" name="Unit" dataDxfId="117"/>
    <tableColumn id="15" xr3:uid="{BD471905-6694-4F6A-B1B1-8955B75180E1}" name="Price/Unit" dataDxfId="116">
      <calculatedColumnFormula>RawDataGenPO[[#This Row],[Total price]]/RawDataGenPO[[#This Row],[Qty'']]</calculatedColumnFormula>
    </tableColumn>
    <tableColumn id="6" xr3:uid="{D2B49A65-3F48-4D44-8ADC-238279816F14}" name="Total price" dataDxfId="115" dataCellStyle="Comma"/>
    <tableColumn id="12" xr3:uid="{06DE2E20-BAEC-4389-BD7E-028458FB6EDC}" name="Approval status" dataDxfId="114" dataCellStyle="Comma"/>
    <tableColumn id="7" xr3:uid="{AFB8CBDB-6062-4AF8-8087-BCD8DD3FEC5E}" name="Vendor name" dataDxfId="113"/>
    <tableColumn id="21" xr3:uid="{BF186F42-C03B-407C-9A8D-C304D9FEA84D}" name="PR PO GRN Status" dataDxfId="112"/>
    <tableColumn id="14" xr3:uid="{1234FF31-CEDD-4145-B07F-172CBFF69D11}" name="GRN No." dataDxfId="111"/>
    <tableColumn id="8" xr3:uid="{7EF73C81-7D40-4D27-B145-E3C10176A43B}" name="Date recive bill" dataDxfId="110"/>
    <tableColumn id="32" xr3:uid="{FBB5846F-82BF-4472-8CED-4F8D561AEEB7}" name="Recive bill plan(DD-MM)" dataDxfId="109"/>
    <tableColumn id="27" xr3:uid="{A5A7EED1-31F3-42D3-B7BA-5EEB4B96C728}" name="GRN-PO date (Day)" dataDxfId="108">
      <calculatedColumnFormula>IF(RawDataGenPO[[#This Row],[Date Gen PO]]="","",RawDataGenPO[[#This Row],[Date recive bill]]-RawDataGenPO[[#This Row],[Date Gen PO]])</calculatedColumnFormula>
    </tableColumn>
    <tableColumn id="28" xr3:uid="{B103749F-5A02-4955-94BE-979E27607AAF}" name="KPI Status" dataDxfId="107">
      <calculatedColumnFormula>IF(RawDataGenPO[[#This Row],[GRN-PO date (Day)]]&gt;RawDataGenPO[[#This Row],[Lead time delivery (day)]],"over deliverry","Ontime")</calculatedColumnFormula>
    </tableColumn>
    <tableColumn id="16" xr3:uid="{2E9F3A78-1DC2-4947-8DB2-F68A0C4CA2AA}" name="Note" dataDxfId="106"/>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7407270-4C68-460A-B029-277C122E393F}" name="AxTable1584" displayName="AxTable1584" ref="O2:R318" totalsRowShown="0">
  <autoFilter ref="O2:R318" xr:uid="{27407270-4C68-460A-B029-277C122E393F}"/>
  <tableColumns count="4">
    <tableColumn id="1" xr3:uid="{626A35C4-54C6-40BA-9F00-8A494A770F5C}" name="Asset" dataDxfId="93"/>
    <tableColumn id="2" xr3:uid="{EC8C74C0-CA0F-4B2C-A6FC-EC7AC0D55B9D}" name="Name" dataDxfId="92"/>
    <tableColumn id="3" xr3:uid="{2D0258C5-B631-4152-835A-570E01A40BDE}" name="Asset type" dataDxfId="91"/>
    <tableColumn id="4" xr3:uid="{44EA9145-8E6B-4DF5-8DAE-BBE675EA953D}" name="Column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62A6EBA-0710-4044-ACBE-F9F5F90B8495}" name="AxTable15842" displayName="AxTable15842" ref="C2:E315" totalsRowShown="0">
  <autoFilter ref="C2:E315" xr:uid="{162A6EBA-0710-4044-ACBE-F9F5F90B8495}"/>
  <tableColumns count="3">
    <tableColumn id="1" xr3:uid="{AD621912-65F9-4699-A3F0-A390B4124389}" name="Asset" dataDxfId="90"/>
    <tableColumn id="2" xr3:uid="{8FC63323-4C1B-4864-A023-76C3D8A51376}" name="Name" dataDxfId="89"/>
    <tableColumn id="3" xr3:uid="{ECFE81F8-682B-4F17-B083-8D84ABA6C121}" name="Asset type" dataDxfId="8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7.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68AD0A-25CF-4E04-B41F-E38FBFDFAD8E}">
  <dimension ref="A3:J20"/>
  <sheetViews>
    <sheetView zoomScale="80" zoomScaleNormal="80" workbookViewId="0">
      <selection activeCell="F41" sqref="F41"/>
    </sheetView>
  </sheetViews>
  <sheetFormatPr defaultRowHeight="16.5" x14ac:dyDescent="0.3"/>
  <cols>
    <col min="1" max="1" width="28.75" bestFit="1" customWidth="1"/>
    <col min="2" max="2" width="26.75" bestFit="1" customWidth="1"/>
    <col min="3" max="3" width="4.75" bestFit="1" customWidth="1"/>
    <col min="4" max="4" width="4.5" bestFit="1" customWidth="1"/>
    <col min="5" max="5" width="4.25" bestFit="1" customWidth="1"/>
    <col min="6" max="6" width="7.375" bestFit="1" customWidth="1"/>
    <col min="7" max="7" width="11.5" bestFit="1" customWidth="1"/>
    <col min="8" max="9" width="10" bestFit="1" customWidth="1"/>
    <col min="10" max="10" width="11.625" bestFit="1" customWidth="1"/>
    <col min="11" max="11" width="11.125" bestFit="1" customWidth="1"/>
    <col min="12" max="12" width="27" bestFit="1" customWidth="1"/>
    <col min="13" max="13" width="30.125" bestFit="1" customWidth="1"/>
    <col min="14" max="15" width="28.75" bestFit="1" customWidth="1"/>
    <col min="16" max="16" width="31.75" bestFit="1" customWidth="1"/>
    <col min="17" max="23" width="29.25" bestFit="1" customWidth="1"/>
    <col min="24" max="24" width="32.25" bestFit="1" customWidth="1"/>
    <col min="25" max="25" width="32.125" bestFit="1" customWidth="1"/>
    <col min="26" max="26" width="35.125" bestFit="1" customWidth="1"/>
    <col min="27" max="30" width="9" bestFit="1" customWidth="1"/>
    <col min="31" max="31" width="11.875" bestFit="1" customWidth="1"/>
    <col min="32" max="32" width="11.125" bestFit="1" customWidth="1"/>
  </cols>
  <sheetData>
    <row r="3" spans="1:10" x14ac:dyDescent="0.3">
      <c r="A3" s="24" t="s">
        <v>2</v>
      </c>
      <c r="B3" s="27" t="s">
        <v>0</v>
      </c>
    </row>
    <row r="4" spans="1:10" x14ac:dyDescent="0.3">
      <c r="A4" s="25" t="s">
        <v>9</v>
      </c>
      <c r="B4" s="26">
        <v>31918461.32999998</v>
      </c>
    </row>
    <row r="5" spans="1:10" x14ac:dyDescent="0.3">
      <c r="A5" s="25" t="s">
        <v>10</v>
      </c>
      <c r="B5" s="26">
        <v>1978087.69</v>
      </c>
    </row>
    <row r="6" spans="1:10" x14ac:dyDescent="0.3">
      <c r="A6" s="25" t="s">
        <v>7</v>
      </c>
      <c r="B6" s="26">
        <v>3200</v>
      </c>
    </row>
    <row r="7" spans="1:10" x14ac:dyDescent="0.3">
      <c r="A7" s="25" t="s">
        <v>8</v>
      </c>
      <c r="B7" s="26">
        <v>33899749.019999981</v>
      </c>
    </row>
    <row r="14" spans="1:10" x14ac:dyDescent="0.3">
      <c r="A14" s="28"/>
      <c r="B14" s="29"/>
      <c r="C14" s="29"/>
      <c r="D14" s="29"/>
      <c r="E14" s="29"/>
      <c r="F14" s="29"/>
      <c r="G14" s="29"/>
      <c r="H14" s="29"/>
      <c r="I14" s="29"/>
      <c r="J14" s="29"/>
    </row>
    <row r="16" spans="1:10" x14ac:dyDescent="0.3">
      <c r="A16" s="24" t="s">
        <v>2</v>
      </c>
      <c r="B16" s="27" t="s">
        <v>12</v>
      </c>
    </row>
    <row r="17" spans="1:2" x14ac:dyDescent="0.3">
      <c r="A17" s="25" t="s">
        <v>9</v>
      </c>
      <c r="B17" s="7">
        <v>2076</v>
      </c>
    </row>
    <row r="18" spans="1:2" x14ac:dyDescent="0.3">
      <c r="A18" s="25" t="s">
        <v>10</v>
      </c>
      <c r="B18" s="7">
        <v>158</v>
      </c>
    </row>
    <row r="19" spans="1:2" x14ac:dyDescent="0.3">
      <c r="A19" s="25" t="s">
        <v>7</v>
      </c>
      <c r="B19" s="7">
        <v>1</v>
      </c>
    </row>
    <row r="20" spans="1:2" x14ac:dyDescent="0.3">
      <c r="A20" s="25" t="s">
        <v>8</v>
      </c>
      <c r="B20" s="7">
        <v>2235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C531D-0901-446B-BD7A-FD9D3446C6D3}">
  <dimension ref="B3:G5"/>
  <sheetViews>
    <sheetView showGridLines="0" zoomScale="60" workbookViewId="0">
      <pane xSplit="1" ySplit="4" topLeftCell="B5" activePane="bottomRight" state="frozen"/>
      <selection pane="topRight" activeCell="B1" sqref="B1"/>
      <selection pane="bottomLeft" activeCell="A5" sqref="A5"/>
      <selection pane="bottomRight" activeCell="M71" sqref="M71"/>
    </sheetView>
  </sheetViews>
  <sheetFormatPr defaultRowHeight="16.5" x14ac:dyDescent="0.3"/>
  <cols>
    <col min="2" max="2" width="17.875" bestFit="1" customWidth="1"/>
    <col min="3" max="3" width="17" bestFit="1" customWidth="1"/>
    <col min="4" max="4" width="17.375" bestFit="1" customWidth="1"/>
    <col min="5" max="5" width="11.125" bestFit="1" customWidth="1"/>
    <col min="6" max="6" width="8" bestFit="1" customWidth="1"/>
    <col min="7" max="7" width="11" bestFit="1" customWidth="1"/>
  </cols>
  <sheetData>
    <row r="3" spans="2:7" x14ac:dyDescent="0.3">
      <c r="C3" s="1" t="s">
        <v>14</v>
      </c>
    </row>
    <row r="4" spans="2:7" x14ac:dyDescent="0.3">
      <c r="C4" t="s">
        <v>16</v>
      </c>
      <c r="D4" t="s">
        <v>17</v>
      </c>
      <c r="E4" t="s">
        <v>18</v>
      </c>
      <c r="F4" t="s">
        <v>7</v>
      </c>
      <c r="G4" t="s">
        <v>8</v>
      </c>
    </row>
    <row r="5" spans="2:7" x14ac:dyDescent="0.3">
      <c r="B5" t="s">
        <v>13</v>
      </c>
      <c r="C5" s="283">
        <v>3344461.56</v>
      </c>
      <c r="D5" s="283">
        <v>10736374.449999999</v>
      </c>
      <c r="E5" s="283">
        <v>13197510.960000005</v>
      </c>
      <c r="F5" s="283">
        <v>110300</v>
      </c>
      <c r="G5" s="283">
        <v>27388646.970000006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F20D2E-1974-489C-BB8F-849AAF87C308}">
  <dimension ref="B1:C4"/>
  <sheetViews>
    <sheetView showGridLines="0" zoomScale="70" zoomScaleNormal="70" workbookViewId="0">
      <pane xSplit="1" ySplit="4" topLeftCell="B56" activePane="bottomRight" state="frozen"/>
      <selection pane="topRight" activeCell="B1" sqref="B1"/>
      <selection pane="bottomLeft" activeCell="A5" sqref="A5"/>
      <selection pane="bottomRight" activeCell="F57" sqref="F57"/>
    </sheetView>
  </sheetViews>
  <sheetFormatPr defaultRowHeight="16.5" x14ac:dyDescent="0.3"/>
  <cols>
    <col min="2" max="2" width="15.875" bestFit="1" customWidth="1"/>
    <col min="3" max="3" width="13.875" bestFit="1" customWidth="1"/>
    <col min="4" max="4" width="10" bestFit="1" customWidth="1"/>
    <col min="5" max="5" width="8.375" bestFit="1" customWidth="1"/>
    <col min="6" max="6" width="10" bestFit="1" customWidth="1"/>
    <col min="7" max="9" width="9.375" bestFit="1" customWidth="1"/>
    <col min="10" max="10" width="8.375" bestFit="1" customWidth="1"/>
    <col min="11" max="14" width="9.375" bestFit="1" customWidth="1"/>
    <col min="15" max="16" width="8.375" bestFit="1" customWidth="1"/>
    <col min="17" max="18" width="9.375" bestFit="1" customWidth="1"/>
    <col min="19" max="19" width="8.375" bestFit="1" customWidth="1"/>
    <col min="20" max="22" width="9.375" bestFit="1" customWidth="1"/>
    <col min="23" max="23" width="8.375" bestFit="1" customWidth="1"/>
    <col min="24" max="25" width="9.375" bestFit="1" customWidth="1"/>
    <col min="26" max="26" width="8.375" bestFit="1" customWidth="1"/>
    <col min="27" max="30" width="9.375" bestFit="1" customWidth="1"/>
    <col min="31" max="33" width="8.375" bestFit="1" customWidth="1"/>
    <col min="34" max="48" width="9.375" bestFit="1" customWidth="1"/>
    <col min="49" max="52" width="10.375" bestFit="1" customWidth="1"/>
    <col min="53" max="54" width="9.375" bestFit="1" customWidth="1"/>
    <col min="55" max="59" width="10.375" bestFit="1" customWidth="1"/>
    <col min="60" max="64" width="9.375" bestFit="1" customWidth="1"/>
    <col min="65" max="72" width="10.375" bestFit="1" customWidth="1"/>
    <col min="73" max="75" width="8.375" bestFit="1" customWidth="1"/>
    <col min="76" max="78" width="9.375" bestFit="1" customWidth="1"/>
    <col min="79" max="79" width="8.375" bestFit="1" customWidth="1"/>
    <col min="80" max="87" width="9.375" bestFit="1" customWidth="1"/>
    <col min="88" max="88" width="8.375" bestFit="1" customWidth="1"/>
    <col min="89" max="99" width="9.375" bestFit="1" customWidth="1"/>
    <col min="100" max="103" width="8.375" bestFit="1" customWidth="1"/>
    <col min="104" max="107" width="9.375" bestFit="1" customWidth="1"/>
    <col min="108" max="109" width="8.375" bestFit="1" customWidth="1"/>
    <col min="110" max="116" width="9.375" bestFit="1" customWidth="1"/>
    <col min="117" max="117" width="8.375" bestFit="1" customWidth="1"/>
    <col min="118" max="120" width="9.375" bestFit="1" customWidth="1"/>
    <col min="121" max="121" width="11.125" bestFit="1" customWidth="1"/>
  </cols>
  <sheetData>
    <row r="1" spans="2:3" x14ac:dyDescent="0.3">
      <c r="B1" s="1" t="s">
        <v>115</v>
      </c>
      <c r="C1" t="s">
        <v>18</v>
      </c>
    </row>
    <row r="3" spans="2:3" x14ac:dyDescent="0.3">
      <c r="B3" t="s">
        <v>13</v>
      </c>
    </row>
    <row r="4" spans="2:3" x14ac:dyDescent="0.3">
      <c r="B4" s="283">
        <v>13197510.960000003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B4ADA-01AE-436E-AE24-C64CCACFBF79}">
  <dimension ref="A3:A241"/>
  <sheetViews>
    <sheetView topLeftCell="A13" workbookViewId="0">
      <selection activeCell="A24" sqref="A24"/>
    </sheetView>
  </sheetViews>
  <sheetFormatPr defaultRowHeight="16.5" x14ac:dyDescent="0.3"/>
  <cols>
    <col min="1" max="1" width="74.5" bestFit="1" customWidth="1"/>
    <col min="2" max="3" width="19" bestFit="1" customWidth="1"/>
    <col min="4" max="4" width="13.375" bestFit="1" customWidth="1"/>
    <col min="5" max="5" width="25.375" bestFit="1" customWidth="1"/>
    <col min="6" max="7" width="15.75" bestFit="1" customWidth="1"/>
    <col min="8" max="8" width="9.125" bestFit="1" customWidth="1"/>
    <col min="9" max="9" width="20.875" bestFit="1" customWidth="1"/>
    <col min="10" max="10" width="17.875" bestFit="1" customWidth="1"/>
    <col min="11" max="11" width="17.375" bestFit="1" customWidth="1"/>
    <col min="12" max="12" width="26.375" bestFit="1" customWidth="1"/>
    <col min="13" max="16" width="15.875" bestFit="1" customWidth="1"/>
    <col min="17" max="17" width="19.125" bestFit="1" customWidth="1"/>
    <col min="18" max="19" width="20.125" bestFit="1" customWidth="1"/>
    <col min="20" max="22" width="28.125" bestFit="1" customWidth="1"/>
    <col min="23" max="23" width="37.625" bestFit="1" customWidth="1"/>
    <col min="24" max="24" width="30.75" bestFit="1" customWidth="1"/>
    <col min="25" max="26" width="19.125" bestFit="1" customWidth="1"/>
    <col min="27" max="27" width="27" bestFit="1" customWidth="1"/>
    <col min="28" max="28" width="15.75" bestFit="1" customWidth="1"/>
    <col min="29" max="29" width="12.125" bestFit="1" customWidth="1"/>
    <col min="30" max="30" width="18.375" bestFit="1" customWidth="1"/>
    <col min="31" max="33" width="20.125" bestFit="1" customWidth="1"/>
    <col min="34" max="34" width="12.875" bestFit="1" customWidth="1"/>
    <col min="35" max="35" width="13" bestFit="1" customWidth="1"/>
    <col min="36" max="36" width="12" bestFit="1" customWidth="1"/>
    <col min="37" max="37" width="28.25" bestFit="1" customWidth="1"/>
    <col min="38" max="38" width="12.25" bestFit="1" customWidth="1"/>
    <col min="39" max="39" width="13.625" bestFit="1" customWidth="1"/>
    <col min="40" max="40" width="16.5" bestFit="1" customWidth="1"/>
    <col min="41" max="47" width="15.875" bestFit="1" customWidth="1"/>
    <col min="48" max="49" width="12.25" bestFit="1" customWidth="1"/>
    <col min="50" max="57" width="10.25" bestFit="1" customWidth="1"/>
    <col min="58" max="58" width="13.75" bestFit="1" customWidth="1"/>
    <col min="59" max="59" width="17.125" bestFit="1" customWidth="1"/>
    <col min="60" max="60" width="11.375" bestFit="1" customWidth="1"/>
    <col min="61" max="61" width="10.875" bestFit="1" customWidth="1"/>
    <col min="62" max="62" width="13.625" bestFit="1" customWidth="1"/>
    <col min="63" max="64" width="14.875" bestFit="1" customWidth="1"/>
    <col min="65" max="65" width="18" bestFit="1" customWidth="1"/>
    <col min="66" max="66" width="27.375" bestFit="1" customWidth="1"/>
    <col min="67" max="67" width="13.75" bestFit="1" customWidth="1"/>
    <col min="68" max="68" width="21.625" bestFit="1" customWidth="1"/>
    <col min="69" max="69" width="23.375" bestFit="1" customWidth="1"/>
    <col min="70" max="70" width="10.75" bestFit="1" customWidth="1"/>
    <col min="71" max="72" width="14.875" bestFit="1" customWidth="1"/>
    <col min="73" max="73" width="7.625" bestFit="1" customWidth="1"/>
    <col min="74" max="74" width="19.875" bestFit="1" customWidth="1"/>
    <col min="75" max="75" width="17.375" bestFit="1" customWidth="1"/>
    <col min="76" max="76" width="16.375" bestFit="1" customWidth="1"/>
    <col min="77" max="78" width="19.5" bestFit="1" customWidth="1"/>
    <col min="80" max="80" width="10" bestFit="1" customWidth="1"/>
    <col min="81" max="81" width="23.25" bestFit="1" customWidth="1"/>
    <col min="82" max="82" width="25.125" bestFit="1" customWidth="1"/>
    <col min="83" max="83" width="21.125" bestFit="1" customWidth="1"/>
    <col min="84" max="85" width="17.125" bestFit="1" customWidth="1"/>
    <col min="86" max="89" width="19.75" bestFit="1" customWidth="1"/>
    <col min="90" max="91" width="14.25" bestFit="1" customWidth="1"/>
    <col min="92" max="92" width="10.625" bestFit="1" customWidth="1"/>
    <col min="93" max="93" width="14.875" bestFit="1" customWidth="1"/>
    <col min="94" max="94" width="18.375" bestFit="1" customWidth="1"/>
    <col min="95" max="95" width="18.5" bestFit="1" customWidth="1"/>
    <col min="96" max="96" width="9.125" bestFit="1" customWidth="1"/>
    <col min="97" max="98" width="19.375" bestFit="1" customWidth="1"/>
    <col min="99" max="99" width="14" bestFit="1" customWidth="1"/>
    <col min="100" max="100" width="10.375" bestFit="1" customWidth="1"/>
    <col min="101" max="101" width="24.375" bestFit="1" customWidth="1"/>
    <col min="102" max="102" width="25.375" bestFit="1" customWidth="1"/>
    <col min="103" max="103" width="25.75" bestFit="1" customWidth="1"/>
    <col min="104" max="104" width="46.375" bestFit="1" customWidth="1"/>
    <col min="105" max="105" width="23.125" bestFit="1" customWidth="1"/>
    <col min="106" max="107" width="41.375" bestFit="1" customWidth="1"/>
    <col min="108" max="108" width="17.125" bestFit="1" customWidth="1"/>
    <col min="109" max="109" width="18.5" bestFit="1" customWidth="1"/>
    <col min="110" max="111" width="10.625" bestFit="1" customWidth="1"/>
    <col min="112" max="112" width="33.625" bestFit="1" customWidth="1"/>
    <col min="113" max="113" width="7" bestFit="1" customWidth="1"/>
    <col min="114" max="114" width="11.125" bestFit="1" customWidth="1"/>
  </cols>
  <sheetData>
    <row r="3" spans="1:1" x14ac:dyDescent="0.3">
      <c r="A3" s="1" t="s">
        <v>15</v>
      </c>
    </row>
    <row r="4" spans="1:1" x14ac:dyDescent="0.3">
      <c r="A4" s="28" t="s">
        <v>1084</v>
      </c>
    </row>
    <row r="5" spans="1:1" x14ac:dyDescent="0.3">
      <c r="A5" s="28" t="s">
        <v>482</v>
      </c>
    </row>
    <row r="6" spans="1:1" x14ac:dyDescent="0.3">
      <c r="A6" s="28" t="s">
        <v>3064</v>
      </c>
    </row>
    <row r="7" spans="1:1" x14ac:dyDescent="0.3">
      <c r="A7" s="28" t="s">
        <v>2644</v>
      </c>
    </row>
    <row r="8" spans="1:1" x14ac:dyDescent="0.3">
      <c r="A8" s="28" t="s">
        <v>2076</v>
      </c>
    </row>
    <row r="9" spans="1:1" x14ac:dyDescent="0.3">
      <c r="A9" s="28" t="s">
        <v>2539</v>
      </c>
    </row>
    <row r="10" spans="1:1" x14ac:dyDescent="0.3">
      <c r="A10" s="28" t="s">
        <v>2118</v>
      </c>
    </row>
    <row r="11" spans="1:1" x14ac:dyDescent="0.3">
      <c r="A11" s="28" t="s">
        <v>933</v>
      </c>
    </row>
    <row r="12" spans="1:1" x14ac:dyDescent="0.3">
      <c r="A12" s="28" t="s">
        <v>2014</v>
      </c>
    </row>
    <row r="13" spans="1:1" x14ac:dyDescent="0.3">
      <c r="A13" s="28" t="s">
        <v>3226</v>
      </c>
    </row>
    <row r="14" spans="1:1" x14ac:dyDescent="0.3">
      <c r="A14" s="28" t="s">
        <v>3207</v>
      </c>
    </row>
    <row r="15" spans="1:1" x14ac:dyDescent="0.3">
      <c r="A15" s="28" t="s">
        <v>677</v>
      </c>
    </row>
    <row r="16" spans="1:1" x14ac:dyDescent="0.3">
      <c r="A16" s="28" t="s">
        <v>555</v>
      </c>
    </row>
    <row r="17" spans="1:1" x14ac:dyDescent="0.3">
      <c r="A17" s="28" t="s">
        <v>807</v>
      </c>
    </row>
    <row r="18" spans="1:1" x14ac:dyDescent="0.3">
      <c r="A18" s="28" t="s">
        <v>2424</v>
      </c>
    </row>
    <row r="19" spans="1:1" x14ac:dyDescent="0.3">
      <c r="A19" s="28" t="s">
        <v>4204</v>
      </c>
    </row>
    <row r="20" spans="1:1" x14ac:dyDescent="0.3">
      <c r="A20" s="28" t="s">
        <v>335</v>
      </c>
    </row>
    <row r="21" spans="1:1" x14ac:dyDescent="0.3">
      <c r="A21" s="28" t="s">
        <v>2911</v>
      </c>
    </row>
    <row r="22" spans="1:1" x14ac:dyDescent="0.3">
      <c r="A22" s="28" t="s">
        <v>1269</v>
      </c>
    </row>
    <row r="23" spans="1:1" x14ac:dyDescent="0.3">
      <c r="A23" s="28" t="s">
        <v>4165</v>
      </c>
    </row>
    <row r="24" spans="1:1" x14ac:dyDescent="0.3">
      <c r="A24" s="28" t="s">
        <v>497</v>
      </c>
    </row>
    <row r="25" spans="1:1" x14ac:dyDescent="0.3">
      <c r="A25" s="28" t="s">
        <v>655</v>
      </c>
    </row>
    <row r="26" spans="1:1" x14ac:dyDescent="0.3">
      <c r="A26" s="28" t="s">
        <v>904</v>
      </c>
    </row>
    <row r="27" spans="1:1" x14ac:dyDescent="0.3">
      <c r="A27" s="28" t="s">
        <v>1658</v>
      </c>
    </row>
    <row r="28" spans="1:1" x14ac:dyDescent="0.3">
      <c r="A28" s="28" t="s">
        <v>881</v>
      </c>
    </row>
    <row r="29" spans="1:1" x14ac:dyDescent="0.3">
      <c r="A29" s="28" t="s">
        <v>859</v>
      </c>
    </row>
    <row r="30" spans="1:1" x14ac:dyDescent="0.3">
      <c r="A30" s="28" t="s">
        <v>1106</v>
      </c>
    </row>
    <row r="31" spans="1:1" x14ac:dyDescent="0.3">
      <c r="A31" s="28" t="s">
        <v>1730</v>
      </c>
    </row>
    <row r="32" spans="1:1" x14ac:dyDescent="0.3">
      <c r="A32" s="28" t="s">
        <v>1467</v>
      </c>
    </row>
    <row r="33" spans="1:1" x14ac:dyDescent="0.3">
      <c r="A33" s="28" t="s">
        <v>3231</v>
      </c>
    </row>
    <row r="34" spans="1:1" x14ac:dyDescent="0.3">
      <c r="A34" s="28" t="s">
        <v>2217</v>
      </c>
    </row>
    <row r="35" spans="1:1" x14ac:dyDescent="0.3">
      <c r="A35" s="28" t="s">
        <v>4195</v>
      </c>
    </row>
    <row r="36" spans="1:1" x14ac:dyDescent="0.3">
      <c r="A36" s="28" t="s">
        <v>3069</v>
      </c>
    </row>
    <row r="37" spans="1:1" x14ac:dyDescent="0.3">
      <c r="A37" s="28" t="s">
        <v>502</v>
      </c>
    </row>
    <row r="38" spans="1:1" x14ac:dyDescent="0.3">
      <c r="A38" s="28" t="s">
        <v>1999</v>
      </c>
    </row>
    <row r="39" spans="1:1" x14ac:dyDescent="0.3">
      <c r="A39" s="28" t="s">
        <v>488</v>
      </c>
    </row>
    <row r="40" spans="1:1" x14ac:dyDescent="0.3">
      <c r="A40" s="28" t="s">
        <v>291</v>
      </c>
    </row>
    <row r="41" spans="1:1" x14ac:dyDescent="0.3">
      <c r="A41" s="28" t="s">
        <v>451</v>
      </c>
    </row>
    <row r="42" spans="1:1" x14ac:dyDescent="0.3">
      <c r="A42" s="28" t="s">
        <v>645</v>
      </c>
    </row>
    <row r="43" spans="1:1" x14ac:dyDescent="0.3">
      <c r="A43" s="28" t="s">
        <v>302</v>
      </c>
    </row>
    <row r="44" spans="1:1" x14ac:dyDescent="0.3">
      <c r="A44" s="28" t="s">
        <v>305</v>
      </c>
    </row>
    <row r="45" spans="1:1" x14ac:dyDescent="0.3">
      <c r="A45" s="28" t="s">
        <v>1952</v>
      </c>
    </row>
    <row r="46" spans="1:1" x14ac:dyDescent="0.3">
      <c r="A46" s="28" t="s">
        <v>1850</v>
      </c>
    </row>
    <row r="47" spans="1:1" x14ac:dyDescent="0.3">
      <c r="A47" s="28" t="s">
        <v>388</v>
      </c>
    </row>
    <row r="48" spans="1:1" x14ac:dyDescent="0.3">
      <c r="A48" s="28" t="s">
        <v>259</v>
      </c>
    </row>
    <row r="49" spans="1:1" x14ac:dyDescent="0.3">
      <c r="A49" s="28" t="s">
        <v>235</v>
      </c>
    </row>
    <row r="50" spans="1:1" x14ac:dyDescent="0.3">
      <c r="A50" s="28" t="s">
        <v>1361</v>
      </c>
    </row>
    <row r="51" spans="1:1" x14ac:dyDescent="0.3">
      <c r="A51" s="28" t="s">
        <v>1091</v>
      </c>
    </row>
    <row r="52" spans="1:1" x14ac:dyDescent="0.3">
      <c r="A52" s="28" t="s">
        <v>1963</v>
      </c>
    </row>
    <row r="53" spans="1:1" x14ac:dyDescent="0.3">
      <c r="A53" s="28" t="s">
        <v>2347</v>
      </c>
    </row>
    <row r="54" spans="1:1" x14ac:dyDescent="0.3">
      <c r="A54" s="28" t="s">
        <v>252</v>
      </c>
    </row>
    <row r="55" spans="1:1" x14ac:dyDescent="0.3">
      <c r="A55" s="28" t="s">
        <v>3221</v>
      </c>
    </row>
    <row r="56" spans="1:1" x14ac:dyDescent="0.3">
      <c r="A56" s="28" t="s">
        <v>757</v>
      </c>
    </row>
    <row r="57" spans="1:1" x14ac:dyDescent="0.3">
      <c r="A57" s="28" t="s">
        <v>1191</v>
      </c>
    </row>
    <row r="58" spans="1:1" x14ac:dyDescent="0.3">
      <c r="A58" s="28" t="s">
        <v>2136</v>
      </c>
    </row>
    <row r="59" spans="1:1" x14ac:dyDescent="0.3">
      <c r="A59" s="28" t="s">
        <v>4327</v>
      </c>
    </row>
    <row r="60" spans="1:1" x14ac:dyDescent="0.3">
      <c r="A60" s="28" t="s">
        <v>3194</v>
      </c>
    </row>
    <row r="61" spans="1:1" x14ac:dyDescent="0.3">
      <c r="A61" s="28" t="s">
        <v>601</v>
      </c>
    </row>
    <row r="62" spans="1:1" x14ac:dyDescent="0.3">
      <c r="A62" s="28" t="s">
        <v>505</v>
      </c>
    </row>
    <row r="63" spans="1:1" x14ac:dyDescent="0.3">
      <c r="A63" s="28" t="s">
        <v>1254</v>
      </c>
    </row>
    <row r="64" spans="1:1" x14ac:dyDescent="0.3">
      <c r="A64" s="28" t="s">
        <v>892</v>
      </c>
    </row>
    <row r="65" spans="1:1" x14ac:dyDescent="0.3">
      <c r="A65" s="28" t="s">
        <v>1966</v>
      </c>
    </row>
    <row r="66" spans="1:1" x14ac:dyDescent="0.3">
      <c r="A66" s="28" t="s">
        <v>2936</v>
      </c>
    </row>
    <row r="67" spans="1:1" x14ac:dyDescent="0.3">
      <c r="A67" s="28" t="s">
        <v>897</v>
      </c>
    </row>
    <row r="68" spans="1:1" x14ac:dyDescent="0.3">
      <c r="A68" s="28" t="s">
        <v>587</v>
      </c>
    </row>
    <row r="69" spans="1:1" x14ac:dyDescent="0.3">
      <c r="A69" s="28" t="s">
        <v>710</v>
      </c>
    </row>
    <row r="70" spans="1:1" x14ac:dyDescent="0.3">
      <c r="A70" s="28" t="s">
        <v>1057</v>
      </c>
    </row>
    <row r="71" spans="1:1" x14ac:dyDescent="0.3">
      <c r="A71" s="28" t="s">
        <v>2065</v>
      </c>
    </row>
    <row r="72" spans="1:1" x14ac:dyDescent="0.3">
      <c r="A72" s="28" t="s">
        <v>2071</v>
      </c>
    </row>
    <row r="73" spans="1:1" x14ac:dyDescent="0.3">
      <c r="A73" s="28" t="s">
        <v>422</v>
      </c>
    </row>
    <row r="74" spans="1:1" x14ac:dyDescent="0.3">
      <c r="A74" s="28" t="s">
        <v>4147</v>
      </c>
    </row>
    <row r="75" spans="1:1" x14ac:dyDescent="0.3">
      <c r="A75" s="28" t="s">
        <v>1707</v>
      </c>
    </row>
    <row r="76" spans="1:1" x14ac:dyDescent="0.3">
      <c r="A76" s="28" t="s">
        <v>4486</v>
      </c>
    </row>
    <row r="77" spans="1:1" x14ac:dyDescent="0.3">
      <c r="A77" s="28" t="s">
        <v>358</v>
      </c>
    </row>
    <row r="78" spans="1:1" x14ac:dyDescent="0.3">
      <c r="A78" s="28" t="s">
        <v>2319</v>
      </c>
    </row>
    <row r="79" spans="1:1" x14ac:dyDescent="0.3">
      <c r="A79" s="28" t="s">
        <v>215</v>
      </c>
    </row>
    <row r="80" spans="1:1" x14ac:dyDescent="0.3">
      <c r="A80" s="28" t="s">
        <v>1235</v>
      </c>
    </row>
    <row r="81" spans="1:1" x14ac:dyDescent="0.3">
      <c r="A81" s="28" t="s">
        <v>1071</v>
      </c>
    </row>
    <row r="82" spans="1:1" x14ac:dyDescent="0.3">
      <c r="A82" s="28" t="s">
        <v>459</v>
      </c>
    </row>
    <row r="83" spans="1:1" x14ac:dyDescent="0.3">
      <c r="A83" s="28" t="s">
        <v>2789</v>
      </c>
    </row>
    <row r="84" spans="1:1" x14ac:dyDescent="0.3">
      <c r="A84" s="28" t="s">
        <v>162</v>
      </c>
    </row>
    <row r="85" spans="1:1" x14ac:dyDescent="0.3">
      <c r="A85" s="28" t="s">
        <v>2323</v>
      </c>
    </row>
    <row r="86" spans="1:1" x14ac:dyDescent="0.3">
      <c r="A86" s="28" t="s">
        <v>2680</v>
      </c>
    </row>
    <row r="87" spans="1:1" x14ac:dyDescent="0.3">
      <c r="A87" s="28" t="s">
        <v>2283</v>
      </c>
    </row>
    <row r="88" spans="1:1" x14ac:dyDescent="0.3">
      <c r="A88" s="28" t="s">
        <v>681</v>
      </c>
    </row>
    <row r="89" spans="1:1" x14ac:dyDescent="0.3">
      <c r="A89" s="28" t="s">
        <v>2689</v>
      </c>
    </row>
    <row r="90" spans="1:1" x14ac:dyDescent="0.3">
      <c r="A90" s="28" t="s">
        <v>521</v>
      </c>
    </row>
    <row r="91" spans="1:1" x14ac:dyDescent="0.3">
      <c r="A91" s="28" t="s">
        <v>2245</v>
      </c>
    </row>
    <row r="92" spans="1:1" x14ac:dyDescent="0.3">
      <c r="A92" s="28" t="s">
        <v>1425</v>
      </c>
    </row>
    <row r="93" spans="1:1" x14ac:dyDescent="0.3">
      <c r="A93" s="28" t="s">
        <v>225</v>
      </c>
    </row>
    <row r="94" spans="1:1" x14ac:dyDescent="0.3">
      <c r="A94" s="28" t="s">
        <v>2201</v>
      </c>
    </row>
    <row r="95" spans="1:1" x14ac:dyDescent="0.3">
      <c r="A95" s="28" t="s">
        <v>2173</v>
      </c>
    </row>
    <row r="96" spans="1:1" x14ac:dyDescent="0.3">
      <c r="A96" s="28" t="s">
        <v>1067</v>
      </c>
    </row>
    <row r="97" spans="1:1" x14ac:dyDescent="0.3">
      <c r="A97" s="28" t="s">
        <v>263</v>
      </c>
    </row>
    <row r="98" spans="1:1" x14ac:dyDescent="0.3">
      <c r="A98" s="28" t="s">
        <v>542</v>
      </c>
    </row>
    <row r="99" spans="1:1" x14ac:dyDescent="0.3">
      <c r="A99" s="28" t="s">
        <v>747</v>
      </c>
    </row>
    <row r="100" spans="1:1" x14ac:dyDescent="0.3">
      <c r="A100" s="28" t="s">
        <v>406</v>
      </c>
    </row>
    <row r="101" spans="1:1" x14ac:dyDescent="0.3">
      <c r="A101" s="28" t="s">
        <v>156</v>
      </c>
    </row>
    <row r="102" spans="1:1" x14ac:dyDescent="0.3">
      <c r="A102" s="28" t="s">
        <v>4495</v>
      </c>
    </row>
    <row r="103" spans="1:1" x14ac:dyDescent="0.3">
      <c r="A103" s="28" t="s">
        <v>183</v>
      </c>
    </row>
    <row r="104" spans="1:1" x14ac:dyDescent="0.3">
      <c r="A104" s="28" t="s">
        <v>1014</v>
      </c>
    </row>
    <row r="105" spans="1:1" x14ac:dyDescent="0.3">
      <c r="A105" s="28" t="s">
        <v>1687</v>
      </c>
    </row>
    <row r="106" spans="1:1" x14ac:dyDescent="0.3">
      <c r="A106" s="28" t="s">
        <v>242</v>
      </c>
    </row>
    <row r="107" spans="1:1" x14ac:dyDescent="0.3">
      <c r="A107" s="28" t="s">
        <v>416</v>
      </c>
    </row>
    <row r="108" spans="1:1" x14ac:dyDescent="0.3">
      <c r="A108" s="28" t="s">
        <v>176</v>
      </c>
    </row>
    <row r="109" spans="1:1" x14ac:dyDescent="0.3">
      <c r="A109" s="28" t="s">
        <v>1713</v>
      </c>
    </row>
    <row r="110" spans="1:1" x14ac:dyDescent="0.3">
      <c r="A110" s="28" t="s">
        <v>205</v>
      </c>
    </row>
    <row r="111" spans="1:1" x14ac:dyDescent="0.3">
      <c r="A111" s="28" t="s">
        <v>380</v>
      </c>
    </row>
    <row r="112" spans="1:1" x14ac:dyDescent="0.3">
      <c r="A112" s="28" t="s">
        <v>2861</v>
      </c>
    </row>
    <row r="113" spans="1:1" x14ac:dyDescent="0.3">
      <c r="A113" s="28" t="s">
        <v>334</v>
      </c>
    </row>
    <row r="114" spans="1:1" x14ac:dyDescent="0.3">
      <c r="A114" s="28" t="s">
        <v>392</v>
      </c>
    </row>
    <row r="115" spans="1:1" x14ac:dyDescent="0.3">
      <c r="A115" s="28" t="s">
        <v>1497</v>
      </c>
    </row>
    <row r="116" spans="1:1" x14ac:dyDescent="0.3">
      <c r="A116" s="28" t="s">
        <v>1038</v>
      </c>
    </row>
    <row r="117" spans="1:1" x14ac:dyDescent="0.3">
      <c r="A117" s="28" t="s">
        <v>1322</v>
      </c>
    </row>
    <row r="118" spans="1:1" x14ac:dyDescent="0.3">
      <c r="A118" s="28" t="s">
        <v>195</v>
      </c>
    </row>
    <row r="119" spans="1:1" x14ac:dyDescent="0.3">
      <c r="A119" s="28" t="s">
        <v>170</v>
      </c>
    </row>
    <row r="120" spans="1:1" x14ac:dyDescent="0.3">
      <c r="A120" s="28" t="s">
        <v>1982</v>
      </c>
    </row>
    <row r="121" spans="1:1" x14ac:dyDescent="0.3">
      <c r="A121" s="28" t="s">
        <v>3144</v>
      </c>
    </row>
    <row r="122" spans="1:1" x14ac:dyDescent="0.3">
      <c r="A122" s="28" t="s">
        <v>279</v>
      </c>
    </row>
    <row r="123" spans="1:1" x14ac:dyDescent="0.3">
      <c r="A123" s="28" t="s">
        <v>296</v>
      </c>
    </row>
    <row r="124" spans="1:1" x14ac:dyDescent="0.3">
      <c r="A124" s="28" t="s">
        <v>272</v>
      </c>
    </row>
    <row r="125" spans="1:1" x14ac:dyDescent="0.3">
      <c r="A125" s="28" t="s">
        <v>150</v>
      </c>
    </row>
    <row r="126" spans="1:1" x14ac:dyDescent="0.3">
      <c r="A126" s="28" t="s">
        <v>311</v>
      </c>
    </row>
    <row r="127" spans="1:1" x14ac:dyDescent="0.3">
      <c r="A127" s="28" t="s">
        <v>873</v>
      </c>
    </row>
    <row r="128" spans="1:1" x14ac:dyDescent="0.3">
      <c r="A128" s="28" t="s">
        <v>463</v>
      </c>
    </row>
    <row r="129" spans="1:1" x14ac:dyDescent="0.3">
      <c r="A129" s="28" t="s">
        <v>473</v>
      </c>
    </row>
    <row r="130" spans="1:1" x14ac:dyDescent="0.3">
      <c r="A130" s="28" t="s">
        <v>592</v>
      </c>
    </row>
    <row r="131" spans="1:1" x14ac:dyDescent="0.3">
      <c r="A131" s="28" t="s">
        <v>494</v>
      </c>
    </row>
    <row r="132" spans="1:1" x14ac:dyDescent="0.3">
      <c r="A132" s="28" t="s">
        <v>501</v>
      </c>
    </row>
    <row r="133" spans="1:1" x14ac:dyDescent="0.3">
      <c r="A133" s="28" t="s">
        <v>490</v>
      </c>
    </row>
    <row r="134" spans="1:1" x14ac:dyDescent="0.3">
      <c r="A134" s="28" t="s">
        <v>621</v>
      </c>
    </row>
    <row r="135" spans="1:1" x14ac:dyDescent="0.3">
      <c r="A135" s="28" t="s">
        <v>651</v>
      </c>
    </row>
    <row r="136" spans="1:1" x14ac:dyDescent="0.3">
      <c r="A136" s="28" t="s">
        <v>666</v>
      </c>
    </row>
    <row r="137" spans="1:1" x14ac:dyDescent="0.3">
      <c r="A137" s="28" t="s">
        <v>753</v>
      </c>
    </row>
    <row r="138" spans="1:1" x14ac:dyDescent="0.3">
      <c r="A138" s="28" t="s">
        <v>888</v>
      </c>
    </row>
    <row r="139" spans="1:1" x14ac:dyDescent="0.3">
      <c r="A139" s="28" t="s">
        <v>830</v>
      </c>
    </row>
    <row r="140" spans="1:1" x14ac:dyDescent="0.3">
      <c r="A140" s="28" t="s">
        <v>849</v>
      </c>
    </row>
    <row r="141" spans="1:1" x14ac:dyDescent="0.3">
      <c r="A141" s="28" t="s">
        <v>870</v>
      </c>
    </row>
    <row r="142" spans="1:1" x14ac:dyDescent="0.3">
      <c r="A142" s="28" t="s">
        <v>2428</v>
      </c>
    </row>
    <row r="143" spans="1:1" x14ac:dyDescent="0.3">
      <c r="A143" s="28" t="s">
        <v>986</v>
      </c>
    </row>
    <row r="144" spans="1:1" x14ac:dyDescent="0.3">
      <c r="A144" s="28" t="s">
        <v>1028</v>
      </c>
    </row>
    <row r="145" spans="1:1" x14ac:dyDescent="0.3">
      <c r="A145" s="28" t="s">
        <v>1095</v>
      </c>
    </row>
    <row r="146" spans="1:1" x14ac:dyDescent="0.3">
      <c r="A146" s="28" t="s">
        <v>975</v>
      </c>
    </row>
    <row r="147" spans="1:1" x14ac:dyDescent="0.3">
      <c r="A147" s="28" t="s">
        <v>1033</v>
      </c>
    </row>
    <row r="148" spans="1:1" x14ac:dyDescent="0.3">
      <c r="A148" s="28" t="s">
        <v>1042</v>
      </c>
    </row>
    <row r="149" spans="1:1" x14ac:dyDescent="0.3">
      <c r="A149" s="28" t="s">
        <v>1357</v>
      </c>
    </row>
    <row r="150" spans="1:1" x14ac:dyDescent="0.3">
      <c r="A150" s="28" t="s">
        <v>3165</v>
      </c>
    </row>
    <row r="151" spans="1:1" x14ac:dyDescent="0.3">
      <c r="A151" s="28" t="s">
        <v>1222</v>
      </c>
    </row>
    <row r="152" spans="1:1" x14ac:dyDescent="0.3">
      <c r="A152" s="28" t="s">
        <v>1149</v>
      </c>
    </row>
    <row r="153" spans="1:1" x14ac:dyDescent="0.3">
      <c r="A153" s="28" t="s">
        <v>1139</v>
      </c>
    </row>
    <row r="154" spans="1:1" x14ac:dyDescent="0.3">
      <c r="A154" s="28" t="s">
        <v>1211</v>
      </c>
    </row>
    <row r="155" spans="1:1" x14ac:dyDescent="0.3">
      <c r="A155" s="28" t="s">
        <v>2051</v>
      </c>
    </row>
    <row r="156" spans="1:1" x14ac:dyDescent="0.3">
      <c r="A156" s="28" t="s">
        <v>1228</v>
      </c>
    </row>
    <row r="157" spans="1:1" x14ac:dyDescent="0.3">
      <c r="A157" s="28" t="s">
        <v>1295</v>
      </c>
    </row>
    <row r="158" spans="1:1" x14ac:dyDescent="0.3">
      <c r="A158" s="28" t="s">
        <v>1289</v>
      </c>
    </row>
    <row r="159" spans="1:1" x14ac:dyDescent="0.3">
      <c r="A159" s="28" t="s">
        <v>2635</v>
      </c>
    </row>
    <row r="160" spans="1:1" x14ac:dyDescent="0.3">
      <c r="A160" s="28" t="s">
        <v>1346</v>
      </c>
    </row>
    <row r="161" spans="1:1" x14ac:dyDescent="0.3">
      <c r="A161" s="28" t="s">
        <v>1326</v>
      </c>
    </row>
    <row r="162" spans="1:1" x14ac:dyDescent="0.3">
      <c r="A162" s="28" t="s">
        <v>1371</v>
      </c>
    </row>
    <row r="163" spans="1:1" x14ac:dyDescent="0.3">
      <c r="A163" s="28" t="s">
        <v>2302</v>
      </c>
    </row>
    <row r="164" spans="1:1" x14ac:dyDescent="0.3">
      <c r="A164" s="28" t="s">
        <v>4230</v>
      </c>
    </row>
    <row r="165" spans="1:1" x14ac:dyDescent="0.3">
      <c r="A165" s="28" t="s">
        <v>1405</v>
      </c>
    </row>
    <row r="166" spans="1:1" x14ac:dyDescent="0.3">
      <c r="A166" s="28" t="s">
        <v>3030</v>
      </c>
    </row>
    <row r="167" spans="1:1" x14ac:dyDescent="0.3">
      <c r="A167" s="28" t="s">
        <v>1668</v>
      </c>
    </row>
    <row r="168" spans="1:1" x14ac:dyDescent="0.3">
      <c r="A168" s="28" t="s">
        <v>1636</v>
      </c>
    </row>
    <row r="169" spans="1:1" x14ac:dyDescent="0.3">
      <c r="A169" s="28" t="s">
        <v>1409</v>
      </c>
    </row>
    <row r="170" spans="1:1" x14ac:dyDescent="0.3">
      <c r="A170" s="28" t="s">
        <v>1378</v>
      </c>
    </row>
    <row r="171" spans="1:1" x14ac:dyDescent="0.3">
      <c r="A171" s="28" t="s">
        <v>1561</v>
      </c>
    </row>
    <row r="172" spans="1:1" x14ac:dyDescent="0.3">
      <c r="A172" s="28" t="s">
        <v>1649</v>
      </c>
    </row>
    <row r="173" spans="1:1" x14ac:dyDescent="0.3">
      <c r="A173" s="28" t="s">
        <v>1645</v>
      </c>
    </row>
    <row r="174" spans="1:1" x14ac:dyDescent="0.3">
      <c r="A174" s="28" t="s">
        <v>1553</v>
      </c>
    </row>
    <row r="175" spans="1:1" x14ac:dyDescent="0.3">
      <c r="A175" s="28" t="s">
        <v>3156</v>
      </c>
    </row>
    <row r="176" spans="1:1" x14ac:dyDescent="0.3">
      <c r="A176" s="28" t="s">
        <v>1568</v>
      </c>
    </row>
    <row r="177" spans="1:1" x14ac:dyDescent="0.3">
      <c r="A177" s="28" t="s">
        <v>1735</v>
      </c>
    </row>
    <row r="178" spans="1:1" x14ac:dyDescent="0.3">
      <c r="A178" s="28" t="s">
        <v>1813</v>
      </c>
    </row>
    <row r="179" spans="1:1" x14ac:dyDescent="0.3">
      <c r="A179" s="28" t="s">
        <v>1855</v>
      </c>
    </row>
    <row r="180" spans="1:1" x14ac:dyDescent="0.3">
      <c r="A180" s="28" t="s">
        <v>1975</v>
      </c>
    </row>
    <row r="181" spans="1:1" x14ac:dyDescent="0.3">
      <c r="A181" s="28" t="s">
        <v>1838</v>
      </c>
    </row>
    <row r="182" spans="1:1" x14ac:dyDescent="0.3">
      <c r="A182" s="28" t="s">
        <v>1947</v>
      </c>
    </row>
    <row r="183" spans="1:1" x14ac:dyDescent="0.3">
      <c r="A183" s="28" t="s">
        <v>3135</v>
      </c>
    </row>
    <row r="184" spans="1:1" x14ac:dyDescent="0.3">
      <c r="A184" s="28" t="s">
        <v>2111</v>
      </c>
    </row>
    <row r="185" spans="1:1" x14ac:dyDescent="0.3">
      <c r="A185" s="28" t="s">
        <v>2042</v>
      </c>
    </row>
    <row r="186" spans="1:1" x14ac:dyDescent="0.3">
      <c r="A186" s="28" t="s">
        <v>2148</v>
      </c>
    </row>
    <row r="187" spans="1:1" x14ac:dyDescent="0.3">
      <c r="A187" s="28" t="s">
        <v>2191</v>
      </c>
    </row>
    <row r="188" spans="1:1" x14ac:dyDescent="0.3">
      <c r="A188" s="28" t="s">
        <v>2141</v>
      </c>
    </row>
    <row r="189" spans="1:1" x14ac:dyDescent="0.3">
      <c r="A189" s="28" t="s">
        <v>2182</v>
      </c>
    </row>
    <row r="190" spans="1:1" x14ac:dyDescent="0.3">
      <c r="A190" s="28" t="s">
        <v>2276</v>
      </c>
    </row>
    <row r="191" spans="1:1" x14ac:dyDescent="0.3">
      <c r="A191" s="28" t="s">
        <v>2834</v>
      </c>
    </row>
    <row r="192" spans="1:1" x14ac:dyDescent="0.3">
      <c r="A192" s="28" t="s">
        <v>2476</v>
      </c>
    </row>
    <row r="193" spans="1:1" x14ac:dyDescent="0.3">
      <c r="A193" s="28" t="s">
        <v>2669</v>
      </c>
    </row>
    <row r="194" spans="1:1" x14ac:dyDescent="0.3">
      <c r="A194" s="28" t="s">
        <v>2798</v>
      </c>
    </row>
    <row r="195" spans="1:1" x14ac:dyDescent="0.3">
      <c r="A195" s="28" t="s">
        <v>2763</v>
      </c>
    </row>
    <row r="196" spans="1:1" x14ac:dyDescent="0.3">
      <c r="A196" s="28" t="s">
        <v>2840</v>
      </c>
    </row>
    <row r="197" spans="1:1" x14ac:dyDescent="0.3">
      <c r="A197" s="28" t="s">
        <v>2941</v>
      </c>
    </row>
    <row r="198" spans="1:1" x14ac:dyDescent="0.3">
      <c r="A198" s="28" t="s">
        <v>2905</v>
      </c>
    </row>
    <row r="199" spans="1:1" x14ac:dyDescent="0.3">
      <c r="A199" s="28" t="s">
        <v>2875</v>
      </c>
    </row>
    <row r="200" spans="1:1" x14ac:dyDescent="0.3">
      <c r="A200" s="28" t="s">
        <v>2805</v>
      </c>
    </row>
    <row r="201" spans="1:1" x14ac:dyDescent="0.3">
      <c r="A201" s="28" t="s">
        <v>2775</v>
      </c>
    </row>
    <row r="202" spans="1:1" x14ac:dyDescent="0.3">
      <c r="A202" s="28" t="s">
        <v>4268</v>
      </c>
    </row>
    <row r="203" spans="1:1" x14ac:dyDescent="0.3">
      <c r="A203" s="28" t="s">
        <v>3180</v>
      </c>
    </row>
    <row r="204" spans="1:1" x14ac:dyDescent="0.3">
      <c r="A204" s="28" t="s">
        <v>3190</v>
      </c>
    </row>
    <row r="205" spans="1:1" x14ac:dyDescent="0.3">
      <c r="A205" s="28" t="s">
        <v>3185</v>
      </c>
    </row>
    <row r="206" spans="1:1" x14ac:dyDescent="0.3">
      <c r="A206" s="28" t="s">
        <v>4117</v>
      </c>
    </row>
    <row r="207" spans="1:1" x14ac:dyDescent="0.3">
      <c r="A207" s="28" t="s">
        <v>4119</v>
      </c>
    </row>
    <row r="208" spans="1:1" x14ac:dyDescent="0.3">
      <c r="A208" s="28" t="s">
        <v>4241</v>
      </c>
    </row>
    <row r="209" spans="1:1" x14ac:dyDescent="0.3">
      <c r="A209" s="28" t="s">
        <v>4320</v>
      </c>
    </row>
    <row r="210" spans="1:1" x14ac:dyDescent="0.3">
      <c r="A210" s="28" t="s">
        <v>4273</v>
      </c>
    </row>
    <row r="211" spans="1:1" x14ac:dyDescent="0.3">
      <c r="A211" s="28" t="s">
        <v>4345</v>
      </c>
    </row>
    <row r="212" spans="1:1" x14ac:dyDescent="0.3">
      <c r="A212" s="28" t="s">
        <v>4501</v>
      </c>
    </row>
    <row r="213" spans="1:1" x14ac:dyDescent="0.3">
      <c r="A213" s="28" t="s">
        <v>7</v>
      </c>
    </row>
    <row r="214" spans="1:1" x14ac:dyDescent="0.3">
      <c r="A214" s="28" t="s">
        <v>4821</v>
      </c>
    </row>
    <row r="215" spans="1:1" x14ac:dyDescent="0.3">
      <c r="A215" s="28" t="s">
        <v>4613</v>
      </c>
    </row>
    <row r="216" spans="1:1" x14ac:dyDescent="0.3">
      <c r="A216" s="28" t="s">
        <v>4615</v>
      </c>
    </row>
    <row r="217" spans="1:1" x14ac:dyDescent="0.3">
      <c r="A217" s="28" t="s">
        <v>4617</v>
      </c>
    </row>
    <row r="218" spans="1:1" x14ac:dyDescent="0.3">
      <c r="A218" s="28" t="s">
        <v>4574</v>
      </c>
    </row>
    <row r="219" spans="1:1" x14ac:dyDescent="0.3">
      <c r="A219" s="28" t="s">
        <v>4579</v>
      </c>
    </row>
    <row r="220" spans="1:1" x14ac:dyDescent="0.3">
      <c r="A220" s="28" t="s">
        <v>4687</v>
      </c>
    </row>
    <row r="221" spans="1:1" x14ac:dyDescent="0.3">
      <c r="A221" s="28" t="s">
        <v>4630</v>
      </c>
    </row>
    <row r="222" spans="1:1" x14ac:dyDescent="0.3">
      <c r="A222" s="28" t="s">
        <v>4759</v>
      </c>
    </row>
    <row r="223" spans="1:1" x14ac:dyDescent="0.3">
      <c r="A223" s="28" t="s">
        <v>4698</v>
      </c>
    </row>
    <row r="224" spans="1:1" x14ac:dyDescent="0.3">
      <c r="A224" s="28" t="s">
        <v>4762</v>
      </c>
    </row>
    <row r="225" spans="1:1" x14ac:dyDescent="0.3">
      <c r="A225" s="28" t="s">
        <v>4823</v>
      </c>
    </row>
    <row r="226" spans="1:1" x14ac:dyDescent="0.3">
      <c r="A226" s="28" t="s">
        <v>4828</v>
      </c>
    </row>
    <row r="227" spans="1:1" x14ac:dyDescent="0.3">
      <c r="A227" s="28" t="s">
        <v>4885</v>
      </c>
    </row>
    <row r="228" spans="1:1" x14ac:dyDescent="0.3">
      <c r="A228" s="28" t="s">
        <v>4942</v>
      </c>
    </row>
    <row r="229" spans="1:1" x14ac:dyDescent="0.3">
      <c r="A229" s="28" t="s">
        <v>4956</v>
      </c>
    </row>
    <row r="230" spans="1:1" x14ac:dyDescent="0.3">
      <c r="A230" s="28" t="s">
        <v>4989</v>
      </c>
    </row>
    <row r="231" spans="1:1" x14ac:dyDescent="0.3">
      <c r="A231" s="28" t="s">
        <v>5029</v>
      </c>
    </row>
    <row r="232" spans="1:1" x14ac:dyDescent="0.3">
      <c r="A232" s="28" t="s">
        <v>5034</v>
      </c>
    </row>
    <row r="233" spans="1:1" x14ac:dyDescent="0.3">
      <c r="A233" s="28" t="s">
        <v>5035</v>
      </c>
    </row>
    <row r="234" spans="1:1" x14ac:dyDescent="0.3">
      <c r="A234" s="28" t="s">
        <v>5004</v>
      </c>
    </row>
    <row r="235" spans="1:1" x14ac:dyDescent="0.3">
      <c r="A235" s="28" t="s">
        <v>5085</v>
      </c>
    </row>
    <row r="236" spans="1:1" x14ac:dyDescent="0.3">
      <c r="A236" s="28" t="s">
        <v>5063</v>
      </c>
    </row>
    <row r="237" spans="1:1" x14ac:dyDescent="0.3">
      <c r="A237" s="28" t="s">
        <v>5153</v>
      </c>
    </row>
    <row r="238" spans="1:1" x14ac:dyDescent="0.3">
      <c r="A238" s="28" t="s">
        <v>5122</v>
      </c>
    </row>
    <row r="239" spans="1:1" x14ac:dyDescent="0.3">
      <c r="A239" s="28" t="s">
        <v>5254</v>
      </c>
    </row>
    <row r="240" spans="1:1" x14ac:dyDescent="0.3">
      <c r="A240" s="28" t="s">
        <v>5272</v>
      </c>
    </row>
    <row r="241" spans="1:1" x14ac:dyDescent="0.3">
      <c r="A241" s="28" t="s">
        <v>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95E1B-B8D1-4BD2-87E4-9704D4FBDA64}">
  <sheetPr codeName="Sheet1">
    <tabColor rgb="FFFFFF00"/>
  </sheetPr>
  <dimension ref="A1:AC2310"/>
  <sheetViews>
    <sheetView tabSelected="1" view="pageBreakPreview" zoomScale="92" zoomScaleNormal="80" zoomScaleSheetLayoutView="92" workbookViewId="0">
      <pane xSplit="6" ySplit="1" topLeftCell="G2132" activePane="bottomRight" state="frozen"/>
      <selection pane="topRight" activeCell="G1" sqref="G1"/>
      <selection pane="bottomLeft" activeCell="A2" sqref="A2"/>
      <selection pane="bottomRight" activeCell="L2145" sqref="L2145"/>
    </sheetView>
  </sheetViews>
  <sheetFormatPr defaultColWidth="9" defaultRowHeight="16.5" outlineLevelCol="1" x14ac:dyDescent="0.3"/>
  <cols>
    <col min="1" max="1" width="8.875" style="4" bestFit="1" customWidth="1"/>
    <col min="2" max="2" width="16.875" style="35" hidden="1" customWidth="1" outlineLevel="1"/>
    <col min="3" max="3" width="18.5" style="43" hidden="1" customWidth="1" outlineLevel="1"/>
    <col min="4" max="4" width="17.5" style="38" hidden="1" customWidth="1" outlineLevel="1"/>
    <col min="5" max="5" width="16.75" style="38" hidden="1" customWidth="1" outlineLevel="1"/>
    <col min="6" max="6" width="18.125" style="38" customWidth="1" collapsed="1"/>
    <col min="7" max="7" width="18.125" style="4" customWidth="1" outlineLevel="1"/>
    <col min="8" max="8" width="20.375" style="4" customWidth="1" outlineLevel="1"/>
    <col min="9" max="9" width="16.125" style="43" customWidth="1" outlineLevel="1"/>
    <col min="10" max="10" width="23.75" style="4" customWidth="1" outlineLevel="1"/>
    <col min="11" max="11" width="22.25" style="150" customWidth="1" outlineLevel="1"/>
    <col min="12" max="12" width="17.125" style="4" customWidth="1" outlineLevel="1"/>
    <col min="13" max="13" width="40.375" style="35" customWidth="1"/>
    <col min="14" max="14" width="40.25" style="35" customWidth="1"/>
    <col min="15" max="15" width="11.75" style="3" customWidth="1"/>
    <col min="16" max="16" width="55.5" style="39" customWidth="1"/>
    <col min="17" max="17" width="6.25" style="40" customWidth="1" outlineLevel="1"/>
    <col min="18" max="18" width="6.75" style="4" customWidth="1" outlineLevel="1"/>
    <col min="19" max="19" width="14.25" style="4" customWidth="1" outlineLevel="1"/>
    <col min="20" max="20" width="14.875" style="46" customWidth="1" outlineLevel="1"/>
    <col min="21" max="21" width="20.75" style="4" customWidth="1"/>
    <col min="22" max="22" width="46" style="35" customWidth="1" outlineLevel="1"/>
    <col min="23" max="23" width="35.375" style="37" customWidth="1"/>
    <col min="24" max="24" width="22.125" style="4" customWidth="1"/>
    <col min="25" max="25" width="17.625" style="14" bestFit="1" customWidth="1"/>
    <col min="26" max="26" width="20.625" style="14" customWidth="1"/>
    <col min="27" max="27" width="15.75" style="149" customWidth="1"/>
    <col min="28" max="28" width="15.75" style="14" customWidth="1"/>
    <col min="29" max="29" width="19.875" style="7" customWidth="1"/>
    <col min="30" max="16384" width="9" style="5"/>
  </cols>
  <sheetData>
    <row r="1" spans="1:29" s="3" customFormat="1" ht="21" customHeight="1" x14ac:dyDescent="0.25">
      <c r="A1" s="298" t="s">
        <v>117</v>
      </c>
      <c r="B1" s="298" t="s">
        <v>115</v>
      </c>
      <c r="C1" s="299" t="s">
        <v>118</v>
      </c>
      <c r="D1" s="299" t="s">
        <v>119</v>
      </c>
      <c r="E1" s="299" t="s">
        <v>120</v>
      </c>
      <c r="F1" s="33" t="s">
        <v>121</v>
      </c>
      <c r="G1" s="4" t="s">
        <v>4105</v>
      </c>
      <c r="H1" s="4" t="s">
        <v>4104</v>
      </c>
      <c r="I1" s="43" t="s">
        <v>123</v>
      </c>
      <c r="J1" s="4" t="s">
        <v>124</v>
      </c>
      <c r="K1" s="151" t="s">
        <v>125</v>
      </c>
      <c r="L1" s="315" t="s">
        <v>5250</v>
      </c>
      <c r="M1" s="4" t="s">
        <v>127</v>
      </c>
      <c r="N1" s="4" t="s">
        <v>5313</v>
      </c>
      <c r="O1" s="3" t="s">
        <v>129</v>
      </c>
      <c r="P1" s="37" t="s">
        <v>130</v>
      </c>
      <c r="Q1" s="34" t="s">
        <v>5332</v>
      </c>
      <c r="R1" s="35" t="s">
        <v>131</v>
      </c>
      <c r="S1" s="4" t="s">
        <v>132</v>
      </c>
      <c r="T1" s="36" t="s">
        <v>133</v>
      </c>
      <c r="U1" s="4" t="s">
        <v>134</v>
      </c>
      <c r="V1" s="4" t="s">
        <v>135</v>
      </c>
      <c r="W1" s="37" t="s">
        <v>136</v>
      </c>
      <c r="X1" s="36" t="s">
        <v>137</v>
      </c>
      <c r="Y1" s="14" t="s">
        <v>138</v>
      </c>
      <c r="Z1" s="14" t="s">
        <v>139</v>
      </c>
      <c r="AA1" s="149" t="s">
        <v>5314</v>
      </c>
      <c r="AB1" s="14" t="s">
        <v>140</v>
      </c>
      <c r="AC1" s="3" t="s">
        <v>142</v>
      </c>
    </row>
    <row r="2" spans="1:29" s="6" customFormat="1" ht="14.25" x14ac:dyDescent="0.25">
      <c r="A2" s="4">
        <f>ROW()-ROW(RawDataGenPO[[#Headers],[No.]])</f>
        <v>1</v>
      </c>
      <c r="B2" s="35" t="s">
        <v>18</v>
      </c>
      <c r="C2" s="38">
        <v>45464</v>
      </c>
      <c r="D2" s="38"/>
      <c r="E2" s="38"/>
      <c r="F2" s="38">
        <v>45464</v>
      </c>
      <c r="G2" s="4" t="s">
        <v>143</v>
      </c>
      <c r="H2" s="4" t="s">
        <v>144</v>
      </c>
      <c r="I2" s="154">
        <v>45468</v>
      </c>
      <c r="J2" s="154"/>
      <c r="K2" s="153">
        <v>30</v>
      </c>
      <c r="L2" s="4" t="s">
        <v>145</v>
      </c>
      <c r="M2" s="35" t="s">
        <v>146</v>
      </c>
      <c r="N2" s="35" t="s">
        <v>20</v>
      </c>
      <c r="O2" s="3">
        <v>1</v>
      </c>
      <c r="P2" s="39" t="s">
        <v>147</v>
      </c>
      <c r="Q2" s="40">
        <v>2</v>
      </c>
      <c r="R2" s="4" t="s">
        <v>148</v>
      </c>
      <c r="S2" s="41">
        <f>RawDataGenPO[[#This Row],[Total price]]/RawDataGenPO[[#This Row],[Qty'']]</f>
        <v>1225</v>
      </c>
      <c r="T2" s="42">
        <v>2450</v>
      </c>
      <c r="U2" s="13" t="s">
        <v>149</v>
      </c>
      <c r="V2" s="35" t="s">
        <v>150</v>
      </c>
      <c r="W2" s="4" t="s">
        <v>9</v>
      </c>
      <c r="X2" s="4"/>
      <c r="Y2" s="14">
        <v>45498</v>
      </c>
      <c r="Z2" s="14"/>
      <c r="AA2" s="191">
        <f>IF(RawDataGenPO[[#This Row],[Date Gen PO]]="","",RawDataGenPO[[#This Row],[Date recive bill]]-RawDataGenPO[[#This Row],[Date Gen PO]])</f>
        <v>30</v>
      </c>
      <c r="AB2" s="192" t="str">
        <f>IF(RawDataGenPO[[#This Row],[GRN-PO date (Day)]]&gt;RawDataGenPO[[#This Row],[Lead time delivery (day)]],"over deliverry","Ontime")</f>
        <v>Ontime</v>
      </c>
      <c r="AC2" s="193">
        <v>45498</v>
      </c>
    </row>
    <row r="3" spans="1:29" s="6" customFormat="1" ht="14.25" x14ac:dyDescent="0.25">
      <c r="A3" s="4">
        <f>ROW()-ROW(RawDataGenPO[[#Headers],[No.]])</f>
        <v>2</v>
      </c>
      <c r="B3" s="35" t="s">
        <v>18</v>
      </c>
      <c r="C3" s="38">
        <v>45465</v>
      </c>
      <c r="D3" s="38"/>
      <c r="E3" s="38"/>
      <c r="F3" s="38">
        <v>45465</v>
      </c>
      <c r="G3" s="4" t="s">
        <v>151</v>
      </c>
      <c r="H3" s="4" t="s">
        <v>152</v>
      </c>
      <c r="I3" s="155">
        <f>RawDataGenPO[[#This Row],[DMY Create PR]]+7</f>
        <v>45472</v>
      </c>
      <c r="J3" s="155"/>
      <c r="K3" s="153">
        <f>IF(RawDataGenPO[[#This Row],[PO No.]]="","",10)</f>
        <v>10</v>
      </c>
      <c r="L3" s="4" t="s">
        <v>153</v>
      </c>
      <c r="M3" s="35" t="s">
        <v>154</v>
      </c>
      <c r="N3" s="35" t="s">
        <v>19</v>
      </c>
      <c r="O3" s="3">
        <v>1</v>
      </c>
      <c r="P3" s="300" t="s">
        <v>116</v>
      </c>
      <c r="Q3" s="301">
        <v>16</v>
      </c>
      <c r="R3" s="302" t="s">
        <v>155</v>
      </c>
      <c r="S3" s="303">
        <f>RawDataGenPO[[#This Row],[Total price]]/RawDataGenPO[[#This Row],[Qty'']]</f>
        <v>2500</v>
      </c>
      <c r="T3" s="304">
        <v>40000</v>
      </c>
      <c r="U3" s="13" t="s">
        <v>149</v>
      </c>
      <c r="V3" s="35" t="s">
        <v>156</v>
      </c>
      <c r="W3" s="4" t="s">
        <v>9</v>
      </c>
      <c r="X3" s="4"/>
      <c r="Y3" s="14">
        <v>45477</v>
      </c>
      <c r="Z3" s="14"/>
      <c r="AA3" s="191">
        <f>IF(RawDataGenPO[[#This Row],[Date Gen PO]]="","",RawDataGenPO[[#This Row],[Date recive bill]]-RawDataGenPO[[#This Row],[Date Gen PO]])</f>
        <v>5</v>
      </c>
      <c r="AB3" s="192" t="str">
        <f>IF(RawDataGenPO[[#This Row],[GRN-PO date (Day)]]&gt;RawDataGenPO[[#This Row],[Lead time delivery (day)]],"over deliverry","Ontime")</f>
        <v>Ontime</v>
      </c>
      <c r="AC3" s="194"/>
    </row>
    <row r="4" spans="1:29" s="6" customFormat="1" ht="14.25" x14ac:dyDescent="0.25">
      <c r="A4" s="4">
        <f>ROW()-ROW(RawDataGenPO[[#Headers],[No.]])</f>
        <v>3</v>
      </c>
      <c r="B4" s="35" t="s">
        <v>18</v>
      </c>
      <c r="C4" s="38">
        <v>45439</v>
      </c>
      <c r="D4" s="38"/>
      <c r="E4" s="38"/>
      <c r="F4" s="38">
        <v>45439</v>
      </c>
      <c r="G4" s="4" t="s">
        <v>157</v>
      </c>
      <c r="H4" s="4" t="s">
        <v>158</v>
      </c>
      <c r="I4" s="156">
        <f>IF(RawDataGenPO[[#This Row],[PO No.]]="","",RawDataGenPO[[#This Row],[DMY Create PR]]+7)</f>
        <v>45446</v>
      </c>
      <c r="J4" s="156"/>
      <c r="K4" s="153">
        <v>40</v>
      </c>
      <c r="L4" s="4" t="s">
        <v>145</v>
      </c>
      <c r="M4" s="35" t="s">
        <v>159</v>
      </c>
      <c r="N4" s="35" t="s">
        <v>27</v>
      </c>
      <c r="O4" s="3">
        <v>1</v>
      </c>
      <c r="P4" s="39" t="s">
        <v>160</v>
      </c>
      <c r="Q4" s="40">
        <v>1</v>
      </c>
      <c r="R4" s="4" t="s">
        <v>161</v>
      </c>
      <c r="S4" s="41">
        <f>RawDataGenPO[[#This Row],[Total price]]/RawDataGenPO[[#This Row],[Qty'']]</f>
        <v>7225</v>
      </c>
      <c r="T4" s="42">
        <v>7225</v>
      </c>
      <c r="U4" s="16" t="s">
        <v>149</v>
      </c>
      <c r="V4" s="35" t="s">
        <v>162</v>
      </c>
      <c r="W4" s="4" t="s">
        <v>9</v>
      </c>
      <c r="X4" s="4"/>
      <c r="Y4" s="14">
        <v>45481</v>
      </c>
      <c r="Z4" s="14"/>
      <c r="AA4" s="191">
        <f>IF(RawDataGenPO[[#This Row],[Date Gen PO]]="","",RawDataGenPO[[#This Row],[Date recive bill]]-RawDataGenPO[[#This Row],[Date Gen PO]])</f>
        <v>35</v>
      </c>
      <c r="AB4" s="192" t="str">
        <f>IF(RawDataGenPO[[#This Row],[GRN-PO date (Day)]]&gt;RawDataGenPO[[#This Row],[Lead time delivery (day)]],"over deliverry","Ontime")</f>
        <v>Ontime</v>
      </c>
      <c r="AC4" s="194"/>
    </row>
    <row r="5" spans="1:29" s="6" customFormat="1" ht="14.25" x14ac:dyDescent="0.25">
      <c r="A5" s="4">
        <f>ROW()-ROW(RawDataGenPO[[#Headers],[No.]])</f>
        <v>4</v>
      </c>
      <c r="B5" s="35" t="s">
        <v>18</v>
      </c>
      <c r="C5" s="38">
        <v>45439</v>
      </c>
      <c r="D5" s="38"/>
      <c r="E5" s="38"/>
      <c r="F5" s="38">
        <v>45439</v>
      </c>
      <c r="G5" s="4" t="s">
        <v>157</v>
      </c>
      <c r="H5" s="4" t="s">
        <v>158</v>
      </c>
      <c r="I5" s="156">
        <f>IF(RawDataGenPO[[#This Row],[PO No.]]="","",RawDataGenPO[[#This Row],[DMY Create PR]]+7)</f>
        <v>45446</v>
      </c>
      <c r="J5" s="156"/>
      <c r="K5" s="153">
        <v>40</v>
      </c>
      <c r="L5" s="4" t="s">
        <v>145</v>
      </c>
      <c r="M5" s="35" t="s">
        <v>159</v>
      </c>
      <c r="N5" s="35" t="s">
        <v>27</v>
      </c>
      <c r="O5" s="3">
        <v>2</v>
      </c>
      <c r="P5" s="39" t="s">
        <v>163</v>
      </c>
      <c r="Q5" s="40">
        <v>10</v>
      </c>
      <c r="R5" s="4" t="s">
        <v>161</v>
      </c>
      <c r="S5" s="41">
        <f>RawDataGenPO[[#This Row],[Total price]]/RawDataGenPO[[#This Row],[Qty'']]</f>
        <v>42</v>
      </c>
      <c r="T5" s="42">
        <v>420</v>
      </c>
      <c r="U5" s="16" t="s">
        <v>149</v>
      </c>
      <c r="V5" s="35" t="s">
        <v>162</v>
      </c>
      <c r="W5" s="4" t="s">
        <v>9</v>
      </c>
      <c r="X5" s="4"/>
      <c r="Y5" s="14">
        <v>45481</v>
      </c>
      <c r="Z5" s="14"/>
      <c r="AA5" s="191">
        <f>IF(RawDataGenPO[[#This Row],[Date Gen PO]]="","",RawDataGenPO[[#This Row],[Date recive bill]]-RawDataGenPO[[#This Row],[Date Gen PO]])</f>
        <v>35</v>
      </c>
      <c r="AB5" s="192" t="str">
        <f>IF(RawDataGenPO[[#This Row],[GRN-PO date (Day)]]&gt;RawDataGenPO[[#This Row],[Lead time delivery (day)]],"over deliverry","Ontime")</f>
        <v>Ontime</v>
      </c>
      <c r="AC5" s="194"/>
    </row>
    <row r="6" spans="1:29" s="6" customFormat="1" ht="14.25" x14ac:dyDescent="0.25">
      <c r="A6" s="4">
        <f>ROW()-ROW(RawDataGenPO[[#Headers],[No.]])</f>
        <v>5</v>
      </c>
      <c r="B6" s="35" t="s">
        <v>18</v>
      </c>
      <c r="C6" s="38">
        <v>45439</v>
      </c>
      <c r="D6" s="38"/>
      <c r="E6" s="38"/>
      <c r="F6" s="38">
        <v>45439</v>
      </c>
      <c r="G6" s="4" t="s">
        <v>157</v>
      </c>
      <c r="H6" s="4" t="s">
        <v>158</v>
      </c>
      <c r="I6" s="156">
        <f>IF(RawDataGenPO[[#This Row],[PO No.]]="","",RawDataGenPO[[#This Row],[DMY Create PR]]+7)</f>
        <v>45446</v>
      </c>
      <c r="J6" s="156"/>
      <c r="K6" s="153">
        <v>40</v>
      </c>
      <c r="L6" s="4" t="s">
        <v>145</v>
      </c>
      <c r="M6" s="35" t="s">
        <v>159</v>
      </c>
      <c r="N6" s="35" t="s">
        <v>27</v>
      </c>
      <c r="O6" s="3">
        <v>3</v>
      </c>
      <c r="P6" s="39" t="s">
        <v>164</v>
      </c>
      <c r="Q6" s="40">
        <v>100</v>
      </c>
      <c r="R6" s="4" t="s">
        <v>161</v>
      </c>
      <c r="S6" s="41">
        <f>RawDataGenPO[[#This Row],[Total price]]/RawDataGenPO[[#This Row],[Qty'']]</f>
        <v>3.4</v>
      </c>
      <c r="T6" s="42">
        <v>340</v>
      </c>
      <c r="U6" s="16" t="s">
        <v>149</v>
      </c>
      <c r="V6" s="35" t="s">
        <v>162</v>
      </c>
      <c r="W6" s="4" t="s">
        <v>9</v>
      </c>
      <c r="X6" s="4"/>
      <c r="Y6" s="14">
        <v>45481</v>
      </c>
      <c r="Z6" s="14"/>
      <c r="AA6" s="191">
        <f>IF(RawDataGenPO[[#This Row],[Date Gen PO]]="","",RawDataGenPO[[#This Row],[Date recive bill]]-RawDataGenPO[[#This Row],[Date Gen PO]])</f>
        <v>35</v>
      </c>
      <c r="AB6" s="192" t="str">
        <f>IF(RawDataGenPO[[#This Row],[GRN-PO date (Day)]]&gt;RawDataGenPO[[#This Row],[Lead time delivery (day)]],"over deliverry","Ontime")</f>
        <v>Ontime</v>
      </c>
      <c r="AC6" s="194"/>
    </row>
    <row r="7" spans="1:29" s="6" customFormat="1" ht="14.25" x14ac:dyDescent="0.25">
      <c r="A7" s="4">
        <f>ROW()-ROW(RawDataGenPO[[#Headers],[No.]])</f>
        <v>6</v>
      </c>
      <c r="B7" s="35" t="s">
        <v>18</v>
      </c>
      <c r="C7" s="38">
        <v>45439</v>
      </c>
      <c r="D7" s="38"/>
      <c r="E7" s="38"/>
      <c r="F7" s="38">
        <v>45439</v>
      </c>
      <c r="G7" s="4" t="s">
        <v>157</v>
      </c>
      <c r="H7" s="4" t="s">
        <v>158</v>
      </c>
      <c r="I7" s="156">
        <f>IF(RawDataGenPO[[#This Row],[PO No.]]="","",RawDataGenPO[[#This Row],[DMY Create PR]]+7)</f>
        <v>45446</v>
      </c>
      <c r="J7" s="156"/>
      <c r="K7" s="153">
        <v>40</v>
      </c>
      <c r="L7" s="4" t="s">
        <v>145</v>
      </c>
      <c r="M7" s="35" t="s">
        <v>159</v>
      </c>
      <c r="N7" s="35" t="s">
        <v>27</v>
      </c>
      <c r="O7" s="3">
        <v>4</v>
      </c>
      <c r="P7" s="39" t="s">
        <v>165</v>
      </c>
      <c r="Q7" s="40">
        <v>100</v>
      </c>
      <c r="R7" s="4" t="s">
        <v>161</v>
      </c>
      <c r="S7" s="41">
        <f>RawDataGenPO[[#This Row],[Total price]]/RawDataGenPO[[#This Row],[Qty'']]</f>
        <v>3.4</v>
      </c>
      <c r="T7" s="42">
        <v>340</v>
      </c>
      <c r="U7" s="16" t="s">
        <v>149</v>
      </c>
      <c r="V7" s="35" t="s">
        <v>162</v>
      </c>
      <c r="W7" s="4" t="s">
        <v>9</v>
      </c>
      <c r="X7" s="4"/>
      <c r="Y7" s="14">
        <v>45481</v>
      </c>
      <c r="Z7" s="14"/>
      <c r="AA7" s="191">
        <f>IF(RawDataGenPO[[#This Row],[Date Gen PO]]="","",RawDataGenPO[[#This Row],[Date recive bill]]-RawDataGenPO[[#This Row],[Date Gen PO]])</f>
        <v>35</v>
      </c>
      <c r="AB7" s="192" t="str">
        <f>IF(RawDataGenPO[[#This Row],[GRN-PO date (Day)]]&gt;RawDataGenPO[[#This Row],[Lead time delivery (day)]],"over deliverry","Ontime")</f>
        <v>Ontime</v>
      </c>
      <c r="AC7" s="194"/>
    </row>
    <row r="8" spans="1:29" s="6" customFormat="1" ht="28.5" x14ac:dyDescent="0.25">
      <c r="A8" s="4">
        <f>ROW()-ROW(RawDataGenPO[[#Headers],[No.]])</f>
        <v>7</v>
      </c>
      <c r="B8" s="35" t="s">
        <v>18</v>
      </c>
      <c r="C8" s="38">
        <v>45448</v>
      </c>
      <c r="D8" s="38"/>
      <c r="E8" s="38"/>
      <c r="F8" s="38">
        <v>45448</v>
      </c>
      <c r="G8" s="4" t="s">
        <v>166</v>
      </c>
      <c r="H8" s="4" t="s">
        <v>167</v>
      </c>
      <c r="I8" s="156">
        <f>IF(RawDataGenPO[[#This Row],[PO No.]]="","",RawDataGenPO[[#This Row],[DMY Create PR]]+7)</f>
        <v>45455</v>
      </c>
      <c r="J8" s="156"/>
      <c r="K8" s="153">
        <v>40</v>
      </c>
      <c r="L8" s="4" t="s">
        <v>145</v>
      </c>
      <c r="M8" s="35" t="s">
        <v>168</v>
      </c>
      <c r="N8" s="35" t="s">
        <v>113</v>
      </c>
      <c r="O8" s="3">
        <v>1</v>
      </c>
      <c r="P8" s="39" t="s">
        <v>169</v>
      </c>
      <c r="Q8" s="40">
        <v>1</v>
      </c>
      <c r="R8" s="4" t="s">
        <v>161</v>
      </c>
      <c r="S8" s="41">
        <f>RawDataGenPO[[#This Row],[Total price]]/RawDataGenPO[[#This Row],[Qty'']]</f>
        <v>1200</v>
      </c>
      <c r="T8" s="42">
        <v>1200</v>
      </c>
      <c r="U8" s="13" t="s">
        <v>149</v>
      </c>
      <c r="V8" s="35" t="s">
        <v>170</v>
      </c>
      <c r="W8" s="4" t="s">
        <v>9</v>
      </c>
      <c r="X8" s="4"/>
      <c r="Y8" s="14">
        <v>45482</v>
      </c>
      <c r="Z8" s="14"/>
      <c r="AA8" s="191">
        <f>IF(RawDataGenPO[[#This Row],[Date Gen PO]]="","",RawDataGenPO[[#This Row],[Date recive bill]]-RawDataGenPO[[#This Row],[Date Gen PO]])</f>
        <v>27</v>
      </c>
      <c r="AB8" s="192" t="str">
        <f>IF(RawDataGenPO[[#This Row],[GRN-PO date (Day)]]&gt;RawDataGenPO[[#This Row],[Lead time delivery (day)]],"over deliverry","Ontime")</f>
        <v>Ontime</v>
      </c>
      <c r="AC8" s="194"/>
    </row>
    <row r="9" spans="1:29" s="6" customFormat="1" ht="14.25" x14ac:dyDescent="0.25">
      <c r="A9" s="4">
        <f>ROW()-ROW(RawDataGenPO[[#Headers],[No.]])</f>
        <v>8</v>
      </c>
      <c r="B9" s="35" t="s">
        <v>18</v>
      </c>
      <c r="C9" s="45">
        <v>45448</v>
      </c>
      <c r="D9" s="38"/>
      <c r="E9" s="45"/>
      <c r="F9" s="45">
        <v>45448</v>
      </c>
      <c r="G9" s="4" t="s">
        <v>166</v>
      </c>
      <c r="H9" s="4" t="s">
        <v>167</v>
      </c>
      <c r="I9" s="156">
        <f>IF(RawDataGenPO[[#This Row],[PO No.]]="","",RawDataGenPO[[#This Row],[DMY Create PR]]+7)</f>
        <v>45455</v>
      </c>
      <c r="J9" s="156"/>
      <c r="K9" s="153">
        <v>90</v>
      </c>
      <c r="L9" s="4" t="s">
        <v>145</v>
      </c>
      <c r="M9" s="35" t="s">
        <v>168</v>
      </c>
      <c r="N9" s="35" t="s">
        <v>20</v>
      </c>
      <c r="O9" s="3">
        <v>1</v>
      </c>
      <c r="P9" s="39" t="s">
        <v>171</v>
      </c>
      <c r="Q9" s="40">
        <v>1</v>
      </c>
      <c r="R9" s="4" t="s">
        <v>161</v>
      </c>
      <c r="S9" s="41">
        <f>RawDataGenPO[[#This Row],[Total price]]/RawDataGenPO[[#This Row],[Qty'']]</f>
        <v>650</v>
      </c>
      <c r="T9" s="46">
        <v>650</v>
      </c>
      <c r="U9" s="13" t="s">
        <v>149</v>
      </c>
      <c r="V9" s="35" t="s">
        <v>170</v>
      </c>
      <c r="W9" s="4" t="s">
        <v>9</v>
      </c>
      <c r="X9" s="4"/>
      <c r="Y9" s="14">
        <v>45482</v>
      </c>
      <c r="Z9" s="14"/>
      <c r="AA9" s="191">
        <f>IF(RawDataGenPO[[#This Row],[Date Gen PO]]="","",RawDataGenPO[[#This Row],[Date recive bill]]-RawDataGenPO[[#This Row],[Date Gen PO]])</f>
        <v>27</v>
      </c>
      <c r="AB9" s="192" t="str">
        <f>IF(RawDataGenPO[[#This Row],[GRN-PO date (Day)]]&gt;RawDataGenPO[[#This Row],[Lead time delivery (day)]],"over deliverry","Ontime")</f>
        <v>Ontime</v>
      </c>
      <c r="AC9" s="195"/>
    </row>
    <row r="10" spans="1:29" s="6" customFormat="1" ht="14.25" x14ac:dyDescent="0.25">
      <c r="A10" s="4">
        <f>ROW()-ROW(RawDataGenPO[[#Headers],[No.]])</f>
        <v>9</v>
      </c>
      <c r="B10" s="35" t="s">
        <v>18</v>
      </c>
      <c r="C10" s="38">
        <v>45464</v>
      </c>
      <c r="D10" s="38"/>
      <c r="E10" s="38"/>
      <c r="F10" s="38">
        <v>45464</v>
      </c>
      <c r="G10" s="4" t="s">
        <v>172</v>
      </c>
      <c r="H10" s="4" t="s">
        <v>173</v>
      </c>
      <c r="I10" s="156">
        <v>45463</v>
      </c>
      <c r="J10" s="156"/>
      <c r="K10" s="153">
        <f>IF(RawDataGenPO[[#This Row],[PO No.]]="","",10)</f>
        <v>10</v>
      </c>
      <c r="L10" s="4" t="s">
        <v>145</v>
      </c>
      <c r="M10" s="35" t="s">
        <v>47</v>
      </c>
      <c r="N10" s="35" t="s">
        <v>26</v>
      </c>
      <c r="O10" s="3">
        <v>2</v>
      </c>
      <c r="P10" s="39" t="s">
        <v>174</v>
      </c>
      <c r="Q10" s="40">
        <v>2</v>
      </c>
      <c r="R10" s="4" t="s">
        <v>175</v>
      </c>
      <c r="S10" s="41">
        <f>RawDataGenPO[[#This Row],[Total price]]/RawDataGenPO[[#This Row],[Qty'']]</f>
        <v>350</v>
      </c>
      <c r="T10" s="42">
        <v>700</v>
      </c>
      <c r="U10" s="13" t="s">
        <v>149</v>
      </c>
      <c r="V10" s="35" t="s">
        <v>176</v>
      </c>
      <c r="W10" s="4" t="s">
        <v>9</v>
      </c>
      <c r="X10" s="4"/>
      <c r="Y10" s="14">
        <v>45468</v>
      </c>
      <c r="Z10" s="14"/>
      <c r="AA10" s="191">
        <f>IF(RawDataGenPO[[#This Row],[Date Gen PO]]="","",RawDataGenPO[[#This Row],[Date recive bill]]-RawDataGenPO[[#This Row],[Date Gen PO]])</f>
        <v>5</v>
      </c>
      <c r="AB10" s="192" t="str">
        <f>IF(RawDataGenPO[[#This Row],[GRN-PO date (Day)]]&gt;RawDataGenPO[[#This Row],[Lead time delivery (day)]],"over deliverry","Ontime")</f>
        <v>Ontime</v>
      </c>
      <c r="AC10" s="194"/>
    </row>
    <row r="11" spans="1:29" s="6" customFormat="1" ht="14.25" x14ac:dyDescent="0.25">
      <c r="A11" s="4">
        <f>ROW()-ROW(RawDataGenPO[[#Headers],[No.]])</f>
        <v>10</v>
      </c>
      <c r="B11" s="35" t="s">
        <v>18</v>
      </c>
      <c r="C11" s="38">
        <v>45471</v>
      </c>
      <c r="D11" s="38"/>
      <c r="E11" s="38"/>
      <c r="F11" s="38">
        <v>45471</v>
      </c>
      <c r="G11" s="4" t="s">
        <v>177</v>
      </c>
      <c r="H11" s="4" t="s">
        <v>178</v>
      </c>
      <c r="I11" s="156">
        <v>45444</v>
      </c>
      <c r="J11" s="156"/>
      <c r="K11" s="153">
        <f>IF(RawDataGenPO[[#This Row],[PO No.]]="","",10)</f>
        <v>10</v>
      </c>
      <c r="L11" s="4" t="s">
        <v>145</v>
      </c>
      <c r="M11" s="35" t="s">
        <v>47</v>
      </c>
      <c r="N11" s="35" t="s">
        <v>26</v>
      </c>
      <c r="O11" s="3">
        <v>1</v>
      </c>
      <c r="P11" s="39" t="s">
        <v>174</v>
      </c>
      <c r="Q11" s="40">
        <v>2</v>
      </c>
      <c r="R11" s="4" t="s">
        <v>175</v>
      </c>
      <c r="S11" s="41">
        <f>RawDataGenPO[[#This Row],[Total price]]/RawDataGenPO[[#This Row],[Qty'']]</f>
        <v>350</v>
      </c>
      <c r="T11" s="42">
        <v>700</v>
      </c>
      <c r="U11" s="13" t="s">
        <v>149</v>
      </c>
      <c r="V11" s="35" t="s">
        <v>176</v>
      </c>
      <c r="W11" s="4" t="s">
        <v>9</v>
      </c>
      <c r="X11" s="4"/>
      <c r="Y11" s="14">
        <v>45450</v>
      </c>
      <c r="Z11" s="14"/>
      <c r="AA11" s="191">
        <f>IF(RawDataGenPO[[#This Row],[Date Gen PO]]="","",RawDataGenPO[[#This Row],[Date recive bill]]-RawDataGenPO[[#This Row],[Date Gen PO]])</f>
        <v>6</v>
      </c>
      <c r="AB11" s="192" t="str">
        <f>IF(RawDataGenPO[[#This Row],[GRN-PO date (Day)]]&gt;RawDataGenPO[[#This Row],[Lead time delivery (day)]],"over deliverry","Ontime")</f>
        <v>Ontime</v>
      </c>
      <c r="AC11" s="194"/>
    </row>
    <row r="12" spans="1:29" s="6" customFormat="1" ht="14.25" x14ac:dyDescent="0.25">
      <c r="A12" s="4">
        <f>ROW()-ROW(RawDataGenPO[[#Headers],[No.]])</f>
        <v>11</v>
      </c>
      <c r="B12" s="35" t="s">
        <v>18</v>
      </c>
      <c r="C12" s="38">
        <v>45465</v>
      </c>
      <c r="D12" s="38"/>
      <c r="E12" s="38"/>
      <c r="F12" s="38">
        <v>45465</v>
      </c>
      <c r="G12" s="4" t="s">
        <v>179</v>
      </c>
      <c r="H12" s="4" t="s">
        <v>180</v>
      </c>
      <c r="I12" s="156">
        <v>45463</v>
      </c>
      <c r="J12" s="156"/>
      <c r="K12" s="153">
        <f>IF(RawDataGenPO[[#This Row],[PO No.]]="","",10)</f>
        <v>10</v>
      </c>
      <c r="L12" s="4" t="s">
        <v>145</v>
      </c>
      <c r="M12" s="35" t="s">
        <v>181</v>
      </c>
      <c r="N12" s="35" t="s">
        <v>19</v>
      </c>
      <c r="O12" s="3">
        <v>1</v>
      </c>
      <c r="P12" s="39" t="s">
        <v>182</v>
      </c>
      <c r="Q12" s="40">
        <v>11</v>
      </c>
      <c r="R12" s="4" t="s">
        <v>161</v>
      </c>
      <c r="S12" s="41">
        <f>RawDataGenPO[[#This Row],[Total price]]/RawDataGenPO[[#This Row],[Qty'']]</f>
        <v>131.81818181818181</v>
      </c>
      <c r="T12" s="42">
        <v>1450</v>
      </c>
      <c r="U12" s="13" t="s">
        <v>149</v>
      </c>
      <c r="V12" s="35" t="s">
        <v>183</v>
      </c>
      <c r="W12" s="4" t="s">
        <v>9</v>
      </c>
      <c r="X12" s="4"/>
      <c r="Y12" s="14">
        <v>45468</v>
      </c>
      <c r="Z12" s="14"/>
      <c r="AA12" s="191">
        <f>IF(RawDataGenPO[[#This Row],[Date Gen PO]]="","",RawDataGenPO[[#This Row],[Date recive bill]]-RawDataGenPO[[#This Row],[Date Gen PO]])</f>
        <v>5</v>
      </c>
      <c r="AB12" s="192" t="str">
        <f>IF(RawDataGenPO[[#This Row],[GRN-PO date (Day)]]&gt;RawDataGenPO[[#This Row],[Lead time delivery (day)]],"over deliverry","Ontime")</f>
        <v>Ontime</v>
      </c>
      <c r="AC12" s="194"/>
    </row>
    <row r="13" spans="1:29" s="6" customFormat="1" ht="14.25" x14ac:dyDescent="0.25">
      <c r="A13" s="4">
        <f>ROW()-ROW(RawDataGenPO[[#Headers],[No.]])</f>
        <v>12</v>
      </c>
      <c r="B13" s="35" t="s">
        <v>18</v>
      </c>
      <c r="C13" s="38">
        <v>45465</v>
      </c>
      <c r="D13" s="38"/>
      <c r="E13" s="38"/>
      <c r="F13" s="38">
        <v>45465</v>
      </c>
      <c r="G13" s="4" t="s">
        <v>184</v>
      </c>
      <c r="H13" s="4" t="s">
        <v>185</v>
      </c>
      <c r="I13" s="156">
        <f>IF(RawDataGenPO[[#This Row],[PO No.]]="","",RawDataGenPO[[#This Row],[DMY Create PR]]+7)</f>
        <v>45472</v>
      </c>
      <c r="J13" s="156"/>
      <c r="K13" s="153">
        <f>IF(RawDataGenPO[[#This Row],[PO No.]]="","",10)</f>
        <v>10</v>
      </c>
      <c r="L13" s="4" t="s">
        <v>186</v>
      </c>
      <c r="M13" s="35" t="s">
        <v>187</v>
      </c>
      <c r="N13" s="35" t="s">
        <v>27</v>
      </c>
      <c r="O13" s="3">
        <v>1</v>
      </c>
      <c r="P13" s="39" t="s">
        <v>188</v>
      </c>
      <c r="Q13" s="40">
        <v>50</v>
      </c>
      <c r="R13" s="4" t="s">
        <v>161</v>
      </c>
      <c r="S13" s="41">
        <f>RawDataGenPO[[#This Row],[Total price]]/RawDataGenPO[[#This Row],[Qty'']]</f>
        <v>63</v>
      </c>
      <c r="T13" s="42">
        <v>3150</v>
      </c>
      <c r="U13" s="13" t="s">
        <v>149</v>
      </c>
      <c r="V13" s="35" t="s">
        <v>162</v>
      </c>
      <c r="W13" s="4" t="s">
        <v>9</v>
      </c>
      <c r="X13" s="4"/>
      <c r="Y13" s="14">
        <v>45474</v>
      </c>
      <c r="Z13" s="14"/>
      <c r="AA13" s="191">
        <f>IF(RawDataGenPO[[#This Row],[Date Gen PO]]="","",RawDataGenPO[[#This Row],[Date recive bill]]-RawDataGenPO[[#This Row],[Date Gen PO]])</f>
        <v>2</v>
      </c>
      <c r="AB13" s="192" t="str">
        <f>IF(RawDataGenPO[[#This Row],[GRN-PO date (Day)]]&gt;RawDataGenPO[[#This Row],[Lead time delivery (day)]],"over deliverry","Ontime")</f>
        <v>Ontime</v>
      </c>
      <c r="AC13" s="194"/>
    </row>
    <row r="14" spans="1:29" s="6" customFormat="1" ht="14.25" x14ac:dyDescent="0.25">
      <c r="A14" s="4">
        <f>ROW()-ROW(RawDataGenPO[[#Headers],[No.]])</f>
        <v>13</v>
      </c>
      <c r="B14" s="35" t="s">
        <v>18</v>
      </c>
      <c r="C14" s="38">
        <v>45465</v>
      </c>
      <c r="D14" s="38"/>
      <c r="E14" s="38"/>
      <c r="F14" s="38">
        <v>45465</v>
      </c>
      <c r="G14" s="4" t="s">
        <v>184</v>
      </c>
      <c r="H14" s="4" t="s">
        <v>185</v>
      </c>
      <c r="I14" s="156">
        <f>IF(RawDataGenPO[[#This Row],[PO No.]]="","",RawDataGenPO[[#This Row],[DMY Create PR]]+7)</f>
        <v>45472</v>
      </c>
      <c r="J14" s="156"/>
      <c r="K14" s="153">
        <f>IF(RawDataGenPO[[#This Row],[PO No.]]="","",10)</f>
        <v>10</v>
      </c>
      <c r="L14" s="4" t="s">
        <v>189</v>
      </c>
      <c r="M14" s="35" t="s">
        <v>187</v>
      </c>
      <c r="N14" s="35" t="s">
        <v>27</v>
      </c>
      <c r="O14" s="3">
        <v>1</v>
      </c>
      <c r="P14" s="39" t="s">
        <v>190</v>
      </c>
      <c r="Q14" s="40">
        <v>30</v>
      </c>
      <c r="R14" s="4" t="s">
        <v>161</v>
      </c>
      <c r="S14" s="41">
        <f>RawDataGenPO[[#This Row],[Total price]]/RawDataGenPO[[#This Row],[Qty'']]</f>
        <v>134</v>
      </c>
      <c r="T14" s="42">
        <v>4020</v>
      </c>
      <c r="U14" s="13" t="s">
        <v>149</v>
      </c>
      <c r="V14" s="35" t="s">
        <v>162</v>
      </c>
      <c r="W14" s="4" t="s">
        <v>9</v>
      </c>
      <c r="X14" s="4"/>
      <c r="Y14" s="14">
        <v>45474</v>
      </c>
      <c r="Z14" s="14"/>
      <c r="AA14" s="191">
        <f>IF(RawDataGenPO[[#This Row],[Date Gen PO]]="","",RawDataGenPO[[#This Row],[Date recive bill]]-RawDataGenPO[[#This Row],[Date Gen PO]])</f>
        <v>2</v>
      </c>
      <c r="AB14" s="192" t="str">
        <f>IF(RawDataGenPO[[#This Row],[GRN-PO date (Day)]]&gt;RawDataGenPO[[#This Row],[Lead time delivery (day)]],"over deliverry","Ontime")</f>
        <v>Ontime</v>
      </c>
      <c r="AC14" s="194"/>
    </row>
    <row r="15" spans="1:29" s="6" customFormat="1" ht="14.25" x14ac:dyDescent="0.25">
      <c r="A15" s="4">
        <f>ROW()-ROW(RawDataGenPO[[#Headers],[No.]])</f>
        <v>14</v>
      </c>
      <c r="B15" s="35" t="s">
        <v>18</v>
      </c>
      <c r="C15" s="38">
        <v>45468</v>
      </c>
      <c r="D15" s="38"/>
      <c r="E15" s="38"/>
      <c r="F15" s="38">
        <v>45468</v>
      </c>
      <c r="G15" s="4" t="s">
        <v>191</v>
      </c>
      <c r="H15" s="4" t="s">
        <v>192</v>
      </c>
      <c r="I15" s="156">
        <f>IF(RawDataGenPO[[#This Row],[PO No.]]="","",RawDataGenPO[[#This Row],[DMY Create PR]]+7)</f>
        <v>45475</v>
      </c>
      <c r="J15" s="156"/>
      <c r="K15" s="153">
        <f>IF(RawDataGenPO[[#This Row],[PO No.]]="","",20)</f>
        <v>20</v>
      </c>
      <c r="L15" s="4" t="s">
        <v>193</v>
      </c>
      <c r="M15" s="35" t="s">
        <v>181</v>
      </c>
      <c r="N15" s="35" t="s">
        <v>78</v>
      </c>
      <c r="O15" s="3">
        <v>1</v>
      </c>
      <c r="P15" s="39" t="s">
        <v>194</v>
      </c>
      <c r="Q15" s="40">
        <v>1</v>
      </c>
      <c r="R15" s="4" t="s">
        <v>175</v>
      </c>
      <c r="S15" s="41">
        <f>RawDataGenPO[[#This Row],[Total price]]/RawDataGenPO[[#This Row],[Qty'']]</f>
        <v>7800</v>
      </c>
      <c r="T15" s="42">
        <v>7800</v>
      </c>
      <c r="U15" s="13" t="s">
        <v>149</v>
      </c>
      <c r="V15" s="35" t="s">
        <v>195</v>
      </c>
      <c r="W15" s="4" t="s">
        <v>9</v>
      </c>
      <c r="X15" s="4"/>
      <c r="Y15" s="14">
        <v>45489</v>
      </c>
      <c r="Z15" s="14"/>
      <c r="AA15" s="191">
        <f>IF(RawDataGenPO[[#This Row],[Date Gen PO]]="","",RawDataGenPO[[#This Row],[Date recive bill]]-RawDataGenPO[[#This Row],[Date Gen PO]])</f>
        <v>14</v>
      </c>
      <c r="AB15" s="192" t="str">
        <f>IF(RawDataGenPO[[#This Row],[GRN-PO date (Day)]]&gt;RawDataGenPO[[#This Row],[Lead time delivery (day)]],"over deliverry","Ontime")</f>
        <v>Ontime</v>
      </c>
      <c r="AC15" s="194"/>
    </row>
    <row r="16" spans="1:29" s="6" customFormat="1" ht="14.25" x14ac:dyDescent="0.25">
      <c r="A16" s="4">
        <f>ROW()-ROW(RawDataGenPO[[#Headers],[No.]])</f>
        <v>15</v>
      </c>
      <c r="B16" s="35" t="s">
        <v>18</v>
      </c>
      <c r="C16" s="38">
        <v>45468</v>
      </c>
      <c r="D16" s="38"/>
      <c r="E16" s="38"/>
      <c r="F16" s="38">
        <v>45468</v>
      </c>
      <c r="G16" s="4" t="s">
        <v>191</v>
      </c>
      <c r="H16" s="4" t="s">
        <v>192</v>
      </c>
      <c r="I16" s="156">
        <f>IF(RawDataGenPO[[#This Row],[PO No.]]="","",RawDataGenPO[[#This Row],[DMY Create PR]]+7)</f>
        <v>45475</v>
      </c>
      <c r="J16" s="156"/>
      <c r="K16" s="153">
        <f>IF(RawDataGenPO[[#This Row],[PO No.]]="","",20)</f>
        <v>20</v>
      </c>
      <c r="L16" s="4" t="s">
        <v>193</v>
      </c>
      <c r="M16" s="35" t="s">
        <v>181</v>
      </c>
      <c r="N16" s="35" t="s">
        <v>78</v>
      </c>
      <c r="O16" s="3">
        <v>2</v>
      </c>
      <c r="P16" s="39" t="s">
        <v>196</v>
      </c>
      <c r="Q16" s="40">
        <v>1</v>
      </c>
      <c r="R16" s="4" t="s">
        <v>175</v>
      </c>
      <c r="S16" s="41">
        <f>RawDataGenPO[[#This Row],[Total price]]/RawDataGenPO[[#This Row],[Qty'']]</f>
        <v>3600</v>
      </c>
      <c r="T16" s="42">
        <v>3600</v>
      </c>
      <c r="U16" s="13" t="s">
        <v>149</v>
      </c>
      <c r="V16" s="35" t="s">
        <v>195</v>
      </c>
      <c r="W16" s="4" t="s">
        <v>9</v>
      </c>
      <c r="X16" s="4"/>
      <c r="Y16" s="14">
        <v>45489</v>
      </c>
      <c r="Z16" s="14"/>
      <c r="AA16" s="191">
        <f>IF(RawDataGenPO[[#This Row],[Date Gen PO]]="","",RawDataGenPO[[#This Row],[Date recive bill]]-RawDataGenPO[[#This Row],[Date Gen PO]])</f>
        <v>14</v>
      </c>
      <c r="AB16" s="192" t="str">
        <f>IF(RawDataGenPO[[#This Row],[GRN-PO date (Day)]]&gt;RawDataGenPO[[#This Row],[Lead time delivery (day)]],"over deliverry","Ontime")</f>
        <v>Ontime</v>
      </c>
      <c r="AC16" s="194"/>
    </row>
    <row r="17" spans="1:29" s="6" customFormat="1" ht="14.25" x14ac:dyDescent="0.25">
      <c r="A17" s="4">
        <f>ROW()-ROW(RawDataGenPO[[#Headers],[No.]])</f>
        <v>16</v>
      </c>
      <c r="B17" s="35" t="s">
        <v>18</v>
      </c>
      <c r="C17" s="38">
        <v>45468</v>
      </c>
      <c r="D17" s="38"/>
      <c r="E17" s="38"/>
      <c r="F17" s="38">
        <v>45468</v>
      </c>
      <c r="G17" s="4" t="s">
        <v>191</v>
      </c>
      <c r="H17" s="4" t="s">
        <v>192</v>
      </c>
      <c r="I17" s="156">
        <f>IF(RawDataGenPO[[#This Row],[PO No.]]="","",RawDataGenPO[[#This Row],[DMY Create PR]]+7)</f>
        <v>45475</v>
      </c>
      <c r="J17" s="156"/>
      <c r="K17" s="153">
        <f>IF(RawDataGenPO[[#This Row],[PO No.]]="","",20)</f>
        <v>20</v>
      </c>
      <c r="L17" s="4" t="s">
        <v>193</v>
      </c>
      <c r="M17" s="35" t="s">
        <v>181</v>
      </c>
      <c r="N17" s="35" t="s">
        <v>78</v>
      </c>
      <c r="O17" s="3">
        <v>3</v>
      </c>
      <c r="P17" s="39" t="s">
        <v>197</v>
      </c>
      <c r="Q17" s="40">
        <v>3</v>
      </c>
      <c r="R17" s="4" t="s">
        <v>175</v>
      </c>
      <c r="S17" s="41">
        <f>RawDataGenPO[[#This Row],[Total price]]/RawDataGenPO[[#This Row],[Qty'']]</f>
        <v>333.33333333333331</v>
      </c>
      <c r="T17" s="42">
        <v>1000</v>
      </c>
      <c r="U17" s="13" t="s">
        <v>149</v>
      </c>
      <c r="V17" s="35" t="s">
        <v>195</v>
      </c>
      <c r="W17" s="4" t="s">
        <v>9</v>
      </c>
      <c r="X17" s="4"/>
      <c r="Y17" s="14">
        <v>45489</v>
      </c>
      <c r="Z17" s="14"/>
      <c r="AA17" s="191">
        <f>IF(RawDataGenPO[[#This Row],[Date Gen PO]]="","",RawDataGenPO[[#This Row],[Date recive bill]]-RawDataGenPO[[#This Row],[Date Gen PO]])</f>
        <v>14</v>
      </c>
      <c r="AB17" s="192" t="str">
        <f>IF(RawDataGenPO[[#This Row],[GRN-PO date (Day)]]&gt;RawDataGenPO[[#This Row],[Lead time delivery (day)]],"over deliverry","Ontime")</f>
        <v>Ontime</v>
      </c>
      <c r="AC17" s="194"/>
    </row>
    <row r="18" spans="1:29" s="6" customFormat="1" ht="14.25" x14ac:dyDescent="0.25">
      <c r="A18" s="4">
        <f>ROW()-ROW(RawDataGenPO[[#Headers],[No.]])</f>
        <v>17</v>
      </c>
      <c r="B18" s="35" t="s">
        <v>18</v>
      </c>
      <c r="C18" s="38">
        <v>45468</v>
      </c>
      <c r="D18" s="38"/>
      <c r="E18" s="38"/>
      <c r="F18" s="38">
        <v>45468</v>
      </c>
      <c r="G18" s="4" t="s">
        <v>191</v>
      </c>
      <c r="H18" s="4" t="s">
        <v>192</v>
      </c>
      <c r="I18" s="156">
        <f>IF(RawDataGenPO[[#This Row],[PO No.]]="","",RawDataGenPO[[#This Row],[DMY Create PR]]+7)</f>
        <v>45475</v>
      </c>
      <c r="J18" s="156"/>
      <c r="K18" s="153" t="s">
        <v>198</v>
      </c>
      <c r="L18" s="4" t="s">
        <v>193</v>
      </c>
      <c r="M18" s="35" t="s">
        <v>181</v>
      </c>
      <c r="N18" s="35" t="s">
        <v>78</v>
      </c>
      <c r="O18" s="3">
        <v>4</v>
      </c>
      <c r="P18" s="39" t="s">
        <v>199</v>
      </c>
      <c r="Q18" s="40">
        <v>3</v>
      </c>
      <c r="R18" s="4" t="s">
        <v>175</v>
      </c>
      <c r="S18" s="41">
        <f>RawDataGenPO[[#This Row],[Total price]]/RawDataGenPO[[#This Row],[Qty'']]</f>
        <v>333.33333333333331</v>
      </c>
      <c r="T18" s="42">
        <v>1000</v>
      </c>
      <c r="U18" s="13" t="s">
        <v>149</v>
      </c>
      <c r="V18" s="35" t="s">
        <v>195</v>
      </c>
      <c r="W18" s="4" t="s">
        <v>9</v>
      </c>
      <c r="X18" s="4"/>
      <c r="Y18" s="14">
        <v>45489</v>
      </c>
      <c r="Z18" s="14"/>
      <c r="AA18" s="191">
        <f>IF(RawDataGenPO[[#This Row],[Date Gen PO]]="","",RawDataGenPO[[#This Row],[Date recive bill]]-RawDataGenPO[[#This Row],[Date Gen PO]])</f>
        <v>14</v>
      </c>
      <c r="AB18" s="192" t="str">
        <f>IF(RawDataGenPO[[#This Row],[GRN-PO date (Day)]]&gt;RawDataGenPO[[#This Row],[Lead time delivery (day)]],"over deliverry","Ontime")</f>
        <v>Ontime</v>
      </c>
      <c r="AC18" s="194"/>
    </row>
    <row r="19" spans="1:29" s="6" customFormat="1" ht="14.25" x14ac:dyDescent="0.25">
      <c r="A19" s="4">
        <f>ROW()-ROW(RawDataGenPO[[#Headers],[No.]])</f>
        <v>18</v>
      </c>
      <c r="B19" s="35" t="s">
        <v>18</v>
      </c>
      <c r="C19" s="38">
        <v>45468</v>
      </c>
      <c r="D19" s="38"/>
      <c r="E19" s="38"/>
      <c r="F19" s="38">
        <v>45468</v>
      </c>
      <c r="G19" s="4" t="s">
        <v>191</v>
      </c>
      <c r="H19" s="4" t="s">
        <v>192</v>
      </c>
      <c r="I19" s="156">
        <f>IF(RawDataGenPO[[#This Row],[PO No.]]="","",RawDataGenPO[[#This Row],[DMY Create PR]]+7)</f>
        <v>45475</v>
      </c>
      <c r="J19" s="156"/>
      <c r="K19" s="153">
        <f>IF(RawDataGenPO[[#This Row],[PO No.]]="","",20)</f>
        <v>20</v>
      </c>
      <c r="L19" s="4" t="s">
        <v>193</v>
      </c>
      <c r="M19" s="35" t="s">
        <v>181</v>
      </c>
      <c r="N19" s="35" t="s">
        <v>78</v>
      </c>
      <c r="O19" s="3">
        <v>5</v>
      </c>
      <c r="P19" s="39" t="s">
        <v>200</v>
      </c>
      <c r="Q19" s="40">
        <v>1</v>
      </c>
      <c r="R19" s="4" t="s">
        <v>175</v>
      </c>
      <c r="S19" s="41">
        <f>RawDataGenPO[[#This Row],[Total price]]/RawDataGenPO[[#This Row],[Qty'']]</f>
        <v>5500</v>
      </c>
      <c r="T19" s="42">
        <v>5500</v>
      </c>
      <c r="U19" s="13" t="s">
        <v>149</v>
      </c>
      <c r="V19" s="35" t="s">
        <v>195</v>
      </c>
      <c r="W19" s="4" t="s">
        <v>9</v>
      </c>
      <c r="X19" s="4"/>
      <c r="Y19" s="14">
        <v>45489</v>
      </c>
      <c r="Z19" s="14"/>
      <c r="AA19" s="191">
        <f>IF(RawDataGenPO[[#This Row],[Date Gen PO]]="","",RawDataGenPO[[#This Row],[Date recive bill]]-RawDataGenPO[[#This Row],[Date Gen PO]])</f>
        <v>14</v>
      </c>
      <c r="AB19" s="192" t="str">
        <f>IF(RawDataGenPO[[#This Row],[GRN-PO date (Day)]]&gt;RawDataGenPO[[#This Row],[Lead time delivery (day)]],"over deliverry","Ontime")</f>
        <v>Ontime</v>
      </c>
      <c r="AC19" s="194"/>
    </row>
    <row r="20" spans="1:29" s="6" customFormat="1" ht="14.25" x14ac:dyDescent="0.25">
      <c r="A20" s="4">
        <f>ROW()-ROW(RawDataGenPO[[#Headers],[No.]])</f>
        <v>19</v>
      </c>
      <c r="B20" s="35" t="s">
        <v>18</v>
      </c>
      <c r="C20" s="38">
        <v>45468</v>
      </c>
      <c r="D20" s="38"/>
      <c r="E20" s="38"/>
      <c r="F20" s="38">
        <v>45468</v>
      </c>
      <c r="G20" s="4" t="s">
        <v>191</v>
      </c>
      <c r="H20" s="4" t="s">
        <v>192</v>
      </c>
      <c r="I20" s="156">
        <f>IF(RawDataGenPO[[#This Row],[PO No.]]="","",RawDataGenPO[[#This Row],[DMY Create PR]]+7)</f>
        <v>45475</v>
      </c>
      <c r="J20" s="156"/>
      <c r="K20" s="153">
        <f>IF(RawDataGenPO[[#This Row],[PO No.]]="","",20)</f>
        <v>20</v>
      </c>
      <c r="L20" s="4" t="s">
        <v>193</v>
      </c>
      <c r="M20" s="35" t="s">
        <v>181</v>
      </c>
      <c r="N20" s="35" t="s">
        <v>78</v>
      </c>
      <c r="O20" s="3">
        <v>6</v>
      </c>
      <c r="P20" s="39" t="s">
        <v>201</v>
      </c>
      <c r="Q20" s="40">
        <v>1</v>
      </c>
      <c r="R20" s="4" t="s">
        <v>175</v>
      </c>
      <c r="S20" s="41">
        <f>RawDataGenPO[[#This Row],[Total price]]/RawDataGenPO[[#This Row],[Qty'']]</f>
        <v>7000</v>
      </c>
      <c r="T20" s="42">
        <v>7000</v>
      </c>
      <c r="U20" s="13" t="s">
        <v>149</v>
      </c>
      <c r="V20" s="35" t="s">
        <v>195</v>
      </c>
      <c r="W20" s="4" t="s">
        <v>9</v>
      </c>
      <c r="X20" s="4"/>
      <c r="Y20" s="14">
        <v>45489</v>
      </c>
      <c r="Z20" s="14"/>
      <c r="AA20" s="191">
        <f>IF(RawDataGenPO[[#This Row],[Date Gen PO]]="","",RawDataGenPO[[#This Row],[Date recive bill]]-RawDataGenPO[[#This Row],[Date Gen PO]])</f>
        <v>14</v>
      </c>
      <c r="AB20" s="192" t="str">
        <f>IF(RawDataGenPO[[#This Row],[GRN-PO date (Day)]]&gt;RawDataGenPO[[#This Row],[Lead time delivery (day)]],"over deliverry","Ontime")</f>
        <v>Ontime</v>
      </c>
      <c r="AC20" s="194"/>
    </row>
    <row r="21" spans="1:29" s="6" customFormat="1" ht="14.25" x14ac:dyDescent="0.25">
      <c r="A21" s="4">
        <f>ROW()-ROW(RawDataGenPO[[#Headers],[No.]])</f>
        <v>20</v>
      </c>
      <c r="B21" s="35" t="s">
        <v>18</v>
      </c>
      <c r="C21" s="38">
        <v>45465</v>
      </c>
      <c r="D21" s="38"/>
      <c r="E21" s="38"/>
      <c r="F21" s="38">
        <v>45465</v>
      </c>
      <c r="G21" s="4" t="s">
        <v>202</v>
      </c>
      <c r="H21" s="4" t="s">
        <v>203</v>
      </c>
      <c r="I21" s="156">
        <f>IF(RawDataGenPO[[#This Row],[PO No.]]="","",RawDataGenPO[[#This Row],[DMY Create PR]]+7)</f>
        <v>45472</v>
      </c>
      <c r="J21" s="156"/>
      <c r="K21" s="153">
        <v>90</v>
      </c>
      <c r="L21" s="4" t="s">
        <v>193</v>
      </c>
      <c r="M21" s="35" t="s">
        <v>181</v>
      </c>
      <c r="N21" s="35" t="s">
        <v>79</v>
      </c>
      <c r="O21" s="3">
        <v>1</v>
      </c>
      <c r="P21" s="39" t="s">
        <v>204</v>
      </c>
      <c r="Q21" s="40">
        <v>1</v>
      </c>
      <c r="R21" s="4" t="s">
        <v>175</v>
      </c>
      <c r="S21" s="41">
        <f>RawDataGenPO[[#This Row],[Total price]]/RawDataGenPO[[#This Row],[Qty'']]</f>
        <v>10800</v>
      </c>
      <c r="T21" s="42">
        <v>10800</v>
      </c>
      <c r="U21" s="13" t="s">
        <v>149</v>
      </c>
      <c r="V21" s="35" t="s">
        <v>205</v>
      </c>
      <c r="W21" s="4" t="s">
        <v>9</v>
      </c>
      <c r="X21" s="4"/>
      <c r="Y21" s="14">
        <v>45546</v>
      </c>
      <c r="Z21" s="14"/>
      <c r="AA21" s="191">
        <f>IF(RawDataGenPO[[#This Row],[Date Gen PO]]="","",RawDataGenPO[[#This Row],[Date recive bill]]-RawDataGenPO[[#This Row],[Date Gen PO]])</f>
        <v>74</v>
      </c>
      <c r="AB21" s="192" t="str">
        <f>IF(RawDataGenPO[[#This Row],[GRN-PO date (Day)]]&gt;RawDataGenPO[[#This Row],[Lead time delivery (day)]],"over deliverry","Ontime")</f>
        <v>Ontime</v>
      </c>
      <c r="AC21" s="194"/>
    </row>
    <row r="22" spans="1:29" s="6" customFormat="1" ht="14.25" x14ac:dyDescent="0.25">
      <c r="A22" s="4">
        <f>ROW()-ROW(RawDataGenPO[[#Headers],[No.]])</f>
        <v>21</v>
      </c>
      <c r="B22" s="35" t="s">
        <v>18</v>
      </c>
      <c r="C22" s="38">
        <v>45465</v>
      </c>
      <c r="D22" s="38"/>
      <c r="E22" s="38"/>
      <c r="F22" s="38">
        <v>45465</v>
      </c>
      <c r="G22" s="4" t="s">
        <v>202</v>
      </c>
      <c r="H22" s="4" t="s">
        <v>203</v>
      </c>
      <c r="I22" s="156">
        <f>IF(RawDataGenPO[[#This Row],[PO No.]]="","",RawDataGenPO[[#This Row],[DMY Create PR]]+7)</f>
        <v>45472</v>
      </c>
      <c r="J22" s="156"/>
      <c r="K22" s="153">
        <v>90</v>
      </c>
      <c r="L22" s="4" t="s">
        <v>193</v>
      </c>
      <c r="M22" s="35" t="s">
        <v>181</v>
      </c>
      <c r="N22" s="35" t="s">
        <v>79</v>
      </c>
      <c r="O22" s="3">
        <v>2</v>
      </c>
      <c r="P22" s="39" t="s">
        <v>206</v>
      </c>
      <c r="Q22" s="40">
        <v>1</v>
      </c>
      <c r="R22" s="4" t="s">
        <v>175</v>
      </c>
      <c r="S22" s="41">
        <f>RawDataGenPO[[#This Row],[Total price]]/RawDataGenPO[[#This Row],[Qty'']]</f>
        <v>6000</v>
      </c>
      <c r="T22" s="42">
        <v>6000</v>
      </c>
      <c r="U22" s="13" t="s">
        <v>149</v>
      </c>
      <c r="V22" s="35" t="s">
        <v>205</v>
      </c>
      <c r="W22" s="4" t="s">
        <v>9</v>
      </c>
      <c r="X22" s="4"/>
      <c r="Y22" s="14">
        <v>45546</v>
      </c>
      <c r="Z22" s="14"/>
      <c r="AA22" s="191">
        <f>IF(RawDataGenPO[[#This Row],[Date Gen PO]]="","",RawDataGenPO[[#This Row],[Date recive bill]]-RawDataGenPO[[#This Row],[Date Gen PO]])</f>
        <v>74</v>
      </c>
      <c r="AB22" s="192" t="str">
        <f>IF(RawDataGenPO[[#This Row],[GRN-PO date (Day)]]&gt;RawDataGenPO[[#This Row],[Lead time delivery (day)]],"over deliverry","Ontime")</f>
        <v>Ontime</v>
      </c>
      <c r="AC22" s="194"/>
    </row>
    <row r="23" spans="1:29" s="6" customFormat="1" ht="14.25" x14ac:dyDescent="0.25">
      <c r="A23" s="4">
        <f>ROW()-ROW(RawDataGenPO[[#Headers],[No.]])</f>
        <v>22</v>
      </c>
      <c r="B23" s="35" t="s">
        <v>18</v>
      </c>
      <c r="C23" s="38">
        <v>45465</v>
      </c>
      <c r="D23" s="38"/>
      <c r="E23" s="38"/>
      <c r="F23" s="38">
        <v>45465</v>
      </c>
      <c r="G23" s="4" t="s">
        <v>202</v>
      </c>
      <c r="H23" s="4" t="s">
        <v>203</v>
      </c>
      <c r="I23" s="156">
        <f>IF(RawDataGenPO[[#This Row],[PO No.]]="","",RawDataGenPO[[#This Row],[DMY Create PR]]+7)</f>
        <v>45472</v>
      </c>
      <c r="J23" s="156"/>
      <c r="K23" s="153">
        <v>90</v>
      </c>
      <c r="L23" s="4" t="s">
        <v>193</v>
      </c>
      <c r="M23" s="35" t="s">
        <v>181</v>
      </c>
      <c r="N23" s="35" t="s">
        <v>79</v>
      </c>
      <c r="O23" s="3">
        <v>3</v>
      </c>
      <c r="P23" s="39" t="s">
        <v>207</v>
      </c>
      <c r="Q23" s="40">
        <v>1</v>
      </c>
      <c r="R23" s="4" t="s">
        <v>175</v>
      </c>
      <c r="S23" s="41">
        <f>RawDataGenPO[[#This Row],[Total price]]/RawDataGenPO[[#This Row],[Qty'']]</f>
        <v>896</v>
      </c>
      <c r="T23" s="42">
        <v>896</v>
      </c>
      <c r="U23" s="13" t="s">
        <v>149</v>
      </c>
      <c r="V23" s="35" t="s">
        <v>205</v>
      </c>
      <c r="W23" s="4" t="s">
        <v>9</v>
      </c>
      <c r="X23" s="4"/>
      <c r="Y23" s="14">
        <v>45546</v>
      </c>
      <c r="Z23" s="14"/>
      <c r="AA23" s="191">
        <f>IF(RawDataGenPO[[#This Row],[Date Gen PO]]="","",RawDataGenPO[[#This Row],[Date recive bill]]-RawDataGenPO[[#This Row],[Date Gen PO]])</f>
        <v>74</v>
      </c>
      <c r="AB23" s="192" t="str">
        <f>IF(RawDataGenPO[[#This Row],[GRN-PO date (Day)]]&gt;RawDataGenPO[[#This Row],[Lead time delivery (day)]],"over deliverry","Ontime")</f>
        <v>Ontime</v>
      </c>
      <c r="AC23" s="194"/>
    </row>
    <row r="24" spans="1:29" s="6" customFormat="1" ht="14.25" x14ac:dyDescent="0.25">
      <c r="A24" s="4">
        <f>ROW()-ROW(RawDataGenPO[[#Headers],[No.]])</f>
        <v>23</v>
      </c>
      <c r="B24" s="35" t="s">
        <v>18</v>
      </c>
      <c r="C24" s="38">
        <v>45465</v>
      </c>
      <c r="D24" s="38"/>
      <c r="E24" s="38"/>
      <c r="F24" s="38">
        <v>45465</v>
      </c>
      <c r="G24" s="4" t="s">
        <v>202</v>
      </c>
      <c r="H24" s="4" t="s">
        <v>203</v>
      </c>
      <c r="I24" s="156">
        <f>IF(RawDataGenPO[[#This Row],[PO No.]]="","",RawDataGenPO[[#This Row],[DMY Create PR]]+7)</f>
        <v>45472</v>
      </c>
      <c r="J24" s="156"/>
      <c r="K24" s="153">
        <v>90</v>
      </c>
      <c r="L24" s="4" t="s">
        <v>193</v>
      </c>
      <c r="M24" s="35" t="s">
        <v>181</v>
      </c>
      <c r="N24" s="35" t="s">
        <v>79</v>
      </c>
      <c r="O24" s="3">
        <v>4</v>
      </c>
      <c r="P24" s="39" t="s">
        <v>208</v>
      </c>
      <c r="Q24" s="40">
        <v>1</v>
      </c>
      <c r="R24" s="4" t="s">
        <v>175</v>
      </c>
      <c r="S24" s="41">
        <f>RawDataGenPO[[#This Row],[Total price]]/RawDataGenPO[[#This Row],[Qty'']]</f>
        <v>2280</v>
      </c>
      <c r="T24" s="42">
        <v>2280</v>
      </c>
      <c r="U24" s="13" t="s">
        <v>149</v>
      </c>
      <c r="V24" s="35" t="s">
        <v>205</v>
      </c>
      <c r="W24" s="4" t="s">
        <v>9</v>
      </c>
      <c r="X24" s="4"/>
      <c r="Y24" s="14">
        <v>45546</v>
      </c>
      <c r="Z24" s="14"/>
      <c r="AA24" s="191">
        <f>IF(RawDataGenPO[[#This Row],[Date Gen PO]]="","",RawDataGenPO[[#This Row],[Date recive bill]]-RawDataGenPO[[#This Row],[Date Gen PO]])</f>
        <v>74</v>
      </c>
      <c r="AB24" s="192" t="str">
        <f>IF(RawDataGenPO[[#This Row],[GRN-PO date (Day)]]&gt;RawDataGenPO[[#This Row],[Lead time delivery (day)]],"over deliverry","Ontime")</f>
        <v>Ontime</v>
      </c>
      <c r="AC24" s="194"/>
    </row>
    <row r="25" spans="1:29" s="6" customFormat="1" ht="14.25" x14ac:dyDescent="0.25">
      <c r="A25" s="4">
        <f>ROW()-ROW(RawDataGenPO[[#Headers],[No.]])</f>
        <v>24</v>
      </c>
      <c r="B25" s="35" t="s">
        <v>18</v>
      </c>
      <c r="C25" s="38">
        <v>45465</v>
      </c>
      <c r="D25" s="38"/>
      <c r="E25" s="38"/>
      <c r="F25" s="38">
        <v>45465</v>
      </c>
      <c r="G25" s="4" t="s">
        <v>202</v>
      </c>
      <c r="H25" s="4" t="s">
        <v>203</v>
      </c>
      <c r="I25" s="156">
        <f>IF(RawDataGenPO[[#This Row],[PO No.]]="","",RawDataGenPO[[#This Row],[DMY Create PR]]+7)</f>
        <v>45472</v>
      </c>
      <c r="J25" s="156"/>
      <c r="K25" s="153">
        <v>90</v>
      </c>
      <c r="L25" s="4" t="s">
        <v>193</v>
      </c>
      <c r="M25" s="35" t="s">
        <v>181</v>
      </c>
      <c r="N25" s="35" t="s">
        <v>79</v>
      </c>
      <c r="O25" s="3">
        <v>5</v>
      </c>
      <c r="P25" s="39" t="s">
        <v>209</v>
      </c>
      <c r="Q25" s="40">
        <v>1</v>
      </c>
      <c r="R25" s="4" t="s">
        <v>175</v>
      </c>
      <c r="S25" s="41">
        <f>RawDataGenPO[[#This Row],[Total price]]/RawDataGenPO[[#This Row],[Qty'']]</f>
        <v>1000</v>
      </c>
      <c r="T25" s="42">
        <v>1000</v>
      </c>
      <c r="U25" s="13" t="s">
        <v>149</v>
      </c>
      <c r="V25" s="35" t="s">
        <v>205</v>
      </c>
      <c r="W25" s="4" t="s">
        <v>9</v>
      </c>
      <c r="X25" s="4"/>
      <c r="Y25" s="14">
        <v>45546</v>
      </c>
      <c r="Z25" s="14"/>
      <c r="AA25" s="191">
        <f>IF(RawDataGenPO[[#This Row],[Date Gen PO]]="","",RawDataGenPO[[#This Row],[Date recive bill]]-RawDataGenPO[[#This Row],[Date Gen PO]])</f>
        <v>74</v>
      </c>
      <c r="AB25" s="192" t="str">
        <f>IF(RawDataGenPO[[#This Row],[GRN-PO date (Day)]]&gt;RawDataGenPO[[#This Row],[Lead time delivery (day)]],"over deliverry","Ontime")</f>
        <v>Ontime</v>
      </c>
      <c r="AC25" s="194"/>
    </row>
    <row r="26" spans="1:29" s="6" customFormat="1" ht="14.25" x14ac:dyDescent="0.25">
      <c r="A26" s="4">
        <f>ROW()-ROW(RawDataGenPO[[#Headers],[No.]])</f>
        <v>25</v>
      </c>
      <c r="B26" s="35" t="s">
        <v>18</v>
      </c>
      <c r="C26" s="38">
        <v>45465</v>
      </c>
      <c r="D26" s="38"/>
      <c r="E26" s="38"/>
      <c r="F26" s="38">
        <v>45465</v>
      </c>
      <c r="G26" s="4" t="s">
        <v>202</v>
      </c>
      <c r="H26" s="4" t="s">
        <v>203</v>
      </c>
      <c r="I26" s="156">
        <f>IF(RawDataGenPO[[#This Row],[PO No.]]="","",RawDataGenPO[[#This Row],[DMY Create PR]]+7)</f>
        <v>45472</v>
      </c>
      <c r="J26" s="156"/>
      <c r="K26" s="153">
        <v>90</v>
      </c>
      <c r="L26" s="4" t="s">
        <v>193</v>
      </c>
      <c r="M26" s="35" t="s">
        <v>181</v>
      </c>
      <c r="N26" s="35" t="s">
        <v>79</v>
      </c>
      <c r="O26" s="3">
        <v>6</v>
      </c>
      <c r="P26" s="39" t="s">
        <v>210</v>
      </c>
      <c r="Q26" s="40">
        <v>1</v>
      </c>
      <c r="R26" s="4" t="s">
        <v>175</v>
      </c>
      <c r="S26" s="41">
        <f>RawDataGenPO[[#This Row],[Total price]]/RawDataGenPO[[#This Row],[Qty'']]</f>
        <v>1264</v>
      </c>
      <c r="T26" s="42">
        <v>1264</v>
      </c>
      <c r="U26" s="13" t="s">
        <v>149</v>
      </c>
      <c r="V26" s="35" t="s">
        <v>205</v>
      </c>
      <c r="W26" s="4" t="s">
        <v>9</v>
      </c>
      <c r="X26" s="4"/>
      <c r="Y26" s="14">
        <v>45546</v>
      </c>
      <c r="Z26" s="14"/>
      <c r="AA26" s="191">
        <f>IF(RawDataGenPO[[#This Row],[Date Gen PO]]="","",RawDataGenPO[[#This Row],[Date recive bill]]-RawDataGenPO[[#This Row],[Date Gen PO]])</f>
        <v>74</v>
      </c>
      <c r="AB26" s="192" t="str">
        <f>IF(RawDataGenPO[[#This Row],[GRN-PO date (Day)]]&gt;RawDataGenPO[[#This Row],[Lead time delivery (day)]],"over deliverry","Ontime")</f>
        <v>Ontime</v>
      </c>
      <c r="AC26" s="194"/>
    </row>
    <row r="27" spans="1:29" s="6" customFormat="1" ht="14.25" x14ac:dyDescent="0.25">
      <c r="A27" s="4">
        <f>ROW()-ROW(RawDataGenPO[[#Headers],[No.]])</f>
        <v>26</v>
      </c>
      <c r="B27" s="35" t="s">
        <v>18</v>
      </c>
      <c r="C27" s="38">
        <v>45465</v>
      </c>
      <c r="D27" s="38"/>
      <c r="E27" s="38"/>
      <c r="F27" s="38">
        <v>45465</v>
      </c>
      <c r="G27" s="4" t="s">
        <v>202</v>
      </c>
      <c r="H27" s="4" t="s">
        <v>203</v>
      </c>
      <c r="I27" s="156">
        <f>IF(RawDataGenPO[[#This Row],[PO No.]]="","",RawDataGenPO[[#This Row],[DMY Create PR]]+7)</f>
        <v>45472</v>
      </c>
      <c r="J27" s="156"/>
      <c r="K27" s="153">
        <v>90</v>
      </c>
      <c r="L27" s="4" t="s">
        <v>193</v>
      </c>
      <c r="M27" s="35" t="s">
        <v>181</v>
      </c>
      <c r="N27" s="35" t="s">
        <v>79</v>
      </c>
      <c r="O27" s="3">
        <v>7</v>
      </c>
      <c r="P27" s="39" t="s">
        <v>211</v>
      </c>
      <c r="Q27" s="40">
        <v>1</v>
      </c>
      <c r="R27" s="4" t="s">
        <v>175</v>
      </c>
      <c r="S27" s="41">
        <f>RawDataGenPO[[#This Row],[Total price]]/RawDataGenPO[[#This Row],[Qty'']]</f>
        <v>3000</v>
      </c>
      <c r="T27" s="42">
        <v>3000</v>
      </c>
      <c r="U27" s="13" t="s">
        <v>149</v>
      </c>
      <c r="V27" s="35" t="s">
        <v>205</v>
      </c>
      <c r="W27" s="4" t="s">
        <v>9</v>
      </c>
      <c r="X27" s="4"/>
      <c r="Y27" s="14">
        <v>45546</v>
      </c>
      <c r="Z27" s="14"/>
      <c r="AA27" s="191">
        <f>IF(RawDataGenPO[[#This Row],[Date Gen PO]]="","",RawDataGenPO[[#This Row],[Date recive bill]]-RawDataGenPO[[#This Row],[Date Gen PO]])</f>
        <v>74</v>
      </c>
      <c r="AB27" s="192" t="str">
        <f>IF(RawDataGenPO[[#This Row],[GRN-PO date (Day)]]&gt;RawDataGenPO[[#This Row],[Lead time delivery (day)]],"over deliverry","Ontime")</f>
        <v>Ontime</v>
      </c>
      <c r="AC27" s="194"/>
    </row>
    <row r="28" spans="1:29" s="6" customFormat="1" ht="14.25" x14ac:dyDescent="0.25">
      <c r="A28" s="4">
        <f>ROW()-ROW(RawDataGenPO[[#Headers],[No.]])</f>
        <v>27</v>
      </c>
      <c r="B28" s="35" t="s">
        <v>18</v>
      </c>
      <c r="C28" s="38">
        <v>45473</v>
      </c>
      <c r="D28" s="38"/>
      <c r="E28" s="38"/>
      <c r="F28" s="38">
        <v>45473</v>
      </c>
      <c r="G28" s="4" t="s">
        <v>212</v>
      </c>
      <c r="H28" s="4" t="s">
        <v>213</v>
      </c>
      <c r="I28" s="156">
        <f>IF(RawDataGenPO[[#This Row],[PO No.]]="","",RawDataGenPO[[#This Row],[DMY Create PR]]+7)</f>
        <v>45480</v>
      </c>
      <c r="J28" s="156"/>
      <c r="K28" s="153">
        <v>90</v>
      </c>
      <c r="L28" s="4" t="s">
        <v>145</v>
      </c>
      <c r="M28" s="35" t="s">
        <v>181</v>
      </c>
      <c r="N28" s="35" t="s">
        <v>35</v>
      </c>
      <c r="O28" s="3">
        <v>1</v>
      </c>
      <c r="P28" s="39" t="s">
        <v>214</v>
      </c>
      <c r="Q28" s="40">
        <v>1</v>
      </c>
      <c r="R28" s="4" t="s">
        <v>175</v>
      </c>
      <c r="S28" s="41">
        <f>RawDataGenPO[[#This Row],[Total price]]/RawDataGenPO[[#This Row],[Qty'']]</f>
        <v>9950</v>
      </c>
      <c r="T28" s="42">
        <v>9950</v>
      </c>
      <c r="U28" s="13" t="s">
        <v>149</v>
      </c>
      <c r="V28" s="35" t="s">
        <v>215</v>
      </c>
      <c r="W28" s="4" t="s">
        <v>9</v>
      </c>
      <c r="X28" s="4"/>
      <c r="Y28" s="14">
        <v>45509</v>
      </c>
      <c r="Z28" s="14"/>
      <c r="AA28" s="191">
        <f>IF(RawDataGenPO[[#This Row],[Date Gen PO]]="","",RawDataGenPO[[#This Row],[Date recive bill]]-RawDataGenPO[[#This Row],[Date Gen PO]])</f>
        <v>29</v>
      </c>
      <c r="AB28" s="192" t="str">
        <f>IF(RawDataGenPO[[#This Row],[GRN-PO date (Day)]]&gt;RawDataGenPO[[#This Row],[Lead time delivery (day)]],"over deliverry","Ontime")</f>
        <v>Ontime</v>
      </c>
      <c r="AC28" s="194"/>
    </row>
    <row r="29" spans="1:29" s="6" customFormat="1" ht="14.25" x14ac:dyDescent="0.25">
      <c r="A29" s="4">
        <f>ROW()-ROW(RawDataGenPO[[#Headers],[No.]])</f>
        <v>28</v>
      </c>
      <c r="B29" s="35" t="s">
        <v>18</v>
      </c>
      <c r="C29" s="38">
        <v>45473</v>
      </c>
      <c r="D29" s="38"/>
      <c r="E29" s="38"/>
      <c r="F29" s="38">
        <v>45473</v>
      </c>
      <c r="G29" s="4" t="s">
        <v>212</v>
      </c>
      <c r="H29" s="4" t="s">
        <v>213</v>
      </c>
      <c r="I29" s="156">
        <f>IF(RawDataGenPO[[#This Row],[PO No.]]="","",RawDataGenPO[[#This Row],[DMY Create PR]]+7)</f>
        <v>45480</v>
      </c>
      <c r="J29" s="156"/>
      <c r="K29" s="153">
        <v>90</v>
      </c>
      <c r="L29" s="4" t="s">
        <v>145</v>
      </c>
      <c r="M29" s="35" t="s">
        <v>181</v>
      </c>
      <c r="N29" s="35" t="s">
        <v>35</v>
      </c>
      <c r="O29" s="3">
        <v>2</v>
      </c>
      <c r="P29" s="39" t="s">
        <v>216</v>
      </c>
      <c r="Q29" s="40">
        <v>1</v>
      </c>
      <c r="R29" s="4" t="s">
        <v>175</v>
      </c>
      <c r="S29" s="41">
        <f>RawDataGenPO[[#This Row],[Total price]]/RawDataGenPO[[#This Row],[Qty'']]</f>
        <v>9920</v>
      </c>
      <c r="T29" s="42">
        <v>9920</v>
      </c>
      <c r="U29" s="13" t="s">
        <v>149</v>
      </c>
      <c r="V29" s="35" t="s">
        <v>215</v>
      </c>
      <c r="W29" s="4" t="s">
        <v>9</v>
      </c>
      <c r="X29" s="4"/>
      <c r="Y29" s="14">
        <v>45509</v>
      </c>
      <c r="Z29" s="14"/>
      <c r="AA29" s="191">
        <f>IF(RawDataGenPO[[#This Row],[Date Gen PO]]="","",RawDataGenPO[[#This Row],[Date recive bill]]-RawDataGenPO[[#This Row],[Date Gen PO]])</f>
        <v>29</v>
      </c>
      <c r="AB29" s="192" t="str">
        <f>IF(RawDataGenPO[[#This Row],[GRN-PO date (Day)]]&gt;RawDataGenPO[[#This Row],[Lead time delivery (day)]],"over deliverry","Ontime")</f>
        <v>Ontime</v>
      </c>
      <c r="AC29" s="194"/>
    </row>
    <row r="30" spans="1:29" s="8" customFormat="1" ht="34.5" customHeight="1" x14ac:dyDescent="0.25">
      <c r="A30" s="4">
        <f>ROW()-ROW(RawDataGenPO[[#Headers],[No.]])</f>
        <v>29</v>
      </c>
      <c r="B30" s="35" t="s">
        <v>18</v>
      </c>
      <c r="C30" s="38">
        <v>45473</v>
      </c>
      <c r="D30" s="43"/>
      <c r="E30" s="43"/>
      <c r="F30" s="38">
        <v>45473</v>
      </c>
      <c r="G30" s="4" t="s">
        <v>212</v>
      </c>
      <c r="H30" s="4" t="s">
        <v>213</v>
      </c>
      <c r="I30" s="156">
        <f>IF(RawDataGenPO[[#This Row],[PO No.]]="","",RawDataGenPO[[#This Row],[DMY Create PR]]+7)</f>
        <v>45480</v>
      </c>
      <c r="J30" s="156"/>
      <c r="K30" s="153">
        <v>30</v>
      </c>
      <c r="L30" s="4" t="s">
        <v>145</v>
      </c>
      <c r="M30" s="35" t="s">
        <v>217</v>
      </c>
      <c r="N30" s="35" t="s">
        <v>35</v>
      </c>
      <c r="O30" s="3">
        <v>3</v>
      </c>
      <c r="P30" s="39" t="s">
        <v>218</v>
      </c>
      <c r="Q30" s="40">
        <v>1</v>
      </c>
      <c r="R30" s="4" t="s">
        <v>175</v>
      </c>
      <c r="S30" s="41">
        <f>RawDataGenPO[[#This Row],[Total price]]/RawDataGenPO[[#This Row],[Qty'']]</f>
        <v>27500</v>
      </c>
      <c r="T30" s="42">
        <v>27500</v>
      </c>
      <c r="U30" s="13" t="s">
        <v>149</v>
      </c>
      <c r="V30" s="35" t="s">
        <v>215</v>
      </c>
      <c r="W30" s="4" t="s">
        <v>9</v>
      </c>
      <c r="X30" s="4"/>
      <c r="Y30" s="14">
        <v>45509</v>
      </c>
      <c r="Z30" s="14"/>
      <c r="AA30" s="191">
        <f>IF(RawDataGenPO[[#This Row],[Date Gen PO]]="","",RawDataGenPO[[#This Row],[Date recive bill]]-RawDataGenPO[[#This Row],[Date Gen PO]])</f>
        <v>29</v>
      </c>
      <c r="AB30" s="192" t="str">
        <f>IF(RawDataGenPO[[#This Row],[GRN-PO date (Day)]]&gt;RawDataGenPO[[#This Row],[Lead time delivery (day)]],"over deliverry","Ontime")</f>
        <v>Ontime</v>
      </c>
      <c r="AC30" s="194"/>
    </row>
    <row r="31" spans="1:29" s="6" customFormat="1" ht="14.25" x14ac:dyDescent="0.25">
      <c r="A31" s="4">
        <f>ROW()-ROW(RawDataGenPO[[#Headers],[No.]])</f>
        <v>30</v>
      </c>
      <c r="B31" s="35" t="s">
        <v>18</v>
      </c>
      <c r="C31" s="38">
        <v>45462</v>
      </c>
      <c r="D31" s="38"/>
      <c r="E31" s="38"/>
      <c r="F31" s="38">
        <v>45462</v>
      </c>
      <c r="G31" s="4" t="s">
        <v>212</v>
      </c>
      <c r="H31" s="4" t="s">
        <v>219</v>
      </c>
      <c r="I31" s="156">
        <f>IF(RawDataGenPO[[#This Row],[PO No.]]="","",RawDataGenPO[[#This Row],[DMY Create PR]]+7)</f>
        <v>45469</v>
      </c>
      <c r="J31" s="156"/>
      <c r="K31" s="153">
        <f>IF(RawDataGenPO[[#This Row],[PO No.]]="","",10)</f>
        <v>10</v>
      </c>
      <c r="L31" s="4" t="s">
        <v>145</v>
      </c>
      <c r="M31" s="35" t="s">
        <v>128</v>
      </c>
      <c r="N31" s="35" t="s">
        <v>35</v>
      </c>
      <c r="O31" s="3">
        <v>4</v>
      </c>
      <c r="P31" s="39" t="s">
        <v>220</v>
      </c>
      <c r="Q31" s="40">
        <v>1</v>
      </c>
      <c r="R31" s="4" t="s">
        <v>221</v>
      </c>
      <c r="S31" s="41">
        <f>RawDataGenPO[[#This Row],[Total price]]/RawDataGenPO[[#This Row],[Qty'']]</f>
        <v>129500</v>
      </c>
      <c r="T31" s="42">
        <v>129500</v>
      </c>
      <c r="U31" s="16"/>
      <c r="V31" s="35" t="s">
        <v>215</v>
      </c>
      <c r="W31" s="4" t="s">
        <v>9</v>
      </c>
      <c r="X31" s="4"/>
      <c r="Y31" s="14">
        <v>45621</v>
      </c>
      <c r="Z31" s="14"/>
      <c r="AA31" s="191">
        <f>IF(RawDataGenPO[[#This Row],[Date Gen PO]]="","",RawDataGenPO[[#This Row],[Date recive bill]]-RawDataGenPO[[#This Row],[Date Gen PO]])</f>
        <v>152</v>
      </c>
      <c r="AB31" s="192" t="str">
        <f>IF(RawDataGenPO[[#This Row],[GRN-PO date (Day)]]&gt;RawDataGenPO[[#This Row],[Lead time delivery (day)]],"over deliverry","Ontime")</f>
        <v>over deliverry</v>
      </c>
      <c r="AC31" s="194"/>
    </row>
    <row r="32" spans="1:29" s="6" customFormat="1" ht="14.25" x14ac:dyDescent="0.25">
      <c r="A32" s="4">
        <f>ROW()-ROW(RawDataGenPO[[#Headers],[No.]])</f>
        <v>31</v>
      </c>
      <c r="B32" s="35" t="s">
        <v>18</v>
      </c>
      <c r="C32" s="38">
        <v>45468</v>
      </c>
      <c r="D32" s="38"/>
      <c r="E32" s="38"/>
      <c r="F32" s="38">
        <v>45468</v>
      </c>
      <c r="G32" s="4" t="s">
        <v>222</v>
      </c>
      <c r="H32" s="4" t="s">
        <v>223</v>
      </c>
      <c r="I32" s="156">
        <f>IF(RawDataGenPO[[#This Row],[PO No.]]="","",RawDataGenPO[[#This Row],[DMY Create PR]]+7)</f>
        <v>45475</v>
      </c>
      <c r="J32" s="156"/>
      <c r="K32" s="153">
        <f>IF(RawDataGenPO[[#This Row],[PO No.]]="","",10)</f>
        <v>10</v>
      </c>
      <c r="L32" s="4" t="s">
        <v>145</v>
      </c>
      <c r="M32" s="35" t="s">
        <v>159</v>
      </c>
      <c r="N32" s="35" t="s">
        <v>27</v>
      </c>
      <c r="O32" s="3">
        <v>1</v>
      </c>
      <c r="P32" s="39" t="s">
        <v>224</v>
      </c>
      <c r="Q32" s="40">
        <v>30</v>
      </c>
      <c r="R32" s="4" t="s">
        <v>175</v>
      </c>
      <c r="S32" s="41">
        <f>RawDataGenPO[[#This Row],[Total price]]/RawDataGenPO[[#This Row],[Qty'']]</f>
        <v>125</v>
      </c>
      <c r="T32" s="42">
        <v>3750</v>
      </c>
      <c r="U32" s="13" t="s">
        <v>149</v>
      </c>
      <c r="V32" s="35" t="s">
        <v>225</v>
      </c>
      <c r="W32" s="4" t="s">
        <v>9</v>
      </c>
      <c r="X32" s="4"/>
      <c r="Y32" s="14">
        <v>45478</v>
      </c>
      <c r="Z32" s="14"/>
      <c r="AA32" s="191">
        <f>IF(RawDataGenPO[[#This Row],[Date Gen PO]]="","",RawDataGenPO[[#This Row],[Date recive bill]]-RawDataGenPO[[#This Row],[Date Gen PO]])</f>
        <v>3</v>
      </c>
      <c r="AB32" s="192" t="str">
        <f>IF(RawDataGenPO[[#This Row],[GRN-PO date (Day)]]&gt;RawDataGenPO[[#This Row],[Lead time delivery (day)]],"over deliverry","Ontime")</f>
        <v>Ontime</v>
      </c>
      <c r="AC32" s="194"/>
    </row>
    <row r="33" spans="1:29" s="6" customFormat="1" ht="14.25" x14ac:dyDescent="0.25">
      <c r="A33" s="4">
        <f>ROW()-ROW(RawDataGenPO[[#Headers],[No.]])</f>
        <v>32</v>
      </c>
      <c r="B33" s="35" t="s">
        <v>18</v>
      </c>
      <c r="C33" s="38">
        <v>45468</v>
      </c>
      <c r="D33" s="38"/>
      <c r="E33" s="38"/>
      <c r="F33" s="38">
        <v>45468</v>
      </c>
      <c r="G33" s="4" t="s">
        <v>222</v>
      </c>
      <c r="H33" s="4" t="s">
        <v>223</v>
      </c>
      <c r="I33" s="156">
        <f>IF(RawDataGenPO[[#This Row],[PO No.]]="","",RawDataGenPO[[#This Row],[DMY Create PR]]+7)</f>
        <v>45475</v>
      </c>
      <c r="J33" s="156"/>
      <c r="K33" s="153">
        <f>IF(RawDataGenPO[[#This Row],[PO No.]]="","",10)</f>
        <v>10</v>
      </c>
      <c r="L33" s="4" t="s">
        <v>145</v>
      </c>
      <c r="M33" s="35" t="s">
        <v>159</v>
      </c>
      <c r="N33" s="35" t="s">
        <v>27</v>
      </c>
      <c r="O33" s="3">
        <v>2</v>
      </c>
      <c r="P33" s="39" t="s">
        <v>226</v>
      </c>
      <c r="Q33" s="40">
        <v>30</v>
      </c>
      <c r="R33" s="4" t="s">
        <v>175</v>
      </c>
      <c r="S33" s="41">
        <f>RawDataGenPO[[#This Row],[Total price]]/RawDataGenPO[[#This Row],[Qty'']]</f>
        <v>85</v>
      </c>
      <c r="T33" s="42">
        <v>2550</v>
      </c>
      <c r="U33" s="13" t="s">
        <v>149</v>
      </c>
      <c r="V33" s="35" t="s">
        <v>225</v>
      </c>
      <c r="W33" s="4" t="s">
        <v>9</v>
      </c>
      <c r="X33" s="4"/>
      <c r="Y33" s="14">
        <v>45478</v>
      </c>
      <c r="Z33" s="14"/>
      <c r="AA33" s="191">
        <f>IF(RawDataGenPO[[#This Row],[Date Gen PO]]="","",RawDataGenPO[[#This Row],[Date recive bill]]-RawDataGenPO[[#This Row],[Date Gen PO]])</f>
        <v>3</v>
      </c>
      <c r="AB33" s="192" t="str">
        <f>IF(RawDataGenPO[[#This Row],[GRN-PO date (Day)]]&gt;RawDataGenPO[[#This Row],[Lead time delivery (day)]],"over deliverry","Ontime")</f>
        <v>Ontime</v>
      </c>
      <c r="AC33" s="194"/>
    </row>
    <row r="34" spans="1:29" s="6" customFormat="1" ht="14.25" x14ac:dyDescent="0.25">
      <c r="A34" s="4">
        <f>ROW()-ROW(RawDataGenPO[[#Headers],[No.]])</f>
        <v>33</v>
      </c>
      <c r="B34" s="35" t="s">
        <v>18</v>
      </c>
      <c r="C34" s="38">
        <v>45468</v>
      </c>
      <c r="D34" s="38"/>
      <c r="E34" s="38"/>
      <c r="F34" s="38">
        <v>45468</v>
      </c>
      <c r="G34" s="4" t="s">
        <v>222</v>
      </c>
      <c r="H34" s="4" t="s">
        <v>223</v>
      </c>
      <c r="I34" s="156">
        <f>IF(RawDataGenPO[[#This Row],[PO No.]]="","",RawDataGenPO[[#This Row],[DMY Create PR]]+7)</f>
        <v>45475</v>
      </c>
      <c r="J34" s="156"/>
      <c r="K34" s="153">
        <f>IF(RawDataGenPO[[#This Row],[PO No.]]="","",10)</f>
        <v>10</v>
      </c>
      <c r="L34" s="4" t="s">
        <v>145</v>
      </c>
      <c r="M34" s="35" t="s">
        <v>159</v>
      </c>
      <c r="N34" s="35" t="s">
        <v>27</v>
      </c>
      <c r="O34" s="3">
        <v>3</v>
      </c>
      <c r="P34" s="39" t="s">
        <v>227</v>
      </c>
      <c r="Q34" s="40">
        <v>10</v>
      </c>
      <c r="R34" s="4" t="s">
        <v>175</v>
      </c>
      <c r="S34" s="41">
        <f>RawDataGenPO[[#This Row],[Total price]]/RawDataGenPO[[#This Row],[Qty'']]</f>
        <v>825</v>
      </c>
      <c r="T34" s="42">
        <v>8250</v>
      </c>
      <c r="U34" s="13" t="s">
        <v>149</v>
      </c>
      <c r="V34" s="35" t="s">
        <v>225</v>
      </c>
      <c r="W34" s="4" t="s">
        <v>9</v>
      </c>
      <c r="X34" s="4"/>
      <c r="Y34" s="14">
        <v>45478</v>
      </c>
      <c r="Z34" s="14"/>
      <c r="AA34" s="191">
        <f>IF(RawDataGenPO[[#This Row],[Date Gen PO]]="","",RawDataGenPO[[#This Row],[Date recive bill]]-RawDataGenPO[[#This Row],[Date Gen PO]])</f>
        <v>3</v>
      </c>
      <c r="AB34" s="192" t="str">
        <f>IF(RawDataGenPO[[#This Row],[GRN-PO date (Day)]]&gt;RawDataGenPO[[#This Row],[Lead time delivery (day)]],"over deliverry","Ontime")</f>
        <v>Ontime</v>
      </c>
      <c r="AC34" s="194"/>
    </row>
    <row r="35" spans="1:29" s="6" customFormat="1" ht="14.25" x14ac:dyDescent="0.25">
      <c r="A35" s="4">
        <f>ROW()-ROW(RawDataGenPO[[#Headers],[No.]])</f>
        <v>34</v>
      </c>
      <c r="B35" s="35" t="s">
        <v>18</v>
      </c>
      <c r="C35" s="38">
        <v>45468</v>
      </c>
      <c r="D35" s="38"/>
      <c r="E35" s="38"/>
      <c r="F35" s="38">
        <v>45468</v>
      </c>
      <c r="G35" s="4" t="s">
        <v>222</v>
      </c>
      <c r="H35" s="4" t="s">
        <v>223</v>
      </c>
      <c r="I35" s="156">
        <f>IF(RawDataGenPO[[#This Row],[PO No.]]="","",RawDataGenPO[[#This Row],[DMY Create PR]]+7)</f>
        <v>45475</v>
      </c>
      <c r="J35" s="156"/>
      <c r="K35" s="153">
        <f>IF(RawDataGenPO[[#This Row],[PO No.]]="","",10)</f>
        <v>10</v>
      </c>
      <c r="L35" s="4" t="s">
        <v>145</v>
      </c>
      <c r="M35" s="35" t="s">
        <v>159</v>
      </c>
      <c r="N35" s="35" t="s">
        <v>27</v>
      </c>
      <c r="O35" s="3">
        <v>4</v>
      </c>
      <c r="P35" s="39" t="s">
        <v>228</v>
      </c>
      <c r="Q35" s="40">
        <v>40</v>
      </c>
      <c r="R35" s="4" t="s">
        <v>175</v>
      </c>
      <c r="S35" s="41">
        <f>RawDataGenPO[[#This Row],[Total price]]/RawDataGenPO[[#This Row],[Qty'']]</f>
        <v>25</v>
      </c>
      <c r="T35" s="42">
        <v>1000</v>
      </c>
      <c r="U35" s="13" t="s">
        <v>149</v>
      </c>
      <c r="V35" s="35" t="s">
        <v>225</v>
      </c>
      <c r="W35" s="4" t="s">
        <v>9</v>
      </c>
      <c r="X35" s="4"/>
      <c r="Y35" s="14">
        <v>45478</v>
      </c>
      <c r="Z35" s="14"/>
      <c r="AA35" s="191">
        <f>IF(RawDataGenPO[[#This Row],[Date Gen PO]]="","",RawDataGenPO[[#This Row],[Date recive bill]]-RawDataGenPO[[#This Row],[Date Gen PO]])</f>
        <v>3</v>
      </c>
      <c r="AB35" s="192" t="str">
        <f>IF(RawDataGenPO[[#This Row],[GRN-PO date (Day)]]&gt;RawDataGenPO[[#This Row],[Lead time delivery (day)]],"over deliverry","Ontime")</f>
        <v>Ontime</v>
      </c>
      <c r="AC35" s="194"/>
    </row>
    <row r="36" spans="1:29" s="6" customFormat="1" ht="28.5" x14ac:dyDescent="0.25">
      <c r="A36" s="4">
        <f>ROW()-ROW(RawDataGenPO[[#Headers],[No.]])</f>
        <v>35</v>
      </c>
      <c r="B36" s="35" t="s">
        <v>18</v>
      </c>
      <c r="C36" s="43">
        <v>45468</v>
      </c>
      <c r="D36" s="38"/>
      <c r="E36" s="38"/>
      <c r="F36" s="43">
        <v>45468</v>
      </c>
      <c r="G36" s="4" t="s">
        <v>222</v>
      </c>
      <c r="H36" s="4" t="s">
        <v>223</v>
      </c>
      <c r="I36" s="156">
        <f>IF(RawDataGenPO[[#This Row],[PO No.]]="","",RawDataGenPO[[#This Row],[DMY Create PR]]+7)</f>
        <v>45475</v>
      </c>
      <c r="J36" s="156"/>
      <c r="K36" s="153">
        <f>IF(RawDataGenPO[[#This Row],[PO No.]]="","",10)</f>
        <v>10</v>
      </c>
      <c r="L36" s="4" t="s">
        <v>145</v>
      </c>
      <c r="M36" s="35" t="s">
        <v>159</v>
      </c>
      <c r="N36" s="35" t="s">
        <v>27</v>
      </c>
      <c r="O36" s="4">
        <v>5</v>
      </c>
      <c r="P36" s="48" t="s">
        <v>229</v>
      </c>
      <c r="Q36" s="40">
        <v>15</v>
      </c>
      <c r="R36" s="4" t="s">
        <v>175</v>
      </c>
      <c r="S36" s="41">
        <f>RawDataGenPO[[#This Row],[Total price]]/RawDataGenPO[[#This Row],[Qty'']]</f>
        <v>40</v>
      </c>
      <c r="T36" s="42">
        <v>600</v>
      </c>
      <c r="U36" s="13" t="s">
        <v>149</v>
      </c>
      <c r="V36" s="35" t="s">
        <v>225</v>
      </c>
      <c r="W36" s="4" t="s">
        <v>9</v>
      </c>
      <c r="X36" s="4"/>
      <c r="Y36" s="14">
        <v>45478</v>
      </c>
      <c r="Z36" s="14"/>
      <c r="AA36" s="191">
        <f>IF(RawDataGenPO[[#This Row],[Date Gen PO]]="","",RawDataGenPO[[#This Row],[Date recive bill]]-RawDataGenPO[[#This Row],[Date Gen PO]])</f>
        <v>3</v>
      </c>
      <c r="AB36" s="192" t="str">
        <f>IF(RawDataGenPO[[#This Row],[GRN-PO date (Day)]]&gt;RawDataGenPO[[#This Row],[Lead time delivery (day)]],"over deliverry","Ontime")</f>
        <v>Ontime</v>
      </c>
      <c r="AC36" s="194"/>
    </row>
    <row r="37" spans="1:29" s="6" customFormat="1" ht="14.25" x14ac:dyDescent="0.25">
      <c r="A37" s="4">
        <f>ROW()-ROW(RawDataGenPO[[#Headers],[No.]])</f>
        <v>36</v>
      </c>
      <c r="B37" s="35" t="s">
        <v>18</v>
      </c>
      <c r="C37" s="38">
        <v>45468</v>
      </c>
      <c r="D37" s="38"/>
      <c r="E37" s="38"/>
      <c r="F37" s="38">
        <v>45468</v>
      </c>
      <c r="G37" s="4" t="s">
        <v>222</v>
      </c>
      <c r="H37" s="4" t="s">
        <v>223</v>
      </c>
      <c r="I37" s="156">
        <f>IF(RawDataGenPO[[#This Row],[PO No.]]="","",RawDataGenPO[[#This Row],[DMY Create PR]]+7)</f>
        <v>45475</v>
      </c>
      <c r="J37" s="156"/>
      <c r="K37" s="153">
        <f>IF(RawDataGenPO[[#This Row],[PO No.]]="","",10)</f>
        <v>10</v>
      </c>
      <c r="L37" s="4" t="s">
        <v>145</v>
      </c>
      <c r="M37" s="35" t="s">
        <v>159</v>
      </c>
      <c r="N37" s="35" t="s">
        <v>27</v>
      </c>
      <c r="O37" s="3">
        <v>6</v>
      </c>
      <c r="P37" s="39" t="s">
        <v>230</v>
      </c>
      <c r="Q37" s="40">
        <v>100</v>
      </c>
      <c r="R37" s="4" t="s">
        <v>175</v>
      </c>
      <c r="S37" s="41">
        <f>RawDataGenPO[[#This Row],[Total price]]/RawDataGenPO[[#This Row],[Qty'']]</f>
        <v>35</v>
      </c>
      <c r="T37" s="42">
        <v>3500</v>
      </c>
      <c r="U37" s="13" t="s">
        <v>149</v>
      </c>
      <c r="V37" s="35" t="s">
        <v>225</v>
      </c>
      <c r="W37" s="4" t="s">
        <v>9</v>
      </c>
      <c r="X37" s="4"/>
      <c r="Y37" s="14">
        <v>45478</v>
      </c>
      <c r="Z37" s="14"/>
      <c r="AA37" s="191">
        <f>IF(RawDataGenPO[[#This Row],[Date Gen PO]]="","",RawDataGenPO[[#This Row],[Date recive bill]]-RawDataGenPO[[#This Row],[Date Gen PO]])</f>
        <v>3</v>
      </c>
      <c r="AB37" s="192" t="str">
        <f>IF(RawDataGenPO[[#This Row],[GRN-PO date (Day)]]&gt;RawDataGenPO[[#This Row],[Lead time delivery (day)]],"over deliverry","Ontime")</f>
        <v>Ontime</v>
      </c>
      <c r="AC37" s="194"/>
    </row>
    <row r="38" spans="1:29" s="6" customFormat="1" ht="15" customHeight="1" x14ac:dyDescent="0.25">
      <c r="A38" s="4">
        <f>ROW()-ROW(RawDataGenPO[[#Headers],[No.]])</f>
        <v>37</v>
      </c>
      <c r="B38" s="35" t="s">
        <v>18</v>
      </c>
      <c r="C38" s="38">
        <v>45468</v>
      </c>
      <c r="D38" s="38"/>
      <c r="E38" s="38"/>
      <c r="F38" s="38">
        <v>45468</v>
      </c>
      <c r="G38" s="4" t="s">
        <v>222</v>
      </c>
      <c r="H38" s="4" t="s">
        <v>223</v>
      </c>
      <c r="I38" s="156">
        <f>IF(RawDataGenPO[[#This Row],[PO No.]]="","",RawDataGenPO[[#This Row],[DMY Create PR]]+7)</f>
        <v>45475</v>
      </c>
      <c r="J38" s="156"/>
      <c r="K38" s="153">
        <f>IF(RawDataGenPO[[#This Row],[PO No.]]="","",10)</f>
        <v>10</v>
      </c>
      <c r="L38" s="4" t="s">
        <v>145</v>
      </c>
      <c r="M38" s="35" t="s">
        <v>159</v>
      </c>
      <c r="N38" s="35" t="s">
        <v>27</v>
      </c>
      <c r="O38" s="3">
        <v>7</v>
      </c>
      <c r="P38" s="39" t="s">
        <v>231</v>
      </c>
      <c r="Q38" s="40">
        <v>15</v>
      </c>
      <c r="R38" s="4" t="s">
        <v>175</v>
      </c>
      <c r="S38" s="41">
        <f>RawDataGenPO[[#This Row],[Total price]]/RawDataGenPO[[#This Row],[Qty'']]</f>
        <v>3600</v>
      </c>
      <c r="T38" s="42">
        <v>54000</v>
      </c>
      <c r="U38" s="13" t="s">
        <v>149</v>
      </c>
      <c r="V38" s="35" t="s">
        <v>225</v>
      </c>
      <c r="W38" s="4" t="s">
        <v>9</v>
      </c>
      <c r="X38" s="4"/>
      <c r="Y38" s="14">
        <v>45478</v>
      </c>
      <c r="Z38" s="14"/>
      <c r="AA38" s="191">
        <f>IF(RawDataGenPO[[#This Row],[Date Gen PO]]="","",RawDataGenPO[[#This Row],[Date recive bill]]-RawDataGenPO[[#This Row],[Date Gen PO]])</f>
        <v>3</v>
      </c>
      <c r="AB38" s="192" t="str">
        <f>IF(RawDataGenPO[[#This Row],[GRN-PO date (Day)]]&gt;RawDataGenPO[[#This Row],[Lead time delivery (day)]],"over deliverry","Ontime")</f>
        <v>Ontime</v>
      </c>
      <c r="AC38" s="194"/>
    </row>
    <row r="39" spans="1:29" s="6" customFormat="1" ht="14.25" x14ac:dyDescent="0.25">
      <c r="A39" s="4">
        <f>ROW()-ROW(RawDataGenPO[[#Headers],[No.]])</f>
        <v>38</v>
      </c>
      <c r="B39" s="35" t="s">
        <v>18</v>
      </c>
      <c r="C39" s="38">
        <v>45482</v>
      </c>
      <c r="D39" s="38"/>
      <c r="E39" s="38"/>
      <c r="F39" s="38">
        <v>45482</v>
      </c>
      <c r="G39" s="4" t="s">
        <v>232</v>
      </c>
      <c r="H39" s="4" t="s">
        <v>233</v>
      </c>
      <c r="I39" s="156">
        <v>45474</v>
      </c>
      <c r="J39" s="156"/>
      <c r="K39" s="153">
        <f>IF(RawDataGenPO[[#This Row],[PO No.]]="","",10)</f>
        <v>10</v>
      </c>
      <c r="L39" s="4" t="s">
        <v>145</v>
      </c>
      <c r="M39" s="35" t="s">
        <v>128</v>
      </c>
      <c r="N39" s="35" t="s">
        <v>80</v>
      </c>
      <c r="O39" s="3">
        <v>1</v>
      </c>
      <c r="P39" s="39" t="s">
        <v>234</v>
      </c>
      <c r="Q39" s="40">
        <v>1</v>
      </c>
      <c r="R39" s="4" t="s">
        <v>175</v>
      </c>
      <c r="S39" s="41">
        <f>RawDataGenPO[[#This Row],[Total price]]/RawDataGenPO[[#This Row],[Qty'']]</f>
        <v>9025</v>
      </c>
      <c r="T39" s="46">
        <v>9025</v>
      </c>
      <c r="U39" s="13" t="s">
        <v>149</v>
      </c>
      <c r="V39" s="35" t="s">
        <v>235</v>
      </c>
      <c r="W39" s="4" t="s">
        <v>9</v>
      </c>
      <c r="X39" s="4"/>
      <c r="Y39" s="14">
        <v>45484</v>
      </c>
      <c r="Z39" s="14"/>
      <c r="AA39" s="191">
        <f>IF(RawDataGenPO[[#This Row],[Date Gen PO]]="","",RawDataGenPO[[#This Row],[Date recive bill]]-RawDataGenPO[[#This Row],[Date Gen PO]])</f>
        <v>10</v>
      </c>
      <c r="AB39" s="192" t="str">
        <f>IF(RawDataGenPO[[#This Row],[GRN-PO date (Day)]]&gt;RawDataGenPO[[#This Row],[Lead time delivery (day)]],"over deliverry","Ontime")</f>
        <v>Ontime</v>
      </c>
      <c r="AC39" s="194"/>
    </row>
    <row r="40" spans="1:29" s="6" customFormat="1" ht="14.25" x14ac:dyDescent="0.25">
      <c r="A40" s="4">
        <f>ROW()-ROW(RawDataGenPO[[#Headers],[No.]])</f>
        <v>39</v>
      </c>
      <c r="B40" s="35" t="s">
        <v>18</v>
      </c>
      <c r="C40" s="38">
        <v>45482</v>
      </c>
      <c r="D40" s="38"/>
      <c r="E40" s="38"/>
      <c r="F40" s="38">
        <v>45482</v>
      </c>
      <c r="G40" s="4" t="s">
        <v>232</v>
      </c>
      <c r="H40" s="4" t="s">
        <v>233</v>
      </c>
      <c r="I40" s="156">
        <v>45474</v>
      </c>
      <c r="J40" s="156"/>
      <c r="K40" s="153">
        <f>IF(RawDataGenPO[[#This Row],[PO No.]]="","",10)</f>
        <v>10</v>
      </c>
      <c r="L40" s="4" t="s">
        <v>145</v>
      </c>
      <c r="M40" s="35" t="s">
        <v>128</v>
      </c>
      <c r="N40" s="35" t="s">
        <v>80</v>
      </c>
      <c r="O40" s="3">
        <v>2</v>
      </c>
      <c r="P40" s="39" t="s">
        <v>236</v>
      </c>
      <c r="Q40" s="40">
        <v>1</v>
      </c>
      <c r="R40" s="4" t="s">
        <v>175</v>
      </c>
      <c r="S40" s="41">
        <f>RawDataGenPO[[#This Row],[Total price]]/RawDataGenPO[[#This Row],[Qty'']]</f>
        <v>1200</v>
      </c>
      <c r="T40" s="46">
        <v>1200</v>
      </c>
      <c r="U40" s="13" t="s">
        <v>149</v>
      </c>
      <c r="V40" s="35" t="s">
        <v>235</v>
      </c>
      <c r="W40" s="4" t="s">
        <v>9</v>
      </c>
      <c r="X40" s="4"/>
      <c r="Y40" s="14">
        <v>45484</v>
      </c>
      <c r="Z40" s="14"/>
      <c r="AA40" s="191">
        <f>IF(RawDataGenPO[[#This Row],[Date Gen PO]]="","",RawDataGenPO[[#This Row],[Date recive bill]]-RawDataGenPO[[#This Row],[Date Gen PO]])</f>
        <v>10</v>
      </c>
      <c r="AB40" s="192" t="str">
        <f>IF(RawDataGenPO[[#This Row],[GRN-PO date (Day)]]&gt;RawDataGenPO[[#This Row],[Lead time delivery (day)]],"over deliverry","Ontime")</f>
        <v>Ontime</v>
      </c>
      <c r="AC40" s="194"/>
    </row>
    <row r="41" spans="1:29" s="6" customFormat="1" ht="14.25" x14ac:dyDescent="0.25">
      <c r="A41" s="4">
        <f>ROW()-ROW(RawDataGenPO[[#Headers],[No.]])</f>
        <v>40</v>
      </c>
      <c r="B41" s="35" t="s">
        <v>18</v>
      </c>
      <c r="C41" s="38">
        <v>45482</v>
      </c>
      <c r="D41" s="38"/>
      <c r="E41" s="38"/>
      <c r="F41" s="38">
        <v>45482</v>
      </c>
      <c r="G41" s="4" t="s">
        <v>232</v>
      </c>
      <c r="H41" s="4" t="s">
        <v>233</v>
      </c>
      <c r="I41" s="156">
        <v>45474</v>
      </c>
      <c r="J41" s="156"/>
      <c r="K41" s="153">
        <f>IF(RawDataGenPO[[#This Row],[PO No.]]="","",10)</f>
        <v>10</v>
      </c>
      <c r="L41" s="4" t="s">
        <v>145</v>
      </c>
      <c r="M41" s="35" t="s">
        <v>128</v>
      </c>
      <c r="N41" s="35" t="s">
        <v>80</v>
      </c>
      <c r="O41" s="3">
        <v>3</v>
      </c>
      <c r="P41" s="39" t="s">
        <v>237</v>
      </c>
      <c r="Q41" s="40">
        <v>1</v>
      </c>
      <c r="R41" s="4" t="s">
        <v>175</v>
      </c>
      <c r="S41" s="113">
        <f>RawDataGenPO[[#This Row],[Total price]]/RawDataGenPO[[#This Row],[Qty'']]</f>
        <v>1200</v>
      </c>
      <c r="T41" s="46">
        <v>1200</v>
      </c>
      <c r="U41" s="13" t="s">
        <v>149</v>
      </c>
      <c r="V41" s="35" t="s">
        <v>235</v>
      </c>
      <c r="W41" s="4" t="s">
        <v>9</v>
      </c>
      <c r="X41" s="4"/>
      <c r="Y41" s="14">
        <v>45484</v>
      </c>
      <c r="Z41" s="14"/>
      <c r="AA41" s="191">
        <f>IF(RawDataGenPO[[#This Row],[Date Gen PO]]="","",RawDataGenPO[[#This Row],[Date recive bill]]-RawDataGenPO[[#This Row],[Date Gen PO]])</f>
        <v>10</v>
      </c>
      <c r="AB41" s="192" t="str">
        <f>IF(RawDataGenPO[[#This Row],[GRN-PO date (Day)]]&gt;RawDataGenPO[[#This Row],[Lead time delivery (day)]],"over deliverry","Ontime")</f>
        <v>Ontime</v>
      </c>
      <c r="AC41" s="194"/>
    </row>
    <row r="42" spans="1:29" s="6" customFormat="1" ht="28.5" x14ac:dyDescent="0.25">
      <c r="A42" s="4">
        <f>ROW()-ROW(RawDataGenPO[[#Headers],[No.]])</f>
        <v>41</v>
      </c>
      <c r="B42" s="35" t="s">
        <v>18</v>
      </c>
      <c r="C42" s="38">
        <v>45482</v>
      </c>
      <c r="D42" s="38"/>
      <c r="E42" s="38"/>
      <c r="F42" s="38">
        <v>45482</v>
      </c>
      <c r="G42" s="4" t="s">
        <v>238</v>
      </c>
      <c r="H42" s="4" t="s">
        <v>239</v>
      </c>
      <c r="I42" s="156">
        <f>IF(RawDataGenPO[[#This Row],[PO No.]]="","",RawDataGenPO[[#This Row],[DMY Create PR]]+7)</f>
        <v>45489</v>
      </c>
      <c r="J42" s="156"/>
      <c r="K42" s="153">
        <f>IF(RawDataGenPO[[#This Row],[PO No.]]="","",10)</f>
        <v>10</v>
      </c>
      <c r="L42" s="4" t="s">
        <v>145</v>
      </c>
      <c r="M42" s="35" t="s">
        <v>240</v>
      </c>
      <c r="N42" s="35" t="s">
        <v>88</v>
      </c>
      <c r="O42" s="3">
        <v>1</v>
      </c>
      <c r="P42" s="39" t="s">
        <v>241</v>
      </c>
      <c r="Q42" s="40">
        <v>2</v>
      </c>
      <c r="R42" s="4" t="s">
        <v>175</v>
      </c>
      <c r="S42" s="41">
        <f>RawDataGenPO[[#This Row],[Total price]]/RawDataGenPO[[#This Row],[Qty'']]</f>
        <v>5000</v>
      </c>
      <c r="T42" s="42">
        <v>10000</v>
      </c>
      <c r="U42" s="13" t="s">
        <v>149</v>
      </c>
      <c r="V42" s="35" t="s">
        <v>242</v>
      </c>
      <c r="W42" s="4" t="s">
        <v>9</v>
      </c>
      <c r="X42" s="4"/>
      <c r="Y42" s="14">
        <v>45498</v>
      </c>
      <c r="Z42" s="14"/>
      <c r="AA42" s="191">
        <f>IF(RawDataGenPO[[#This Row],[Date Gen PO]]="","",RawDataGenPO[[#This Row],[Date recive bill]]-RawDataGenPO[[#This Row],[Date Gen PO]])</f>
        <v>9</v>
      </c>
      <c r="AB42" s="192" t="str">
        <f>IF(RawDataGenPO[[#This Row],[GRN-PO date (Day)]]&gt;RawDataGenPO[[#This Row],[Lead time delivery (day)]],"over deliverry","Ontime")</f>
        <v>Ontime</v>
      </c>
      <c r="AC42" s="194"/>
    </row>
    <row r="43" spans="1:29" s="6" customFormat="1" ht="28.5" x14ac:dyDescent="0.25">
      <c r="A43" s="4">
        <f>ROW()-ROW(RawDataGenPO[[#Headers],[No.]])</f>
        <v>42</v>
      </c>
      <c r="B43" s="35" t="s">
        <v>18</v>
      </c>
      <c r="C43" s="38">
        <v>45482</v>
      </c>
      <c r="D43" s="38"/>
      <c r="E43" s="38"/>
      <c r="F43" s="38">
        <v>45482</v>
      </c>
      <c r="G43" s="4" t="s">
        <v>243</v>
      </c>
      <c r="H43" s="4" t="s">
        <v>244</v>
      </c>
      <c r="I43" s="156">
        <v>45478</v>
      </c>
      <c r="J43" s="156"/>
      <c r="K43" s="153">
        <f>IF(RawDataGenPO[[#This Row],[PO No.]]="","",10)</f>
        <v>10</v>
      </c>
      <c r="L43" s="4" t="s">
        <v>145</v>
      </c>
      <c r="M43" s="35" t="s">
        <v>159</v>
      </c>
      <c r="N43" s="35" t="s">
        <v>27</v>
      </c>
      <c r="O43" s="3">
        <v>1</v>
      </c>
      <c r="P43" s="39" t="s">
        <v>245</v>
      </c>
      <c r="Q43" s="40">
        <v>6</v>
      </c>
      <c r="R43" s="4" t="s">
        <v>175</v>
      </c>
      <c r="S43" s="41">
        <f>RawDataGenPO[[#This Row],[Total price]]/RawDataGenPO[[#This Row],[Qty'']]</f>
        <v>62.5</v>
      </c>
      <c r="T43" s="42">
        <v>375</v>
      </c>
      <c r="U43" s="13" t="s">
        <v>149</v>
      </c>
      <c r="V43" s="35" t="s">
        <v>162</v>
      </c>
      <c r="W43" s="4" t="s">
        <v>9</v>
      </c>
      <c r="X43" s="4"/>
      <c r="Y43" s="14">
        <v>45485</v>
      </c>
      <c r="Z43" s="14"/>
      <c r="AA43" s="191">
        <f>IF(RawDataGenPO[[#This Row],[Date Gen PO]]="","",RawDataGenPO[[#This Row],[Date recive bill]]-RawDataGenPO[[#This Row],[Date Gen PO]])</f>
        <v>7</v>
      </c>
      <c r="AB43" s="192" t="str">
        <f>IF(RawDataGenPO[[#This Row],[GRN-PO date (Day)]]&gt;RawDataGenPO[[#This Row],[Lead time delivery (day)]],"over deliverry","Ontime")</f>
        <v>Ontime</v>
      </c>
      <c r="AC43" s="194"/>
    </row>
    <row r="44" spans="1:29" s="6" customFormat="1" ht="14.25" x14ac:dyDescent="0.25">
      <c r="A44" s="4">
        <f>ROW()-ROW(RawDataGenPO[[#Headers],[No.]])</f>
        <v>43</v>
      </c>
      <c r="B44" s="35" t="s">
        <v>18</v>
      </c>
      <c r="C44" s="38">
        <v>45482</v>
      </c>
      <c r="D44" s="38"/>
      <c r="E44" s="38"/>
      <c r="F44" s="38">
        <v>45482</v>
      </c>
      <c r="G44" s="4" t="s">
        <v>243</v>
      </c>
      <c r="H44" s="4" t="s">
        <v>244</v>
      </c>
      <c r="I44" s="156">
        <v>45478</v>
      </c>
      <c r="J44" s="156"/>
      <c r="K44" s="153">
        <f>IF(RawDataGenPO[[#This Row],[PO No.]]="","",10)</f>
        <v>10</v>
      </c>
      <c r="L44" s="4" t="s">
        <v>145</v>
      </c>
      <c r="M44" s="35" t="s">
        <v>159</v>
      </c>
      <c r="N44" s="35" t="s">
        <v>27</v>
      </c>
      <c r="O44" s="3">
        <v>2</v>
      </c>
      <c r="P44" s="39" t="s">
        <v>246</v>
      </c>
      <c r="Q44" s="40">
        <v>1</v>
      </c>
      <c r="R44" s="4" t="s">
        <v>175</v>
      </c>
      <c r="S44" s="41">
        <f>RawDataGenPO[[#This Row],[Total price]]/RawDataGenPO[[#This Row],[Qty'']]</f>
        <v>640</v>
      </c>
      <c r="T44" s="42">
        <v>640</v>
      </c>
      <c r="U44" s="13" t="s">
        <v>149</v>
      </c>
      <c r="V44" s="35" t="s">
        <v>162</v>
      </c>
      <c r="W44" s="4" t="s">
        <v>9</v>
      </c>
      <c r="X44" s="4"/>
      <c r="Y44" s="14">
        <v>45485</v>
      </c>
      <c r="Z44" s="14"/>
      <c r="AA44" s="191">
        <f>IF(RawDataGenPO[[#This Row],[Date Gen PO]]="","",RawDataGenPO[[#This Row],[Date recive bill]]-RawDataGenPO[[#This Row],[Date Gen PO]])</f>
        <v>7</v>
      </c>
      <c r="AB44" s="192" t="str">
        <f>IF(RawDataGenPO[[#This Row],[GRN-PO date (Day)]]&gt;RawDataGenPO[[#This Row],[Lead time delivery (day)]],"over deliverry","Ontime")</f>
        <v>Ontime</v>
      </c>
      <c r="AC44" s="194"/>
    </row>
    <row r="45" spans="1:29" s="6" customFormat="1" ht="14.25" x14ac:dyDescent="0.25">
      <c r="A45" s="4">
        <f>ROW()-ROW(RawDataGenPO[[#Headers],[No.]])</f>
        <v>44</v>
      </c>
      <c r="B45" s="35" t="s">
        <v>18</v>
      </c>
      <c r="C45" s="38">
        <v>45482</v>
      </c>
      <c r="D45" s="38"/>
      <c r="E45" s="38"/>
      <c r="F45" s="38">
        <v>45482</v>
      </c>
      <c r="G45" s="4" t="s">
        <v>243</v>
      </c>
      <c r="H45" s="4" t="s">
        <v>244</v>
      </c>
      <c r="I45" s="156">
        <v>45478</v>
      </c>
      <c r="J45" s="156"/>
      <c r="K45" s="153">
        <f>IF(RawDataGenPO[[#This Row],[PO No.]]="","",10)</f>
        <v>10</v>
      </c>
      <c r="L45" s="4" t="s">
        <v>145</v>
      </c>
      <c r="M45" s="35" t="s">
        <v>159</v>
      </c>
      <c r="N45" s="35" t="s">
        <v>27</v>
      </c>
      <c r="O45" s="3">
        <v>3</v>
      </c>
      <c r="P45" s="39" t="s">
        <v>246</v>
      </c>
      <c r="Q45" s="40">
        <v>20</v>
      </c>
      <c r="R45" s="4" t="s">
        <v>175</v>
      </c>
      <c r="S45" s="41">
        <f>RawDataGenPO[[#This Row],[Total price]]/RawDataGenPO[[#This Row],[Qty'']]</f>
        <v>62.5</v>
      </c>
      <c r="T45" s="42">
        <v>1250</v>
      </c>
      <c r="U45" s="13" t="s">
        <v>149</v>
      </c>
      <c r="V45" s="35" t="s">
        <v>162</v>
      </c>
      <c r="W45" s="4" t="s">
        <v>9</v>
      </c>
      <c r="X45" s="4"/>
      <c r="Y45" s="14">
        <v>45485</v>
      </c>
      <c r="Z45" s="14"/>
      <c r="AA45" s="191">
        <f>IF(RawDataGenPO[[#This Row],[Date Gen PO]]="","",RawDataGenPO[[#This Row],[Date recive bill]]-RawDataGenPO[[#This Row],[Date Gen PO]])</f>
        <v>7</v>
      </c>
      <c r="AB45" s="192" t="str">
        <f>IF(RawDataGenPO[[#This Row],[GRN-PO date (Day)]]&gt;RawDataGenPO[[#This Row],[Lead time delivery (day)]],"over deliverry","Ontime")</f>
        <v>Ontime</v>
      </c>
      <c r="AC45" s="194"/>
    </row>
    <row r="46" spans="1:29" s="6" customFormat="1" ht="14.25" x14ac:dyDescent="0.25">
      <c r="A46" s="4">
        <f>ROW()-ROW(RawDataGenPO[[#Headers],[No.]])</f>
        <v>45</v>
      </c>
      <c r="B46" s="35" t="s">
        <v>18</v>
      </c>
      <c r="C46" s="38">
        <v>45482</v>
      </c>
      <c r="D46" s="38"/>
      <c r="E46" s="38"/>
      <c r="F46" s="38">
        <v>45482</v>
      </c>
      <c r="G46" s="4" t="s">
        <v>243</v>
      </c>
      <c r="H46" s="4" t="s">
        <v>244</v>
      </c>
      <c r="I46" s="156">
        <v>45478</v>
      </c>
      <c r="J46" s="156"/>
      <c r="K46" s="153">
        <f>IF(RawDataGenPO[[#This Row],[PO No.]]="","",10)</f>
        <v>10</v>
      </c>
      <c r="L46" s="4" t="s">
        <v>145</v>
      </c>
      <c r="M46" s="35" t="s">
        <v>159</v>
      </c>
      <c r="N46" s="35" t="s">
        <v>27</v>
      </c>
      <c r="O46" s="3">
        <v>4</v>
      </c>
      <c r="P46" s="39" t="s">
        <v>247</v>
      </c>
      <c r="Q46" s="40">
        <v>10</v>
      </c>
      <c r="R46" s="4" t="s">
        <v>175</v>
      </c>
      <c r="S46" s="41">
        <f>RawDataGenPO[[#This Row],[Total price]]/RawDataGenPO[[#This Row],[Qty'']]</f>
        <v>252</v>
      </c>
      <c r="T46" s="42">
        <v>2520</v>
      </c>
      <c r="U46" s="13" t="s">
        <v>149</v>
      </c>
      <c r="V46" s="35" t="s">
        <v>162</v>
      </c>
      <c r="W46" s="4" t="s">
        <v>9</v>
      </c>
      <c r="X46" s="4"/>
      <c r="Y46" s="14">
        <v>45485</v>
      </c>
      <c r="Z46" s="14"/>
      <c r="AA46" s="191">
        <f>IF(RawDataGenPO[[#This Row],[Date Gen PO]]="","",RawDataGenPO[[#This Row],[Date recive bill]]-RawDataGenPO[[#This Row],[Date Gen PO]])</f>
        <v>7</v>
      </c>
      <c r="AB46" s="192" t="str">
        <f>IF(RawDataGenPO[[#This Row],[GRN-PO date (Day)]]&gt;RawDataGenPO[[#This Row],[Lead time delivery (day)]],"over deliverry","Ontime")</f>
        <v>Ontime</v>
      </c>
      <c r="AC46" s="194"/>
    </row>
    <row r="47" spans="1:29" s="6" customFormat="1" ht="14.25" x14ac:dyDescent="0.25">
      <c r="A47" s="4">
        <f>ROW()-ROW(RawDataGenPO[[#Headers],[No.]])</f>
        <v>46</v>
      </c>
      <c r="B47" s="35" t="s">
        <v>18</v>
      </c>
      <c r="C47" s="38">
        <v>45476</v>
      </c>
      <c r="D47" s="38"/>
      <c r="E47" s="38"/>
      <c r="F47" s="38">
        <v>45476</v>
      </c>
      <c r="G47" s="4" t="s">
        <v>248</v>
      </c>
      <c r="H47" s="4" t="s">
        <v>249</v>
      </c>
      <c r="I47" s="156">
        <f>IF(RawDataGenPO[[#This Row],[PO No.]]="","",RawDataGenPO[[#This Row],[DMY Create PR]]+7)</f>
        <v>45483</v>
      </c>
      <c r="J47" s="156"/>
      <c r="K47" s="153">
        <v>60</v>
      </c>
      <c r="L47" s="4" t="s">
        <v>145</v>
      </c>
      <c r="M47" s="35" t="s">
        <v>250</v>
      </c>
      <c r="N47" s="35" t="s">
        <v>75</v>
      </c>
      <c r="O47" s="3">
        <v>1</v>
      </c>
      <c r="P47" s="39" t="s">
        <v>251</v>
      </c>
      <c r="Q47" s="40">
        <v>4</v>
      </c>
      <c r="R47" s="4" t="s">
        <v>175</v>
      </c>
      <c r="S47" s="41">
        <f>RawDataGenPO[[#This Row],[Total price]]/RawDataGenPO[[#This Row],[Qty'']]</f>
        <v>484.5</v>
      </c>
      <c r="T47" s="42">
        <v>1938</v>
      </c>
      <c r="U47" s="13" t="s">
        <v>149</v>
      </c>
      <c r="V47" s="35" t="s">
        <v>252</v>
      </c>
      <c r="W47" s="4" t="s">
        <v>9</v>
      </c>
      <c r="X47" s="4"/>
      <c r="Y47" s="14">
        <v>45530</v>
      </c>
      <c r="Z47" s="14"/>
      <c r="AA47" s="191">
        <f>IF(RawDataGenPO[[#This Row],[Date Gen PO]]="","",RawDataGenPO[[#This Row],[Date recive bill]]-RawDataGenPO[[#This Row],[Date Gen PO]])</f>
        <v>47</v>
      </c>
      <c r="AB47" s="192" t="str">
        <f>IF(RawDataGenPO[[#This Row],[GRN-PO date (Day)]]&gt;RawDataGenPO[[#This Row],[Lead time delivery (day)]],"over deliverry","Ontime")</f>
        <v>Ontime</v>
      </c>
      <c r="AC47" s="194"/>
    </row>
    <row r="48" spans="1:29" s="6" customFormat="1" ht="14.25" x14ac:dyDescent="0.25">
      <c r="A48" s="4">
        <f>ROW()-ROW(RawDataGenPO[[#Headers],[No.]])</f>
        <v>47</v>
      </c>
      <c r="B48" s="35" t="s">
        <v>18</v>
      </c>
      <c r="C48" s="38">
        <v>45476</v>
      </c>
      <c r="D48" s="38"/>
      <c r="E48" s="38"/>
      <c r="F48" s="38">
        <v>45476</v>
      </c>
      <c r="G48" s="4" t="s">
        <v>248</v>
      </c>
      <c r="H48" s="4" t="s">
        <v>249</v>
      </c>
      <c r="I48" s="156">
        <f>IF(RawDataGenPO[[#This Row],[PO No.]]="","",RawDataGenPO[[#This Row],[DMY Create PR]]+7)</f>
        <v>45483</v>
      </c>
      <c r="J48" s="156"/>
      <c r="K48" s="153">
        <v>60</v>
      </c>
      <c r="L48" s="4" t="s">
        <v>145</v>
      </c>
      <c r="M48" s="35" t="s">
        <v>250</v>
      </c>
      <c r="N48" s="35" t="s">
        <v>75</v>
      </c>
      <c r="O48" s="3">
        <v>2</v>
      </c>
      <c r="P48" s="39" t="s">
        <v>253</v>
      </c>
      <c r="Q48" s="40">
        <v>2</v>
      </c>
      <c r="R48" s="4" t="s">
        <v>175</v>
      </c>
      <c r="S48" s="41">
        <f>RawDataGenPO[[#This Row],[Total price]]/RawDataGenPO[[#This Row],[Qty'']]</f>
        <v>484.5</v>
      </c>
      <c r="T48" s="42">
        <v>969</v>
      </c>
      <c r="U48" s="13" t="s">
        <v>149</v>
      </c>
      <c r="V48" s="35" t="s">
        <v>252</v>
      </c>
      <c r="W48" s="4" t="s">
        <v>9</v>
      </c>
      <c r="X48" s="4"/>
      <c r="Y48" s="14">
        <v>45530</v>
      </c>
      <c r="Z48" s="14"/>
      <c r="AA48" s="191">
        <f>IF(RawDataGenPO[[#This Row],[Date Gen PO]]="","",RawDataGenPO[[#This Row],[Date recive bill]]-RawDataGenPO[[#This Row],[Date Gen PO]])</f>
        <v>47</v>
      </c>
      <c r="AB48" s="192" t="str">
        <f>IF(RawDataGenPO[[#This Row],[GRN-PO date (Day)]]&gt;RawDataGenPO[[#This Row],[Lead time delivery (day)]],"over deliverry","Ontime")</f>
        <v>Ontime</v>
      </c>
      <c r="AC48" s="194"/>
    </row>
    <row r="49" spans="1:29" s="6" customFormat="1" ht="14.25" x14ac:dyDescent="0.25">
      <c r="A49" s="4">
        <f>ROW()-ROW(RawDataGenPO[[#Headers],[No.]])</f>
        <v>48</v>
      </c>
      <c r="B49" s="35" t="s">
        <v>18</v>
      </c>
      <c r="C49" s="38">
        <v>45476</v>
      </c>
      <c r="D49" s="38"/>
      <c r="E49" s="38"/>
      <c r="F49" s="38">
        <v>45476</v>
      </c>
      <c r="G49" s="4" t="s">
        <v>248</v>
      </c>
      <c r="H49" s="4" t="s">
        <v>249</v>
      </c>
      <c r="I49" s="156">
        <f>IF(RawDataGenPO[[#This Row],[PO No.]]="","",RawDataGenPO[[#This Row],[DMY Create PR]]+7)</f>
        <v>45483</v>
      </c>
      <c r="J49" s="156"/>
      <c r="K49" s="153">
        <v>60</v>
      </c>
      <c r="L49" s="4" t="s">
        <v>145</v>
      </c>
      <c r="M49" s="35" t="s">
        <v>250</v>
      </c>
      <c r="N49" s="35" t="s">
        <v>75</v>
      </c>
      <c r="O49" s="3">
        <v>3</v>
      </c>
      <c r="P49" s="39" t="s">
        <v>254</v>
      </c>
      <c r="Q49" s="40">
        <v>4</v>
      </c>
      <c r="R49" s="4" t="s">
        <v>175</v>
      </c>
      <c r="S49" s="41">
        <f>RawDataGenPO[[#This Row],[Total price]]/RawDataGenPO[[#This Row],[Qty'']]</f>
        <v>484.5</v>
      </c>
      <c r="T49" s="42">
        <v>1938</v>
      </c>
      <c r="U49" s="13" t="s">
        <v>149</v>
      </c>
      <c r="V49" s="35" t="s">
        <v>252</v>
      </c>
      <c r="W49" s="4" t="s">
        <v>9</v>
      </c>
      <c r="X49" s="4"/>
      <c r="Y49" s="14">
        <v>45530</v>
      </c>
      <c r="Z49" s="14"/>
      <c r="AA49" s="191">
        <f>IF(RawDataGenPO[[#This Row],[Date Gen PO]]="","",RawDataGenPO[[#This Row],[Date recive bill]]-RawDataGenPO[[#This Row],[Date Gen PO]])</f>
        <v>47</v>
      </c>
      <c r="AB49" s="192" t="str">
        <f>IF(RawDataGenPO[[#This Row],[GRN-PO date (Day)]]&gt;RawDataGenPO[[#This Row],[Lead time delivery (day)]],"over deliverry","Ontime")</f>
        <v>Ontime</v>
      </c>
      <c r="AC49" s="194"/>
    </row>
    <row r="50" spans="1:29" s="6" customFormat="1" ht="14.25" x14ac:dyDescent="0.25">
      <c r="A50" s="4">
        <f>ROW()-ROW(RawDataGenPO[[#Headers],[No.]])</f>
        <v>49</v>
      </c>
      <c r="B50" s="35" t="s">
        <v>18</v>
      </c>
      <c r="C50" s="38">
        <v>45476</v>
      </c>
      <c r="D50" s="38"/>
      <c r="E50" s="38"/>
      <c r="F50" s="38">
        <v>45476</v>
      </c>
      <c r="G50" s="4" t="s">
        <v>255</v>
      </c>
      <c r="H50" s="4" t="s">
        <v>256</v>
      </c>
      <c r="I50" s="156">
        <f>IF(RawDataGenPO[[#This Row],[PO No.]]="","",RawDataGenPO[[#This Row],[DMY Create PR]]+7)</f>
        <v>45483</v>
      </c>
      <c r="J50" s="156"/>
      <c r="K50" s="153">
        <f>IF(RawDataGenPO[[#This Row],[PO No.]]="","",10)</f>
        <v>10</v>
      </c>
      <c r="L50" s="4" t="s">
        <v>145</v>
      </c>
      <c r="M50" s="35" t="s">
        <v>257</v>
      </c>
      <c r="N50" s="35" t="s">
        <v>40</v>
      </c>
      <c r="O50" s="3">
        <v>1</v>
      </c>
      <c r="P50" s="39" t="s">
        <v>258</v>
      </c>
      <c r="Q50" s="40">
        <v>4</v>
      </c>
      <c r="R50" s="4" t="s">
        <v>175</v>
      </c>
      <c r="S50" s="41">
        <f>RawDataGenPO[[#This Row],[Total price]]/RawDataGenPO[[#This Row],[Qty'']]</f>
        <v>1364.49</v>
      </c>
      <c r="T50" s="42">
        <v>5457.96</v>
      </c>
      <c r="U50" s="13" t="s">
        <v>149</v>
      </c>
      <c r="V50" s="35" t="s">
        <v>259</v>
      </c>
      <c r="W50" s="4" t="s">
        <v>9</v>
      </c>
      <c r="X50" s="4"/>
      <c r="Y50" s="14">
        <v>45488</v>
      </c>
      <c r="Z50" s="14"/>
      <c r="AA50" s="191">
        <f>IF(RawDataGenPO[[#This Row],[Date Gen PO]]="","",RawDataGenPO[[#This Row],[Date recive bill]]-RawDataGenPO[[#This Row],[Date Gen PO]])</f>
        <v>5</v>
      </c>
      <c r="AB50" s="192" t="str">
        <f>IF(RawDataGenPO[[#This Row],[GRN-PO date (Day)]]&gt;RawDataGenPO[[#This Row],[Lead time delivery (day)]],"over deliverry","Ontime")</f>
        <v>Ontime</v>
      </c>
      <c r="AC50" s="194"/>
    </row>
    <row r="51" spans="1:29" s="6" customFormat="1" ht="14.25" x14ac:dyDescent="0.25">
      <c r="A51" s="4">
        <f>ROW()-ROW(RawDataGenPO[[#Headers],[No.]])</f>
        <v>50</v>
      </c>
      <c r="B51" s="35" t="s">
        <v>18</v>
      </c>
      <c r="C51" s="38">
        <v>45462</v>
      </c>
      <c r="D51" s="38"/>
      <c r="E51" s="38"/>
      <c r="F51" s="38">
        <v>45462</v>
      </c>
      <c r="G51" s="4" t="s">
        <v>260</v>
      </c>
      <c r="H51" s="4" t="s">
        <v>261</v>
      </c>
      <c r="I51" s="156">
        <f>IF(RawDataGenPO[[#This Row],[PO No.]]="","",RawDataGenPO[[#This Row],[DMY Create PR]]+7)</f>
        <v>45469</v>
      </c>
      <c r="J51" s="156"/>
      <c r="K51" s="153">
        <v>60</v>
      </c>
      <c r="L51" s="4" t="s">
        <v>145</v>
      </c>
      <c r="M51" s="35" t="s">
        <v>47</v>
      </c>
      <c r="N51" s="35" t="s">
        <v>26</v>
      </c>
      <c r="O51" s="3">
        <v>1</v>
      </c>
      <c r="P51" s="39" t="s">
        <v>262</v>
      </c>
      <c r="Q51" s="40">
        <v>1</v>
      </c>
      <c r="R51" s="4" t="s">
        <v>175</v>
      </c>
      <c r="S51" s="41">
        <f>RawDataGenPO[[#This Row],[Total price]]/RawDataGenPO[[#This Row],[Qty'']]</f>
        <v>160</v>
      </c>
      <c r="T51" s="42">
        <v>160</v>
      </c>
      <c r="U51" s="13" t="s">
        <v>149</v>
      </c>
      <c r="V51" s="35" t="s">
        <v>263</v>
      </c>
      <c r="W51" s="4" t="s">
        <v>9</v>
      </c>
      <c r="X51" s="4"/>
      <c r="Y51" s="14">
        <v>45485</v>
      </c>
      <c r="Z51" s="14"/>
      <c r="AA51" s="191">
        <f>IF(RawDataGenPO[[#This Row],[Date Gen PO]]="","",RawDataGenPO[[#This Row],[Date recive bill]]-RawDataGenPO[[#This Row],[Date Gen PO]])</f>
        <v>16</v>
      </c>
      <c r="AB51" s="192" t="str">
        <f>IF(RawDataGenPO[[#This Row],[GRN-PO date (Day)]]&gt;RawDataGenPO[[#This Row],[Lead time delivery (day)]],"over deliverry","Ontime")</f>
        <v>Ontime</v>
      </c>
      <c r="AC51" s="194"/>
    </row>
    <row r="52" spans="1:29" s="6" customFormat="1" ht="14.25" x14ac:dyDescent="0.25">
      <c r="A52" s="4">
        <f>ROW()-ROW(RawDataGenPO[[#Headers],[No.]])</f>
        <v>51</v>
      </c>
      <c r="B52" s="35" t="s">
        <v>18</v>
      </c>
      <c r="C52" s="38">
        <v>45462</v>
      </c>
      <c r="D52" s="38"/>
      <c r="E52" s="38"/>
      <c r="F52" s="38">
        <v>45462</v>
      </c>
      <c r="G52" s="4" t="s">
        <v>260</v>
      </c>
      <c r="H52" s="4" t="s">
        <v>261</v>
      </c>
      <c r="I52" s="156">
        <f>IF(RawDataGenPO[[#This Row],[PO No.]]="","",RawDataGenPO[[#This Row],[DMY Create PR]]+7)</f>
        <v>45469</v>
      </c>
      <c r="J52" s="156"/>
      <c r="K52" s="153">
        <v>60</v>
      </c>
      <c r="L52" s="4" t="s">
        <v>145</v>
      </c>
      <c r="M52" s="35" t="s">
        <v>47</v>
      </c>
      <c r="N52" s="35" t="s">
        <v>26</v>
      </c>
      <c r="O52" s="3">
        <v>2</v>
      </c>
      <c r="P52" s="39" t="s">
        <v>264</v>
      </c>
      <c r="Q52" s="40">
        <v>20</v>
      </c>
      <c r="R52" s="4" t="s">
        <v>175</v>
      </c>
      <c r="S52" s="41">
        <f>RawDataGenPO[[#This Row],[Total price]]/RawDataGenPO[[#This Row],[Qty'']]</f>
        <v>33</v>
      </c>
      <c r="T52" s="42">
        <v>660</v>
      </c>
      <c r="U52" s="13" t="s">
        <v>149</v>
      </c>
      <c r="V52" s="35" t="s">
        <v>263</v>
      </c>
      <c r="W52" s="4" t="s">
        <v>9</v>
      </c>
      <c r="X52" s="4"/>
      <c r="Y52" s="14">
        <v>45486</v>
      </c>
      <c r="Z52" s="14"/>
      <c r="AA52" s="191">
        <f>IF(RawDataGenPO[[#This Row],[Date Gen PO]]="","",RawDataGenPO[[#This Row],[Date recive bill]]-RawDataGenPO[[#This Row],[Date Gen PO]])</f>
        <v>17</v>
      </c>
      <c r="AB52" s="192" t="str">
        <f>IF(RawDataGenPO[[#This Row],[GRN-PO date (Day)]]&gt;RawDataGenPO[[#This Row],[Lead time delivery (day)]],"over deliverry","Ontime")</f>
        <v>Ontime</v>
      </c>
      <c r="AC52" s="194"/>
    </row>
    <row r="53" spans="1:29" s="6" customFormat="1" ht="14.25" x14ac:dyDescent="0.25">
      <c r="A53" s="4">
        <f>ROW()-ROW(RawDataGenPO[[#Headers],[No.]])</f>
        <v>52</v>
      </c>
      <c r="B53" s="35" t="s">
        <v>18</v>
      </c>
      <c r="C53" s="38">
        <v>45462</v>
      </c>
      <c r="D53" s="38"/>
      <c r="E53" s="38"/>
      <c r="F53" s="38">
        <v>45462</v>
      </c>
      <c r="G53" s="4" t="s">
        <v>260</v>
      </c>
      <c r="H53" s="4" t="s">
        <v>261</v>
      </c>
      <c r="I53" s="156">
        <f>IF(RawDataGenPO[[#This Row],[PO No.]]="","",RawDataGenPO[[#This Row],[DMY Create PR]]+7)</f>
        <v>45469</v>
      </c>
      <c r="J53" s="156"/>
      <c r="K53" s="153">
        <v>60</v>
      </c>
      <c r="L53" s="4" t="s">
        <v>145</v>
      </c>
      <c r="M53" s="35" t="s">
        <v>47</v>
      </c>
      <c r="N53" s="35" t="s">
        <v>26</v>
      </c>
      <c r="O53" s="3">
        <v>3</v>
      </c>
      <c r="P53" s="39" t="s">
        <v>265</v>
      </c>
      <c r="Q53" s="40">
        <v>20</v>
      </c>
      <c r="R53" s="4" t="s">
        <v>175</v>
      </c>
      <c r="S53" s="41">
        <f>RawDataGenPO[[#This Row],[Total price]]/RawDataGenPO[[#This Row],[Qty'']]</f>
        <v>24</v>
      </c>
      <c r="T53" s="42">
        <v>480</v>
      </c>
      <c r="U53" s="13" t="s">
        <v>149</v>
      </c>
      <c r="V53" s="35" t="s">
        <v>263</v>
      </c>
      <c r="W53" s="4" t="s">
        <v>9</v>
      </c>
      <c r="X53" s="4"/>
      <c r="Y53" s="14">
        <v>45487</v>
      </c>
      <c r="Z53" s="14"/>
      <c r="AA53" s="191">
        <f>IF(RawDataGenPO[[#This Row],[Date Gen PO]]="","",RawDataGenPO[[#This Row],[Date recive bill]]-RawDataGenPO[[#This Row],[Date Gen PO]])</f>
        <v>18</v>
      </c>
      <c r="AB53" s="192" t="str">
        <f>IF(RawDataGenPO[[#This Row],[GRN-PO date (Day)]]&gt;RawDataGenPO[[#This Row],[Lead time delivery (day)]],"over deliverry","Ontime")</f>
        <v>Ontime</v>
      </c>
      <c r="AC53" s="194"/>
    </row>
    <row r="54" spans="1:29" s="6" customFormat="1" ht="14.25" x14ac:dyDescent="0.25">
      <c r="A54" s="4">
        <f>ROW()-ROW(RawDataGenPO[[#Headers],[No.]])</f>
        <v>53</v>
      </c>
      <c r="B54" s="35" t="s">
        <v>18</v>
      </c>
      <c r="C54" s="38">
        <v>45462</v>
      </c>
      <c r="D54" s="38"/>
      <c r="E54" s="38"/>
      <c r="F54" s="38">
        <v>45462</v>
      </c>
      <c r="G54" s="4" t="s">
        <v>260</v>
      </c>
      <c r="H54" s="4" t="s">
        <v>266</v>
      </c>
      <c r="I54" s="156">
        <f>IF(RawDataGenPO[[#This Row],[PO No.]]="","",RawDataGenPO[[#This Row],[DMY Create PR]]+7)</f>
        <v>45469</v>
      </c>
      <c r="J54" s="156"/>
      <c r="K54" s="153">
        <v>60</v>
      </c>
      <c r="L54" s="4" t="s">
        <v>145</v>
      </c>
      <c r="M54" s="35" t="s">
        <v>47</v>
      </c>
      <c r="N54" s="35" t="s">
        <v>26</v>
      </c>
      <c r="O54" s="3">
        <v>4</v>
      </c>
      <c r="P54" s="39" t="s">
        <v>267</v>
      </c>
      <c r="Q54" s="40">
        <v>1</v>
      </c>
      <c r="R54" s="4" t="s">
        <v>175</v>
      </c>
      <c r="S54" s="41">
        <f>RawDataGenPO[[#This Row],[Total price]]/RawDataGenPO[[#This Row],[Qty'']]</f>
        <v>820</v>
      </c>
      <c r="T54" s="42">
        <v>820</v>
      </c>
      <c r="U54" s="13" t="s">
        <v>149</v>
      </c>
      <c r="V54" s="35" t="s">
        <v>263</v>
      </c>
      <c r="W54" s="4" t="s">
        <v>9</v>
      </c>
      <c r="X54" s="4"/>
      <c r="Y54" s="14">
        <v>45488</v>
      </c>
      <c r="Z54" s="14"/>
      <c r="AA54" s="191">
        <f>IF(RawDataGenPO[[#This Row],[Date Gen PO]]="","",RawDataGenPO[[#This Row],[Date recive bill]]-RawDataGenPO[[#This Row],[Date Gen PO]])</f>
        <v>19</v>
      </c>
      <c r="AB54" s="192" t="str">
        <f>IF(RawDataGenPO[[#This Row],[GRN-PO date (Day)]]&gt;RawDataGenPO[[#This Row],[Lead time delivery (day)]],"over deliverry","Ontime")</f>
        <v>Ontime</v>
      </c>
      <c r="AC54" s="194"/>
    </row>
    <row r="55" spans="1:29" s="6" customFormat="1" ht="14.25" x14ac:dyDescent="0.25">
      <c r="A55" s="4">
        <f>ROW()-ROW(RawDataGenPO[[#Headers],[No.]])</f>
        <v>54</v>
      </c>
      <c r="B55" s="35" t="s">
        <v>18</v>
      </c>
      <c r="C55" s="38">
        <v>45462</v>
      </c>
      <c r="D55" s="38"/>
      <c r="E55" s="38"/>
      <c r="F55" s="38">
        <v>45462</v>
      </c>
      <c r="G55" s="4" t="s">
        <v>260</v>
      </c>
      <c r="H55" s="4" t="s">
        <v>261</v>
      </c>
      <c r="I55" s="156">
        <f>IF(RawDataGenPO[[#This Row],[PO No.]]="","",RawDataGenPO[[#This Row],[DMY Create PR]]+7)</f>
        <v>45469</v>
      </c>
      <c r="J55" s="156"/>
      <c r="K55" s="153">
        <v>60</v>
      </c>
      <c r="L55" s="4" t="s">
        <v>145</v>
      </c>
      <c r="M55" s="35" t="s">
        <v>47</v>
      </c>
      <c r="N55" s="35" t="s">
        <v>26</v>
      </c>
      <c r="O55" s="3">
        <v>5</v>
      </c>
      <c r="P55" s="39" t="s">
        <v>268</v>
      </c>
      <c r="Q55" s="40">
        <v>2</v>
      </c>
      <c r="R55" s="4" t="s">
        <v>175</v>
      </c>
      <c r="S55" s="41">
        <f>RawDataGenPO[[#This Row],[Total price]]/RawDataGenPO[[#This Row],[Qty'']]</f>
        <v>140</v>
      </c>
      <c r="T55" s="42">
        <v>280</v>
      </c>
      <c r="U55" s="13" t="s">
        <v>149</v>
      </c>
      <c r="V55" s="35" t="s">
        <v>263</v>
      </c>
      <c r="W55" s="4" t="s">
        <v>9</v>
      </c>
      <c r="X55" s="4"/>
      <c r="Y55" s="14">
        <v>45489</v>
      </c>
      <c r="Z55" s="14"/>
      <c r="AA55" s="191">
        <f>IF(RawDataGenPO[[#This Row],[Date Gen PO]]="","",RawDataGenPO[[#This Row],[Date recive bill]]-RawDataGenPO[[#This Row],[Date Gen PO]])</f>
        <v>20</v>
      </c>
      <c r="AB55" s="192" t="str">
        <f>IF(RawDataGenPO[[#This Row],[GRN-PO date (Day)]]&gt;RawDataGenPO[[#This Row],[Lead time delivery (day)]],"over deliverry","Ontime")</f>
        <v>Ontime</v>
      </c>
      <c r="AC55" s="194"/>
    </row>
    <row r="56" spans="1:29" s="6" customFormat="1" ht="42.75" x14ac:dyDescent="0.25">
      <c r="A56" s="4">
        <f>ROW()-ROW(RawDataGenPO[[#Headers],[No.]])</f>
        <v>55</v>
      </c>
      <c r="B56" s="35" t="s">
        <v>18</v>
      </c>
      <c r="C56" s="38">
        <v>45482</v>
      </c>
      <c r="D56" s="38"/>
      <c r="E56" s="38"/>
      <c r="F56" s="38">
        <v>45482</v>
      </c>
      <c r="G56" s="4" t="s">
        <v>269</v>
      </c>
      <c r="H56" s="4" t="s">
        <v>270</v>
      </c>
      <c r="I56" s="156">
        <f>IF(RawDataGenPO[[#This Row],[PO No.]]="","",RawDataGenPO[[#This Row],[DMY Create PR]]+7)</f>
        <v>45489</v>
      </c>
      <c r="J56" s="156"/>
      <c r="K56" s="153">
        <f>IF(RawDataGenPO[[#This Row],[PO No.]]="","",10)</f>
        <v>10</v>
      </c>
      <c r="L56" s="4" t="s">
        <v>145</v>
      </c>
      <c r="M56" s="35" t="s">
        <v>128</v>
      </c>
      <c r="N56" s="35" t="s">
        <v>42</v>
      </c>
      <c r="O56" s="3">
        <v>1</v>
      </c>
      <c r="P56" s="39" t="s">
        <v>271</v>
      </c>
      <c r="Q56" s="40">
        <v>5</v>
      </c>
      <c r="R56" s="4" t="s">
        <v>175</v>
      </c>
      <c r="S56" s="41">
        <f>RawDataGenPO[[#This Row],[Total price]]/RawDataGenPO[[#This Row],[Qty'']]</f>
        <v>950</v>
      </c>
      <c r="T56" s="42">
        <v>4750</v>
      </c>
      <c r="U56" s="13" t="s">
        <v>149</v>
      </c>
      <c r="V56" s="35" t="s">
        <v>272</v>
      </c>
      <c r="W56" s="4" t="s">
        <v>9</v>
      </c>
      <c r="X56" s="4"/>
      <c r="Y56" s="14">
        <v>45496</v>
      </c>
      <c r="Z56" s="14"/>
      <c r="AA56" s="191">
        <f>IF(RawDataGenPO[[#This Row],[Date Gen PO]]="","",RawDataGenPO[[#This Row],[Date recive bill]]-RawDataGenPO[[#This Row],[Date Gen PO]])</f>
        <v>7</v>
      </c>
      <c r="AB56" s="192" t="str">
        <f>IF(RawDataGenPO[[#This Row],[GRN-PO date (Day)]]&gt;RawDataGenPO[[#This Row],[Lead time delivery (day)]],"over deliverry","Ontime")</f>
        <v>Ontime</v>
      </c>
      <c r="AC56" s="194"/>
    </row>
    <row r="57" spans="1:29" s="6" customFormat="1" ht="34.5" customHeight="1" x14ac:dyDescent="0.25">
      <c r="A57" s="4">
        <f>ROW()-ROW(RawDataGenPO[[#Headers],[No.]])</f>
        <v>56</v>
      </c>
      <c r="B57" s="35" t="s">
        <v>18</v>
      </c>
      <c r="C57" s="38">
        <v>45483</v>
      </c>
      <c r="D57" s="38"/>
      <c r="E57" s="38"/>
      <c r="F57" s="38">
        <v>45483</v>
      </c>
      <c r="G57" s="4" t="s">
        <v>273</v>
      </c>
      <c r="H57" s="4" t="s">
        <v>274</v>
      </c>
      <c r="I57" s="156">
        <v>45478</v>
      </c>
      <c r="J57" s="156"/>
      <c r="K57" s="153">
        <f>IF(RawDataGenPO[[#This Row],[PO No.]]="","",10)</f>
        <v>10</v>
      </c>
      <c r="L57" s="4" t="s">
        <v>145</v>
      </c>
      <c r="M57" s="35" t="s">
        <v>111</v>
      </c>
      <c r="N57" s="35" t="s">
        <v>111</v>
      </c>
      <c r="O57" s="3">
        <v>1</v>
      </c>
      <c r="P57" s="39" t="s">
        <v>275</v>
      </c>
      <c r="Q57" s="40">
        <v>1</v>
      </c>
      <c r="R57" s="4" t="s">
        <v>161</v>
      </c>
      <c r="S57" s="41">
        <f>RawDataGenPO[[#This Row],[Total price]]/RawDataGenPO[[#This Row],[Qty'']]</f>
        <v>326.17</v>
      </c>
      <c r="T57" s="42">
        <v>326.17</v>
      </c>
      <c r="U57" s="16" t="s">
        <v>149</v>
      </c>
      <c r="V57" s="35"/>
      <c r="W57" s="4" t="s">
        <v>9</v>
      </c>
      <c r="X57" s="4"/>
      <c r="Y57" s="14">
        <v>45485</v>
      </c>
      <c r="Z57" s="14"/>
      <c r="AA57" s="191">
        <f>IF(RawDataGenPO[[#This Row],[Date Gen PO]]="","",RawDataGenPO[[#This Row],[Date recive bill]]-RawDataGenPO[[#This Row],[Date Gen PO]])</f>
        <v>7</v>
      </c>
      <c r="AB57" s="192" t="str">
        <f>IF(RawDataGenPO[[#This Row],[GRN-PO date (Day)]]&gt;RawDataGenPO[[#This Row],[Lead time delivery (day)]],"over deliverry","Ontime")</f>
        <v>Ontime</v>
      </c>
      <c r="AC57" s="194"/>
    </row>
    <row r="58" spans="1:29" s="6" customFormat="1" ht="14.25" x14ac:dyDescent="0.25">
      <c r="A58" s="4">
        <f>ROW()-ROW(RawDataGenPO[[#Headers],[No.]])</f>
        <v>57</v>
      </c>
      <c r="B58" s="35" t="s">
        <v>18</v>
      </c>
      <c r="C58" s="38">
        <v>45484</v>
      </c>
      <c r="D58" s="38"/>
      <c r="E58" s="38"/>
      <c r="F58" s="38">
        <v>45484</v>
      </c>
      <c r="G58" s="4" t="s">
        <v>276</v>
      </c>
      <c r="H58" s="4" t="s">
        <v>277</v>
      </c>
      <c r="I58" s="156">
        <v>45478</v>
      </c>
      <c r="J58" s="156"/>
      <c r="K58" s="153">
        <f>IF(RawDataGenPO[[#This Row],[PO No.]]="","",10)</f>
        <v>10</v>
      </c>
      <c r="L58" s="4" t="s">
        <v>145</v>
      </c>
      <c r="M58" s="35" t="s">
        <v>128</v>
      </c>
      <c r="N58" s="35" t="s">
        <v>65</v>
      </c>
      <c r="O58" s="3">
        <v>1</v>
      </c>
      <c r="P58" s="39" t="s">
        <v>278</v>
      </c>
      <c r="Q58" s="40">
        <v>1</v>
      </c>
      <c r="R58" s="4" t="s">
        <v>161</v>
      </c>
      <c r="S58" s="41">
        <f>RawDataGenPO[[#This Row],[Total price]]/RawDataGenPO[[#This Row],[Qty'']]</f>
        <v>45000</v>
      </c>
      <c r="T58" s="42">
        <v>45000</v>
      </c>
      <c r="U58" s="13" t="s">
        <v>149</v>
      </c>
      <c r="V58" s="35" t="s">
        <v>279</v>
      </c>
      <c r="W58" s="4" t="s">
        <v>9</v>
      </c>
      <c r="X58" s="4"/>
      <c r="Y58" s="14">
        <v>45481</v>
      </c>
      <c r="Z58" s="14"/>
      <c r="AA58" s="191">
        <f>IF(RawDataGenPO[[#This Row],[Date Gen PO]]="","",RawDataGenPO[[#This Row],[Date recive bill]]-RawDataGenPO[[#This Row],[Date Gen PO]])</f>
        <v>3</v>
      </c>
      <c r="AB58" s="192" t="str">
        <f>IF(RawDataGenPO[[#This Row],[GRN-PO date (Day)]]&gt;RawDataGenPO[[#This Row],[Lead time delivery (day)]],"over deliverry","Ontime")</f>
        <v>Ontime</v>
      </c>
      <c r="AC58" s="194"/>
    </row>
    <row r="59" spans="1:29" s="6" customFormat="1" ht="14.25" x14ac:dyDescent="0.25">
      <c r="A59" s="4">
        <f>ROW()-ROW(RawDataGenPO[[#Headers],[No.]])</f>
        <v>58</v>
      </c>
      <c r="B59" s="35" t="s">
        <v>18</v>
      </c>
      <c r="C59" s="38">
        <v>45481</v>
      </c>
      <c r="D59" s="38"/>
      <c r="E59" s="38"/>
      <c r="F59" s="38">
        <v>45481</v>
      </c>
      <c r="G59" s="4" t="s">
        <v>280</v>
      </c>
      <c r="H59" s="4" t="s">
        <v>281</v>
      </c>
      <c r="I59" s="156">
        <f>IF(RawDataGenPO[[#This Row],[PO No.]]="","",RawDataGenPO[[#This Row],[DMY Create PR]]+7)</f>
        <v>45488</v>
      </c>
      <c r="J59" s="156"/>
      <c r="K59" s="153">
        <v>60</v>
      </c>
      <c r="L59" s="4" t="s">
        <v>193</v>
      </c>
      <c r="M59" s="35" t="s">
        <v>128</v>
      </c>
      <c r="N59" s="35" t="s">
        <v>54</v>
      </c>
      <c r="O59" s="3">
        <v>1</v>
      </c>
      <c r="P59" s="39" t="s">
        <v>282</v>
      </c>
      <c r="Q59" s="40">
        <v>1</v>
      </c>
      <c r="R59" s="4" t="s">
        <v>161</v>
      </c>
      <c r="S59" s="41">
        <f>RawDataGenPO[[#This Row],[Total price]]/RawDataGenPO[[#This Row],[Qty'']]</f>
        <v>7500</v>
      </c>
      <c r="T59" s="42">
        <v>7500</v>
      </c>
      <c r="U59" s="16" t="s">
        <v>149</v>
      </c>
      <c r="V59" s="35" t="s">
        <v>259</v>
      </c>
      <c r="W59" s="4" t="s">
        <v>9</v>
      </c>
      <c r="X59" s="4"/>
      <c r="Y59" s="14">
        <v>45514</v>
      </c>
      <c r="Z59" s="14"/>
      <c r="AA59" s="191">
        <f>IF(RawDataGenPO[[#This Row],[Date Gen PO]]="","",RawDataGenPO[[#This Row],[Date recive bill]]-RawDataGenPO[[#This Row],[Date Gen PO]])</f>
        <v>26</v>
      </c>
      <c r="AB59" s="192" t="str">
        <f>IF(RawDataGenPO[[#This Row],[GRN-PO date (Day)]]&gt;RawDataGenPO[[#This Row],[Lead time delivery (day)]],"over deliverry","Ontime")</f>
        <v>Ontime</v>
      </c>
      <c r="AC59" s="194"/>
    </row>
    <row r="60" spans="1:29" s="6" customFormat="1" ht="14.25" x14ac:dyDescent="0.25">
      <c r="A60" s="4">
        <f>ROW()-ROW(RawDataGenPO[[#Headers],[No.]])</f>
        <v>59</v>
      </c>
      <c r="B60" s="35" t="s">
        <v>18</v>
      </c>
      <c r="C60" s="38">
        <v>45498</v>
      </c>
      <c r="D60" s="38"/>
      <c r="E60" s="38"/>
      <c r="F60" s="38">
        <v>45498</v>
      </c>
      <c r="G60" s="4" t="s">
        <v>283</v>
      </c>
      <c r="H60" s="4" t="s">
        <v>284</v>
      </c>
      <c r="I60" s="156">
        <v>45493</v>
      </c>
      <c r="J60" s="156"/>
      <c r="K60" s="153">
        <f>IF(RawDataGenPO[[#This Row],[PO No.]]="","",10)</f>
        <v>10</v>
      </c>
      <c r="L60" s="4" t="s">
        <v>153</v>
      </c>
      <c r="M60" s="35" t="s">
        <v>187</v>
      </c>
      <c r="N60" s="35" t="s">
        <v>25</v>
      </c>
      <c r="O60" s="3">
        <v>1</v>
      </c>
      <c r="P60" s="210" t="s">
        <v>116</v>
      </c>
      <c r="Q60" s="211">
        <v>15</v>
      </c>
      <c r="R60" s="212" t="s">
        <v>285</v>
      </c>
      <c r="S60" s="213">
        <f>RawDataGenPO[[#This Row],[Total price]]/RawDataGenPO[[#This Row],[Qty'']]</f>
        <v>2500</v>
      </c>
      <c r="T60" s="214">
        <v>37500</v>
      </c>
      <c r="U60" s="13" t="s">
        <v>149</v>
      </c>
      <c r="V60" s="35" t="s">
        <v>156</v>
      </c>
      <c r="W60" s="4" t="s">
        <v>9</v>
      </c>
      <c r="X60" s="4"/>
      <c r="Y60" s="14">
        <v>45496</v>
      </c>
      <c r="Z60" s="14"/>
      <c r="AA60" s="191">
        <f>IF(RawDataGenPO[[#This Row],[Date Gen PO]]="","",RawDataGenPO[[#This Row],[Date recive bill]]-RawDataGenPO[[#This Row],[Date Gen PO]])</f>
        <v>3</v>
      </c>
      <c r="AB60" s="192" t="str">
        <f>IF(RawDataGenPO[[#This Row],[GRN-PO date (Day)]]&gt;RawDataGenPO[[#This Row],[Lead time delivery (day)]],"over deliverry","Ontime")</f>
        <v>Ontime</v>
      </c>
      <c r="AC60" s="194"/>
    </row>
    <row r="61" spans="1:29" s="6" customFormat="1" ht="14.25" x14ac:dyDescent="0.25">
      <c r="A61" s="4">
        <f>ROW()-ROW(RawDataGenPO[[#Headers],[No.]])</f>
        <v>60</v>
      </c>
      <c r="B61" s="35" t="s">
        <v>18</v>
      </c>
      <c r="C61" s="38">
        <v>45498</v>
      </c>
      <c r="D61" s="38"/>
      <c r="E61" s="38"/>
      <c r="F61" s="38">
        <v>45498</v>
      </c>
      <c r="G61" s="4" t="s">
        <v>286</v>
      </c>
      <c r="H61" s="4" t="s">
        <v>287</v>
      </c>
      <c r="I61" s="156">
        <f>IF(RawDataGenPO[[#This Row],[PO No.]]="","",RawDataGenPO[[#This Row],[DMY Create PR]]+7)</f>
        <v>45505</v>
      </c>
      <c r="J61" s="156"/>
      <c r="K61" s="153">
        <f>IF(RawDataGenPO[[#This Row],[PO No.]]="","",10)</f>
        <v>10</v>
      </c>
      <c r="L61" s="4" t="s">
        <v>288</v>
      </c>
      <c r="M61" s="35" t="s">
        <v>187</v>
      </c>
      <c r="N61" s="35" t="s">
        <v>20</v>
      </c>
      <c r="O61" s="3">
        <v>1</v>
      </c>
      <c r="P61" s="39" t="s">
        <v>289</v>
      </c>
      <c r="Q61" s="40">
        <v>1</v>
      </c>
      <c r="R61" s="4" t="s">
        <v>290</v>
      </c>
      <c r="S61" s="41">
        <f>RawDataGenPO[[#This Row],[Total price]]/RawDataGenPO[[#This Row],[Qty'']]</f>
        <v>5500</v>
      </c>
      <c r="T61" s="42">
        <v>5500</v>
      </c>
      <c r="U61" s="13"/>
      <c r="V61" s="35" t="s">
        <v>291</v>
      </c>
      <c r="W61" s="4" t="s">
        <v>9</v>
      </c>
      <c r="X61" s="4"/>
      <c r="Y61" s="14">
        <v>45511</v>
      </c>
      <c r="Z61" s="14"/>
      <c r="AA61" s="191">
        <f>IF(RawDataGenPO[[#This Row],[Date Gen PO]]="","",RawDataGenPO[[#This Row],[Date recive bill]]-RawDataGenPO[[#This Row],[Date Gen PO]])</f>
        <v>6</v>
      </c>
      <c r="AB61" s="192" t="str">
        <f>IF(RawDataGenPO[[#This Row],[GRN-PO date (Day)]]&gt;RawDataGenPO[[#This Row],[Lead time delivery (day)]],"over deliverry","Ontime")</f>
        <v>Ontime</v>
      </c>
      <c r="AC61" s="194"/>
    </row>
    <row r="62" spans="1:29" s="6" customFormat="1" ht="14.25" x14ac:dyDescent="0.25">
      <c r="A62" s="4">
        <f>ROW()-ROW(RawDataGenPO[[#Headers],[No.]])</f>
        <v>61</v>
      </c>
      <c r="B62" s="35" t="s">
        <v>18</v>
      </c>
      <c r="C62" s="38">
        <v>45498</v>
      </c>
      <c r="D62" s="38"/>
      <c r="E62" s="38"/>
      <c r="F62" s="38">
        <v>45498</v>
      </c>
      <c r="G62" s="4" t="s">
        <v>286</v>
      </c>
      <c r="H62" s="4" t="s">
        <v>287</v>
      </c>
      <c r="I62" s="156">
        <f>IF(RawDataGenPO[[#This Row],[PO No.]]="","",RawDataGenPO[[#This Row],[DMY Create PR]]+7)</f>
        <v>45505</v>
      </c>
      <c r="J62" s="156"/>
      <c r="K62" s="153">
        <f>IF(RawDataGenPO[[#This Row],[PO No.]]="","",10)</f>
        <v>10</v>
      </c>
      <c r="L62" s="4" t="s">
        <v>292</v>
      </c>
      <c r="M62" s="35" t="s">
        <v>187</v>
      </c>
      <c r="N62" s="35" t="s">
        <v>20</v>
      </c>
      <c r="O62" s="3">
        <v>2</v>
      </c>
      <c r="P62" s="39" t="s">
        <v>293</v>
      </c>
      <c r="Q62" s="40">
        <v>1</v>
      </c>
      <c r="R62" s="4" t="s">
        <v>290</v>
      </c>
      <c r="S62" s="41">
        <f>RawDataGenPO[[#This Row],[Total price]]/RawDataGenPO[[#This Row],[Qty'']]</f>
        <v>5750</v>
      </c>
      <c r="T62" s="42">
        <v>5750</v>
      </c>
      <c r="U62" s="13"/>
      <c r="V62" s="35" t="s">
        <v>291</v>
      </c>
      <c r="W62" s="4" t="s">
        <v>9</v>
      </c>
      <c r="X62" s="4"/>
      <c r="Y62" s="14">
        <v>45511</v>
      </c>
      <c r="Z62" s="14"/>
      <c r="AA62" s="191">
        <f>IF(RawDataGenPO[[#This Row],[Date Gen PO]]="","",RawDataGenPO[[#This Row],[Date recive bill]]-RawDataGenPO[[#This Row],[Date Gen PO]])</f>
        <v>6</v>
      </c>
      <c r="AB62" s="192" t="str">
        <f>IF(RawDataGenPO[[#This Row],[GRN-PO date (Day)]]&gt;RawDataGenPO[[#This Row],[Lead time delivery (day)]],"over deliverry","Ontime")</f>
        <v>Ontime</v>
      </c>
      <c r="AC62" s="194"/>
    </row>
    <row r="63" spans="1:29" s="6" customFormat="1" x14ac:dyDescent="0.25">
      <c r="A63" s="4">
        <f>ROW()-ROW(RawDataGenPO[[#Headers],[No.]])</f>
        <v>62</v>
      </c>
      <c r="B63" s="35" t="s">
        <v>18</v>
      </c>
      <c r="C63" s="38">
        <v>45498</v>
      </c>
      <c r="D63" s="38"/>
      <c r="E63" s="38"/>
      <c r="F63" s="38">
        <v>45498</v>
      </c>
      <c r="G63" s="49" t="s">
        <v>294</v>
      </c>
      <c r="H63" s="4" t="s">
        <v>287</v>
      </c>
      <c r="I63" s="156">
        <f>IF(RawDataGenPO[[#This Row],[PO No.]]="","",RawDataGenPO[[#This Row],[DMY Create PR]]+7)</f>
        <v>45505</v>
      </c>
      <c r="J63" s="156"/>
      <c r="K63" s="153">
        <v>60</v>
      </c>
      <c r="L63" s="4" t="s">
        <v>288</v>
      </c>
      <c r="M63" s="35" t="s">
        <v>187</v>
      </c>
      <c r="N63" s="35" t="s">
        <v>20</v>
      </c>
      <c r="O63" s="3">
        <v>3</v>
      </c>
      <c r="P63" s="39" t="s">
        <v>289</v>
      </c>
      <c r="Q63" s="40">
        <v>25</v>
      </c>
      <c r="R63" s="4" t="s">
        <v>295</v>
      </c>
      <c r="S63" s="41">
        <f>RawDataGenPO[[#This Row],[Total price]]/RawDataGenPO[[#This Row],[Qty'']]</f>
        <v>230</v>
      </c>
      <c r="T63" s="42">
        <v>5750</v>
      </c>
      <c r="U63" s="13" t="s">
        <v>149</v>
      </c>
      <c r="V63" s="35" t="s">
        <v>296</v>
      </c>
      <c r="W63" s="4" t="s">
        <v>9</v>
      </c>
      <c r="X63" s="4"/>
      <c r="Y63" s="14">
        <v>45518</v>
      </c>
      <c r="Z63" s="14"/>
      <c r="AA63" s="191">
        <f>IF(RawDataGenPO[[#This Row],[Date Gen PO]]="","",RawDataGenPO[[#This Row],[Date recive bill]]-RawDataGenPO[[#This Row],[Date Gen PO]])</f>
        <v>13</v>
      </c>
      <c r="AB63" s="192" t="str">
        <f>IF(RawDataGenPO[[#This Row],[GRN-PO date (Day)]]&gt;RawDataGenPO[[#This Row],[Lead time delivery (day)]],"over deliverry","Ontime")</f>
        <v>Ontime</v>
      </c>
      <c r="AC63" s="194"/>
    </row>
    <row r="64" spans="1:29" s="6" customFormat="1" x14ac:dyDescent="0.25">
      <c r="A64" s="4">
        <f>ROW()-ROW(RawDataGenPO[[#Headers],[No.]])</f>
        <v>63</v>
      </c>
      <c r="B64" s="35" t="s">
        <v>18</v>
      </c>
      <c r="C64" s="38">
        <v>45498</v>
      </c>
      <c r="D64" s="38"/>
      <c r="E64" s="38"/>
      <c r="F64" s="38">
        <v>45498</v>
      </c>
      <c r="G64" s="49" t="s">
        <v>294</v>
      </c>
      <c r="H64" s="4" t="s">
        <v>287</v>
      </c>
      <c r="I64" s="156">
        <f>IF(RawDataGenPO[[#This Row],[PO No.]]="","",RawDataGenPO[[#This Row],[DMY Create PR]]+7)</f>
        <v>45505</v>
      </c>
      <c r="J64" s="156"/>
      <c r="K64" s="153">
        <v>60</v>
      </c>
      <c r="L64" s="4" t="s">
        <v>292</v>
      </c>
      <c r="M64" s="35" t="s">
        <v>187</v>
      </c>
      <c r="N64" s="35" t="s">
        <v>20</v>
      </c>
      <c r="O64" s="3">
        <v>4</v>
      </c>
      <c r="P64" s="39" t="s">
        <v>293</v>
      </c>
      <c r="Q64" s="40">
        <v>25</v>
      </c>
      <c r="R64" s="4" t="s">
        <v>295</v>
      </c>
      <c r="S64" s="41">
        <f>RawDataGenPO[[#This Row],[Total price]]/RawDataGenPO[[#This Row],[Qty'']]</f>
        <v>220</v>
      </c>
      <c r="T64" s="42">
        <v>5500</v>
      </c>
      <c r="U64" s="13" t="s">
        <v>149</v>
      </c>
      <c r="V64" s="35" t="s">
        <v>296</v>
      </c>
      <c r="W64" s="4" t="s">
        <v>9</v>
      </c>
      <c r="X64" s="4"/>
      <c r="Y64" s="14">
        <v>45518</v>
      </c>
      <c r="Z64" s="14"/>
      <c r="AA64" s="191">
        <f>IF(RawDataGenPO[[#This Row],[Date Gen PO]]="","",RawDataGenPO[[#This Row],[Date recive bill]]-RawDataGenPO[[#This Row],[Date Gen PO]])</f>
        <v>13</v>
      </c>
      <c r="AB64" s="192" t="str">
        <f>IF(RawDataGenPO[[#This Row],[GRN-PO date (Day)]]&gt;RawDataGenPO[[#This Row],[Lead time delivery (day)]],"over deliverry","Ontime")</f>
        <v>Ontime</v>
      </c>
      <c r="AC64" s="194"/>
    </row>
    <row r="65" spans="1:29" s="6" customFormat="1" x14ac:dyDescent="0.25">
      <c r="A65" s="4">
        <f>ROW()-ROW(RawDataGenPO[[#Headers],[No.]])</f>
        <v>64</v>
      </c>
      <c r="B65" s="35" t="s">
        <v>18</v>
      </c>
      <c r="C65" s="38">
        <v>45500</v>
      </c>
      <c r="D65" s="38"/>
      <c r="E65" s="38"/>
      <c r="F65" s="38">
        <v>45500</v>
      </c>
      <c r="G65" s="4" t="s">
        <v>297</v>
      </c>
      <c r="H65" s="4" t="s">
        <v>298</v>
      </c>
      <c r="I65" s="156">
        <f>IF(RawDataGenPO[[#This Row],[PO No.]]="","",RawDataGenPO[[#This Row],[DMY Create PR]]+7)</f>
        <v>45507</v>
      </c>
      <c r="J65" s="156"/>
      <c r="K65" s="153">
        <f>IF(RawDataGenPO[[#This Row],[PO No.]]="","",10)</f>
        <v>10</v>
      </c>
      <c r="L65" s="4" t="s">
        <v>299</v>
      </c>
      <c r="M65" s="35" t="s">
        <v>240</v>
      </c>
      <c r="N65" s="35" t="s">
        <v>91</v>
      </c>
      <c r="O65" s="3">
        <v>1</v>
      </c>
      <c r="P65" s="39" t="s">
        <v>300</v>
      </c>
      <c r="Q65" s="40">
        <v>3000</v>
      </c>
      <c r="R65" s="4" t="s">
        <v>301</v>
      </c>
      <c r="S65" s="41">
        <f>RawDataGenPO[[#This Row],[Total price]]/RawDataGenPO[[#This Row],[Qty'']]</f>
        <v>3.7</v>
      </c>
      <c r="T65" s="42">
        <v>11100</v>
      </c>
      <c r="U65" s="13"/>
      <c r="V65" s="50" t="s">
        <v>302</v>
      </c>
      <c r="W65" s="4" t="s">
        <v>9</v>
      </c>
      <c r="X65" s="4"/>
      <c r="Y65" s="14">
        <v>45513</v>
      </c>
      <c r="Z65" s="14"/>
      <c r="AA65" s="191">
        <f>IF(RawDataGenPO[[#This Row],[Date Gen PO]]="","",RawDataGenPO[[#This Row],[Date recive bill]]-RawDataGenPO[[#This Row],[Date Gen PO]])</f>
        <v>6</v>
      </c>
      <c r="AB65" s="192" t="str">
        <f>IF(RawDataGenPO[[#This Row],[GRN-PO date (Day)]]&gt;RawDataGenPO[[#This Row],[Lead time delivery (day)]],"over deliverry","Ontime")</f>
        <v>Ontime</v>
      </c>
      <c r="AC65" s="194"/>
    </row>
    <row r="66" spans="1:29" s="6" customFormat="1" x14ac:dyDescent="0.25">
      <c r="A66" s="4">
        <f>ROW()-ROW(RawDataGenPO[[#Headers],[No.]])</f>
        <v>65</v>
      </c>
      <c r="B66" s="35" t="s">
        <v>18</v>
      </c>
      <c r="C66" s="38">
        <v>45503</v>
      </c>
      <c r="D66" s="38"/>
      <c r="E66" s="38"/>
      <c r="F66" s="38">
        <v>45503</v>
      </c>
      <c r="G66" s="49" t="s">
        <v>303</v>
      </c>
      <c r="H66" s="4" t="s">
        <v>298</v>
      </c>
      <c r="I66" s="156">
        <f>IF(RawDataGenPO[[#This Row],[PO No.]]="","",RawDataGenPO[[#This Row],[DMY Create PR]]+7)</f>
        <v>45510</v>
      </c>
      <c r="J66" s="156"/>
      <c r="K66" s="153">
        <f>IF(RawDataGenPO[[#This Row],[PO No.]]="","",10)</f>
        <v>10</v>
      </c>
      <c r="L66" s="4" t="s">
        <v>299</v>
      </c>
      <c r="M66" s="35" t="s">
        <v>240</v>
      </c>
      <c r="N66" s="35" t="s">
        <v>92</v>
      </c>
      <c r="O66" s="3">
        <v>2</v>
      </c>
      <c r="P66" s="39" t="s">
        <v>300</v>
      </c>
      <c r="Q66" s="40">
        <v>3000</v>
      </c>
      <c r="R66" s="4" t="s">
        <v>304</v>
      </c>
      <c r="S66" s="41">
        <f>RawDataGenPO[[#This Row],[Total price]]/RawDataGenPO[[#This Row],[Qty'']]</f>
        <v>3.7</v>
      </c>
      <c r="T66" s="42">
        <v>11100</v>
      </c>
      <c r="U66" s="13" t="s">
        <v>149</v>
      </c>
      <c r="V66" s="35" t="s">
        <v>305</v>
      </c>
      <c r="W66" s="4" t="s">
        <v>9</v>
      </c>
      <c r="X66" s="4"/>
      <c r="Y66" s="14">
        <v>45513</v>
      </c>
      <c r="Z66" s="14"/>
      <c r="AA66" s="191">
        <f>IF(RawDataGenPO[[#This Row],[Date Gen PO]]="","",RawDataGenPO[[#This Row],[Date recive bill]]-RawDataGenPO[[#This Row],[Date Gen PO]])</f>
        <v>3</v>
      </c>
      <c r="AB66" s="192" t="str">
        <f>IF(RawDataGenPO[[#This Row],[GRN-PO date (Day)]]&gt;RawDataGenPO[[#This Row],[Lead time delivery (day)]],"over deliverry","Ontime")</f>
        <v>Ontime</v>
      </c>
      <c r="AC66" s="194"/>
    </row>
    <row r="67" spans="1:29" s="6" customFormat="1" ht="14.25" x14ac:dyDescent="0.25">
      <c r="A67" s="4">
        <f>ROW()-ROW(RawDataGenPO[[#Headers],[No.]])</f>
        <v>66</v>
      </c>
      <c r="B67" s="35" t="s">
        <v>16</v>
      </c>
      <c r="C67" s="38">
        <v>45498</v>
      </c>
      <c r="D67" s="38"/>
      <c r="E67" s="38"/>
      <c r="F67" s="38">
        <v>45498</v>
      </c>
      <c r="G67" s="4" t="s">
        <v>306</v>
      </c>
      <c r="H67" s="4" t="s">
        <v>307</v>
      </c>
      <c r="I67" s="156">
        <v>45493</v>
      </c>
      <c r="J67" s="156"/>
      <c r="K67" s="153">
        <f>IF(RawDataGenPO[[#This Row],[PO No.]]="","",10)</f>
        <v>10</v>
      </c>
      <c r="L67" s="4" t="s">
        <v>308</v>
      </c>
      <c r="M67" s="35" t="s">
        <v>309</v>
      </c>
      <c r="N67" s="35" t="s">
        <v>40</v>
      </c>
      <c r="O67" s="3">
        <v>1</v>
      </c>
      <c r="P67" s="39" t="s">
        <v>310</v>
      </c>
      <c r="Q67" s="40">
        <v>1</v>
      </c>
      <c r="R67" s="4" t="s">
        <v>161</v>
      </c>
      <c r="S67" s="41">
        <f>RawDataGenPO[[#This Row],[Total price]]/RawDataGenPO[[#This Row],[Qty'']]</f>
        <v>4485.9799999999996</v>
      </c>
      <c r="T67" s="42">
        <v>4485.9799999999996</v>
      </c>
      <c r="U67" s="13" t="s">
        <v>149</v>
      </c>
      <c r="V67" s="35" t="s">
        <v>311</v>
      </c>
      <c r="W67" s="4" t="s">
        <v>9</v>
      </c>
      <c r="X67" s="4"/>
      <c r="Y67" s="14">
        <v>45496</v>
      </c>
      <c r="Z67" s="14"/>
      <c r="AA67" s="191">
        <f>IF(RawDataGenPO[[#This Row],[Date Gen PO]]="","",RawDataGenPO[[#This Row],[Date recive bill]]-RawDataGenPO[[#This Row],[Date Gen PO]])</f>
        <v>3</v>
      </c>
      <c r="AB67" s="192" t="str">
        <f>IF(RawDataGenPO[[#This Row],[GRN-PO date (Day)]]&gt;RawDataGenPO[[#This Row],[Lead time delivery (day)]],"over deliverry","Ontime")</f>
        <v>Ontime</v>
      </c>
      <c r="AC67" s="194"/>
    </row>
    <row r="68" spans="1:29" s="6" customFormat="1" ht="14.25" x14ac:dyDescent="0.25">
      <c r="A68" s="4">
        <f>ROW()-ROW(RawDataGenPO[[#Headers],[No.]])</f>
        <v>67</v>
      </c>
      <c r="B68" s="35" t="s">
        <v>18</v>
      </c>
      <c r="C68" s="38">
        <v>45498</v>
      </c>
      <c r="D68" s="38"/>
      <c r="E68" s="38"/>
      <c r="F68" s="38">
        <v>45498</v>
      </c>
      <c r="G68" s="4" t="s">
        <v>306</v>
      </c>
      <c r="H68" s="4" t="s">
        <v>307</v>
      </c>
      <c r="I68" s="156">
        <v>45493</v>
      </c>
      <c r="J68" s="156"/>
      <c r="K68" s="153">
        <f>IF(RawDataGenPO[[#This Row],[PO No.]]="","",10)</f>
        <v>10</v>
      </c>
      <c r="L68" s="4" t="s">
        <v>145</v>
      </c>
      <c r="M68" s="35" t="s">
        <v>309</v>
      </c>
      <c r="N68" s="35" t="s">
        <v>40</v>
      </c>
      <c r="O68" s="3">
        <v>2</v>
      </c>
      <c r="P68" s="39" t="s">
        <v>312</v>
      </c>
      <c r="Q68" s="40">
        <v>1</v>
      </c>
      <c r="R68" s="4" t="s">
        <v>161</v>
      </c>
      <c r="S68" s="41">
        <f>RawDataGenPO[[#This Row],[Total price]]/RawDataGenPO[[#This Row],[Qty'']]</f>
        <v>210.28</v>
      </c>
      <c r="T68" s="42">
        <v>210.28</v>
      </c>
      <c r="U68" s="13" t="s">
        <v>149</v>
      </c>
      <c r="V68" s="35" t="s">
        <v>311</v>
      </c>
      <c r="W68" s="4" t="s">
        <v>9</v>
      </c>
      <c r="X68" s="4"/>
      <c r="Y68" s="14">
        <v>45496</v>
      </c>
      <c r="Z68" s="14"/>
      <c r="AA68" s="191">
        <f>IF(RawDataGenPO[[#This Row],[Date Gen PO]]="","",RawDataGenPO[[#This Row],[Date recive bill]]-RawDataGenPO[[#This Row],[Date Gen PO]])</f>
        <v>3</v>
      </c>
      <c r="AB68" s="192" t="str">
        <f>IF(RawDataGenPO[[#This Row],[GRN-PO date (Day)]]&gt;RawDataGenPO[[#This Row],[Lead time delivery (day)]],"over deliverry","Ontime")</f>
        <v>Ontime</v>
      </c>
      <c r="AC68" s="194"/>
    </row>
    <row r="69" spans="1:29" s="6" customFormat="1" ht="14.25" x14ac:dyDescent="0.25">
      <c r="A69" s="4">
        <f>ROW()-ROW(RawDataGenPO[[#Headers],[No.]])</f>
        <v>68</v>
      </c>
      <c r="B69" s="35" t="s">
        <v>18</v>
      </c>
      <c r="C69" s="38">
        <v>45498</v>
      </c>
      <c r="D69" s="38"/>
      <c r="E69" s="38"/>
      <c r="F69" s="38">
        <v>45498</v>
      </c>
      <c r="G69" s="4" t="s">
        <v>313</v>
      </c>
      <c r="H69" s="51" t="s">
        <v>314</v>
      </c>
      <c r="I69" s="156">
        <f>IF(RawDataGenPO[[#This Row],[PO No.]]="","",RawDataGenPO[[#This Row],[DMY Create PR]]+7)</f>
        <v>45505</v>
      </c>
      <c r="J69" s="156"/>
      <c r="K69" s="153">
        <v>30</v>
      </c>
      <c r="L69" s="4" t="s">
        <v>315</v>
      </c>
      <c r="M69" s="35" t="s">
        <v>187</v>
      </c>
      <c r="N69" s="35" t="s">
        <v>28</v>
      </c>
      <c r="O69" s="3">
        <v>1</v>
      </c>
      <c r="P69" s="39" t="s">
        <v>316</v>
      </c>
      <c r="Q69" s="40">
        <v>1</v>
      </c>
      <c r="R69" s="4" t="s">
        <v>161</v>
      </c>
      <c r="S69" s="41">
        <f>RawDataGenPO[[#This Row],[Total price]]/RawDataGenPO[[#This Row],[Qty'']]</f>
        <v>30</v>
      </c>
      <c r="T69" s="42">
        <v>30</v>
      </c>
      <c r="U69" s="13" t="s">
        <v>149</v>
      </c>
      <c r="V69" s="35" t="s">
        <v>263</v>
      </c>
      <c r="W69" s="4" t="s">
        <v>9</v>
      </c>
      <c r="X69" s="4"/>
      <c r="Y69" s="14">
        <v>45530</v>
      </c>
      <c r="Z69" s="14"/>
      <c r="AA69" s="191">
        <f>IF(RawDataGenPO[[#This Row],[Date Gen PO]]="","",RawDataGenPO[[#This Row],[Date recive bill]]-RawDataGenPO[[#This Row],[Date Gen PO]])</f>
        <v>25</v>
      </c>
      <c r="AB69" s="192" t="str">
        <f>IF(RawDataGenPO[[#This Row],[GRN-PO date (Day)]]&gt;RawDataGenPO[[#This Row],[Lead time delivery (day)]],"over deliverry","Ontime")</f>
        <v>Ontime</v>
      </c>
      <c r="AC69" s="194"/>
    </row>
    <row r="70" spans="1:29" s="6" customFormat="1" ht="14.25" x14ac:dyDescent="0.25">
      <c r="A70" s="4">
        <f>ROW()-ROW(RawDataGenPO[[#Headers],[No.]])</f>
        <v>69</v>
      </c>
      <c r="B70" s="35" t="s">
        <v>18</v>
      </c>
      <c r="C70" s="38">
        <v>45498</v>
      </c>
      <c r="D70" s="38"/>
      <c r="E70" s="38"/>
      <c r="F70" s="38">
        <v>45498</v>
      </c>
      <c r="G70" s="4" t="s">
        <v>313</v>
      </c>
      <c r="H70" s="51" t="s">
        <v>314</v>
      </c>
      <c r="I70" s="156">
        <f>IF(RawDataGenPO[[#This Row],[PO No.]]="","",RawDataGenPO[[#This Row],[DMY Create PR]]+7)</f>
        <v>45505</v>
      </c>
      <c r="J70" s="156"/>
      <c r="K70" s="153">
        <v>30</v>
      </c>
      <c r="L70" s="4" t="s">
        <v>317</v>
      </c>
      <c r="M70" s="35" t="s">
        <v>187</v>
      </c>
      <c r="N70" s="35" t="s">
        <v>28</v>
      </c>
      <c r="O70" s="3">
        <v>2</v>
      </c>
      <c r="P70" s="39" t="s">
        <v>318</v>
      </c>
      <c r="Q70" s="40">
        <v>1</v>
      </c>
      <c r="R70" s="4" t="s">
        <v>161</v>
      </c>
      <c r="S70" s="41">
        <f>RawDataGenPO[[#This Row],[Total price]]/RawDataGenPO[[#This Row],[Qty'']]</f>
        <v>38</v>
      </c>
      <c r="T70" s="42">
        <v>38</v>
      </c>
      <c r="U70" s="13" t="s">
        <v>149</v>
      </c>
      <c r="V70" s="35" t="s">
        <v>263</v>
      </c>
      <c r="W70" s="4" t="s">
        <v>9</v>
      </c>
      <c r="X70" s="4"/>
      <c r="Y70" s="14">
        <v>45530</v>
      </c>
      <c r="Z70" s="14"/>
      <c r="AA70" s="191">
        <f>IF(RawDataGenPO[[#This Row],[Date Gen PO]]="","",RawDataGenPO[[#This Row],[Date recive bill]]-RawDataGenPO[[#This Row],[Date Gen PO]])</f>
        <v>25</v>
      </c>
      <c r="AB70" s="192" t="str">
        <f>IF(RawDataGenPO[[#This Row],[GRN-PO date (Day)]]&gt;RawDataGenPO[[#This Row],[Lead time delivery (day)]],"over deliverry","Ontime")</f>
        <v>Ontime</v>
      </c>
      <c r="AC70" s="194"/>
    </row>
    <row r="71" spans="1:29" s="6" customFormat="1" ht="14.25" x14ac:dyDescent="0.25">
      <c r="A71" s="4">
        <f>ROW()-ROW(RawDataGenPO[[#Headers],[No.]])</f>
        <v>70</v>
      </c>
      <c r="B71" s="35" t="s">
        <v>18</v>
      </c>
      <c r="C71" s="38">
        <v>45498</v>
      </c>
      <c r="D71" s="38"/>
      <c r="E71" s="38"/>
      <c r="F71" s="38">
        <v>45498</v>
      </c>
      <c r="G71" s="4" t="s">
        <v>313</v>
      </c>
      <c r="H71" s="51" t="s">
        <v>314</v>
      </c>
      <c r="I71" s="156">
        <f>IF(RawDataGenPO[[#This Row],[PO No.]]="","",RawDataGenPO[[#This Row],[DMY Create PR]]+7)</f>
        <v>45505</v>
      </c>
      <c r="J71" s="156"/>
      <c r="K71" s="153">
        <v>30</v>
      </c>
      <c r="L71" s="4" t="s">
        <v>319</v>
      </c>
      <c r="M71" s="35" t="s">
        <v>187</v>
      </c>
      <c r="N71" s="35" t="s">
        <v>28</v>
      </c>
      <c r="O71" s="3">
        <v>3</v>
      </c>
      <c r="P71" s="39" t="s">
        <v>320</v>
      </c>
      <c r="Q71" s="40">
        <v>1</v>
      </c>
      <c r="R71" s="4" t="s">
        <v>161</v>
      </c>
      <c r="S71" s="41">
        <f>RawDataGenPO[[#This Row],[Total price]]/RawDataGenPO[[#This Row],[Qty'']]</f>
        <v>85</v>
      </c>
      <c r="T71" s="42">
        <v>85</v>
      </c>
      <c r="U71" s="13" t="s">
        <v>149</v>
      </c>
      <c r="V71" s="35" t="s">
        <v>263</v>
      </c>
      <c r="W71" s="4" t="s">
        <v>9</v>
      </c>
      <c r="X71" s="4"/>
      <c r="Y71" s="14">
        <v>45530</v>
      </c>
      <c r="Z71" s="14"/>
      <c r="AA71" s="191">
        <f>IF(RawDataGenPO[[#This Row],[Date Gen PO]]="","",RawDataGenPO[[#This Row],[Date recive bill]]-RawDataGenPO[[#This Row],[Date Gen PO]])</f>
        <v>25</v>
      </c>
      <c r="AB71" s="192" t="str">
        <f>IF(RawDataGenPO[[#This Row],[GRN-PO date (Day)]]&gt;RawDataGenPO[[#This Row],[Lead time delivery (day)]],"over deliverry","Ontime")</f>
        <v>Ontime</v>
      </c>
      <c r="AC71" s="194"/>
    </row>
    <row r="72" spans="1:29" s="6" customFormat="1" ht="14.25" x14ac:dyDescent="0.25">
      <c r="A72" s="4">
        <f>ROW()-ROW(RawDataGenPO[[#Headers],[No.]])</f>
        <v>71</v>
      </c>
      <c r="B72" s="35" t="s">
        <v>18</v>
      </c>
      <c r="C72" s="38">
        <v>45498</v>
      </c>
      <c r="D72" s="38"/>
      <c r="E72" s="38"/>
      <c r="F72" s="38">
        <v>45498</v>
      </c>
      <c r="G72" s="4" t="s">
        <v>313</v>
      </c>
      <c r="H72" s="51" t="s">
        <v>314</v>
      </c>
      <c r="I72" s="156">
        <f>IF(RawDataGenPO[[#This Row],[PO No.]]="","",RawDataGenPO[[#This Row],[DMY Create PR]]+7)</f>
        <v>45505</v>
      </c>
      <c r="J72" s="156"/>
      <c r="K72" s="153">
        <v>30</v>
      </c>
      <c r="L72" s="4" t="s">
        <v>321</v>
      </c>
      <c r="M72" s="35" t="s">
        <v>187</v>
      </c>
      <c r="N72" s="35" t="s">
        <v>28</v>
      </c>
      <c r="O72" s="3">
        <v>4</v>
      </c>
      <c r="P72" s="39" t="s">
        <v>322</v>
      </c>
      <c r="Q72" s="40">
        <v>1</v>
      </c>
      <c r="R72" s="4" t="s">
        <v>161</v>
      </c>
      <c r="S72" s="41">
        <f>RawDataGenPO[[#This Row],[Total price]]/RawDataGenPO[[#This Row],[Qty'']]</f>
        <v>90</v>
      </c>
      <c r="T72" s="42">
        <v>90</v>
      </c>
      <c r="U72" s="13" t="s">
        <v>149</v>
      </c>
      <c r="V72" s="35" t="s">
        <v>263</v>
      </c>
      <c r="W72" s="4" t="s">
        <v>9</v>
      </c>
      <c r="X72" s="4"/>
      <c r="Y72" s="14">
        <v>45530</v>
      </c>
      <c r="Z72" s="14"/>
      <c r="AA72" s="191">
        <f>IF(RawDataGenPO[[#This Row],[Date Gen PO]]="","",RawDataGenPO[[#This Row],[Date recive bill]]-RawDataGenPO[[#This Row],[Date Gen PO]])</f>
        <v>25</v>
      </c>
      <c r="AB72" s="192" t="str">
        <f>IF(RawDataGenPO[[#This Row],[GRN-PO date (Day)]]&gt;RawDataGenPO[[#This Row],[Lead time delivery (day)]],"over deliverry","Ontime")</f>
        <v>Ontime</v>
      </c>
      <c r="AC72" s="194"/>
    </row>
    <row r="73" spans="1:29" s="6" customFormat="1" x14ac:dyDescent="0.25">
      <c r="A73" s="4">
        <f>ROW()-ROW(RawDataGenPO[[#Headers],[No.]])</f>
        <v>72</v>
      </c>
      <c r="B73" s="35" t="s">
        <v>18</v>
      </c>
      <c r="C73" s="38">
        <v>45498</v>
      </c>
      <c r="D73" s="38"/>
      <c r="E73" s="38"/>
      <c r="F73" s="38">
        <v>45498</v>
      </c>
      <c r="G73" s="49" t="s">
        <v>323</v>
      </c>
      <c r="H73" s="4" t="s">
        <v>324</v>
      </c>
      <c r="I73" s="156">
        <f>IF(RawDataGenPO[[#This Row],[PO No.]]="","",RawDataGenPO[[#This Row],[DMY Create PR]]+7)</f>
        <v>45505</v>
      </c>
      <c r="J73" s="156"/>
      <c r="K73" s="153">
        <v>30</v>
      </c>
      <c r="L73" s="52" t="s">
        <v>315</v>
      </c>
      <c r="M73" s="35" t="s">
        <v>187</v>
      </c>
      <c r="N73" s="35" t="s">
        <v>28</v>
      </c>
      <c r="O73" s="3">
        <v>5</v>
      </c>
      <c r="P73" s="53" t="s">
        <v>325</v>
      </c>
      <c r="Q73" s="40">
        <v>1</v>
      </c>
      <c r="R73" s="4" t="s">
        <v>295</v>
      </c>
      <c r="S73" s="41">
        <f>RawDataGenPO[[#This Row],[Total price]]/RawDataGenPO[[#This Row],[Qty'']]</f>
        <v>30</v>
      </c>
      <c r="T73" s="42">
        <v>30</v>
      </c>
      <c r="U73" s="13" t="s">
        <v>149</v>
      </c>
      <c r="V73" s="35" t="s">
        <v>263</v>
      </c>
      <c r="W73" s="4" t="s">
        <v>9</v>
      </c>
      <c r="X73" s="4"/>
      <c r="Y73" s="14">
        <v>45530</v>
      </c>
      <c r="Z73" s="14"/>
      <c r="AA73" s="191">
        <f>IF(RawDataGenPO[[#This Row],[Date Gen PO]]="","",RawDataGenPO[[#This Row],[Date recive bill]]-RawDataGenPO[[#This Row],[Date Gen PO]])</f>
        <v>25</v>
      </c>
      <c r="AB73" s="192" t="str">
        <f>IF(RawDataGenPO[[#This Row],[GRN-PO date (Day)]]&gt;RawDataGenPO[[#This Row],[Lead time delivery (day)]],"over deliverry","Ontime")</f>
        <v>Ontime</v>
      </c>
      <c r="AC73" s="194"/>
    </row>
    <row r="74" spans="1:29" s="6" customFormat="1" x14ac:dyDescent="0.25">
      <c r="A74" s="4">
        <f>ROW()-ROW(RawDataGenPO[[#Headers],[No.]])</f>
        <v>73</v>
      </c>
      <c r="B74" s="35" t="s">
        <v>18</v>
      </c>
      <c r="C74" s="38">
        <v>45498</v>
      </c>
      <c r="D74" s="38"/>
      <c r="E74" s="38"/>
      <c r="F74" s="38">
        <v>45498</v>
      </c>
      <c r="G74" s="49" t="s">
        <v>323</v>
      </c>
      <c r="H74" s="4" t="s">
        <v>324</v>
      </c>
      <c r="I74" s="156">
        <f>IF(RawDataGenPO[[#This Row],[PO No.]]="","",RawDataGenPO[[#This Row],[DMY Create PR]]+7)</f>
        <v>45505</v>
      </c>
      <c r="J74" s="156"/>
      <c r="K74" s="153">
        <v>30</v>
      </c>
      <c r="L74" s="54" t="s">
        <v>317</v>
      </c>
      <c r="M74" s="35" t="s">
        <v>187</v>
      </c>
      <c r="N74" s="35" t="s">
        <v>28</v>
      </c>
      <c r="O74" s="3">
        <v>6</v>
      </c>
      <c r="P74" s="53" t="s">
        <v>326</v>
      </c>
      <c r="Q74" s="40">
        <v>1</v>
      </c>
      <c r="R74" s="4" t="s">
        <v>295</v>
      </c>
      <c r="S74" s="41">
        <f>RawDataGenPO[[#This Row],[Total price]]/RawDataGenPO[[#This Row],[Qty'']]</f>
        <v>38</v>
      </c>
      <c r="T74" s="42">
        <v>38</v>
      </c>
      <c r="U74" s="13" t="s">
        <v>149</v>
      </c>
      <c r="V74" s="35" t="s">
        <v>263</v>
      </c>
      <c r="W74" s="4" t="s">
        <v>9</v>
      </c>
      <c r="X74" s="4"/>
      <c r="Y74" s="14">
        <v>45530</v>
      </c>
      <c r="Z74" s="14"/>
      <c r="AA74" s="191">
        <f>IF(RawDataGenPO[[#This Row],[Date Gen PO]]="","",RawDataGenPO[[#This Row],[Date recive bill]]-RawDataGenPO[[#This Row],[Date Gen PO]])</f>
        <v>25</v>
      </c>
      <c r="AB74" s="192" t="str">
        <f>IF(RawDataGenPO[[#This Row],[GRN-PO date (Day)]]&gt;RawDataGenPO[[#This Row],[Lead time delivery (day)]],"over deliverry","Ontime")</f>
        <v>Ontime</v>
      </c>
      <c r="AC74" s="194"/>
    </row>
    <row r="75" spans="1:29" s="6" customFormat="1" x14ac:dyDescent="0.25">
      <c r="A75" s="4">
        <f>ROW()-ROW(RawDataGenPO[[#Headers],[No.]])</f>
        <v>74</v>
      </c>
      <c r="B75" s="35" t="s">
        <v>18</v>
      </c>
      <c r="C75" s="38">
        <v>45498</v>
      </c>
      <c r="D75" s="38"/>
      <c r="E75" s="38"/>
      <c r="F75" s="38">
        <v>45498</v>
      </c>
      <c r="G75" s="49" t="s">
        <v>323</v>
      </c>
      <c r="H75" s="4" t="s">
        <v>324</v>
      </c>
      <c r="I75" s="156">
        <f>IF(RawDataGenPO[[#This Row],[PO No.]]="","",RawDataGenPO[[#This Row],[DMY Create PR]]+7)</f>
        <v>45505</v>
      </c>
      <c r="J75" s="156"/>
      <c r="K75" s="153">
        <v>30</v>
      </c>
      <c r="L75" s="54" t="s">
        <v>319</v>
      </c>
      <c r="M75" s="35" t="s">
        <v>187</v>
      </c>
      <c r="N75" s="35" t="s">
        <v>28</v>
      </c>
      <c r="O75" s="3">
        <v>7</v>
      </c>
      <c r="P75" s="53" t="s">
        <v>327</v>
      </c>
      <c r="Q75" s="40">
        <v>1</v>
      </c>
      <c r="R75" s="4" t="s">
        <v>295</v>
      </c>
      <c r="S75" s="41">
        <f>RawDataGenPO[[#This Row],[Total price]]/RawDataGenPO[[#This Row],[Qty'']]</f>
        <v>85</v>
      </c>
      <c r="T75" s="42">
        <v>85</v>
      </c>
      <c r="U75" s="13" t="s">
        <v>149</v>
      </c>
      <c r="V75" s="35" t="s">
        <v>263</v>
      </c>
      <c r="W75" s="4" t="s">
        <v>9</v>
      </c>
      <c r="X75" s="4"/>
      <c r="Y75" s="14">
        <v>45530</v>
      </c>
      <c r="Z75" s="14"/>
      <c r="AA75" s="191">
        <f>IF(RawDataGenPO[[#This Row],[Date Gen PO]]="","",RawDataGenPO[[#This Row],[Date recive bill]]-RawDataGenPO[[#This Row],[Date Gen PO]])</f>
        <v>25</v>
      </c>
      <c r="AB75" s="192" t="str">
        <f>IF(RawDataGenPO[[#This Row],[GRN-PO date (Day)]]&gt;RawDataGenPO[[#This Row],[Lead time delivery (day)]],"over deliverry","Ontime")</f>
        <v>Ontime</v>
      </c>
      <c r="AC75" s="194"/>
    </row>
    <row r="76" spans="1:29" s="6" customFormat="1" x14ac:dyDescent="0.25">
      <c r="A76" s="4">
        <f>ROW()-ROW(RawDataGenPO[[#Headers],[No.]])</f>
        <v>75</v>
      </c>
      <c r="B76" s="35" t="s">
        <v>18</v>
      </c>
      <c r="C76" s="38">
        <v>45498</v>
      </c>
      <c r="D76" s="38"/>
      <c r="E76" s="38"/>
      <c r="F76" s="38">
        <v>45498</v>
      </c>
      <c r="G76" s="49" t="s">
        <v>323</v>
      </c>
      <c r="H76" s="4" t="s">
        <v>324</v>
      </c>
      <c r="I76" s="156">
        <f>IF(RawDataGenPO[[#This Row],[PO No.]]="","",RawDataGenPO[[#This Row],[DMY Create PR]]+7)</f>
        <v>45505</v>
      </c>
      <c r="J76" s="156"/>
      <c r="K76" s="153">
        <v>30</v>
      </c>
      <c r="L76" s="54" t="s">
        <v>321</v>
      </c>
      <c r="M76" s="35" t="s">
        <v>187</v>
      </c>
      <c r="N76" s="35" t="s">
        <v>28</v>
      </c>
      <c r="O76" s="3">
        <v>8</v>
      </c>
      <c r="P76" s="53" t="s">
        <v>328</v>
      </c>
      <c r="Q76" s="40">
        <v>1</v>
      </c>
      <c r="R76" s="4" t="s">
        <v>295</v>
      </c>
      <c r="S76" s="41">
        <f>RawDataGenPO[[#This Row],[Total price]]/RawDataGenPO[[#This Row],[Qty'']]</f>
        <v>90</v>
      </c>
      <c r="T76" s="42">
        <v>90</v>
      </c>
      <c r="U76" s="13" t="s">
        <v>149</v>
      </c>
      <c r="V76" s="35" t="s">
        <v>263</v>
      </c>
      <c r="W76" s="4" t="s">
        <v>9</v>
      </c>
      <c r="X76" s="4"/>
      <c r="Y76" s="14">
        <v>45530</v>
      </c>
      <c r="Z76" s="14"/>
      <c r="AA76" s="191">
        <f>IF(RawDataGenPO[[#This Row],[Date Gen PO]]="","",RawDataGenPO[[#This Row],[Date recive bill]]-RawDataGenPO[[#This Row],[Date Gen PO]])</f>
        <v>25</v>
      </c>
      <c r="AB76" s="192" t="str">
        <f>IF(RawDataGenPO[[#This Row],[GRN-PO date (Day)]]&gt;RawDataGenPO[[#This Row],[Lead time delivery (day)]],"over deliverry","Ontime")</f>
        <v>Ontime</v>
      </c>
      <c r="AC76" s="194"/>
    </row>
    <row r="77" spans="1:29" s="6" customFormat="1" ht="14.25" x14ac:dyDescent="0.25">
      <c r="A77" s="4">
        <f>ROW()-ROW(RawDataGenPO[[#Headers],[No.]])</f>
        <v>76</v>
      </c>
      <c r="B77" s="35" t="s">
        <v>18</v>
      </c>
      <c r="C77" s="38">
        <v>45498</v>
      </c>
      <c r="D77" s="38"/>
      <c r="E77" s="38"/>
      <c r="F77" s="38">
        <v>45498</v>
      </c>
      <c r="G77" s="4" t="s">
        <v>313</v>
      </c>
      <c r="H77" s="51" t="s">
        <v>329</v>
      </c>
      <c r="I77" s="156">
        <f>IF(RawDataGenPO[[#This Row],[PO No.]]="","",RawDataGenPO[[#This Row],[DMY Create PR]]+7)</f>
        <v>45505</v>
      </c>
      <c r="J77" s="156"/>
      <c r="K77" s="153">
        <f>IF(RawDataGenPO[[#This Row],[PO No.]]="","",10)</f>
        <v>10</v>
      </c>
      <c r="L77" s="4" t="s">
        <v>145</v>
      </c>
      <c r="M77" s="35" t="s">
        <v>187</v>
      </c>
      <c r="N77" s="35" t="s">
        <v>28</v>
      </c>
      <c r="O77" s="3">
        <v>1</v>
      </c>
      <c r="P77" s="39" t="s">
        <v>330</v>
      </c>
      <c r="Q77" s="40">
        <v>1</v>
      </c>
      <c r="R77" s="4" t="s">
        <v>161</v>
      </c>
      <c r="S77" s="41">
        <f>RawDataGenPO[[#This Row],[Total price]]/RawDataGenPO[[#This Row],[Qty'']]</f>
        <v>2200</v>
      </c>
      <c r="T77" s="42">
        <v>2200</v>
      </c>
      <c r="U77" s="13"/>
      <c r="V77" s="56" t="s">
        <v>263</v>
      </c>
      <c r="W77" s="4" t="s">
        <v>9</v>
      </c>
      <c r="X77" s="4"/>
      <c r="Y77" s="14">
        <v>45514</v>
      </c>
      <c r="Z77" s="14"/>
      <c r="AA77" s="191">
        <f>IF(RawDataGenPO[[#This Row],[Date Gen PO]]="","",RawDataGenPO[[#This Row],[Date recive bill]]-RawDataGenPO[[#This Row],[Date Gen PO]])</f>
        <v>9</v>
      </c>
      <c r="AB77" s="192" t="str">
        <f>IF(RawDataGenPO[[#This Row],[GRN-PO date (Day)]]&gt;RawDataGenPO[[#This Row],[Lead time delivery (day)]],"over deliverry","Ontime")</f>
        <v>Ontime</v>
      </c>
      <c r="AC77" s="194"/>
    </row>
    <row r="78" spans="1:29" s="6" customFormat="1" ht="14.25" x14ac:dyDescent="0.25">
      <c r="A78" s="4">
        <f>ROW()-ROW(RawDataGenPO[[#Headers],[No.]])</f>
        <v>77</v>
      </c>
      <c r="B78" s="35" t="s">
        <v>18</v>
      </c>
      <c r="C78" s="38">
        <v>45498</v>
      </c>
      <c r="D78" s="38"/>
      <c r="E78" s="38"/>
      <c r="F78" s="38">
        <v>45498</v>
      </c>
      <c r="G78" s="4" t="s">
        <v>313</v>
      </c>
      <c r="H78" s="51" t="s">
        <v>329</v>
      </c>
      <c r="I78" s="156">
        <f>IF(RawDataGenPO[[#This Row],[PO No.]]="","",RawDataGenPO[[#This Row],[DMY Create PR]]+7)</f>
        <v>45505</v>
      </c>
      <c r="J78" s="156"/>
      <c r="K78" s="153">
        <f>IF(RawDataGenPO[[#This Row],[PO No.]]="","",10)</f>
        <v>10</v>
      </c>
      <c r="L78" s="4" t="s">
        <v>145</v>
      </c>
      <c r="M78" s="35" t="s">
        <v>187</v>
      </c>
      <c r="N78" s="35" t="s">
        <v>28</v>
      </c>
      <c r="O78" s="3">
        <v>2</v>
      </c>
      <c r="P78" s="39" t="s">
        <v>331</v>
      </c>
      <c r="Q78" s="40">
        <v>1</v>
      </c>
      <c r="R78" s="4" t="s">
        <v>161</v>
      </c>
      <c r="S78" s="41">
        <f>RawDataGenPO[[#This Row],[Total price]]/RawDataGenPO[[#This Row],[Qty'']]</f>
        <v>2450</v>
      </c>
      <c r="T78" s="42">
        <v>2450</v>
      </c>
      <c r="U78" s="13"/>
      <c r="V78" s="56" t="s">
        <v>263</v>
      </c>
      <c r="W78" s="4" t="s">
        <v>9</v>
      </c>
      <c r="X78" s="4"/>
      <c r="Y78" s="14">
        <v>45514</v>
      </c>
      <c r="Z78" s="14"/>
      <c r="AA78" s="191">
        <f>IF(RawDataGenPO[[#This Row],[Date Gen PO]]="","",RawDataGenPO[[#This Row],[Date recive bill]]-RawDataGenPO[[#This Row],[Date Gen PO]])</f>
        <v>9</v>
      </c>
      <c r="AB78" s="192" t="str">
        <f>IF(RawDataGenPO[[#This Row],[GRN-PO date (Day)]]&gt;RawDataGenPO[[#This Row],[Lead time delivery (day)]],"over deliverry","Ontime")</f>
        <v>Ontime</v>
      </c>
      <c r="AC78" s="194"/>
    </row>
    <row r="79" spans="1:29" s="6" customFormat="1" x14ac:dyDescent="0.25">
      <c r="A79" s="4">
        <f>ROW()-ROW(RawDataGenPO[[#Headers],[No.]])</f>
        <v>78</v>
      </c>
      <c r="B79" s="35" t="s">
        <v>18</v>
      </c>
      <c r="C79" s="38">
        <v>45498</v>
      </c>
      <c r="D79" s="38"/>
      <c r="E79" s="38"/>
      <c r="F79" s="38">
        <v>45498</v>
      </c>
      <c r="G79" s="49" t="s">
        <v>323</v>
      </c>
      <c r="H79" s="4" t="s">
        <v>329</v>
      </c>
      <c r="I79" s="156">
        <f>IF(RawDataGenPO[[#This Row],[PO No.]]="","",RawDataGenPO[[#This Row],[DMY Create PR]]+7)</f>
        <v>45505</v>
      </c>
      <c r="J79" s="156"/>
      <c r="K79" s="153">
        <f>IF(RawDataGenPO[[#This Row],[PO No.]]="","",10)</f>
        <v>10</v>
      </c>
      <c r="L79" s="54" t="s">
        <v>145</v>
      </c>
      <c r="M79" s="35" t="s">
        <v>187</v>
      </c>
      <c r="N79" s="35" t="s">
        <v>28</v>
      </c>
      <c r="O79" s="3">
        <v>1</v>
      </c>
      <c r="P79" s="39" t="s">
        <v>330</v>
      </c>
      <c r="Q79" s="40">
        <v>1</v>
      </c>
      <c r="R79" s="4" t="s">
        <v>295</v>
      </c>
      <c r="S79" s="41">
        <f>RawDataGenPO[[#This Row],[Total price]]/RawDataGenPO[[#This Row],[Qty'']]</f>
        <v>2200</v>
      </c>
      <c r="T79" s="42">
        <v>2200</v>
      </c>
      <c r="U79" s="13" t="s">
        <v>149</v>
      </c>
      <c r="V79" s="48" t="s">
        <v>263</v>
      </c>
      <c r="W79" s="4" t="s">
        <v>9</v>
      </c>
      <c r="X79" s="4"/>
      <c r="Y79" s="14">
        <v>45514</v>
      </c>
      <c r="Z79" s="14"/>
      <c r="AA79" s="191">
        <f>IF(RawDataGenPO[[#This Row],[Date Gen PO]]="","",RawDataGenPO[[#This Row],[Date recive bill]]-RawDataGenPO[[#This Row],[Date Gen PO]])</f>
        <v>9</v>
      </c>
      <c r="AB79" s="192" t="str">
        <f>IF(RawDataGenPO[[#This Row],[GRN-PO date (Day)]]&gt;RawDataGenPO[[#This Row],[Lead time delivery (day)]],"over deliverry","Ontime")</f>
        <v>Ontime</v>
      </c>
      <c r="AC79" s="194"/>
    </row>
    <row r="80" spans="1:29" s="6" customFormat="1" x14ac:dyDescent="0.25">
      <c r="A80" s="4">
        <f>ROW()-ROW(RawDataGenPO[[#Headers],[No.]])</f>
        <v>79</v>
      </c>
      <c r="B80" s="35" t="s">
        <v>18</v>
      </c>
      <c r="C80" s="38">
        <v>45498</v>
      </c>
      <c r="D80" s="38"/>
      <c r="E80" s="38"/>
      <c r="F80" s="38">
        <v>45498</v>
      </c>
      <c r="G80" s="49" t="s">
        <v>323</v>
      </c>
      <c r="H80" s="4" t="s">
        <v>329</v>
      </c>
      <c r="I80" s="156">
        <f>IF(RawDataGenPO[[#This Row],[PO No.]]="","",RawDataGenPO[[#This Row],[DMY Create PR]]+7)</f>
        <v>45505</v>
      </c>
      <c r="J80" s="156"/>
      <c r="K80" s="153">
        <f>IF(RawDataGenPO[[#This Row],[PO No.]]="","",10)</f>
        <v>10</v>
      </c>
      <c r="L80" s="54" t="s">
        <v>145</v>
      </c>
      <c r="M80" s="35" t="s">
        <v>187</v>
      </c>
      <c r="N80" s="35" t="s">
        <v>28</v>
      </c>
      <c r="O80" s="3">
        <v>2</v>
      </c>
      <c r="P80" s="39" t="s">
        <v>331</v>
      </c>
      <c r="Q80" s="40">
        <v>1</v>
      </c>
      <c r="R80" s="4" t="s">
        <v>295</v>
      </c>
      <c r="S80" s="41">
        <f>RawDataGenPO[[#This Row],[Total price]]/RawDataGenPO[[#This Row],[Qty'']]</f>
        <v>2450</v>
      </c>
      <c r="T80" s="42">
        <v>2450</v>
      </c>
      <c r="U80" s="13" t="s">
        <v>149</v>
      </c>
      <c r="V80" s="48" t="s">
        <v>263</v>
      </c>
      <c r="W80" s="4" t="s">
        <v>9</v>
      </c>
      <c r="X80" s="4"/>
      <c r="Y80" s="14">
        <v>45514</v>
      </c>
      <c r="Z80" s="14"/>
      <c r="AA80" s="191">
        <f>IF(RawDataGenPO[[#This Row],[Date Gen PO]]="","",RawDataGenPO[[#This Row],[Date recive bill]]-RawDataGenPO[[#This Row],[Date Gen PO]])</f>
        <v>9</v>
      </c>
      <c r="AB80" s="192" t="str">
        <f>IF(RawDataGenPO[[#This Row],[GRN-PO date (Day)]]&gt;RawDataGenPO[[#This Row],[Lead time delivery (day)]],"over deliverry","Ontime")</f>
        <v>Ontime</v>
      </c>
      <c r="AC80" s="194"/>
    </row>
    <row r="81" spans="1:29" s="6" customFormat="1" ht="14.25" x14ac:dyDescent="0.25">
      <c r="A81" s="4">
        <f>ROW()-ROW(RawDataGenPO[[#Headers],[No.]])</f>
        <v>80</v>
      </c>
      <c r="B81" s="35" t="s">
        <v>18</v>
      </c>
      <c r="C81" s="38">
        <v>45498</v>
      </c>
      <c r="D81" s="38"/>
      <c r="E81" s="38"/>
      <c r="F81" s="38">
        <v>45498</v>
      </c>
      <c r="G81" s="4" t="s">
        <v>313</v>
      </c>
      <c r="H81" s="51" t="s">
        <v>332</v>
      </c>
      <c r="I81" s="156">
        <f>IF(RawDataGenPO[[#This Row],[PO No.]]="","",RawDataGenPO[[#This Row],[DMY Create PR]]+7)</f>
        <v>45505</v>
      </c>
      <c r="J81" s="156"/>
      <c r="K81" s="153">
        <v>30</v>
      </c>
      <c r="L81" s="4" t="s">
        <v>145</v>
      </c>
      <c r="M81" s="35" t="s">
        <v>187</v>
      </c>
      <c r="N81" s="35" t="s">
        <v>28</v>
      </c>
      <c r="O81" s="3">
        <v>1</v>
      </c>
      <c r="P81" s="39" t="s">
        <v>333</v>
      </c>
      <c r="Q81" s="40">
        <v>4</v>
      </c>
      <c r="R81" s="4" t="s">
        <v>161</v>
      </c>
      <c r="S81" s="41">
        <f>RawDataGenPO[[#This Row],[Total price]]/RawDataGenPO[[#This Row],[Qty'']]</f>
        <v>570</v>
      </c>
      <c r="T81" s="42">
        <v>2280</v>
      </c>
      <c r="U81" s="13"/>
      <c r="V81" s="56" t="s">
        <v>334</v>
      </c>
      <c r="W81" s="4" t="s">
        <v>9</v>
      </c>
      <c r="X81" s="4"/>
      <c r="Y81" s="14">
        <v>45518</v>
      </c>
      <c r="Z81" s="14"/>
      <c r="AA81" s="191">
        <f>IF(RawDataGenPO[[#This Row],[Date Gen PO]]="","",RawDataGenPO[[#This Row],[Date recive bill]]-RawDataGenPO[[#This Row],[Date Gen PO]])</f>
        <v>13</v>
      </c>
      <c r="AB81" s="192" t="str">
        <f>IF(RawDataGenPO[[#This Row],[GRN-PO date (Day)]]&gt;RawDataGenPO[[#This Row],[Lead time delivery (day)]],"over deliverry","Ontime")</f>
        <v>Ontime</v>
      </c>
      <c r="AC81" s="194"/>
    </row>
    <row r="82" spans="1:29" s="6" customFormat="1" x14ac:dyDescent="0.25">
      <c r="A82" s="4">
        <f>ROW()-ROW(RawDataGenPO[[#Headers],[No.]])</f>
        <v>81</v>
      </c>
      <c r="B82" s="35" t="s">
        <v>18</v>
      </c>
      <c r="C82" s="38">
        <v>45498</v>
      </c>
      <c r="D82" s="38"/>
      <c r="E82" s="38"/>
      <c r="F82" s="38">
        <v>45498</v>
      </c>
      <c r="G82" s="49" t="s">
        <v>323</v>
      </c>
      <c r="H82" s="4" t="s">
        <v>332</v>
      </c>
      <c r="I82" s="156">
        <f>IF(RawDataGenPO[[#This Row],[PO No.]]="","",RawDataGenPO[[#This Row],[DMY Create PR]]+7)</f>
        <v>45505</v>
      </c>
      <c r="J82" s="156"/>
      <c r="K82" s="153">
        <v>30</v>
      </c>
      <c r="L82" s="54" t="s">
        <v>145</v>
      </c>
      <c r="M82" s="35" t="s">
        <v>187</v>
      </c>
      <c r="N82" s="35" t="s">
        <v>28</v>
      </c>
      <c r="O82" s="3">
        <v>2</v>
      </c>
      <c r="P82" s="39" t="s">
        <v>333</v>
      </c>
      <c r="Q82" s="40">
        <v>4</v>
      </c>
      <c r="R82" s="4" t="s">
        <v>295</v>
      </c>
      <c r="S82" s="41">
        <f>RawDataGenPO[[#This Row],[Total price]]/RawDataGenPO[[#This Row],[Qty'']]</f>
        <v>570</v>
      </c>
      <c r="T82" s="42">
        <v>2280</v>
      </c>
      <c r="U82" s="13" t="s">
        <v>149</v>
      </c>
      <c r="V82" s="48" t="s">
        <v>335</v>
      </c>
      <c r="W82" s="4" t="s">
        <v>9</v>
      </c>
      <c r="X82" s="4"/>
      <c r="Y82" s="14">
        <v>45518</v>
      </c>
      <c r="Z82" s="14"/>
      <c r="AA82" s="191">
        <f>IF(RawDataGenPO[[#This Row],[Date Gen PO]]="","",RawDataGenPO[[#This Row],[Date recive bill]]-RawDataGenPO[[#This Row],[Date Gen PO]])</f>
        <v>13</v>
      </c>
      <c r="AB82" s="192" t="str">
        <f>IF(RawDataGenPO[[#This Row],[GRN-PO date (Day)]]&gt;RawDataGenPO[[#This Row],[Lead time delivery (day)]],"over deliverry","Ontime")</f>
        <v>Ontime</v>
      </c>
      <c r="AC82" s="194"/>
    </row>
    <row r="83" spans="1:29" s="6" customFormat="1" ht="15" x14ac:dyDescent="0.25">
      <c r="A83" s="4">
        <f>ROW()-ROW(RawDataGenPO[[#Headers],[No.]])</f>
        <v>82</v>
      </c>
      <c r="B83" s="35" t="s">
        <v>18</v>
      </c>
      <c r="C83" s="38">
        <v>45498</v>
      </c>
      <c r="D83" s="38"/>
      <c r="E83" s="38"/>
      <c r="F83" s="38">
        <v>45498</v>
      </c>
      <c r="G83" s="57" t="s">
        <v>336</v>
      </c>
      <c r="H83" s="4" t="s">
        <v>337</v>
      </c>
      <c r="I83" s="156">
        <f>IF(RawDataGenPO[[#This Row],[PO No.]]="","",RawDataGenPO[[#This Row],[DMY Create PR]]+7)</f>
        <v>45505</v>
      </c>
      <c r="J83" s="156"/>
      <c r="K83" s="153">
        <v>30</v>
      </c>
      <c r="L83" s="4" t="s">
        <v>338</v>
      </c>
      <c r="M83" s="35" t="s">
        <v>187</v>
      </c>
      <c r="N83" s="35" t="s">
        <v>28</v>
      </c>
      <c r="O83" s="3">
        <v>1</v>
      </c>
      <c r="P83" s="39" t="s">
        <v>339</v>
      </c>
      <c r="Q83" s="54">
        <v>2</v>
      </c>
      <c r="R83" s="4" t="s">
        <v>295</v>
      </c>
      <c r="S83" s="41">
        <f>RawDataGenPO[[#This Row],[Total price]]/RawDataGenPO[[#This Row],[Qty'']]</f>
        <v>550</v>
      </c>
      <c r="T83" s="42">
        <v>1100</v>
      </c>
      <c r="U83" s="16" t="s">
        <v>149</v>
      </c>
      <c r="V83" s="35" t="s">
        <v>225</v>
      </c>
      <c r="W83" s="4" t="s">
        <v>9</v>
      </c>
      <c r="X83" s="4"/>
      <c r="Y83" s="14">
        <v>45518</v>
      </c>
      <c r="Z83" s="14"/>
      <c r="AA83" s="191">
        <f>IF(RawDataGenPO[[#This Row],[Date Gen PO]]="","",RawDataGenPO[[#This Row],[Date recive bill]]-RawDataGenPO[[#This Row],[Date Gen PO]])</f>
        <v>13</v>
      </c>
      <c r="AB83" s="192" t="str">
        <f>IF(RawDataGenPO[[#This Row],[GRN-PO date (Day)]]&gt;RawDataGenPO[[#This Row],[Lead time delivery (day)]],"over deliverry","Ontime")</f>
        <v>Ontime</v>
      </c>
      <c r="AC83" s="194"/>
    </row>
    <row r="84" spans="1:29" s="6" customFormat="1" ht="15" x14ac:dyDescent="0.25">
      <c r="A84" s="4">
        <f>ROW()-ROW(RawDataGenPO[[#Headers],[No.]])</f>
        <v>83</v>
      </c>
      <c r="B84" s="35" t="s">
        <v>18</v>
      </c>
      <c r="C84" s="38">
        <v>45498</v>
      </c>
      <c r="D84" s="38"/>
      <c r="E84" s="38"/>
      <c r="F84" s="38">
        <v>45498</v>
      </c>
      <c r="G84" s="57" t="s">
        <v>336</v>
      </c>
      <c r="H84" s="4" t="s">
        <v>337</v>
      </c>
      <c r="I84" s="156">
        <f>IF(RawDataGenPO[[#This Row],[PO No.]]="","",RawDataGenPO[[#This Row],[DMY Create PR]]+7)</f>
        <v>45505</v>
      </c>
      <c r="J84" s="156"/>
      <c r="K84" s="153">
        <v>30</v>
      </c>
      <c r="L84" s="4" t="s">
        <v>340</v>
      </c>
      <c r="M84" s="35" t="s">
        <v>187</v>
      </c>
      <c r="N84" s="35" t="s">
        <v>28</v>
      </c>
      <c r="O84" s="3">
        <v>2</v>
      </c>
      <c r="P84" s="39" t="s">
        <v>341</v>
      </c>
      <c r="Q84" s="54">
        <v>2</v>
      </c>
      <c r="R84" s="4" t="s">
        <v>295</v>
      </c>
      <c r="S84" s="41">
        <f>RawDataGenPO[[#This Row],[Total price]]/RawDataGenPO[[#This Row],[Qty'']]</f>
        <v>530</v>
      </c>
      <c r="T84" s="42">
        <v>1060</v>
      </c>
      <c r="U84" s="16" t="s">
        <v>149</v>
      </c>
      <c r="V84" s="35" t="s">
        <v>225</v>
      </c>
      <c r="W84" s="4" t="s">
        <v>9</v>
      </c>
      <c r="X84" s="4"/>
      <c r="Y84" s="14">
        <v>45518</v>
      </c>
      <c r="Z84" s="14"/>
      <c r="AA84" s="191">
        <f>IF(RawDataGenPO[[#This Row],[Date Gen PO]]="","",RawDataGenPO[[#This Row],[Date recive bill]]-RawDataGenPO[[#This Row],[Date Gen PO]])</f>
        <v>13</v>
      </c>
      <c r="AB84" s="192" t="str">
        <f>IF(RawDataGenPO[[#This Row],[GRN-PO date (Day)]]&gt;RawDataGenPO[[#This Row],[Lead time delivery (day)]],"over deliverry","Ontime")</f>
        <v>Ontime</v>
      </c>
      <c r="AC84" s="194"/>
    </row>
    <row r="85" spans="1:29" s="6" customFormat="1" ht="15" x14ac:dyDescent="0.25">
      <c r="A85" s="4">
        <f>ROW()-ROW(RawDataGenPO[[#Headers],[No.]])</f>
        <v>84</v>
      </c>
      <c r="B85" s="35" t="s">
        <v>18</v>
      </c>
      <c r="C85" s="38">
        <v>45498</v>
      </c>
      <c r="D85" s="38"/>
      <c r="E85" s="38"/>
      <c r="F85" s="38">
        <v>45498</v>
      </c>
      <c r="G85" s="57" t="s">
        <v>336</v>
      </c>
      <c r="H85" s="4" t="s">
        <v>337</v>
      </c>
      <c r="I85" s="156">
        <f>IF(RawDataGenPO[[#This Row],[PO No.]]="","",RawDataGenPO[[#This Row],[DMY Create PR]]+7)</f>
        <v>45505</v>
      </c>
      <c r="J85" s="156"/>
      <c r="K85" s="153">
        <v>30</v>
      </c>
      <c r="L85" s="4" t="s">
        <v>342</v>
      </c>
      <c r="M85" s="35" t="s">
        <v>187</v>
      </c>
      <c r="N85" s="35" t="s">
        <v>28</v>
      </c>
      <c r="O85" s="3">
        <v>3</v>
      </c>
      <c r="P85" s="39" t="s">
        <v>343</v>
      </c>
      <c r="Q85" s="54">
        <v>2</v>
      </c>
      <c r="R85" s="4" t="s">
        <v>295</v>
      </c>
      <c r="S85" s="41">
        <f>RawDataGenPO[[#This Row],[Total price]]/RawDataGenPO[[#This Row],[Qty'']]</f>
        <v>510</v>
      </c>
      <c r="T85" s="42">
        <v>1020</v>
      </c>
      <c r="U85" s="16" t="s">
        <v>149</v>
      </c>
      <c r="V85" s="35" t="s">
        <v>225</v>
      </c>
      <c r="W85" s="4" t="s">
        <v>9</v>
      </c>
      <c r="X85" s="4"/>
      <c r="Y85" s="14">
        <v>45518</v>
      </c>
      <c r="Z85" s="14"/>
      <c r="AA85" s="191">
        <f>IF(RawDataGenPO[[#This Row],[Date Gen PO]]="","",RawDataGenPO[[#This Row],[Date recive bill]]-RawDataGenPO[[#This Row],[Date Gen PO]])</f>
        <v>13</v>
      </c>
      <c r="AB85" s="192" t="str">
        <f>IF(RawDataGenPO[[#This Row],[GRN-PO date (Day)]]&gt;RawDataGenPO[[#This Row],[Lead time delivery (day)]],"over deliverry","Ontime")</f>
        <v>Ontime</v>
      </c>
      <c r="AC85" s="194"/>
    </row>
    <row r="86" spans="1:29" s="6" customFormat="1" ht="15" x14ac:dyDescent="0.25">
      <c r="A86" s="4">
        <f>ROW()-ROW(RawDataGenPO[[#Headers],[No.]])</f>
        <v>85</v>
      </c>
      <c r="B86" s="35" t="s">
        <v>18</v>
      </c>
      <c r="C86" s="38">
        <v>45498</v>
      </c>
      <c r="D86" s="38"/>
      <c r="E86" s="38"/>
      <c r="F86" s="38">
        <v>45498</v>
      </c>
      <c r="G86" s="57" t="s">
        <v>336</v>
      </c>
      <c r="H86" s="4" t="s">
        <v>337</v>
      </c>
      <c r="I86" s="156">
        <f>IF(RawDataGenPO[[#This Row],[PO No.]]="","",RawDataGenPO[[#This Row],[DMY Create PR]]+7)</f>
        <v>45505</v>
      </c>
      <c r="J86" s="156"/>
      <c r="K86" s="153">
        <v>30</v>
      </c>
      <c r="L86" s="4" t="s">
        <v>344</v>
      </c>
      <c r="M86" s="35" t="s">
        <v>187</v>
      </c>
      <c r="N86" s="35" t="s">
        <v>28</v>
      </c>
      <c r="O86" s="3">
        <v>4</v>
      </c>
      <c r="P86" s="39" t="s">
        <v>345</v>
      </c>
      <c r="Q86" s="54">
        <v>2</v>
      </c>
      <c r="R86" s="4" t="s">
        <v>295</v>
      </c>
      <c r="S86" s="41">
        <f>RawDataGenPO[[#This Row],[Total price]]/RawDataGenPO[[#This Row],[Qty'']]</f>
        <v>500</v>
      </c>
      <c r="T86" s="42">
        <v>1000</v>
      </c>
      <c r="U86" s="16" t="s">
        <v>149</v>
      </c>
      <c r="V86" s="35" t="s">
        <v>225</v>
      </c>
      <c r="W86" s="4" t="s">
        <v>9</v>
      </c>
      <c r="X86" s="4"/>
      <c r="Y86" s="14">
        <v>45518</v>
      </c>
      <c r="Z86" s="14"/>
      <c r="AA86" s="191">
        <f>IF(RawDataGenPO[[#This Row],[Date Gen PO]]="","",RawDataGenPO[[#This Row],[Date recive bill]]-RawDataGenPO[[#This Row],[Date Gen PO]])</f>
        <v>13</v>
      </c>
      <c r="AB86" s="192" t="str">
        <f>IF(RawDataGenPO[[#This Row],[GRN-PO date (Day)]]&gt;RawDataGenPO[[#This Row],[Lead time delivery (day)]],"over deliverry","Ontime")</f>
        <v>Ontime</v>
      </c>
      <c r="AC86" s="194"/>
    </row>
    <row r="87" spans="1:29" s="6" customFormat="1" ht="15" x14ac:dyDescent="0.25">
      <c r="A87" s="4">
        <f>ROW()-ROW(RawDataGenPO[[#Headers],[No.]])</f>
        <v>86</v>
      </c>
      <c r="B87" s="35" t="s">
        <v>18</v>
      </c>
      <c r="C87" s="38">
        <v>45498</v>
      </c>
      <c r="D87" s="38"/>
      <c r="E87" s="38"/>
      <c r="F87" s="38">
        <v>45498</v>
      </c>
      <c r="G87" s="57" t="s">
        <v>336</v>
      </c>
      <c r="H87" s="4" t="s">
        <v>346</v>
      </c>
      <c r="I87" s="156">
        <f>IF(RawDataGenPO[[#This Row],[PO No.]]="","",RawDataGenPO[[#This Row],[DMY Create PR]]+7)</f>
        <v>45505</v>
      </c>
      <c r="J87" s="156"/>
      <c r="K87" s="153">
        <v>30</v>
      </c>
      <c r="L87" s="4" t="s">
        <v>347</v>
      </c>
      <c r="M87" s="35" t="s">
        <v>187</v>
      </c>
      <c r="N87" s="35" t="s">
        <v>28</v>
      </c>
      <c r="O87" s="3">
        <v>1</v>
      </c>
      <c r="P87" s="39" t="s">
        <v>348</v>
      </c>
      <c r="Q87" s="54">
        <v>2</v>
      </c>
      <c r="R87" s="4" t="s">
        <v>295</v>
      </c>
      <c r="S87" s="41">
        <f>RawDataGenPO[[#This Row],[Total price]]/RawDataGenPO[[#This Row],[Qty'']]</f>
        <v>260</v>
      </c>
      <c r="T87" s="42">
        <v>520</v>
      </c>
      <c r="U87" s="16" t="s">
        <v>149</v>
      </c>
      <c r="V87" s="35" t="s">
        <v>334</v>
      </c>
      <c r="W87" s="4" t="s">
        <v>9</v>
      </c>
      <c r="X87" s="4"/>
      <c r="Y87" s="14">
        <v>45518</v>
      </c>
      <c r="Z87" s="14"/>
      <c r="AA87" s="191">
        <f>IF(RawDataGenPO[[#This Row],[Date Gen PO]]="","",RawDataGenPO[[#This Row],[Date recive bill]]-RawDataGenPO[[#This Row],[Date Gen PO]])</f>
        <v>13</v>
      </c>
      <c r="AB87" s="192" t="str">
        <f>IF(RawDataGenPO[[#This Row],[GRN-PO date (Day)]]&gt;RawDataGenPO[[#This Row],[Lead time delivery (day)]],"over deliverry","Ontime")</f>
        <v>Ontime</v>
      </c>
      <c r="AC87" s="194"/>
    </row>
    <row r="88" spans="1:29" s="6" customFormat="1" ht="15" x14ac:dyDescent="0.25">
      <c r="A88" s="4">
        <f>ROW()-ROW(RawDataGenPO[[#Headers],[No.]])</f>
        <v>87</v>
      </c>
      <c r="B88" s="35" t="s">
        <v>18</v>
      </c>
      <c r="C88" s="38">
        <v>45498</v>
      </c>
      <c r="D88" s="38"/>
      <c r="E88" s="38"/>
      <c r="F88" s="38">
        <v>45498</v>
      </c>
      <c r="G88" s="57" t="s">
        <v>336</v>
      </c>
      <c r="H88" s="4" t="s">
        <v>346</v>
      </c>
      <c r="I88" s="156">
        <f>IF(RawDataGenPO[[#This Row],[PO No.]]="","",RawDataGenPO[[#This Row],[DMY Create PR]]+7)</f>
        <v>45505</v>
      </c>
      <c r="J88" s="156"/>
      <c r="K88" s="153">
        <v>30</v>
      </c>
      <c r="L88" s="4" t="s">
        <v>349</v>
      </c>
      <c r="M88" s="35" t="s">
        <v>187</v>
      </c>
      <c r="N88" s="35" t="s">
        <v>28</v>
      </c>
      <c r="O88" s="3">
        <v>2</v>
      </c>
      <c r="P88" s="39" t="s">
        <v>350</v>
      </c>
      <c r="Q88" s="54">
        <v>2</v>
      </c>
      <c r="R88" s="4" t="s">
        <v>295</v>
      </c>
      <c r="S88" s="41">
        <f>RawDataGenPO[[#This Row],[Total price]]/RawDataGenPO[[#This Row],[Qty'']]</f>
        <v>260</v>
      </c>
      <c r="T88" s="42">
        <v>520</v>
      </c>
      <c r="U88" s="16" t="s">
        <v>149</v>
      </c>
      <c r="V88" s="35" t="s">
        <v>334</v>
      </c>
      <c r="W88" s="4" t="s">
        <v>9</v>
      </c>
      <c r="X88" s="4"/>
      <c r="Y88" s="14">
        <v>45518</v>
      </c>
      <c r="Z88" s="14"/>
      <c r="AA88" s="191">
        <f>IF(RawDataGenPO[[#This Row],[Date Gen PO]]="","",RawDataGenPO[[#This Row],[Date recive bill]]-RawDataGenPO[[#This Row],[Date Gen PO]])</f>
        <v>13</v>
      </c>
      <c r="AB88" s="192" t="str">
        <f>IF(RawDataGenPO[[#This Row],[GRN-PO date (Day)]]&gt;RawDataGenPO[[#This Row],[Lead time delivery (day)]],"over deliverry","Ontime")</f>
        <v>Ontime</v>
      </c>
      <c r="AC88" s="194"/>
    </row>
    <row r="89" spans="1:29" s="6" customFormat="1" ht="15" x14ac:dyDescent="0.25">
      <c r="A89" s="4">
        <f>ROW()-ROW(RawDataGenPO[[#Headers],[No.]])</f>
        <v>88</v>
      </c>
      <c r="B89" s="35" t="s">
        <v>18</v>
      </c>
      <c r="C89" s="38">
        <v>45498</v>
      </c>
      <c r="D89" s="38"/>
      <c r="E89" s="38"/>
      <c r="F89" s="38">
        <v>45498</v>
      </c>
      <c r="G89" s="57" t="s">
        <v>336</v>
      </c>
      <c r="H89" s="4" t="s">
        <v>346</v>
      </c>
      <c r="I89" s="156">
        <f>IF(RawDataGenPO[[#This Row],[PO No.]]="","",RawDataGenPO[[#This Row],[DMY Create PR]]+7)</f>
        <v>45505</v>
      </c>
      <c r="J89" s="156"/>
      <c r="K89" s="153">
        <v>30</v>
      </c>
      <c r="L89" s="4" t="s">
        <v>351</v>
      </c>
      <c r="M89" s="35" t="s">
        <v>187</v>
      </c>
      <c r="N89" s="35" t="s">
        <v>28</v>
      </c>
      <c r="O89" s="3">
        <v>3</v>
      </c>
      <c r="P89" s="39" t="s">
        <v>352</v>
      </c>
      <c r="Q89" s="54">
        <v>2</v>
      </c>
      <c r="R89" s="4" t="s">
        <v>295</v>
      </c>
      <c r="S89" s="41">
        <f>RawDataGenPO[[#This Row],[Total price]]/RawDataGenPO[[#This Row],[Qty'']]</f>
        <v>299</v>
      </c>
      <c r="T89" s="42">
        <v>598</v>
      </c>
      <c r="U89" s="16" t="s">
        <v>149</v>
      </c>
      <c r="V89" s="35" t="s">
        <v>334</v>
      </c>
      <c r="W89" s="4" t="s">
        <v>9</v>
      </c>
      <c r="X89" s="4"/>
      <c r="Y89" s="14">
        <v>45518</v>
      </c>
      <c r="Z89" s="14"/>
      <c r="AA89" s="191">
        <f>IF(RawDataGenPO[[#This Row],[Date Gen PO]]="","",RawDataGenPO[[#This Row],[Date recive bill]]-RawDataGenPO[[#This Row],[Date Gen PO]])</f>
        <v>13</v>
      </c>
      <c r="AB89" s="192" t="str">
        <f>IF(RawDataGenPO[[#This Row],[GRN-PO date (Day)]]&gt;RawDataGenPO[[#This Row],[Lead time delivery (day)]],"over deliverry","Ontime")</f>
        <v>Ontime</v>
      </c>
      <c r="AC89" s="194"/>
    </row>
    <row r="90" spans="1:29" s="6" customFormat="1" ht="14.25" x14ac:dyDescent="0.25">
      <c r="A90" s="4">
        <f>ROW()-ROW(RawDataGenPO[[#Headers],[No.]])</f>
        <v>89</v>
      </c>
      <c r="B90" s="35" t="s">
        <v>18</v>
      </c>
      <c r="C90" s="38">
        <v>45498</v>
      </c>
      <c r="D90" s="38"/>
      <c r="E90" s="38"/>
      <c r="F90" s="38">
        <v>45498</v>
      </c>
      <c r="G90" s="4" t="s">
        <v>336</v>
      </c>
      <c r="H90" s="4" t="s">
        <v>353</v>
      </c>
      <c r="I90" s="156">
        <f>IF(RawDataGenPO[[#This Row],[PO No.]]="","",RawDataGenPO[[#This Row],[DMY Create PR]]+7)</f>
        <v>45505</v>
      </c>
      <c r="J90" s="156"/>
      <c r="K90" s="153">
        <v>30</v>
      </c>
      <c r="L90" s="4" t="s">
        <v>354</v>
      </c>
      <c r="M90" s="35" t="s">
        <v>187</v>
      </c>
      <c r="N90" s="35" t="s">
        <v>28</v>
      </c>
      <c r="O90" s="3">
        <v>1</v>
      </c>
      <c r="P90" s="39" t="s">
        <v>355</v>
      </c>
      <c r="Q90" s="40">
        <v>2</v>
      </c>
      <c r="R90" s="4" t="s">
        <v>161</v>
      </c>
      <c r="S90" s="41">
        <f>RawDataGenPO[[#This Row],[Total price]]/RawDataGenPO[[#This Row],[Qty'']]</f>
        <v>490</v>
      </c>
      <c r="T90" s="42">
        <v>980</v>
      </c>
      <c r="U90" s="13" t="s">
        <v>149</v>
      </c>
      <c r="V90" s="35" t="s">
        <v>263</v>
      </c>
      <c r="W90" s="4" t="s">
        <v>9</v>
      </c>
      <c r="X90" s="4"/>
      <c r="Y90" s="14">
        <v>45524</v>
      </c>
      <c r="Z90" s="14"/>
      <c r="AA90" s="191">
        <f>IF(RawDataGenPO[[#This Row],[Date Gen PO]]="","",RawDataGenPO[[#This Row],[Date recive bill]]-RawDataGenPO[[#This Row],[Date Gen PO]])</f>
        <v>19</v>
      </c>
      <c r="AB90" s="192" t="str">
        <f>IF(RawDataGenPO[[#This Row],[GRN-PO date (Day)]]&gt;RawDataGenPO[[#This Row],[Lead time delivery (day)]],"over deliverry","Ontime")</f>
        <v>Ontime</v>
      </c>
      <c r="AC90" s="194"/>
    </row>
    <row r="91" spans="1:29" s="6" customFormat="1" ht="15" x14ac:dyDescent="0.25">
      <c r="A91" s="4">
        <f>ROW()-ROW(RawDataGenPO[[#Headers],[No.]])</f>
        <v>90</v>
      </c>
      <c r="B91" s="35" t="s">
        <v>18</v>
      </c>
      <c r="C91" s="38">
        <v>45498</v>
      </c>
      <c r="D91" s="38"/>
      <c r="E91" s="38"/>
      <c r="F91" s="38">
        <v>45498</v>
      </c>
      <c r="G91" s="57" t="s">
        <v>336</v>
      </c>
      <c r="H91" s="4" t="s">
        <v>356</v>
      </c>
      <c r="I91" s="156">
        <f>IF(RawDataGenPO[[#This Row],[PO No.]]="","",RawDataGenPO[[#This Row],[DMY Create PR]]+7)</f>
        <v>45505</v>
      </c>
      <c r="J91" s="156"/>
      <c r="K91" s="153">
        <v>30</v>
      </c>
      <c r="L91" s="4" t="s">
        <v>145</v>
      </c>
      <c r="M91" s="35" t="s">
        <v>187</v>
      </c>
      <c r="N91" s="35" t="s">
        <v>28</v>
      </c>
      <c r="O91" s="3">
        <v>1</v>
      </c>
      <c r="P91" s="39" t="s">
        <v>357</v>
      </c>
      <c r="Q91" s="54">
        <v>10</v>
      </c>
      <c r="R91" s="4" t="s">
        <v>295</v>
      </c>
      <c r="S91" s="41">
        <f>RawDataGenPO[[#This Row],[Total price]]/RawDataGenPO[[#This Row],[Qty'']]</f>
        <v>10</v>
      </c>
      <c r="T91" s="42">
        <v>100</v>
      </c>
      <c r="U91" s="16" t="s">
        <v>149</v>
      </c>
      <c r="V91" s="35" t="s">
        <v>358</v>
      </c>
      <c r="W91" s="4" t="s">
        <v>9</v>
      </c>
      <c r="X91" s="4"/>
      <c r="Y91" s="14">
        <v>45524</v>
      </c>
      <c r="Z91" s="14"/>
      <c r="AA91" s="191">
        <f>IF(RawDataGenPO[[#This Row],[Date Gen PO]]="","",RawDataGenPO[[#This Row],[Date recive bill]]-RawDataGenPO[[#This Row],[Date Gen PO]])</f>
        <v>19</v>
      </c>
      <c r="AB91" s="192" t="str">
        <f>IF(RawDataGenPO[[#This Row],[GRN-PO date (Day)]]&gt;RawDataGenPO[[#This Row],[Lead time delivery (day)]],"over deliverry","Ontime")</f>
        <v>Ontime</v>
      </c>
      <c r="AC91" s="194"/>
    </row>
    <row r="92" spans="1:29" s="6" customFormat="1" ht="15" x14ac:dyDescent="0.25">
      <c r="A92" s="4">
        <f>ROW()-ROW(RawDataGenPO[[#Headers],[No.]])</f>
        <v>91</v>
      </c>
      <c r="B92" s="35" t="s">
        <v>18</v>
      </c>
      <c r="C92" s="38">
        <v>45498</v>
      </c>
      <c r="D92" s="38"/>
      <c r="E92" s="38"/>
      <c r="F92" s="38">
        <v>45498</v>
      </c>
      <c r="G92" s="57" t="s">
        <v>336</v>
      </c>
      <c r="H92" s="4" t="s">
        <v>356</v>
      </c>
      <c r="I92" s="156">
        <f>IF(RawDataGenPO[[#This Row],[PO No.]]="","",RawDataGenPO[[#This Row],[DMY Create PR]]+7)</f>
        <v>45505</v>
      </c>
      <c r="J92" s="156"/>
      <c r="K92" s="153">
        <v>30</v>
      </c>
      <c r="L92" s="4" t="s">
        <v>145</v>
      </c>
      <c r="M92" s="35" t="s">
        <v>187</v>
      </c>
      <c r="N92" s="35" t="s">
        <v>28</v>
      </c>
      <c r="O92" s="3">
        <v>3</v>
      </c>
      <c r="P92" s="39" t="s">
        <v>359</v>
      </c>
      <c r="Q92" s="54">
        <v>10</v>
      </c>
      <c r="R92" s="4" t="s">
        <v>295</v>
      </c>
      <c r="S92" s="41">
        <f>RawDataGenPO[[#This Row],[Total price]]/RawDataGenPO[[#This Row],[Qty'']]</f>
        <v>25</v>
      </c>
      <c r="T92" s="42">
        <v>250</v>
      </c>
      <c r="U92" s="16" t="s">
        <v>149</v>
      </c>
      <c r="V92" s="35" t="s">
        <v>358</v>
      </c>
      <c r="W92" s="4" t="s">
        <v>9</v>
      </c>
      <c r="X92" s="4"/>
      <c r="Y92" s="14">
        <v>45524</v>
      </c>
      <c r="Z92" s="14"/>
      <c r="AA92" s="191">
        <f>IF(RawDataGenPO[[#This Row],[Date Gen PO]]="","",RawDataGenPO[[#This Row],[Date recive bill]]-RawDataGenPO[[#This Row],[Date Gen PO]])</f>
        <v>19</v>
      </c>
      <c r="AB92" s="192" t="str">
        <f>IF(RawDataGenPO[[#This Row],[GRN-PO date (Day)]]&gt;RawDataGenPO[[#This Row],[Lead time delivery (day)]],"over deliverry","Ontime")</f>
        <v>Ontime</v>
      </c>
      <c r="AC92" s="194"/>
    </row>
    <row r="93" spans="1:29" s="6" customFormat="1" ht="15" x14ac:dyDescent="0.25">
      <c r="A93" s="4">
        <f>ROW()-ROW(RawDataGenPO[[#Headers],[No.]])</f>
        <v>92</v>
      </c>
      <c r="B93" s="35" t="s">
        <v>18</v>
      </c>
      <c r="C93" s="38">
        <v>45498</v>
      </c>
      <c r="D93" s="38"/>
      <c r="E93" s="38"/>
      <c r="F93" s="38">
        <v>45498</v>
      </c>
      <c r="G93" s="57" t="s">
        <v>336</v>
      </c>
      <c r="H93" s="4" t="s">
        <v>356</v>
      </c>
      <c r="I93" s="156">
        <f>IF(RawDataGenPO[[#This Row],[PO No.]]="","",RawDataGenPO[[#This Row],[DMY Create PR]]+7)</f>
        <v>45505</v>
      </c>
      <c r="J93" s="156"/>
      <c r="K93" s="153">
        <v>30</v>
      </c>
      <c r="L93" s="4" t="s">
        <v>145</v>
      </c>
      <c r="M93" s="35" t="s">
        <v>187</v>
      </c>
      <c r="N93" s="35" t="s">
        <v>28</v>
      </c>
      <c r="O93" s="3">
        <v>4</v>
      </c>
      <c r="P93" s="39" t="s">
        <v>360</v>
      </c>
      <c r="Q93" s="54">
        <v>10</v>
      </c>
      <c r="R93" s="4" t="s">
        <v>295</v>
      </c>
      <c r="S93" s="41">
        <f>RawDataGenPO[[#This Row],[Total price]]/RawDataGenPO[[#This Row],[Qty'']]</f>
        <v>25</v>
      </c>
      <c r="T93" s="42">
        <v>250</v>
      </c>
      <c r="U93" s="16" t="s">
        <v>149</v>
      </c>
      <c r="V93" s="35" t="s">
        <v>358</v>
      </c>
      <c r="W93" s="4" t="s">
        <v>9</v>
      </c>
      <c r="X93" s="4"/>
      <c r="Y93" s="14">
        <v>45524</v>
      </c>
      <c r="Z93" s="14"/>
      <c r="AA93" s="191">
        <f>IF(RawDataGenPO[[#This Row],[Date Gen PO]]="","",RawDataGenPO[[#This Row],[Date recive bill]]-RawDataGenPO[[#This Row],[Date Gen PO]])</f>
        <v>19</v>
      </c>
      <c r="AB93" s="192" t="str">
        <f>IF(RawDataGenPO[[#This Row],[GRN-PO date (Day)]]&gt;RawDataGenPO[[#This Row],[Lead time delivery (day)]],"over deliverry","Ontime")</f>
        <v>Ontime</v>
      </c>
      <c r="AC93" s="194"/>
    </row>
    <row r="94" spans="1:29" s="6" customFormat="1" ht="15" x14ac:dyDescent="0.25">
      <c r="A94" s="4">
        <f>ROW()-ROW(RawDataGenPO[[#Headers],[No.]])</f>
        <v>93</v>
      </c>
      <c r="B94" s="35" t="s">
        <v>18</v>
      </c>
      <c r="C94" s="38">
        <v>45498</v>
      </c>
      <c r="D94" s="38"/>
      <c r="E94" s="38"/>
      <c r="F94" s="38">
        <v>45498</v>
      </c>
      <c r="G94" s="57" t="s">
        <v>336</v>
      </c>
      <c r="H94" s="4" t="s">
        <v>361</v>
      </c>
      <c r="I94" s="156">
        <f>IF(RawDataGenPO[[#This Row],[PO No.]]="","",RawDataGenPO[[#This Row],[DMY Create PR]]+7)</f>
        <v>45505</v>
      </c>
      <c r="J94" s="156"/>
      <c r="K94" s="153">
        <v>30</v>
      </c>
      <c r="L94" s="4" t="s">
        <v>145</v>
      </c>
      <c r="M94" s="35" t="s">
        <v>187</v>
      </c>
      <c r="N94" s="35" t="s">
        <v>28</v>
      </c>
      <c r="O94" s="3">
        <v>1</v>
      </c>
      <c r="P94" s="39" t="s">
        <v>362</v>
      </c>
      <c r="Q94" s="54">
        <v>3</v>
      </c>
      <c r="R94" s="4" t="s">
        <v>295</v>
      </c>
      <c r="S94" s="41">
        <f>RawDataGenPO[[#This Row],[Total price]]/RawDataGenPO[[#This Row],[Qty'']]</f>
        <v>15</v>
      </c>
      <c r="T94" s="42">
        <v>45</v>
      </c>
      <c r="U94" s="16" t="s">
        <v>149</v>
      </c>
      <c r="V94" s="35" t="s">
        <v>358</v>
      </c>
      <c r="W94" s="4" t="s">
        <v>9</v>
      </c>
      <c r="X94" s="4"/>
      <c r="Y94" s="14">
        <v>45524</v>
      </c>
      <c r="Z94" s="14"/>
      <c r="AA94" s="191">
        <f>IF(RawDataGenPO[[#This Row],[Date Gen PO]]="","",RawDataGenPO[[#This Row],[Date recive bill]]-RawDataGenPO[[#This Row],[Date Gen PO]])</f>
        <v>19</v>
      </c>
      <c r="AB94" s="192" t="str">
        <f>IF(RawDataGenPO[[#This Row],[GRN-PO date (Day)]]&gt;RawDataGenPO[[#This Row],[Lead time delivery (day)]],"over deliverry","Ontime")</f>
        <v>Ontime</v>
      </c>
      <c r="AC94" s="194"/>
    </row>
    <row r="95" spans="1:29" s="6" customFormat="1" ht="15" x14ac:dyDescent="0.25">
      <c r="A95" s="4">
        <f>ROW()-ROW(RawDataGenPO[[#Headers],[No.]])</f>
        <v>94</v>
      </c>
      <c r="B95" s="35" t="s">
        <v>18</v>
      </c>
      <c r="C95" s="38">
        <v>45498</v>
      </c>
      <c r="D95" s="38"/>
      <c r="E95" s="38"/>
      <c r="F95" s="38">
        <v>45498</v>
      </c>
      <c r="G95" s="57" t="s">
        <v>336</v>
      </c>
      <c r="H95" s="4" t="s">
        <v>361</v>
      </c>
      <c r="I95" s="156">
        <f>IF(RawDataGenPO[[#This Row],[PO No.]]="","",RawDataGenPO[[#This Row],[DMY Create PR]]+7)</f>
        <v>45505</v>
      </c>
      <c r="J95" s="156"/>
      <c r="K95" s="153">
        <v>30</v>
      </c>
      <c r="L95" s="4" t="s">
        <v>145</v>
      </c>
      <c r="M95" s="35" t="s">
        <v>187</v>
      </c>
      <c r="N95" s="35" t="s">
        <v>28</v>
      </c>
      <c r="O95" s="3">
        <v>2</v>
      </c>
      <c r="P95" s="39" t="s">
        <v>363</v>
      </c>
      <c r="Q95" s="54">
        <v>1</v>
      </c>
      <c r="R95" s="4" t="s">
        <v>295</v>
      </c>
      <c r="S95" s="41">
        <f>RawDataGenPO[[#This Row],[Total price]]/RawDataGenPO[[#This Row],[Qty'']]</f>
        <v>1820</v>
      </c>
      <c r="T95" s="42">
        <v>1820</v>
      </c>
      <c r="U95" s="16" t="s">
        <v>149</v>
      </c>
      <c r="V95" s="35" t="s">
        <v>358</v>
      </c>
      <c r="W95" s="4" t="s">
        <v>9</v>
      </c>
      <c r="X95" s="4"/>
      <c r="Y95" s="14">
        <v>45524</v>
      </c>
      <c r="Z95" s="14"/>
      <c r="AA95" s="191">
        <f>IF(RawDataGenPO[[#This Row],[Date Gen PO]]="","",RawDataGenPO[[#This Row],[Date recive bill]]-RawDataGenPO[[#This Row],[Date Gen PO]])</f>
        <v>19</v>
      </c>
      <c r="AB95" s="192" t="str">
        <f>IF(RawDataGenPO[[#This Row],[GRN-PO date (Day)]]&gt;RawDataGenPO[[#This Row],[Lead time delivery (day)]],"over deliverry","Ontime")</f>
        <v>Ontime</v>
      </c>
      <c r="AC95" s="194"/>
    </row>
    <row r="96" spans="1:29" s="6" customFormat="1" ht="15" x14ac:dyDescent="0.25">
      <c r="A96" s="4">
        <f>ROW()-ROW(RawDataGenPO[[#Headers],[No.]])</f>
        <v>95</v>
      </c>
      <c r="B96" s="35" t="s">
        <v>18</v>
      </c>
      <c r="C96" s="38">
        <v>45498</v>
      </c>
      <c r="D96" s="38"/>
      <c r="E96" s="38"/>
      <c r="F96" s="38">
        <v>45498</v>
      </c>
      <c r="G96" s="57" t="s">
        <v>336</v>
      </c>
      <c r="H96" s="4" t="s">
        <v>361</v>
      </c>
      <c r="I96" s="156">
        <f>IF(RawDataGenPO[[#This Row],[PO No.]]="","",RawDataGenPO[[#This Row],[DMY Create PR]]+7)</f>
        <v>45505</v>
      </c>
      <c r="J96" s="156"/>
      <c r="K96" s="153">
        <v>30</v>
      </c>
      <c r="L96" s="4" t="s">
        <v>145</v>
      </c>
      <c r="M96" s="35" t="s">
        <v>187</v>
      </c>
      <c r="N96" s="35" t="s">
        <v>28</v>
      </c>
      <c r="O96" s="3">
        <v>3</v>
      </c>
      <c r="P96" s="39" t="s">
        <v>364</v>
      </c>
      <c r="Q96" s="54">
        <v>1</v>
      </c>
      <c r="R96" s="4" t="s">
        <v>295</v>
      </c>
      <c r="S96" s="41">
        <f>RawDataGenPO[[#This Row],[Total price]]/RawDataGenPO[[#This Row],[Qty'']]</f>
        <v>400</v>
      </c>
      <c r="T96" s="42">
        <v>400</v>
      </c>
      <c r="U96" s="16" t="s">
        <v>149</v>
      </c>
      <c r="V96" s="35" t="s">
        <v>358</v>
      </c>
      <c r="W96" s="4" t="s">
        <v>9</v>
      </c>
      <c r="X96" s="4"/>
      <c r="Y96" s="14">
        <v>45524</v>
      </c>
      <c r="Z96" s="14"/>
      <c r="AA96" s="191">
        <f>IF(RawDataGenPO[[#This Row],[Date Gen PO]]="","",RawDataGenPO[[#This Row],[Date recive bill]]-RawDataGenPO[[#This Row],[Date Gen PO]])</f>
        <v>19</v>
      </c>
      <c r="AB96" s="192" t="str">
        <f>IF(RawDataGenPO[[#This Row],[GRN-PO date (Day)]]&gt;RawDataGenPO[[#This Row],[Lead time delivery (day)]],"over deliverry","Ontime")</f>
        <v>Ontime</v>
      </c>
      <c r="AC96" s="194"/>
    </row>
    <row r="97" spans="1:29" s="6" customFormat="1" ht="15" x14ac:dyDescent="0.25">
      <c r="A97" s="4">
        <f>ROW()-ROW(RawDataGenPO[[#Headers],[No.]])</f>
        <v>96</v>
      </c>
      <c r="B97" s="35" t="s">
        <v>18</v>
      </c>
      <c r="C97" s="38">
        <v>45498</v>
      </c>
      <c r="D97" s="38"/>
      <c r="E97" s="38"/>
      <c r="F97" s="38">
        <v>45498</v>
      </c>
      <c r="G97" s="57" t="s">
        <v>336</v>
      </c>
      <c r="H97" s="4" t="s">
        <v>365</v>
      </c>
      <c r="I97" s="156">
        <f>IF(RawDataGenPO[[#This Row],[PO No.]]="","",RawDataGenPO[[#This Row],[DMY Create PR]]+7)</f>
        <v>45505</v>
      </c>
      <c r="J97" s="156"/>
      <c r="K97" s="153">
        <v>30</v>
      </c>
      <c r="L97" s="4" t="s">
        <v>145</v>
      </c>
      <c r="M97" s="35" t="s">
        <v>187</v>
      </c>
      <c r="N97" s="35" t="s">
        <v>28</v>
      </c>
      <c r="O97" s="3">
        <v>1</v>
      </c>
      <c r="P97" s="39" t="s">
        <v>366</v>
      </c>
      <c r="Q97" s="54">
        <v>3</v>
      </c>
      <c r="R97" s="4" t="s">
        <v>295</v>
      </c>
      <c r="S97" s="41">
        <f>RawDataGenPO[[#This Row],[Total price]]/RawDataGenPO[[#This Row],[Qty'']]</f>
        <v>40</v>
      </c>
      <c r="T97" s="42">
        <v>120</v>
      </c>
      <c r="U97" s="16" t="s">
        <v>149</v>
      </c>
      <c r="V97" s="35" t="s">
        <v>334</v>
      </c>
      <c r="W97" s="4" t="s">
        <v>9</v>
      </c>
      <c r="X97" s="4"/>
      <c r="Y97" s="14">
        <v>45518</v>
      </c>
      <c r="Z97" s="14"/>
      <c r="AA97" s="191">
        <f>IF(RawDataGenPO[[#This Row],[Date Gen PO]]="","",RawDataGenPO[[#This Row],[Date recive bill]]-RawDataGenPO[[#This Row],[Date Gen PO]])</f>
        <v>13</v>
      </c>
      <c r="AB97" s="192" t="str">
        <f>IF(RawDataGenPO[[#This Row],[GRN-PO date (Day)]]&gt;RawDataGenPO[[#This Row],[Lead time delivery (day)]],"over deliverry","Ontime")</f>
        <v>Ontime</v>
      </c>
      <c r="AC97" s="194"/>
    </row>
    <row r="98" spans="1:29" s="6" customFormat="1" ht="18.75" x14ac:dyDescent="0.3">
      <c r="A98" s="4">
        <f>ROW()-ROW(RawDataGenPO[[#Headers],[No.]])</f>
        <v>97</v>
      </c>
      <c r="B98" s="35" t="s">
        <v>18</v>
      </c>
      <c r="C98" s="38">
        <v>45498</v>
      </c>
      <c r="D98" s="38"/>
      <c r="E98" s="38"/>
      <c r="F98" s="38">
        <v>45498</v>
      </c>
      <c r="G98" s="57" t="s">
        <v>336</v>
      </c>
      <c r="H98" s="4" t="s">
        <v>365</v>
      </c>
      <c r="I98" s="156">
        <f>IF(RawDataGenPO[[#This Row],[PO No.]]="","",RawDataGenPO[[#This Row],[DMY Create PR]]+7)</f>
        <v>45505</v>
      </c>
      <c r="J98" s="156"/>
      <c r="K98" s="153">
        <v>30</v>
      </c>
      <c r="L98" s="4" t="s">
        <v>145</v>
      </c>
      <c r="M98" s="35" t="s">
        <v>187</v>
      </c>
      <c r="N98" s="35" t="s">
        <v>28</v>
      </c>
      <c r="O98" s="3">
        <v>2</v>
      </c>
      <c r="P98" s="58" t="s">
        <v>367</v>
      </c>
      <c r="Q98" s="54">
        <v>2</v>
      </c>
      <c r="R98" s="4" t="s">
        <v>295</v>
      </c>
      <c r="S98" s="41">
        <f>RawDataGenPO[[#This Row],[Total price]]/RawDataGenPO[[#This Row],[Qty'']]</f>
        <v>299</v>
      </c>
      <c r="T98" s="42">
        <v>598</v>
      </c>
      <c r="U98" s="16" t="s">
        <v>149</v>
      </c>
      <c r="V98" s="35" t="s">
        <v>334</v>
      </c>
      <c r="W98" s="4" t="s">
        <v>9</v>
      </c>
      <c r="X98" s="4"/>
      <c r="Y98" s="14">
        <v>45518</v>
      </c>
      <c r="Z98" s="14"/>
      <c r="AA98" s="191">
        <f>IF(RawDataGenPO[[#This Row],[Date Gen PO]]="","",RawDataGenPO[[#This Row],[Date recive bill]]-RawDataGenPO[[#This Row],[Date Gen PO]])</f>
        <v>13</v>
      </c>
      <c r="AB98" s="192" t="str">
        <f>IF(RawDataGenPO[[#This Row],[GRN-PO date (Day)]]&gt;RawDataGenPO[[#This Row],[Lead time delivery (day)]],"over deliverry","Ontime")</f>
        <v>Ontime</v>
      </c>
      <c r="AC98" s="194"/>
    </row>
    <row r="99" spans="1:29" s="6" customFormat="1" ht="14.25" x14ac:dyDescent="0.25">
      <c r="A99" s="4">
        <f>ROW()-ROW(RawDataGenPO[[#Headers],[No.]])</f>
        <v>98</v>
      </c>
      <c r="B99" s="35" t="s">
        <v>18</v>
      </c>
      <c r="C99" s="38">
        <v>45498</v>
      </c>
      <c r="D99" s="38"/>
      <c r="E99" s="38"/>
      <c r="F99" s="38">
        <v>45498</v>
      </c>
      <c r="G99" s="4" t="s">
        <v>368</v>
      </c>
      <c r="H99" s="4" t="s">
        <v>369</v>
      </c>
      <c r="I99" s="156">
        <f>IF(RawDataGenPO[[#This Row],[PO No.]]="","",RawDataGenPO[[#This Row],[DMY Create PR]]+7)</f>
        <v>45505</v>
      </c>
      <c r="J99" s="156"/>
      <c r="K99" s="153">
        <f>IF(RawDataGenPO[[#This Row],[PO No.]]="","",10)</f>
        <v>10</v>
      </c>
      <c r="L99" s="4" t="s">
        <v>145</v>
      </c>
      <c r="M99" s="35" t="s">
        <v>187</v>
      </c>
      <c r="N99" s="35" t="s">
        <v>28</v>
      </c>
      <c r="O99" s="3">
        <v>3</v>
      </c>
      <c r="P99" s="39" t="s">
        <v>370</v>
      </c>
      <c r="Q99" s="40">
        <v>4</v>
      </c>
      <c r="R99" s="4" t="s">
        <v>161</v>
      </c>
      <c r="S99" s="41">
        <f>RawDataGenPO[[#This Row],[Total price]]/RawDataGenPO[[#This Row],[Qty'']]</f>
        <v>145</v>
      </c>
      <c r="T99" s="42">
        <v>580</v>
      </c>
      <c r="U99" s="13" t="s">
        <v>149</v>
      </c>
      <c r="V99" s="35" t="s">
        <v>162</v>
      </c>
      <c r="W99" s="4" t="s">
        <v>9</v>
      </c>
      <c r="X99" s="4"/>
      <c r="Y99" s="14">
        <v>45513</v>
      </c>
      <c r="Z99" s="14"/>
      <c r="AA99" s="191">
        <f>IF(RawDataGenPO[[#This Row],[Date Gen PO]]="","",RawDataGenPO[[#This Row],[Date recive bill]]-RawDataGenPO[[#This Row],[Date Gen PO]])</f>
        <v>8</v>
      </c>
      <c r="AB99" s="192" t="str">
        <f>IF(RawDataGenPO[[#This Row],[GRN-PO date (Day)]]&gt;RawDataGenPO[[#This Row],[Lead time delivery (day)]],"over deliverry","Ontime")</f>
        <v>Ontime</v>
      </c>
      <c r="AC99" s="194"/>
    </row>
    <row r="100" spans="1:29" s="6" customFormat="1" ht="14.25" x14ac:dyDescent="0.25">
      <c r="A100" s="4">
        <f>ROW()-ROW(RawDataGenPO[[#Headers],[No.]])</f>
        <v>99</v>
      </c>
      <c r="B100" s="35" t="s">
        <v>18</v>
      </c>
      <c r="C100" s="38">
        <v>45498</v>
      </c>
      <c r="D100" s="38"/>
      <c r="E100" s="38"/>
      <c r="F100" s="38">
        <v>45498</v>
      </c>
      <c r="G100" s="4" t="s">
        <v>368</v>
      </c>
      <c r="H100" s="4" t="s">
        <v>369</v>
      </c>
      <c r="I100" s="156">
        <f>IF(RawDataGenPO[[#This Row],[PO No.]]="","",RawDataGenPO[[#This Row],[DMY Create PR]]+7)</f>
        <v>45505</v>
      </c>
      <c r="J100" s="156"/>
      <c r="K100" s="153">
        <f>IF(RawDataGenPO[[#This Row],[PO No.]]="","",10)</f>
        <v>10</v>
      </c>
      <c r="L100" s="4" t="s">
        <v>145</v>
      </c>
      <c r="M100" s="35" t="s">
        <v>187</v>
      </c>
      <c r="N100" s="35" t="s">
        <v>28</v>
      </c>
      <c r="O100" s="3">
        <v>4</v>
      </c>
      <c r="P100" s="39" t="s">
        <v>371</v>
      </c>
      <c r="Q100" s="40">
        <v>4</v>
      </c>
      <c r="R100" s="4" t="s">
        <v>161</v>
      </c>
      <c r="S100" s="41">
        <f>RawDataGenPO[[#This Row],[Total price]]/RawDataGenPO[[#This Row],[Qty'']]</f>
        <v>135</v>
      </c>
      <c r="T100" s="42">
        <v>540</v>
      </c>
      <c r="U100" s="13" t="s">
        <v>149</v>
      </c>
      <c r="V100" s="35" t="s">
        <v>162</v>
      </c>
      <c r="W100" s="4" t="s">
        <v>9</v>
      </c>
      <c r="X100" s="4"/>
      <c r="Y100" s="14">
        <v>45513</v>
      </c>
      <c r="Z100" s="14"/>
      <c r="AA100" s="191">
        <f>IF(RawDataGenPO[[#This Row],[Date Gen PO]]="","",RawDataGenPO[[#This Row],[Date recive bill]]-RawDataGenPO[[#This Row],[Date Gen PO]])</f>
        <v>8</v>
      </c>
      <c r="AB100" s="192" t="str">
        <f>IF(RawDataGenPO[[#This Row],[GRN-PO date (Day)]]&gt;RawDataGenPO[[#This Row],[Lead time delivery (day)]],"over deliverry","Ontime")</f>
        <v>Ontime</v>
      </c>
      <c r="AC100" s="194"/>
    </row>
    <row r="101" spans="1:29" s="6" customFormat="1" ht="14.25" x14ac:dyDescent="0.25">
      <c r="A101" s="4">
        <f>ROW()-ROW(RawDataGenPO[[#Headers],[No.]])</f>
        <v>100</v>
      </c>
      <c r="B101" s="35" t="s">
        <v>18</v>
      </c>
      <c r="C101" s="38">
        <v>45498</v>
      </c>
      <c r="D101" s="38"/>
      <c r="E101" s="38"/>
      <c r="F101" s="38">
        <v>45498</v>
      </c>
      <c r="G101" s="4" t="s">
        <v>368</v>
      </c>
      <c r="H101" s="4" t="s">
        <v>369</v>
      </c>
      <c r="I101" s="156">
        <f>IF(RawDataGenPO[[#This Row],[PO No.]]="","",RawDataGenPO[[#This Row],[DMY Create PR]]+7)</f>
        <v>45505</v>
      </c>
      <c r="J101" s="156"/>
      <c r="K101" s="153">
        <f>IF(RawDataGenPO[[#This Row],[PO No.]]="","",10)</f>
        <v>10</v>
      </c>
      <c r="L101" s="4" t="s">
        <v>145</v>
      </c>
      <c r="M101" s="35" t="s">
        <v>187</v>
      </c>
      <c r="N101" s="35" t="s">
        <v>28</v>
      </c>
      <c r="O101" s="3">
        <v>5</v>
      </c>
      <c r="P101" s="39" t="s">
        <v>372</v>
      </c>
      <c r="Q101" s="40">
        <v>2</v>
      </c>
      <c r="R101" s="4" t="s">
        <v>161</v>
      </c>
      <c r="S101" s="41">
        <f>RawDataGenPO[[#This Row],[Total price]]/RawDataGenPO[[#This Row],[Qty'']]</f>
        <v>130</v>
      </c>
      <c r="T101" s="42">
        <v>260</v>
      </c>
      <c r="U101" s="13" t="s">
        <v>149</v>
      </c>
      <c r="V101" s="35" t="s">
        <v>162</v>
      </c>
      <c r="W101" s="4" t="s">
        <v>9</v>
      </c>
      <c r="X101" s="4"/>
      <c r="Y101" s="14">
        <v>45513</v>
      </c>
      <c r="Z101" s="14"/>
      <c r="AA101" s="191">
        <f>IF(RawDataGenPO[[#This Row],[Date Gen PO]]="","",RawDataGenPO[[#This Row],[Date recive bill]]-RawDataGenPO[[#This Row],[Date Gen PO]])</f>
        <v>8</v>
      </c>
      <c r="AB101" s="192" t="str">
        <f>IF(RawDataGenPO[[#This Row],[GRN-PO date (Day)]]&gt;RawDataGenPO[[#This Row],[Lead time delivery (day)]],"over deliverry","Ontime")</f>
        <v>Ontime</v>
      </c>
      <c r="AC101" s="194"/>
    </row>
    <row r="102" spans="1:29" s="6" customFormat="1" ht="14.25" x14ac:dyDescent="0.25">
      <c r="A102" s="4">
        <f>ROW()-ROW(RawDataGenPO[[#Headers],[No.]])</f>
        <v>101</v>
      </c>
      <c r="B102" s="35" t="s">
        <v>18</v>
      </c>
      <c r="C102" s="38">
        <v>45498</v>
      </c>
      <c r="D102" s="38"/>
      <c r="E102" s="38"/>
      <c r="F102" s="38">
        <v>45498</v>
      </c>
      <c r="G102" s="4" t="s">
        <v>368</v>
      </c>
      <c r="H102" s="4" t="s">
        <v>369</v>
      </c>
      <c r="I102" s="156">
        <f>IF(RawDataGenPO[[#This Row],[PO No.]]="","",RawDataGenPO[[#This Row],[DMY Create PR]]+7)</f>
        <v>45505</v>
      </c>
      <c r="J102" s="156"/>
      <c r="K102" s="153">
        <f>IF(RawDataGenPO[[#This Row],[PO No.]]="","",10)</f>
        <v>10</v>
      </c>
      <c r="L102" s="4" t="s">
        <v>145</v>
      </c>
      <c r="M102" s="35" t="s">
        <v>128</v>
      </c>
      <c r="N102" s="35" t="s">
        <v>27</v>
      </c>
      <c r="O102" s="3">
        <v>6</v>
      </c>
      <c r="P102" s="39" t="s">
        <v>373</v>
      </c>
      <c r="Q102" s="40">
        <v>10</v>
      </c>
      <c r="R102" s="4" t="s">
        <v>161</v>
      </c>
      <c r="S102" s="41">
        <f>RawDataGenPO[[#This Row],[Total price]]/RawDataGenPO[[#This Row],[Qty'']]</f>
        <v>39</v>
      </c>
      <c r="T102" s="42">
        <v>390</v>
      </c>
      <c r="U102" s="13" t="s">
        <v>149</v>
      </c>
      <c r="V102" s="35" t="s">
        <v>162</v>
      </c>
      <c r="W102" s="4" t="s">
        <v>9</v>
      </c>
      <c r="X102" s="4"/>
      <c r="Y102" s="14">
        <v>45513</v>
      </c>
      <c r="Z102" s="14"/>
      <c r="AA102" s="191">
        <f>IF(RawDataGenPO[[#This Row],[Date Gen PO]]="","",RawDataGenPO[[#This Row],[Date recive bill]]-RawDataGenPO[[#This Row],[Date Gen PO]])</f>
        <v>8</v>
      </c>
      <c r="AB102" s="192" t="str">
        <f>IF(RawDataGenPO[[#This Row],[GRN-PO date (Day)]]&gt;RawDataGenPO[[#This Row],[Lead time delivery (day)]],"over deliverry","Ontime")</f>
        <v>Ontime</v>
      </c>
      <c r="AC102" s="194"/>
    </row>
    <row r="103" spans="1:29" s="6" customFormat="1" ht="14.25" x14ac:dyDescent="0.25">
      <c r="A103" s="4">
        <f>ROW()-ROW(RawDataGenPO[[#Headers],[No.]])</f>
        <v>102</v>
      </c>
      <c r="B103" s="35" t="s">
        <v>18</v>
      </c>
      <c r="C103" s="38">
        <v>45498</v>
      </c>
      <c r="D103" s="38"/>
      <c r="E103" s="38"/>
      <c r="F103" s="38">
        <v>45498</v>
      </c>
      <c r="G103" s="4" t="s">
        <v>368</v>
      </c>
      <c r="H103" s="4" t="s">
        <v>369</v>
      </c>
      <c r="I103" s="156">
        <f>IF(RawDataGenPO[[#This Row],[PO No.]]="","",RawDataGenPO[[#This Row],[DMY Create PR]]+7)</f>
        <v>45505</v>
      </c>
      <c r="J103" s="156"/>
      <c r="K103" s="153">
        <f>IF(RawDataGenPO[[#This Row],[PO No.]]="","",10)</f>
        <v>10</v>
      </c>
      <c r="L103" s="4" t="s">
        <v>145</v>
      </c>
      <c r="M103" s="35" t="s">
        <v>159</v>
      </c>
      <c r="N103" s="35" t="s">
        <v>27</v>
      </c>
      <c r="O103" s="3">
        <v>7</v>
      </c>
      <c r="P103" s="39" t="s">
        <v>374</v>
      </c>
      <c r="Q103" s="40">
        <v>6</v>
      </c>
      <c r="R103" s="4" t="s">
        <v>161</v>
      </c>
      <c r="S103" s="41">
        <f>RawDataGenPO[[#This Row],[Total price]]/RawDataGenPO[[#This Row],[Qty'']]</f>
        <v>350</v>
      </c>
      <c r="T103" s="42">
        <v>2100</v>
      </c>
      <c r="U103" s="13" t="s">
        <v>149</v>
      </c>
      <c r="V103" s="35" t="s">
        <v>162</v>
      </c>
      <c r="W103" s="4" t="s">
        <v>9</v>
      </c>
      <c r="X103" s="4"/>
      <c r="Y103" s="14">
        <v>45513</v>
      </c>
      <c r="Z103" s="14"/>
      <c r="AA103" s="191">
        <f>IF(RawDataGenPO[[#This Row],[Date Gen PO]]="","",RawDataGenPO[[#This Row],[Date recive bill]]-RawDataGenPO[[#This Row],[Date Gen PO]])</f>
        <v>8</v>
      </c>
      <c r="AB103" s="192" t="str">
        <f>IF(RawDataGenPO[[#This Row],[GRN-PO date (Day)]]&gt;RawDataGenPO[[#This Row],[Lead time delivery (day)]],"over deliverry","Ontime")</f>
        <v>Ontime</v>
      </c>
      <c r="AC103" s="194"/>
    </row>
    <row r="104" spans="1:29" s="6" customFormat="1" ht="14.25" x14ac:dyDescent="0.25">
      <c r="A104" s="4">
        <f>ROW()-ROW(RawDataGenPO[[#Headers],[No.]])</f>
        <v>103</v>
      </c>
      <c r="B104" s="35" t="s">
        <v>18</v>
      </c>
      <c r="C104" s="38">
        <v>45498</v>
      </c>
      <c r="D104" s="38"/>
      <c r="E104" s="38"/>
      <c r="F104" s="38">
        <v>45498</v>
      </c>
      <c r="G104" s="4" t="s">
        <v>368</v>
      </c>
      <c r="H104" s="4" t="s">
        <v>369</v>
      </c>
      <c r="I104" s="156">
        <f>IF(RawDataGenPO[[#This Row],[PO No.]]="","",RawDataGenPO[[#This Row],[DMY Create PR]]+7)</f>
        <v>45505</v>
      </c>
      <c r="J104" s="156"/>
      <c r="K104" s="153">
        <f>IF(RawDataGenPO[[#This Row],[PO No.]]="","",10)</f>
        <v>10</v>
      </c>
      <c r="L104" s="4" t="s">
        <v>145</v>
      </c>
      <c r="M104" s="35" t="s">
        <v>159</v>
      </c>
      <c r="N104" s="35" t="s">
        <v>27</v>
      </c>
      <c r="O104" s="3">
        <v>8</v>
      </c>
      <c r="P104" s="39" t="s">
        <v>375</v>
      </c>
      <c r="Q104" s="40">
        <v>5</v>
      </c>
      <c r="R104" s="4" t="s">
        <v>161</v>
      </c>
      <c r="S104" s="41">
        <f>RawDataGenPO[[#This Row],[Total price]]/RawDataGenPO[[#This Row],[Qty'']]</f>
        <v>96</v>
      </c>
      <c r="T104" s="42">
        <v>480</v>
      </c>
      <c r="U104" s="13" t="s">
        <v>149</v>
      </c>
      <c r="V104" s="35" t="s">
        <v>162</v>
      </c>
      <c r="W104" s="4" t="s">
        <v>9</v>
      </c>
      <c r="X104" s="4"/>
      <c r="Y104" s="14">
        <v>45513</v>
      </c>
      <c r="Z104" s="14"/>
      <c r="AA104" s="191">
        <f>IF(RawDataGenPO[[#This Row],[Date Gen PO]]="","",RawDataGenPO[[#This Row],[Date recive bill]]-RawDataGenPO[[#This Row],[Date Gen PO]])</f>
        <v>8</v>
      </c>
      <c r="AB104" s="192" t="str">
        <f>IF(RawDataGenPO[[#This Row],[GRN-PO date (Day)]]&gt;RawDataGenPO[[#This Row],[Lead time delivery (day)]],"over deliverry","Ontime")</f>
        <v>Ontime</v>
      </c>
      <c r="AC104" s="194"/>
    </row>
    <row r="105" spans="1:29" s="6" customFormat="1" x14ac:dyDescent="0.25">
      <c r="A105" s="4">
        <f>ROW()-ROW(RawDataGenPO[[#Headers],[No.]])</f>
        <v>104</v>
      </c>
      <c r="B105" s="35" t="s">
        <v>18</v>
      </c>
      <c r="C105" s="38">
        <v>45498</v>
      </c>
      <c r="D105" s="38"/>
      <c r="E105" s="38"/>
      <c r="F105" s="38">
        <v>45498</v>
      </c>
      <c r="G105" s="49" t="s">
        <v>376</v>
      </c>
      <c r="H105" s="4" t="s">
        <v>369</v>
      </c>
      <c r="I105" s="156">
        <f>IF(RawDataGenPO[[#This Row],[PO No.]]="","",RawDataGenPO[[#This Row],[DMY Create PR]]+7)</f>
        <v>45505</v>
      </c>
      <c r="J105" s="156"/>
      <c r="K105" s="153">
        <f>IF(RawDataGenPO[[#This Row],[PO No.]]="","",10)</f>
        <v>10</v>
      </c>
      <c r="L105" s="54" t="s">
        <v>145</v>
      </c>
      <c r="M105" s="35" t="s">
        <v>159</v>
      </c>
      <c r="N105" s="35" t="s">
        <v>27</v>
      </c>
      <c r="O105" s="3">
        <v>9</v>
      </c>
      <c r="P105" s="39" t="s">
        <v>370</v>
      </c>
      <c r="Q105" s="40">
        <v>4</v>
      </c>
      <c r="R105" s="4" t="s">
        <v>295</v>
      </c>
      <c r="S105" s="41">
        <f>RawDataGenPO[[#This Row],[Total price]]/RawDataGenPO[[#This Row],[Qty'']]</f>
        <v>145</v>
      </c>
      <c r="T105" s="59">
        <v>580</v>
      </c>
      <c r="U105" s="16" t="s">
        <v>149</v>
      </c>
      <c r="V105" s="35" t="s">
        <v>162</v>
      </c>
      <c r="W105" s="4" t="s">
        <v>9</v>
      </c>
      <c r="X105" s="4"/>
      <c r="Y105" s="14">
        <v>45513</v>
      </c>
      <c r="Z105" s="14"/>
      <c r="AA105" s="191">
        <f>IF(RawDataGenPO[[#This Row],[Date Gen PO]]="","",RawDataGenPO[[#This Row],[Date recive bill]]-RawDataGenPO[[#This Row],[Date Gen PO]])</f>
        <v>8</v>
      </c>
      <c r="AB105" s="192" t="str">
        <f>IF(RawDataGenPO[[#This Row],[GRN-PO date (Day)]]&gt;RawDataGenPO[[#This Row],[Lead time delivery (day)]],"over deliverry","Ontime")</f>
        <v>Ontime</v>
      </c>
      <c r="AC105" s="194"/>
    </row>
    <row r="106" spans="1:29" s="6" customFormat="1" x14ac:dyDescent="0.25">
      <c r="A106" s="4">
        <f>ROW()-ROW(RawDataGenPO[[#Headers],[No.]])</f>
        <v>105</v>
      </c>
      <c r="B106" s="35" t="s">
        <v>18</v>
      </c>
      <c r="C106" s="38">
        <v>45498</v>
      </c>
      <c r="D106" s="38"/>
      <c r="E106" s="38"/>
      <c r="F106" s="38">
        <v>45498</v>
      </c>
      <c r="G106" s="49" t="s">
        <v>376</v>
      </c>
      <c r="H106" s="4" t="s">
        <v>369</v>
      </c>
      <c r="I106" s="156">
        <f>IF(RawDataGenPO[[#This Row],[PO No.]]="","",RawDataGenPO[[#This Row],[DMY Create PR]]+7)</f>
        <v>45505</v>
      </c>
      <c r="J106" s="156"/>
      <c r="K106" s="153">
        <f>IF(RawDataGenPO[[#This Row],[PO No.]]="","",10)</f>
        <v>10</v>
      </c>
      <c r="L106" s="54" t="s">
        <v>145</v>
      </c>
      <c r="M106" s="35" t="s">
        <v>159</v>
      </c>
      <c r="N106" s="35" t="s">
        <v>27</v>
      </c>
      <c r="O106" s="3">
        <v>10</v>
      </c>
      <c r="P106" s="39" t="s">
        <v>371</v>
      </c>
      <c r="Q106" s="40">
        <v>4</v>
      </c>
      <c r="R106" s="4" t="s">
        <v>295</v>
      </c>
      <c r="S106" s="41">
        <f>RawDataGenPO[[#This Row],[Total price]]/RawDataGenPO[[#This Row],[Qty'']]</f>
        <v>135</v>
      </c>
      <c r="T106" s="42">
        <v>540</v>
      </c>
      <c r="U106" s="16" t="s">
        <v>149</v>
      </c>
      <c r="V106" s="35" t="s">
        <v>162</v>
      </c>
      <c r="W106" s="4" t="s">
        <v>9</v>
      </c>
      <c r="X106" s="4"/>
      <c r="Y106" s="14">
        <v>45513</v>
      </c>
      <c r="Z106" s="14"/>
      <c r="AA106" s="191">
        <f>IF(RawDataGenPO[[#This Row],[Date Gen PO]]="","",RawDataGenPO[[#This Row],[Date recive bill]]-RawDataGenPO[[#This Row],[Date Gen PO]])</f>
        <v>8</v>
      </c>
      <c r="AB106" s="192" t="str">
        <f>IF(RawDataGenPO[[#This Row],[GRN-PO date (Day)]]&gt;RawDataGenPO[[#This Row],[Lead time delivery (day)]],"over deliverry","Ontime")</f>
        <v>Ontime</v>
      </c>
      <c r="AC106" s="194"/>
    </row>
    <row r="107" spans="1:29" s="6" customFormat="1" x14ac:dyDescent="0.25">
      <c r="A107" s="4">
        <f>ROW()-ROW(RawDataGenPO[[#Headers],[No.]])</f>
        <v>106</v>
      </c>
      <c r="B107" s="35" t="s">
        <v>18</v>
      </c>
      <c r="C107" s="38">
        <v>45498</v>
      </c>
      <c r="D107" s="38"/>
      <c r="E107" s="38"/>
      <c r="F107" s="38">
        <v>45498</v>
      </c>
      <c r="G107" s="49" t="s">
        <v>376</v>
      </c>
      <c r="H107" s="4" t="s">
        <v>369</v>
      </c>
      <c r="I107" s="156">
        <f>IF(RawDataGenPO[[#This Row],[PO No.]]="","",RawDataGenPO[[#This Row],[DMY Create PR]]+7)</f>
        <v>45505</v>
      </c>
      <c r="J107" s="156"/>
      <c r="K107" s="153">
        <f>IF(RawDataGenPO[[#This Row],[PO No.]]="","",10)</f>
        <v>10</v>
      </c>
      <c r="L107" s="54" t="s">
        <v>145</v>
      </c>
      <c r="M107" s="35" t="s">
        <v>159</v>
      </c>
      <c r="N107" s="35" t="s">
        <v>27</v>
      </c>
      <c r="O107" s="3">
        <v>11</v>
      </c>
      <c r="P107" s="39" t="s">
        <v>372</v>
      </c>
      <c r="Q107" s="40">
        <v>2</v>
      </c>
      <c r="R107" s="4" t="s">
        <v>295</v>
      </c>
      <c r="S107" s="41">
        <f>RawDataGenPO[[#This Row],[Total price]]/RawDataGenPO[[#This Row],[Qty'']]</f>
        <v>130</v>
      </c>
      <c r="T107" s="42">
        <v>260</v>
      </c>
      <c r="U107" s="16" t="s">
        <v>149</v>
      </c>
      <c r="V107" s="35" t="s">
        <v>162</v>
      </c>
      <c r="W107" s="4" t="s">
        <v>9</v>
      </c>
      <c r="X107" s="4"/>
      <c r="Y107" s="14">
        <v>45513</v>
      </c>
      <c r="Z107" s="14"/>
      <c r="AA107" s="191">
        <f>IF(RawDataGenPO[[#This Row],[Date Gen PO]]="","",RawDataGenPO[[#This Row],[Date recive bill]]-RawDataGenPO[[#This Row],[Date Gen PO]])</f>
        <v>8</v>
      </c>
      <c r="AB107" s="192" t="str">
        <f>IF(RawDataGenPO[[#This Row],[GRN-PO date (Day)]]&gt;RawDataGenPO[[#This Row],[Lead time delivery (day)]],"over deliverry","Ontime")</f>
        <v>Ontime</v>
      </c>
      <c r="AC107" s="194"/>
    </row>
    <row r="108" spans="1:29" s="6" customFormat="1" x14ac:dyDescent="0.25">
      <c r="A108" s="4">
        <f>ROW()-ROW(RawDataGenPO[[#Headers],[No.]])</f>
        <v>107</v>
      </c>
      <c r="B108" s="35" t="s">
        <v>18</v>
      </c>
      <c r="C108" s="38">
        <v>45498</v>
      </c>
      <c r="D108" s="38"/>
      <c r="E108" s="38"/>
      <c r="F108" s="38">
        <v>45498</v>
      </c>
      <c r="G108" s="49" t="s">
        <v>376</v>
      </c>
      <c r="H108" s="4" t="s">
        <v>369</v>
      </c>
      <c r="I108" s="156">
        <f>IF(RawDataGenPO[[#This Row],[PO No.]]="","",RawDataGenPO[[#This Row],[DMY Create PR]]+7)</f>
        <v>45505</v>
      </c>
      <c r="J108" s="156"/>
      <c r="K108" s="153">
        <f>IF(RawDataGenPO[[#This Row],[PO No.]]="","",10)</f>
        <v>10</v>
      </c>
      <c r="L108" s="54" t="s">
        <v>145</v>
      </c>
      <c r="M108" s="35" t="s">
        <v>159</v>
      </c>
      <c r="N108" s="35" t="s">
        <v>27</v>
      </c>
      <c r="O108" s="3">
        <v>12</v>
      </c>
      <c r="P108" s="39" t="s">
        <v>373</v>
      </c>
      <c r="Q108" s="40">
        <v>10</v>
      </c>
      <c r="R108" s="4" t="s">
        <v>295</v>
      </c>
      <c r="S108" s="41">
        <f>RawDataGenPO[[#This Row],[Total price]]/RawDataGenPO[[#This Row],[Qty'']]</f>
        <v>39</v>
      </c>
      <c r="T108" s="42">
        <v>390</v>
      </c>
      <c r="U108" s="16" t="s">
        <v>149</v>
      </c>
      <c r="V108" s="35" t="s">
        <v>162</v>
      </c>
      <c r="W108" s="4" t="s">
        <v>9</v>
      </c>
      <c r="X108" s="4"/>
      <c r="Y108" s="14">
        <v>45513</v>
      </c>
      <c r="Z108" s="14"/>
      <c r="AA108" s="191">
        <f>IF(RawDataGenPO[[#This Row],[Date Gen PO]]="","",RawDataGenPO[[#This Row],[Date recive bill]]-RawDataGenPO[[#This Row],[Date Gen PO]])</f>
        <v>8</v>
      </c>
      <c r="AB108" s="192" t="str">
        <f>IF(RawDataGenPO[[#This Row],[GRN-PO date (Day)]]&gt;RawDataGenPO[[#This Row],[Lead time delivery (day)]],"over deliverry","Ontime")</f>
        <v>Ontime</v>
      </c>
      <c r="AC108" s="194"/>
    </row>
    <row r="109" spans="1:29" s="6" customFormat="1" x14ac:dyDescent="0.25">
      <c r="A109" s="4">
        <f>ROW()-ROW(RawDataGenPO[[#Headers],[No.]])</f>
        <v>108</v>
      </c>
      <c r="B109" s="35" t="s">
        <v>18</v>
      </c>
      <c r="C109" s="38">
        <v>45498</v>
      </c>
      <c r="D109" s="38"/>
      <c r="E109" s="38"/>
      <c r="F109" s="38">
        <v>45498</v>
      </c>
      <c r="G109" s="49" t="s">
        <v>376</v>
      </c>
      <c r="H109" s="4" t="s">
        <v>369</v>
      </c>
      <c r="I109" s="156">
        <f>IF(RawDataGenPO[[#This Row],[PO No.]]="","",RawDataGenPO[[#This Row],[DMY Create PR]]+7)</f>
        <v>45505</v>
      </c>
      <c r="J109" s="156"/>
      <c r="K109" s="153">
        <f>IF(RawDataGenPO[[#This Row],[PO No.]]="","",10)</f>
        <v>10</v>
      </c>
      <c r="L109" s="54" t="s">
        <v>145</v>
      </c>
      <c r="M109" s="35" t="s">
        <v>159</v>
      </c>
      <c r="N109" s="35" t="s">
        <v>27</v>
      </c>
      <c r="O109" s="3">
        <v>13</v>
      </c>
      <c r="P109" s="39" t="s">
        <v>374</v>
      </c>
      <c r="Q109" s="40">
        <v>6</v>
      </c>
      <c r="R109" s="4" t="s">
        <v>295</v>
      </c>
      <c r="S109" s="41">
        <f>RawDataGenPO[[#This Row],[Total price]]/RawDataGenPO[[#This Row],[Qty'']]</f>
        <v>350</v>
      </c>
      <c r="T109" s="42">
        <v>2100</v>
      </c>
      <c r="U109" s="16" t="s">
        <v>149</v>
      </c>
      <c r="V109" s="35" t="s">
        <v>162</v>
      </c>
      <c r="W109" s="4" t="s">
        <v>9</v>
      </c>
      <c r="X109" s="4"/>
      <c r="Y109" s="14">
        <v>45513</v>
      </c>
      <c r="Z109" s="14"/>
      <c r="AA109" s="191">
        <f>IF(RawDataGenPO[[#This Row],[Date Gen PO]]="","",RawDataGenPO[[#This Row],[Date recive bill]]-RawDataGenPO[[#This Row],[Date Gen PO]])</f>
        <v>8</v>
      </c>
      <c r="AB109" s="192" t="str">
        <f>IF(RawDataGenPO[[#This Row],[GRN-PO date (Day)]]&gt;RawDataGenPO[[#This Row],[Lead time delivery (day)]],"over deliverry","Ontime")</f>
        <v>Ontime</v>
      </c>
      <c r="AC109" s="194"/>
    </row>
    <row r="110" spans="1:29" s="6" customFormat="1" x14ac:dyDescent="0.25">
      <c r="A110" s="4">
        <f>ROW()-ROW(RawDataGenPO[[#Headers],[No.]])</f>
        <v>109</v>
      </c>
      <c r="B110" s="35" t="s">
        <v>18</v>
      </c>
      <c r="C110" s="38">
        <v>45498</v>
      </c>
      <c r="D110" s="38"/>
      <c r="E110" s="38"/>
      <c r="F110" s="38">
        <v>45498</v>
      </c>
      <c r="G110" s="49" t="s">
        <v>376</v>
      </c>
      <c r="H110" s="4" t="s">
        <v>369</v>
      </c>
      <c r="I110" s="156">
        <f>IF(RawDataGenPO[[#This Row],[PO No.]]="","",RawDataGenPO[[#This Row],[DMY Create PR]]+7)</f>
        <v>45505</v>
      </c>
      <c r="J110" s="156"/>
      <c r="K110" s="153">
        <f>IF(RawDataGenPO[[#This Row],[PO No.]]="","",10)</f>
        <v>10</v>
      </c>
      <c r="L110" s="54" t="s">
        <v>145</v>
      </c>
      <c r="M110" s="35" t="s">
        <v>159</v>
      </c>
      <c r="N110" s="35" t="s">
        <v>27</v>
      </c>
      <c r="O110" s="3">
        <v>14</v>
      </c>
      <c r="P110" s="39" t="s">
        <v>375</v>
      </c>
      <c r="Q110" s="40">
        <v>5</v>
      </c>
      <c r="R110" s="4" t="s">
        <v>295</v>
      </c>
      <c r="S110" s="41">
        <f>RawDataGenPO[[#This Row],[Total price]]/RawDataGenPO[[#This Row],[Qty'']]</f>
        <v>96</v>
      </c>
      <c r="T110" s="42">
        <v>480</v>
      </c>
      <c r="U110" s="16" t="s">
        <v>149</v>
      </c>
      <c r="V110" s="35" t="s">
        <v>162</v>
      </c>
      <c r="W110" s="4" t="s">
        <v>9</v>
      </c>
      <c r="X110" s="4"/>
      <c r="Y110" s="14">
        <v>45513</v>
      </c>
      <c r="Z110" s="14"/>
      <c r="AA110" s="191">
        <f>IF(RawDataGenPO[[#This Row],[Date Gen PO]]="","",RawDataGenPO[[#This Row],[Date recive bill]]-RawDataGenPO[[#This Row],[Date Gen PO]])</f>
        <v>8</v>
      </c>
      <c r="AB110" s="192" t="str">
        <f>IF(RawDataGenPO[[#This Row],[GRN-PO date (Day)]]&gt;RawDataGenPO[[#This Row],[Lead time delivery (day)]],"over deliverry","Ontime")</f>
        <v>Ontime</v>
      </c>
      <c r="AC110" s="194"/>
    </row>
    <row r="111" spans="1:29" s="6" customFormat="1" ht="14.25" x14ac:dyDescent="0.25">
      <c r="A111" s="4">
        <f>ROW()-ROW(RawDataGenPO[[#Headers],[No.]])</f>
        <v>110</v>
      </c>
      <c r="B111" s="35" t="s">
        <v>18</v>
      </c>
      <c r="C111" s="38">
        <v>45498</v>
      </c>
      <c r="D111" s="38"/>
      <c r="E111" s="38"/>
      <c r="F111" s="38">
        <v>45498</v>
      </c>
      <c r="G111" s="4" t="s">
        <v>377</v>
      </c>
      <c r="H111" s="4" t="s">
        <v>378</v>
      </c>
      <c r="I111" s="155">
        <f>IF(RawDataGenPO[[#This Row],[PO No.]]="","",RawDataGenPO[[#This Row],[DMY Create PR]]+7)</f>
        <v>45505</v>
      </c>
      <c r="J111" s="155"/>
      <c r="K111" s="157">
        <f>IF(RawDataGenPO[[#This Row],[PO No.]]="","",10)</f>
        <v>10</v>
      </c>
      <c r="L111" s="4" t="s">
        <v>145</v>
      </c>
      <c r="M111" s="35" t="s">
        <v>128</v>
      </c>
      <c r="N111" s="35" t="s">
        <v>68</v>
      </c>
      <c r="O111" s="3">
        <v>1</v>
      </c>
      <c r="P111" s="39" t="s">
        <v>379</v>
      </c>
      <c r="Q111" s="40">
        <v>2</v>
      </c>
      <c r="R111" s="4" t="s">
        <v>161</v>
      </c>
      <c r="S111" s="41">
        <f>RawDataGenPO[[#This Row],[Total price]]/RawDataGenPO[[#This Row],[Qty'']]</f>
        <v>621</v>
      </c>
      <c r="T111" s="42">
        <v>1242</v>
      </c>
      <c r="U111" s="13" t="s">
        <v>149</v>
      </c>
      <c r="V111" s="35" t="s">
        <v>380</v>
      </c>
      <c r="W111" s="4" t="s">
        <v>9</v>
      </c>
      <c r="X111" s="4" t="s">
        <v>381</v>
      </c>
      <c r="Y111" s="14">
        <v>45510</v>
      </c>
      <c r="Z111" s="14"/>
      <c r="AA111" s="191">
        <f>IF(RawDataGenPO[[#This Row],[Date Gen PO]]="","",RawDataGenPO[[#This Row],[Date recive bill]]-RawDataGenPO[[#This Row],[Date Gen PO]])</f>
        <v>5</v>
      </c>
      <c r="AB111" s="192" t="str">
        <f>IF(RawDataGenPO[[#This Row],[GRN-PO date (Day)]]&gt;RawDataGenPO[[#This Row],[Lead time delivery (day)]],"over deliverry","Ontime")</f>
        <v>Ontime</v>
      </c>
      <c r="AC111" s="194"/>
    </row>
    <row r="112" spans="1:29" s="6" customFormat="1" ht="14.25" x14ac:dyDescent="0.25">
      <c r="A112" s="4">
        <f>ROW()-ROW(RawDataGenPO[[#Headers],[No.]])</f>
        <v>111</v>
      </c>
      <c r="B112" s="35" t="s">
        <v>18</v>
      </c>
      <c r="C112" s="38">
        <v>45498</v>
      </c>
      <c r="D112" s="38"/>
      <c r="E112" s="38"/>
      <c r="F112" s="38">
        <v>45498</v>
      </c>
      <c r="G112" s="4" t="s">
        <v>377</v>
      </c>
      <c r="H112" s="4" t="s">
        <v>378</v>
      </c>
      <c r="I112" s="155">
        <f>IF(RawDataGenPO[[#This Row],[PO No.]]="","",RawDataGenPO[[#This Row],[DMY Create PR]]+7)</f>
        <v>45505</v>
      </c>
      <c r="J112" s="155"/>
      <c r="K112" s="157">
        <f>IF(RawDataGenPO[[#This Row],[PO No.]]="","",10)</f>
        <v>10</v>
      </c>
      <c r="L112" s="4" t="s">
        <v>145</v>
      </c>
      <c r="M112" s="35" t="s">
        <v>128</v>
      </c>
      <c r="N112" s="35" t="s">
        <v>68</v>
      </c>
      <c r="O112" s="3">
        <v>2</v>
      </c>
      <c r="P112" s="39" t="s">
        <v>382</v>
      </c>
      <c r="Q112" s="40">
        <v>4</v>
      </c>
      <c r="R112" s="4" t="s">
        <v>161</v>
      </c>
      <c r="S112" s="41">
        <f>RawDataGenPO[[#This Row],[Total price]]/RawDataGenPO[[#This Row],[Qty'']]</f>
        <v>108.5</v>
      </c>
      <c r="T112" s="42">
        <v>434</v>
      </c>
      <c r="U112" s="13" t="s">
        <v>149</v>
      </c>
      <c r="V112" s="35" t="s">
        <v>380</v>
      </c>
      <c r="W112" s="4" t="s">
        <v>9</v>
      </c>
      <c r="X112" s="4" t="s">
        <v>381</v>
      </c>
      <c r="Y112" s="14">
        <v>45510</v>
      </c>
      <c r="Z112" s="14"/>
      <c r="AA112" s="191">
        <f>IF(RawDataGenPO[[#This Row],[Date Gen PO]]="","",RawDataGenPO[[#This Row],[Date recive bill]]-RawDataGenPO[[#This Row],[Date Gen PO]])</f>
        <v>5</v>
      </c>
      <c r="AB112" s="192" t="str">
        <f>IF(RawDataGenPO[[#This Row],[GRN-PO date (Day)]]&gt;RawDataGenPO[[#This Row],[Lead time delivery (day)]],"over deliverry","Ontime")</f>
        <v>Ontime</v>
      </c>
      <c r="AC112" s="234"/>
    </row>
    <row r="113" spans="1:29" s="6" customFormat="1" ht="14.25" x14ac:dyDescent="0.25">
      <c r="A113" s="4">
        <f>ROW()-ROW(RawDataGenPO[[#Headers],[No.]])</f>
        <v>112</v>
      </c>
      <c r="B113" s="35" t="s">
        <v>18</v>
      </c>
      <c r="C113" s="38">
        <v>45498</v>
      </c>
      <c r="D113" s="38"/>
      <c r="E113" s="38"/>
      <c r="F113" s="38">
        <v>45498</v>
      </c>
      <c r="G113" s="4" t="s">
        <v>377</v>
      </c>
      <c r="H113" s="4" t="s">
        <v>378</v>
      </c>
      <c r="I113" s="155">
        <f>IF(RawDataGenPO[[#This Row],[PO No.]]="","",RawDataGenPO[[#This Row],[DMY Create PR]]+7)</f>
        <v>45505</v>
      </c>
      <c r="J113" s="155"/>
      <c r="K113" s="157">
        <f>IF(RawDataGenPO[[#This Row],[PO No.]]="","",10)</f>
        <v>10</v>
      </c>
      <c r="L113" s="4" t="s">
        <v>145</v>
      </c>
      <c r="M113" s="35" t="s">
        <v>128</v>
      </c>
      <c r="N113" s="35" t="s">
        <v>68</v>
      </c>
      <c r="O113" s="3">
        <v>3</v>
      </c>
      <c r="P113" s="39" t="s">
        <v>383</v>
      </c>
      <c r="Q113" s="40">
        <v>2</v>
      </c>
      <c r="R113" s="4" t="s">
        <v>161</v>
      </c>
      <c r="S113" s="41">
        <f>RawDataGenPO[[#This Row],[Total price]]/RawDataGenPO[[#This Row],[Qty'']]</f>
        <v>1080</v>
      </c>
      <c r="T113" s="42">
        <v>2160</v>
      </c>
      <c r="U113" s="13" t="s">
        <v>149</v>
      </c>
      <c r="V113" s="35" t="s">
        <v>380</v>
      </c>
      <c r="W113" s="4" t="s">
        <v>9</v>
      </c>
      <c r="X113" s="4" t="s">
        <v>381</v>
      </c>
      <c r="Y113" s="14">
        <v>45510</v>
      </c>
      <c r="Z113" s="14"/>
      <c r="AA113" s="191">
        <f>IF(RawDataGenPO[[#This Row],[Date Gen PO]]="","",RawDataGenPO[[#This Row],[Date recive bill]]-RawDataGenPO[[#This Row],[Date Gen PO]])</f>
        <v>5</v>
      </c>
      <c r="AB113" s="192" t="str">
        <f>IF(RawDataGenPO[[#This Row],[GRN-PO date (Day)]]&gt;RawDataGenPO[[#This Row],[Lead time delivery (day)]],"over deliverry","Ontime")</f>
        <v>Ontime</v>
      </c>
      <c r="AC113" s="234"/>
    </row>
    <row r="114" spans="1:29" s="6" customFormat="1" ht="14.25" x14ac:dyDescent="0.25">
      <c r="A114" s="4">
        <f>ROW()-ROW(RawDataGenPO[[#Headers],[No.]])</f>
        <v>113</v>
      </c>
      <c r="B114" s="35" t="s">
        <v>18</v>
      </c>
      <c r="C114" s="38">
        <v>45498</v>
      </c>
      <c r="D114" s="38"/>
      <c r="E114" s="38"/>
      <c r="F114" s="38">
        <v>45498</v>
      </c>
      <c r="G114" s="4" t="s">
        <v>377</v>
      </c>
      <c r="H114" s="4" t="s">
        <v>378</v>
      </c>
      <c r="I114" s="155">
        <f>IF(RawDataGenPO[[#This Row],[PO No.]]="","",RawDataGenPO[[#This Row],[DMY Create PR]]+7)</f>
        <v>45505</v>
      </c>
      <c r="J114" s="155"/>
      <c r="K114" s="157">
        <f>IF(RawDataGenPO[[#This Row],[PO No.]]="","",10)</f>
        <v>10</v>
      </c>
      <c r="L114" s="4" t="s">
        <v>145</v>
      </c>
      <c r="M114" s="35" t="s">
        <v>128</v>
      </c>
      <c r="N114" s="35" t="s">
        <v>68</v>
      </c>
      <c r="O114" s="3">
        <v>4</v>
      </c>
      <c r="P114" s="39" t="s">
        <v>384</v>
      </c>
      <c r="Q114" s="40">
        <v>2</v>
      </c>
      <c r="R114" s="4" t="s">
        <v>161</v>
      </c>
      <c r="S114" s="41">
        <f>RawDataGenPO[[#This Row],[Total price]]/RawDataGenPO[[#This Row],[Qty'']]</f>
        <v>65</v>
      </c>
      <c r="T114" s="42">
        <v>130</v>
      </c>
      <c r="U114" s="13" t="s">
        <v>149</v>
      </c>
      <c r="V114" s="35" t="s">
        <v>380</v>
      </c>
      <c r="W114" s="4" t="s">
        <v>9</v>
      </c>
      <c r="X114" s="4" t="s">
        <v>381</v>
      </c>
      <c r="Y114" s="14">
        <v>45510</v>
      </c>
      <c r="Z114" s="14"/>
      <c r="AA114" s="191">
        <f>IF(RawDataGenPO[[#This Row],[Date Gen PO]]="","",RawDataGenPO[[#This Row],[Date recive bill]]-RawDataGenPO[[#This Row],[Date Gen PO]])</f>
        <v>5</v>
      </c>
      <c r="AB114" s="192" t="str">
        <f>IF(RawDataGenPO[[#This Row],[GRN-PO date (Day)]]&gt;RawDataGenPO[[#This Row],[Lead time delivery (day)]],"over deliverry","Ontime")</f>
        <v>Ontime</v>
      </c>
      <c r="AC114" s="234"/>
    </row>
    <row r="115" spans="1:29" s="8" customFormat="1" ht="14.25" x14ac:dyDescent="0.25">
      <c r="A115" s="4">
        <f>ROW()-ROW(RawDataGenPO[[#Headers],[No.]])</f>
        <v>114</v>
      </c>
      <c r="B115" s="35" t="s">
        <v>18</v>
      </c>
      <c r="C115" s="38">
        <v>45498</v>
      </c>
      <c r="D115" s="43"/>
      <c r="E115" s="43"/>
      <c r="F115" s="38">
        <v>45498</v>
      </c>
      <c r="G115" s="60" t="s">
        <v>385</v>
      </c>
      <c r="H115" s="4" t="s">
        <v>386</v>
      </c>
      <c r="I115" s="156">
        <f>IF(RawDataGenPO[[#This Row],[PO No.]]="","",RawDataGenPO[[#This Row],[DMY Create PR]]+7)</f>
        <v>45505</v>
      </c>
      <c r="J115" s="156"/>
      <c r="K115" s="153">
        <v>27</v>
      </c>
      <c r="L115" s="4" t="s">
        <v>145</v>
      </c>
      <c r="M115" s="35" t="s">
        <v>111</v>
      </c>
      <c r="N115" s="35" t="s">
        <v>111</v>
      </c>
      <c r="O115" s="3">
        <v>1</v>
      </c>
      <c r="P115" s="39" t="s">
        <v>387</v>
      </c>
      <c r="Q115" s="40">
        <v>4</v>
      </c>
      <c r="R115" s="4" t="s">
        <v>161</v>
      </c>
      <c r="S115" s="41">
        <f>RawDataGenPO[[#This Row],[Total price]]/RawDataGenPO[[#This Row],[Qty'']]</f>
        <v>165</v>
      </c>
      <c r="T115" s="42">
        <v>660</v>
      </c>
      <c r="U115" s="13" t="s">
        <v>149</v>
      </c>
      <c r="V115" s="35" t="s">
        <v>388</v>
      </c>
      <c r="W115" s="4" t="s">
        <v>9</v>
      </c>
      <c r="X115" s="4"/>
      <c r="Y115" s="14">
        <v>45532</v>
      </c>
      <c r="Z115" s="14"/>
      <c r="AA115" s="191">
        <f>IF(RawDataGenPO[[#This Row],[Date Gen PO]]="","",RawDataGenPO[[#This Row],[Date recive bill]]-RawDataGenPO[[#This Row],[Date Gen PO]])</f>
        <v>27</v>
      </c>
      <c r="AB115" s="192" t="str">
        <f>IF(RawDataGenPO[[#This Row],[GRN-PO date (Day)]]&gt;RawDataGenPO[[#This Row],[Lead time delivery (day)]],"over deliverry","Ontime")</f>
        <v>Ontime</v>
      </c>
      <c r="AC115" s="194"/>
    </row>
    <row r="116" spans="1:29" s="6" customFormat="1" x14ac:dyDescent="0.25">
      <c r="A116" s="4">
        <f>ROW()-ROW(RawDataGenPO[[#Headers],[No.]])</f>
        <v>115</v>
      </c>
      <c r="B116" s="35" t="s">
        <v>18</v>
      </c>
      <c r="C116" s="38">
        <v>45498</v>
      </c>
      <c r="D116" s="38"/>
      <c r="E116" s="38"/>
      <c r="F116" s="38">
        <v>45498</v>
      </c>
      <c r="G116" s="61" t="s">
        <v>385</v>
      </c>
      <c r="H116" s="4" t="s">
        <v>386</v>
      </c>
      <c r="I116" s="156">
        <f>IF(RawDataGenPO[[#This Row],[PO No.]]="","",RawDataGenPO[[#This Row],[DMY Create PR]]+7)</f>
        <v>45505</v>
      </c>
      <c r="J116" s="156"/>
      <c r="K116" s="153">
        <v>30</v>
      </c>
      <c r="L116" s="4" t="s">
        <v>145</v>
      </c>
      <c r="M116" s="35" t="s">
        <v>111</v>
      </c>
      <c r="N116" s="35" t="s">
        <v>111</v>
      </c>
      <c r="O116" s="3">
        <v>2</v>
      </c>
      <c r="P116" s="39" t="s">
        <v>387</v>
      </c>
      <c r="Q116" s="40">
        <v>4</v>
      </c>
      <c r="R116" s="4" t="s">
        <v>295</v>
      </c>
      <c r="S116" s="41">
        <f>RawDataGenPO[[#This Row],[Total price]]/RawDataGenPO[[#This Row],[Qty'']]</f>
        <v>165</v>
      </c>
      <c r="T116" s="42">
        <v>660</v>
      </c>
      <c r="U116" s="16" t="s">
        <v>149</v>
      </c>
      <c r="V116" s="35" t="s">
        <v>388</v>
      </c>
      <c r="W116" s="4" t="s">
        <v>9</v>
      </c>
      <c r="X116" s="4"/>
      <c r="Y116" s="14">
        <v>45532</v>
      </c>
      <c r="Z116" s="14"/>
      <c r="AA116" s="191">
        <f>IF(RawDataGenPO[[#This Row],[Date Gen PO]]="","",RawDataGenPO[[#This Row],[Date recive bill]]-RawDataGenPO[[#This Row],[Date Gen PO]])</f>
        <v>27</v>
      </c>
      <c r="AB116" s="192" t="str">
        <f>IF(RawDataGenPO[[#This Row],[GRN-PO date (Day)]]&gt;RawDataGenPO[[#This Row],[Lead time delivery (day)]],"over deliverry","Ontime")</f>
        <v>Ontime</v>
      </c>
      <c r="AC116" s="194"/>
    </row>
    <row r="117" spans="1:29" s="6" customFormat="1" ht="28.5" x14ac:dyDescent="0.25">
      <c r="A117" s="4">
        <f>ROW()-ROW(RawDataGenPO[[#Headers],[No.]])</f>
        <v>116</v>
      </c>
      <c r="B117" s="35" t="s">
        <v>18</v>
      </c>
      <c r="C117" s="38">
        <v>45498</v>
      </c>
      <c r="D117" s="38"/>
      <c r="E117" s="38"/>
      <c r="F117" s="38">
        <v>45498</v>
      </c>
      <c r="G117" s="60" t="s">
        <v>389</v>
      </c>
      <c r="H117" s="4" t="s">
        <v>390</v>
      </c>
      <c r="I117" s="156">
        <f>IF(RawDataGenPO[[#This Row],[PO No.]]="","",RawDataGenPO[[#This Row],[DMY Create PR]]+7)</f>
        <v>45505</v>
      </c>
      <c r="J117" s="156"/>
      <c r="K117" s="153">
        <f>IF(RawDataGenPO[[#This Row],[PO No.]]="","",10)</f>
        <v>10</v>
      </c>
      <c r="L117" s="4" t="s">
        <v>145</v>
      </c>
      <c r="M117" s="35" t="s">
        <v>128</v>
      </c>
      <c r="N117" s="35" t="s">
        <v>94</v>
      </c>
      <c r="O117" s="3">
        <v>1</v>
      </c>
      <c r="P117" s="62" t="s">
        <v>391</v>
      </c>
      <c r="Q117" s="40">
        <v>1</v>
      </c>
      <c r="R117" s="4" t="s">
        <v>161</v>
      </c>
      <c r="S117" s="41">
        <f>RawDataGenPO[[#This Row],[Total price]]/RawDataGenPO[[#This Row],[Qty'']]</f>
        <v>2450</v>
      </c>
      <c r="T117" s="63">
        <v>2450</v>
      </c>
      <c r="U117" s="13"/>
      <c r="V117" s="35" t="s">
        <v>392</v>
      </c>
      <c r="W117" s="4" t="s">
        <v>9</v>
      </c>
      <c r="X117" s="4"/>
      <c r="Y117" s="14">
        <v>45513</v>
      </c>
      <c r="Z117" s="14"/>
      <c r="AA117" s="191">
        <f>IF(RawDataGenPO[[#This Row],[Date Gen PO]]="","",RawDataGenPO[[#This Row],[Date recive bill]]-RawDataGenPO[[#This Row],[Date Gen PO]])</f>
        <v>8</v>
      </c>
      <c r="AB117" s="192" t="str">
        <f>IF(RawDataGenPO[[#This Row],[GRN-PO date (Day)]]&gt;RawDataGenPO[[#This Row],[Lead time delivery (day)]],"over deliverry","Ontime")</f>
        <v>Ontime</v>
      </c>
      <c r="AC117" s="194"/>
    </row>
    <row r="118" spans="1:29" s="6" customFormat="1" ht="28.5" x14ac:dyDescent="0.25">
      <c r="A118" s="4">
        <f>ROW()-ROW(RawDataGenPO[[#Headers],[No.]])</f>
        <v>117</v>
      </c>
      <c r="B118" s="35" t="s">
        <v>18</v>
      </c>
      <c r="C118" s="38">
        <v>45498</v>
      </c>
      <c r="D118" s="38"/>
      <c r="E118" s="38"/>
      <c r="F118" s="38">
        <v>45498</v>
      </c>
      <c r="G118" s="60" t="s">
        <v>389</v>
      </c>
      <c r="H118" s="4" t="s">
        <v>390</v>
      </c>
      <c r="I118" s="156">
        <f>IF(RawDataGenPO[[#This Row],[PO No.]]="","",RawDataGenPO[[#This Row],[DMY Create PR]]+7)</f>
        <v>45505</v>
      </c>
      <c r="J118" s="156"/>
      <c r="K118" s="153">
        <f>IF(RawDataGenPO[[#This Row],[PO No.]]="","",10)</f>
        <v>10</v>
      </c>
      <c r="L118" s="4" t="s">
        <v>145</v>
      </c>
      <c r="M118" s="35" t="s">
        <v>128</v>
      </c>
      <c r="N118" s="35" t="s">
        <v>94</v>
      </c>
      <c r="O118" s="3">
        <v>2</v>
      </c>
      <c r="P118" s="62" t="s">
        <v>393</v>
      </c>
      <c r="Q118" s="40">
        <v>1</v>
      </c>
      <c r="R118" s="4" t="s">
        <v>161</v>
      </c>
      <c r="S118" s="41">
        <f>RawDataGenPO[[#This Row],[Total price]]/RawDataGenPO[[#This Row],[Qty'']]</f>
        <v>2450</v>
      </c>
      <c r="T118" s="63">
        <v>2450</v>
      </c>
      <c r="U118" s="13"/>
      <c r="V118" s="35" t="s">
        <v>392</v>
      </c>
      <c r="W118" s="4" t="s">
        <v>9</v>
      </c>
      <c r="X118" s="4"/>
      <c r="Y118" s="14">
        <v>45513</v>
      </c>
      <c r="Z118" s="14"/>
      <c r="AA118" s="191">
        <f>IF(RawDataGenPO[[#This Row],[Date Gen PO]]="","",RawDataGenPO[[#This Row],[Date recive bill]]-RawDataGenPO[[#This Row],[Date Gen PO]])</f>
        <v>8</v>
      </c>
      <c r="AB118" s="192" t="str">
        <f>IF(RawDataGenPO[[#This Row],[GRN-PO date (Day)]]&gt;RawDataGenPO[[#This Row],[Lead time delivery (day)]],"over deliverry","Ontime")</f>
        <v>Ontime</v>
      </c>
      <c r="AC118" s="194"/>
    </row>
    <row r="119" spans="1:29" s="6" customFormat="1" ht="28.5" x14ac:dyDescent="0.25">
      <c r="A119" s="4">
        <f>ROW()-ROW(RawDataGenPO[[#Headers],[No.]])</f>
        <v>118</v>
      </c>
      <c r="B119" s="35" t="s">
        <v>18</v>
      </c>
      <c r="C119" s="38">
        <v>45498</v>
      </c>
      <c r="D119" s="38"/>
      <c r="E119" s="38"/>
      <c r="F119" s="38">
        <v>45498</v>
      </c>
      <c r="G119" s="61" t="s">
        <v>389</v>
      </c>
      <c r="H119" s="4" t="s">
        <v>394</v>
      </c>
      <c r="I119" s="156">
        <f>IF(RawDataGenPO[[#This Row],[PO No.]]="","",RawDataGenPO[[#This Row],[DMY Create PR]]+7)</f>
        <v>45505</v>
      </c>
      <c r="J119" s="156"/>
      <c r="K119" s="153">
        <f>IF(RawDataGenPO[[#This Row],[PO No.]]="","",10)</f>
        <v>10</v>
      </c>
      <c r="L119" s="4" t="s">
        <v>145</v>
      </c>
      <c r="M119" s="35" t="s">
        <v>128</v>
      </c>
      <c r="N119" s="35" t="s">
        <v>94</v>
      </c>
      <c r="O119" s="3">
        <v>3</v>
      </c>
      <c r="P119" s="62" t="s">
        <v>391</v>
      </c>
      <c r="Q119" s="40">
        <v>1</v>
      </c>
      <c r="R119" s="4" t="s">
        <v>295</v>
      </c>
      <c r="S119" s="41">
        <f>RawDataGenPO[[#This Row],[Total price]]/RawDataGenPO[[#This Row],[Qty'']]</f>
        <v>2450</v>
      </c>
      <c r="T119" s="63">
        <v>2450</v>
      </c>
      <c r="U119" s="13" t="s">
        <v>149</v>
      </c>
      <c r="V119" s="35" t="s">
        <v>392</v>
      </c>
      <c r="W119" s="4" t="s">
        <v>9</v>
      </c>
      <c r="X119" s="4"/>
      <c r="Y119" s="14">
        <v>45513</v>
      </c>
      <c r="Z119" s="14"/>
      <c r="AA119" s="191">
        <f>IF(RawDataGenPO[[#This Row],[Date Gen PO]]="","",RawDataGenPO[[#This Row],[Date recive bill]]-RawDataGenPO[[#This Row],[Date Gen PO]])</f>
        <v>8</v>
      </c>
      <c r="AB119" s="192" t="str">
        <f>IF(RawDataGenPO[[#This Row],[GRN-PO date (Day)]]&gt;RawDataGenPO[[#This Row],[Lead time delivery (day)]],"over deliverry","Ontime")</f>
        <v>Ontime</v>
      </c>
      <c r="AC119" s="194"/>
    </row>
    <row r="120" spans="1:29" s="6" customFormat="1" ht="28.5" x14ac:dyDescent="0.25">
      <c r="A120" s="4">
        <f>ROW()-ROW(RawDataGenPO[[#Headers],[No.]])</f>
        <v>119</v>
      </c>
      <c r="B120" s="35" t="s">
        <v>18</v>
      </c>
      <c r="C120" s="38">
        <v>45498</v>
      </c>
      <c r="D120" s="38"/>
      <c r="E120" s="38"/>
      <c r="F120" s="38">
        <v>45498</v>
      </c>
      <c r="G120" s="61" t="s">
        <v>389</v>
      </c>
      <c r="H120" s="4" t="s">
        <v>394</v>
      </c>
      <c r="I120" s="156">
        <f>IF(RawDataGenPO[[#This Row],[PO No.]]="","",RawDataGenPO[[#This Row],[DMY Create PR]]+7)</f>
        <v>45505</v>
      </c>
      <c r="J120" s="156"/>
      <c r="K120" s="153">
        <f>IF(RawDataGenPO[[#This Row],[PO No.]]="","",10)</f>
        <v>10</v>
      </c>
      <c r="L120" s="4" t="s">
        <v>145</v>
      </c>
      <c r="M120" s="35" t="s">
        <v>128</v>
      </c>
      <c r="N120" s="35" t="s">
        <v>94</v>
      </c>
      <c r="O120" s="3">
        <v>4</v>
      </c>
      <c r="P120" s="62" t="s">
        <v>393</v>
      </c>
      <c r="Q120" s="40">
        <v>1</v>
      </c>
      <c r="R120" s="4" t="s">
        <v>295</v>
      </c>
      <c r="S120" s="41">
        <f>RawDataGenPO[[#This Row],[Total price]]/RawDataGenPO[[#This Row],[Qty'']]</f>
        <v>2450</v>
      </c>
      <c r="T120" s="63">
        <v>2450</v>
      </c>
      <c r="U120" s="16" t="s">
        <v>149</v>
      </c>
      <c r="V120" s="35" t="s">
        <v>392</v>
      </c>
      <c r="W120" s="4" t="s">
        <v>9</v>
      </c>
      <c r="X120" s="4"/>
      <c r="Y120" s="14">
        <v>45513</v>
      </c>
      <c r="Z120" s="14"/>
      <c r="AA120" s="191">
        <f>IF(RawDataGenPO[[#This Row],[Date Gen PO]]="","",RawDataGenPO[[#This Row],[Date recive bill]]-RawDataGenPO[[#This Row],[Date Gen PO]])</f>
        <v>8</v>
      </c>
      <c r="AB120" s="192" t="str">
        <f>IF(RawDataGenPO[[#This Row],[GRN-PO date (Day)]]&gt;RawDataGenPO[[#This Row],[Lead time delivery (day)]],"over deliverry","Ontime")</f>
        <v>Ontime</v>
      </c>
      <c r="AC120" s="194"/>
    </row>
    <row r="121" spans="1:29" s="6" customFormat="1" ht="14.25" x14ac:dyDescent="0.25">
      <c r="A121" s="4">
        <f>ROW()-ROW(RawDataGenPO[[#Headers],[No.]])</f>
        <v>120</v>
      </c>
      <c r="B121" s="35" t="s">
        <v>18</v>
      </c>
      <c r="C121" s="38">
        <v>45503</v>
      </c>
      <c r="D121" s="38"/>
      <c r="E121" s="38"/>
      <c r="F121" s="38">
        <v>45503</v>
      </c>
      <c r="G121" s="60" t="s">
        <v>395</v>
      </c>
      <c r="H121" s="4" t="s">
        <v>396</v>
      </c>
      <c r="I121" s="156">
        <f>IF(RawDataGenPO[[#This Row],[PO No.]]="","",RawDataGenPO[[#This Row],[DMY Create PR]]+7)</f>
        <v>45510</v>
      </c>
      <c r="J121" s="156"/>
      <c r="K121" s="153">
        <v>30</v>
      </c>
      <c r="L121" s="4" t="s">
        <v>145</v>
      </c>
      <c r="M121" s="35" t="s">
        <v>250</v>
      </c>
      <c r="N121" s="35" t="s">
        <v>75</v>
      </c>
      <c r="O121" s="3">
        <v>1</v>
      </c>
      <c r="P121" s="62" t="s">
        <v>397</v>
      </c>
      <c r="Q121" s="40">
        <v>1</v>
      </c>
      <c r="R121" s="4" t="s">
        <v>398</v>
      </c>
      <c r="S121" s="41">
        <f>RawDataGenPO[[#This Row],[Total price]]/RawDataGenPO[[#This Row],[Qty'']]</f>
        <v>750</v>
      </c>
      <c r="T121" s="63">
        <v>750</v>
      </c>
      <c r="U121" s="13" t="s">
        <v>149</v>
      </c>
      <c r="V121" s="35" t="s">
        <v>170</v>
      </c>
      <c r="W121" s="4" t="s">
        <v>9</v>
      </c>
      <c r="X121" s="4"/>
      <c r="Y121" s="14">
        <v>45537</v>
      </c>
      <c r="Z121" s="14"/>
      <c r="AA121" s="191">
        <f>IF(RawDataGenPO[[#This Row],[Date Gen PO]]="","",RawDataGenPO[[#This Row],[Date recive bill]]-RawDataGenPO[[#This Row],[Date Gen PO]])</f>
        <v>27</v>
      </c>
      <c r="AB121" s="192" t="str">
        <f>IF(RawDataGenPO[[#This Row],[GRN-PO date (Day)]]&gt;RawDataGenPO[[#This Row],[Lead time delivery (day)]],"over deliverry","Ontime")</f>
        <v>Ontime</v>
      </c>
      <c r="AC121" s="194"/>
    </row>
    <row r="122" spans="1:29" s="6" customFormat="1" ht="14.25" x14ac:dyDescent="0.25">
      <c r="A122" s="4">
        <f>ROW()-ROW(RawDataGenPO[[#Headers],[No.]])</f>
        <v>121</v>
      </c>
      <c r="B122" s="35" t="s">
        <v>18</v>
      </c>
      <c r="C122" s="38">
        <v>45503</v>
      </c>
      <c r="D122" s="38"/>
      <c r="E122" s="38"/>
      <c r="F122" s="38">
        <v>45503</v>
      </c>
      <c r="G122" s="60" t="s">
        <v>395</v>
      </c>
      <c r="H122" s="4" t="s">
        <v>396</v>
      </c>
      <c r="I122" s="156">
        <f>IF(RawDataGenPO[[#This Row],[PO No.]]="","",RawDataGenPO[[#This Row],[DMY Create PR]]+7)</f>
        <v>45510</v>
      </c>
      <c r="J122" s="156"/>
      <c r="K122" s="153">
        <v>30</v>
      </c>
      <c r="L122" s="4" t="s">
        <v>145</v>
      </c>
      <c r="M122" s="35" t="s">
        <v>250</v>
      </c>
      <c r="N122" s="35" t="s">
        <v>75</v>
      </c>
      <c r="O122" s="3">
        <v>2</v>
      </c>
      <c r="P122" s="62" t="s">
        <v>399</v>
      </c>
      <c r="Q122" s="40">
        <v>1</v>
      </c>
      <c r="R122" s="4" t="s">
        <v>398</v>
      </c>
      <c r="S122" s="41">
        <f>RawDataGenPO[[#This Row],[Total price]]/RawDataGenPO[[#This Row],[Qty'']]</f>
        <v>70</v>
      </c>
      <c r="T122" s="63">
        <v>70</v>
      </c>
      <c r="U122" s="13" t="s">
        <v>149</v>
      </c>
      <c r="V122" s="35" t="s">
        <v>170</v>
      </c>
      <c r="W122" s="4" t="s">
        <v>9</v>
      </c>
      <c r="X122" s="4"/>
      <c r="Y122" s="14">
        <v>45537</v>
      </c>
      <c r="Z122" s="14"/>
      <c r="AA122" s="191">
        <f>IF(RawDataGenPO[[#This Row],[Date Gen PO]]="","",RawDataGenPO[[#This Row],[Date recive bill]]-RawDataGenPO[[#This Row],[Date Gen PO]])</f>
        <v>27</v>
      </c>
      <c r="AB122" s="192" t="str">
        <f>IF(RawDataGenPO[[#This Row],[GRN-PO date (Day)]]&gt;RawDataGenPO[[#This Row],[Lead time delivery (day)]],"over deliverry","Ontime")</f>
        <v>Ontime</v>
      </c>
      <c r="AC122" s="194"/>
    </row>
    <row r="123" spans="1:29" s="6" customFormat="1" ht="28.5" x14ac:dyDescent="0.25">
      <c r="A123" s="4">
        <f>ROW()-ROW(RawDataGenPO[[#Headers],[No.]])</f>
        <v>122</v>
      </c>
      <c r="B123" s="35" t="s">
        <v>18</v>
      </c>
      <c r="C123" s="38">
        <v>45503</v>
      </c>
      <c r="D123" s="38"/>
      <c r="E123" s="38"/>
      <c r="F123" s="38">
        <v>45503</v>
      </c>
      <c r="G123" s="60" t="s">
        <v>395</v>
      </c>
      <c r="H123" s="4" t="s">
        <v>396</v>
      </c>
      <c r="I123" s="156">
        <f>IF(RawDataGenPO[[#This Row],[PO No.]]="","",RawDataGenPO[[#This Row],[DMY Create PR]]+7)</f>
        <v>45510</v>
      </c>
      <c r="J123" s="156"/>
      <c r="K123" s="153">
        <v>30</v>
      </c>
      <c r="L123" s="4" t="s">
        <v>145</v>
      </c>
      <c r="M123" s="35" t="s">
        <v>250</v>
      </c>
      <c r="N123" s="35" t="s">
        <v>75</v>
      </c>
      <c r="O123" s="3">
        <v>3</v>
      </c>
      <c r="P123" s="62" t="s">
        <v>400</v>
      </c>
      <c r="Q123" s="40">
        <v>1</v>
      </c>
      <c r="R123" s="4" t="s">
        <v>398</v>
      </c>
      <c r="S123" s="41">
        <f>RawDataGenPO[[#This Row],[Total price]]/RawDataGenPO[[#This Row],[Qty'']]</f>
        <v>150</v>
      </c>
      <c r="T123" s="63">
        <v>150</v>
      </c>
      <c r="U123" s="13" t="s">
        <v>149</v>
      </c>
      <c r="V123" s="35" t="s">
        <v>170</v>
      </c>
      <c r="W123" s="4" t="s">
        <v>9</v>
      </c>
      <c r="X123" s="4"/>
      <c r="Y123" s="14">
        <v>45537</v>
      </c>
      <c r="Z123" s="14"/>
      <c r="AA123" s="191">
        <f>IF(RawDataGenPO[[#This Row],[Date Gen PO]]="","",RawDataGenPO[[#This Row],[Date recive bill]]-RawDataGenPO[[#This Row],[Date Gen PO]])</f>
        <v>27</v>
      </c>
      <c r="AB123" s="192" t="str">
        <f>IF(RawDataGenPO[[#This Row],[GRN-PO date (Day)]]&gt;RawDataGenPO[[#This Row],[Lead time delivery (day)]],"over deliverry","Ontime")</f>
        <v>Ontime</v>
      </c>
      <c r="AC123" s="194"/>
    </row>
    <row r="124" spans="1:29" s="6" customFormat="1" ht="42.75" x14ac:dyDescent="0.25">
      <c r="A124" s="4">
        <f>ROW()-ROW(RawDataGenPO[[#Headers],[No.]])</f>
        <v>123</v>
      </c>
      <c r="B124" s="35" t="s">
        <v>18</v>
      </c>
      <c r="C124" s="38">
        <v>45503</v>
      </c>
      <c r="D124" s="38"/>
      <c r="E124" s="38"/>
      <c r="F124" s="38">
        <v>45503</v>
      </c>
      <c r="G124" s="60" t="s">
        <v>395</v>
      </c>
      <c r="H124" s="4" t="s">
        <v>396</v>
      </c>
      <c r="I124" s="156">
        <f>IF(RawDataGenPO[[#This Row],[PO No.]]="","",RawDataGenPO[[#This Row],[DMY Create PR]]+7)</f>
        <v>45510</v>
      </c>
      <c r="J124" s="156"/>
      <c r="K124" s="153">
        <v>30</v>
      </c>
      <c r="L124" s="4" t="s">
        <v>145</v>
      </c>
      <c r="M124" s="35" t="s">
        <v>250</v>
      </c>
      <c r="N124" s="35" t="s">
        <v>75</v>
      </c>
      <c r="O124" s="3">
        <v>1</v>
      </c>
      <c r="P124" s="39" t="s">
        <v>401</v>
      </c>
      <c r="Q124" s="40">
        <v>4</v>
      </c>
      <c r="R124" s="4" t="s">
        <v>295</v>
      </c>
      <c r="S124" s="41">
        <f>RawDataGenPO[[#This Row],[Total price]]/RawDataGenPO[[#This Row],[Qty'']]</f>
        <v>750</v>
      </c>
      <c r="T124" s="42">
        <v>3000</v>
      </c>
      <c r="U124" s="13" t="s">
        <v>149</v>
      </c>
      <c r="V124" s="35" t="s">
        <v>170</v>
      </c>
      <c r="W124" s="4" t="s">
        <v>9</v>
      </c>
      <c r="X124" s="4"/>
      <c r="Y124" s="14">
        <v>45537</v>
      </c>
      <c r="Z124" s="14"/>
      <c r="AA124" s="191">
        <f>IF(RawDataGenPO[[#This Row],[Date Gen PO]]="","",RawDataGenPO[[#This Row],[Date recive bill]]-RawDataGenPO[[#This Row],[Date Gen PO]])</f>
        <v>27</v>
      </c>
      <c r="AB124" s="192" t="str">
        <f>IF(RawDataGenPO[[#This Row],[GRN-PO date (Day)]]&gt;RawDataGenPO[[#This Row],[Lead time delivery (day)]],"over deliverry","Ontime")</f>
        <v>Ontime</v>
      </c>
      <c r="AC124" s="194"/>
    </row>
    <row r="125" spans="1:29" s="6" customFormat="1" ht="14.25" x14ac:dyDescent="0.25">
      <c r="A125" s="4">
        <f>ROW()-ROW(RawDataGenPO[[#Headers],[No.]])</f>
        <v>124</v>
      </c>
      <c r="B125" s="35" t="s">
        <v>18</v>
      </c>
      <c r="C125" s="38">
        <v>45503</v>
      </c>
      <c r="D125" s="38"/>
      <c r="E125" s="38"/>
      <c r="F125" s="38">
        <v>45503</v>
      </c>
      <c r="G125" s="60" t="s">
        <v>395</v>
      </c>
      <c r="H125" s="4" t="s">
        <v>396</v>
      </c>
      <c r="I125" s="156">
        <f>IF(RawDataGenPO[[#This Row],[PO No.]]="","",RawDataGenPO[[#This Row],[DMY Create PR]]+7)</f>
        <v>45510</v>
      </c>
      <c r="J125" s="156"/>
      <c r="K125" s="153">
        <v>30</v>
      </c>
      <c r="L125" s="4" t="s">
        <v>145</v>
      </c>
      <c r="M125" s="35" t="s">
        <v>250</v>
      </c>
      <c r="N125" s="35" t="s">
        <v>75</v>
      </c>
      <c r="O125" s="3">
        <v>2</v>
      </c>
      <c r="P125" s="39" t="s">
        <v>399</v>
      </c>
      <c r="Q125" s="40">
        <v>3</v>
      </c>
      <c r="R125" s="4" t="s">
        <v>295</v>
      </c>
      <c r="S125" s="41">
        <f>RawDataGenPO[[#This Row],[Total price]]/RawDataGenPO[[#This Row],[Qty'']]</f>
        <v>70</v>
      </c>
      <c r="T125" s="42">
        <v>210</v>
      </c>
      <c r="U125" s="13" t="s">
        <v>149</v>
      </c>
      <c r="V125" s="35" t="s">
        <v>170</v>
      </c>
      <c r="W125" s="4" t="s">
        <v>9</v>
      </c>
      <c r="X125" s="4"/>
      <c r="Y125" s="14">
        <v>45537</v>
      </c>
      <c r="Z125" s="14"/>
      <c r="AA125" s="191">
        <f>IF(RawDataGenPO[[#This Row],[Date Gen PO]]="","",RawDataGenPO[[#This Row],[Date recive bill]]-RawDataGenPO[[#This Row],[Date Gen PO]])</f>
        <v>27</v>
      </c>
      <c r="AB125" s="192" t="str">
        <f>IF(RawDataGenPO[[#This Row],[GRN-PO date (Day)]]&gt;RawDataGenPO[[#This Row],[Lead time delivery (day)]],"over deliverry","Ontime")</f>
        <v>Ontime</v>
      </c>
      <c r="AC125" s="195"/>
    </row>
    <row r="126" spans="1:29" s="6" customFormat="1" ht="28.5" x14ac:dyDescent="0.25">
      <c r="A126" s="4">
        <f>ROW()-ROW(RawDataGenPO[[#Headers],[No.]])</f>
        <v>125</v>
      </c>
      <c r="B126" s="35" t="s">
        <v>18</v>
      </c>
      <c r="C126" s="38">
        <v>45503</v>
      </c>
      <c r="D126" s="38"/>
      <c r="E126" s="38"/>
      <c r="F126" s="38">
        <v>45503</v>
      </c>
      <c r="G126" s="60" t="s">
        <v>395</v>
      </c>
      <c r="H126" s="4" t="s">
        <v>396</v>
      </c>
      <c r="I126" s="156">
        <f>IF(RawDataGenPO[[#This Row],[PO No.]]="","",RawDataGenPO[[#This Row],[DMY Create PR]]+7)</f>
        <v>45510</v>
      </c>
      <c r="J126" s="156"/>
      <c r="K126" s="153">
        <v>30</v>
      </c>
      <c r="L126" s="4" t="s">
        <v>145</v>
      </c>
      <c r="M126" s="35" t="s">
        <v>250</v>
      </c>
      <c r="N126" s="35" t="s">
        <v>75</v>
      </c>
      <c r="O126" s="3">
        <v>3</v>
      </c>
      <c r="P126" s="39" t="s">
        <v>400</v>
      </c>
      <c r="Q126" s="40">
        <v>5</v>
      </c>
      <c r="R126" s="4" t="s">
        <v>295</v>
      </c>
      <c r="S126" s="41">
        <f>RawDataGenPO[[#This Row],[Total price]]/RawDataGenPO[[#This Row],[Qty'']]</f>
        <v>150</v>
      </c>
      <c r="T126" s="42">
        <v>750</v>
      </c>
      <c r="U126" s="13" t="s">
        <v>149</v>
      </c>
      <c r="V126" s="35" t="s">
        <v>170</v>
      </c>
      <c r="W126" s="4" t="s">
        <v>9</v>
      </c>
      <c r="X126" s="4"/>
      <c r="Y126" s="14">
        <v>45537</v>
      </c>
      <c r="Z126" s="14"/>
      <c r="AA126" s="191">
        <f>IF(RawDataGenPO[[#This Row],[Date Gen PO]]="","",RawDataGenPO[[#This Row],[Date recive bill]]-RawDataGenPO[[#This Row],[Date Gen PO]])</f>
        <v>27</v>
      </c>
      <c r="AB126" s="192" t="str">
        <f>IF(RawDataGenPO[[#This Row],[GRN-PO date (Day)]]&gt;RawDataGenPO[[#This Row],[Lead time delivery (day)]],"over deliverry","Ontime")</f>
        <v>Ontime</v>
      </c>
      <c r="AC126" s="195"/>
    </row>
    <row r="127" spans="1:29" s="6" customFormat="1" ht="14.25" x14ac:dyDescent="0.25">
      <c r="A127" s="4">
        <f>ROW()-ROW(RawDataGenPO[[#Headers],[No.]])</f>
        <v>126</v>
      </c>
      <c r="B127" s="35" t="s">
        <v>18</v>
      </c>
      <c r="C127" s="38">
        <v>45498</v>
      </c>
      <c r="D127" s="38"/>
      <c r="E127" s="38"/>
      <c r="F127" s="38">
        <v>45498</v>
      </c>
      <c r="G127" s="60" t="s">
        <v>402</v>
      </c>
      <c r="H127" s="4" t="s">
        <v>403</v>
      </c>
      <c r="I127" s="156">
        <f>IF(RawDataGenPO[[#This Row],[PO No.]]="","",RawDataGenPO[[#This Row],[DMY Create PR]]+7)</f>
        <v>45505</v>
      </c>
      <c r="J127" s="156"/>
      <c r="K127" s="153">
        <v>30</v>
      </c>
      <c r="L127" s="4" t="s">
        <v>404</v>
      </c>
      <c r="M127" s="35" t="s">
        <v>187</v>
      </c>
      <c r="N127" s="35" t="s">
        <v>19</v>
      </c>
      <c r="O127" s="3">
        <v>1</v>
      </c>
      <c r="P127" s="39" t="s">
        <v>405</v>
      </c>
      <c r="Q127" s="40">
        <v>15</v>
      </c>
      <c r="R127" s="4" t="s">
        <v>161</v>
      </c>
      <c r="S127" s="41">
        <f>RawDataGenPO[[#This Row],[Total price]]/RawDataGenPO[[#This Row],[Qty'']]</f>
        <v>3400</v>
      </c>
      <c r="T127" s="63">
        <v>51000</v>
      </c>
      <c r="U127" s="13" t="s">
        <v>149</v>
      </c>
      <c r="V127" s="35" t="s">
        <v>406</v>
      </c>
      <c r="W127" s="4" t="s">
        <v>9</v>
      </c>
      <c r="X127" s="4"/>
      <c r="Y127" s="14">
        <v>45518</v>
      </c>
      <c r="Z127" s="14"/>
      <c r="AA127" s="191">
        <f>IF(RawDataGenPO[[#This Row],[Date Gen PO]]="","",RawDataGenPO[[#This Row],[Date recive bill]]-RawDataGenPO[[#This Row],[Date Gen PO]])</f>
        <v>13</v>
      </c>
      <c r="AB127" s="192" t="str">
        <f>IF(RawDataGenPO[[#This Row],[GRN-PO date (Day)]]&gt;RawDataGenPO[[#This Row],[Lead time delivery (day)]],"over deliverry","Ontime")</f>
        <v>Ontime</v>
      </c>
      <c r="AC127" s="195"/>
    </row>
    <row r="128" spans="1:29" s="6" customFormat="1" ht="14.25" x14ac:dyDescent="0.25">
      <c r="A128" s="4">
        <f>ROW()-ROW(RawDataGenPO[[#Headers],[No.]])</f>
        <v>127</v>
      </c>
      <c r="B128" s="35" t="s">
        <v>18</v>
      </c>
      <c r="C128" s="38">
        <v>45498</v>
      </c>
      <c r="D128" s="38"/>
      <c r="E128" s="38"/>
      <c r="F128" s="38">
        <v>45498</v>
      </c>
      <c r="G128" s="60" t="s">
        <v>407</v>
      </c>
      <c r="H128" s="4" t="s">
        <v>408</v>
      </c>
      <c r="I128" s="156">
        <f>IF(RawDataGenPO[[#This Row],[PO No.]]="","",RawDataGenPO[[#This Row],[DMY Create PR]]+7)</f>
        <v>45505</v>
      </c>
      <c r="J128" s="156"/>
      <c r="K128" s="153">
        <v>30</v>
      </c>
      <c r="L128" s="4" t="s">
        <v>409</v>
      </c>
      <c r="M128" s="35" t="s">
        <v>187</v>
      </c>
      <c r="N128" s="35" t="s">
        <v>28</v>
      </c>
      <c r="O128" s="3">
        <v>1</v>
      </c>
      <c r="P128" s="39" t="s">
        <v>410</v>
      </c>
      <c r="Q128" s="40">
        <v>3</v>
      </c>
      <c r="R128" s="4" t="s">
        <v>285</v>
      </c>
      <c r="S128" s="41">
        <f>RawDataGenPO[[#This Row],[Total price]]/RawDataGenPO[[#This Row],[Qty'']]</f>
        <v>116.66666666666667</v>
      </c>
      <c r="T128" s="63">
        <v>350</v>
      </c>
      <c r="U128" s="13" t="s">
        <v>149</v>
      </c>
      <c r="V128" s="35" t="s">
        <v>176</v>
      </c>
      <c r="W128" s="4" t="s">
        <v>9</v>
      </c>
      <c r="X128" s="4"/>
      <c r="Y128" s="14">
        <v>45518</v>
      </c>
      <c r="Z128" s="14"/>
      <c r="AA128" s="191">
        <f>IF(RawDataGenPO[[#This Row],[Date Gen PO]]="","",RawDataGenPO[[#This Row],[Date recive bill]]-RawDataGenPO[[#This Row],[Date Gen PO]])</f>
        <v>13</v>
      </c>
      <c r="AB128" s="192" t="str">
        <f>IF(RawDataGenPO[[#This Row],[GRN-PO date (Day)]]&gt;RawDataGenPO[[#This Row],[Lead time delivery (day)]],"over deliverry","Ontime")</f>
        <v>Ontime</v>
      </c>
      <c r="AC128" s="195"/>
    </row>
    <row r="129" spans="1:29" s="6" customFormat="1" ht="14.25" x14ac:dyDescent="0.25">
      <c r="A129" s="4">
        <f>ROW()-ROW(RawDataGenPO[[#Headers],[No.]])</f>
        <v>128</v>
      </c>
      <c r="B129" s="35" t="s">
        <v>18</v>
      </c>
      <c r="C129" s="38">
        <v>45498</v>
      </c>
      <c r="D129" s="38"/>
      <c r="E129" s="38"/>
      <c r="F129" s="38">
        <v>45498</v>
      </c>
      <c r="G129" s="60" t="s">
        <v>407</v>
      </c>
      <c r="H129" s="4" t="s">
        <v>408</v>
      </c>
      <c r="I129" s="156">
        <f>IF(RawDataGenPO[[#This Row],[PO No.]]="","",RawDataGenPO[[#This Row],[DMY Create PR]]+7)</f>
        <v>45505</v>
      </c>
      <c r="J129" s="156"/>
      <c r="K129" s="153">
        <v>30</v>
      </c>
      <c r="L129" s="4" t="s">
        <v>411</v>
      </c>
      <c r="M129" s="35" t="s">
        <v>187</v>
      </c>
      <c r="N129" s="35" t="s">
        <v>28</v>
      </c>
      <c r="O129" s="3">
        <v>2</v>
      </c>
      <c r="P129" s="39" t="s">
        <v>412</v>
      </c>
      <c r="Q129" s="40">
        <v>1</v>
      </c>
      <c r="R129" s="4" t="s">
        <v>285</v>
      </c>
      <c r="S129" s="41">
        <f>RawDataGenPO[[#This Row],[Total price]]/RawDataGenPO[[#This Row],[Qty'']]</f>
        <v>900</v>
      </c>
      <c r="T129" s="63">
        <v>900</v>
      </c>
      <c r="U129" s="13" t="s">
        <v>149</v>
      </c>
      <c r="V129" s="35" t="s">
        <v>176</v>
      </c>
      <c r="W129" s="4" t="s">
        <v>9</v>
      </c>
      <c r="X129" s="4"/>
      <c r="Y129" s="14">
        <v>45518</v>
      </c>
      <c r="Z129" s="14"/>
      <c r="AA129" s="191">
        <f>IF(RawDataGenPO[[#This Row],[Date Gen PO]]="","",RawDataGenPO[[#This Row],[Date recive bill]]-RawDataGenPO[[#This Row],[Date Gen PO]])</f>
        <v>13</v>
      </c>
      <c r="AB129" s="192" t="str">
        <f>IF(RawDataGenPO[[#This Row],[GRN-PO date (Day)]]&gt;RawDataGenPO[[#This Row],[Lead time delivery (day)]],"over deliverry","Ontime")</f>
        <v>Ontime</v>
      </c>
      <c r="AC129" s="195"/>
    </row>
    <row r="130" spans="1:29" s="6" customFormat="1" ht="14.25" x14ac:dyDescent="0.25">
      <c r="A130" s="4">
        <f>ROW()-ROW(RawDataGenPO[[#Headers],[No.]])</f>
        <v>129</v>
      </c>
      <c r="B130" s="35" t="s">
        <v>18</v>
      </c>
      <c r="C130" s="38">
        <v>45498</v>
      </c>
      <c r="D130" s="38"/>
      <c r="E130" s="38"/>
      <c r="F130" s="38">
        <v>45498</v>
      </c>
      <c r="G130" s="60" t="s">
        <v>413</v>
      </c>
      <c r="H130" s="4" t="s">
        <v>414</v>
      </c>
      <c r="I130" s="156">
        <f>IF(RawDataGenPO[[#This Row],[PO No.]]="","",RawDataGenPO[[#This Row],[DMY Create PR]]+7)</f>
        <v>45505</v>
      </c>
      <c r="J130" s="156"/>
      <c r="K130" s="153">
        <v>30</v>
      </c>
      <c r="L130" s="4" t="s">
        <v>145</v>
      </c>
      <c r="M130" s="35" t="s">
        <v>187</v>
      </c>
      <c r="N130" s="35" t="s">
        <v>28</v>
      </c>
      <c r="O130" s="3">
        <v>1</v>
      </c>
      <c r="P130" s="39" t="s">
        <v>415</v>
      </c>
      <c r="Q130" s="40">
        <v>1</v>
      </c>
      <c r="R130" s="4" t="s">
        <v>161</v>
      </c>
      <c r="S130" s="41">
        <f>RawDataGenPO[[#This Row],[Total price]]/RawDataGenPO[[#This Row],[Qty'']]</f>
        <v>4700</v>
      </c>
      <c r="T130" s="63">
        <v>4700</v>
      </c>
      <c r="U130" s="13" t="s">
        <v>149</v>
      </c>
      <c r="V130" s="35" t="s">
        <v>416</v>
      </c>
      <c r="W130" s="4" t="s">
        <v>9</v>
      </c>
      <c r="X130" s="4"/>
      <c r="Y130" s="14">
        <v>45519</v>
      </c>
      <c r="Z130" s="14"/>
      <c r="AA130" s="191">
        <f>IF(RawDataGenPO[[#This Row],[Date Gen PO]]="","",RawDataGenPO[[#This Row],[Date recive bill]]-RawDataGenPO[[#This Row],[Date Gen PO]])</f>
        <v>14</v>
      </c>
      <c r="AB130" s="192" t="str">
        <f>IF(RawDataGenPO[[#This Row],[GRN-PO date (Day)]]&gt;RawDataGenPO[[#This Row],[Lead time delivery (day)]],"over deliverry","Ontime")</f>
        <v>Ontime</v>
      </c>
      <c r="AC130" s="195"/>
    </row>
    <row r="131" spans="1:29" s="6" customFormat="1" ht="14.25" x14ac:dyDescent="0.25">
      <c r="A131" s="4">
        <f>ROW()-ROW(RawDataGenPO[[#Headers],[No.]])</f>
        <v>130</v>
      </c>
      <c r="B131" s="35" t="s">
        <v>18</v>
      </c>
      <c r="C131" s="38">
        <v>45498</v>
      </c>
      <c r="D131" s="38"/>
      <c r="E131" s="38"/>
      <c r="F131" s="38">
        <v>45498</v>
      </c>
      <c r="G131" s="60" t="s">
        <v>413</v>
      </c>
      <c r="H131" s="4" t="s">
        <v>414</v>
      </c>
      <c r="I131" s="156">
        <f>IF(RawDataGenPO[[#This Row],[PO No.]]="","",RawDataGenPO[[#This Row],[DMY Create PR]]+7)</f>
        <v>45505</v>
      </c>
      <c r="J131" s="156"/>
      <c r="K131" s="153">
        <v>30</v>
      </c>
      <c r="L131" s="4" t="s">
        <v>145</v>
      </c>
      <c r="M131" s="35" t="s">
        <v>187</v>
      </c>
      <c r="N131" s="35" t="s">
        <v>28</v>
      </c>
      <c r="O131" s="3">
        <v>2</v>
      </c>
      <c r="P131" s="39" t="s">
        <v>417</v>
      </c>
      <c r="Q131" s="40">
        <v>1</v>
      </c>
      <c r="R131" s="4" t="s">
        <v>161</v>
      </c>
      <c r="S131" s="41">
        <f>RawDataGenPO[[#This Row],[Total price]]/RawDataGenPO[[#This Row],[Qty'']]</f>
        <v>5500</v>
      </c>
      <c r="T131" s="42">
        <v>5500</v>
      </c>
      <c r="U131" s="13" t="s">
        <v>149</v>
      </c>
      <c r="V131" s="35" t="s">
        <v>416</v>
      </c>
      <c r="W131" s="4" t="s">
        <v>9</v>
      </c>
      <c r="X131" s="4"/>
      <c r="Y131" s="14">
        <v>45519</v>
      </c>
      <c r="Z131" s="14"/>
      <c r="AA131" s="191">
        <f>IF(RawDataGenPO[[#This Row],[Date Gen PO]]="","",RawDataGenPO[[#This Row],[Date recive bill]]-RawDataGenPO[[#This Row],[Date Gen PO]])</f>
        <v>14</v>
      </c>
      <c r="AB131" s="192" t="str">
        <f>IF(RawDataGenPO[[#This Row],[GRN-PO date (Day)]]&gt;RawDataGenPO[[#This Row],[Lead time delivery (day)]],"over deliverry","Ontime")</f>
        <v>Ontime</v>
      </c>
      <c r="AC131" s="195"/>
    </row>
    <row r="132" spans="1:29" s="6" customFormat="1" ht="14.25" x14ac:dyDescent="0.25">
      <c r="A132" s="4">
        <f>ROW()-ROW(RawDataGenPO[[#Headers],[No.]])</f>
        <v>131</v>
      </c>
      <c r="B132" s="35" t="s">
        <v>18</v>
      </c>
      <c r="C132" s="38">
        <v>45498</v>
      </c>
      <c r="D132" s="38"/>
      <c r="E132" s="38"/>
      <c r="F132" s="38">
        <v>45498</v>
      </c>
      <c r="G132" s="60" t="s">
        <v>413</v>
      </c>
      <c r="H132" s="4" t="s">
        <v>414</v>
      </c>
      <c r="I132" s="156">
        <f>IF(RawDataGenPO[[#This Row],[PO No.]]="","",RawDataGenPO[[#This Row],[DMY Create PR]]+7)</f>
        <v>45505</v>
      </c>
      <c r="J132" s="156"/>
      <c r="K132" s="153">
        <v>30</v>
      </c>
      <c r="L132" s="4" t="s">
        <v>145</v>
      </c>
      <c r="M132" s="35" t="s">
        <v>187</v>
      </c>
      <c r="N132" s="35" t="s">
        <v>28</v>
      </c>
      <c r="O132" s="3">
        <v>3</v>
      </c>
      <c r="P132" s="39" t="s">
        <v>418</v>
      </c>
      <c r="Q132" s="40">
        <v>1</v>
      </c>
      <c r="R132" s="4" t="s">
        <v>161</v>
      </c>
      <c r="S132" s="41">
        <f>RawDataGenPO[[#This Row],[Total price]]/RawDataGenPO[[#This Row],[Qty'']]</f>
        <v>6000</v>
      </c>
      <c r="T132" s="42">
        <v>6000</v>
      </c>
      <c r="U132" s="13" t="s">
        <v>149</v>
      </c>
      <c r="V132" s="35" t="s">
        <v>416</v>
      </c>
      <c r="W132" s="4" t="s">
        <v>9</v>
      </c>
      <c r="X132" s="4"/>
      <c r="Y132" s="14">
        <v>45519</v>
      </c>
      <c r="Z132" s="14"/>
      <c r="AA132" s="191">
        <f>IF(RawDataGenPO[[#This Row],[Date Gen PO]]="","",RawDataGenPO[[#This Row],[Date recive bill]]-RawDataGenPO[[#This Row],[Date Gen PO]])</f>
        <v>14</v>
      </c>
      <c r="AB132" s="192" t="str">
        <f>IF(RawDataGenPO[[#This Row],[GRN-PO date (Day)]]&gt;RawDataGenPO[[#This Row],[Lead time delivery (day)]],"over deliverry","Ontime")</f>
        <v>Ontime</v>
      </c>
      <c r="AC132" s="195"/>
    </row>
    <row r="133" spans="1:29" s="6" customFormat="1" ht="14.25" x14ac:dyDescent="0.25">
      <c r="A133" s="4">
        <f>ROW()-ROW(RawDataGenPO[[#Headers],[No.]])</f>
        <v>132</v>
      </c>
      <c r="B133" s="35" t="s">
        <v>18</v>
      </c>
      <c r="C133" s="38">
        <v>45498</v>
      </c>
      <c r="D133" s="38"/>
      <c r="E133" s="38"/>
      <c r="F133" s="38">
        <v>45498</v>
      </c>
      <c r="G133" s="60" t="s">
        <v>419</v>
      </c>
      <c r="H133" s="4" t="s">
        <v>420</v>
      </c>
      <c r="I133" s="156">
        <f>IF(RawDataGenPO[[#This Row],[PO No.]]="","",RawDataGenPO[[#This Row],[DMY Create PR]]+7)</f>
        <v>45505</v>
      </c>
      <c r="J133" s="156"/>
      <c r="K133" s="153">
        <v>30</v>
      </c>
      <c r="L133" s="4" t="s">
        <v>145</v>
      </c>
      <c r="M133" s="35" t="s">
        <v>187</v>
      </c>
      <c r="N133" s="35" t="s">
        <v>28</v>
      </c>
      <c r="O133" s="3">
        <v>1</v>
      </c>
      <c r="P133" s="39" t="s">
        <v>421</v>
      </c>
      <c r="Q133" s="40">
        <v>2</v>
      </c>
      <c r="R133" s="4" t="s">
        <v>290</v>
      </c>
      <c r="S133" s="41">
        <f>RawDataGenPO[[#This Row],[Total price]]/RawDataGenPO[[#This Row],[Qty'']]</f>
        <v>1250</v>
      </c>
      <c r="T133" s="42">
        <v>2500</v>
      </c>
      <c r="U133" s="13" t="s">
        <v>149</v>
      </c>
      <c r="V133" s="35" t="s">
        <v>422</v>
      </c>
      <c r="W133" s="4" t="s">
        <v>9</v>
      </c>
      <c r="X133" s="4"/>
      <c r="Y133" s="14">
        <v>45523</v>
      </c>
      <c r="Z133" s="14"/>
      <c r="AA133" s="191">
        <f>IF(RawDataGenPO[[#This Row],[Date Gen PO]]="","",RawDataGenPO[[#This Row],[Date recive bill]]-RawDataGenPO[[#This Row],[Date Gen PO]])</f>
        <v>18</v>
      </c>
      <c r="AB133" s="192" t="str">
        <f>IF(RawDataGenPO[[#This Row],[GRN-PO date (Day)]]&gt;RawDataGenPO[[#This Row],[Lead time delivery (day)]],"over deliverry","Ontime")</f>
        <v>Ontime</v>
      </c>
      <c r="AC133" s="195"/>
    </row>
    <row r="134" spans="1:29" s="6" customFormat="1" ht="14.25" x14ac:dyDescent="0.25">
      <c r="A134" s="4">
        <f>ROW()-ROW(RawDataGenPO[[#Headers],[No.]])</f>
        <v>133</v>
      </c>
      <c r="B134" s="35" t="s">
        <v>18</v>
      </c>
      <c r="C134" s="38">
        <v>45498</v>
      </c>
      <c r="D134" s="38"/>
      <c r="E134" s="38"/>
      <c r="F134" s="38">
        <v>45498</v>
      </c>
      <c r="G134" s="60" t="s">
        <v>423</v>
      </c>
      <c r="H134" s="4" t="s">
        <v>424</v>
      </c>
      <c r="I134" s="156">
        <f>IF(RawDataGenPO[[#This Row],[PO No.]]="","",RawDataGenPO[[#This Row],[DMY Create PR]]+7)</f>
        <v>45505</v>
      </c>
      <c r="J134" s="156"/>
      <c r="K134" s="153">
        <f>IF(RawDataGenPO[[#This Row],[PO No.]]="","",10)</f>
        <v>10</v>
      </c>
      <c r="L134" s="4" t="s">
        <v>145</v>
      </c>
      <c r="M134" s="35" t="s">
        <v>128</v>
      </c>
      <c r="N134" s="35" t="s">
        <v>98</v>
      </c>
      <c r="O134" s="3">
        <v>1</v>
      </c>
      <c r="P134" s="39" t="s">
        <v>425</v>
      </c>
      <c r="Q134" s="40">
        <v>1</v>
      </c>
      <c r="R134" s="4" t="s">
        <v>161</v>
      </c>
      <c r="S134" s="41">
        <f>RawDataGenPO[[#This Row],[Total price]]/RawDataGenPO[[#This Row],[Qty'']]</f>
        <v>6890</v>
      </c>
      <c r="T134" s="42">
        <v>6890</v>
      </c>
      <c r="U134" s="13" t="s">
        <v>149</v>
      </c>
      <c r="V134" s="35" t="s">
        <v>380</v>
      </c>
      <c r="W134" s="4" t="s">
        <v>9</v>
      </c>
      <c r="X134" s="4"/>
      <c r="Y134" s="14">
        <v>45513</v>
      </c>
      <c r="Z134" s="14"/>
      <c r="AA134" s="191">
        <f>IF(RawDataGenPO[[#This Row],[Date Gen PO]]="","",RawDataGenPO[[#This Row],[Date recive bill]]-RawDataGenPO[[#This Row],[Date Gen PO]])</f>
        <v>8</v>
      </c>
      <c r="AB134" s="192" t="str">
        <f>IF(RawDataGenPO[[#This Row],[GRN-PO date (Day)]]&gt;RawDataGenPO[[#This Row],[Lead time delivery (day)]],"over deliverry","Ontime")</f>
        <v>Ontime</v>
      </c>
      <c r="AC134" s="195"/>
    </row>
    <row r="135" spans="1:29" s="6" customFormat="1" ht="14.25" x14ac:dyDescent="0.25">
      <c r="A135" s="4">
        <f>ROW()-ROW(RawDataGenPO[[#Headers],[No.]])</f>
        <v>134</v>
      </c>
      <c r="B135" s="35" t="s">
        <v>18</v>
      </c>
      <c r="C135" s="38">
        <v>45498</v>
      </c>
      <c r="D135" s="38"/>
      <c r="E135" s="38"/>
      <c r="F135" s="38">
        <v>45498</v>
      </c>
      <c r="G135" s="60" t="s">
        <v>423</v>
      </c>
      <c r="H135" s="4" t="s">
        <v>424</v>
      </c>
      <c r="I135" s="156">
        <f>IF(RawDataGenPO[[#This Row],[PO No.]]="","",RawDataGenPO[[#This Row],[DMY Create PR]]+7)</f>
        <v>45505</v>
      </c>
      <c r="J135" s="156"/>
      <c r="K135" s="153">
        <f>IF(RawDataGenPO[[#This Row],[PO No.]]="","",10)</f>
        <v>10</v>
      </c>
      <c r="L135" s="4" t="s">
        <v>145</v>
      </c>
      <c r="M135" s="35" t="s">
        <v>128</v>
      </c>
      <c r="N135" s="35" t="s">
        <v>98</v>
      </c>
      <c r="O135" s="3">
        <v>2</v>
      </c>
      <c r="P135" s="39" t="s">
        <v>426</v>
      </c>
      <c r="Q135" s="40">
        <v>1</v>
      </c>
      <c r="R135" s="4" t="s">
        <v>161</v>
      </c>
      <c r="S135" s="41">
        <f>RawDataGenPO[[#This Row],[Total price]]/RawDataGenPO[[#This Row],[Qty'']]</f>
        <v>920</v>
      </c>
      <c r="T135" s="42">
        <v>920</v>
      </c>
      <c r="U135" s="13" t="s">
        <v>149</v>
      </c>
      <c r="V135" s="35" t="s">
        <v>380</v>
      </c>
      <c r="W135" s="4" t="s">
        <v>9</v>
      </c>
      <c r="X135" s="4"/>
      <c r="Y135" s="14">
        <v>45513</v>
      </c>
      <c r="Z135" s="14"/>
      <c r="AA135" s="191">
        <f>IF(RawDataGenPO[[#This Row],[Date Gen PO]]="","",RawDataGenPO[[#This Row],[Date recive bill]]-RawDataGenPO[[#This Row],[Date Gen PO]])</f>
        <v>8</v>
      </c>
      <c r="AB135" s="192" t="str">
        <f>IF(RawDataGenPO[[#This Row],[GRN-PO date (Day)]]&gt;RawDataGenPO[[#This Row],[Lead time delivery (day)]],"over deliverry","Ontime")</f>
        <v>Ontime</v>
      </c>
      <c r="AC135" s="194"/>
    </row>
    <row r="136" spans="1:29" s="6" customFormat="1" ht="14.25" x14ac:dyDescent="0.25">
      <c r="A136" s="4">
        <f>ROW()-ROW(RawDataGenPO[[#Headers],[No.]])</f>
        <v>135</v>
      </c>
      <c r="B136" s="35" t="s">
        <v>18</v>
      </c>
      <c r="C136" s="38">
        <v>45498</v>
      </c>
      <c r="D136" s="38"/>
      <c r="E136" s="38"/>
      <c r="F136" s="38">
        <v>45498</v>
      </c>
      <c r="G136" s="60" t="s">
        <v>427</v>
      </c>
      <c r="H136" s="4" t="s">
        <v>428</v>
      </c>
      <c r="I136" s="156">
        <f>IF(RawDataGenPO[[#This Row],[PO No.]]="","",RawDataGenPO[[#This Row],[DMY Create PR]]+7)</f>
        <v>45505</v>
      </c>
      <c r="J136" s="156"/>
      <c r="K136" s="153">
        <v>30</v>
      </c>
      <c r="L136" s="4" t="s">
        <v>145</v>
      </c>
      <c r="M136" s="35" t="s">
        <v>187</v>
      </c>
      <c r="N136" s="35" t="s">
        <v>75</v>
      </c>
      <c r="O136" s="3">
        <v>1</v>
      </c>
      <c r="P136" s="39" t="s">
        <v>429</v>
      </c>
      <c r="Q136" s="40">
        <v>24</v>
      </c>
      <c r="R136" s="4" t="s">
        <v>161</v>
      </c>
      <c r="S136" s="41">
        <f>RawDataGenPO[[#This Row],[Total price]]/RawDataGenPO[[#This Row],[Qty'']]</f>
        <v>150</v>
      </c>
      <c r="T136" s="42">
        <v>3600</v>
      </c>
      <c r="U136" s="13" t="s">
        <v>149</v>
      </c>
      <c r="V136" s="35" t="s">
        <v>358</v>
      </c>
      <c r="W136" s="4" t="s">
        <v>9</v>
      </c>
      <c r="X136" s="4"/>
      <c r="Y136" s="14">
        <v>45524</v>
      </c>
      <c r="Z136" s="14"/>
      <c r="AA136" s="191">
        <f>IF(RawDataGenPO[[#This Row],[Date Gen PO]]="","",RawDataGenPO[[#This Row],[Date recive bill]]-RawDataGenPO[[#This Row],[Date Gen PO]])</f>
        <v>19</v>
      </c>
      <c r="AB136" s="192" t="str">
        <f>IF(RawDataGenPO[[#This Row],[GRN-PO date (Day)]]&gt;RawDataGenPO[[#This Row],[Lead time delivery (day)]],"over deliverry","Ontime")</f>
        <v>Ontime</v>
      </c>
      <c r="AC136" s="194"/>
    </row>
    <row r="137" spans="1:29" s="6" customFormat="1" ht="14.25" x14ac:dyDescent="0.25">
      <c r="A137" s="4">
        <f>ROW()-ROW(RawDataGenPO[[#Headers],[No.]])</f>
        <v>136</v>
      </c>
      <c r="B137" s="35" t="s">
        <v>18</v>
      </c>
      <c r="C137" s="38">
        <v>45498</v>
      </c>
      <c r="D137" s="38"/>
      <c r="E137" s="38"/>
      <c r="F137" s="38">
        <v>45498</v>
      </c>
      <c r="G137" s="60" t="s">
        <v>427</v>
      </c>
      <c r="H137" s="4" t="s">
        <v>428</v>
      </c>
      <c r="I137" s="156">
        <f>IF(RawDataGenPO[[#This Row],[PO No.]]="","",RawDataGenPO[[#This Row],[DMY Create PR]]+7)</f>
        <v>45505</v>
      </c>
      <c r="J137" s="156"/>
      <c r="K137" s="153">
        <v>30</v>
      </c>
      <c r="L137" s="4" t="s">
        <v>145</v>
      </c>
      <c r="M137" s="35" t="s">
        <v>187</v>
      </c>
      <c r="N137" s="35" t="s">
        <v>75</v>
      </c>
      <c r="O137" s="3">
        <v>2</v>
      </c>
      <c r="P137" s="39" t="s">
        <v>430</v>
      </c>
      <c r="Q137" s="40">
        <v>24</v>
      </c>
      <c r="R137" s="4" t="s">
        <v>161</v>
      </c>
      <c r="S137" s="41">
        <f>RawDataGenPO[[#This Row],[Total price]]/RawDataGenPO[[#This Row],[Qty'']]</f>
        <v>202.5</v>
      </c>
      <c r="T137" s="42">
        <v>4860</v>
      </c>
      <c r="U137" s="13" t="s">
        <v>149</v>
      </c>
      <c r="V137" s="35" t="s">
        <v>358</v>
      </c>
      <c r="W137" s="4" t="s">
        <v>9</v>
      </c>
      <c r="X137" s="4"/>
      <c r="Y137" s="14">
        <v>45524</v>
      </c>
      <c r="Z137" s="14"/>
      <c r="AA137" s="191">
        <f>IF(RawDataGenPO[[#This Row],[Date Gen PO]]="","",RawDataGenPO[[#This Row],[Date recive bill]]-RawDataGenPO[[#This Row],[Date Gen PO]])</f>
        <v>19</v>
      </c>
      <c r="AB137" s="192" t="str">
        <f>IF(RawDataGenPO[[#This Row],[GRN-PO date (Day)]]&gt;RawDataGenPO[[#This Row],[Lead time delivery (day)]],"over deliverry","Ontime")</f>
        <v>Ontime</v>
      </c>
      <c r="AC137" s="195"/>
    </row>
    <row r="138" spans="1:29" s="6" customFormat="1" ht="14.25" x14ac:dyDescent="0.25">
      <c r="A138" s="4">
        <f>ROW()-ROW(RawDataGenPO[[#Headers],[No.]])</f>
        <v>137</v>
      </c>
      <c r="B138" s="35" t="s">
        <v>18</v>
      </c>
      <c r="C138" s="38">
        <v>45498</v>
      </c>
      <c r="D138" s="38"/>
      <c r="E138" s="38"/>
      <c r="F138" s="38">
        <v>45498</v>
      </c>
      <c r="G138" s="60" t="s">
        <v>427</v>
      </c>
      <c r="H138" s="4" t="s">
        <v>428</v>
      </c>
      <c r="I138" s="156">
        <f>IF(RawDataGenPO[[#This Row],[PO No.]]="","",RawDataGenPO[[#This Row],[DMY Create PR]]+7)</f>
        <v>45505</v>
      </c>
      <c r="J138" s="156"/>
      <c r="K138" s="153">
        <v>30</v>
      </c>
      <c r="L138" s="4" t="s">
        <v>145</v>
      </c>
      <c r="M138" s="35" t="s">
        <v>187</v>
      </c>
      <c r="N138" s="35" t="s">
        <v>75</v>
      </c>
      <c r="O138" s="3">
        <v>3</v>
      </c>
      <c r="P138" s="39" t="s">
        <v>431</v>
      </c>
      <c r="Q138" s="40">
        <v>24</v>
      </c>
      <c r="R138" s="4" t="s">
        <v>161</v>
      </c>
      <c r="S138" s="41">
        <f>RawDataGenPO[[#This Row],[Total price]]/RawDataGenPO[[#This Row],[Qty'']]</f>
        <v>260</v>
      </c>
      <c r="T138" s="42">
        <v>6240</v>
      </c>
      <c r="U138" s="13" t="s">
        <v>149</v>
      </c>
      <c r="V138" s="35" t="s">
        <v>358</v>
      </c>
      <c r="W138" s="4" t="s">
        <v>9</v>
      </c>
      <c r="X138" s="4"/>
      <c r="Y138" s="14">
        <v>45524</v>
      </c>
      <c r="Z138" s="14"/>
      <c r="AA138" s="191">
        <f>IF(RawDataGenPO[[#This Row],[Date Gen PO]]="","",RawDataGenPO[[#This Row],[Date recive bill]]-RawDataGenPO[[#This Row],[Date Gen PO]])</f>
        <v>19</v>
      </c>
      <c r="AB138" s="192" t="str">
        <f>IF(RawDataGenPO[[#This Row],[GRN-PO date (Day)]]&gt;RawDataGenPO[[#This Row],[Lead time delivery (day)]],"over deliverry","Ontime")</f>
        <v>Ontime</v>
      </c>
      <c r="AC138" s="195"/>
    </row>
    <row r="139" spans="1:29" s="6" customFormat="1" ht="14.25" x14ac:dyDescent="0.25">
      <c r="A139" s="4">
        <f>ROW()-ROW(RawDataGenPO[[#Headers],[No.]])</f>
        <v>138</v>
      </c>
      <c r="B139" s="35" t="s">
        <v>18</v>
      </c>
      <c r="C139" s="38">
        <v>45498</v>
      </c>
      <c r="D139" s="38"/>
      <c r="E139" s="38"/>
      <c r="F139" s="38">
        <v>45498</v>
      </c>
      <c r="G139" s="4" t="s">
        <v>432</v>
      </c>
      <c r="H139" s="4" t="s">
        <v>433</v>
      </c>
      <c r="I139" s="156">
        <f>IF(RawDataGenPO[[#This Row],[PO No.]]="","",RawDataGenPO[[#This Row],[DMY Create PR]]+7)</f>
        <v>45505</v>
      </c>
      <c r="J139" s="156"/>
      <c r="K139" s="153">
        <v>30</v>
      </c>
      <c r="L139" s="4" t="s">
        <v>434</v>
      </c>
      <c r="M139" s="35" t="s">
        <v>187</v>
      </c>
      <c r="N139" s="35" t="s">
        <v>28</v>
      </c>
      <c r="O139" s="3">
        <v>1</v>
      </c>
      <c r="P139" s="39" t="s">
        <v>435</v>
      </c>
      <c r="Q139" s="40">
        <v>4</v>
      </c>
      <c r="R139" s="4" t="s">
        <v>161</v>
      </c>
      <c r="S139" s="41">
        <f>RawDataGenPO[[#This Row],[Total price]]/RawDataGenPO[[#This Row],[Qty'']]</f>
        <v>20</v>
      </c>
      <c r="T139" s="42">
        <v>80</v>
      </c>
      <c r="U139" s="13" t="s">
        <v>149</v>
      </c>
      <c r="V139" s="35" t="s">
        <v>263</v>
      </c>
      <c r="W139" s="4" t="s">
        <v>9</v>
      </c>
      <c r="X139" s="4"/>
      <c r="Y139" s="14">
        <v>45518</v>
      </c>
      <c r="Z139" s="14"/>
      <c r="AA139" s="191">
        <f>IF(RawDataGenPO[[#This Row],[Date Gen PO]]="","",RawDataGenPO[[#This Row],[Date recive bill]]-RawDataGenPO[[#This Row],[Date Gen PO]])</f>
        <v>13</v>
      </c>
      <c r="AB139" s="192" t="str">
        <f>IF(RawDataGenPO[[#This Row],[GRN-PO date (Day)]]&gt;RawDataGenPO[[#This Row],[Lead time delivery (day)]],"over deliverry","Ontime")</f>
        <v>Ontime</v>
      </c>
      <c r="AC139" s="195"/>
    </row>
    <row r="140" spans="1:29" s="6" customFormat="1" ht="14.25" x14ac:dyDescent="0.25">
      <c r="A140" s="4">
        <f>ROW()-ROW(RawDataGenPO[[#Headers],[No.]])</f>
        <v>139</v>
      </c>
      <c r="B140" s="35" t="s">
        <v>18</v>
      </c>
      <c r="C140" s="38">
        <v>45498</v>
      </c>
      <c r="D140" s="38"/>
      <c r="E140" s="38"/>
      <c r="F140" s="38">
        <v>45498</v>
      </c>
      <c r="G140" s="4" t="s">
        <v>432</v>
      </c>
      <c r="H140" s="4" t="s">
        <v>433</v>
      </c>
      <c r="I140" s="156">
        <f>IF(RawDataGenPO[[#This Row],[PO No.]]="","",RawDataGenPO[[#This Row],[DMY Create PR]]+7)</f>
        <v>45505</v>
      </c>
      <c r="J140" s="156"/>
      <c r="K140" s="153">
        <v>30</v>
      </c>
      <c r="L140" s="4" t="s">
        <v>436</v>
      </c>
      <c r="M140" s="35" t="s">
        <v>187</v>
      </c>
      <c r="N140" s="35" t="s">
        <v>28</v>
      </c>
      <c r="O140" s="3">
        <v>2</v>
      </c>
      <c r="P140" s="39" t="s">
        <v>437</v>
      </c>
      <c r="Q140" s="40">
        <v>4</v>
      </c>
      <c r="R140" s="4" t="s">
        <v>161</v>
      </c>
      <c r="S140" s="41">
        <f>RawDataGenPO[[#This Row],[Total price]]/RawDataGenPO[[#This Row],[Qty'']]</f>
        <v>20</v>
      </c>
      <c r="T140" s="42">
        <v>80</v>
      </c>
      <c r="U140" s="13" t="s">
        <v>149</v>
      </c>
      <c r="V140" s="35" t="s">
        <v>263</v>
      </c>
      <c r="W140" s="4" t="s">
        <v>9</v>
      </c>
      <c r="X140" s="4"/>
      <c r="Y140" s="14">
        <v>45518</v>
      </c>
      <c r="Z140" s="14"/>
      <c r="AA140" s="191">
        <f>IF(RawDataGenPO[[#This Row],[Date Gen PO]]="","",RawDataGenPO[[#This Row],[Date recive bill]]-RawDataGenPO[[#This Row],[Date Gen PO]])</f>
        <v>13</v>
      </c>
      <c r="AB140" s="192" t="str">
        <f>IF(RawDataGenPO[[#This Row],[GRN-PO date (Day)]]&gt;RawDataGenPO[[#This Row],[Lead time delivery (day)]],"over deliverry","Ontime")</f>
        <v>Ontime</v>
      </c>
      <c r="AC140" s="194"/>
    </row>
    <row r="141" spans="1:29" s="6" customFormat="1" ht="14.25" x14ac:dyDescent="0.25">
      <c r="A141" s="4">
        <f>ROW()-ROW(RawDataGenPO[[#Headers],[No.]])</f>
        <v>140</v>
      </c>
      <c r="B141" s="35" t="s">
        <v>18</v>
      </c>
      <c r="C141" s="38">
        <v>45498</v>
      </c>
      <c r="D141" s="38"/>
      <c r="E141" s="38"/>
      <c r="F141" s="38">
        <v>45498</v>
      </c>
      <c r="G141" s="4" t="s">
        <v>432</v>
      </c>
      <c r="H141" s="4" t="s">
        <v>433</v>
      </c>
      <c r="I141" s="156">
        <f>IF(RawDataGenPO[[#This Row],[PO No.]]="","",RawDataGenPO[[#This Row],[DMY Create PR]]+7)</f>
        <v>45505</v>
      </c>
      <c r="J141" s="156"/>
      <c r="K141" s="153">
        <v>30</v>
      </c>
      <c r="L141" s="4" t="s">
        <v>438</v>
      </c>
      <c r="M141" s="35" t="s">
        <v>187</v>
      </c>
      <c r="N141" s="35" t="s">
        <v>28</v>
      </c>
      <c r="O141" s="3">
        <v>3</v>
      </c>
      <c r="P141" s="39" t="s">
        <v>439</v>
      </c>
      <c r="Q141" s="40">
        <v>4</v>
      </c>
      <c r="R141" s="4" t="s">
        <v>161</v>
      </c>
      <c r="S141" s="41">
        <f>RawDataGenPO[[#This Row],[Total price]]/RawDataGenPO[[#This Row],[Qty'']]</f>
        <v>28</v>
      </c>
      <c r="T141" s="42">
        <v>112</v>
      </c>
      <c r="U141" s="13" t="s">
        <v>149</v>
      </c>
      <c r="V141" s="35" t="s">
        <v>263</v>
      </c>
      <c r="W141" s="4" t="s">
        <v>9</v>
      </c>
      <c r="X141" s="4"/>
      <c r="Y141" s="14">
        <v>45518</v>
      </c>
      <c r="Z141" s="14"/>
      <c r="AA141" s="191">
        <f>IF(RawDataGenPO[[#This Row],[Date Gen PO]]="","",RawDataGenPO[[#This Row],[Date recive bill]]-RawDataGenPO[[#This Row],[Date Gen PO]])</f>
        <v>13</v>
      </c>
      <c r="AB141" s="192" t="str">
        <f>IF(RawDataGenPO[[#This Row],[GRN-PO date (Day)]]&gt;RawDataGenPO[[#This Row],[Lead time delivery (day)]],"over deliverry","Ontime")</f>
        <v>Ontime</v>
      </c>
      <c r="AC141" s="195"/>
    </row>
    <row r="142" spans="1:29" s="6" customFormat="1" ht="14.25" x14ac:dyDescent="0.25">
      <c r="A142" s="4">
        <f>ROW()-ROW(RawDataGenPO[[#Headers],[No.]])</f>
        <v>141</v>
      </c>
      <c r="B142" s="35" t="s">
        <v>18</v>
      </c>
      <c r="C142" s="38">
        <v>45498</v>
      </c>
      <c r="D142" s="38"/>
      <c r="E142" s="38"/>
      <c r="F142" s="38">
        <v>45498</v>
      </c>
      <c r="G142" s="4" t="s">
        <v>432</v>
      </c>
      <c r="H142" s="4" t="s">
        <v>433</v>
      </c>
      <c r="I142" s="156">
        <f>IF(RawDataGenPO[[#This Row],[PO No.]]="","",RawDataGenPO[[#This Row],[DMY Create PR]]+7)</f>
        <v>45505</v>
      </c>
      <c r="J142" s="156"/>
      <c r="K142" s="153">
        <v>30</v>
      </c>
      <c r="L142" s="4" t="s">
        <v>440</v>
      </c>
      <c r="M142" s="35" t="s">
        <v>187</v>
      </c>
      <c r="N142" s="35" t="s">
        <v>28</v>
      </c>
      <c r="O142" s="3">
        <v>4</v>
      </c>
      <c r="P142" s="39" t="s">
        <v>441</v>
      </c>
      <c r="Q142" s="40">
        <v>8</v>
      </c>
      <c r="R142" s="4" t="s">
        <v>161</v>
      </c>
      <c r="S142" s="41">
        <f>RawDataGenPO[[#This Row],[Total price]]/RawDataGenPO[[#This Row],[Qty'']]</f>
        <v>35</v>
      </c>
      <c r="T142" s="42">
        <v>280</v>
      </c>
      <c r="U142" s="13" t="s">
        <v>149</v>
      </c>
      <c r="V142" s="64" t="s">
        <v>263</v>
      </c>
      <c r="W142" s="4" t="s">
        <v>9</v>
      </c>
      <c r="X142" s="4"/>
      <c r="Y142" s="14">
        <v>45518</v>
      </c>
      <c r="Z142" s="14"/>
      <c r="AA142" s="191">
        <f>IF(RawDataGenPO[[#This Row],[Date Gen PO]]="","",RawDataGenPO[[#This Row],[Date recive bill]]-RawDataGenPO[[#This Row],[Date Gen PO]])</f>
        <v>13</v>
      </c>
      <c r="AB142" s="192" t="str">
        <f>IF(RawDataGenPO[[#This Row],[GRN-PO date (Day)]]&gt;RawDataGenPO[[#This Row],[Lead time delivery (day)]],"over deliverry","Ontime")</f>
        <v>Ontime</v>
      </c>
      <c r="AC142" s="194"/>
    </row>
    <row r="143" spans="1:29" ht="14.25" x14ac:dyDescent="0.25">
      <c r="A143" s="4">
        <f>ROW()-ROW(RawDataGenPO[[#Headers],[No.]])</f>
        <v>142</v>
      </c>
      <c r="B143" s="35" t="s">
        <v>18</v>
      </c>
      <c r="C143" s="38">
        <v>45498</v>
      </c>
      <c r="F143" s="38">
        <v>45498</v>
      </c>
      <c r="G143" s="4" t="s">
        <v>432</v>
      </c>
      <c r="H143" s="4" t="s">
        <v>433</v>
      </c>
      <c r="I143" s="156">
        <f>IF(RawDataGenPO[[#This Row],[PO No.]]="","",RawDataGenPO[[#This Row],[DMY Create PR]]+7)</f>
        <v>45505</v>
      </c>
      <c r="J143" s="156"/>
      <c r="K143" s="153">
        <v>30</v>
      </c>
      <c r="L143" s="4" t="s">
        <v>442</v>
      </c>
      <c r="M143" s="35" t="s">
        <v>187</v>
      </c>
      <c r="N143" s="35" t="s">
        <v>28</v>
      </c>
      <c r="O143" s="3">
        <v>5</v>
      </c>
      <c r="P143" s="39" t="s">
        <v>443</v>
      </c>
      <c r="Q143" s="40">
        <v>2</v>
      </c>
      <c r="R143" s="4" t="s">
        <v>161</v>
      </c>
      <c r="S143" s="41">
        <f>RawDataGenPO[[#This Row],[Total price]]/RawDataGenPO[[#This Row],[Qty'']]</f>
        <v>40</v>
      </c>
      <c r="T143" s="42">
        <v>80</v>
      </c>
      <c r="U143" s="13" t="s">
        <v>149</v>
      </c>
      <c r="V143" s="35" t="s">
        <v>263</v>
      </c>
      <c r="W143" s="4" t="s">
        <v>9</v>
      </c>
      <c r="Y143" s="14">
        <v>45518</v>
      </c>
      <c r="AA143" s="191">
        <f>IF(RawDataGenPO[[#This Row],[Date Gen PO]]="","",RawDataGenPO[[#This Row],[Date recive bill]]-RawDataGenPO[[#This Row],[Date Gen PO]])</f>
        <v>13</v>
      </c>
      <c r="AB143" s="192" t="str">
        <f>IF(RawDataGenPO[[#This Row],[GRN-PO date (Day)]]&gt;RawDataGenPO[[#This Row],[Lead time delivery (day)]],"over deliverry","Ontime")</f>
        <v>Ontime</v>
      </c>
      <c r="AC143" s="195"/>
    </row>
    <row r="144" spans="1:29" s="6" customFormat="1" ht="14.25" x14ac:dyDescent="0.25">
      <c r="A144" s="4">
        <f>ROW()-ROW(RawDataGenPO[[#Headers],[No.]])</f>
        <v>143</v>
      </c>
      <c r="B144" s="35" t="s">
        <v>18</v>
      </c>
      <c r="C144" s="38">
        <v>45498</v>
      </c>
      <c r="D144" s="38"/>
      <c r="E144" s="38"/>
      <c r="F144" s="38">
        <v>45498</v>
      </c>
      <c r="G144" s="4" t="s">
        <v>432</v>
      </c>
      <c r="H144" s="4" t="s">
        <v>433</v>
      </c>
      <c r="I144" s="156">
        <f>IF(RawDataGenPO[[#This Row],[PO No.]]="","",RawDataGenPO[[#This Row],[DMY Create PR]]+7)</f>
        <v>45505</v>
      </c>
      <c r="J144" s="156"/>
      <c r="K144" s="153">
        <v>30</v>
      </c>
      <c r="L144" s="4" t="s">
        <v>444</v>
      </c>
      <c r="M144" s="35" t="s">
        <v>187</v>
      </c>
      <c r="N144" s="35" t="s">
        <v>28</v>
      </c>
      <c r="O144" s="3">
        <v>6</v>
      </c>
      <c r="P144" s="39" t="s">
        <v>445</v>
      </c>
      <c r="Q144" s="40">
        <v>2</v>
      </c>
      <c r="R144" s="4" t="s">
        <v>161</v>
      </c>
      <c r="S144" s="41">
        <f>RawDataGenPO[[#This Row],[Total price]]/RawDataGenPO[[#This Row],[Qty'']]</f>
        <v>40</v>
      </c>
      <c r="T144" s="42">
        <v>80</v>
      </c>
      <c r="U144" s="13" t="s">
        <v>149</v>
      </c>
      <c r="V144" s="64" t="s">
        <v>263</v>
      </c>
      <c r="W144" s="4" t="s">
        <v>9</v>
      </c>
      <c r="X144" s="4"/>
      <c r="Y144" s="14">
        <v>45518</v>
      </c>
      <c r="Z144" s="14"/>
      <c r="AA144" s="191">
        <f>IF(RawDataGenPO[[#This Row],[Date Gen PO]]="","",RawDataGenPO[[#This Row],[Date recive bill]]-RawDataGenPO[[#This Row],[Date Gen PO]])</f>
        <v>13</v>
      </c>
      <c r="AB144" s="192" t="str">
        <f>IF(RawDataGenPO[[#This Row],[GRN-PO date (Day)]]&gt;RawDataGenPO[[#This Row],[Lead time delivery (day)]],"over deliverry","Ontime")</f>
        <v>Ontime</v>
      </c>
      <c r="AC144" s="195"/>
    </row>
    <row r="145" spans="1:29" ht="14.25" x14ac:dyDescent="0.25">
      <c r="A145" s="4">
        <f>ROW()-ROW(RawDataGenPO[[#Headers],[No.]])</f>
        <v>144</v>
      </c>
      <c r="B145" s="35" t="s">
        <v>18</v>
      </c>
      <c r="C145" s="38">
        <v>45498</v>
      </c>
      <c r="F145" s="38">
        <v>45498</v>
      </c>
      <c r="G145" s="4" t="s">
        <v>432</v>
      </c>
      <c r="H145" s="4" t="s">
        <v>433</v>
      </c>
      <c r="I145" s="156">
        <f>IF(RawDataGenPO[[#This Row],[PO No.]]="","",RawDataGenPO[[#This Row],[DMY Create PR]]+7)</f>
        <v>45505</v>
      </c>
      <c r="J145" s="156"/>
      <c r="K145" s="153">
        <v>30</v>
      </c>
      <c r="L145" s="4" t="s">
        <v>446</v>
      </c>
      <c r="M145" s="35" t="s">
        <v>187</v>
      </c>
      <c r="N145" s="35" t="s">
        <v>28</v>
      </c>
      <c r="O145" s="3">
        <v>7</v>
      </c>
      <c r="P145" s="39" t="s">
        <v>447</v>
      </c>
      <c r="Q145" s="40">
        <v>2</v>
      </c>
      <c r="R145" s="4" t="s">
        <v>161</v>
      </c>
      <c r="S145" s="41">
        <f>RawDataGenPO[[#This Row],[Total price]]/RawDataGenPO[[#This Row],[Qty'']]</f>
        <v>55</v>
      </c>
      <c r="T145" s="42">
        <v>110</v>
      </c>
      <c r="U145" s="13" t="s">
        <v>149</v>
      </c>
      <c r="V145" s="35" t="s">
        <v>263</v>
      </c>
      <c r="W145" s="4" t="s">
        <v>9</v>
      </c>
      <c r="Y145" s="14">
        <v>45518</v>
      </c>
      <c r="AA145" s="191">
        <f>IF(RawDataGenPO[[#This Row],[Date Gen PO]]="","",RawDataGenPO[[#This Row],[Date recive bill]]-RawDataGenPO[[#This Row],[Date Gen PO]])</f>
        <v>13</v>
      </c>
      <c r="AB145" s="192" t="str">
        <f>IF(RawDataGenPO[[#This Row],[GRN-PO date (Day)]]&gt;RawDataGenPO[[#This Row],[Lead time delivery (day)]],"over deliverry","Ontime")</f>
        <v>Ontime</v>
      </c>
      <c r="AC145" s="195"/>
    </row>
    <row r="146" spans="1:29" s="6" customFormat="1" ht="14.25" x14ac:dyDescent="0.25">
      <c r="A146" s="4">
        <f>ROW()-ROW(RawDataGenPO[[#Headers],[No.]])</f>
        <v>145</v>
      </c>
      <c r="B146" s="35" t="s">
        <v>18</v>
      </c>
      <c r="C146" s="38">
        <v>45498</v>
      </c>
      <c r="D146" s="38"/>
      <c r="E146" s="38"/>
      <c r="F146" s="38">
        <v>45498</v>
      </c>
      <c r="G146" s="60" t="s">
        <v>448</v>
      </c>
      <c r="H146" s="4" t="s">
        <v>449</v>
      </c>
      <c r="I146" s="156">
        <f>IF(RawDataGenPO[[#This Row],[PO No.]]="","",RawDataGenPO[[#This Row],[DMY Create PR]]+7)</f>
        <v>45505</v>
      </c>
      <c r="J146" s="156"/>
      <c r="K146" s="153">
        <v>30</v>
      </c>
      <c r="L146" s="4" t="s">
        <v>145</v>
      </c>
      <c r="M146" s="35" t="s">
        <v>146</v>
      </c>
      <c r="N146" s="35" t="s">
        <v>75</v>
      </c>
      <c r="O146" s="3">
        <v>1</v>
      </c>
      <c r="P146" s="39" t="s">
        <v>450</v>
      </c>
      <c r="Q146" s="40">
        <v>1</v>
      </c>
      <c r="R146" s="4" t="s">
        <v>161</v>
      </c>
      <c r="S146" s="41">
        <f>RawDataGenPO[[#This Row],[Total price]]/RawDataGenPO[[#This Row],[Qty'']]</f>
        <v>2706.54</v>
      </c>
      <c r="T146" s="63">
        <v>2706.54</v>
      </c>
      <c r="U146" s="13" t="s">
        <v>149</v>
      </c>
      <c r="V146" s="35" t="s">
        <v>451</v>
      </c>
      <c r="W146" s="4" t="s">
        <v>9</v>
      </c>
      <c r="X146" s="4"/>
      <c r="Y146" s="14">
        <v>45537</v>
      </c>
      <c r="Z146" s="14"/>
      <c r="AA146" s="191">
        <f>IF(RawDataGenPO[[#This Row],[Date Gen PO]]="","",RawDataGenPO[[#This Row],[Date recive bill]]-RawDataGenPO[[#This Row],[Date Gen PO]])</f>
        <v>32</v>
      </c>
      <c r="AB146" s="192" t="str">
        <f>IF(RawDataGenPO[[#This Row],[GRN-PO date (Day)]]&gt;RawDataGenPO[[#This Row],[Lead time delivery (day)]],"over deliverry","Ontime")</f>
        <v>over deliverry</v>
      </c>
      <c r="AC146" s="194"/>
    </row>
    <row r="147" spans="1:29" s="6" customFormat="1" ht="14.25" x14ac:dyDescent="0.25">
      <c r="A147" s="4">
        <f>ROW()-ROW(RawDataGenPO[[#Headers],[No.]])</f>
        <v>146</v>
      </c>
      <c r="B147" s="35" t="s">
        <v>18</v>
      </c>
      <c r="C147" s="38">
        <v>45498</v>
      </c>
      <c r="D147" s="38"/>
      <c r="E147" s="38"/>
      <c r="F147" s="38">
        <v>45498</v>
      </c>
      <c r="G147" s="60" t="s">
        <v>452</v>
      </c>
      <c r="H147" s="4" t="s">
        <v>453</v>
      </c>
      <c r="I147" s="156">
        <f>IF(RawDataGenPO[[#This Row],[PO No.]]="","",RawDataGenPO[[#This Row],[DMY Create PR]]+7)</f>
        <v>45505</v>
      </c>
      <c r="J147" s="156"/>
      <c r="K147" s="153">
        <v>30</v>
      </c>
      <c r="L147" s="4" t="s">
        <v>454</v>
      </c>
      <c r="M147" s="35" t="s">
        <v>187</v>
      </c>
      <c r="N147" s="35" t="s">
        <v>28</v>
      </c>
      <c r="O147" s="3">
        <v>1</v>
      </c>
      <c r="P147" s="39" t="s">
        <v>455</v>
      </c>
      <c r="Q147" s="40">
        <v>2</v>
      </c>
      <c r="R147" s="4" t="s">
        <v>290</v>
      </c>
      <c r="S147" s="41">
        <f>RawDataGenPO[[#This Row],[Total price]]/RawDataGenPO[[#This Row],[Qty'']]</f>
        <v>275</v>
      </c>
      <c r="T147" s="63">
        <v>550</v>
      </c>
      <c r="U147" s="13" t="s">
        <v>149</v>
      </c>
      <c r="V147" s="35" t="s">
        <v>358</v>
      </c>
      <c r="W147" s="4" t="s">
        <v>9</v>
      </c>
      <c r="X147" s="4"/>
      <c r="Y147" s="14">
        <v>45524</v>
      </c>
      <c r="Z147" s="14"/>
      <c r="AA147" s="191">
        <f>IF(RawDataGenPO[[#This Row],[Date Gen PO]]="","",RawDataGenPO[[#This Row],[Date recive bill]]-RawDataGenPO[[#This Row],[Date Gen PO]])</f>
        <v>19</v>
      </c>
      <c r="AB147" s="192" t="str">
        <f>IF(RawDataGenPO[[#This Row],[GRN-PO date (Day)]]&gt;RawDataGenPO[[#This Row],[Lead time delivery (day)]],"over deliverry","Ontime")</f>
        <v>Ontime</v>
      </c>
      <c r="AC147" s="195"/>
    </row>
    <row r="148" spans="1:29" s="6" customFormat="1" ht="14.25" x14ac:dyDescent="0.25">
      <c r="A148" s="4">
        <f>ROW()-ROW(RawDataGenPO[[#Headers],[No.]])</f>
        <v>147</v>
      </c>
      <c r="B148" s="35" t="s">
        <v>18</v>
      </c>
      <c r="C148" s="38">
        <v>45498</v>
      </c>
      <c r="D148" s="38"/>
      <c r="E148" s="38"/>
      <c r="F148" s="38">
        <v>45498</v>
      </c>
      <c r="G148" s="60" t="s">
        <v>456</v>
      </c>
      <c r="H148" s="4" t="s">
        <v>457</v>
      </c>
      <c r="I148" s="156">
        <f>IF(RawDataGenPO[[#This Row],[PO No.]]="","",RawDataGenPO[[#This Row],[DMY Create PR]]+7)</f>
        <v>45505</v>
      </c>
      <c r="J148" s="156"/>
      <c r="K148" s="153">
        <f>IF(RawDataGenPO[[#This Row],[PO No.]]="","",10)</f>
        <v>10</v>
      </c>
      <c r="L148" s="4" t="s">
        <v>145</v>
      </c>
      <c r="M148" s="35" t="s">
        <v>187</v>
      </c>
      <c r="N148" s="35" t="s">
        <v>28</v>
      </c>
      <c r="O148" s="3">
        <v>1</v>
      </c>
      <c r="P148" s="39" t="s">
        <v>458</v>
      </c>
      <c r="Q148" s="40">
        <v>1</v>
      </c>
      <c r="R148" s="4" t="s">
        <v>161</v>
      </c>
      <c r="S148" s="41">
        <f>RawDataGenPO[[#This Row],[Total price]]/RawDataGenPO[[#This Row],[Qty'']]</f>
        <v>2100</v>
      </c>
      <c r="T148" s="63">
        <v>2100</v>
      </c>
      <c r="U148" s="13" t="s">
        <v>149</v>
      </c>
      <c r="V148" s="35" t="s">
        <v>459</v>
      </c>
      <c r="W148" s="4" t="s">
        <v>9</v>
      </c>
      <c r="X148" s="4"/>
      <c r="Y148" s="14">
        <v>45514</v>
      </c>
      <c r="Z148" s="14"/>
      <c r="AA148" s="191">
        <f>IF(RawDataGenPO[[#This Row],[Date Gen PO]]="","",RawDataGenPO[[#This Row],[Date recive bill]]-RawDataGenPO[[#This Row],[Date Gen PO]])</f>
        <v>9</v>
      </c>
      <c r="AB148" s="192" t="str">
        <f>IF(RawDataGenPO[[#This Row],[GRN-PO date (Day)]]&gt;RawDataGenPO[[#This Row],[Lead time delivery (day)]],"over deliverry","Ontime")</f>
        <v>Ontime</v>
      </c>
      <c r="AC148" s="195"/>
    </row>
    <row r="149" spans="1:29" s="6" customFormat="1" ht="14.25" x14ac:dyDescent="0.25">
      <c r="A149" s="4">
        <f>ROW()-ROW(RawDataGenPO[[#Headers],[No.]])</f>
        <v>148</v>
      </c>
      <c r="B149" s="35" t="s">
        <v>18</v>
      </c>
      <c r="C149" s="38">
        <v>45498</v>
      </c>
      <c r="D149" s="38"/>
      <c r="E149" s="38"/>
      <c r="F149" s="38">
        <v>45498</v>
      </c>
      <c r="G149" s="60" t="s">
        <v>460</v>
      </c>
      <c r="H149" s="4" t="s">
        <v>461</v>
      </c>
      <c r="I149" s="156">
        <f>IF(RawDataGenPO[[#This Row],[PO No.]]="","",RawDataGenPO[[#This Row],[DMY Create PR]]+7)</f>
        <v>45505</v>
      </c>
      <c r="J149" s="156"/>
      <c r="K149" s="153">
        <v>60</v>
      </c>
      <c r="L149" s="4" t="s">
        <v>145</v>
      </c>
      <c r="M149" s="35" t="s">
        <v>257</v>
      </c>
      <c r="N149" s="35" t="s">
        <v>27</v>
      </c>
      <c r="O149" s="3">
        <v>1</v>
      </c>
      <c r="P149" s="39" t="s">
        <v>462</v>
      </c>
      <c r="Q149" s="40">
        <v>2</v>
      </c>
      <c r="R149" s="4" t="s">
        <v>161</v>
      </c>
      <c r="S149" s="41">
        <f>RawDataGenPO[[#This Row],[Total price]]/RawDataGenPO[[#This Row],[Qty'']]</f>
        <v>184</v>
      </c>
      <c r="T149" s="63">
        <v>368</v>
      </c>
      <c r="U149" s="13" t="s">
        <v>149</v>
      </c>
      <c r="V149" s="35" t="s">
        <v>463</v>
      </c>
      <c r="W149" s="4" t="s">
        <v>9</v>
      </c>
      <c r="X149" s="4"/>
      <c r="Y149" s="14">
        <v>45558</v>
      </c>
      <c r="Z149" s="14"/>
      <c r="AA149" s="191">
        <f>IF(RawDataGenPO[[#This Row],[Date Gen PO]]="","",RawDataGenPO[[#This Row],[Date recive bill]]-RawDataGenPO[[#This Row],[Date Gen PO]])</f>
        <v>53</v>
      </c>
      <c r="AB149" s="192" t="str">
        <f>IF(RawDataGenPO[[#This Row],[GRN-PO date (Day)]]&gt;RawDataGenPO[[#This Row],[Lead time delivery (day)]],"over deliverry","Ontime")</f>
        <v>Ontime</v>
      </c>
      <c r="AC149" s="195"/>
    </row>
    <row r="150" spans="1:29" s="6" customFormat="1" ht="14.25" x14ac:dyDescent="0.25">
      <c r="A150" s="4">
        <f>ROW()-ROW(RawDataGenPO[[#Headers],[No.]])</f>
        <v>149</v>
      </c>
      <c r="B150" s="35" t="s">
        <v>18</v>
      </c>
      <c r="C150" s="38">
        <v>45498</v>
      </c>
      <c r="D150" s="38"/>
      <c r="E150" s="38"/>
      <c r="F150" s="38">
        <v>45498</v>
      </c>
      <c r="G150" s="60" t="s">
        <v>464</v>
      </c>
      <c r="H150" s="4" t="s">
        <v>461</v>
      </c>
      <c r="I150" s="156">
        <f>IF(RawDataGenPO[[#This Row],[PO No.]]="","",RawDataGenPO[[#This Row],[DMY Create PR]]+7)</f>
        <v>45505</v>
      </c>
      <c r="J150" s="156"/>
      <c r="K150" s="153">
        <v>60</v>
      </c>
      <c r="L150" s="4" t="s">
        <v>145</v>
      </c>
      <c r="M150" s="35" t="s">
        <v>257</v>
      </c>
      <c r="N150" s="35" t="s">
        <v>27</v>
      </c>
      <c r="O150" s="3">
        <v>1</v>
      </c>
      <c r="P150" s="39" t="s">
        <v>465</v>
      </c>
      <c r="Q150" s="65">
        <v>2</v>
      </c>
      <c r="R150" s="4" t="s">
        <v>161</v>
      </c>
      <c r="S150" s="41">
        <f>RawDataGenPO[[#This Row],[Total price]]/RawDataGenPO[[#This Row],[Qty'']]</f>
        <v>184</v>
      </c>
      <c r="T150" s="63">
        <v>368</v>
      </c>
      <c r="U150" s="13" t="s">
        <v>149</v>
      </c>
      <c r="V150" s="35" t="s">
        <v>463</v>
      </c>
      <c r="W150" s="4" t="s">
        <v>9</v>
      </c>
      <c r="X150" s="4"/>
      <c r="Y150" s="14">
        <v>45559</v>
      </c>
      <c r="Z150" s="14"/>
      <c r="AA150" s="191">
        <f>IF(RawDataGenPO[[#This Row],[Date Gen PO]]="","",RawDataGenPO[[#This Row],[Date recive bill]]-RawDataGenPO[[#This Row],[Date Gen PO]])</f>
        <v>54</v>
      </c>
      <c r="AB150" s="192" t="str">
        <f>IF(RawDataGenPO[[#This Row],[GRN-PO date (Day)]]&gt;RawDataGenPO[[#This Row],[Lead time delivery (day)]],"over deliverry","Ontime")</f>
        <v>Ontime</v>
      </c>
      <c r="AC150" s="194"/>
    </row>
    <row r="151" spans="1:29" s="6" customFormat="1" ht="14.25" x14ac:dyDescent="0.25">
      <c r="A151" s="4">
        <f>ROW()-ROW(RawDataGenPO[[#Headers],[No.]])</f>
        <v>150</v>
      </c>
      <c r="B151" s="35" t="s">
        <v>18</v>
      </c>
      <c r="C151" s="38">
        <v>45498</v>
      </c>
      <c r="D151" s="38"/>
      <c r="E151" s="38"/>
      <c r="F151" s="38">
        <v>45498</v>
      </c>
      <c r="G151" s="60" t="s">
        <v>466</v>
      </c>
      <c r="H151" s="4" t="s">
        <v>461</v>
      </c>
      <c r="I151" s="156">
        <f>IF(RawDataGenPO[[#This Row],[PO No.]]="","",RawDataGenPO[[#This Row],[DMY Create PR]]+7)</f>
        <v>45505</v>
      </c>
      <c r="J151" s="156"/>
      <c r="K151" s="153">
        <v>60</v>
      </c>
      <c r="L151" s="4" t="s">
        <v>145</v>
      </c>
      <c r="M151" s="35" t="s">
        <v>257</v>
      </c>
      <c r="N151" s="35" t="s">
        <v>27</v>
      </c>
      <c r="O151" s="3">
        <v>1</v>
      </c>
      <c r="P151" s="39" t="s">
        <v>467</v>
      </c>
      <c r="Q151" s="65">
        <v>2</v>
      </c>
      <c r="R151" s="4" t="s">
        <v>161</v>
      </c>
      <c r="S151" s="41">
        <f>RawDataGenPO[[#This Row],[Total price]]/RawDataGenPO[[#This Row],[Qty'']]</f>
        <v>93</v>
      </c>
      <c r="T151" s="63">
        <v>186</v>
      </c>
      <c r="U151" s="13" t="s">
        <v>149</v>
      </c>
      <c r="V151" s="35" t="s">
        <v>463</v>
      </c>
      <c r="W151" s="4" t="s">
        <v>9</v>
      </c>
      <c r="X151" s="4"/>
      <c r="Y151" s="14">
        <v>45560</v>
      </c>
      <c r="Z151" s="14"/>
      <c r="AA151" s="191">
        <f>IF(RawDataGenPO[[#This Row],[Date Gen PO]]="","",RawDataGenPO[[#This Row],[Date recive bill]]-RawDataGenPO[[#This Row],[Date Gen PO]])</f>
        <v>55</v>
      </c>
      <c r="AB151" s="192" t="str">
        <f>IF(RawDataGenPO[[#This Row],[GRN-PO date (Day)]]&gt;RawDataGenPO[[#This Row],[Lead time delivery (day)]],"over deliverry","Ontime")</f>
        <v>Ontime</v>
      </c>
      <c r="AC151" s="195"/>
    </row>
    <row r="152" spans="1:29" s="6" customFormat="1" ht="14.25" x14ac:dyDescent="0.25">
      <c r="A152" s="4">
        <f>ROW()-ROW(RawDataGenPO[[#Headers],[No.]])</f>
        <v>151</v>
      </c>
      <c r="B152" s="35" t="s">
        <v>18</v>
      </c>
      <c r="C152" s="38">
        <v>45498</v>
      </c>
      <c r="D152" s="38"/>
      <c r="E152" s="38"/>
      <c r="F152" s="38">
        <v>45498</v>
      </c>
      <c r="G152" s="60" t="s">
        <v>468</v>
      </c>
      <c r="H152" s="4" t="s">
        <v>461</v>
      </c>
      <c r="I152" s="156">
        <f>IF(RawDataGenPO[[#This Row],[PO No.]]="","",RawDataGenPO[[#This Row],[DMY Create PR]]+7)</f>
        <v>45505</v>
      </c>
      <c r="J152" s="156"/>
      <c r="K152" s="153">
        <v>60</v>
      </c>
      <c r="L152" s="4" t="s">
        <v>145</v>
      </c>
      <c r="M152" s="35" t="s">
        <v>257</v>
      </c>
      <c r="N152" s="35" t="s">
        <v>27</v>
      </c>
      <c r="O152" s="3">
        <v>1</v>
      </c>
      <c r="P152" s="39" t="s">
        <v>469</v>
      </c>
      <c r="Q152" s="65">
        <v>2</v>
      </c>
      <c r="R152" s="4" t="s">
        <v>161</v>
      </c>
      <c r="S152" s="41">
        <f>RawDataGenPO[[#This Row],[Total price]]/RawDataGenPO[[#This Row],[Qty'']]</f>
        <v>93</v>
      </c>
      <c r="T152" s="63">
        <v>186</v>
      </c>
      <c r="U152" s="13" t="s">
        <v>149</v>
      </c>
      <c r="V152" s="35" t="s">
        <v>463</v>
      </c>
      <c r="W152" s="4" t="s">
        <v>9</v>
      </c>
      <c r="X152" s="4"/>
      <c r="Y152" s="14">
        <v>45561</v>
      </c>
      <c r="Z152" s="14"/>
      <c r="AA152" s="191">
        <f>IF(RawDataGenPO[[#This Row],[Date Gen PO]]="","",RawDataGenPO[[#This Row],[Date recive bill]]-RawDataGenPO[[#This Row],[Date Gen PO]])</f>
        <v>56</v>
      </c>
      <c r="AB152" s="192" t="str">
        <f>IF(RawDataGenPO[[#This Row],[GRN-PO date (Day)]]&gt;RawDataGenPO[[#This Row],[Lead time delivery (day)]],"over deliverry","Ontime")</f>
        <v>Ontime</v>
      </c>
      <c r="AC152" s="195"/>
    </row>
    <row r="153" spans="1:29" s="6" customFormat="1" ht="71.25" x14ac:dyDescent="0.25">
      <c r="A153" s="4">
        <f>ROW()-ROW(RawDataGenPO[[#Headers],[No.]])</f>
        <v>152</v>
      </c>
      <c r="B153" s="35" t="s">
        <v>18</v>
      </c>
      <c r="C153" s="38">
        <v>45503</v>
      </c>
      <c r="D153" s="38"/>
      <c r="E153" s="38"/>
      <c r="F153" s="38">
        <v>45503</v>
      </c>
      <c r="G153" s="60" t="s">
        <v>470</v>
      </c>
      <c r="H153" s="4" t="s">
        <v>471</v>
      </c>
      <c r="I153" s="156">
        <f>IF(RawDataGenPO[[#This Row],[PO No.]]="","",RawDataGenPO[[#This Row],[DMY Create PR]]+7)</f>
        <v>45510</v>
      </c>
      <c r="J153" s="156"/>
      <c r="K153" s="153">
        <v>60</v>
      </c>
      <c r="L153" s="4" t="s">
        <v>145</v>
      </c>
      <c r="M153" s="35" t="s">
        <v>30</v>
      </c>
      <c r="N153" s="35" t="s">
        <v>30</v>
      </c>
      <c r="O153" s="3">
        <v>1</v>
      </c>
      <c r="P153" s="39" t="s">
        <v>472</v>
      </c>
      <c r="Q153" s="65">
        <v>4</v>
      </c>
      <c r="R153" s="4" t="s">
        <v>398</v>
      </c>
      <c r="S153" s="41">
        <f>RawDataGenPO[[#This Row],[Total price]]/RawDataGenPO[[#This Row],[Qty'']]</f>
        <v>425</v>
      </c>
      <c r="T153" s="63">
        <v>1700</v>
      </c>
      <c r="U153" s="13"/>
      <c r="V153" s="35" t="s">
        <v>473</v>
      </c>
      <c r="W153" s="4" t="s">
        <v>9</v>
      </c>
      <c r="X153" s="4"/>
      <c r="Y153" s="14">
        <v>45546</v>
      </c>
      <c r="Z153" s="14"/>
      <c r="AA153" s="191">
        <f>IF(RawDataGenPO[[#This Row],[Date Gen PO]]="","",RawDataGenPO[[#This Row],[Date recive bill]]-RawDataGenPO[[#This Row],[Date Gen PO]])</f>
        <v>36</v>
      </c>
      <c r="AB153" s="192" t="str">
        <f>IF(RawDataGenPO[[#This Row],[GRN-PO date (Day)]]&gt;RawDataGenPO[[#This Row],[Lead time delivery (day)]],"over deliverry","Ontime")</f>
        <v>Ontime</v>
      </c>
      <c r="AC153" s="195"/>
    </row>
    <row r="154" spans="1:29" s="6" customFormat="1" ht="71.25" x14ac:dyDescent="0.25">
      <c r="A154" s="4">
        <f>ROW()-ROW(RawDataGenPO[[#Headers],[No.]])</f>
        <v>153</v>
      </c>
      <c r="B154" s="35" t="s">
        <v>18</v>
      </c>
      <c r="C154" s="38">
        <v>45503</v>
      </c>
      <c r="D154" s="38"/>
      <c r="E154" s="38"/>
      <c r="F154" s="38">
        <v>45503</v>
      </c>
      <c r="G154" s="61" t="s">
        <v>470</v>
      </c>
      <c r="H154" s="4" t="s">
        <v>474</v>
      </c>
      <c r="I154" s="156">
        <f>IF(RawDataGenPO[[#This Row],[PO No.]]="","",RawDataGenPO[[#This Row],[DMY Create PR]]+7)</f>
        <v>45510</v>
      </c>
      <c r="J154" s="156"/>
      <c r="K154" s="153">
        <v>60</v>
      </c>
      <c r="L154" s="66" t="s">
        <v>145</v>
      </c>
      <c r="M154" s="35" t="s">
        <v>30</v>
      </c>
      <c r="N154" s="35" t="s">
        <v>30</v>
      </c>
      <c r="O154" s="3">
        <v>2</v>
      </c>
      <c r="P154" s="39" t="s">
        <v>472</v>
      </c>
      <c r="Q154" s="65">
        <v>4</v>
      </c>
      <c r="R154" s="4" t="s">
        <v>295</v>
      </c>
      <c r="S154" s="41">
        <f>RawDataGenPO[[#This Row],[Total price]]/RawDataGenPO[[#This Row],[Qty'']]</f>
        <v>425</v>
      </c>
      <c r="T154" s="63">
        <v>1700</v>
      </c>
      <c r="U154" s="13" t="s">
        <v>149</v>
      </c>
      <c r="V154" s="35" t="s">
        <v>473</v>
      </c>
      <c r="W154" s="4" t="s">
        <v>9</v>
      </c>
      <c r="X154" s="4"/>
      <c r="Y154" s="14">
        <v>45546</v>
      </c>
      <c r="Z154" s="14"/>
      <c r="AA154" s="191">
        <f>IF(RawDataGenPO[[#This Row],[Date Gen PO]]="","",RawDataGenPO[[#This Row],[Date recive bill]]-RawDataGenPO[[#This Row],[Date Gen PO]])</f>
        <v>36</v>
      </c>
      <c r="AB154" s="192" t="str">
        <f>IF(RawDataGenPO[[#This Row],[GRN-PO date (Day)]]&gt;RawDataGenPO[[#This Row],[Lead time delivery (day)]],"over deliverry","Ontime")</f>
        <v>Ontime</v>
      </c>
      <c r="AC154" s="195"/>
    </row>
    <row r="155" spans="1:29" s="6" customFormat="1" x14ac:dyDescent="0.25">
      <c r="A155" s="4">
        <f>ROW()-ROW(RawDataGenPO[[#Headers],[No.]])</f>
        <v>154</v>
      </c>
      <c r="B155" s="35" t="s">
        <v>18</v>
      </c>
      <c r="C155" s="38">
        <v>45503</v>
      </c>
      <c r="D155" s="38"/>
      <c r="E155" s="38"/>
      <c r="F155" s="38">
        <v>45503</v>
      </c>
      <c r="G155" s="61" t="s">
        <v>470</v>
      </c>
      <c r="H155" s="68" t="s">
        <v>474</v>
      </c>
      <c r="I155" s="156">
        <f>IF(RawDataGenPO[[#This Row],[PO No.]]="","",RawDataGenPO[[#This Row],[DMY Create PR]]+7)</f>
        <v>45510</v>
      </c>
      <c r="J155" s="156"/>
      <c r="K155" s="153">
        <v>60</v>
      </c>
      <c r="L155" s="4" t="s">
        <v>145</v>
      </c>
      <c r="M155" s="35" t="s">
        <v>30</v>
      </c>
      <c r="N155" s="35" t="s">
        <v>30</v>
      </c>
      <c r="O155" s="69">
        <v>3</v>
      </c>
      <c r="P155" s="39" t="s">
        <v>475</v>
      </c>
      <c r="Q155" s="65">
        <v>1</v>
      </c>
      <c r="R155" s="4" t="s">
        <v>295</v>
      </c>
      <c r="S155" s="41">
        <f>RawDataGenPO[[#This Row],[Total price]]/RawDataGenPO[[#This Row],[Qty'']]</f>
        <v>150</v>
      </c>
      <c r="T155" s="63">
        <v>150</v>
      </c>
      <c r="U155" s="13" t="s">
        <v>149</v>
      </c>
      <c r="V155" s="35" t="s">
        <v>473</v>
      </c>
      <c r="W155" s="4" t="s">
        <v>9</v>
      </c>
      <c r="X155" s="4"/>
      <c r="Y155" s="14">
        <v>45546</v>
      </c>
      <c r="Z155" s="14"/>
      <c r="AA155" s="191">
        <f>IF(RawDataGenPO[[#This Row],[Date Gen PO]]="","",RawDataGenPO[[#This Row],[Date recive bill]]-RawDataGenPO[[#This Row],[Date Gen PO]])</f>
        <v>36</v>
      </c>
      <c r="AB155" s="192" t="str">
        <f>IF(RawDataGenPO[[#This Row],[GRN-PO date (Day)]]&gt;RawDataGenPO[[#This Row],[Lead time delivery (day)]],"over deliverry","Ontime")</f>
        <v>Ontime</v>
      </c>
      <c r="AC155" s="195"/>
    </row>
    <row r="156" spans="1:29" s="6" customFormat="1" x14ac:dyDescent="0.25">
      <c r="A156" s="4">
        <f>ROW()-ROW(RawDataGenPO[[#Headers],[No.]])</f>
        <v>155</v>
      </c>
      <c r="B156" s="35" t="s">
        <v>17</v>
      </c>
      <c r="C156" s="38">
        <v>45509</v>
      </c>
      <c r="D156" s="38"/>
      <c r="E156" s="38"/>
      <c r="F156" s="38">
        <v>45509</v>
      </c>
      <c r="G156" s="61" t="s">
        <v>476</v>
      </c>
      <c r="H156" s="68" t="s">
        <v>477</v>
      </c>
      <c r="I156" s="156">
        <f>IF(RawDataGenPO[[#This Row],[PO No.]]="","",RawDataGenPO[[#This Row],[DMY Create PR]]+7)</f>
        <v>45516</v>
      </c>
      <c r="J156" s="156"/>
      <c r="K156" s="153">
        <v>30</v>
      </c>
      <c r="L156" s="4" t="s">
        <v>478</v>
      </c>
      <c r="M156" s="35" t="s">
        <v>479</v>
      </c>
      <c r="N156" s="231" t="s">
        <v>22</v>
      </c>
      <c r="O156" s="69">
        <v>1</v>
      </c>
      <c r="P156" s="39" t="s">
        <v>480</v>
      </c>
      <c r="Q156" s="65">
        <v>1</v>
      </c>
      <c r="R156" s="4" t="s">
        <v>481</v>
      </c>
      <c r="S156" s="41">
        <f>RawDataGenPO[[#This Row],[Total price]]/RawDataGenPO[[#This Row],[Qty'']]</f>
        <v>531000</v>
      </c>
      <c r="T156" s="63">
        <v>531000</v>
      </c>
      <c r="U156" s="13" t="s">
        <v>149</v>
      </c>
      <c r="V156" s="35" t="s">
        <v>482</v>
      </c>
      <c r="W156" s="4" t="s">
        <v>9</v>
      </c>
      <c r="X156" s="4"/>
      <c r="Y156" s="14">
        <v>45615</v>
      </c>
      <c r="Z156" s="14"/>
      <c r="AA156" s="191">
        <f>IF(RawDataGenPO[[#This Row],[Date Gen PO]]="","",RawDataGenPO[[#This Row],[Date recive bill]]-RawDataGenPO[[#This Row],[Date Gen PO]])</f>
        <v>99</v>
      </c>
      <c r="AB156" s="192" t="str">
        <f>IF(RawDataGenPO[[#This Row],[GRN-PO date (Day)]]&gt;RawDataGenPO[[#This Row],[Lead time delivery (day)]],"over deliverry","Ontime")</f>
        <v>over deliverry</v>
      </c>
      <c r="AC156" s="195"/>
    </row>
    <row r="157" spans="1:29" s="6" customFormat="1" ht="85.5" x14ac:dyDescent="0.25">
      <c r="A157" s="4">
        <f>ROW()-ROW(RawDataGenPO[[#Headers],[No.]])</f>
        <v>156</v>
      </c>
      <c r="B157" s="35" t="s">
        <v>18</v>
      </c>
      <c r="C157" s="43">
        <v>45511</v>
      </c>
      <c r="D157" s="38"/>
      <c r="E157" s="38"/>
      <c r="F157" s="43">
        <v>45511</v>
      </c>
      <c r="G157" s="61" t="s">
        <v>483</v>
      </c>
      <c r="H157" s="68" t="s">
        <v>484</v>
      </c>
      <c r="I157" s="156">
        <f>IF(RawDataGenPO[[#This Row],[PO No.]]="","",RawDataGenPO[[#This Row],[DMY Create PR]]+7)</f>
        <v>45518</v>
      </c>
      <c r="J157" s="156"/>
      <c r="K157" s="153">
        <v>20</v>
      </c>
      <c r="L157" s="4" t="s">
        <v>485</v>
      </c>
      <c r="M157" s="35" t="s">
        <v>479</v>
      </c>
      <c r="N157" s="231" t="s">
        <v>22</v>
      </c>
      <c r="O157" s="70">
        <v>1</v>
      </c>
      <c r="P157" s="48" t="s">
        <v>486</v>
      </c>
      <c r="Q157" s="65">
        <v>1</v>
      </c>
      <c r="R157" s="4" t="s">
        <v>487</v>
      </c>
      <c r="S157" s="41">
        <f>RawDataGenPO[[#This Row],[Total price]]/RawDataGenPO[[#This Row],[Qty'']]</f>
        <v>25000</v>
      </c>
      <c r="T157" s="63">
        <v>25000</v>
      </c>
      <c r="U157" s="13" t="s">
        <v>149</v>
      </c>
      <c r="V157" s="35" t="s">
        <v>488</v>
      </c>
      <c r="W157" s="4" t="s">
        <v>9</v>
      </c>
      <c r="X157" s="4"/>
      <c r="Y157" s="14">
        <v>45537</v>
      </c>
      <c r="Z157" s="14"/>
      <c r="AA157" s="191">
        <f>IF(RawDataGenPO[[#This Row],[Date Gen PO]]="","",RawDataGenPO[[#This Row],[Date recive bill]]-RawDataGenPO[[#This Row],[Date Gen PO]])</f>
        <v>19</v>
      </c>
      <c r="AB157" s="192" t="str">
        <f>IF(RawDataGenPO[[#This Row],[GRN-PO date (Day)]]&gt;RawDataGenPO[[#This Row],[Lead time delivery (day)]],"over deliverry","Ontime")</f>
        <v>Ontime</v>
      </c>
      <c r="AC157" s="196"/>
    </row>
    <row r="158" spans="1:29" s="6" customFormat="1" ht="85.5" x14ac:dyDescent="0.25">
      <c r="A158" s="4">
        <f>ROW()-ROW(RawDataGenPO[[#Headers],[No.]])</f>
        <v>157</v>
      </c>
      <c r="B158" s="35" t="s">
        <v>18</v>
      </c>
      <c r="C158" s="43">
        <v>45511</v>
      </c>
      <c r="D158" s="38"/>
      <c r="E158" s="38"/>
      <c r="F158" s="43">
        <v>45511</v>
      </c>
      <c r="G158" s="61" t="s">
        <v>483</v>
      </c>
      <c r="H158" s="68" t="s">
        <v>484</v>
      </c>
      <c r="I158" s="156">
        <f>IF(RawDataGenPO[[#This Row],[PO No.]]="","",RawDataGenPO[[#This Row],[DMY Create PR]]+7)</f>
        <v>45518</v>
      </c>
      <c r="J158" s="156"/>
      <c r="K158" s="153">
        <v>20</v>
      </c>
      <c r="L158" s="4" t="s">
        <v>489</v>
      </c>
      <c r="M158" s="35" t="s">
        <v>479</v>
      </c>
      <c r="N158" s="231" t="s">
        <v>22</v>
      </c>
      <c r="O158" s="69">
        <v>1</v>
      </c>
      <c r="P158" s="39" t="s">
        <v>486</v>
      </c>
      <c r="Q158" s="65">
        <v>1</v>
      </c>
      <c r="R158" s="4" t="s">
        <v>481</v>
      </c>
      <c r="S158" s="41">
        <f>RawDataGenPO[[#This Row],[Total price]]/RawDataGenPO[[#This Row],[Qty'']]</f>
        <v>2500</v>
      </c>
      <c r="T158" s="63">
        <v>2500</v>
      </c>
      <c r="U158" s="13" t="s">
        <v>149</v>
      </c>
      <c r="V158" s="35" t="s">
        <v>490</v>
      </c>
      <c r="W158" s="4" t="s">
        <v>9</v>
      </c>
      <c r="X158" s="4"/>
      <c r="Y158" s="14">
        <v>45537</v>
      </c>
      <c r="Z158" s="14"/>
      <c r="AA158" s="191">
        <f>IF(RawDataGenPO[[#This Row],[Date Gen PO]]="","",RawDataGenPO[[#This Row],[Date recive bill]]-RawDataGenPO[[#This Row],[Date Gen PO]])</f>
        <v>19</v>
      </c>
      <c r="AB158" s="192" t="str">
        <f>IF(RawDataGenPO[[#This Row],[GRN-PO date (Day)]]&gt;RawDataGenPO[[#This Row],[Lead time delivery (day)]],"over deliverry","Ontime")</f>
        <v>Ontime</v>
      </c>
      <c r="AC158" s="194"/>
    </row>
    <row r="159" spans="1:29" s="6" customFormat="1" ht="28.5" x14ac:dyDescent="0.25">
      <c r="A159" s="4">
        <f>ROW()-ROW(RawDataGenPO[[#Headers],[No.]])</f>
        <v>158</v>
      </c>
      <c r="B159" s="35" t="s">
        <v>16</v>
      </c>
      <c r="C159" s="38">
        <v>45503</v>
      </c>
      <c r="D159" s="38"/>
      <c r="E159" s="38"/>
      <c r="F159" s="38">
        <v>45503</v>
      </c>
      <c r="G159" s="60" t="s">
        <v>491</v>
      </c>
      <c r="H159" s="68" t="s">
        <v>492</v>
      </c>
      <c r="I159" s="156">
        <f>IF(RawDataGenPO[[#This Row],[PO No.]]="","",RawDataGenPO[[#This Row],[DMY Create PR]]+7)</f>
        <v>45510</v>
      </c>
      <c r="J159" s="156"/>
      <c r="K159" s="153">
        <v>35</v>
      </c>
      <c r="L159" s="4" t="s">
        <v>308</v>
      </c>
      <c r="M159" s="35" t="s">
        <v>479</v>
      </c>
      <c r="N159" s="231" t="s">
        <v>30</v>
      </c>
      <c r="O159" s="69">
        <v>1</v>
      </c>
      <c r="P159" s="39" t="s">
        <v>493</v>
      </c>
      <c r="Q159" s="65">
        <v>1</v>
      </c>
      <c r="R159" s="4" t="s">
        <v>398</v>
      </c>
      <c r="S159" s="41">
        <f>RawDataGenPO[[#This Row],[Total price]]/RawDataGenPO[[#This Row],[Qty'']]</f>
        <v>3500</v>
      </c>
      <c r="T159" s="63">
        <v>3500</v>
      </c>
      <c r="U159" s="13"/>
      <c r="V159" s="35" t="s">
        <v>494</v>
      </c>
      <c r="W159" s="4" t="s">
        <v>9</v>
      </c>
      <c r="X159" s="4"/>
      <c r="Y159" s="14">
        <v>45541</v>
      </c>
      <c r="Z159" s="14"/>
      <c r="AA159" s="191">
        <f>IF(RawDataGenPO[[#This Row],[Date Gen PO]]="","",RawDataGenPO[[#This Row],[Date recive bill]]-RawDataGenPO[[#This Row],[Date Gen PO]])</f>
        <v>31</v>
      </c>
      <c r="AB159" s="192" t="str">
        <f>IF(RawDataGenPO[[#This Row],[GRN-PO date (Day)]]&gt;RawDataGenPO[[#This Row],[Lead time delivery (day)]],"over deliverry","Ontime")</f>
        <v>Ontime</v>
      </c>
      <c r="AC159" s="195"/>
    </row>
    <row r="160" spans="1:29" s="6" customFormat="1" ht="28.5" x14ac:dyDescent="0.25">
      <c r="A160" s="4">
        <f>ROW()-ROW(RawDataGenPO[[#Headers],[No.]])</f>
        <v>159</v>
      </c>
      <c r="B160" s="35" t="s">
        <v>16</v>
      </c>
      <c r="C160" s="38">
        <v>45503</v>
      </c>
      <c r="D160" s="38"/>
      <c r="E160" s="38"/>
      <c r="F160" s="38">
        <v>45503</v>
      </c>
      <c r="G160" s="60" t="s">
        <v>491</v>
      </c>
      <c r="H160" s="68" t="s">
        <v>492</v>
      </c>
      <c r="I160" s="156">
        <f>IF(RawDataGenPO[[#This Row],[PO No.]]="","",RawDataGenPO[[#This Row],[DMY Create PR]]+7)</f>
        <v>45510</v>
      </c>
      <c r="J160" s="156"/>
      <c r="K160" s="153">
        <v>35</v>
      </c>
      <c r="L160" s="4" t="s">
        <v>308</v>
      </c>
      <c r="M160" s="35" t="s">
        <v>479</v>
      </c>
      <c r="N160" s="231" t="s">
        <v>30</v>
      </c>
      <c r="O160" s="69">
        <v>2</v>
      </c>
      <c r="P160" s="39" t="s">
        <v>493</v>
      </c>
      <c r="Q160" s="65">
        <v>1</v>
      </c>
      <c r="R160" s="4" t="s">
        <v>398</v>
      </c>
      <c r="S160" s="41">
        <f>RawDataGenPO[[#This Row],[Total price]]/RawDataGenPO[[#This Row],[Qty'']]</f>
        <v>3500</v>
      </c>
      <c r="T160" s="63">
        <v>3500</v>
      </c>
      <c r="U160" s="13"/>
      <c r="V160" s="35" t="s">
        <v>494</v>
      </c>
      <c r="W160" s="4" t="s">
        <v>9</v>
      </c>
      <c r="X160" s="4"/>
      <c r="Y160" s="14">
        <v>45541</v>
      </c>
      <c r="Z160" s="14"/>
      <c r="AA160" s="191">
        <f>IF(RawDataGenPO[[#This Row],[Date Gen PO]]="","",RawDataGenPO[[#This Row],[Date recive bill]]-RawDataGenPO[[#This Row],[Date Gen PO]])</f>
        <v>31</v>
      </c>
      <c r="AB160" s="192" t="str">
        <f>IF(RawDataGenPO[[#This Row],[GRN-PO date (Day)]]&gt;RawDataGenPO[[#This Row],[Lead time delivery (day)]],"over deliverry","Ontime")</f>
        <v>Ontime</v>
      </c>
      <c r="AC160" s="195"/>
    </row>
    <row r="161" spans="1:29" s="6" customFormat="1" ht="28.5" x14ac:dyDescent="0.25">
      <c r="A161" s="4">
        <f>ROW()-ROW(RawDataGenPO[[#Headers],[No.]])</f>
        <v>160</v>
      </c>
      <c r="B161" s="35" t="s">
        <v>16</v>
      </c>
      <c r="C161" s="38">
        <v>45503</v>
      </c>
      <c r="D161" s="38"/>
      <c r="E161" s="38"/>
      <c r="F161" s="38">
        <v>45503</v>
      </c>
      <c r="G161" s="60" t="s">
        <v>491</v>
      </c>
      <c r="H161" s="68" t="s">
        <v>492</v>
      </c>
      <c r="I161" s="156">
        <f>IF(RawDataGenPO[[#This Row],[PO No.]]="","",RawDataGenPO[[#This Row],[DMY Create PR]]+7)</f>
        <v>45510</v>
      </c>
      <c r="J161" s="156"/>
      <c r="K161" s="153">
        <v>35</v>
      </c>
      <c r="L161" s="4" t="s">
        <v>308</v>
      </c>
      <c r="M161" s="35" t="s">
        <v>479</v>
      </c>
      <c r="N161" s="231" t="s">
        <v>30</v>
      </c>
      <c r="O161" s="69">
        <v>3</v>
      </c>
      <c r="P161" s="39" t="s">
        <v>495</v>
      </c>
      <c r="Q161" s="65">
        <v>1</v>
      </c>
      <c r="R161" s="4" t="s">
        <v>398</v>
      </c>
      <c r="S161" s="41">
        <f>RawDataGenPO[[#This Row],[Total price]]/RawDataGenPO[[#This Row],[Qty'']]</f>
        <v>1000</v>
      </c>
      <c r="T161" s="63">
        <v>1000</v>
      </c>
      <c r="U161" s="13"/>
      <c r="V161" s="35" t="s">
        <v>494</v>
      </c>
      <c r="W161" s="4" t="s">
        <v>9</v>
      </c>
      <c r="X161" s="4"/>
      <c r="Y161" s="14">
        <v>45541</v>
      </c>
      <c r="Z161" s="14"/>
      <c r="AA161" s="191">
        <f>IF(RawDataGenPO[[#This Row],[Date Gen PO]]="","",RawDataGenPO[[#This Row],[Date recive bill]]-RawDataGenPO[[#This Row],[Date Gen PO]])</f>
        <v>31</v>
      </c>
      <c r="AB161" s="192" t="str">
        <f>IF(RawDataGenPO[[#This Row],[GRN-PO date (Day)]]&gt;RawDataGenPO[[#This Row],[Lead time delivery (day)]],"over deliverry","Ontime")</f>
        <v>Ontime</v>
      </c>
      <c r="AC161" s="195"/>
    </row>
    <row r="162" spans="1:29" s="6" customFormat="1" ht="28.5" x14ac:dyDescent="0.25">
      <c r="A162" s="4">
        <f>ROW()-ROW(RawDataGenPO[[#Headers],[No.]])</f>
        <v>161</v>
      </c>
      <c r="B162" s="35" t="s">
        <v>16</v>
      </c>
      <c r="C162" s="38">
        <v>45503</v>
      </c>
      <c r="D162" s="38"/>
      <c r="E162" s="38"/>
      <c r="F162" s="38">
        <v>45503</v>
      </c>
      <c r="G162" s="60" t="s">
        <v>491</v>
      </c>
      <c r="H162" s="68" t="s">
        <v>492</v>
      </c>
      <c r="I162" s="156">
        <f>IF(RawDataGenPO[[#This Row],[PO No.]]="","",RawDataGenPO[[#This Row],[DMY Create PR]]+7)</f>
        <v>45510</v>
      </c>
      <c r="J162" s="156"/>
      <c r="K162" s="153">
        <v>35</v>
      </c>
      <c r="L162" s="4" t="s">
        <v>308</v>
      </c>
      <c r="M162" s="35" t="s">
        <v>479</v>
      </c>
      <c r="N162" s="231" t="s">
        <v>30</v>
      </c>
      <c r="O162" s="3">
        <v>4</v>
      </c>
      <c r="P162" s="39" t="s">
        <v>495</v>
      </c>
      <c r="Q162" s="65">
        <v>1</v>
      </c>
      <c r="R162" s="4" t="s">
        <v>398</v>
      </c>
      <c r="S162" s="41">
        <f>RawDataGenPO[[#This Row],[Total price]]/RawDataGenPO[[#This Row],[Qty'']]</f>
        <v>1000</v>
      </c>
      <c r="T162" s="63">
        <v>1000</v>
      </c>
      <c r="U162" s="13"/>
      <c r="V162" s="35" t="s">
        <v>494</v>
      </c>
      <c r="W162" s="4" t="s">
        <v>9</v>
      </c>
      <c r="X162" s="4"/>
      <c r="Y162" s="14">
        <v>45541</v>
      </c>
      <c r="Z162" s="14"/>
      <c r="AA162" s="191">
        <f>IF(RawDataGenPO[[#This Row],[Date Gen PO]]="","",RawDataGenPO[[#This Row],[Date recive bill]]-RawDataGenPO[[#This Row],[Date Gen PO]])</f>
        <v>31</v>
      </c>
      <c r="AB162" s="192" t="str">
        <f>IF(RawDataGenPO[[#This Row],[GRN-PO date (Day)]]&gt;RawDataGenPO[[#This Row],[Lead time delivery (day)]],"over deliverry","Ontime")</f>
        <v>Ontime</v>
      </c>
      <c r="AC162" s="195"/>
    </row>
    <row r="163" spans="1:29" s="6" customFormat="1" ht="28.5" x14ac:dyDescent="0.25">
      <c r="A163" s="4">
        <f>ROW()-ROW(RawDataGenPO[[#Headers],[No.]])</f>
        <v>162</v>
      </c>
      <c r="B163" s="35" t="s">
        <v>16</v>
      </c>
      <c r="C163" s="38">
        <v>45503</v>
      </c>
      <c r="D163" s="38"/>
      <c r="E163" s="38"/>
      <c r="F163" s="38">
        <v>45503</v>
      </c>
      <c r="G163" s="61" t="s">
        <v>496</v>
      </c>
      <c r="H163" s="68" t="s">
        <v>492</v>
      </c>
      <c r="I163" s="156">
        <f>IF(RawDataGenPO[[#This Row],[PO No.]]="","",RawDataGenPO[[#This Row],[DMY Create PR]]+7)</f>
        <v>45510</v>
      </c>
      <c r="J163" s="156"/>
      <c r="K163" s="153">
        <v>35</v>
      </c>
      <c r="L163" s="4" t="s">
        <v>308</v>
      </c>
      <c r="M163" s="35" t="s">
        <v>479</v>
      </c>
      <c r="N163" s="231" t="s">
        <v>30</v>
      </c>
      <c r="O163" s="69">
        <v>5</v>
      </c>
      <c r="P163" s="39" t="s">
        <v>493</v>
      </c>
      <c r="Q163" s="65">
        <v>1</v>
      </c>
      <c r="R163" s="4" t="s">
        <v>295</v>
      </c>
      <c r="S163" s="41">
        <f>RawDataGenPO[[#This Row],[Total price]]/RawDataGenPO[[#This Row],[Qty'']]</f>
        <v>3500</v>
      </c>
      <c r="T163" s="63">
        <v>3500</v>
      </c>
      <c r="U163" s="13" t="s">
        <v>149</v>
      </c>
      <c r="V163" s="35" t="s">
        <v>497</v>
      </c>
      <c r="W163" s="4" t="s">
        <v>9</v>
      </c>
      <c r="X163" s="4"/>
      <c r="Y163" s="14">
        <v>45541</v>
      </c>
      <c r="Z163" s="14"/>
      <c r="AA163" s="191">
        <f>IF(RawDataGenPO[[#This Row],[Date Gen PO]]="","",RawDataGenPO[[#This Row],[Date recive bill]]-RawDataGenPO[[#This Row],[Date Gen PO]])</f>
        <v>31</v>
      </c>
      <c r="AB163" s="192" t="str">
        <f>IF(RawDataGenPO[[#This Row],[GRN-PO date (Day)]]&gt;RawDataGenPO[[#This Row],[Lead time delivery (day)]],"over deliverry","Ontime")</f>
        <v>Ontime</v>
      </c>
      <c r="AC163" s="195"/>
    </row>
    <row r="164" spans="1:29" s="6" customFormat="1" ht="28.5" x14ac:dyDescent="0.25">
      <c r="A164" s="4">
        <f>ROW()-ROW(RawDataGenPO[[#Headers],[No.]])</f>
        <v>163</v>
      </c>
      <c r="B164" s="35" t="s">
        <v>16</v>
      </c>
      <c r="C164" s="38">
        <v>45503</v>
      </c>
      <c r="D164" s="38"/>
      <c r="E164" s="38"/>
      <c r="F164" s="38">
        <v>45503</v>
      </c>
      <c r="G164" s="61" t="s">
        <v>496</v>
      </c>
      <c r="H164" s="68" t="s">
        <v>492</v>
      </c>
      <c r="I164" s="156">
        <f>IF(RawDataGenPO[[#This Row],[PO No.]]="","",RawDataGenPO[[#This Row],[DMY Create PR]]+7)</f>
        <v>45510</v>
      </c>
      <c r="J164" s="156"/>
      <c r="K164" s="153">
        <v>35</v>
      </c>
      <c r="L164" s="4" t="s">
        <v>308</v>
      </c>
      <c r="M164" s="35" t="s">
        <v>479</v>
      </c>
      <c r="N164" s="231" t="s">
        <v>30</v>
      </c>
      <c r="O164" s="69">
        <v>6</v>
      </c>
      <c r="P164" s="39" t="s">
        <v>493</v>
      </c>
      <c r="Q164" s="40">
        <v>1</v>
      </c>
      <c r="R164" s="4" t="s">
        <v>295</v>
      </c>
      <c r="S164" s="41">
        <f>RawDataGenPO[[#This Row],[Total price]]/RawDataGenPO[[#This Row],[Qty'']]</f>
        <v>3500</v>
      </c>
      <c r="T164" s="42">
        <v>3500</v>
      </c>
      <c r="U164" s="13" t="s">
        <v>149</v>
      </c>
      <c r="V164" s="35" t="s">
        <v>497</v>
      </c>
      <c r="W164" s="4" t="s">
        <v>9</v>
      </c>
      <c r="X164" s="4"/>
      <c r="Y164" s="14">
        <v>45541</v>
      </c>
      <c r="Z164" s="14"/>
      <c r="AA164" s="191">
        <f>IF(RawDataGenPO[[#This Row],[Date Gen PO]]="","",RawDataGenPO[[#This Row],[Date recive bill]]-RawDataGenPO[[#This Row],[Date Gen PO]])</f>
        <v>31</v>
      </c>
      <c r="AB164" s="192" t="str">
        <f>IF(RawDataGenPO[[#This Row],[GRN-PO date (Day)]]&gt;RawDataGenPO[[#This Row],[Lead time delivery (day)]],"over deliverry","Ontime")</f>
        <v>Ontime</v>
      </c>
      <c r="AC164" s="195"/>
    </row>
    <row r="165" spans="1:29" s="6" customFormat="1" ht="28.5" x14ac:dyDescent="0.25">
      <c r="A165" s="4">
        <f>ROW()-ROW(RawDataGenPO[[#Headers],[No.]])</f>
        <v>164</v>
      </c>
      <c r="B165" s="35" t="s">
        <v>16</v>
      </c>
      <c r="C165" s="38">
        <v>45503</v>
      </c>
      <c r="D165" s="38"/>
      <c r="E165" s="38"/>
      <c r="F165" s="38">
        <v>45503</v>
      </c>
      <c r="G165" s="61" t="s">
        <v>496</v>
      </c>
      <c r="H165" s="68" t="s">
        <v>492</v>
      </c>
      <c r="I165" s="156">
        <f>IF(RawDataGenPO[[#This Row],[PO No.]]="","",RawDataGenPO[[#This Row],[DMY Create PR]]+7)</f>
        <v>45510</v>
      </c>
      <c r="J165" s="156"/>
      <c r="K165" s="153">
        <v>35</v>
      </c>
      <c r="L165" s="4" t="s">
        <v>308</v>
      </c>
      <c r="M165" s="35" t="s">
        <v>479</v>
      </c>
      <c r="N165" s="231" t="s">
        <v>30</v>
      </c>
      <c r="O165" s="69">
        <v>7</v>
      </c>
      <c r="P165" s="39" t="s">
        <v>495</v>
      </c>
      <c r="Q165" s="40">
        <v>1</v>
      </c>
      <c r="R165" s="4" t="s">
        <v>295</v>
      </c>
      <c r="S165" s="41">
        <f>RawDataGenPO[[#This Row],[Total price]]/RawDataGenPO[[#This Row],[Qty'']]</f>
        <v>1000</v>
      </c>
      <c r="T165" s="42">
        <v>1000</v>
      </c>
      <c r="U165" s="13" t="s">
        <v>149</v>
      </c>
      <c r="V165" s="35" t="s">
        <v>497</v>
      </c>
      <c r="W165" s="4" t="s">
        <v>9</v>
      </c>
      <c r="X165" s="4"/>
      <c r="Y165" s="14">
        <v>45541</v>
      </c>
      <c r="Z165" s="14"/>
      <c r="AA165" s="191">
        <f>IF(RawDataGenPO[[#This Row],[Date Gen PO]]="","",RawDataGenPO[[#This Row],[Date recive bill]]-RawDataGenPO[[#This Row],[Date Gen PO]])</f>
        <v>31</v>
      </c>
      <c r="AB165" s="192" t="str">
        <f>IF(RawDataGenPO[[#This Row],[GRN-PO date (Day)]]&gt;RawDataGenPO[[#This Row],[Lead time delivery (day)]],"over deliverry","Ontime")</f>
        <v>Ontime</v>
      </c>
      <c r="AC165" s="195"/>
    </row>
    <row r="166" spans="1:29" s="6" customFormat="1" ht="28.5" x14ac:dyDescent="0.25">
      <c r="A166" s="4">
        <f>ROW()-ROW(RawDataGenPO[[#Headers],[No.]])</f>
        <v>165</v>
      </c>
      <c r="B166" s="35" t="s">
        <v>16</v>
      </c>
      <c r="C166" s="38">
        <v>45503</v>
      </c>
      <c r="D166" s="38"/>
      <c r="E166" s="38"/>
      <c r="F166" s="38">
        <v>45503</v>
      </c>
      <c r="G166" s="61" t="s">
        <v>496</v>
      </c>
      <c r="H166" s="68" t="s">
        <v>492</v>
      </c>
      <c r="I166" s="156">
        <f>IF(RawDataGenPO[[#This Row],[PO No.]]="","",RawDataGenPO[[#This Row],[DMY Create PR]]+7)</f>
        <v>45510</v>
      </c>
      <c r="J166" s="156"/>
      <c r="K166" s="153">
        <v>60</v>
      </c>
      <c r="L166" s="4" t="s">
        <v>308</v>
      </c>
      <c r="M166" s="35" t="s">
        <v>479</v>
      </c>
      <c r="N166" s="231" t="s">
        <v>30</v>
      </c>
      <c r="O166" s="69">
        <v>8</v>
      </c>
      <c r="P166" s="62" t="s">
        <v>495</v>
      </c>
      <c r="Q166" s="40">
        <v>1</v>
      </c>
      <c r="R166" s="4" t="s">
        <v>295</v>
      </c>
      <c r="S166" s="41">
        <f>RawDataGenPO[[#This Row],[Total price]]/RawDataGenPO[[#This Row],[Qty'']]</f>
        <v>1000</v>
      </c>
      <c r="T166" s="42">
        <v>1000</v>
      </c>
      <c r="U166" s="13" t="s">
        <v>149</v>
      </c>
      <c r="V166" s="35" t="s">
        <v>497</v>
      </c>
      <c r="W166" s="4" t="s">
        <v>9</v>
      </c>
      <c r="X166" s="4"/>
      <c r="Y166" s="14">
        <v>45541</v>
      </c>
      <c r="Z166" s="14"/>
      <c r="AA166" s="191">
        <f>IF(RawDataGenPO[[#This Row],[Date Gen PO]]="","",RawDataGenPO[[#This Row],[Date recive bill]]-RawDataGenPO[[#This Row],[Date Gen PO]])</f>
        <v>31</v>
      </c>
      <c r="AB166" s="192" t="str">
        <f>IF(RawDataGenPO[[#This Row],[GRN-PO date (Day)]]&gt;RawDataGenPO[[#This Row],[Lead time delivery (day)]],"over deliverry","Ontime")</f>
        <v>Ontime</v>
      </c>
      <c r="AC166" s="194"/>
    </row>
    <row r="167" spans="1:29" s="6" customFormat="1" ht="28.5" x14ac:dyDescent="0.25">
      <c r="A167" s="4">
        <f>ROW()-ROW(RawDataGenPO[[#Headers],[No.]])</f>
        <v>166</v>
      </c>
      <c r="B167" s="35" t="s">
        <v>16</v>
      </c>
      <c r="C167" s="38">
        <v>45503</v>
      </c>
      <c r="D167" s="38"/>
      <c r="E167" s="38"/>
      <c r="F167" s="38">
        <v>45503</v>
      </c>
      <c r="G167" s="60" t="s">
        <v>498</v>
      </c>
      <c r="H167" s="68" t="s">
        <v>499</v>
      </c>
      <c r="I167" s="156">
        <f>IF(RawDataGenPO[[#This Row],[PO No.]]="","",RawDataGenPO[[#This Row],[DMY Create PR]]+7)</f>
        <v>45510</v>
      </c>
      <c r="J167" s="156"/>
      <c r="K167" s="153">
        <v>60</v>
      </c>
      <c r="L167" s="4" t="s">
        <v>308</v>
      </c>
      <c r="M167" s="35" t="s">
        <v>479</v>
      </c>
      <c r="N167" s="231" t="s">
        <v>30</v>
      </c>
      <c r="O167" s="69">
        <v>1</v>
      </c>
      <c r="P167" s="62" t="s">
        <v>500</v>
      </c>
      <c r="Q167" s="40">
        <v>1</v>
      </c>
      <c r="R167" s="4" t="s">
        <v>398</v>
      </c>
      <c r="S167" s="41">
        <f>RawDataGenPO[[#This Row],[Total price]]/RawDataGenPO[[#This Row],[Qty'']]</f>
        <v>19750</v>
      </c>
      <c r="T167" s="42">
        <v>19750</v>
      </c>
      <c r="U167" s="13"/>
      <c r="V167" s="35" t="s">
        <v>501</v>
      </c>
      <c r="W167" s="4" t="s">
        <v>9</v>
      </c>
      <c r="X167" s="4"/>
      <c r="Y167" s="14">
        <v>45546</v>
      </c>
      <c r="Z167" s="14"/>
      <c r="AA167" s="191">
        <f>IF(RawDataGenPO[[#This Row],[Date Gen PO]]="","",RawDataGenPO[[#This Row],[Date recive bill]]-RawDataGenPO[[#This Row],[Date Gen PO]])</f>
        <v>36</v>
      </c>
      <c r="AB167" s="192" t="str">
        <f>IF(RawDataGenPO[[#This Row],[GRN-PO date (Day)]]&gt;RawDataGenPO[[#This Row],[Lead time delivery (day)]],"over deliverry","Ontime")</f>
        <v>Ontime</v>
      </c>
      <c r="AC167" s="194"/>
    </row>
    <row r="168" spans="1:29" s="6" customFormat="1" ht="28.5" x14ac:dyDescent="0.25">
      <c r="A168" s="4">
        <f>ROW()-ROW(RawDataGenPO[[#Headers],[No.]])</f>
        <v>167</v>
      </c>
      <c r="B168" s="35" t="s">
        <v>16</v>
      </c>
      <c r="C168" s="38">
        <v>45503</v>
      </c>
      <c r="D168" s="38"/>
      <c r="E168" s="38"/>
      <c r="F168" s="38">
        <v>45503</v>
      </c>
      <c r="G168" s="61" t="s">
        <v>498</v>
      </c>
      <c r="H168" s="68" t="s">
        <v>499</v>
      </c>
      <c r="I168" s="156">
        <f>IF(RawDataGenPO[[#This Row],[PO No.]]="","",RawDataGenPO[[#This Row],[DMY Create PR]]+7)</f>
        <v>45510</v>
      </c>
      <c r="J168" s="156"/>
      <c r="K168" s="153">
        <v>60</v>
      </c>
      <c r="L168" s="4" t="s">
        <v>308</v>
      </c>
      <c r="M168" s="35" t="s">
        <v>479</v>
      </c>
      <c r="N168" s="231" t="s">
        <v>30</v>
      </c>
      <c r="O168" s="69">
        <v>2</v>
      </c>
      <c r="P168" s="62" t="s">
        <v>500</v>
      </c>
      <c r="Q168" s="40">
        <v>1</v>
      </c>
      <c r="R168" s="4" t="s">
        <v>295</v>
      </c>
      <c r="S168" s="41">
        <f>RawDataGenPO[[#This Row],[Total price]]/RawDataGenPO[[#This Row],[Qty'']]</f>
        <v>19750</v>
      </c>
      <c r="T168" s="42">
        <v>19750</v>
      </c>
      <c r="U168" s="13" t="s">
        <v>149</v>
      </c>
      <c r="V168" s="35" t="s">
        <v>502</v>
      </c>
      <c r="W168" s="4" t="s">
        <v>9</v>
      </c>
      <c r="X168" s="4"/>
      <c r="Y168" s="14">
        <v>45546</v>
      </c>
      <c r="Z168" s="14"/>
      <c r="AA168" s="191">
        <f>IF(RawDataGenPO[[#This Row],[Date Gen PO]]="","",RawDataGenPO[[#This Row],[Date recive bill]]-RawDataGenPO[[#This Row],[Date Gen PO]])</f>
        <v>36</v>
      </c>
      <c r="AB168" s="192" t="str">
        <f>IF(RawDataGenPO[[#This Row],[GRN-PO date (Day)]]&gt;RawDataGenPO[[#This Row],[Lead time delivery (day)]],"over deliverry","Ontime")</f>
        <v>Ontime</v>
      </c>
      <c r="AC168" s="194"/>
    </row>
    <row r="169" spans="1:29" s="6" customFormat="1" ht="28.5" x14ac:dyDescent="0.25">
      <c r="A169" s="4">
        <f>ROW()-ROW(RawDataGenPO[[#Headers],[No.]])</f>
        <v>168</v>
      </c>
      <c r="B169" s="35" t="s">
        <v>18</v>
      </c>
      <c r="C169" s="43">
        <v>45518</v>
      </c>
      <c r="D169" s="38"/>
      <c r="E169" s="38"/>
      <c r="F169" s="43">
        <v>45518</v>
      </c>
      <c r="G169" s="60" t="s">
        <v>323</v>
      </c>
      <c r="H169" s="68" t="s">
        <v>503</v>
      </c>
      <c r="I169" s="156">
        <f>IF(RawDataGenPO[[#This Row],[PO No.]]="","",RawDataGenPO[[#This Row],[DMY Create PR]]+7)</f>
        <v>45525</v>
      </c>
      <c r="J169" s="156"/>
      <c r="K169" s="153">
        <v>60</v>
      </c>
      <c r="L169" s="4" t="s">
        <v>489</v>
      </c>
      <c r="M169" s="35" t="s">
        <v>479</v>
      </c>
      <c r="N169" s="231" t="s">
        <v>36</v>
      </c>
      <c r="O169" s="69">
        <v>1</v>
      </c>
      <c r="P169" s="62" t="s">
        <v>504</v>
      </c>
      <c r="Q169" s="40">
        <v>1</v>
      </c>
      <c r="R169" s="35" t="s">
        <v>481</v>
      </c>
      <c r="S169" s="71">
        <f>RawDataGenPO[[#This Row],[Total price]]/RawDataGenPO[[#This Row],[Qty'']]</f>
        <v>5250</v>
      </c>
      <c r="T169" s="72">
        <v>5250</v>
      </c>
      <c r="U169" s="13" t="s">
        <v>149</v>
      </c>
      <c r="V169" s="48" t="s">
        <v>505</v>
      </c>
      <c r="W169" s="4" t="s">
        <v>9</v>
      </c>
      <c r="X169" s="4"/>
      <c r="Y169" s="14">
        <v>45548</v>
      </c>
      <c r="Z169" s="14"/>
      <c r="AA169" s="191">
        <f>IF(RawDataGenPO[[#This Row],[Date Gen PO]]="","",RawDataGenPO[[#This Row],[Date recive bill]]-RawDataGenPO[[#This Row],[Date Gen PO]])</f>
        <v>23</v>
      </c>
      <c r="AB169" s="192" t="str">
        <f>IF(RawDataGenPO[[#This Row],[GRN-PO date (Day)]]&gt;RawDataGenPO[[#This Row],[Lead time delivery (day)]],"over deliverry","Ontime")</f>
        <v>Ontime</v>
      </c>
      <c r="AC169" s="194"/>
    </row>
    <row r="170" spans="1:29" s="6" customFormat="1" x14ac:dyDescent="0.25">
      <c r="A170" s="4">
        <f>ROW()-ROW(RawDataGenPO[[#Headers],[No.]])</f>
        <v>169</v>
      </c>
      <c r="B170" s="35" t="s">
        <v>18</v>
      </c>
      <c r="C170" s="43">
        <v>45514</v>
      </c>
      <c r="D170" s="38"/>
      <c r="E170" s="38"/>
      <c r="F170" s="43">
        <v>45514</v>
      </c>
      <c r="G170" s="61" t="s">
        <v>506</v>
      </c>
      <c r="H170" s="47" t="s">
        <v>507</v>
      </c>
      <c r="I170" s="156">
        <f>IF(RawDataGenPO[[#This Row],[PO No.]]="","",RawDataGenPO[[#This Row],[DMY Create PR]]+7)</f>
        <v>45521</v>
      </c>
      <c r="J170" s="156"/>
      <c r="K170" s="153">
        <v>20</v>
      </c>
      <c r="L170" s="4" t="s">
        <v>193</v>
      </c>
      <c r="M170" s="35" t="s">
        <v>217</v>
      </c>
      <c r="N170" s="231" t="s">
        <v>62</v>
      </c>
      <c r="O170" s="69">
        <v>2</v>
      </c>
      <c r="P170" s="39" t="s">
        <v>508</v>
      </c>
      <c r="Q170" s="40">
        <v>1</v>
      </c>
      <c r="R170" s="4" t="s">
        <v>481</v>
      </c>
      <c r="S170" s="41">
        <f>RawDataGenPO[[#This Row],[Total price]]/RawDataGenPO[[#This Row],[Qty'']]</f>
        <v>2900</v>
      </c>
      <c r="T170" s="42">
        <v>2900</v>
      </c>
      <c r="U170" s="13" t="s">
        <v>149</v>
      </c>
      <c r="V170" s="35" t="s">
        <v>205</v>
      </c>
      <c r="W170" s="4" t="s">
        <v>9</v>
      </c>
      <c r="X170" s="4"/>
      <c r="Y170" s="14">
        <v>45537</v>
      </c>
      <c r="Z170" s="14"/>
      <c r="AA170" s="191">
        <f>IF(RawDataGenPO[[#This Row],[Date Gen PO]]="","",RawDataGenPO[[#This Row],[Date recive bill]]-RawDataGenPO[[#This Row],[Date Gen PO]])</f>
        <v>16</v>
      </c>
      <c r="AB170" s="192" t="str">
        <f>IF(RawDataGenPO[[#This Row],[GRN-PO date (Day)]]&gt;RawDataGenPO[[#This Row],[Lead time delivery (day)]],"over deliverry","Ontime")</f>
        <v>Ontime</v>
      </c>
      <c r="AC170" s="194"/>
    </row>
    <row r="171" spans="1:29" s="6" customFormat="1" x14ac:dyDescent="0.25">
      <c r="A171" s="4">
        <f>ROW()-ROW(RawDataGenPO[[#Headers],[No.]])</f>
        <v>170</v>
      </c>
      <c r="B171" s="35" t="s">
        <v>18</v>
      </c>
      <c r="C171" s="43">
        <v>45514</v>
      </c>
      <c r="D171" s="38"/>
      <c r="E171" s="38"/>
      <c r="F171" s="43">
        <v>45514</v>
      </c>
      <c r="G171" s="61" t="s">
        <v>506</v>
      </c>
      <c r="H171" s="47" t="s">
        <v>507</v>
      </c>
      <c r="I171" s="156">
        <f>IF(RawDataGenPO[[#This Row],[PO No.]]="","",RawDataGenPO[[#This Row],[DMY Create PR]]+7)</f>
        <v>45521</v>
      </c>
      <c r="J171" s="156"/>
      <c r="K171" s="153">
        <v>20</v>
      </c>
      <c r="L171" s="4" t="s">
        <v>193</v>
      </c>
      <c r="M171" s="35" t="s">
        <v>217</v>
      </c>
      <c r="N171" s="231" t="s">
        <v>62</v>
      </c>
      <c r="O171" s="69">
        <v>3</v>
      </c>
      <c r="P171" s="39" t="s">
        <v>509</v>
      </c>
      <c r="Q171" s="40">
        <v>1</v>
      </c>
      <c r="R171" s="4" t="s">
        <v>481</v>
      </c>
      <c r="S171" s="41">
        <f>RawDataGenPO[[#This Row],[Total price]]/RawDataGenPO[[#This Row],[Qty'']]</f>
        <v>2600</v>
      </c>
      <c r="T171" s="42">
        <v>2600</v>
      </c>
      <c r="U171" s="13" t="s">
        <v>149</v>
      </c>
      <c r="V171" s="35" t="s">
        <v>205</v>
      </c>
      <c r="W171" s="4" t="s">
        <v>9</v>
      </c>
      <c r="X171" s="4"/>
      <c r="Y171" s="14">
        <v>45537</v>
      </c>
      <c r="Z171" s="14"/>
      <c r="AA171" s="191">
        <f>IF(RawDataGenPO[[#This Row],[Date Gen PO]]="","",RawDataGenPO[[#This Row],[Date recive bill]]-RawDataGenPO[[#This Row],[Date Gen PO]])</f>
        <v>16</v>
      </c>
      <c r="AB171" s="192" t="str">
        <f>IF(RawDataGenPO[[#This Row],[GRN-PO date (Day)]]&gt;RawDataGenPO[[#This Row],[Lead time delivery (day)]],"over deliverry","Ontime")</f>
        <v>Ontime</v>
      </c>
      <c r="AC171" s="194"/>
    </row>
    <row r="172" spans="1:29" s="6" customFormat="1" x14ac:dyDescent="0.25">
      <c r="A172" s="4">
        <f>ROW()-ROW(RawDataGenPO[[#Headers],[No.]])</f>
        <v>171</v>
      </c>
      <c r="B172" s="35" t="s">
        <v>18</v>
      </c>
      <c r="C172" s="43">
        <v>45514</v>
      </c>
      <c r="D172" s="38"/>
      <c r="E172" s="38"/>
      <c r="F172" s="43">
        <v>45514</v>
      </c>
      <c r="G172" s="61" t="s">
        <v>506</v>
      </c>
      <c r="H172" s="47" t="s">
        <v>507</v>
      </c>
      <c r="I172" s="156">
        <f>IF(RawDataGenPO[[#This Row],[PO No.]]="","",RawDataGenPO[[#This Row],[DMY Create PR]]+7)</f>
        <v>45521</v>
      </c>
      <c r="J172" s="156"/>
      <c r="K172" s="153">
        <v>20</v>
      </c>
      <c r="L172" s="4" t="s">
        <v>193</v>
      </c>
      <c r="M172" s="35" t="s">
        <v>217</v>
      </c>
      <c r="N172" s="231" t="s">
        <v>62</v>
      </c>
      <c r="O172" s="69">
        <v>4</v>
      </c>
      <c r="P172" s="39" t="s">
        <v>509</v>
      </c>
      <c r="Q172" s="40">
        <v>1</v>
      </c>
      <c r="R172" s="4" t="s">
        <v>481</v>
      </c>
      <c r="S172" s="41">
        <f>RawDataGenPO[[#This Row],[Total price]]/RawDataGenPO[[#This Row],[Qty'']]</f>
        <v>10000</v>
      </c>
      <c r="T172" s="42">
        <v>10000</v>
      </c>
      <c r="U172" s="13" t="s">
        <v>149</v>
      </c>
      <c r="V172" s="35" t="s">
        <v>205</v>
      </c>
      <c r="W172" s="4" t="s">
        <v>9</v>
      </c>
      <c r="X172" s="4"/>
      <c r="Y172" s="14">
        <v>45537</v>
      </c>
      <c r="Z172" s="14"/>
      <c r="AA172" s="191">
        <f>IF(RawDataGenPO[[#This Row],[Date Gen PO]]="","",RawDataGenPO[[#This Row],[Date recive bill]]-RawDataGenPO[[#This Row],[Date Gen PO]])</f>
        <v>16</v>
      </c>
      <c r="AB172" s="192" t="str">
        <f>IF(RawDataGenPO[[#This Row],[GRN-PO date (Day)]]&gt;RawDataGenPO[[#This Row],[Lead time delivery (day)]],"over deliverry","Ontime")</f>
        <v>Ontime</v>
      </c>
      <c r="AC172" s="194"/>
    </row>
    <row r="173" spans="1:29" s="6" customFormat="1" ht="37.5" customHeight="1" x14ac:dyDescent="0.25">
      <c r="A173" s="4">
        <f>ROW()-ROW(RawDataGenPO[[#Headers],[No.]])</f>
        <v>172</v>
      </c>
      <c r="B173" s="35" t="s">
        <v>18</v>
      </c>
      <c r="C173" s="73">
        <v>45514</v>
      </c>
      <c r="D173" s="38"/>
      <c r="E173" s="45"/>
      <c r="F173" s="73">
        <v>45514</v>
      </c>
      <c r="G173" s="61" t="s">
        <v>506</v>
      </c>
      <c r="H173" s="47" t="s">
        <v>507</v>
      </c>
      <c r="I173" s="156">
        <f>IF(RawDataGenPO[[#This Row],[PO No.]]="","",RawDataGenPO[[#This Row],[DMY Create PR]]+7)</f>
        <v>45521</v>
      </c>
      <c r="J173" s="156"/>
      <c r="K173" s="153">
        <v>20</v>
      </c>
      <c r="L173" s="4" t="s">
        <v>193</v>
      </c>
      <c r="M173" s="35" t="s">
        <v>217</v>
      </c>
      <c r="N173" s="231" t="s">
        <v>62</v>
      </c>
      <c r="O173" s="69">
        <v>5</v>
      </c>
      <c r="P173" s="39" t="s">
        <v>510</v>
      </c>
      <c r="Q173" s="40">
        <v>2</v>
      </c>
      <c r="R173" s="4" t="s">
        <v>481</v>
      </c>
      <c r="S173" s="41">
        <f>RawDataGenPO[[#This Row],[Total price]]/RawDataGenPO[[#This Row],[Qty'']]</f>
        <v>2100</v>
      </c>
      <c r="T173" s="42">
        <v>4200</v>
      </c>
      <c r="U173" s="13" t="s">
        <v>149</v>
      </c>
      <c r="V173" s="35" t="s">
        <v>205</v>
      </c>
      <c r="W173" s="4" t="s">
        <v>9</v>
      </c>
      <c r="X173" s="4"/>
      <c r="Y173" s="14">
        <v>45537</v>
      </c>
      <c r="Z173" s="14"/>
      <c r="AA173" s="191">
        <f>IF(RawDataGenPO[[#This Row],[Date Gen PO]]="","",RawDataGenPO[[#This Row],[Date recive bill]]-RawDataGenPO[[#This Row],[Date Gen PO]])</f>
        <v>16</v>
      </c>
      <c r="AB173" s="192" t="str">
        <f>IF(RawDataGenPO[[#This Row],[GRN-PO date (Day)]]&gt;RawDataGenPO[[#This Row],[Lead time delivery (day)]],"over deliverry","Ontime")</f>
        <v>Ontime</v>
      </c>
      <c r="AC173" s="195"/>
    </row>
    <row r="174" spans="1:29" s="6" customFormat="1" x14ac:dyDescent="0.25">
      <c r="A174" s="4">
        <f>ROW()-ROW(RawDataGenPO[[#Headers],[No.]])</f>
        <v>173</v>
      </c>
      <c r="B174" s="35" t="s">
        <v>18</v>
      </c>
      <c r="C174" s="45">
        <v>45514</v>
      </c>
      <c r="D174" s="38"/>
      <c r="E174" s="45"/>
      <c r="F174" s="45">
        <v>45514</v>
      </c>
      <c r="G174" s="61" t="s">
        <v>506</v>
      </c>
      <c r="H174" s="68" t="s">
        <v>511</v>
      </c>
      <c r="I174" s="156">
        <f>IF(RawDataGenPO[[#This Row],[PO No.]]="","",RawDataGenPO[[#This Row],[DMY Create PR]]+7)</f>
        <v>45521</v>
      </c>
      <c r="J174" s="156"/>
      <c r="K174" s="153">
        <v>20</v>
      </c>
      <c r="L174" s="4" t="s">
        <v>193</v>
      </c>
      <c r="M174" s="35" t="s">
        <v>217</v>
      </c>
      <c r="N174" s="231" t="s">
        <v>62</v>
      </c>
      <c r="O174" s="69">
        <v>6</v>
      </c>
      <c r="P174" s="39" t="s">
        <v>512</v>
      </c>
      <c r="Q174" s="74">
        <v>1</v>
      </c>
      <c r="R174" s="4" t="s">
        <v>487</v>
      </c>
      <c r="S174" s="41">
        <f>RawDataGenPO[[#This Row],[Total price]]/RawDataGenPO[[#This Row],[Qty'']]</f>
        <v>2900</v>
      </c>
      <c r="T174" s="75">
        <v>2900</v>
      </c>
      <c r="U174" s="16" t="s">
        <v>149</v>
      </c>
      <c r="V174" s="35" t="s">
        <v>205</v>
      </c>
      <c r="W174" s="4" t="s">
        <v>9</v>
      </c>
      <c r="X174" s="4"/>
      <c r="Y174" s="14">
        <v>45537</v>
      </c>
      <c r="Z174" s="14"/>
      <c r="AA174" s="191">
        <f>IF(RawDataGenPO[[#This Row],[Date Gen PO]]="","",RawDataGenPO[[#This Row],[Date recive bill]]-RawDataGenPO[[#This Row],[Date Gen PO]])</f>
        <v>16</v>
      </c>
      <c r="AB174" s="192" t="str">
        <f>IF(RawDataGenPO[[#This Row],[GRN-PO date (Day)]]&gt;RawDataGenPO[[#This Row],[Lead time delivery (day)]],"over deliverry","Ontime")</f>
        <v>Ontime</v>
      </c>
      <c r="AC174" s="195"/>
    </row>
    <row r="175" spans="1:29" s="6" customFormat="1" x14ac:dyDescent="0.25">
      <c r="A175" s="4">
        <f>ROW()-ROW(RawDataGenPO[[#Headers],[No.]])</f>
        <v>174</v>
      </c>
      <c r="B175" s="35" t="s">
        <v>18</v>
      </c>
      <c r="C175" s="45">
        <v>45514</v>
      </c>
      <c r="D175" s="38"/>
      <c r="E175" s="45"/>
      <c r="F175" s="45">
        <v>45514</v>
      </c>
      <c r="G175" s="61" t="s">
        <v>506</v>
      </c>
      <c r="H175" s="68" t="s">
        <v>511</v>
      </c>
      <c r="I175" s="156">
        <f>IF(RawDataGenPO[[#This Row],[PO No.]]="","",RawDataGenPO[[#This Row],[DMY Create PR]]+7)</f>
        <v>45521</v>
      </c>
      <c r="J175" s="156"/>
      <c r="K175" s="153">
        <v>20</v>
      </c>
      <c r="L175" s="4" t="s">
        <v>193</v>
      </c>
      <c r="M175" s="35" t="s">
        <v>217</v>
      </c>
      <c r="N175" s="231" t="s">
        <v>62</v>
      </c>
      <c r="O175" s="69">
        <v>7</v>
      </c>
      <c r="P175" s="39" t="s">
        <v>509</v>
      </c>
      <c r="Q175" s="74">
        <v>1</v>
      </c>
      <c r="R175" s="4" t="s">
        <v>487</v>
      </c>
      <c r="S175" s="41">
        <f>RawDataGenPO[[#This Row],[Total price]]/RawDataGenPO[[#This Row],[Qty'']]</f>
        <v>2600</v>
      </c>
      <c r="T175" s="75">
        <v>2600</v>
      </c>
      <c r="U175" s="16" t="s">
        <v>149</v>
      </c>
      <c r="V175" s="35" t="s">
        <v>205</v>
      </c>
      <c r="W175" s="4" t="s">
        <v>9</v>
      </c>
      <c r="X175" s="4"/>
      <c r="Y175" s="14">
        <v>45537</v>
      </c>
      <c r="Z175" s="14"/>
      <c r="AA175" s="191">
        <f>IF(RawDataGenPO[[#This Row],[Date Gen PO]]="","",RawDataGenPO[[#This Row],[Date recive bill]]-RawDataGenPO[[#This Row],[Date Gen PO]])</f>
        <v>16</v>
      </c>
      <c r="AB175" s="192" t="str">
        <f>IF(RawDataGenPO[[#This Row],[GRN-PO date (Day)]]&gt;RawDataGenPO[[#This Row],[Lead time delivery (day)]],"over deliverry","Ontime")</f>
        <v>Ontime</v>
      </c>
      <c r="AC175" s="195"/>
    </row>
    <row r="176" spans="1:29" s="6" customFormat="1" x14ac:dyDescent="0.25">
      <c r="A176" s="4">
        <f>ROW()-ROW(RawDataGenPO[[#Headers],[No.]])</f>
        <v>175</v>
      </c>
      <c r="B176" s="35" t="s">
        <v>18</v>
      </c>
      <c r="C176" s="45">
        <v>45514</v>
      </c>
      <c r="D176" s="38"/>
      <c r="E176" s="45"/>
      <c r="F176" s="45">
        <v>45514</v>
      </c>
      <c r="G176" s="61" t="s">
        <v>506</v>
      </c>
      <c r="H176" s="68" t="s">
        <v>511</v>
      </c>
      <c r="I176" s="156">
        <f>IF(RawDataGenPO[[#This Row],[PO No.]]="","",RawDataGenPO[[#This Row],[DMY Create PR]]+7)</f>
        <v>45521</v>
      </c>
      <c r="J176" s="156"/>
      <c r="K176" s="153">
        <v>20</v>
      </c>
      <c r="L176" s="4" t="s">
        <v>193</v>
      </c>
      <c r="M176" s="35" t="s">
        <v>217</v>
      </c>
      <c r="N176" s="231" t="s">
        <v>62</v>
      </c>
      <c r="O176" s="69">
        <v>8</v>
      </c>
      <c r="P176" s="39" t="s">
        <v>513</v>
      </c>
      <c r="Q176" s="74">
        <v>1</v>
      </c>
      <c r="R176" s="4" t="s">
        <v>487</v>
      </c>
      <c r="S176" s="41">
        <f>RawDataGenPO[[#This Row],[Total price]]/RawDataGenPO[[#This Row],[Qty'']]</f>
        <v>10000</v>
      </c>
      <c r="T176" s="75">
        <v>10000</v>
      </c>
      <c r="U176" s="16" t="s">
        <v>149</v>
      </c>
      <c r="V176" s="35" t="s">
        <v>205</v>
      </c>
      <c r="W176" s="4" t="s">
        <v>9</v>
      </c>
      <c r="X176" s="4"/>
      <c r="Y176" s="14">
        <v>45537</v>
      </c>
      <c r="Z176" s="14"/>
      <c r="AA176" s="191">
        <f>IF(RawDataGenPO[[#This Row],[Date Gen PO]]="","",RawDataGenPO[[#This Row],[Date recive bill]]-RawDataGenPO[[#This Row],[Date Gen PO]])</f>
        <v>16</v>
      </c>
      <c r="AB176" s="192" t="str">
        <f>IF(RawDataGenPO[[#This Row],[GRN-PO date (Day)]]&gt;RawDataGenPO[[#This Row],[Lead time delivery (day)]],"over deliverry","Ontime")</f>
        <v>Ontime</v>
      </c>
      <c r="AC176" s="195"/>
    </row>
    <row r="177" spans="1:29" s="6" customFormat="1" x14ac:dyDescent="0.25">
      <c r="A177" s="4">
        <f>ROW()-ROW(RawDataGenPO[[#Headers],[No.]])</f>
        <v>176</v>
      </c>
      <c r="B177" s="35" t="s">
        <v>18</v>
      </c>
      <c r="C177" s="45">
        <v>45514</v>
      </c>
      <c r="D177" s="38"/>
      <c r="E177" s="45"/>
      <c r="F177" s="45">
        <v>45514</v>
      </c>
      <c r="G177" s="61" t="s">
        <v>506</v>
      </c>
      <c r="H177" s="68" t="s">
        <v>511</v>
      </c>
      <c r="I177" s="156">
        <f>IF(RawDataGenPO[[#This Row],[PO No.]]="","",RawDataGenPO[[#This Row],[DMY Create PR]]+7)</f>
        <v>45521</v>
      </c>
      <c r="J177" s="156"/>
      <c r="K177" s="153">
        <v>20</v>
      </c>
      <c r="L177" s="4" t="s">
        <v>193</v>
      </c>
      <c r="M177" s="35" t="s">
        <v>217</v>
      </c>
      <c r="N177" s="231" t="s">
        <v>62</v>
      </c>
      <c r="O177" s="69">
        <v>9</v>
      </c>
      <c r="P177" s="39" t="s">
        <v>510</v>
      </c>
      <c r="Q177" s="74">
        <v>2</v>
      </c>
      <c r="R177" s="4" t="s">
        <v>487</v>
      </c>
      <c r="S177" s="41">
        <f>RawDataGenPO[[#This Row],[Total price]]/RawDataGenPO[[#This Row],[Qty'']]</f>
        <v>4200</v>
      </c>
      <c r="T177" s="75">
        <v>8400</v>
      </c>
      <c r="U177" s="16" t="s">
        <v>149</v>
      </c>
      <c r="V177" s="35" t="s">
        <v>205</v>
      </c>
      <c r="W177" s="4" t="s">
        <v>9</v>
      </c>
      <c r="X177" s="4"/>
      <c r="Y177" s="14">
        <v>45537</v>
      </c>
      <c r="Z177" s="14"/>
      <c r="AA177" s="191">
        <f>IF(RawDataGenPO[[#This Row],[Date Gen PO]]="","",RawDataGenPO[[#This Row],[Date recive bill]]-RawDataGenPO[[#This Row],[Date Gen PO]])</f>
        <v>16</v>
      </c>
      <c r="AB177" s="192" t="str">
        <f>IF(RawDataGenPO[[#This Row],[GRN-PO date (Day)]]&gt;RawDataGenPO[[#This Row],[Lead time delivery (day)]],"over deliverry","Ontime")</f>
        <v>Ontime</v>
      </c>
      <c r="AC177" s="195"/>
    </row>
    <row r="178" spans="1:29" s="6" customFormat="1" ht="41.25" customHeight="1" x14ac:dyDescent="0.25">
      <c r="A178" s="4">
        <f>ROW()-ROW(RawDataGenPO[[#Headers],[No.]])</f>
        <v>177</v>
      </c>
      <c r="B178" s="35" t="s">
        <v>18</v>
      </c>
      <c r="C178" s="45">
        <v>45514</v>
      </c>
      <c r="D178" s="38"/>
      <c r="E178" s="45"/>
      <c r="F178" s="45">
        <v>45514</v>
      </c>
      <c r="G178" s="61" t="s">
        <v>514</v>
      </c>
      <c r="H178" s="68" t="s">
        <v>515</v>
      </c>
      <c r="I178" s="156">
        <f>IF(RawDataGenPO[[#This Row],[PO No.]]="","",RawDataGenPO[[#This Row],[DMY Create PR]]+7)</f>
        <v>45521</v>
      </c>
      <c r="J178" s="156"/>
      <c r="K178" s="153">
        <v>20</v>
      </c>
      <c r="L178" s="4" t="s">
        <v>193</v>
      </c>
      <c r="M178" s="35" t="s">
        <v>217</v>
      </c>
      <c r="N178" s="231" t="s">
        <v>63</v>
      </c>
      <c r="O178" s="69">
        <v>1</v>
      </c>
      <c r="P178" s="39" t="s">
        <v>516</v>
      </c>
      <c r="Q178" s="74">
        <v>1</v>
      </c>
      <c r="R178" s="4" t="s">
        <v>487</v>
      </c>
      <c r="S178" s="41">
        <f>RawDataGenPO[[#This Row],[Total price]]/RawDataGenPO[[#This Row],[Qty'']]</f>
        <v>2120</v>
      </c>
      <c r="T178" s="59">
        <v>2120</v>
      </c>
      <c r="U178" s="16" t="s">
        <v>149</v>
      </c>
      <c r="V178" s="35" t="s">
        <v>205</v>
      </c>
      <c r="W178" s="4" t="s">
        <v>9</v>
      </c>
      <c r="X178" s="4"/>
      <c r="Y178" s="14">
        <v>45537</v>
      </c>
      <c r="Z178" s="14"/>
      <c r="AA178" s="191">
        <f>IF(RawDataGenPO[[#This Row],[Date Gen PO]]="","",RawDataGenPO[[#This Row],[Date recive bill]]-RawDataGenPO[[#This Row],[Date Gen PO]])</f>
        <v>16</v>
      </c>
      <c r="AB178" s="192" t="str">
        <f>IF(RawDataGenPO[[#This Row],[GRN-PO date (Day)]]&gt;RawDataGenPO[[#This Row],[Lead time delivery (day)]],"over deliverry","Ontime")</f>
        <v>Ontime</v>
      </c>
      <c r="AC178" s="195"/>
    </row>
    <row r="179" spans="1:29" s="6" customFormat="1" x14ac:dyDescent="0.25">
      <c r="A179" s="4">
        <f>ROW()-ROW(RawDataGenPO[[#Headers],[No.]])</f>
        <v>178</v>
      </c>
      <c r="B179" s="35" t="s">
        <v>18</v>
      </c>
      <c r="C179" s="45">
        <v>45514</v>
      </c>
      <c r="D179" s="38"/>
      <c r="E179" s="45"/>
      <c r="F179" s="45">
        <v>45514</v>
      </c>
      <c r="G179" s="49" t="s">
        <v>514</v>
      </c>
      <c r="H179" s="4" t="s">
        <v>515</v>
      </c>
      <c r="I179" s="156">
        <f>IF(RawDataGenPO[[#This Row],[PO No.]]="","",RawDataGenPO[[#This Row],[DMY Create PR]]+7)</f>
        <v>45521</v>
      </c>
      <c r="J179" s="156"/>
      <c r="K179" s="153">
        <v>20</v>
      </c>
      <c r="L179" s="76" t="s">
        <v>193</v>
      </c>
      <c r="M179" s="35" t="s">
        <v>217</v>
      </c>
      <c r="N179" s="231" t="s">
        <v>63</v>
      </c>
      <c r="O179" s="3">
        <v>2</v>
      </c>
      <c r="P179" s="77" t="s">
        <v>509</v>
      </c>
      <c r="Q179" s="74">
        <v>1</v>
      </c>
      <c r="R179" s="4" t="s">
        <v>487</v>
      </c>
      <c r="S179" s="41">
        <f>RawDataGenPO[[#This Row],[Total price]]/RawDataGenPO[[#This Row],[Qty'']]</f>
        <v>1200</v>
      </c>
      <c r="T179" s="59">
        <v>1200</v>
      </c>
      <c r="U179" s="16" t="s">
        <v>149</v>
      </c>
      <c r="V179" s="35" t="s">
        <v>205</v>
      </c>
      <c r="W179" s="4" t="s">
        <v>9</v>
      </c>
      <c r="X179" s="4"/>
      <c r="Y179" s="14">
        <v>45537</v>
      </c>
      <c r="Z179" s="14"/>
      <c r="AA179" s="191">
        <f>IF(RawDataGenPO[[#This Row],[Date Gen PO]]="","",RawDataGenPO[[#This Row],[Date recive bill]]-RawDataGenPO[[#This Row],[Date Gen PO]])</f>
        <v>16</v>
      </c>
      <c r="AB179" s="192" t="str">
        <f>IF(RawDataGenPO[[#This Row],[GRN-PO date (Day)]]&gt;RawDataGenPO[[#This Row],[Lead time delivery (day)]],"over deliverry","Ontime")</f>
        <v>Ontime</v>
      </c>
      <c r="AC179" s="195"/>
    </row>
    <row r="180" spans="1:29" s="6" customFormat="1" x14ac:dyDescent="0.25">
      <c r="A180" s="4">
        <f>ROW()-ROW(RawDataGenPO[[#Headers],[No.]])</f>
        <v>179</v>
      </c>
      <c r="B180" s="35" t="s">
        <v>18</v>
      </c>
      <c r="C180" s="45">
        <v>45514</v>
      </c>
      <c r="D180" s="38"/>
      <c r="E180" s="45"/>
      <c r="F180" s="45">
        <v>45514</v>
      </c>
      <c r="G180" s="49" t="s">
        <v>514</v>
      </c>
      <c r="H180" s="4" t="s">
        <v>515</v>
      </c>
      <c r="I180" s="156">
        <f>IF(RawDataGenPO[[#This Row],[PO No.]]="","",RawDataGenPO[[#This Row],[DMY Create PR]]+7)</f>
        <v>45521</v>
      </c>
      <c r="J180" s="156"/>
      <c r="K180" s="153">
        <v>20</v>
      </c>
      <c r="L180" s="4" t="s">
        <v>193</v>
      </c>
      <c r="M180" s="35" t="s">
        <v>217</v>
      </c>
      <c r="N180" s="231" t="s">
        <v>63</v>
      </c>
      <c r="O180" s="3">
        <v>3</v>
      </c>
      <c r="P180" s="77" t="s">
        <v>513</v>
      </c>
      <c r="Q180" s="74">
        <v>1</v>
      </c>
      <c r="R180" s="4" t="s">
        <v>487</v>
      </c>
      <c r="S180" s="41">
        <f>RawDataGenPO[[#This Row],[Total price]]/RawDataGenPO[[#This Row],[Qty'']]</f>
        <v>7200</v>
      </c>
      <c r="T180" s="59">
        <v>7200</v>
      </c>
      <c r="U180" s="16" t="s">
        <v>149</v>
      </c>
      <c r="V180" s="35" t="s">
        <v>205</v>
      </c>
      <c r="W180" s="4" t="s">
        <v>9</v>
      </c>
      <c r="X180" s="4"/>
      <c r="Y180" s="14">
        <v>45537</v>
      </c>
      <c r="Z180" s="14"/>
      <c r="AA180" s="191">
        <f>IF(RawDataGenPO[[#This Row],[Date Gen PO]]="","",RawDataGenPO[[#This Row],[Date recive bill]]-RawDataGenPO[[#This Row],[Date Gen PO]])</f>
        <v>16</v>
      </c>
      <c r="AB180" s="192" t="str">
        <f>IF(RawDataGenPO[[#This Row],[GRN-PO date (Day)]]&gt;RawDataGenPO[[#This Row],[Lead time delivery (day)]],"over deliverry","Ontime")</f>
        <v>Ontime</v>
      </c>
      <c r="AC180" s="195"/>
    </row>
    <row r="181" spans="1:29" s="6" customFormat="1" x14ac:dyDescent="0.25">
      <c r="A181" s="4">
        <f>ROW()-ROW(RawDataGenPO[[#Headers],[No.]])</f>
        <v>180</v>
      </c>
      <c r="B181" s="35" t="s">
        <v>18</v>
      </c>
      <c r="C181" s="45">
        <v>45514</v>
      </c>
      <c r="D181" s="38"/>
      <c r="E181" s="45"/>
      <c r="F181" s="45">
        <v>45514</v>
      </c>
      <c r="G181" s="49" t="s">
        <v>514</v>
      </c>
      <c r="H181" s="4" t="s">
        <v>515</v>
      </c>
      <c r="I181" s="156">
        <f>IF(RawDataGenPO[[#This Row],[PO No.]]="","",RawDataGenPO[[#This Row],[DMY Create PR]]+7)</f>
        <v>45521</v>
      </c>
      <c r="J181" s="156"/>
      <c r="K181" s="153">
        <v>20</v>
      </c>
      <c r="L181" s="4" t="s">
        <v>193</v>
      </c>
      <c r="M181" s="35" t="s">
        <v>217</v>
      </c>
      <c r="N181" s="231" t="s">
        <v>63</v>
      </c>
      <c r="O181" s="3">
        <v>4</v>
      </c>
      <c r="P181" s="77" t="s">
        <v>510</v>
      </c>
      <c r="Q181" s="74">
        <v>1</v>
      </c>
      <c r="R181" s="4" t="s">
        <v>487</v>
      </c>
      <c r="S181" s="41">
        <f>RawDataGenPO[[#This Row],[Total price]]/RawDataGenPO[[#This Row],[Qty'']]</f>
        <v>4200</v>
      </c>
      <c r="T181" s="59">
        <v>4200</v>
      </c>
      <c r="U181" s="16" t="s">
        <v>149</v>
      </c>
      <c r="V181" s="35" t="s">
        <v>205</v>
      </c>
      <c r="W181" s="4" t="s">
        <v>9</v>
      </c>
      <c r="X181" s="4"/>
      <c r="Y181" s="14">
        <v>45537</v>
      </c>
      <c r="Z181" s="14"/>
      <c r="AA181" s="191">
        <f>IF(RawDataGenPO[[#This Row],[Date Gen PO]]="","",RawDataGenPO[[#This Row],[Date recive bill]]-RawDataGenPO[[#This Row],[Date Gen PO]])</f>
        <v>16</v>
      </c>
      <c r="AB181" s="192" t="str">
        <f>IF(RawDataGenPO[[#This Row],[GRN-PO date (Day)]]&gt;RawDataGenPO[[#This Row],[Lead time delivery (day)]],"over deliverry","Ontime")</f>
        <v>Ontime</v>
      </c>
      <c r="AC181" s="195"/>
    </row>
    <row r="182" spans="1:29" s="6" customFormat="1" x14ac:dyDescent="0.25">
      <c r="A182" s="4">
        <f>ROW()-ROW(RawDataGenPO[[#Headers],[No.]])</f>
        <v>181</v>
      </c>
      <c r="B182" s="35" t="s">
        <v>18</v>
      </c>
      <c r="C182" s="73">
        <v>45514</v>
      </c>
      <c r="D182" s="38"/>
      <c r="E182" s="45"/>
      <c r="F182" s="73">
        <v>45514</v>
      </c>
      <c r="G182" s="49" t="s">
        <v>514</v>
      </c>
      <c r="H182" s="3" t="s">
        <v>515</v>
      </c>
      <c r="I182" s="156">
        <f>IF(RawDataGenPO[[#This Row],[PO No.]]="","",RawDataGenPO[[#This Row],[DMY Create PR]]+7)</f>
        <v>45521</v>
      </c>
      <c r="J182" s="156"/>
      <c r="K182" s="153">
        <v>20</v>
      </c>
      <c r="L182" s="4" t="s">
        <v>193</v>
      </c>
      <c r="M182" s="35" t="s">
        <v>217</v>
      </c>
      <c r="N182" s="231" t="s">
        <v>63</v>
      </c>
      <c r="O182" s="3">
        <v>5</v>
      </c>
      <c r="P182" s="77" t="s">
        <v>516</v>
      </c>
      <c r="Q182" s="40">
        <v>1</v>
      </c>
      <c r="R182" s="4" t="s">
        <v>481</v>
      </c>
      <c r="S182" s="41">
        <f>RawDataGenPO[[#This Row],[Total price]]/RawDataGenPO[[#This Row],[Qty'']]</f>
        <v>2120</v>
      </c>
      <c r="T182" s="42">
        <v>2120</v>
      </c>
      <c r="U182" s="13" t="s">
        <v>149</v>
      </c>
      <c r="V182" s="35" t="s">
        <v>205</v>
      </c>
      <c r="W182" s="4" t="s">
        <v>9</v>
      </c>
      <c r="X182" s="4"/>
      <c r="Y182" s="14">
        <v>45537</v>
      </c>
      <c r="Z182" s="14"/>
      <c r="AA182" s="191">
        <f>IF(RawDataGenPO[[#This Row],[Date Gen PO]]="","",RawDataGenPO[[#This Row],[Date recive bill]]-RawDataGenPO[[#This Row],[Date Gen PO]])</f>
        <v>16</v>
      </c>
      <c r="AB182" s="192" t="str">
        <f>IF(RawDataGenPO[[#This Row],[GRN-PO date (Day)]]&gt;RawDataGenPO[[#This Row],[Lead time delivery (day)]],"over deliverry","Ontime")</f>
        <v>Ontime</v>
      </c>
      <c r="AC182" s="195"/>
    </row>
    <row r="183" spans="1:29" s="6" customFormat="1" x14ac:dyDescent="0.25">
      <c r="A183" s="4">
        <f>ROW()-ROW(RawDataGenPO[[#Headers],[No.]])</f>
        <v>182</v>
      </c>
      <c r="B183" s="35" t="s">
        <v>18</v>
      </c>
      <c r="C183" s="73">
        <v>45514</v>
      </c>
      <c r="D183" s="38"/>
      <c r="E183" s="45"/>
      <c r="F183" s="73">
        <v>45514</v>
      </c>
      <c r="G183" s="49" t="s">
        <v>514</v>
      </c>
      <c r="H183" s="3" t="s">
        <v>515</v>
      </c>
      <c r="I183" s="156">
        <f>IF(RawDataGenPO[[#This Row],[PO No.]]="","",RawDataGenPO[[#This Row],[DMY Create PR]]+7)</f>
        <v>45521</v>
      </c>
      <c r="J183" s="156"/>
      <c r="K183" s="153">
        <v>20</v>
      </c>
      <c r="L183" s="4" t="s">
        <v>193</v>
      </c>
      <c r="M183" s="35" t="s">
        <v>217</v>
      </c>
      <c r="N183" s="231" t="s">
        <v>63</v>
      </c>
      <c r="O183" s="3">
        <v>6</v>
      </c>
      <c r="P183" s="77" t="s">
        <v>509</v>
      </c>
      <c r="Q183" s="40">
        <v>1</v>
      </c>
      <c r="R183" s="4" t="s">
        <v>481</v>
      </c>
      <c r="S183" s="41">
        <f>RawDataGenPO[[#This Row],[Total price]]/RawDataGenPO[[#This Row],[Qty'']]</f>
        <v>1200</v>
      </c>
      <c r="T183" s="42">
        <v>1200</v>
      </c>
      <c r="U183" s="13" t="s">
        <v>149</v>
      </c>
      <c r="V183" s="35" t="s">
        <v>205</v>
      </c>
      <c r="W183" s="4" t="s">
        <v>9</v>
      </c>
      <c r="X183" s="4"/>
      <c r="Y183" s="14">
        <v>45537</v>
      </c>
      <c r="Z183" s="14"/>
      <c r="AA183" s="191">
        <f>IF(RawDataGenPO[[#This Row],[Date Gen PO]]="","",RawDataGenPO[[#This Row],[Date recive bill]]-RawDataGenPO[[#This Row],[Date Gen PO]])</f>
        <v>16</v>
      </c>
      <c r="AB183" s="192" t="str">
        <f>IF(RawDataGenPO[[#This Row],[GRN-PO date (Day)]]&gt;RawDataGenPO[[#This Row],[Lead time delivery (day)]],"over deliverry","Ontime")</f>
        <v>Ontime</v>
      </c>
      <c r="AC183" s="195"/>
    </row>
    <row r="184" spans="1:29" s="6" customFormat="1" x14ac:dyDescent="0.25">
      <c r="A184" s="4">
        <f>ROW()-ROW(RawDataGenPO[[#Headers],[No.]])</f>
        <v>183</v>
      </c>
      <c r="B184" s="35" t="s">
        <v>18</v>
      </c>
      <c r="C184" s="73">
        <v>45514</v>
      </c>
      <c r="D184" s="38"/>
      <c r="E184" s="45"/>
      <c r="F184" s="73">
        <v>45514</v>
      </c>
      <c r="G184" s="49" t="s">
        <v>514</v>
      </c>
      <c r="H184" s="3" t="s">
        <v>515</v>
      </c>
      <c r="I184" s="156">
        <f>IF(RawDataGenPO[[#This Row],[PO No.]]="","",RawDataGenPO[[#This Row],[DMY Create PR]]+7)</f>
        <v>45521</v>
      </c>
      <c r="J184" s="156"/>
      <c r="K184" s="153">
        <v>20</v>
      </c>
      <c r="L184" s="4" t="s">
        <v>193</v>
      </c>
      <c r="M184" s="35" t="s">
        <v>217</v>
      </c>
      <c r="N184" s="231" t="s">
        <v>63</v>
      </c>
      <c r="O184" s="3">
        <v>7</v>
      </c>
      <c r="P184" s="77" t="s">
        <v>513</v>
      </c>
      <c r="Q184" s="40">
        <v>1</v>
      </c>
      <c r="R184" s="4" t="s">
        <v>481</v>
      </c>
      <c r="S184" s="41">
        <f>RawDataGenPO[[#This Row],[Total price]]/RawDataGenPO[[#This Row],[Qty'']]</f>
        <v>7200</v>
      </c>
      <c r="T184" s="42">
        <v>7200</v>
      </c>
      <c r="U184" s="13" t="s">
        <v>149</v>
      </c>
      <c r="V184" s="35" t="s">
        <v>205</v>
      </c>
      <c r="W184" s="4" t="s">
        <v>9</v>
      </c>
      <c r="X184" s="4"/>
      <c r="Y184" s="14">
        <v>45537</v>
      </c>
      <c r="Z184" s="14"/>
      <c r="AA184" s="191">
        <f>IF(RawDataGenPO[[#This Row],[Date Gen PO]]="","",RawDataGenPO[[#This Row],[Date recive bill]]-RawDataGenPO[[#This Row],[Date Gen PO]])</f>
        <v>16</v>
      </c>
      <c r="AB184" s="192" t="str">
        <f>IF(RawDataGenPO[[#This Row],[GRN-PO date (Day)]]&gt;RawDataGenPO[[#This Row],[Lead time delivery (day)]],"over deliverry","Ontime")</f>
        <v>Ontime</v>
      </c>
      <c r="AC184" s="195"/>
    </row>
    <row r="185" spans="1:29" s="6" customFormat="1" x14ac:dyDescent="0.25">
      <c r="A185" s="4">
        <f>ROW()-ROW(RawDataGenPO[[#Headers],[No.]])</f>
        <v>184</v>
      </c>
      <c r="B185" s="35" t="s">
        <v>18</v>
      </c>
      <c r="C185" s="73">
        <v>45514</v>
      </c>
      <c r="D185" s="38"/>
      <c r="E185" s="45"/>
      <c r="F185" s="73">
        <v>45514</v>
      </c>
      <c r="G185" s="49" t="s">
        <v>514</v>
      </c>
      <c r="H185" s="3" t="s">
        <v>515</v>
      </c>
      <c r="I185" s="156">
        <f>IF(RawDataGenPO[[#This Row],[PO No.]]="","",RawDataGenPO[[#This Row],[DMY Create PR]]+7)</f>
        <v>45521</v>
      </c>
      <c r="J185" s="156"/>
      <c r="K185" s="153">
        <v>20</v>
      </c>
      <c r="L185" s="4" t="s">
        <v>193</v>
      </c>
      <c r="M185" s="35" t="s">
        <v>217</v>
      </c>
      <c r="N185" s="231" t="s">
        <v>63</v>
      </c>
      <c r="O185" s="3">
        <v>8</v>
      </c>
      <c r="P185" s="77" t="s">
        <v>510</v>
      </c>
      <c r="Q185" s="40">
        <v>1</v>
      </c>
      <c r="R185" s="4" t="s">
        <v>481</v>
      </c>
      <c r="S185" s="41">
        <f>RawDataGenPO[[#This Row],[Total price]]/RawDataGenPO[[#This Row],[Qty'']]</f>
        <v>4200</v>
      </c>
      <c r="T185" s="42">
        <v>4200</v>
      </c>
      <c r="U185" s="13" t="s">
        <v>149</v>
      </c>
      <c r="V185" s="35" t="s">
        <v>205</v>
      </c>
      <c r="W185" s="4" t="s">
        <v>9</v>
      </c>
      <c r="X185" s="4"/>
      <c r="Y185" s="14">
        <v>45537</v>
      </c>
      <c r="Z185" s="14"/>
      <c r="AA185" s="191">
        <f>IF(RawDataGenPO[[#This Row],[Date Gen PO]]="","",RawDataGenPO[[#This Row],[Date recive bill]]-RawDataGenPO[[#This Row],[Date Gen PO]])</f>
        <v>16</v>
      </c>
      <c r="AB185" s="192" t="str">
        <f>IF(RawDataGenPO[[#This Row],[GRN-PO date (Day)]]&gt;RawDataGenPO[[#This Row],[Lead time delivery (day)]],"over deliverry","Ontime")</f>
        <v>Ontime</v>
      </c>
      <c r="AC185" s="195"/>
    </row>
    <row r="186" spans="1:29" s="6" customFormat="1" x14ac:dyDescent="0.25">
      <c r="A186" s="4">
        <f>ROW()-ROW(RawDataGenPO[[#Headers],[No.]])</f>
        <v>185</v>
      </c>
      <c r="B186" s="35" t="s">
        <v>18</v>
      </c>
      <c r="C186" s="45">
        <v>45498</v>
      </c>
      <c r="D186" s="38"/>
      <c r="E186" s="45"/>
      <c r="F186" s="45">
        <v>45498</v>
      </c>
      <c r="G186" s="49" t="s">
        <v>517</v>
      </c>
      <c r="H186" s="4" t="s">
        <v>518</v>
      </c>
      <c r="I186" s="156">
        <f>IF(RawDataGenPO[[#This Row],[PO No.]]="","",RawDataGenPO[[#This Row],[DMY Create PR]]+7)</f>
        <v>45505</v>
      </c>
      <c r="J186" s="156"/>
      <c r="K186" s="153">
        <v>30</v>
      </c>
      <c r="L186" s="54" t="s">
        <v>519</v>
      </c>
      <c r="M186" s="55" t="s">
        <v>187</v>
      </c>
      <c r="N186" s="55" t="s">
        <v>28</v>
      </c>
      <c r="O186" s="3">
        <v>1</v>
      </c>
      <c r="P186" s="77" t="s">
        <v>520</v>
      </c>
      <c r="Q186" s="52">
        <v>20</v>
      </c>
      <c r="R186" s="4" t="s">
        <v>295</v>
      </c>
      <c r="S186" s="41">
        <f>RawDataGenPO[[#This Row],[Total price]]/RawDataGenPO[[#This Row],[Qty'']]</f>
        <v>8</v>
      </c>
      <c r="T186" s="78">
        <v>160</v>
      </c>
      <c r="U186" s="13" t="s">
        <v>149</v>
      </c>
      <c r="V186" s="35" t="s">
        <v>521</v>
      </c>
      <c r="W186" s="4" t="s">
        <v>9</v>
      </c>
      <c r="X186" s="4"/>
      <c r="Y186" s="14">
        <v>45532</v>
      </c>
      <c r="Z186" s="14"/>
      <c r="AA186" s="191">
        <f>IF(RawDataGenPO[[#This Row],[Date Gen PO]]="","",RawDataGenPO[[#This Row],[Date recive bill]]-RawDataGenPO[[#This Row],[Date Gen PO]])</f>
        <v>27</v>
      </c>
      <c r="AB186" s="192" t="str">
        <f>IF(RawDataGenPO[[#This Row],[GRN-PO date (Day)]]&gt;RawDataGenPO[[#This Row],[Lead time delivery (day)]],"over deliverry","Ontime")</f>
        <v>Ontime</v>
      </c>
      <c r="AC186" s="195"/>
    </row>
    <row r="187" spans="1:29" s="9" customFormat="1" x14ac:dyDescent="0.25">
      <c r="A187" s="4">
        <f>ROW()-ROW(RawDataGenPO[[#Headers],[No.]])</f>
        <v>186</v>
      </c>
      <c r="B187" s="35" t="s">
        <v>18</v>
      </c>
      <c r="C187" s="45">
        <v>45498</v>
      </c>
      <c r="D187" s="38"/>
      <c r="E187" s="45"/>
      <c r="F187" s="45">
        <v>45498</v>
      </c>
      <c r="G187" s="49" t="s">
        <v>517</v>
      </c>
      <c r="H187" s="4" t="s">
        <v>518</v>
      </c>
      <c r="I187" s="156">
        <f>IF(RawDataGenPO[[#This Row],[PO No.]]="","",RawDataGenPO[[#This Row],[DMY Create PR]]+7)</f>
        <v>45505</v>
      </c>
      <c r="J187" s="156"/>
      <c r="K187" s="153">
        <v>30</v>
      </c>
      <c r="L187" s="54" t="s">
        <v>522</v>
      </c>
      <c r="M187" s="55" t="s">
        <v>187</v>
      </c>
      <c r="N187" s="55" t="s">
        <v>28</v>
      </c>
      <c r="O187" s="3">
        <v>2</v>
      </c>
      <c r="P187" s="39" t="s">
        <v>523</v>
      </c>
      <c r="Q187" s="79">
        <v>20</v>
      </c>
      <c r="R187" s="76" t="s">
        <v>295</v>
      </c>
      <c r="S187" s="41">
        <f>RawDataGenPO[[#This Row],[Total price]]/RawDataGenPO[[#This Row],[Qty'']]</f>
        <v>9</v>
      </c>
      <c r="T187" s="80">
        <v>180</v>
      </c>
      <c r="U187" s="13" t="s">
        <v>149</v>
      </c>
      <c r="V187" s="35" t="s">
        <v>521</v>
      </c>
      <c r="W187" s="4" t="s">
        <v>9</v>
      </c>
      <c r="X187" s="4"/>
      <c r="Y187" s="14">
        <v>45532</v>
      </c>
      <c r="Z187" s="14"/>
      <c r="AA187" s="191">
        <f>IF(RawDataGenPO[[#This Row],[Date Gen PO]]="","",RawDataGenPO[[#This Row],[Date recive bill]]-RawDataGenPO[[#This Row],[Date Gen PO]])</f>
        <v>27</v>
      </c>
      <c r="AB187" s="192" t="str">
        <f>IF(RawDataGenPO[[#This Row],[GRN-PO date (Day)]]&gt;RawDataGenPO[[#This Row],[Lead time delivery (day)]],"over deliverry","Ontime")</f>
        <v>Ontime</v>
      </c>
      <c r="AC187" s="195"/>
    </row>
    <row r="188" spans="1:29" s="9" customFormat="1" x14ac:dyDescent="0.25">
      <c r="A188" s="4">
        <f>ROW()-ROW(RawDataGenPO[[#Headers],[No.]])</f>
        <v>187</v>
      </c>
      <c r="B188" s="35" t="s">
        <v>18</v>
      </c>
      <c r="C188" s="45">
        <v>45498</v>
      </c>
      <c r="D188" s="38"/>
      <c r="E188" s="45"/>
      <c r="F188" s="45">
        <v>45498</v>
      </c>
      <c r="G188" s="49" t="s">
        <v>517</v>
      </c>
      <c r="H188" s="4" t="s">
        <v>518</v>
      </c>
      <c r="I188" s="156">
        <f>IF(RawDataGenPO[[#This Row],[PO No.]]="","",RawDataGenPO[[#This Row],[DMY Create PR]]+7)</f>
        <v>45505</v>
      </c>
      <c r="J188" s="156"/>
      <c r="K188" s="153">
        <v>30</v>
      </c>
      <c r="L188" s="54" t="s">
        <v>524</v>
      </c>
      <c r="M188" s="55" t="s">
        <v>187</v>
      </c>
      <c r="N188" s="55" t="s">
        <v>28</v>
      </c>
      <c r="O188" s="3">
        <v>3</v>
      </c>
      <c r="P188" s="39" t="s">
        <v>525</v>
      </c>
      <c r="Q188" s="79">
        <v>20</v>
      </c>
      <c r="R188" s="4" t="s">
        <v>295</v>
      </c>
      <c r="S188" s="41">
        <f>RawDataGenPO[[#This Row],[Total price]]/RawDataGenPO[[#This Row],[Qty'']]</f>
        <v>11</v>
      </c>
      <c r="T188" s="78">
        <v>220</v>
      </c>
      <c r="U188" s="13" t="s">
        <v>149</v>
      </c>
      <c r="V188" s="35" t="s">
        <v>521</v>
      </c>
      <c r="W188" s="4" t="s">
        <v>9</v>
      </c>
      <c r="X188" s="4"/>
      <c r="Y188" s="14">
        <v>45532</v>
      </c>
      <c r="Z188" s="14"/>
      <c r="AA188" s="191">
        <f>IF(RawDataGenPO[[#This Row],[Date Gen PO]]="","",RawDataGenPO[[#This Row],[Date recive bill]]-RawDataGenPO[[#This Row],[Date Gen PO]])</f>
        <v>27</v>
      </c>
      <c r="AB188" s="192" t="str">
        <f>IF(RawDataGenPO[[#This Row],[GRN-PO date (Day)]]&gt;RawDataGenPO[[#This Row],[Lead time delivery (day)]],"over deliverry","Ontime")</f>
        <v>Ontime</v>
      </c>
      <c r="AC188" s="195"/>
    </row>
    <row r="189" spans="1:29" s="6" customFormat="1" x14ac:dyDescent="0.25">
      <c r="A189" s="4">
        <f>ROW()-ROW(RawDataGenPO[[#Headers],[No.]])</f>
        <v>188</v>
      </c>
      <c r="B189" s="35" t="s">
        <v>18</v>
      </c>
      <c r="C189" s="45">
        <v>45498</v>
      </c>
      <c r="D189" s="38"/>
      <c r="E189" s="45"/>
      <c r="F189" s="45">
        <v>45498</v>
      </c>
      <c r="G189" s="49" t="s">
        <v>517</v>
      </c>
      <c r="H189" s="4" t="s">
        <v>518</v>
      </c>
      <c r="I189" s="156">
        <f>IF(RawDataGenPO[[#This Row],[PO No.]]="","",RawDataGenPO[[#This Row],[DMY Create PR]]+7)</f>
        <v>45505</v>
      </c>
      <c r="J189" s="156"/>
      <c r="K189" s="153">
        <v>30</v>
      </c>
      <c r="L189" s="54" t="s">
        <v>526</v>
      </c>
      <c r="M189" s="55" t="s">
        <v>187</v>
      </c>
      <c r="N189" s="55" t="s">
        <v>28</v>
      </c>
      <c r="O189" s="3">
        <v>4</v>
      </c>
      <c r="P189" s="39" t="s">
        <v>527</v>
      </c>
      <c r="Q189" s="79">
        <v>20</v>
      </c>
      <c r="R189" s="4" t="s">
        <v>295</v>
      </c>
      <c r="S189" s="41">
        <f>RawDataGenPO[[#This Row],[Total price]]/RawDataGenPO[[#This Row],[Qty'']]</f>
        <v>12</v>
      </c>
      <c r="T189" s="78">
        <v>240</v>
      </c>
      <c r="U189" s="13" t="s">
        <v>149</v>
      </c>
      <c r="V189" s="35" t="s">
        <v>521</v>
      </c>
      <c r="W189" s="4" t="s">
        <v>9</v>
      </c>
      <c r="X189" s="4"/>
      <c r="Y189" s="14">
        <v>45532</v>
      </c>
      <c r="Z189" s="14"/>
      <c r="AA189" s="191">
        <f>IF(RawDataGenPO[[#This Row],[Date Gen PO]]="","",RawDataGenPO[[#This Row],[Date recive bill]]-RawDataGenPO[[#This Row],[Date Gen PO]])</f>
        <v>27</v>
      </c>
      <c r="AB189" s="192" t="str">
        <f>IF(RawDataGenPO[[#This Row],[GRN-PO date (Day)]]&gt;RawDataGenPO[[#This Row],[Lead time delivery (day)]],"over deliverry","Ontime")</f>
        <v>Ontime</v>
      </c>
      <c r="AC189" s="195"/>
    </row>
    <row r="190" spans="1:29" s="9" customFormat="1" x14ac:dyDescent="0.25">
      <c r="A190" s="4">
        <f>ROW()-ROW(RawDataGenPO[[#Headers],[No.]])</f>
        <v>189</v>
      </c>
      <c r="B190" s="35" t="s">
        <v>18</v>
      </c>
      <c r="C190" s="45">
        <v>45498</v>
      </c>
      <c r="D190" s="38"/>
      <c r="E190" s="45"/>
      <c r="F190" s="45">
        <v>45498</v>
      </c>
      <c r="G190" s="49" t="s">
        <v>517</v>
      </c>
      <c r="H190" s="4" t="s">
        <v>518</v>
      </c>
      <c r="I190" s="156">
        <f>IF(RawDataGenPO[[#This Row],[PO No.]]="","",RawDataGenPO[[#This Row],[DMY Create PR]]+7)</f>
        <v>45505</v>
      </c>
      <c r="J190" s="156"/>
      <c r="K190" s="153">
        <v>30</v>
      </c>
      <c r="L190" s="54" t="s">
        <v>528</v>
      </c>
      <c r="M190" s="55" t="s">
        <v>187</v>
      </c>
      <c r="N190" s="55" t="s">
        <v>28</v>
      </c>
      <c r="O190" s="3">
        <v>5</v>
      </c>
      <c r="P190" s="39" t="s">
        <v>529</v>
      </c>
      <c r="Q190" s="79">
        <v>15</v>
      </c>
      <c r="R190" s="4" t="s">
        <v>295</v>
      </c>
      <c r="S190" s="41">
        <f>RawDataGenPO[[#This Row],[Total price]]/RawDataGenPO[[#This Row],[Qty'']]</f>
        <v>30</v>
      </c>
      <c r="T190" s="78">
        <v>450</v>
      </c>
      <c r="U190" s="13" t="s">
        <v>149</v>
      </c>
      <c r="V190" s="35" t="s">
        <v>521</v>
      </c>
      <c r="W190" s="4" t="s">
        <v>9</v>
      </c>
      <c r="X190" s="4"/>
      <c r="Y190" s="14">
        <v>45532</v>
      </c>
      <c r="Z190" s="14"/>
      <c r="AA190" s="191">
        <f>IF(RawDataGenPO[[#This Row],[Date Gen PO]]="","",RawDataGenPO[[#This Row],[Date recive bill]]-RawDataGenPO[[#This Row],[Date Gen PO]])</f>
        <v>27</v>
      </c>
      <c r="AB190" s="192" t="str">
        <f>IF(RawDataGenPO[[#This Row],[GRN-PO date (Day)]]&gt;RawDataGenPO[[#This Row],[Lead time delivery (day)]],"over deliverry","Ontime")</f>
        <v>Ontime</v>
      </c>
      <c r="AC190" s="195"/>
    </row>
    <row r="191" spans="1:29" s="6" customFormat="1" x14ac:dyDescent="0.25">
      <c r="A191" s="4">
        <f>ROW()-ROW(RawDataGenPO[[#Headers],[No.]])</f>
        <v>190</v>
      </c>
      <c r="B191" s="35" t="s">
        <v>18</v>
      </c>
      <c r="C191" s="45">
        <v>45498</v>
      </c>
      <c r="D191" s="38"/>
      <c r="E191" s="45"/>
      <c r="F191" s="45">
        <v>45498</v>
      </c>
      <c r="G191" s="49" t="s">
        <v>517</v>
      </c>
      <c r="H191" s="4" t="s">
        <v>518</v>
      </c>
      <c r="I191" s="156">
        <f>IF(RawDataGenPO[[#This Row],[PO No.]]="","",RawDataGenPO[[#This Row],[DMY Create PR]]+7)</f>
        <v>45505</v>
      </c>
      <c r="J191" s="156"/>
      <c r="K191" s="153">
        <v>30</v>
      </c>
      <c r="L191" s="54" t="s">
        <v>530</v>
      </c>
      <c r="M191" s="55" t="s">
        <v>187</v>
      </c>
      <c r="N191" s="55" t="s">
        <v>28</v>
      </c>
      <c r="O191" s="3">
        <v>6</v>
      </c>
      <c r="P191" s="39" t="s">
        <v>531</v>
      </c>
      <c r="Q191" s="79">
        <v>10</v>
      </c>
      <c r="R191" s="4" t="s">
        <v>295</v>
      </c>
      <c r="S191" s="41">
        <f>RawDataGenPO[[#This Row],[Total price]]/RawDataGenPO[[#This Row],[Qty'']]</f>
        <v>200</v>
      </c>
      <c r="T191" s="78">
        <v>2000</v>
      </c>
      <c r="U191" s="13" t="s">
        <v>149</v>
      </c>
      <c r="V191" s="35" t="s">
        <v>521</v>
      </c>
      <c r="W191" s="4" t="s">
        <v>9</v>
      </c>
      <c r="X191" s="4"/>
      <c r="Y191" s="14">
        <v>45532</v>
      </c>
      <c r="Z191" s="14"/>
      <c r="AA191" s="191">
        <f>IF(RawDataGenPO[[#This Row],[Date Gen PO]]="","",RawDataGenPO[[#This Row],[Date recive bill]]-RawDataGenPO[[#This Row],[Date Gen PO]])</f>
        <v>27</v>
      </c>
      <c r="AB191" s="192" t="str">
        <f>IF(RawDataGenPO[[#This Row],[GRN-PO date (Day)]]&gt;RawDataGenPO[[#This Row],[Lead time delivery (day)]],"over deliverry","Ontime")</f>
        <v>Ontime</v>
      </c>
      <c r="AC191" s="195"/>
    </row>
    <row r="192" spans="1:29" s="6" customFormat="1" ht="15" x14ac:dyDescent="0.25">
      <c r="A192" s="4">
        <f>ROW()-ROW(RawDataGenPO[[#Headers],[No.]])</f>
        <v>191</v>
      </c>
      <c r="B192" s="35" t="s">
        <v>18</v>
      </c>
      <c r="C192" s="73">
        <v>45514</v>
      </c>
      <c r="D192" s="38"/>
      <c r="E192" s="45"/>
      <c r="F192" s="73">
        <v>45514</v>
      </c>
      <c r="G192" s="4" t="s">
        <v>517</v>
      </c>
      <c r="H192" s="4" t="s">
        <v>518</v>
      </c>
      <c r="I192" s="156">
        <f>IF(RawDataGenPO[[#This Row],[PO No.]]="","",RawDataGenPO[[#This Row],[DMY Create PR]]+7)</f>
        <v>45521</v>
      </c>
      <c r="J192" s="156"/>
      <c r="K192" s="153">
        <v>20</v>
      </c>
      <c r="L192" s="52" t="s">
        <v>519</v>
      </c>
      <c r="M192" s="55" t="s">
        <v>187</v>
      </c>
      <c r="N192" s="55" t="s">
        <v>28</v>
      </c>
      <c r="O192" s="3">
        <v>7</v>
      </c>
      <c r="P192" s="81" t="s">
        <v>520</v>
      </c>
      <c r="Q192" s="79">
        <v>20</v>
      </c>
      <c r="R192" s="4" t="s">
        <v>221</v>
      </c>
      <c r="S192" s="41">
        <f>RawDataGenPO[[#This Row],[Total price]]/RawDataGenPO[[#This Row],[Qty'']]</f>
        <v>8</v>
      </c>
      <c r="T192" s="82">
        <v>160</v>
      </c>
      <c r="U192" s="13" t="s">
        <v>149</v>
      </c>
      <c r="V192" s="35" t="s">
        <v>521</v>
      </c>
      <c r="W192" s="4" t="s">
        <v>9</v>
      </c>
      <c r="X192" s="4"/>
      <c r="Y192" s="14">
        <v>45532</v>
      </c>
      <c r="Z192" s="14"/>
      <c r="AA192" s="191">
        <f>IF(RawDataGenPO[[#This Row],[Date Gen PO]]="","",RawDataGenPO[[#This Row],[Date recive bill]]-RawDataGenPO[[#This Row],[Date Gen PO]])</f>
        <v>11</v>
      </c>
      <c r="AB192" s="192" t="str">
        <f>IF(RawDataGenPO[[#This Row],[GRN-PO date (Day)]]&gt;RawDataGenPO[[#This Row],[Lead time delivery (day)]],"over deliverry","Ontime")</f>
        <v>Ontime</v>
      </c>
      <c r="AC192" s="195"/>
    </row>
    <row r="193" spans="1:29" s="6" customFormat="1" ht="15" x14ac:dyDescent="0.25">
      <c r="A193" s="4">
        <f>ROW()-ROW(RawDataGenPO[[#Headers],[No.]])</f>
        <v>192</v>
      </c>
      <c r="B193" s="35" t="s">
        <v>18</v>
      </c>
      <c r="C193" s="73">
        <v>45514</v>
      </c>
      <c r="D193" s="38"/>
      <c r="E193" s="45"/>
      <c r="F193" s="73">
        <v>45514</v>
      </c>
      <c r="G193" s="4" t="s">
        <v>517</v>
      </c>
      <c r="H193" s="4" t="s">
        <v>518</v>
      </c>
      <c r="I193" s="156">
        <f>IF(RawDataGenPO[[#This Row],[PO No.]]="","",RawDataGenPO[[#This Row],[DMY Create PR]]+7)</f>
        <v>45521</v>
      </c>
      <c r="J193" s="156"/>
      <c r="K193" s="153">
        <v>20</v>
      </c>
      <c r="L193" s="52" t="s">
        <v>522</v>
      </c>
      <c r="M193" s="55" t="s">
        <v>187</v>
      </c>
      <c r="N193" s="55" t="s">
        <v>28</v>
      </c>
      <c r="O193" s="3">
        <v>8</v>
      </c>
      <c r="P193" s="81" t="s">
        <v>523</v>
      </c>
      <c r="Q193" s="79">
        <v>20</v>
      </c>
      <c r="R193" s="4" t="s">
        <v>221</v>
      </c>
      <c r="S193" s="41">
        <f>RawDataGenPO[[#This Row],[Total price]]/RawDataGenPO[[#This Row],[Qty'']]</f>
        <v>9</v>
      </c>
      <c r="T193" s="82">
        <v>180</v>
      </c>
      <c r="U193" s="13" t="s">
        <v>149</v>
      </c>
      <c r="V193" s="35" t="s">
        <v>521</v>
      </c>
      <c r="W193" s="4" t="s">
        <v>9</v>
      </c>
      <c r="X193" s="4"/>
      <c r="Y193" s="14">
        <v>45532</v>
      </c>
      <c r="Z193" s="14"/>
      <c r="AA193" s="191">
        <f>IF(RawDataGenPO[[#This Row],[Date Gen PO]]="","",RawDataGenPO[[#This Row],[Date recive bill]]-RawDataGenPO[[#This Row],[Date Gen PO]])</f>
        <v>11</v>
      </c>
      <c r="AB193" s="192" t="str">
        <f>IF(RawDataGenPO[[#This Row],[GRN-PO date (Day)]]&gt;RawDataGenPO[[#This Row],[Lead time delivery (day)]],"over deliverry","Ontime")</f>
        <v>Ontime</v>
      </c>
      <c r="AC193" s="195"/>
    </row>
    <row r="194" spans="1:29" s="6" customFormat="1" ht="15" x14ac:dyDescent="0.25">
      <c r="A194" s="4">
        <f>ROW()-ROW(RawDataGenPO[[#Headers],[No.]])</f>
        <v>193</v>
      </c>
      <c r="B194" s="35" t="s">
        <v>18</v>
      </c>
      <c r="C194" s="73">
        <v>45514</v>
      </c>
      <c r="D194" s="38"/>
      <c r="E194" s="45"/>
      <c r="F194" s="73">
        <v>45514</v>
      </c>
      <c r="G194" s="4" t="s">
        <v>517</v>
      </c>
      <c r="H194" s="4" t="s">
        <v>518</v>
      </c>
      <c r="I194" s="156">
        <f>IF(RawDataGenPO[[#This Row],[PO No.]]="","",RawDataGenPO[[#This Row],[DMY Create PR]]+7)</f>
        <v>45521</v>
      </c>
      <c r="J194" s="156"/>
      <c r="K194" s="153">
        <v>20</v>
      </c>
      <c r="L194" s="52" t="s">
        <v>524</v>
      </c>
      <c r="M194" s="55" t="s">
        <v>187</v>
      </c>
      <c r="N194" s="55" t="s">
        <v>28</v>
      </c>
      <c r="O194" s="3">
        <v>9</v>
      </c>
      <c r="P194" s="81" t="s">
        <v>525</v>
      </c>
      <c r="Q194" s="79">
        <v>20</v>
      </c>
      <c r="R194" s="4" t="s">
        <v>221</v>
      </c>
      <c r="S194" s="41">
        <f>RawDataGenPO[[#This Row],[Total price]]/RawDataGenPO[[#This Row],[Qty'']]</f>
        <v>11</v>
      </c>
      <c r="T194" s="82">
        <v>220</v>
      </c>
      <c r="U194" s="13" t="s">
        <v>149</v>
      </c>
      <c r="V194" s="35" t="s">
        <v>521</v>
      </c>
      <c r="W194" s="4" t="s">
        <v>9</v>
      </c>
      <c r="X194" s="4"/>
      <c r="Y194" s="14">
        <v>45532</v>
      </c>
      <c r="Z194" s="14"/>
      <c r="AA194" s="191">
        <f>IF(RawDataGenPO[[#This Row],[Date Gen PO]]="","",RawDataGenPO[[#This Row],[Date recive bill]]-RawDataGenPO[[#This Row],[Date Gen PO]])</f>
        <v>11</v>
      </c>
      <c r="AB194" s="192" t="str">
        <f>IF(RawDataGenPO[[#This Row],[GRN-PO date (Day)]]&gt;RawDataGenPO[[#This Row],[Lead time delivery (day)]],"over deliverry","Ontime")</f>
        <v>Ontime</v>
      </c>
      <c r="AC194" s="195"/>
    </row>
    <row r="195" spans="1:29" s="6" customFormat="1" ht="15" x14ac:dyDescent="0.25">
      <c r="A195" s="4">
        <f>ROW()-ROW(RawDataGenPO[[#Headers],[No.]])</f>
        <v>194</v>
      </c>
      <c r="B195" s="35" t="s">
        <v>18</v>
      </c>
      <c r="C195" s="73">
        <v>45514</v>
      </c>
      <c r="D195" s="38"/>
      <c r="E195" s="45"/>
      <c r="F195" s="73">
        <v>45514</v>
      </c>
      <c r="G195" s="4" t="s">
        <v>517</v>
      </c>
      <c r="H195" s="4" t="s">
        <v>518</v>
      </c>
      <c r="I195" s="156">
        <f>IF(RawDataGenPO[[#This Row],[PO No.]]="","",RawDataGenPO[[#This Row],[DMY Create PR]]+7)</f>
        <v>45521</v>
      </c>
      <c r="J195" s="156"/>
      <c r="K195" s="153">
        <v>20</v>
      </c>
      <c r="L195" s="52" t="s">
        <v>526</v>
      </c>
      <c r="M195" s="55" t="s">
        <v>187</v>
      </c>
      <c r="N195" s="55" t="s">
        <v>28</v>
      </c>
      <c r="O195" s="3">
        <v>10</v>
      </c>
      <c r="P195" s="84" t="s">
        <v>527</v>
      </c>
      <c r="Q195" s="79">
        <v>20</v>
      </c>
      <c r="R195" s="4" t="s">
        <v>221</v>
      </c>
      <c r="S195" s="41">
        <f>RawDataGenPO[[#This Row],[Total price]]/RawDataGenPO[[#This Row],[Qty'']]</f>
        <v>12</v>
      </c>
      <c r="T195" s="82">
        <v>240</v>
      </c>
      <c r="U195" s="13" t="s">
        <v>149</v>
      </c>
      <c r="V195" s="35" t="s">
        <v>521</v>
      </c>
      <c r="W195" s="4" t="s">
        <v>9</v>
      </c>
      <c r="X195" s="4"/>
      <c r="Y195" s="14">
        <v>45532</v>
      </c>
      <c r="Z195" s="14"/>
      <c r="AA195" s="191">
        <f>IF(RawDataGenPO[[#This Row],[Date Gen PO]]="","",RawDataGenPO[[#This Row],[Date recive bill]]-RawDataGenPO[[#This Row],[Date Gen PO]])</f>
        <v>11</v>
      </c>
      <c r="AB195" s="192" t="str">
        <f>IF(RawDataGenPO[[#This Row],[GRN-PO date (Day)]]&gt;RawDataGenPO[[#This Row],[Lead time delivery (day)]],"over deliverry","Ontime")</f>
        <v>Ontime</v>
      </c>
      <c r="AC195" s="195"/>
    </row>
    <row r="196" spans="1:29" s="6" customFormat="1" ht="15" x14ac:dyDescent="0.25">
      <c r="A196" s="4">
        <f>ROW()-ROW(RawDataGenPO[[#Headers],[No.]])</f>
        <v>195</v>
      </c>
      <c r="B196" s="35" t="s">
        <v>18</v>
      </c>
      <c r="C196" s="73">
        <v>45514</v>
      </c>
      <c r="D196" s="38"/>
      <c r="E196" s="45"/>
      <c r="F196" s="73">
        <v>45514</v>
      </c>
      <c r="G196" s="4" t="s">
        <v>517</v>
      </c>
      <c r="H196" s="4" t="s">
        <v>518</v>
      </c>
      <c r="I196" s="156">
        <f>IF(RawDataGenPO[[#This Row],[PO No.]]="","",RawDataGenPO[[#This Row],[DMY Create PR]]+7)</f>
        <v>45521</v>
      </c>
      <c r="J196" s="156"/>
      <c r="K196" s="153">
        <v>20</v>
      </c>
      <c r="L196" s="52" t="s">
        <v>528</v>
      </c>
      <c r="M196" s="55" t="s">
        <v>187</v>
      </c>
      <c r="N196" s="55" t="s">
        <v>28</v>
      </c>
      <c r="O196" s="3">
        <v>11</v>
      </c>
      <c r="P196" s="81" t="s">
        <v>529</v>
      </c>
      <c r="Q196" s="52">
        <v>15</v>
      </c>
      <c r="R196" s="4" t="s">
        <v>221</v>
      </c>
      <c r="S196" s="41">
        <f>RawDataGenPO[[#This Row],[Total price]]/RawDataGenPO[[#This Row],[Qty'']]</f>
        <v>30</v>
      </c>
      <c r="T196" s="82">
        <v>450</v>
      </c>
      <c r="U196" s="13" t="s">
        <v>149</v>
      </c>
      <c r="V196" s="35" t="s">
        <v>521</v>
      </c>
      <c r="W196" s="4" t="s">
        <v>9</v>
      </c>
      <c r="X196" s="4"/>
      <c r="Y196" s="14">
        <v>45532</v>
      </c>
      <c r="Z196" s="14"/>
      <c r="AA196" s="191">
        <f>IF(RawDataGenPO[[#This Row],[Date Gen PO]]="","",RawDataGenPO[[#This Row],[Date recive bill]]-RawDataGenPO[[#This Row],[Date Gen PO]])</f>
        <v>11</v>
      </c>
      <c r="AB196" s="192" t="str">
        <f>IF(RawDataGenPO[[#This Row],[GRN-PO date (Day)]]&gt;RawDataGenPO[[#This Row],[Lead time delivery (day)]],"over deliverry","Ontime")</f>
        <v>Ontime</v>
      </c>
      <c r="AC196" s="195"/>
    </row>
    <row r="197" spans="1:29" s="6" customFormat="1" ht="15" x14ac:dyDescent="0.25">
      <c r="A197" s="4">
        <f>ROW()-ROW(RawDataGenPO[[#Headers],[No.]])</f>
        <v>196</v>
      </c>
      <c r="B197" s="35" t="s">
        <v>18</v>
      </c>
      <c r="C197" s="73">
        <v>45514</v>
      </c>
      <c r="D197" s="38"/>
      <c r="E197" s="45"/>
      <c r="F197" s="73">
        <v>45514</v>
      </c>
      <c r="G197" s="60" t="s">
        <v>517</v>
      </c>
      <c r="H197" s="4" t="s">
        <v>518</v>
      </c>
      <c r="I197" s="156">
        <f>IF(RawDataGenPO[[#This Row],[PO No.]]="","",RawDataGenPO[[#This Row],[DMY Create PR]]+7)</f>
        <v>45521</v>
      </c>
      <c r="J197" s="156"/>
      <c r="K197" s="153">
        <v>20</v>
      </c>
      <c r="L197" s="52" t="s">
        <v>530</v>
      </c>
      <c r="M197" s="55" t="s">
        <v>187</v>
      </c>
      <c r="N197" s="55" t="s">
        <v>28</v>
      </c>
      <c r="O197" s="3">
        <v>12</v>
      </c>
      <c r="P197" s="81" t="s">
        <v>531</v>
      </c>
      <c r="Q197" s="52">
        <v>10</v>
      </c>
      <c r="R197" s="4" t="s">
        <v>221</v>
      </c>
      <c r="S197" s="41">
        <f>RawDataGenPO[[#This Row],[Total price]]/RawDataGenPO[[#This Row],[Qty'']]</f>
        <v>200</v>
      </c>
      <c r="T197" s="82">
        <v>2000</v>
      </c>
      <c r="U197" s="13" t="s">
        <v>149</v>
      </c>
      <c r="V197" s="35" t="s">
        <v>521</v>
      </c>
      <c r="W197" s="4" t="s">
        <v>9</v>
      </c>
      <c r="X197" s="4"/>
      <c r="Y197" s="14">
        <v>45532</v>
      </c>
      <c r="Z197" s="14"/>
      <c r="AA197" s="191">
        <f>IF(RawDataGenPO[[#This Row],[Date Gen PO]]="","",RawDataGenPO[[#This Row],[Date recive bill]]-RawDataGenPO[[#This Row],[Date Gen PO]])</f>
        <v>11</v>
      </c>
      <c r="AB197" s="192" t="str">
        <f>IF(RawDataGenPO[[#This Row],[GRN-PO date (Day)]]&gt;RawDataGenPO[[#This Row],[Lead time delivery (day)]],"over deliverry","Ontime")</f>
        <v>Ontime</v>
      </c>
      <c r="AC197" s="195"/>
    </row>
    <row r="198" spans="1:29" s="6" customFormat="1" ht="28.5" x14ac:dyDescent="0.25">
      <c r="A198" s="4">
        <f>ROW()-ROW(RawDataGenPO[[#Headers],[No.]])</f>
        <v>197</v>
      </c>
      <c r="B198" s="35" t="s">
        <v>18</v>
      </c>
      <c r="C198" s="73">
        <v>45514</v>
      </c>
      <c r="D198" s="38"/>
      <c r="E198" s="45"/>
      <c r="F198" s="73">
        <v>45514</v>
      </c>
      <c r="G198" s="61" t="s">
        <v>532</v>
      </c>
      <c r="H198" s="3" t="s">
        <v>533</v>
      </c>
      <c r="I198" s="156">
        <f>IF(RawDataGenPO[[#This Row],[PO No.]]="","",RawDataGenPO[[#This Row],[DMY Create PR]]+7)</f>
        <v>45521</v>
      </c>
      <c r="J198" s="156"/>
      <c r="K198" s="153">
        <v>40</v>
      </c>
      <c r="L198" s="4" t="s">
        <v>145</v>
      </c>
      <c r="M198" s="55" t="s">
        <v>187</v>
      </c>
      <c r="N198" s="55" t="s">
        <v>28</v>
      </c>
      <c r="O198" s="3">
        <v>1</v>
      </c>
      <c r="P198" s="39" t="s">
        <v>534</v>
      </c>
      <c r="Q198" s="40">
        <v>6</v>
      </c>
      <c r="R198" s="4" t="s">
        <v>295</v>
      </c>
      <c r="S198" s="41">
        <f>RawDataGenPO[[#This Row],[Total price]]/RawDataGenPO[[#This Row],[Qty'']]</f>
        <v>55</v>
      </c>
      <c r="T198" s="82">
        <v>330</v>
      </c>
      <c r="U198" s="13" t="s">
        <v>149</v>
      </c>
      <c r="V198" s="35" t="s">
        <v>358</v>
      </c>
      <c r="W198" s="4" t="s">
        <v>9</v>
      </c>
      <c r="X198" s="4"/>
      <c r="Y198" s="14">
        <v>45559</v>
      </c>
      <c r="Z198" s="14"/>
      <c r="AA198" s="191">
        <f>IF(RawDataGenPO[[#This Row],[Date Gen PO]]="","",RawDataGenPO[[#This Row],[Date recive bill]]-RawDataGenPO[[#This Row],[Date Gen PO]])</f>
        <v>38</v>
      </c>
      <c r="AB198" s="192" t="str">
        <f>IF(RawDataGenPO[[#This Row],[GRN-PO date (Day)]]&gt;RawDataGenPO[[#This Row],[Lead time delivery (day)]],"over deliverry","Ontime")</f>
        <v>Ontime</v>
      </c>
      <c r="AC198" s="195"/>
    </row>
    <row r="199" spans="1:29" s="6" customFormat="1" x14ac:dyDescent="0.25">
      <c r="A199" s="4">
        <f>ROW()-ROW(RawDataGenPO[[#Headers],[No.]])</f>
        <v>198</v>
      </c>
      <c r="B199" s="35" t="s">
        <v>18</v>
      </c>
      <c r="C199" s="73">
        <v>45514</v>
      </c>
      <c r="D199" s="38"/>
      <c r="E199" s="45"/>
      <c r="F199" s="73">
        <v>45514</v>
      </c>
      <c r="G199" s="61" t="s">
        <v>532</v>
      </c>
      <c r="H199" s="3" t="s">
        <v>533</v>
      </c>
      <c r="I199" s="156">
        <f>IF(RawDataGenPO[[#This Row],[PO No.]]="","",RawDataGenPO[[#This Row],[DMY Create PR]]+7)</f>
        <v>45521</v>
      </c>
      <c r="J199" s="156"/>
      <c r="K199" s="153">
        <v>40</v>
      </c>
      <c r="L199" s="4" t="s">
        <v>145</v>
      </c>
      <c r="M199" s="55" t="s">
        <v>187</v>
      </c>
      <c r="N199" s="55" t="s">
        <v>28</v>
      </c>
      <c r="O199" s="3">
        <v>2</v>
      </c>
      <c r="P199" s="39" t="s">
        <v>535</v>
      </c>
      <c r="Q199" s="40">
        <v>5</v>
      </c>
      <c r="R199" s="4" t="s">
        <v>295</v>
      </c>
      <c r="S199" s="41">
        <f>RawDataGenPO[[#This Row],[Total price]]/RawDataGenPO[[#This Row],[Qty'']]</f>
        <v>55</v>
      </c>
      <c r="T199" s="82">
        <v>275</v>
      </c>
      <c r="U199" s="13" t="s">
        <v>149</v>
      </c>
      <c r="V199" s="35" t="s">
        <v>358</v>
      </c>
      <c r="W199" s="4" t="s">
        <v>9</v>
      </c>
      <c r="X199" s="4"/>
      <c r="Y199" s="14">
        <v>45559</v>
      </c>
      <c r="Z199" s="14"/>
      <c r="AA199" s="191">
        <f>IF(RawDataGenPO[[#This Row],[Date Gen PO]]="","",RawDataGenPO[[#This Row],[Date recive bill]]-RawDataGenPO[[#This Row],[Date Gen PO]])</f>
        <v>38</v>
      </c>
      <c r="AB199" s="192" t="str">
        <f>IF(RawDataGenPO[[#This Row],[GRN-PO date (Day)]]&gt;RawDataGenPO[[#This Row],[Lead time delivery (day)]],"over deliverry","Ontime")</f>
        <v>Ontime</v>
      </c>
      <c r="AC199" s="195"/>
    </row>
    <row r="200" spans="1:29" s="6" customFormat="1" x14ac:dyDescent="0.25">
      <c r="A200" s="4">
        <f>ROW()-ROW(RawDataGenPO[[#Headers],[No.]])</f>
        <v>199</v>
      </c>
      <c r="B200" s="35" t="s">
        <v>18</v>
      </c>
      <c r="C200" s="73">
        <v>45514</v>
      </c>
      <c r="D200" s="38"/>
      <c r="E200" s="45"/>
      <c r="F200" s="73">
        <v>45514</v>
      </c>
      <c r="G200" s="61" t="s">
        <v>532</v>
      </c>
      <c r="H200" s="3" t="s">
        <v>533</v>
      </c>
      <c r="I200" s="156">
        <f>IF(RawDataGenPO[[#This Row],[PO No.]]="","",RawDataGenPO[[#This Row],[DMY Create PR]]+7)</f>
        <v>45521</v>
      </c>
      <c r="J200" s="156"/>
      <c r="K200" s="153">
        <v>40</v>
      </c>
      <c r="L200" s="4" t="s">
        <v>145</v>
      </c>
      <c r="M200" s="55" t="s">
        <v>187</v>
      </c>
      <c r="N200" s="55" t="s">
        <v>28</v>
      </c>
      <c r="O200" s="3">
        <v>3</v>
      </c>
      <c r="P200" s="39" t="s">
        <v>536</v>
      </c>
      <c r="Q200" s="40">
        <v>1</v>
      </c>
      <c r="R200" s="4" t="s">
        <v>295</v>
      </c>
      <c r="S200" s="41">
        <f>RawDataGenPO[[#This Row],[Total price]]/RawDataGenPO[[#This Row],[Qty'']]</f>
        <v>220</v>
      </c>
      <c r="T200" s="82">
        <v>220</v>
      </c>
      <c r="U200" s="13" t="s">
        <v>149</v>
      </c>
      <c r="V200" s="35" t="s">
        <v>358</v>
      </c>
      <c r="W200" s="4" t="s">
        <v>9</v>
      </c>
      <c r="X200" s="4"/>
      <c r="Y200" s="14">
        <v>45559</v>
      </c>
      <c r="Z200" s="14"/>
      <c r="AA200" s="191">
        <f>IF(RawDataGenPO[[#This Row],[Date Gen PO]]="","",RawDataGenPO[[#This Row],[Date recive bill]]-RawDataGenPO[[#This Row],[Date Gen PO]])</f>
        <v>38</v>
      </c>
      <c r="AB200" s="192" t="str">
        <f>IF(RawDataGenPO[[#This Row],[GRN-PO date (Day)]]&gt;RawDataGenPO[[#This Row],[Lead time delivery (day)]],"over deliverry","Ontime")</f>
        <v>Ontime</v>
      </c>
      <c r="AC200" s="195"/>
    </row>
    <row r="201" spans="1:29" s="6" customFormat="1" x14ac:dyDescent="0.25">
      <c r="A201" s="4">
        <f>ROW()-ROW(RawDataGenPO[[#Headers],[No.]])</f>
        <v>200</v>
      </c>
      <c r="B201" s="35" t="s">
        <v>18</v>
      </c>
      <c r="C201" s="73">
        <v>45514</v>
      </c>
      <c r="D201" s="38"/>
      <c r="E201" s="45"/>
      <c r="F201" s="73">
        <v>45514</v>
      </c>
      <c r="G201" s="61" t="s">
        <v>532</v>
      </c>
      <c r="H201" s="3" t="s">
        <v>533</v>
      </c>
      <c r="I201" s="156">
        <f>IF(RawDataGenPO[[#This Row],[PO No.]]="","",RawDataGenPO[[#This Row],[DMY Create PR]]+7)</f>
        <v>45521</v>
      </c>
      <c r="J201" s="156"/>
      <c r="K201" s="153">
        <v>40</v>
      </c>
      <c r="L201" s="4" t="s">
        <v>145</v>
      </c>
      <c r="M201" s="55" t="s">
        <v>187</v>
      </c>
      <c r="N201" s="55" t="s">
        <v>28</v>
      </c>
      <c r="O201" s="3">
        <v>4</v>
      </c>
      <c r="P201" s="39" t="s">
        <v>537</v>
      </c>
      <c r="Q201" s="40">
        <v>2</v>
      </c>
      <c r="R201" s="4" t="s">
        <v>295</v>
      </c>
      <c r="S201" s="41">
        <f>RawDataGenPO[[#This Row],[Total price]]/RawDataGenPO[[#This Row],[Qty'']]</f>
        <v>220</v>
      </c>
      <c r="T201" s="82">
        <v>440</v>
      </c>
      <c r="U201" s="13" t="s">
        <v>149</v>
      </c>
      <c r="V201" s="35" t="s">
        <v>358</v>
      </c>
      <c r="W201" s="4" t="s">
        <v>9</v>
      </c>
      <c r="X201" s="4"/>
      <c r="Y201" s="14">
        <v>45559</v>
      </c>
      <c r="Z201" s="14"/>
      <c r="AA201" s="191">
        <f>IF(RawDataGenPO[[#This Row],[Date Gen PO]]="","",RawDataGenPO[[#This Row],[Date recive bill]]-RawDataGenPO[[#This Row],[Date Gen PO]])</f>
        <v>38</v>
      </c>
      <c r="AB201" s="192" t="str">
        <f>IF(RawDataGenPO[[#This Row],[GRN-PO date (Day)]]&gt;RawDataGenPO[[#This Row],[Lead time delivery (day)]],"over deliverry","Ontime")</f>
        <v>Ontime</v>
      </c>
      <c r="AC201" s="194"/>
    </row>
    <row r="202" spans="1:29" s="6" customFormat="1" x14ac:dyDescent="0.25">
      <c r="A202" s="4">
        <f>ROW()-ROW(RawDataGenPO[[#Headers],[No.]])</f>
        <v>201</v>
      </c>
      <c r="B202" s="35" t="s">
        <v>18</v>
      </c>
      <c r="C202" s="73">
        <v>45514</v>
      </c>
      <c r="D202" s="38"/>
      <c r="E202" s="45"/>
      <c r="F202" s="73">
        <v>45514</v>
      </c>
      <c r="G202" s="61" t="s">
        <v>532</v>
      </c>
      <c r="H202" s="3" t="s">
        <v>533</v>
      </c>
      <c r="I202" s="156">
        <f>IF(RawDataGenPO[[#This Row],[PO No.]]="","",RawDataGenPO[[#This Row],[DMY Create PR]]+7)</f>
        <v>45521</v>
      </c>
      <c r="J202" s="156"/>
      <c r="K202" s="153">
        <v>40</v>
      </c>
      <c r="L202" s="4" t="s">
        <v>145</v>
      </c>
      <c r="M202" s="55" t="s">
        <v>187</v>
      </c>
      <c r="N202" s="55" t="s">
        <v>28</v>
      </c>
      <c r="O202" s="3">
        <v>5</v>
      </c>
      <c r="P202" s="39" t="s">
        <v>538</v>
      </c>
      <c r="Q202" s="40">
        <v>1</v>
      </c>
      <c r="R202" s="4" t="s">
        <v>295</v>
      </c>
      <c r="S202" s="41">
        <f>RawDataGenPO[[#This Row],[Total price]]/RawDataGenPO[[#This Row],[Qty'']]</f>
        <v>2100</v>
      </c>
      <c r="T202" s="82">
        <v>2100</v>
      </c>
      <c r="U202" s="13" t="s">
        <v>149</v>
      </c>
      <c r="V202" s="35" t="s">
        <v>358</v>
      </c>
      <c r="W202" s="4" t="s">
        <v>9</v>
      </c>
      <c r="X202" s="4"/>
      <c r="Y202" s="14">
        <v>45559</v>
      </c>
      <c r="Z202" s="14"/>
      <c r="AA202" s="191">
        <f>IF(RawDataGenPO[[#This Row],[Date Gen PO]]="","",RawDataGenPO[[#This Row],[Date recive bill]]-RawDataGenPO[[#This Row],[Date Gen PO]])</f>
        <v>38</v>
      </c>
      <c r="AB202" s="192" t="str">
        <f>IF(RawDataGenPO[[#This Row],[GRN-PO date (Day)]]&gt;RawDataGenPO[[#This Row],[Lead time delivery (day)]],"over deliverry","Ontime")</f>
        <v>Ontime</v>
      </c>
      <c r="AC202" s="195"/>
    </row>
    <row r="203" spans="1:29" s="6" customFormat="1" x14ac:dyDescent="0.25">
      <c r="A203" s="4">
        <f>ROW()-ROW(RawDataGenPO[[#Headers],[No.]])</f>
        <v>202</v>
      </c>
      <c r="B203" s="35" t="s">
        <v>18</v>
      </c>
      <c r="C203" s="45">
        <v>45514</v>
      </c>
      <c r="D203" s="38"/>
      <c r="E203" s="45"/>
      <c r="F203" s="45">
        <v>45514</v>
      </c>
      <c r="G203" s="61" t="s">
        <v>539</v>
      </c>
      <c r="H203" s="4" t="s">
        <v>540</v>
      </c>
      <c r="I203" s="156">
        <f>IF(RawDataGenPO[[#This Row],[PO No.]]="","",RawDataGenPO[[#This Row],[DMY Create PR]]+7)</f>
        <v>45521</v>
      </c>
      <c r="J203" s="156"/>
      <c r="K203" s="153">
        <f>IF(RawDataGenPO[[#This Row],[PO No.]]="","",10)</f>
        <v>10</v>
      </c>
      <c r="L203" s="4" t="s">
        <v>145</v>
      </c>
      <c r="M203" s="35" t="s">
        <v>47</v>
      </c>
      <c r="N203" s="35" t="s">
        <v>47</v>
      </c>
      <c r="O203" s="3">
        <v>1</v>
      </c>
      <c r="P203" s="39" t="s">
        <v>541</v>
      </c>
      <c r="Q203" s="40">
        <v>1</v>
      </c>
      <c r="R203" s="4" t="s">
        <v>295</v>
      </c>
      <c r="S203" s="41">
        <f>RawDataGenPO[[#This Row],[Total price]]/RawDataGenPO[[#This Row],[Qty'']]</f>
        <v>2250</v>
      </c>
      <c r="T203" s="42">
        <v>2250</v>
      </c>
      <c r="U203" s="13" t="s">
        <v>149</v>
      </c>
      <c r="V203" s="35" t="s">
        <v>542</v>
      </c>
      <c r="W203" s="4" t="s">
        <v>9</v>
      </c>
      <c r="X203" s="4"/>
      <c r="Y203" s="14">
        <v>45530</v>
      </c>
      <c r="Z203" s="14"/>
      <c r="AA203" s="191">
        <f>IF(RawDataGenPO[[#This Row],[Date Gen PO]]="","",RawDataGenPO[[#This Row],[Date recive bill]]-RawDataGenPO[[#This Row],[Date Gen PO]])</f>
        <v>9</v>
      </c>
      <c r="AB203" s="192" t="str">
        <f>IF(RawDataGenPO[[#This Row],[GRN-PO date (Day)]]&gt;RawDataGenPO[[#This Row],[Lead time delivery (day)]],"over deliverry","Ontime")</f>
        <v>Ontime</v>
      </c>
      <c r="AC203" s="194"/>
    </row>
    <row r="204" spans="1:29" s="6" customFormat="1" x14ac:dyDescent="0.25">
      <c r="A204" s="4">
        <f>ROW()-ROW(RawDataGenPO[[#Headers],[No.]])</f>
        <v>203</v>
      </c>
      <c r="B204" s="35" t="s">
        <v>18</v>
      </c>
      <c r="C204" s="45">
        <v>45514</v>
      </c>
      <c r="D204" s="38"/>
      <c r="E204" s="45"/>
      <c r="F204" s="45">
        <v>45514</v>
      </c>
      <c r="G204" s="61" t="s">
        <v>539</v>
      </c>
      <c r="H204" s="4" t="s">
        <v>540</v>
      </c>
      <c r="I204" s="156">
        <f>IF(RawDataGenPO[[#This Row],[PO No.]]="","",RawDataGenPO[[#This Row],[DMY Create PR]]+7)</f>
        <v>45521</v>
      </c>
      <c r="J204" s="156"/>
      <c r="K204" s="153">
        <f>IF(RawDataGenPO[[#This Row],[PO No.]]="","",10)</f>
        <v>10</v>
      </c>
      <c r="L204" s="4" t="s">
        <v>145</v>
      </c>
      <c r="M204" s="35" t="s">
        <v>47</v>
      </c>
      <c r="N204" s="35" t="s">
        <v>47</v>
      </c>
      <c r="O204" s="3">
        <v>2</v>
      </c>
      <c r="P204" s="39" t="s">
        <v>543</v>
      </c>
      <c r="Q204" s="40">
        <v>1</v>
      </c>
      <c r="R204" s="4" t="s">
        <v>295</v>
      </c>
      <c r="S204" s="41">
        <f>RawDataGenPO[[#This Row],[Total price]]/RawDataGenPO[[#This Row],[Qty'']]</f>
        <v>4290</v>
      </c>
      <c r="T204" s="42">
        <v>4290</v>
      </c>
      <c r="U204" s="13" t="s">
        <v>149</v>
      </c>
      <c r="V204" s="35" t="s">
        <v>542</v>
      </c>
      <c r="W204" s="4" t="s">
        <v>9</v>
      </c>
      <c r="X204" s="4"/>
      <c r="Y204" s="14">
        <v>45530</v>
      </c>
      <c r="Z204" s="14"/>
      <c r="AA204" s="191">
        <f>IF(RawDataGenPO[[#This Row],[Date Gen PO]]="","",RawDataGenPO[[#This Row],[Date recive bill]]-RawDataGenPO[[#This Row],[Date Gen PO]])</f>
        <v>9</v>
      </c>
      <c r="AB204" s="192" t="str">
        <f>IF(RawDataGenPO[[#This Row],[GRN-PO date (Day)]]&gt;RawDataGenPO[[#This Row],[Lead time delivery (day)]],"over deliverry","Ontime")</f>
        <v>Ontime</v>
      </c>
      <c r="AC204" s="194"/>
    </row>
    <row r="205" spans="1:29" s="6" customFormat="1" ht="14.25" x14ac:dyDescent="0.25">
      <c r="A205" s="4">
        <f>ROW()-ROW(RawDataGenPO[[#Headers],[No.]])</f>
        <v>204</v>
      </c>
      <c r="B205" s="35" t="s">
        <v>18</v>
      </c>
      <c r="C205" s="73">
        <v>45514</v>
      </c>
      <c r="D205" s="38"/>
      <c r="E205" s="45"/>
      <c r="F205" s="73">
        <v>45514</v>
      </c>
      <c r="G205" s="60" t="s">
        <v>539</v>
      </c>
      <c r="H205" s="3" t="s">
        <v>540</v>
      </c>
      <c r="I205" s="156">
        <f>IF(RawDataGenPO[[#This Row],[PO No.]]="","",RawDataGenPO[[#This Row],[DMY Create PR]]+7)</f>
        <v>45521</v>
      </c>
      <c r="J205" s="156"/>
      <c r="K205" s="153">
        <f>IF(RawDataGenPO[[#This Row],[PO No.]]="","",10)</f>
        <v>10</v>
      </c>
      <c r="L205" s="4" t="s">
        <v>544</v>
      </c>
      <c r="M205" s="35" t="s">
        <v>47</v>
      </c>
      <c r="N205" s="35" t="s">
        <v>47</v>
      </c>
      <c r="O205" s="3">
        <v>3</v>
      </c>
      <c r="P205" s="39" t="s">
        <v>541</v>
      </c>
      <c r="Q205" s="40">
        <v>1</v>
      </c>
      <c r="R205" s="4" t="s">
        <v>295</v>
      </c>
      <c r="S205" s="41">
        <f>RawDataGenPO[[#This Row],[Total price]]/RawDataGenPO[[#This Row],[Qty'']]</f>
        <v>2250</v>
      </c>
      <c r="T205" s="42">
        <v>2250</v>
      </c>
      <c r="U205" s="13" t="s">
        <v>149</v>
      </c>
      <c r="V205" s="35" t="s">
        <v>542</v>
      </c>
      <c r="W205" s="4" t="s">
        <v>9</v>
      </c>
      <c r="X205" s="4"/>
      <c r="Y205" s="14">
        <v>45528</v>
      </c>
      <c r="Z205" s="14"/>
      <c r="AA205" s="191">
        <f>IF(RawDataGenPO[[#This Row],[Date Gen PO]]="","",RawDataGenPO[[#This Row],[Date recive bill]]-RawDataGenPO[[#This Row],[Date Gen PO]])</f>
        <v>7</v>
      </c>
      <c r="AB205" s="192" t="str">
        <f>IF(RawDataGenPO[[#This Row],[GRN-PO date (Day)]]&gt;RawDataGenPO[[#This Row],[Lead time delivery (day)]],"over deliverry","Ontime")</f>
        <v>Ontime</v>
      </c>
      <c r="AC205" s="194"/>
    </row>
    <row r="206" spans="1:29" s="6" customFormat="1" ht="14.25" x14ac:dyDescent="0.25">
      <c r="A206" s="4">
        <f>ROW()-ROW(RawDataGenPO[[#Headers],[No.]])</f>
        <v>205</v>
      </c>
      <c r="B206" s="35" t="s">
        <v>18</v>
      </c>
      <c r="C206" s="73">
        <v>45514</v>
      </c>
      <c r="D206" s="38"/>
      <c r="E206" s="45"/>
      <c r="F206" s="73">
        <v>45514</v>
      </c>
      <c r="G206" s="60" t="s">
        <v>539</v>
      </c>
      <c r="H206" s="3" t="s">
        <v>540</v>
      </c>
      <c r="I206" s="156">
        <f>IF(RawDataGenPO[[#This Row],[PO No.]]="","",RawDataGenPO[[#This Row],[DMY Create PR]]+7)</f>
        <v>45521</v>
      </c>
      <c r="J206" s="156"/>
      <c r="K206" s="153">
        <f>IF(RawDataGenPO[[#This Row],[PO No.]]="","",10)</f>
        <v>10</v>
      </c>
      <c r="L206" s="4" t="s">
        <v>544</v>
      </c>
      <c r="M206" s="35" t="s">
        <v>47</v>
      </c>
      <c r="N206" s="35" t="s">
        <v>47</v>
      </c>
      <c r="O206" s="3">
        <v>4</v>
      </c>
      <c r="P206" s="39" t="s">
        <v>543</v>
      </c>
      <c r="Q206" s="40">
        <v>1</v>
      </c>
      <c r="R206" s="4" t="s">
        <v>295</v>
      </c>
      <c r="S206" s="41">
        <f>RawDataGenPO[[#This Row],[Total price]]/RawDataGenPO[[#This Row],[Qty'']]</f>
        <v>4290</v>
      </c>
      <c r="T206" s="42">
        <v>4290</v>
      </c>
      <c r="U206" s="13" t="s">
        <v>149</v>
      </c>
      <c r="V206" s="35" t="s">
        <v>542</v>
      </c>
      <c r="W206" s="4" t="s">
        <v>9</v>
      </c>
      <c r="X206" s="4"/>
      <c r="Y206" s="14">
        <v>45528</v>
      </c>
      <c r="Z206" s="14"/>
      <c r="AA206" s="191">
        <f>IF(RawDataGenPO[[#This Row],[Date Gen PO]]="","",RawDataGenPO[[#This Row],[Date recive bill]]-RawDataGenPO[[#This Row],[Date Gen PO]])</f>
        <v>7</v>
      </c>
      <c r="AB206" s="192" t="str">
        <f>IF(RawDataGenPO[[#This Row],[GRN-PO date (Day)]]&gt;RawDataGenPO[[#This Row],[Lead time delivery (day)]],"over deliverry","Ontime")</f>
        <v>Ontime</v>
      </c>
      <c r="AC206" s="194"/>
    </row>
    <row r="207" spans="1:29" s="6" customFormat="1" x14ac:dyDescent="0.25">
      <c r="A207" s="4">
        <f>ROW()-ROW(RawDataGenPO[[#Headers],[No.]])</f>
        <v>206</v>
      </c>
      <c r="B207" s="35" t="s">
        <v>18</v>
      </c>
      <c r="C207" s="45">
        <v>45514</v>
      </c>
      <c r="D207" s="38"/>
      <c r="E207" s="45"/>
      <c r="F207" s="45">
        <v>45514</v>
      </c>
      <c r="G207" s="61" t="s">
        <v>545</v>
      </c>
      <c r="H207" s="4" t="s">
        <v>546</v>
      </c>
      <c r="I207" s="156">
        <f>IF(RawDataGenPO[[#This Row],[PO No.]]="","",RawDataGenPO[[#This Row],[DMY Create PR]]+7)</f>
        <v>45521</v>
      </c>
      <c r="J207" s="156"/>
      <c r="K207" s="153">
        <v>40</v>
      </c>
      <c r="L207" s="4" t="s">
        <v>145</v>
      </c>
      <c r="M207" s="35" t="s">
        <v>47</v>
      </c>
      <c r="N207" s="35" t="s">
        <v>47</v>
      </c>
      <c r="O207" s="3">
        <v>5</v>
      </c>
      <c r="P207" s="39" t="s">
        <v>547</v>
      </c>
      <c r="Q207" s="40">
        <v>20</v>
      </c>
      <c r="R207" s="4" t="s">
        <v>295</v>
      </c>
      <c r="S207" s="41">
        <f>RawDataGenPO[[#This Row],[Total price]]/RawDataGenPO[[#This Row],[Qty'']]</f>
        <v>8</v>
      </c>
      <c r="T207" s="42">
        <v>160</v>
      </c>
      <c r="U207" s="16" t="s">
        <v>149</v>
      </c>
      <c r="V207" s="35" t="s">
        <v>358</v>
      </c>
      <c r="W207" s="4" t="s">
        <v>9</v>
      </c>
      <c r="X207" s="4"/>
      <c r="Y207" s="14">
        <v>45559</v>
      </c>
      <c r="Z207" s="14"/>
      <c r="AA207" s="191">
        <f>IF(RawDataGenPO[[#This Row],[Date Gen PO]]="","",RawDataGenPO[[#This Row],[Date recive bill]]-RawDataGenPO[[#This Row],[Date Gen PO]])</f>
        <v>38</v>
      </c>
      <c r="AB207" s="192" t="str">
        <f>IF(RawDataGenPO[[#This Row],[GRN-PO date (Day)]]&gt;RawDataGenPO[[#This Row],[Lead time delivery (day)]],"over deliverry","Ontime")</f>
        <v>Ontime</v>
      </c>
      <c r="AC207" s="194"/>
    </row>
    <row r="208" spans="1:29" s="6" customFormat="1" x14ac:dyDescent="0.25">
      <c r="A208" s="4">
        <f>ROW()-ROW(RawDataGenPO[[#Headers],[No.]])</f>
        <v>207</v>
      </c>
      <c r="B208" s="35" t="s">
        <v>18</v>
      </c>
      <c r="C208" s="45">
        <v>45514</v>
      </c>
      <c r="D208" s="38"/>
      <c r="E208" s="45"/>
      <c r="F208" s="45">
        <v>45514</v>
      </c>
      <c r="G208" s="61" t="s">
        <v>545</v>
      </c>
      <c r="H208" s="4" t="s">
        <v>546</v>
      </c>
      <c r="I208" s="156">
        <f>IF(RawDataGenPO[[#This Row],[PO No.]]="","",RawDataGenPO[[#This Row],[DMY Create PR]]+7)</f>
        <v>45521</v>
      </c>
      <c r="J208" s="156"/>
      <c r="K208" s="153">
        <v>40</v>
      </c>
      <c r="L208" s="4" t="s">
        <v>145</v>
      </c>
      <c r="M208" s="35" t="s">
        <v>47</v>
      </c>
      <c r="N208" s="35" t="s">
        <v>47</v>
      </c>
      <c r="O208" s="3">
        <v>6</v>
      </c>
      <c r="P208" s="39" t="s">
        <v>548</v>
      </c>
      <c r="Q208" s="40">
        <v>20</v>
      </c>
      <c r="R208" s="4" t="s">
        <v>295</v>
      </c>
      <c r="S208" s="41">
        <f>RawDataGenPO[[#This Row],[Total price]]/RawDataGenPO[[#This Row],[Qty'']]</f>
        <v>8</v>
      </c>
      <c r="T208" s="42">
        <v>160</v>
      </c>
      <c r="U208" s="16" t="s">
        <v>149</v>
      </c>
      <c r="V208" s="35" t="s">
        <v>358</v>
      </c>
      <c r="W208" s="4" t="s">
        <v>9</v>
      </c>
      <c r="X208" s="4"/>
      <c r="Y208" s="14">
        <v>45559</v>
      </c>
      <c r="Z208" s="14"/>
      <c r="AA208" s="191">
        <f>IF(RawDataGenPO[[#This Row],[Date Gen PO]]="","",RawDataGenPO[[#This Row],[Date recive bill]]-RawDataGenPO[[#This Row],[Date Gen PO]])</f>
        <v>38</v>
      </c>
      <c r="AB208" s="192" t="str">
        <f>IF(RawDataGenPO[[#This Row],[GRN-PO date (Day)]]&gt;RawDataGenPO[[#This Row],[Lead time delivery (day)]],"over deliverry","Ontime")</f>
        <v>Ontime</v>
      </c>
      <c r="AC208" s="194"/>
    </row>
    <row r="209" spans="1:29" s="6" customFormat="1" ht="14.25" x14ac:dyDescent="0.25">
      <c r="A209" s="4">
        <f>ROW()-ROW(RawDataGenPO[[#Headers],[No.]])</f>
        <v>208</v>
      </c>
      <c r="B209" s="35" t="s">
        <v>18</v>
      </c>
      <c r="C209" s="73">
        <v>45514</v>
      </c>
      <c r="D209" s="38"/>
      <c r="E209" s="45"/>
      <c r="F209" s="73">
        <v>45514</v>
      </c>
      <c r="G209" s="60" t="s">
        <v>545</v>
      </c>
      <c r="H209" s="4" t="s">
        <v>546</v>
      </c>
      <c r="I209" s="156">
        <f>IF(RawDataGenPO[[#This Row],[PO No.]]="","",RawDataGenPO[[#This Row],[DMY Create PR]]+7)</f>
        <v>45521</v>
      </c>
      <c r="J209" s="156"/>
      <c r="K209" s="153">
        <v>40</v>
      </c>
      <c r="L209" s="4" t="s">
        <v>145</v>
      </c>
      <c r="M209" s="35" t="s">
        <v>47</v>
      </c>
      <c r="N209" s="35" t="s">
        <v>47</v>
      </c>
      <c r="O209" s="3">
        <v>7</v>
      </c>
      <c r="P209" s="39" t="s">
        <v>547</v>
      </c>
      <c r="Q209" s="40">
        <v>20</v>
      </c>
      <c r="R209" s="4" t="s">
        <v>295</v>
      </c>
      <c r="S209" s="41">
        <f>RawDataGenPO[[#This Row],[Total price]]/RawDataGenPO[[#This Row],[Qty'']]</f>
        <v>8</v>
      </c>
      <c r="T209" s="42">
        <v>160</v>
      </c>
      <c r="U209" s="13" t="s">
        <v>149</v>
      </c>
      <c r="V209" s="35" t="s">
        <v>358</v>
      </c>
      <c r="W209" s="4" t="s">
        <v>9</v>
      </c>
      <c r="X209" s="4"/>
      <c r="Y209" s="14">
        <v>45559</v>
      </c>
      <c r="Z209" s="14"/>
      <c r="AA209" s="191">
        <f>IF(RawDataGenPO[[#This Row],[Date Gen PO]]="","",RawDataGenPO[[#This Row],[Date recive bill]]-RawDataGenPO[[#This Row],[Date Gen PO]])</f>
        <v>38</v>
      </c>
      <c r="AB209" s="192" t="str">
        <f>IF(RawDataGenPO[[#This Row],[GRN-PO date (Day)]]&gt;RawDataGenPO[[#This Row],[Lead time delivery (day)]],"over deliverry","Ontime")</f>
        <v>Ontime</v>
      </c>
      <c r="AC209" s="194"/>
    </row>
    <row r="210" spans="1:29" s="6" customFormat="1" ht="14.25" x14ac:dyDescent="0.25">
      <c r="A210" s="4">
        <f>ROW()-ROW(RawDataGenPO[[#Headers],[No.]])</f>
        <v>209</v>
      </c>
      <c r="B210" s="35" t="s">
        <v>18</v>
      </c>
      <c r="C210" s="73">
        <v>45514</v>
      </c>
      <c r="D210" s="38"/>
      <c r="E210" s="45"/>
      <c r="F210" s="73">
        <v>45514</v>
      </c>
      <c r="G210" s="60" t="s">
        <v>545</v>
      </c>
      <c r="H210" s="4" t="s">
        <v>546</v>
      </c>
      <c r="I210" s="156">
        <f>IF(RawDataGenPO[[#This Row],[PO No.]]="","",RawDataGenPO[[#This Row],[DMY Create PR]]+7)</f>
        <v>45521</v>
      </c>
      <c r="J210" s="156"/>
      <c r="K210" s="153">
        <v>40</v>
      </c>
      <c r="L210" s="4" t="s">
        <v>145</v>
      </c>
      <c r="M210" s="35" t="s">
        <v>47</v>
      </c>
      <c r="N210" s="35" t="s">
        <v>47</v>
      </c>
      <c r="O210" s="3">
        <v>8</v>
      </c>
      <c r="P210" s="39" t="s">
        <v>548</v>
      </c>
      <c r="Q210" s="40">
        <v>20</v>
      </c>
      <c r="R210" s="4" t="s">
        <v>295</v>
      </c>
      <c r="S210" s="41">
        <f>RawDataGenPO[[#This Row],[Total price]]/RawDataGenPO[[#This Row],[Qty'']]</f>
        <v>8</v>
      </c>
      <c r="T210" s="42">
        <v>160</v>
      </c>
      <c r="U210" s="13" t="s">
        <v>149</v>
      </c>
      <c r="V210" s="35" t="s">
        <v>358</v>
      </c>
      <c r="W210" s="4" t="s">
        <v>9</v>
      </c>
      <c r="X210" s="4"/>
      <c r="Y210" s="14">
        <v>45559</v>
      </c>
      <c r="Z210" s="14"/>
      <c r="AA210" s="191">
        <f>IF(RawDataGenPO[[#This Row],[Date Gen PO]]="","",RawDataGenPO[[#This Row],[Date recive bill]]-RawDataGenPO[[#This Row],[Date Gen PO]])</f>
        <v>38</v>
      </c>
      <c r="AB210" s="192" t="str">
        <f>IF(RawDataGenPO[[#This Row],[GRN-PO date (Day)]]&gt;RawDataGenPO[[#This Row],[Lead time delivery (day)]],"over deliverry","Ontime")</f>
        <v>Ontime</v>
      </c>
      <c r="AC210" s="194"/>
    </row>
    <row r="211" spans="1:29" s="6" customFormat="1" x14ac:dyDescent="0.25">
      <c r="A211" s="4">
        <f>ROW()-ROW(RawDataGenPO[[#Headers],[No.]])</f>
        <v>210</v>
      </c>
      <c r="B211" s="35" t="s">
        <v>18</v>
      </c>
      <c r="C211" s="45">
        <v>45514</v>
      </c>
      <c r="D211" s="38"/>
      <c r="E211" s="45"/>
      <c r="F211" s="45">
        <v>45514</v>
      </c>
      <c r="G211" s="61" t="s">
        <v>545</v>
      </c>
      <c r="H211" s="4" t="s">
        <v>549</v>
      </c>
      <c r="I211" s="156">
        <f>IF(RawDataGenPO[[#This Row],[PO No.]]="","",RawDataGenPO[[#This Row],[DMY Create PR]]+7)</f>
        <v>45521</v>
      </c>
      <c r="J211" s="156"/>
      <c r="K211" s="153">
        <f>IF(RawDataGenPO[[#This Row],[PO No.]]="","",10)</f>
        <v>10</v>
      </c>
      <c r="L211" s="4" t="s">
        <v>145</v>
      </c>
      <c r="M211" s="35" t="s">
        <v>47</v>
      </c>
      <c r="N211" s="35" t="s">
        <v>47</v>
      </c>
      <c r="O211" s="3">
        <v>1</v>
      </c>
      <c r="P211" s="39" t="s">
        <v>550</v>
      </c>
      <c r="Q211" s="40">
        <v>4</v>
      </c>
      <c r="R211" s="4" t="s">
        <v>295</v>
      </c>
      <c r="S211" s="41">
        <f>RawDataGenPO[[#This Row],[Total price]]/RawDataGenPO[[#This Row],[Qty'']]</f>
        <v>4950</v>
      </c>
      <c r="T211" s="42">
        <v>19800</v>
      </c>
      <c r="U211" s="16" t="s">
        <v>149</v>
      </c>
      <c r="V211" s="35" t="s">
        <v>334</v>
      </c>
      <c r="W211" s="4" t="s">
        <v>9</v>
      </c>
      <c r="X211" s="4"/>
      <c r="Y211" s="14">
        <v>45527</v>
      </c>
      <c r="Z211" s="14"/>
      <c r="AA211" s="191">
        <f>IF(RawDataGenPO[[#This Row],[Date Gen PO]]="","",RawDataGenPO[[#This Row],[Date recive bill]]-RawDataGenPO[[#This Row],[Date Gen PO]])</f>
        <v>6</v>
      </c>
      <c r="AB211" s="192" t="str">
        <f>IF(RawDataGenPO[[#This Row],[GRN-PO date (Day)]]&gt;RawDataGenPO[[#This Row],[Lead time delivery (day)]],"over deliverry","Ontime")</f>
        <v>Ontime</v>
      </c>
      <c r="AC211" s="194"/>
    </row>
    <row r="212" spans="1:29" s="6" customFormat="1" ht="14.25" x14ac:dyDescent="0.25">
      <c r="A212" s="4">
        <f>ROW()-ROW(RawDataGenPO[[#Headers],[No.]])</f>
        <v>211</v>
      </c>
      <c r="B212" s="35" t="s">
        <v>18</v>
      </c>
      <c r="C212" s="73">
        <v>45514</v>
      </c>
      <c r="D212" s="38"/>
      <c r="E212" s="45"/>
      <c r="F212" s="73">
        <v>45514</v>
      </c>
      <c r="G212" s="60" t="s">
        <v>545</v>
      </c>
      <c r="H212" s="4" t="s">
        <v>549</v>
      </c>
      <c r="I212" s="156">
        <f>IF(RawDataGenPO[[#This Row],[PO No.]]="","",RawDataGenPO[[#This Row],[DMY Create PR]]+7)</f>
        <v>45521</v>
      </c>
      <c r="J212" s="156"/>
      <c r="K212" s="153">
        <f>IF(RawDataGenPO[[#This Row],[PO No.]]="","",10)</f>
        <v>10</v>
      </c>
      <c r="L212" s="4" t="s">
        <v>145</v>
      </c>
      <c r="M212" s="35" t="s">
        <v>47</v>
      </c>
      <c r="N212" s="35" t="s">
        <v>47</v>
      </c>
      <c r="O212" s="3">
        <v>2</v>
      </c>
      <c r="P212" s="39" t="s">
        <v>550</v>
      </c>
      <c r="Q212" s="40">
        <v>4</v>
      </c>
      <c r="R212" s="4" t="s">
        <v>295</v>
      </c>
      <c r="S212" s="41">
        <f>RawDataGenPO[[#This Row],[Total price]]/RawDataGenPO[[#This Row],[Qty'']]</f>
        <v>4950</v>
      </c>
      <c r="T212" s="42">
        <v>19800</v>
      </c>
      <c r="U212" s="13" t="s">
        <v>149</v>
      </c>
      <c r="V212" s="35" t="s">
        <v>334</v>
      </c>
      <c r="W212" s="4" t="s">
        <v>9</v>
      </c>
      <c r="X212" s="4"/>
      <c r="Y212" s="14">
        <v>45527</v>
      </c>
      <c r="Z212" s="14"/>
      <c r="AA212" s="191">
        <f>IF(RawDataGenPO[[#This Row],[Date Gen PO]]="","",RawDataGenPO[[#This Row],[Date recive bill]]-RawDataGenPO[[#This Row],[Date Gen PO]])</f>
        <v>6</v>
      </c>
      <c r="AB212" s="192" t="str">
        <f>IF(RawDataGenPO[[#This Row],[GRN-PO date (Day)]]&gt;RawDataGenPO[[#This Row],[Lead time delivery (day)]],"over deliverry","Ontime")</f>
        <v>Ontime</v>
      </c>
      <c r="AC212" s="194"/>
    </row>
    <row r="213" spans="1:29" s="6" customFormat="1" ht="28.5" x14ac:dyDescent="0.25">
      <c r="A213" s="4">
        <f>ROW()-ROW(RawDataGenPO[[#Headers],[No.]])</f>
        <v>212</v>
      </c>
      <c r="B213" s="35" t="s">
        <v>18</v>
      </c>
      <c r="C213" s="45">
        <v>45514</v>
      </c>
      <c r="D213" s="38"/>
      <c r="E213" s="45"/>
      <c r="F213" s="45">
        <v>45514</v>
      </c>
      <c r="G213" s="49" t="s">
        <v>551</v>
      </c>
      <c r="H213" s="4" t="s">
        <v>552</v>
      </c>
      <c r="I213" s="156">
        <f>IF(RawDataGenPO[[#This Row],[PO No.]]="","",RawDataGenPO[[#This Row],[DMY Create PR]]+7)</f>
        <v>45521</v>
      </c>
      <c r="J213" s="156"/>
      <c r="K213" s="153">
        <f>IF(RawDataGenPO[[#This Row],[PO No.]]="","",10)</f>
        <v>10</v>
      </c>
      <c r="L213" s="4" t="s">
        <v>553</v>
      </c>
      <c r="M213" s="35" t="s">
        <v>187</v>
      </c>
      <c r="N213" s="35" t="s">
        <v>28</v>
      </c>
      <c r="O213" s="3">
        <v>3</v>
      </c>
      <c r="P213" s="39" t="s">
        <v>554</v>
      </c>
      <c r="Q213" s="40">
        <v>1</v>
      </c>
      <c r="R213" s="4" t="s">
        <v>295</v>
      </c>
      <c r="S213" s="41">
        <f>RawDataGenPO[[#This Row],[Total price]]/RawDataGenPO[[#This Row],[Qty'']]</f>
        <v>620</v>
      </c>
      <c r="T213" s="42">
        <v>620</v>
      </c>
      <c r="U213" s="13" t="s">
        <v>149</v>
      </c>
      <c r="V213" s="35" t="s">
        <v>555</v>
      </c>
      <c r="W213" s="4" t="s">
        <v>9</v>
      </c>
      <c r="X213" s="4"/>
      <c r="Y213" s="14">
        <v>45530</v>
      </c>
      <c r="Z213" s="14"/>
      <c r="AA213" s="191">
        <f>IF(RawDataGenPO[[#This Row],[Date Gen PO]]="","",RawDataGenPO[[#This Row],[Date recive bill]]-RawDataGenPO[[#This Row],[Date Gen PO]])</f>
        <v>9</v>
      </c>
      <c r="AB213" s="192" t="str">
        <f>IF(RawDataGenPO[[#This Row],[GRN-PO date (Day)]]&gt;RawDataGenPO[[#This Row],[Lead time delivery (day)]],"over deliverry","Ontime")</f>
        <v>Ontime</v>
      </c>
      <c r="AC213" s="194"/>
    </row>
    <row r="214" spans="1:29" s="6" customFormat="1" ht="28.5" x14ac:dyDescent="0.25">
      <c r="A214" s="4">
        <f>ROW()-ROW(RawDataGenPO[[#Headers],[No.]])</f>
        <v>213</v>
      </c>
      <c r="B214" s="35" t="s">
        <v>18</v>
      </c>
      <c r="C214" s="73">
        <v>45514</v>
      </c>
      <c r="D214" s="38"/>
      <c r="E214" s="45"/>
      <c r="F214" s="73">
        <v>45514</v>
      </c>
      <c r="G214" s="4" t="s">
        <v>556</v>
      </c>
      <c r="H214" s="4" t="s">
        <v>557</v>
      </c>
      <c r="I214" s="156">
        <f>IF(RawDataGenPO[[#This Row],[PO No.]]="","",RawDataGenPO[[#This Row],[DMY Create PR]]+7)</f>
        <v>45521</v>
      </c>
      <c r="J214" s="156"/>
      <c r="K214" s="153">
        <f>IF(RawDataGenPO[[#This Row],[PO No.]]="","",10)</f>
        <v>10</v>
      </c>
      <c r="L214" s="4" t="s">
        <v>145</v>
      </c>
      <c r="M214" s="35" t="s">
        <v>187</v>
      </c>
      <c r="N214" s="35" t="s">
        <v>28</v>
      </c>
      <c r="O214" s="3">
        <v>4</v>
      </c>
      <c r="P214" s="39" t="s">
        <v>554</v>
      </c>
      <c r="Q214" s="40">
        <v>1</v>
      </c>
      <c r="R214" s="4" t="s">
        <v>295</v>
      </c>
      <c r="S214" s="41">
        <f>RawDataGenPO[[#This Row],[Total price]]/RawDataGenPO[[#This Row],[Qty'']]</f>
        <v>620</v>
      </c>
      <c r="T214" s="42">
        <v>620</v>
      </c>
      <c r="U214" s="13" t="s">
        <v>149</v>
      </c>
      <c r="V214" s="35" t="s">
        <v>263</v>
      </c>
      <c r="W214" s="4" t="s">
        <v>9</v>
      </c>
      <c r="X214" s="4"/>
      <c r="Y214" s="14">
        <v>45530</v>
      </c>
      <c r="Z214" s="14"/>
      <c r="AA214" s="191">
        <f>IF(RawDataGenPO[[#This Row],[Date Gen PO]]="","",RawDataGenPO[[#This Row],[Date recive bill]]-RawDataGenPO[[#This Row],[Date Gen PO]])</f>
        <v>9</v>
      </c>
      <c r="AB214" s="192" t="str">
        <f>IF(RawDataGenPO[[#This Row],[GRN-PO date (Day)]]&gt;RawDataGenPO[[#This Row],[Lead time delivery (day)]],"over deliverry","Ontime")</f>
        <v>Ontime</v>
      </c>
      <c r="AC214" s="194"/>
    </row>
    <row r="215" spans="1:29" s="6" customFormat="1" x14ac:dyDescent="0.25">
      <c r="A215" s="4">
        <f>ROW()-ROW(RawDataGenPO[[#Headers],[No.]])</f>
        <v>214</v>
      </c>
      <c r="B215" s="35" t="s">
        <v>18</v>
      </c>
      <c r="C215" s="45">
        <v>45514</v>
      </c>
      <c r="D215" s="38"/>
      <c r="E215" s="45"/>
      <c r="F215" s="45">
        <v>45514</v>
      </c>
      <c r="G215" s="49" t="s">
        <v>551</v>
      </c>
      <c r="H215" s="4" t="s">
        <v>558</v>
      </c>
      <c r="I215" s="156">
        <f>IF(RawDataGenPO[[#This Row],[PO No.]]="","",RawDataGenPO[[#This Row],[DMY Create PR]]+7)</f>
        <v>45521</v>
      </c>
      <c r="J215" s="156"/>
      <c r="K215" s="153">
        <f>IF(RawDataGenPO[[#This Row],[PO No.]]="","",10)</f>
        <v>10</v>
      </c>
      <c r="L215" s="4" t="s">
        <v>559</v>
      </c>
      <c r="M215" s="35" t="s">
        <v>187</v>
      </c>
      <c r="N215" s="35" t="s">
        <v>28</v>
      </c>
      <c r="O215" s="3">
        <v>1</v>
      </c>
      <c r="P215" s="39" t="s">
        <v>560</v>
      </c>
      <c r="Q215" s="40">
        <v>1</v>
      </c>
      <c r="R215" s="4" t="s">
        <v>295</v>
      </c>
      <c r="S215" s="41">
        <f>RawDataGenPO[[#This Row],[Total price]]/RawDataGenPO[[#This Row],[Qty'']]</f>
        <v>950</v>
      </c>
      <c r="T215" s="42">
        <v>950</v>
      </c>
      <c r="U215" s="16" t="s">
        <v>149</v>
      </c>
      <c r="V215" s="35" t="s">
        <v>335</v>
      </c>
      <c r="W215" s="4" t="s">
        <v>9</v>
      </c>
      <c r="X215" s="4"/>
      <c r="Y215" s="14">
        <v>45527</v>
      </c>
      <c r="Z215" s="14"/>
      <c r="AA215" s="191">
        <f>IF(RawDataGenPO[[#This Row],[Date Gen PO]]="","",RawDataGenPO[[#This Row],[Date recive bill]]-RawDataGenPO[[#This Row],[Date Gen PO]])</f>
        <v>6</v>
      </c>
      <c r="AB215" s="192" t="str">
        <f>IF(RawDataGenPO[[#This Row],[GRN-PO date (Day)]]&gt;RawDataGenPO[[#This Row],[Lead time delivery (day)]],"over deliverry","Ontime")</f>
        <v>Ontime</v>
      </c>
      <c r="AC215" s="194"/>
    </row>
    <row r="216" spans="1:29" s="6" customFormat="1" ht="14.25" x14ac:dyDescent="0.25">
      <c r="A216" s="4">
        <f>ROW()-ROW(RawDataGenPO[[#Headers],[No.]])</f>
        <v>215</v>
      </c>
      <c r="B216" s="35" t="s">
        <v>18</v>
      </c>
      <c r="C216" s="73">
        <v>45514</v>
      </c>
      <c r="D216" s="38"/>
      <c r="E216" s="45"/>
      <c r="F216" s="73">
        <v>45514</v>
      </c>
      <c r="G216" s="60" t="s">
        <v>556</v>
      </c>
      <c r="H216" s="4" t="s">
        <v>561</v>
      </c>
      <c r="I216" s="156">
        <f>IF(RawDataGenPO[[#This Row],[PO No.]]="","",RawDataGenPO[[#This Row],[DMY Create PR]]+7)</f>
        <v>45521</v>
      </c>
      <c r="J216" s="156"/>
      <c r="K216" s="153">
        <f>IF(RawDataGenPO[[#This Row],[PO No.]]="","",10)</f>
        <v>10</v>
      </c>
      <c r="L216" s="4" t="s">
        <v>145</v>
      </c>
      <c r="M216" s="35" t="s">
        <v>187</v>
      </c>
      <c r="N216" s="35" t="s">
        <v>28</v>
      </c>
      <c r="O216" s="3">
        <v>2</v>
      </c>
      <c r="P216" s="39" t="s">
        <v>560</v>
      </c>
      <c r="Q216" s="40">
        <v>1</v>
      </c>
      <c r="R216" s="4" t="s">
        <v>295</v>
      </c>
      <c r="S216" s="41">
        <f>RawDataGenPO[[#This Row],[Total price]]/RawDataGenPO[[#This Row],[Qty'']]</f>
        <v>950</v>
      </c>
      <c r="T216" s="42">
        <v>950</v>
      </c>
      <c r="U216" s="13" t="s">
        <v>149</v>
      </c>
      <c r="V216" s="35" t="s">
        <v>334</v>
      </c>
      <c r="W216" s="4" t="s">
        <v>9</v>
      </c>
      <c r="X216" s="4"/>
      <c r="Y216" s="14">
        <v>45527</v>
      </c>
      <c r="Z216" s="14"/>
      <c r="AA216" s="191">
        <f>IF(RawDataGenPO[[#This Row],[Date Gen PO]]="","",RawDataGenPO[[#This Row],[Date recive bill]]-RawDataGenPO[[#This Row],[Date Gen PO]])</f>
        <v>6</v>
      </c>
      <c r="AB216" s="192" t="str">
        <f>IF(RawDataGenPO[[#This Row],[GRN-PO date (Day)]]&gt;RawDataGenPO[[#This Row],[Lead time delivery (day)]],"over deliverry","Ontime")</f>
        <v>Ontime</v>
      </c>
      <c r="AC216" s="194"/>
    </row>
    <row r="217" spans="1:29" s="6" customFormat="1" x14ac:dyDescent="0.25">
      <c r="A217" s="4">
        <f>ROW()-ROW(RawDataGenPO[[#Headers],[No.]])</f>
        <v>216</v>
      </c>
      <c r="B217" s="35" t="s">
        <v>18</v>
      </c>
      <c r="C217" s="45">
        <v>45514</v>
      </c>
      <c r="D217" s="38"/>
      <c r="E217" s="45"/>
      <c r="F217" s="45">
        <v>45514</v>
      </c>
      <c r="G217" s="61" t="s">
        <v>562</v>
      </c>
      <c r="H217" s="4" t="s">
        <v>563</v>
      </c>
      <c r="I217" s="156">
        <f>IF(RawDataGenPO[[#This Row],[PO No.]]="","",RawDataGenPO[[#This Row],[DMY Create PR]]+7)</f>
        <v>45521</v>
      </c>
      <c r="J217" s="156"/>
      <c r="K217" s="153">
        <f>IF(RawDataGenPO[[#This Row],[PO No.]]="","",10)</f>
        <v>10</v>
      </c>
      <c r="L217" s="4" t="s">
        <v>409</v>
      </c>
      <c r="M217" s="35" t="s">
        <v>187</v>
      </c>
      <c r="N217" s="35" t="s">
        <v>28</v>
      </c>
      <c r="O217" s="3">
        <v>1</v>
      </c>
      <c r="P217" s="39" t="s">
        <v>564</v>
      </c>
      <c r="Q217" s="40">
        <v>3</v>
      </c>
      <c r="R217" s="4" t="s">
        <v>565</v>
      </c>
      <c r="S217" s="41">
        <f>RawDataGenPO[[#This Row],[Total price]]/RawDataGenPO[[#This Row],[Qty'']]</f>
        <v>116.66666666666667</v>
      </c>
      <c r="T217" s="42">
        <v>350</v>
      </c>
      <c r="U217" s="16" t="s">
        <v>149</v>
      </c>
      <c r="V217" s="35" t="s">
        <v>176</v>
      </c>
      <c r="W217" s="4" t="s">
        <v>9</v>
      </c>
      <c r="X217" s="4"/>
      <c r="Y217" s="14">
        <v>45526</v>
      </c>
      <c r="Z217" s="14"/>
      <c r="AA217" s="191">
        <f>IF(RawDataGenPO[[#This Row],[Date Gen PO]]="","",RawDataGenPO[[#This Row],[Date recive bill]]-RawDataGenPO[[#This Row],[Date Gen PO]])</f>
        <v>5</v>
      </c>
      <c r="AB217" s="192" t="str">
        <f>IF(RawDataGenPO[[#This Row],[GRN-PO date (Day)]]&gt;RawDataGenPO[[#This Row],[Lead time delivery (day)]],"over deliverry","Ontime")</f>
        <v>Ontime</v>
      </c>
      <c r="AC217" s="194"/>
    </row>
    <row r="218" spans="1:29" s="6" customFormat="1" x14ac:dyDescent="0.25">
      <c r="A218" s="4">
        <f>ROW()-ROW(RawDataGenPO[[#Headers],[No.]])</f>
        <v>217</v>
      </c>
      <c r="B218" s="35" t="s">
        <v>18</v>
      </c>
      <c r="C218" s="45">
        <v>45514</v>
      </c>
      <c r="D218" s="38"/>
      <c r="E218" s="45"/>
      <c r="F218" s="45">
        <v>45514</v>
      </c>
      <c r="G218" s="61" t="s">
        <v>562</v>
      </c>
      <c r="H218" s="4" t="s">
        <v>563</v>
      </c>
      <c r="I218" s="156">
        <f>IF(RawDataGenPO[[#This Row],[PO No.]]="","",RawDataGenPO[[#This Row],[DMY Create PR]]+7)</f>
        <v>45521</v>
      </c>
      <c r="J218" s="156"/>
      <c r="K218" s="153">
        <f>IF(RawDataGenPO[[#This Row],[PO No.]]="","",10)</f>
        <v>10</v>
      </c>
      <c r="L218" s="4" t="s">
        <v>411</v>
      </c>
      <c r="M218" s="35" t="s">
        <v>187</v>
      </c>
      <c r="N218" s="35" t="s">
        <v>28</v>
      </c>
      <c r="O218" s="3">
        <v>2</v>
      </c>
      <c r="P218" s="39" t="s">
        <v>566</v>
      </c>
      <c r="Q218" s="40">
        <v>1</v>
      </c>
      <c r="R218" s="4" t="s">
        <v>565</v>
      </c>
      <c r="S218" s="41">
        <f>RawDataGenPO[[#This Row],[Total price]]/RawDataGenPO[[#This Row],[Qty'']]</f>
        <v>900</v>
      </c>
      <c r="T218" s="42">
        <v>900</v>
      </c>
      <c r="U218" s="13" t="s">
        <v>149</v>
      </c>
      <c r="V218" s="35" t="s">
        <v>176</v>
      </c>
      <c r="W218" s="4" t="s">
        <v>9</v>
      </c>
      <c r="X218" s="4"/>
      <c r="Y218" s="14">
        <v>45527</v>
      </c>
      <c r="Z218" s="14"/>
      <c r="AA218" s="191">
        <f>IF(RawDataGenPO[[#This Row],[Date Gen PO]]="","",RawDataGenPO[[#This Row],[Date recive bill]]-RawDataGenPO[[#This Row],[Date Gen PO]])</f>
        <v>6</v>
      </c>
      <c r="AB218" s="192" t="str">
        <f>IF(RawDataGenPO[[#This Row],[GRN-PO date (Day)]]&gt;RawDataGenPO[[#This Row],[Lead time delivery (day)]],"over deliverry","Ontime")</f>
        <v>Ontime</v>
      </c>
      <c r="AC218" s="194"/>
    </row>
    <row r="219" spans="1:29" s="6" customFormat="1" x14ac:dyDescent="0.25">
      <c r="A219" s="4">
        <f>ROW()-ROW(RawDataGenPO[[#Headers],[No.]])</f>
        <v>218</v>
      </c>
      <c r="B219" s="35" t="s">
        <v>18</v>
      </c>
      <c r="C219" s="73">
        <v>45514</v>
      </c>
      <c r="D219" s="38"/>
      <c r="E219" s="45"/>
      <c r="F219" s="73">
        <v>45514</v>
      </c>
      <c r="G219" s="61" t="s">
        <v>562</v>
      </c>
      <c r="H219" s="3" t="s">
        <v>563</v>
      </c>
      <c r="I219" s="156">
        <f>IF(RawDataGenPO[[#This Row],[PO No.]]="","",RawDataGenPO[[#This Row],[DMY Create PR]]+7)</f>
        <v>45521</v>
      </c>
      <c r="J219" s="156"/>
      <c r="K219" s="153">
        <f>IF(RawDataGenPO[[#This Row],[PO No.]]="","",10)</f>
        <v>10</v>
      </c>
      <c r="L219" s="4" t="s">
        <v>409</v>
      </c>
      <c r="M219" s="35" t="s">
        <v>187</v>
      </c>
      <c r="N219" s="35" t="s">
        <v>28</v>
      </c>
      <c r="O219" s="3">
        <v>3</v>
      </c>
      <c r="P219" s="39" t="s">
        <v>564</v>
      </c>
      <c r="Q219" s="40">
        <v>3</v>
      </c>
      <c r="R219" s="4" t="s">
        <v>295</v>
      </c>
      <c r="S219" s="41">
        <f>RawDataGenPO[[#This Row],[Total price]]/RawDataGenPO[[#This Row],[Qty'']]</f>
        <v>116.66666666666667</v>
      </c>
      <c r="T219" s="63">
        <v>350</v>
      </c>
      <c r="U219" s="13" t="s">
        <v>149</v>
      </c>
      <c r="V219" s="35" t="s">
        <v>176</v>
      </c>
      <c r="W219" s="4" t="s">
        <v>9</v>
      </c>
      <c r="X219" s="4"/>
      <c r="Y219" s="14">
        <v>45528</v>
      </c>
      <c r="Z219" s="14"/>
      <c r="AA219" s="191">
        <f>IF(RawDataGenPO[[#This Row],[Date Gen PO]]="","",RawDataGenPO[[#This Row],[Date recive bill]]-RawDataGenPO[[#This Row],[Date Gen PO]])</f>
        <v>7</v>
      </c>
      <c r="AB219" s="192" t="str">
        <f>IF(RawDataGenPO[[#This Row],[GRN-PO date (Day)]]&gt;RawDataGenPO[[#This Row],[Lead time delivery (day)]],"over deliverry","Ontime")</f>
        <v>Ontime</v>
      </c>
      <c r="AC219" s="194"/>
    </row>
    <row r="220" spans="1:29" s="6" customFormat="1" x14ac:dyDescent="0.25">
      <c r="A220" s="4">
        <f>ROW()-ROW(RawDataGenPO[[#Headers],[No.]])</f>
        <v>219</v>
      </c>
      <c r="B220" s="35" t="s">
        <v>18</v>
      </c>
      <c r="C220" s="73">
        <v>45514</v>
      </c>
      <c r="D220" s="38"/>
      <c r="E220" s="45"/>
      <c r="F220" s="73">
        <v>45514</v>
      </c>
      <c r="G220" s="61" t="s">
        <v>562</v>
      </c>
      <c r="H220" s="3" t="s">
        <v>563</v>
      </c>
      <c r="I220" s="156">
        <f>IF(RawDataGenPO[[#This Row],[PO No.]]="","",RawDataGenPO[[#This Row],[DMY Create PR]]+7)</f>
        <v>45521</v>
      </c>
      <c r="J220" s="156"/>
      <c r="K220" s="153">
        <f>IF(RawDataGenPO[[#This Row],[PO No.]]="","",10)</f>
        <v>10</v>
      </c>
      <c r="L220" s="4" t="s">
        <v>411</v>
      </c>
      <c r="M220" s="35" t="s">
        <v>187</v>
      </c>
      <c r="N220" s="35" t="s">
        <v>28</v>
      </c>
      <c r="O220" s="3">
        <v>4</v>
      </c>
      <c r="P220" s="39" t="s">
        <v>566</v>
      </c>
      <c r="Q220" s="40">
        <v>1</v>
      </c>
      <c r="R220" s="4" t="s">
        <v>295</v>
      </c>
      <c r="S220" s="41">
        <f>RawDataGenPO[[#This Row],[Total price]]/RawDataGenPO[[#This Row],[Qty'']]</f>
        <v>900</v>
      </c>
      <c r="T220" s="63">
        <v>900</v>
      </c>
      <c r="U220" s="13" t="s">
        <v>149</v>
      </c>
      <c r="V220" s="35" t="s">
        <v>176</v>
      </c>
      <c r="W220" s="4" t="s">
        <v>9</v>
      </c>
      <c r="X220" s="4"/>
      <c r="Y220" s="14">
        <v>45528</v>
      </c>
      <c r="Z220" s="14"/>
      <c r="AA220" s="191">
        <f>IF(RawDataGenPO[[#This Row],[Date Gen PO]]="","",RawDataGenPO[[#This Row],[Date recive bill]]-RawDataGenPO[[#This Row],[Date Gen PO]])</f>
        <v>7</v>
      </c>
      <c r="AB220" s="192" t="str">
        <f>IF(RawDataGenPO[[#This Row],[GRN-PO date (Day)]]&gt;RawDataGenPO[[#This Row],[Lead time delivery (day)]],"over deliverry","Ontime")</f>
        <v>Ontime</v>
      </c>
      <c r="AC220" s="194"/>
    </row>
    <row r="221" spans="1:29" s="6" customFormat="1" x14ac:dyDescent="0.3">
      <c r="A221" s="4">
        <f>ROW()-ROW(RawDataGenPO[[#Headers],[No.]])</f>
        <v>220</v>
      </c>
      <c r="B221" s="35" t="s">
        <v>18</v>
      </c>
      <c r="C221" s="45">
        <v>45513</v>
      </c>
      <c r="D221" s="38"/>
      <c r="E221" s="45"/>
      <c r="F221" s="45">
        <v>45513</v>
      </c>
      <c r="G221" s="61" t="s">
        <v>567</v>
      </c>
      <c r="H221" s="4" t="s">
        <v>568</v>
      </c>
      <c r="I221" s="156">
        <f>IF(RawDataGenPO[[#This Row],[PO No.]]="","",RawDataGenPO[[#This Row],[DMY Create PR]]+7)</f>
        <v>45520</v>
      </c>
      <c r="J221" s="156"/>
      <c r="K221" s="153">
        <f>IF(RawDataGenPO[[#This Row],[PO No.]]="","",10)</f>
        <v>10</v>
      </c>
      <c r="L221" s="4" t="s">
        <v>569</v>
      </c>
      <c r="M221" s="35" t="s">
        <v>187</v>
      </c>
      <c r="N221" s="35" t="s">
        <v>28</v>
      </c>
      <c r="O221" s="3">
        <v>1</v>
      </c>
      <c r="P221" s="85" t="s">
        <v>570</v>
      </c>
      <c r="Q221" s="40">
        <v>10</v>
      </c>
      <c r="R221" s="4" t="s">
        <v>295</v>
      </c>
      <c r="S221" s="41">
        <f>RawDataGenPO[[#This Row],[Total price]]/RawDataGenPO[[#This Row],[Qty'']]</f>
        <v>96</v>
      </c>
      <c r="T221" s="86">
        <v>960</v>
      </c>
      <c r="U221" s="13" t="s">
        <v>149</v>
      </c>
      <c r="V221" s="35" t="s">
        <v>334</v>
      </c>
      <c r="W221" s="4" t="s">
        <v>9</v>
      </c>
      <c r="X221" s="4"/>
      <c r="Y221" s="14">
        <v>45527</v>
      </c>
      <c r="Z221" s="14"/>
      <c r="AA221" s="191">
        <f>IF(RawDataGenPO[[#This Row],[Date Gen PO]]="","",RawDataGenPO[[#This Row],[Date recive bill]]-RawDataGenPO[[#This Row],[Date Gen PO]])</f>
        <v>7</v>
      </c>
      <c r="AB221" s="192" t="str">
        <f>IF(RawDataGenPO[[#This Row],[GRN-PO date (Day)]]&gt;RawDataGenPO[[#This Row],[Lead time delivery (day)]],"over deliverry","Ontime")</f>
        <v>Ontime</v>
      </c>
      <c r="AC221" s="194"/>
    </row>
    <row r="222" spans="1:29" s="6" customFormat="1" x14ac:dyDescent="0.25">
      <c r="A222" s="4">
        <f>ROW()-ROW(RawDataGenPO[[#Headers],[No.]])</f>
        <v>221</v>
      </c>
      <c r="B222" s="35" t="s">
        <v>18</v>
      </c>
      <c r="C222" s="73">
        <v>45513</v>
      </c>
      <c r="D222" s="38"/>
      <c r="E222" s="45"/>
      <c r="F222" s="73">
        <v>45513</v>
      </c>
      <c r="G222" s="61" t="s">
        <v>567</v>
      </c>
      <c r="H222" s="4" t="s">
        <v>571</v>
      </c>
      <c r="I222" s="156">
        <f>IF(RawDataGenPO[[#This Row],[PO No.]]="","",RawDataGenPO[[#This Row],[DMY Create PR]]+7)</f>
        <v>45520</v>
      </c>
      <c r="J222" s="156"/>
      <c r="K222" s="153">
        <f>IF(RawDataGenPO[[#This Row],[PO No.]]="","",10)</f>
        <v>10</v>
      </c>
      <c r="L222" s="4" t="s">
        <v>569</v>
      </c>
      <c r="M222" s="35" t="s">
        <v>187</v>
      </c>
      <c r="N222" s="35" t="s">
        <v>28</v>
      </c>
      <c r="O222" s="3">
        <v>2</v>
      </c>
      <c r="P222" s="39" t="s">
        <v>570</v>
      </c>
      <c r="Q222" s="40">
        <v>10</v>
      </c>
      <c r="R222" s="4" t="s">
        <v>295</v>
      </c>
      <c r="S222" s="41">
        <f>RawDataGenPO[[#This Row],[Total price]]/RawDataGenPO[[#This Row],[Qty'']]</f>
        <v>96</v>
      </c>
      <c r="T222" s="86">
        <v>960</v>
      </c>
      <c r="U222" s="13" t="s">
        <v>149</v>
      </c>
      <c r="V222" s="35" t="s">
        <v>334</v>
      </c>
      <c r="W222" s="4" t="s">
        <v>9</v>
      </c>
      <c r="X222" s="4"/>
      <c r="Y222" s="14">
        <v>45527</v>
      </c>
      <c r="Z222" s="14"/>
      <c r="AA222" s="191">
        <f>IF(RawDataGenPO[[#This Row],[Date Gen PO]]="","",RawDataGenPO[[#This Row],[Date recive bill]]-RawDataGenPO[[#This Row],[Date Gen PO]])</f>
        <v>7</v>
      </c>
      <c r="AB222" s="192" t="str">
        <f>IF(RawDataGenPO[[#This Row],[GRN-PO date (Day)]]&gt;RawDataGenPO[[#This Row],[Lead time delivery (day)]],"over deliverry","Ontime")</f>
        <v>Ontime</v>
      </c>
      <c r="AC222" s="194"/>
    </row>
    <row r="223" spans="1:29" s="6" customFormat="1" x14ac:dyDescent="0.25">
      <c r="A223" s="4">
        <f>ROW()-ROW(RawDataGenPO[[#Headers],[No.]])</f>
        <v>222</v>
      </c>
      <c r="B223" s="35" t="s">
        <v>18</v>
      </c>
      <c r="C223" s="73">
        <v>45513</v>
      </c>
      <c r="D223" s="38"/>
      <c r="E223" s="45"/>
      <c r="F223" s="73">
        <v>45513</v>
      </c>
      <c r="G223" s="61" t="s">
        <v>567</v>
      </c>
      <c r="H223" s="4" t="s">
        <v>571</v>
      </c>
      <c r="I223" s="156">
        <f>IF(RawDataGenPO[[#This Row],[PO No.]]="","",RawDataGenPO[[#This Row],[DMY Create PR]]+7)</f>
        <v>45520</v>
      </c>
      <c r="J223" s="156"/>
      <c r="K223" s="153">
        <f>IF(RawDataGenPO[[#This Row],[PO No.]]="","",10)</f>
        <v>10</v>
      </c>
      <c r="L223" s="4" t="s">
        <v>572</v>
      </c>
      <c r="M223" s="35" t="s">
        <v>187</v>
      </c>
      <c r="N223" s="35" t="s">
        <v>28</v>
      </c>
      <c r="O223" s="3">
        <v>3</v>
      </c>
      <c r="P223" s="39" t="s">
        <v>573</v>
      </c>
      <c r="Q223" s="40">
        <v>10</v>
      </c>
      <c r="R223" s="4" t="s">
        <v>295</v>
      </c>
      <c r="S223" s="41">
        <f>RawDataGenPO[[#This Row],[Total price]]/RawDataGenPO[[#This Row],[Qty'']]</f>
        <v>125</v>
      </c>
      <c r="T223" s="86">
        <v>1250</v>
      </c>
      <c r="U223" s="13" t="s">
        <v>149</v>
      </c>
      <c r="V223" s="35" t="s">
        <v>334</v>
      </c>
      <c r="W223" s="4" t="s">
        <v>9</v>
      </c>
      <c r="X223" s="4"/>
      <c r="Y223" s="14">
        <v>45527</v>
      </c>
      <c r="Z223" s="14"/>
      <c r="AA223" s="191">
        <f>IF(RawDataGenPO[[#This Row],[Date Gen PO]]="","",RawDataGenPO[[#This Row],[Date recive bill]]-RawDataGenPO[[#This Row],[Date Gen PO]])</f>
        <v>7</v>
      </c>
      <c r="AB223" s="192" t="str">
        <f>IF(RawDataGenPO[[#This Row],[GRN-PO date (Day)]]&gt;RawDataGenPO[[#This Row],[Lead time delivery (day)]],"over deliverry","Ontime")</f>
        <v>Ontime</v>
      </c>
      <c r="AC223" s="194"/>
    </row>
    <row r="224" spans="1:29" s="6" customFormat="1" x14ac:dyDescent="0.25">
      <c r="A224" s="4">
        <f>ROW()-ROW(RawDataGenPO[[#Headers],[No.]])</f>
        <v>223</v>
      </c>
      <c r="B224" s="35" t="s">
        <v>18</v>
      </c>
      <c r="C224" s="73">
        <v>45513</v>
      </c>
      <c r="D224" s="38"/>
      <c r="E224" s="45"/>
      <c r="F224" s="73">
        <v>45513</v>
      </c>
      <c r="G224" s="61" t="s">
        <v>567</v>
      </c>
      <c r="H224" s="4" t="s">
        <v>571</v>
      </c>
      <c r="I224" s="156">
        <f>IF(RawDataGenPO[[#This Row],[PO No.]]="","",RawDataGenPO[[#This Row],[DMY Create PR]]+7)</f>
        <v>45520</v>
      </c>
      <c r="J224" s="156"/>
      <c r="K224" s="153">
        <f>IF(RawDataGenPO[[#This Row],[PO No.]]="","",10)</f>
        <v>10</v>
      </c>
      <c r="L224" s="4" t="s">
        <v>574</v>
      </c>
      <c r="M224" s="35" t="s">
        <v>187</v>
      </c>
      <c r="N224" s="35" t="s">
        <v>28</v>
      </c>
      <c r="O224" s="3">
        <v>4</v>
      </c>
      <c r="P224" s="39" t="s">
        <v>575</v>
      </c>
      <c r="Q224" s="40">
        <v>10</v>
      </c>
      <c r="R224" s="4" t="s">
        <v>295</v>
      </c>
      <c r="S224" s="41">
        <f>RawDataGenPO[[#This Row],[Total price]]/RawDataGenPO[[#This Row],[Qty'']]</f>
        <v>145</v>
      </c>
      <c r="T224" s="86">
        <v>1450</v>
      </c>
      <c r="U224" s="13" t="s">
        <v>149</v>
      </c>
      <c r="V224" s="35" t="s">
        <v>334</v>
      </c>
      <c r="W224" s="4" t="s">
        <v>9</v>
      </c>
      <c r="X224" s="4"/>
      <c r="Y224" s="14">
        <v>45527</v>
      </c>
      <c r="Z224" s="14"/>
      <c r="AA224" s="191">
        <f>IF(RawDataGenPO[[#This Row],[Date Gen PO]]="","",RawDataGenPO[[#This Row],[Date recive bill]]-RawDataGenPO[[#This Row],[Date Gen PO]])</f>
        <v>7</v>
      </c>
      <c r="AB224" s="192" t="str">
        <f>IF(RawDataGenPO[[#This Row],[GRN-PO date (Day)]]&gt;RawDataGenPO[[#This Row],[Lead time delivery (day)]],"over deliverry","Ontime")</f>
        <v>Ontime</v>
      </c>
      <c r="AC224" s="194"/>
    </row>
    <row r="225" spans="1:29" s="6" customFormat="1" x14ac:dyDescent="0.25">
      <c r="A225" s="4">
        <f>ROW()-ROW(RawDataGenPO[[#Headers],[No.]])</f>
        <v>224</v>
      </c>
      <c r="B225" s="35" t="s">
        <v>18</v>
      </c>
      <c r="C225" s="73">
        <v>45513</v>
      </c>
      <c r="D225" s="38"/>
      <c r="E225" s="45"/>
      <c r="F225" s="73">
        <v>45513</v>
      </c>
      <c r="G225" s="61" t="s">
        <v>567</v>
      </c>
      <c r="H225" s="4" t="s">
        <v>571</v>
      </c>
      <c r="I225" s="156">
        <f>IF(RawDataGenPO[[#This Row],[PO No.]]="","",RawDataGenPO[[#This Row],[DMY Create PR]]+7)</f>
        <v>45520</v>
      </c>
      <c r="J225" s="156"/>
      <c r="K225" s="153">
        <f>IF(RawDataGenPO[[#This Row],[PO No.]]="","",10)</f>
        <v>10</v>
      </c>
      <c r="L225" s="4" t="s">
        <v>576</v>
      </c>
      <c r="M225" s="35" t="s">
        <v>187</v>
      </c>
      <c r="N225" s="35" t="s">
        <v>28</v>
      </c>
      <c r="O225" s="3">
        <v>5</v>
      </c>
      <c r="P225" s="39" t="s">
        <v>577</v>
      </c>
      <c r="Q225" s="40">
        <v>10</v>
      </c>
      <c r="R225" s="4" t="s">
        <v>295</v>
      </c>
      <c r="S225" s="41">
        <f>RawDataGenPO[[#This Row],[Total price]]/RawDataGenPO[[#This Row],[Qty'']]</f>
        <v>200</v>
      </c>
      <c r="T225" s="86">
        <v>2000</v>
      </c>
      <c r="U225" s="13" t="s">
        <v>149</v>
      </c>
      <c r="V225" s="35" t="s">
        <v>334</v>
      </c>
      <c r="W225" s="4" t="s">
        <v>9</v>
      </c>
      <c r="X225" s="4"/>
      <c r="Y225" s="14">
        <v>45527</v>
      </c>
      <c r="Z225" s="14"/>
      <c r="AA225" s="191">
        <f>IF(RawDataGenPO[[#This Row],[Date Gen PO]]="","",RawDataGenPO[[#This Row],[Date recive bill]]-RawDataGenPO[[#This Row],[Date Gen PO]])</f>
        <v>7</v>
      </c>
      <c r="AB225" s="192" t="str">
        <f>IF(RawDataGenPO[[#This Row],[GRN-PO date (Day)]]&gt;RawDataGenPO[[#This Row],[Lead time delivery (day)]],"over deliverry","Ontime")</f>
        <v>Ontime</v>
      </c>
      <c r="AC225" s="194"/>
    </row>
    <row r="226" spans="1:29" s="6" customFormat="1" x14ac:dyDescent="0.25">
      <c r="A226" s="4">
        <f>ROW()-ROW(RawDataGenPO[[#Headers],[No.]])</f>
        <v>225</v>
      </c>
      <c r="B226" s="35" t="s">
        <v>18</v>
      </c>
      <c r="C226" s="73">
        <v>45513</v>
      </c>
      <c r="D226" s="38"/>
      <c r="E226" s="45"/>
      <c r="F226" s="73">
        <v>45513</v>
      </c>
      <c r="G226" s="61" t="s">
        <v>567</v>
      </c>
      <c r="H226" s="4" t="s">
        <v>571</v>
      </c>
      <c r="I226" s="156">
        <f>IF(RawDataGenPO[[#This Row],[PO No.]]="","",RawDataGenPO[[#This Row],[DMY Create PR]]+7)</f>
        <v>45520</v>
      </c>
      <c r="J226" s="156"/>
      <c r="K226" s="153">
        <f>IF(RawDataGenPO[[#This Row],[PO No.]]="","",10)</f>
        <v>10</v>
      </c>
      <c r="L226" s="4" t="s">
        <v>578</v>
      </c>
      <c r="M226" s="35" t="s">
        <v>187</v>
      </c>
      <c r="N226" s="35" t="s">
        <v>28</v>
      </c>
      <c r="O226" s="3">
        <v>6</v>
      </c>
      <c r="P226" s="39" t="s">
        <v>579</v>
      </c>
      <c r="Q226" s="40">
        <v>10</v>
      </c>
      <c r="R226" s="4" t="s">
        <v>295</v>
      </c>
      <c r="S226" s="41">
        <f>RawDataGenPO[[#This Row],[Total price]]/RawDataGenPO[[#This Row],[Qty'']]</f>
        <v>230</v>
      </c>
      <c r="T226" s="75">
        <v>2300</v>
      </c>
      <c r="U226" s="13" t="s">
        <v>149</v>
      </c>
      <c r="V226" s="35" t="s">
        <v>334</v>
      </c>
      <c r="W226" s="4" t="s">
        <v>9</v>
      </c>
      <c r="X226" s="4"/>
      <c r="Y226" s="14">
        <v>45527</v>
      </c>
      <c r="Z226" s="14"/>
      <c r="AA226" s="191">
        <f>IF(RawDataGenPO[[#This Row],[Date Gen PO]]="","",RawDataGenPO[[#This Row],[Date recive bill]]-RawDataGenPO[[#This Row],[Date Gen PO]])</f>
        <v>7</v>
      </c>
      <c r="AB226" s="192" t="str">
        <f>IF(RawDataGenPO[[#This Row],[GRN-PO date (Day)]]&gt;RawDataGenPO[[#This Row],[Lead time delivery (day)]],"over deliverry","Ontime")</f>
        <v>Ontime</v>
      </c>
      <c r="AC226" s="194"/>
    </row>
    <row r="227" spans="1:29" s="6" customFormat="1" x14ac:dyDescent="0.25">
      <c r="A227" s="4">
        <f>ROW()-ROW(RawDataGenPO[[#Headers],[No.]])</f>
        <v>226</v>
      </c>
      <c r="B227" s="35" t="s">
        <v>18</v>
      </c>
      <c r="C227" s="73">
        <v>45513</v>
      </c>
      <c r="D227" s="38"/>
      <c r="E227" s="45"/>
      <c r="F227" s="73">
        <v>45513</v>
      </c>
      <c r="G227" s="61" t="s">
        <v>567</v>
      </c>
      <c r="H227" s="4" t="s">
        <v>571</v>
      </c>
      <c r="I227" s="156">
        <f>IF(RawDataGenPO[[#This Row],[PO No.]]="","",RawDataGenPO[[#This Row],[DMY Create PR]]+7)</f>
        <v>45520</v>
      </c>
      <c r="J227" s="156"/>
      <c r="K227" s="153">
        <f>IF(RawDataGenPO[[#This Row],[PO No.]]="","",10)</f>
        <v>10</v>
      </c>
      <c r="L227" s="4" t="s">
        <v>580</v>
      </c>
      <c r="M227" s="35" t="s">
        <v>187</v>
      </c>
      <c r="N227" s="35" t="s">
        <v>28</v>
      </c>
      <c r="O227" s="3">
        <v>7</v>
      </c>
      <c r="P227" s="39" t="s">
        <v>581</v>
      </c>
      <c r="Q227" s="40">
        <v>10</v>
      </c>
      <c r="R227" s="4" t="s">
        <v>295</v>
      </c>
      <c r="S227" s="41">
        <f>RawDataGenPO[[#This Row],[Total price]]/RawDataGenPO[[#This Row],[Qty'']]</f>
        <v>260</v>
      </c>
      <c r="T227" s="75">
        <v>2600</v>
      </c>
      <c r="U227" s="13" t="s">
        <v>149</v>
      </c>
      <c r="V227" s="35" t="s">
        <v>334</v>
      </c>
      <c r="W227" s="4" t="s">
        <v>9</v>
      </c>
      <c r="X227" s="4"/>
      <c r="Y227" s="14">
        <v>45527</v>
      </c>
      <c r="Z227" s="14"/>
      <c r="AA227" s="191">
        <f>IF(RawDataGenPO[[#This Row],[Date Gen PO]]="","",RawDataGenPO[[#This Row],[Date recive bill]]-RawDataGenPO[[#This Row],[Date Gen PO]])</f>
        <v>7</v>
      </c>
      <c r="AB227" s="192" t="str">
        <f>IF(RawDataGenPO[[#This Row],[GRN-PO date (Day)]]&gt;RawDataGenPO[[#This Row],[Lead time delivery (day)]],"over deliverry","Ontime")</f>
        <v>Ontime</v>
      </c>
      <c r="AC227" s="194"/>
    </row>
    <row r="228" spans="1:29" s="6" customFormat="1" x14ac:dyDescent="0.25">
      <c r="A228" s="4">
        <f>ROW()-ROW(RawDataGenPO[[#Headers],[No.]])</f>
        <v>227</v>
      </c>
      <c r="B228" s="35" t="s">
        <v>18</v>
      </c>
      <c r="C228" s="73">
        <v>45513</v>
      </c>
      <c r="D228" s="38"/>
      <c r="E228" s="45"/>
      <c r="F228" s="73">
        <v>45513</v>
      </c>
      <c r="G228" s="61" t="s">
        <v>567</v>
      </c>
      <c r="H228" s="4" t="s">
        <v>571</v>
      </c>
      <c r="I228" s="156">
        <f>IF(RawDataGenPO[[#This Row],[PO No.]]="","",RawDataGenPO[[#This Row],[DMY Create PR]]+7)</f>
        <v>45520</v>
      </c>
      <c r="J228" s="156"/>
      <c r="K228" s="153">
        <f>IF(RawDataGenPO[[#This Row],[PO No.]]="","",10)</f>
        <v>10</v>
      </c>
      <c r="L228" s="4" t="s">
        <v>582</v>
      </c>
      <c r="M228" s="35" t="s">
        <v>187</v>
      </c>
      <c r="N228" s="35" t="s">
        <v>28</v>
      </c>
      <c r="O228" s="3">
        <v>8</v>
      </c>
      <c r="P228" s="39" t="s">
        <v>583</v>
      </c>
      <c r="Q228" s="40">
        <v>10</v>
      </c>
      <c r="R228" s="4" t="s">
        <v>295</v>
      </c>
      <c r="S228" s="41">
        <f>RawDataGenPO[[#This Row],[Total price]]/RawDataGenPO[[#This Row],[Qty'']]</f>
        <v>180</v>
      </c>
      <c r="T228" s="75">
        <v>1800</v>
      </c>
      <c r="U228" s="13" t="s">
        <v>149</v>
      </c>
      <c r="V228" s="35" t="s">
        <v>334</v>
      </c>
      <c r="W228" s="4" t="s">
        <v>9</v>
      </c>
      <c r="X228" s="4"/>
      <c r="Y228" s="14">
        <v>45527</v>
      </c>
      <c r="Z228" s="14"/>
      <c r="AA228" s="191">
        <f>IF(RawDataGenPO[[#This Row],[Date Gen PO]]="","",RawDataGenPO[[#This Row],[Date recive bill]]-RawDataGenPO[[#This Row],[Date Gen PO]])</f>
        <v>7</v>
      </c>
      <c r="AB228" s="192" t="str">
        <f>IF(RawDataGenPO[[#This Row],[GRN-PO date (Day)]]&gt;RawDataGenPO[[#This Row],[Lead time delivery (day)]],"over deliverry","Ontime")</f>
        <v>Ontime</v>
      </c>
      <c r="AC228" s="194"/>
    </row>
    <row r="229" spans="1:29" s="6" customFormat="1" ht="28.5" x14ac:dyDescent="0.25">
      <c r="A229" s="4">
        <f>ROW()-ROW(RawDataGenPO[[#Headers],[No.]])</f>
        <v>228</v>
      </c>
      <c r="B229" s="35" t="s">
        <v>18</v>
      </c>
      <c r="C229" s="45">
        <v>45513</v>
      </c>
      <c r="D229" s="38"/>
      <c r="E229" s="45"/>
      <c r="F229" s="45">
        <v>45513</v>
      </c>
      <c r="G229" s="61" t="s">
        <v>584</v>
      </c>
      <c r="H229" s="4" t="s">
        <v>585</v>
      </c>
      <c r="I229" s="156">
        <f>IF(RawDataGenPO[[#This Row],[PO No.]]="","",RawDataGenPO[[#This Row],[DMY Create PR]]+7)</f>
        <v>45520</v>
      </c>
      <c r="J229" s="156"/>
      <c r="K229" s="153">
        <v>20</v>
      </c>
      <c r="L229" s="4" t="s">
        <v>145</v>
      </c>
      <c r="M229" s="35" t="s">
        <v>187</v>
      </c>
      <c r="N229" s="35" t="s">
        <v>28</v>
      </c>
      <c r="O229" s="3">
        <v>1</v>
      </c>
      <c r="P229" s="39" t="s">
        <v>586</v>
      </c>
      <c r="Q229" s="40">
        <v>1</v>
      </c>
      <c r="R229" s="4" t="s">
        <v>398</v>
      </c>
      <c r="S229" s="41">
        <f>RawDataGenPO[[#This Row],[Total price]]/RawDataGenPO[[#This Row],[Qty'']]</f>
        <v>5508</v>
      </c>
      <c r="T229" s="42">
        <v>5508</v>
      </c>
      <c r="U229" s="13" t="s">
        <v>149</v>
      </c>
      <c r="V229" s="35" t="s">
        <v>587</v>
      </c>
      <c r="W229" s="4" t="s">
        <v>9</v>
      </c>
      <c r="X229" s="4"/>
      <c r="Y229" s="14">
        <v>45538</v>
      </c>
      <c r="Z229" s="14"/>
      <c r="AA229" s="191">
        <f>IF(RawDataGenPO[[#This Row],[Date Gen PO]]="","",RawDataGenPO[[#This Row],[Date recive bill]]-RawDataGenPO[[#This Row],[Date Gen PO]])</f>
        <v>18</v>
      </c>
      <c r="AB229" s="192" t="str">
        <f>IF(RawDataGenPO[[#This Row],[GRN-PO date (Day)]]&gt;RawDataGenPO[[#This Row],[Lead time delivery (day)]],"over deliverry","Ontime")</f>
        <v>Ontime</v>
      </c>
      <c r="AC229" s="194"/>
    </row>
    <row r="230" spans="1:29" s="6" customFormat="1" x14ac:dyDescent="0.3">
      <c r="A230" s="4">
        <f>ROW()-ROW(RawDataGenPO[[#Headers],[No.]])</f>
        <v>229</v>
      </c>
      <c r="B230" s="35" t="s">
        <v>18</v>
      </c>
      <c r="C230" s="45">
        <v>45513</v>
      </c>
      <c r="D230" s="38"/>
      <c r="E230" s="45"/>
      <c r="F230" s="45">
        <v>45513</v>
      </c>
      <c r="G230" s="61" t="s">
        <v>567</v>
      </c>
      <c r="H230" s="4" t="s">
        <v>585</v>
      </c>
      <c r="I230" s="156">
        <f>IF(RawDataGenPO[[#This Row],[PO No.]]="","",RawDataGenPO[[#This Row],[DMY Create PR]]+7)</f>
        <v>45520</v>
      </c>
      <c r="J230" s="156"/>
      <c r="K230" s="153">
        <f>IF(RawDataGenPO[[#This Row],[PO No.]]="","",10)</f>
        <v>10</v>
      </c>
      <c r="L230" s="4" t="s">
        <v>572</v>
      </c>
      <c r="M230" s="35" t="s">
        <v>187</v>
      </c>
      <c r="N230" s="35" t="s">
        <v>28</v>
      </c>
      <c r="O230" s="3">
        <v>2</v>
      </c>
      <c r="P230" s="85" t="s">
        <v>573</v>
      </c>
      <c r="Q230" s="40">
        <v>10</v>
      </c>
      <c r="R230" s="4" t="s">
        <v>295</v>
      </c>
      <c r="S230" s="41">
        <f>RawDataGenPO[[#This Row],[Total price]]/RawDataGenPO[[#This Row],[Qty'']]</f>
        <v>125</v>
      </c>
      <c r="T230" s="75">
        <v>1250</v>
      </c>
      <c r="U230" s="13" t="s">
        <v>149</v>
      </c>
      <c r="V230" s="35" t="s">
        <v>334</v>
      </c>
      <c r="W230" s="4" t="s">
        <v>9</v>
      </c>
      <c r="X230" s="4"/>
      <c r="Y230" s="14">
        <v>45527</v>
      </c>
      <c r="Z230" s="14"/>
      <c r="AA230" s="191">
        <f>IF(RawDataGenPO[[#This Row],[Date Gen PO]]="","",RawDataGenPO[[#This Row],[Date recive bill]]-RawDataGenPO[[#This Row],[Date Gen PO]])</f>
        <v>7</v>
      </c>
      <c r="AB230" s="192" t="str">
        <f>IF(RawDataGenPO[[#This Row],[GRN-PO date (Day)]]&gt;RawDataGenPO[[#This Row],[Lead time delivery (day)]],"over deliverry","Ontime")</f>
        <v>Ontime</v>
      </c>
      <c r="AC230" s="194"/>
    </row>
    <row r="231" spans="1:29" s="6" customFormat="1" ht="28.5" x14ac:dyDescent="0.25">
      <c r="A231" s="4">
        <f>ROW()-ROW(RawDataGenPO[[#Headers],[No.]])</f>
        <v>230</v>
      </c>
      <c r="B231" s="35" t="s">
        <v>18</v>
      </c>
      <c r="C231" s="73">
        <v>45513</v>
      </c>
      <c r="D231" s="38"/>
      <c r="E231" s="45"/>
      <c r="F231" s="73">
        <v>45513</v>
      </c>
      <c r="G231" s="61" t="s">
        <v>588</v>
      </c>
      <c r="H231" s="4" t="s">
        <v>585</v>
      </c>
      <c r="I231" s="156">
        <f>IF(RawDataGenPO[[#This Row],[PO No.]]="","",RawDataGenPO[[#This Row],[DMY Create PR]]+7)</f>
        <v>45520</v>
      </c>
      <c r="J231" s="156"/>
      <c r="K231" s="153">
        <v>20</v>
      </c>
      <c r="L231" s="4" t="s">
        <v>145</v>
      </c>
      <c r="M231" s="35" t="s">
        <v>187</v>
      </c>
      <c r="N231" s="35" t="s">
        <v>28</v>
      </c>
      <c r="O231" s="3">
        <v>2</v>
      </c>
      <c r="P231" s="39" t="s">
        <v>586</v>
      </c>
      <c r="Q231" s="40">
        <v>1</v>
      </c>
      <c r="R231" s="4" t="s">
        <v>295</v>
      </c>
      <c r="S231" s="41">
        <f>RawDataGenPO[[#This Row],[Total price]]/RawDataGenPO[[#This Row],[Qty'']]</f>
        <v>5508</v>
      </c>
      <c r="T231" s="42">
        <v>5508</v>
      </c>
      <c r="U231" s="13" t="s">
        <v>149</v>
      </c>
      <c r="V231" s="35" t="s">
        <v>587</v>
      </c>
      <c r="W231" s="4" t="s">
        <v>9</v>
      </c>
      <c r="X231" s="4"/>
      <c r="Y231" s="14">
        <v>45538</v>
      </c>
      <c r="Z231" s="14"/>
      <c r="AA231" s="191">
        <f>IF(RawDataGenPO[[#This Row],[Date Gen PO]]="","",RawDataGenPO[[#This Row],[Date recive bill]]-RawDataGenPO[[#This Row],[Date Gen PO]])</f>
        <v>18</v>
      </c>
      <c r="AB231" s="192" t="str">
        <f>IF(RawDataGenPO[[#This Row],[GRN-PO date (Day)]]&gt;RawDataGenPO[[#This Row],[Lead time delivery (day)]],"over deliverry","Ontime")</f>
        <v>Ontime</v>
      </c>
      <c r="AC231" s="194"/>
    </row>
    <row r="232" spans="1:29" s="6" customFormat="1" x14ac:dyDescent="0.3">
      <c r="A232" s="4">
        <f>ROW()-ROW(RawDataGenPO[[#Headers],[No.]])</f>
        <v>231</v>
      </c>
      <c r="B232" s="35" t="s">
        <v>18</v>
      </c>
      <c r="C232" s="45">
        <v>45513</v>
      </c>
      <c r="D232" s="38"/>
      <c r="E232" s="45"/>
      <c r="F232" s="45">
        <v>45513</v>
      </c>
      <c r="G232" s="61" t="s">
        <v>567</v>
      </c>
      <c r="H232" s="4" t="s">
        <v>589</v>
      </c>
      <c r="I232" s="156">
        <f>IF(RawDataGenPO[[#This Row],[PO No.]]="","",RawDataGenPO[[#This Row],[DMY Create PR]]+7)</f>
        <v>45520</v>
      </c>
      <c r="J232" s="156"/>
      <c r="K232" s="153">
        <f>IF(RawDataGenPO[[#This Row],[PO No.]]="","",10)</f>
        <v>10</v>
      </c>
      <c r="L232" s="4" t="s">
        <v>574</v>
      </c>
      <c r="M232" s="35" t="s">
        <v>187</v>
      </c>
      <c r="N232" s="35" t="s">
        <v>28</v>
      </c>
      <c r="O232" s="3">
        <v>1</v>
      </c>
      <c r="P232" s="85" t="s">
        <v>575</v>
      </c>
      <c r="Q232" s="40">
        <v>10</v>
      </c>
      <c r="R232" s="4" t="s">
        <v>295</v>
      </c>
      <c r="S232" s="41">
        <f>RawDataGenPO[[#This Row],[Total price]]/RawDataGenPO[[#This Row],[Qty'']]</f>
        <v>145</v>
      </c>
      <c r="T232" s="86">
        <v>1450</v>
      </c>
      <c r="U232" s="13" t="s">
        <v>149</v>
      </c>
      <c r="V232" s="35" t="s">
        <v>334</v>
      </c>
      <c r="W232" s="4" t="s">
        <v>9</v>
      </c>
      <c r="X232" s="4"/>
      <c r="Y232" s="14">
        <v>45527</v>
      </c>
      <c r="Z232" s="14"/>
      <c r="AA232" s="191">
        <f>IF(RawDataGenPO[[#This Row],[Date Gen PO]]="","",RawDataGenPO[[#This Row],[Date recive bill]]-RawDataGenPO[[#This Row],[Date Gen PO]])</f>
        <v>7</v>
      </c>
      <c r="AB232" s="192" t="str">
        <f>IF(RawDataGenPO[[#This Row],[GRN-PO date (Day)]]&gt;RawDataGenPO[[#This Row],[Lead time delivery (day)]],"over deliverry","Ontime")</f>
        <v>Ontime</v>
      </c>
      <c r="AC232" s="194"/>
    </row>
    <row r="233" spans="1:29" s="6" customFormat="1" ht="256.5" x14ac:dyDescent="0.25">
      <c r="A233" s="4">
        <f>ROW()-ROW(RawDataGenPO[[#Headers],[No.]])</f>
        <v>232</v>
      </c>
      <c r="B233" s="35" t="s">
        <v>18</v>
      </c>
      <c r="C233" s="73">
        <v>45517</v>
      </c>
      <c r="D233" s="38"/>
      <c r="E233" s="45"/>
      <c r="F233" s="73">
        <v>45517</v>
      </c>
      <c r="G233" s="61" t="s">
        <v>590</v>
      </c>
      <c r="H233" s="4" t="s">
        <v>589</v>
      </c>
      <c r="I233" s="156">
        <f>IF(RawDataGenPO[[#This Row],[PO No.]]="","",RawDataGenPO[[#This Row],[DMY Create PR]]+7)</f>
        <v>45524</v>
      </c>
      <c r="J233" s="156"/>
      <c r="K233" s="153">
        <v>30</v>
      </c>
      <c r="L233" s="4" t="s">
        <v>489</v>
      </c>
      <c r="M233" s="35" t="s">
        <v>479</v>
      </c>
      <c r="N233" s="35" t="s">
        <v>22</v>
      </c>
      <c r="O233" s="3">
        <v>2</v>
      </c>
      <c r="P233" s="39" t="s">
        <v>591</v>
      </c>
      <c r="Q233" s="40">
        <v>1</v>
      </c>
      <c r="R233" s="4" t="s">
        <v>487</v>
      </c>
      <c r="S233" s="41">
        <f>RawDataGenPO[[#This Row],[Total price]]/RawDataGenPO[[#This Row],[Qty'']]</f>
        <v>5960</v>
      </c>
      <c r="T233" s="87">
        <v>5960</v>
      </c>
      <c r="U233" s="13" t="s">
        <v>149</v>
      </c>
      <c r="V233" s="35" t="s">
        <v>592</v>
      </c>
      <c r="W233" s="4" t="s">
        <v>9</v>
      </c>
      <c r="X233" s="4"/>
      <c r="Y233" s="14">
        <v>45548</v>
      </c>
      <c r="Z233" s="14"/>
      <c r="AA233" s="191">
        <f>IF(RawDataGenPO[[#This Row],[Date Gen PO]]="","",RawDataGenPO[[#This Row],[Date recive bill]]-RawDataGenPO[[#This Row],[Date Gen PO]])</f>
        <v>24</v>
      </c>
      <c r="AB233" s="192" t="str">
        <f>IF(RawDataGenPO[[#This Row],[GRN-PO date (Day)]]&gt;RawDataGenPO[[#This Row],[Lead time delivery (day)]],"over deliverry","Ontime")</f>
        <v>Ontime</v>
      </c>
      <c r="AC233" s="194"/>
    </row>
    <row r="234" spans="1:29" s="9" customFormat="1" ht="256.5" x14ac:dyDescent="0.25">
      <c r="A234" s="4">
        <f>ROW()-ROW(RawDataGenPO[[#Headers],[No.]])</f>
        <v>233</v>
      </c>
      <c r="B234" s="35" t="s">
        <v>18</v>
      </c>
      <c r="C234" s="73">
        <v>45513</v>
      </c>
      <c r="D234" s="38"/>
      <c r="E234" s="45"/>
      <c r="F234" s="73">
        <v>45513</v>
      </c>
      <c r="G234" s="61" t="s">
        <v>593</v>
      </c>
      <c r="H234" s="4" t="s">
        <v>589</v>
      </c>
      <c r="I234" s="156">
        <f>IF(RawDataGenPO[[#This Row],[PO No.]]="","",RawDataGenPO[[#This Row],[DMY Create PR]]+7)</f>
        <v>45520</v>
      </c>
      <c r="J234" s="156"/>
      <c r="K234" s="153">
        <v>30</v>
      </c>
      <c r="L234" s="4" t="s">
        <v>489</v>
      </c>
      <c r="M234" s="35" t="s">
        <v>479</v>
      </c>
      <c r="N234" s="35" t="s">
        <v>22</v>
      </c>
      <c r="O234" s="3">
        <v>3</v>
      </c>
      <c r="P234" s="39" t="s">
        <v>591</v>
      </c>
      <c r="Q234" s="40">
        <v>1</v>
      </c>
      <c r="R234" s="4" t="s">
        <v>481</v>
      </c>
      <c r="S234" s="41">
        <f>RawDataGenPO[[#This Row],[Total price]]/RawDataGenPO[[#This Row],[Qty'']]</f>
        <v>5960</v>
      </c>
      <c r="T234" s="87">
        <v>5960</v>
      </c>
      <c r="U234" s="13" t="s">
        <v>149</v>
      </c>
      <c r="V234" s="4" t="s">
        <v>592</v>
      </c>
      <c r="W234" s="4" t="s">
        <v>9</v>
      </c>
      <c r="X234" s="4"/>
      <c r="Y234" s="14">
        <v>45548</v>
      </c>
      <c r="Z234" s="14"/>
      <c r="AA234" s="191">
        <f>IF(RawDataGenPO[[#This Row],[Date Gen PO]]="","",RawDataGenPO[[#This Row],[Date recive bill]]-RawDataGenPO[[#This Row],[Date Gen PO]])</f>
        <v>28</v>
      </c>
      <c r="AB234" s="192" t="str">
        <f>IF(RawDataGenPO[[#This Row],[GRN-PO date (Day)]]&gt;RawDataGenPO[[#This Row],[Lead time delivery (day)]],"over deliverry","Ontime")</f>
        <v>Ontime</v>
      </c>
      <c r="AC234" s="194"/>
    </row>
    <row r="235" spans="1:29" s="6" customFormat="1" x14ac:dyDescent="0.3">
      <c r="A235" s="4">
        <f>ROW()-ROW(RawDataGenPO[[#Headers],[No.]])</f>
        <v>234</v>
      </c>
      <c r="B235" s="35" t="s">
        <v>18</v>
      </c>
      <c r="C235" s="45">
        <v>45513</v>
      </c>
      <c r="D235" s="38"/>
      <c r="E235" s="45"/>
      <c r="F235" s="45">
        <v>45513</v>
      </c>
      <c r="G235" s="61" t="s">
        <v>567</v>
      </c>
      <c r="H235" s="4" t="s">
        <v>594</v>
      </c>
      <c r="I235" s="156">
        <f>IF(RawDataGenPO[[#This Row],[PO No.]]="","",RawDataGenPO[[#This Row],[DMY Create PR]]+7)</f>
        <v>45520</v>
      </c>
      <c r="J235" s="156"/>
      <c r="K235" s="153">
        <f>IF(RawDataGenPO[[#This Row],[PO No.]]="","",10)</f>
        <v>10</v>
      </c>
      <c r="L235" s="4" t="s">
        <v>576</v>
      </c>
      <c r="M235" s="35" t="s">
        <v>187</v>
      </c>
      <c r="N235" s="35" t="s">
        <v>28</v>
      </c>
      <c r="O235" s="3">
        <v>1</v>
      </c>
      <c r="P235" s="85" t="s">
        <v>577</v>
      </c>
      <c r="Q235" s="40">
        <v>10</v>
      </c>
      <c r="R235" s="4" t="s">
        <v>295</v>
      </c>
      <c r="S235" s="41">
        <f>RawDataGenPO[[#This Row],[Total price]]/RawDataGenPO[[#This Row],[Qty'']]</f>
        <v>200</v>
      </c>
      <c r="T235" s="86">
        <v>2000</v>
      </c>
      <c r="U235" s="13" t="s">
        <v>149</v>
      </c>
      <c r="V235" s="35" t="s">
        <v>334</v>
      </c>
      <c r="W235" s="4" t="s">
        <v>9</v>
      </c>
      <c r="X235" s="4"/>
      <c r="Y235" s="14">
        <v>45527</v>
      </c>
      <c r="Z235" s="14"/>
      <c r="AA235" s="191">
        <f>IF(RawDataGenPO[[#This Row],[Date Gen PO]]="","",RawDataGenPO[[#This Row],[Date recive bill]]-RawDataGenPO[[#This Row],[Date Gen PO]])</f>
        <v>7</v>
      </c>
      <c r="AB235" s="192" t="str">
        <f>IF(RawDataGenPO[[#This Row],[GRN-PO date (Day)]]&gt;RawDataGenPO[[#This Row],[Lead time delivery (day)]],"over deliverry","Ontime")</f>
        <v>Ontime</v>
      </c>
      <c r="AC235" s="194"/>
    </row>
    <row r="236" spans="1:29" s="6" customFormat="1" x14ac:dyDescent="0.3">
      <c r="A236" s="4">
        <f>ROW()-ROW(RawDataGenPO[[#Headers],[No.]])</f>
        <v>235</v>
      </c>
      <c r="B236" s="35" t="s">
        <v>18</v>
      </c>
      <c r="C236" s="45">
        <v>45513</v>
      </c>
      <c r="D236" s="38"/>
      <c r="E236" s="45"/>
      <c r="F236" s="45">
        <v>45513</v>
      </c>
      <c r="G236" s="61" t="s">
        <v>567</v>
      </c>
      <c r="H236" s="4" t="s">
        <v>595</v>
      </c>
      <c r="I236" s="156">
        <f>IF(RawDataGenPO[[#This Row],[PO No.]]="","",RawDataGenPO[[#This Row],[DMY Create PR]]+7)</f>
        <v>45520</v>
      </c>
      <c r="J236" s="156"/>
      <c r="K236" s="153">
        <f>IF(RawDataGenPO[[#This Row],[PO No.]]="","",10)</f>
        <v>10</v>
      </c>
      <c r="L236" s="4" t="s">
        <v>578</v>
      </c>
      <c r="M236" s="35" t="s">
        <v>187</v>
      </c>
      <c r="N236" s="35" t="s">
        <v>28</v>
      </c>
      <c r="O236" s="3">
        <v>1</v>
      </c>
      <c r="P236" s="85" t="s">
        <v>579</v>
      </c>
      <c r="Q236" s="40">
        <v>10</v>
      </c>
      <c r="R236" s="4" t="s">
        <v>295</v>
      </c>
      <c r="S236" s="41">
        <f>RawDataGenPO[[#This Row],[Total price]]/RawDataGenPO[[#This Row],[Qty'']]</f>
        <v>230</v>
      </c>
      <c r="T236" s="86">
        <v>2300</v>
      </c>
      <c r="U236" s="13" t="s">
        <v>149</v>
      </c>
      <c r="V236" s="35" t="s">
        <v>334</v>
      </c>
      <c r="W236" s="4" t="s">
        <v>9</v>
      </c>
      <c r="X236" s="4"/>
      <c r="Y236" s="14">
        <v>45527</v>
      </c>
      <c r="Z236" s="14"/>
      <c r="AA236" s="191">
        <f>IF(RawDataGenPO[[#This Row],[Date Gen PO]]="","",RawDataGenPO[[#This Row],[Date recive bill]]-RawDataGenPO[[#This Row],[Date Gen PO]])</f>
        <v>7</v>
      </c>
      <c r="AB236" s="192" t="str">
        <f>IF(RawDataGenPO[[#This Row],[GRN-PO date (Day)]]&gt;RawDataGenPO[[#This Row],[Lead time delivery (day)]],"over deliverry","Ontime")</f>
        <v>Ontime</v>
      </c>
      <c r="AC236" s="194"/>
    </row>
    <row r="237" spans="1:29" s="6" customFormat="1" x14ac:dyDescent="0.3">
      <c r="A237" s="4">
        <f>ROW()-ROW(RawDataGenPO[[#Headers],[No.]])</f>
        <v>236</v>
      </c>
      <c r="B237" s="35" t="s">
        <v>18</v>
      </c>
      <c r="C237" s="45">
        <v>45513</v>
      </c>
      <c r="D237" s="38"/>
      <c r="E237" s="45"/>
      <c r="F237" s="45">
        <v>45513</v>
      </c>
      <c r="G237" s="61" t="s">
        <v>567</v>
      </c>
      <c r="H237" s="4" t="s">
        <v>596</v>
      </c>
      <c r="I237" s="156">
        <f>IF(RawDataGenPO[[#This Row],[PO No.]]="","",RawDataGenPO[[#This Row],[DMY Create PR]]+7)</f>
        <v>45520</v>
      </c>
      <c r="J237" s="156"/>
      <c r="K237" s="153">
        <f>IF(RawDataGenPO[[#This Row],[PO No.]]="","",10)</f>
        <v>10</v>
      </c>
      <c r="L237" s="4" t="s">
        <v>580</v>
      </c>
      <c r="M237" s="35" t="s">
        <v>187</v>
      </c>
      <c r="N237" s="35" t="s">
        <v>28</v>
      </c>
      <c r="O237" s="3">
        <v>2</v>
      </c>
      <c r="P237" s="85" t="s">
        <v>581</v>
      </c>
      <c r="Q237" s="40">
        <v>10</v>
      </c>
      <c r="R237" s="4" t="s">
        <v>295</v>
      </c>
      <c r="S237" s="41">
        <f>RawDataGenPO[[#This Row],[Total price]]/RawDataGenPO[[#This Row],[Qty'']]</f>
        <v>260</v>
      </c>
      <c r="T237" s="86">
        <v>2600</v>
      </c>
      <c r="U237" s="13" t="s">
        <v>149</v>
      </c>
      <c r="V237" s="35" t="s">
        <v>334</v>
      </c>
      <c r="W237" s="4" t="s">
        <v>9</v>
      </c>
      <c r="X237" s="4"/>
      <c r="Y237" s="14">
        <v>45527</v>
      </c>
      <c r="Z237" s="14"/>
      <c r="AA237" s="191">
        <f>IF(RawDataGenPO[[#This Row],[Date Gen PO]]="","",RawDataGenPO[[#This Row],[Date recive bill]]-RawDataGenPO[[#This Row],[Date Gen PO]])</f>
        <v>7</v>
      </c>
      <c r="AB237" s="192" t="str">
        <f>IF(RawDataGenPO[[#This Row],[GRN-PO date (Day)]]&gt;RawDataGenPO[[#This Row],[Lead time delivery (day)]],"over deliverry","Ontime")</f>
        <v>Ontime</v>
      </c>
      <c r="AC237" s="194"/>
    </row>
    <row r="238" spans="1:29" s="6" customFormat="1" x14ac:dyDescent="0.3">
      <c r="A238" s="4">
        <f>ROW()-ROW(RawDataGenPO[[#Headers],[No.]])</f>
        <v>237</v>
      </c>
      <c r="B238" s="35" t="s">
        <v>18</v>
      </c>
      <c r="C238" s="45">
        <v>45513</v>
      </c>
      <c r="D238" s="38"/>
      <c r="E238" s="45"/>
      <c r="F238" s="45">
        <v>45513</v>
      </c>
      <c r="G238" s="61" t="s">
        <v>567</v>
      </c>
      <c r="H238" s="4" t="s">
        <v>597</v>
      </c>
      <c r="I238" s="156">
        <f>IF(RawDataGenPO[[#This Row],[PO No.]]="","",RawDataGenPO[[#This Row],[DMY Create PR]]+7)</f>
        <v>45520</v>
      </c>
      <c r="J238" s="156"/>
      <c r="K238" s="153">
        <f>IF(RawDataGenPO[[#This Row],[PO No.]]="","",10)</f>
        <v>10</v>
      </c>
      <c r="L238" s="4" t="s">
        <v>582</v>
      </c>
      <c r="M238" s="35" t="s">
        <v>187</v>
      </c>
      <c r="N238" s="35" t="s">
        <v>28</v>
      </c>
      <c r="O238" s="3">
        <v>3</v>
      </c>
      <c r="P238" s="85" t="s">
        <v>583</v>
      </c>
      <c r="Q238" s="40">
        <v>10</v>
      </c>
      <c r="R238" s="4" t="s">
        <v>295</v>
      </c>
      <c r="S238" s="41">
        <f>RawDataGenPO[[#This Row],[Total price]]/RawDataGenPO[[#This Row],[Qty'']]</f>
        <v>180</v>
      </c>
      <c r="T238" s="75">
        <v>1800</v>
      </c>
      <c r="U238" s="13" t="s">
        <v>149</v>
      </c>
      <c r="V238" s="35" t="s">
        <v>334</v>
      </c>
      <c r="W238" s="4" t="s">
        <v>9</v>
      </c>
      <c r="X238" s="4"/>
      <c r="Y238" s="14">
        <v>45527</v>
      </c>
      <c r="Z238" s="14"/>
      <c r="AA238" s="191">
        <f>IF(RawDataGenPO[[#This Row],[Date Gen PO]]="","",RawDataGenPO[[#This Row],[Date recive bill]]-RawDataGenPO[[#This Row],[Date Gen PO]])</f>
        <v>7</v>
      </c>
      <c r="AB238" s="192" t="str">
        <f>IF(RawDataGenPO[[#This Row],[GRN-PO date (Day)]]&gt;RawDataGenPO[[#This Row],[Lead time delivery (day)]],"over deliverry","Ontime")</f>
        <v>Ontime</v>
      </c>
      <c r="AC238" s="194"/>
    </row>
    <row r="239" spans="1:29" s="6" customFormat="1" x14ac:dyDescent="0.25">
      <c r="A239" s="4">
        <f>ROW()-ROW(RawDataGenPO[[#Headers],[No.]])</f>
        <v>238</v>
      </c>
      <c r="B239" s="35" t="s">
        <v>18</v>
      </c>
      <c r="C239" s="73">
        <v>45514</v>
      </c>
      <c r="D239" s="38"/>
      <c r="E239" s="45"/>
      <c r="F239" s="73">
        <v>45514</v>
      </c>
      <c r="G239" s="61" t="s">
        <v>598</v>
      </c>
      <c r="H239" s="3" t="s">
        <v>599</v>
      </c>
      <c r="I239" s="156">
        <f>IF(RawDataGenPO[[#This Row],[PO No.]]="","",RawDataGenPO[[#This Row],[DMY Create PR]]+7)</f>
        <v>45521</v>
      </c>
      <c r="J239" s="156"/>
      <c r="K239" s="153">
        <v>60</v>
      </c>
      <c r="L239" s="4" t="s">
        <v>544</v>
      </c>
      <c r="M239" s="35" t="s">
        <v>187</v>
      </c>
      <c r="N239" s="35" t="s">
        <v>28</v>
      </c>
      <c r="O239" s="3">
        <v>1</v>
      </c>
      <c r="P239" s="39" t="s">
        <v>600</v>
      </c>
      <c r="Q239" s="40">
        <v>1</v>
      </c>
      <c r="R239" s="4" t="s">
        <v>295</v>
      </c>
      <c r="S239" s="41">
        <f>RawDataGenPO[[#This Row],[Total price]]/RawDataGenPO[[#This Row],[Qty'']]</f>
        <v>78500</v>
      </c>
      <c r="T239" s="42">
        <v>78500</v>
      </c>
      <c r="U239" s="13" t="s">
        <v>149</v>
      </c>
      <c r="V239" s="35" t="s">
        <v>601</v>
      </c>
      <c r="W239" s="4" t="s">
        <v>9</v>
      </c>
      <c r="X239" s="4"/>
      <c r="Y239" s="14">
        <v>45575</v>
      </c>
      <c r="Z239" s="14"/>
      <c r="AA239" s="191">
        <f>IF(RawDataGenPO[[#This Row],[Date Gen PO]]="","",RawDataGenPO[[#This Row],[Date recive bill]]-RawDataGenPO[[#This Row],[Date Gen PO]])</f>
        <v>54</v>
      </c>
      <c r="AB239" s="192" t="str">
        <f>IF(RawDataGenPO[[#This Row],[GRN-PO date (Day)]]&gt;RawDataGenPO[[#This Row],[Lead time delivery (day)]],"over deliverry","Ontime")</f>
        <v>Ontime</v>
      </c>
      <c r="AC239" s="194"/>
    </row>
    <row r="240" spans="1:29" s="6" customFormat="1" x14ac:dyDescent="0.25">
      <c r="A240" s="4">
        <f>ROW()-ROW(RawDataGenPO[[#Headers],[No.]])</f>
        <v>239</v>
      </c>
      <c r="B240" s="35" t="s">
        <v>18</v>
      </c>
      <c r="C240" s="73">
        <v>45514</v>
      </c>
      <c r="D240" s="38"/>
      <c r="E240" s="45"/>
      <c r="F240" s="73">
        <v>45514</v>
      </c>
      <c r="G240" s="61" t="s">
        <v>598</v>
      </c>
      <c r="H240" s="3" t="s">
        <v>599</v>
      </c>
      <c r="I240" s="156">
        <f>IF(RawDataGenPO[[#This Row],[PO No.]]="","",RawDataGenPO[[#This Row],[DMY Create PR]]+7)</f>
        <v>45521</v>
      </c>
      <c r="J240" s="156"/>
      <c r="K240" s="153">
        <v>60</v>
      </c>
      <c r="L240" s="4" t="s">
        <v>544</v>
      </c>
      <c r="M240" s="35" t="s">
        <v>187</v>
      </c>
      <c r="N240" s="35" t="s">
        <v>28</v>
      </c>
      <c r="O240" s="3">
        <v>2</v>
      </c>
      <c r="P240" s="39" t="s">
        <v>602</v>
      </c>
      <c r="Q240" s="40">
        <v>1</v>
      </c>
      <c r="R240" s="4" t="s">
        <v>295</v>
      </c>
      <c r="S240" s="41">
        <f>RawDataGenPO[[#This Row],[Total price]]/RawDataGenPO[[#This Row],[Qty'']]</f>
        <v>2000</v>
      </c>
      <c r="T240" s="42">
        <v>2000</v>
      </c>
      <c r="U240" s="13" t="s">
        <v>149</v>
      </c>
      <c r="V240" s="35" t="s">
        <v>601</v>
      </c>
      <c r="W240" s="4" t="s">
        <v>9</v>
      </c>
      <c r="X240" s="4"/>
      <c r="Y240" s="14">
        <v>45575</v>
      </c>
      <c r="Z240" s="14"/>
      <c r="AA240" s="191">
        <f>IF(RawDataGenPO[[#This Row],[Date Gen PO]]="","",RawDataGenPO[[#This Row],[Date recive bill]]-RawDataGenPO[[#This Row],[Date Gen PO]])</f>
        <v>54</v>
      </c>
      <c r="AB240" s="192" t="str">
        <f>IF(RawDataGenPO[[#This Row],[GRN-PO date (Day)]]&gt;RawDataGenPO[[#This Row],[Lead time delivery (day)]],"over deliverry","Ontime")</f>
        <v>Ontime</v>
      </c>
      <c r="AC240" s="194"/>
    </row>
    <row r="241" spans="1:29" s="6" customFormat="1" x14ac:dyDescent="0.25">
      <c r="A241" s="4">
        <f>ROW()-ROW(RawDataGenPO[[#Headers],[No.]])</f>
        <v>240</v>
      </c>
      <c r="B241" s="35" t="s">
        <v>18</v>
      </c>
      <c r="C241" s="73">
        <v>45514</v>
      </c>
      <c r="D241" s="38"/>
      <c r="E241" s="45"/>
      <c r="F241" s="73">
        <v>45514</v>
      </c>
      <c r="G241" s="61" t="s">
        <v>598</v>
      </c>
      <c r="H241" s="3" t="s">
        <v>599</v>
      </c>
      <c r="I241" s="156">
        <f>IF(RawDataGenPO[[#This Row],[PO No.]]="","",RawDataGenPO[[#This Row],[DMY Create PR]]+7)</f>
        <v>45521</v>
      </c>
      <c r="J241" s="156"/>
      <c r="K241" s="153">
        <v>60</v>
      </c>
      <c r="L241" s="4" t="s">
        <v>544</v>
      </c>
      <c r="M241" s="35" t="s">
        <v>187</v>
      </c>
      <c r="N241" s="35" t="s">
        <v>28</v>
      </c>
      <c r="O241" s="3">
        <v>3</v>
      </c>
      <c r="P241" s="39" t="s">
        <v>603</v>
      </c>
      <c r="Q241" s="40">
        <v>1</v>
      </c>
      <c r="R241" s="4" t="s">
        <v>295</v>
      </c>
      <c r="S241" s="41">
        <f>RawDataGenPO[[#This Row],[Total price]]/RawDataGenPO[[#This Row],[Qty'']]</f>
        <v>8000</v>
      </c>
      <c r="T241" s="42">
        <v>8000</v>
      </c>
      <c r="U241" s="13" t="s">
        <v>149</v>
      </c>
      <c r="V241" s="35" t="s">
        <v>601</v>
      </c>
      <c r="W241" s="4" t="s">
        <v>9</v>
      </c>
      <c r="X241" s="4"/>
      <c r="Y241" s="14">
        <v>45575</v>
      </c>
      <c r="Z241" s="14"/>
      <c r="AA241" s="191">
        <f>IF(RawDataGenPO[[#This Row],[Date Gen PO]]="","",RawDataGenPO[[#This Row],[Date recive bill]]-RawDataGenPO[[#This Row],[Date Gen PO]])</f>
        <v>54</v>
      </c>
      <c r="AB241" s="192" t="str">
        <f>IF(RawDataGenPO[[#This Row],[GRN-PO date (Day)]]&gt;RawDataGenPO[[#This Row],[Lead time delivery (day)]],"over deliverry","Ontime")</f>
        <v>Ontime</v>
      </c>
      <c r="AC241" s="194"/>
    </row>
    <row r="242" spans="1:29" s="6" customFormat="1" x14ac:dyDescent="0.25">
      <c r="A242" s="4">
        <f>ROW()-ROW(RawDataGenPO[[#Headers],[No.]])</f>
        <v>241</v>
      </c>
      <c r="B242" s="35" t="s">
        <v>18</v>
      </c>
      <c r="C242" s="45">
        <v>45514</v>
      </c>
      <c r="D242" s="38"/>
      <c r="E242" s="45"/>
      <c r="F242" s="45">
        <v>45514</v>
      </c>
      <c r="G242" s="49" t="s">
        <v>604</v>
      </c>
      <c r="H242" s="4" t="s">
        <v>605</v>
      </c>
      <c r="I242" s="156">
        <f>IF(RawDataGenPO[[#This Row],[PO No.]]="","",RawDataGenPO[[#This Row],[DMY Create PR]]+7)</f>
        <v>45521</v>
      </c>
      <c r="J242" s="156"/>
      <c r="K242" s="153">
        <f>IF(RawDataGenPO[[#This Row],[PO No.]]="","",10)</f>
        <v>10</v>
      </c>
      <c r="L242" s="4" t="s">
        <v>145</v>
      </c>
      <c r="M242" s="35" t="s">
        <v>187</v>
      </c>
      <c r="N242" s="35" t="s">
        <v>28</v>
      </c>
      <c r="O242" s="3">
        <v>1</v>
      </c>
      <c r="P242" s="39" t="s">
        <v>606</v>
      </c>
      <c r="Q242" s="40">
        <v>20</v>
      </c>
      <c r="R242" s="4" t="s">
        <v>295</v>
      </c>
      <c r="S242" s="41">
        <f>RawDataGenPO[[#This Row],[Total price]]/RawDataGenPO[[#This Row],[Qty'']]</f>
        <v>75</v>
      </c>
      <c r="T242" s="42">
        <v>1500</v>
      </c>
      <c r="U242" s="13" t="s">
        <v>149</v>
      </c>
      <c r="V242" s="88" t="s">
        <v>162</v>
      </c>
      <c r="W242" s="4" t="s">
        <v>9</v>
      </c>
      <c r="X242" s="4"/>
      <c r="Y242" s="14">
        <v>45527</v>
      </c>
      <c r="Z242" s="14"/>
      <c r="AA242" s="191">
        <f>IF(RawDataGenPO[[#This Row],[Date Gen PO]]="","",RawDataGenPO[[#This Row],[Date recive bill]]-RawDataGenPO[[#This Row],[Date Gen PO]])</f>
        <v>6</v>
      </c>
      <c r="AB242" s="192" t="str">
        <f>IF(RawDataGenPO[[#This Row],[GRN-PO date (Day)]]&gt;RawDataGenPO[[#This Row],[Lead time delivery (day)]],"over deliverry","Ontime")</f>
        <v>Ontime</v>
      </c>
      <c r="AC242" s="194"/>
    </row>
    <row r="243" spans="1:29" s="6" customFormat="1" x14ac:dyDescent="0.25">
      <c r="A243" s="4">
        <f>ROW()-ROW(RawDataGenPO[[#Headers],[No.]])</f>
        <v>242</v>
      </c>
      <c r="B243" s="35" t="s">
        <v>18</v>
      </c>
      <c r="C243" s="45">
        <v>45514</v>
      </c>
      <c r="D243" s="38"/>
      <c r="E243" s="45"/>
      <c r="F243" s="45">
        <v>45514</v>
      </c>
      <c r="G243" s="49" t="s">
        <v>604</v>
      </c>
      <c r="H243" s="4" t="s">
        <v>605</v>
      </c>
      <c r="I243" s="156">
        <f>IF(RawDataGenPO[[#This Row],[PO No.]]="","",RawDataGenPO[[#This Row],[DMY Create PR]]+7)</f>
        <v>45521</v>
      </c>
      <c r="J243" s="156"/>
      <c r="K243" s="153">
        <f>IF(RawDataGenPO[[#This Row],[PO No.]]="","",10)</f>
        <v>10</v>
      </c>
      <c r="L243" s="4" t="s">
        <v>145</v>
      </c>
      <c r="M243" s="35" t="s">
        <v>187</v>
      </c>
      <c r="N243" s="35" t="s">
        <v>28</v>
      </c>
      <c r="O243" s="3">
        <v>2</v>
      </c>
      <c r="P243" s="39" t="s">
        <v>607</v>
      </c>
      <c r="Q243" s="40">
        <v>6</v>
      </c>
      <c r="R243" s="4" t="s">
        <v>295</v>
      </c>
      <c r="S243" s="41">
        <f>RawDataGenPO[[#This Row],[Total price]]/RawDataGenPO[[#This Row],[Qty'']]</f>
        <v>220</v>
      </c>
      <c r="T243" s="42">
        <v>1320</v>
      </c>
      <c r="U243" s="16" t="s">
        <v>149</v>
      </c>
      <c r="V243" s="88" t="s">
        <v>162</v>
      </c>
      <c r="W243" s="4" t="s">
        <v>9</v>
      </c>
      <c r="X243" s="4"/>
      <c r="Y243" s="14">
        <v>45527</v>
      </c>
      <c r="Z243" s="14"/>
      <c r="AA243" s="191">
        <f>IF(RawDataGenPO[[#This Row],[Date Gen PO]]="","",RawDataGenPO[[#This Row],[Date recive bill]]-RawDataGenPO[[#This Row],[Date Gen PO]])</f>
        <v>6</v>
      </c>
      <c r="AB243" s="192" t="str">
        <f>IF(RawDataGenPO[[#This Row],[GRN-PO date (Day)]]&gt;RawDataGenPO[[#This Row],[Lead time delivery (day)]],"over deliverry","Ontime")</f>
        <v>Ontime</v>
      </c>
      <c r="AC243" s="194"/>
    </row>
    <row r="244" spans="1:29" s="6" customFormat="1" ht="14.25" x14ac:dyDescent="0.25">
      <c r="A244" s="4">
        <f>ROW()-ROW(RawDataGenPO[[#Headers],[No.]])</f>
        <v>243</v>
      </c>
      <c r="B244" s="35" t="s">
        <v>18</v>
      </c>
      <c r="C244" s="73">
        <v>45514</v>
      </c>
      <c r="D244" s="38"/>
      <c r="E244" s="45"/>
      <c r="F244" s="73">
        <v>45514</v>
      </c>
      <c r="G244" s="4" t="s">
        <v>608</v>
      </c>
      <c r="H244" s="4" t="s">
        <v>605</v>
      </c>
      <c r="I244" s="156">
        <f>IF(RawDataGenPO[[#This Row],[PO No.]]="","",RawDataGenPO[[#This Row],[DMY Create PR]]+7)</f>
        <v>45521</v>
      </c>
      <c r="J244" s="156"/>
      <c r="K244" s="153">
        <f>IF(RawDataGenPO[[#This Row],[PO No.]]="","",10)</f>
        <v>10</v>
      </c>
      <c r="L244" s="4" t="s">
        <v>145</v>
      </c>
      <c r="M244" s="35" t="s">
        <v>187</v>
      </c>
      <c r="N244" s="35" t="s">
        <v>28</v>
      </c>
      <c r="O244" s="3">
        <v>3</v>
      </c>
      <c r="P244" s="39" t="s">
        <v>606</v>
      </c>
      <c r="Q244" s="40">
        <v>20</v>
      </c>
      <c r="R244" s="4" t="s">
        <v>295</v>
      </c>
      <c r="S244" s="41">
        <f>RawDataGenPO[[#This Row],[Total price]]/RawDataGenPO[[#This Row],[Qty'']]</f>
        <v>75</v>
      </c>
      <c r="T244" s="42">
        <v>1500</v>
      </c>
      <c r="U244" s="13" t="s">
        <v>149</v>
      </c>
      <c r="V244" s="35" t="s">
        <v>162</v>
      </c>
      <c r="W244" s="4" t="s">
        <v>9</v>
      </c>
      <c r="X244" s="4"/>
      <c r="Y244" s="14">
        <v>45527</v>
      </c>
      <c r="Z244" s="14"/>
      <c r="AA244" s="191">
        <f>IF(RawDataGenPO[[#This Row],[Date Gen PO]]="","",RawDataGenPO[[#This Row],[Date recive bill]]-RawDataGenPO[[#This Row],[Date Gen PO]])</f>
        <v>6</v>
      </c>
      <c r="AB244" s="192" t="str">
        <f>IF(RawDataGenPO[[#This Row],[GRN-PO date (Day)]]&gt;RawDataGenPO[[#This Row],[Lead time delivery (day)]],"over deliverry","Ontime")</f>
        <v>Ontime</v>
      </c>
      <c r="AC244" s="194"/>
    </row>
    <row r="245" spans="1:29" s="6" customFormat="1" ht="14.25" x14ac:dyDescent="0.25">
      <c r="A245" s="4">
        <f>ROW()-ROW(RawDataGenPO[[#Headers],[No.]])</f>
        <v>244</v>
      </c>
      <c r="B245" s="35" t="s">
        <v>18</v>
      </c>
      <c r="C245" s="73">
        <v>45514</v>
      </c>
      <c r="D245" s="38"/>
      <c r="E245" s="45"/>
      <c r="F245" s="73">
        <v>45514</v>
      </c>
      <c r="G245" s="4" t="s">
        <v>608</v>
      </c>
      <c r="H245" s="4" t="s">
        <v>605</v>
      </c>
      <c r="I245" s="156">
        <f>IF(RawDataGenPO[[#This Row],[PO No.]]="","",RawDataGenPO[[#This Row],[DMY Create PR]]+7)</f>
        <v>45521</v>
      </c>
      <c r="J245" s="156"/>
      <c r="K245" s="153">
        <f>IF(RawDataGenPO[[#This Row],[PO No.]]="","",10)</f>
        <v>10</v>
      </c>
      <c r="L245" s="4" t="s">
        <v>145</v>
      </c>
      <c r="M245" s="35" t="s">
        <v>187</v>
      </c>
      <c r="N245" s="35" t="s">
        <v>28</v>
      </c>
      <c r="O245" s="3">
        <v>4</v>
      </c>
      <c r="P245" s="39" t="s">
        <v>607</v>
      </c>
      <c r="Q245" s="40">
        <v>6</v>
      </c>
      <c r="R245" s="4" t="s">
        <v>295</v>
      </c>
      <c r="S245" s="41">
        <f>RawDataGenPO[[#This Row],[Total price]]/RawDataGenPO[[#This Row],[Qty'']]</f>
        <v>130</v>
      </c>
      <c r="T245" s="42">
        <v>780</v>
      </c>
      <c r="U245" s="13" t="s">
        <v>149</v>
      </c>
      <c r="V245" s="35" t="s">
        <v>162</v>
      </c>
      <c r="W245" s="4" t="s">
        <v>9</v>
      </c>
      <c r="X245" s="4"/>
      <c r="Y245" s="14">
        <v>45527</v>
      </c>
      <c r="Z245" s="14"/>
      <c r="AA245" s="191">
        <f>IF(RawDataGenPO[[#This Row],[Date Gen PO]]="","",RawDataGenPO[[#This Row],[Date recive bill]]-RawDataGenPO[[#This Row],[Date Gen PO]])</f>
        <v>6</v>
      </c>
      <c r="AB245" s="192" t="str">
        <f>IF(RawDataGenPO[[#This Row],[GRN-PO date (Day)]]&gt;RawDataGenPO[[#This Row],[Lead time delivery (day)]],"over deliverry","Ontime")</f>
        <v>Ontime</v>
      </c>
      <c r="AC245" s="194"/>
    </row>
    <row r="246" spans="1:29" s="6" customFormat="1" x14ac:dyDescent="0.25">
      <c r="A246" s="4">
        <f>ROW()-ROW(RawDataGenPO[[#Headers],[No.]])</f>
        <v>245</v>
      </c>
      <c r="B246" s="35" t="s">
        <v>18</v>
      </c>
      <c r="C246" s="45">
        <v>45498</v>
      </c>
      <c r="D246" s="38"/>
      <c r="E246" s="45"/>
      <c r="F246" s="45">
        <v>45498</v>
      </c>
      <c r="G246" s="49" t="s">
        <v>517</v>
      </c>
      <c r="H246" s="4" t="s">
        <v>609</v>
      </c>
      <c r="I246" s="156">
        <f>IF(RawDataGenPO[[#This Row],[PO No.]]="","",RawDataGenPO[[#This Row],[DMY Create PR]]+7)</f>
        <v>45505</v>
      </c>
      <c r="J246" s="156"/>
      <c r="K246" s="153">
        <v>30</v>
      </c>
      <c r="L246" s="4" t="s">
        <v>145</v>
      </c>
      <c r="M246" s="35" t="s">
        <v>187</v>
      </c>
      <c r="N246" s="35" t="s">
        <v>28</v>
      </c>
      <c r="O246" s="3">
        <v>1</v>
      </c>
      <c r="P246" s="39" t="s">
        <v>610</v>
      </c>
      <c r="Q246" s="40">
        <v>1</v>
      </c>
      <c r="R246" s="4" t="s">
        <v>295</v>
      </c>
      <c r="S246" s="41">
        <f>RawDataGenPO[[#This Row],[Total price]]/RawDataGenPO[[#This Row],[Qty'']]</f>
        <v>400</v>
      </c>
      <c r="T246" s="42">
        <v>400</v>
      </c>
      <c r="U246" s="16" t="s">
        <v>149</v>
      </c>
      <c r="V246" s="35" t="s">
        <v>521</v>
      </c>
      <c r="W246" s="4" t="s">
        <v>9</v>
      </c>
      <c r="X246" s="4"/>
      <c r="Y246" s="14">
        <v>45532</v>
      </c>
      <c r="Z246" s="14"/>
      <c r="AA246" s="191">
        <f>IF(RawDataGenPO[[#This Row],[Date Gen PO]]="","",RawDataGenPO[[#This Row],[Date recive bill]]-RawDataGenPO[[#This Row],[Date Gen PO]])</f>
        <v>27</v>
      </c>
      <c r="AB246" s="192" t="str">
        <f>IF(RawDataGenPO[[#This Row],[GRN-PO date (Day)]]&gt;RawDataGenPO[[#This Row],[Lead time delivery (day)]],"over deliverry","Ontime")</f>
        <v>Ontime</v>
      </c>
      <c r="AC246" s="194"/>
    </row>
    <row r="247" spans="1:29" s="6" customFormat="1" x14ac:dyDescent="0.25">
      <c r="A247" s="4">
        <f>ROW()-ROW(RawDataGenPO[[#Headers],[No.]])</f>
        <v>246</v>
      </c>
      <c r="B247" s="35" t="s">
        <v>18</v>
      </c>
      <c r="C247" s="45">
        <v>45498</v>
      </c>
      <c r="D247" s="38"/>
      <c r="E247" s="45"/>
      <c r="F247" s="45">
        <v>45498</v>
      </c>
      <c r="G247" s="49" t="s">
        <v>517</v>
      </c>
      <c r="H247" s="4" t="s">
        <v>609</v>
      </c>
      <c r="I247" s="156">
        <f>IF(RawDataGenPO[[#This Row],[PO No.]]="","",RawDataGenPO[[#This Row],[DMY Create PR]]+7)</f>
        <v>45505</v>
      </c>
      <c r="J247" s="156"/>
      <c r="K247" s="153">
        <v>30</v>
      </c>
      <c r="L247" s="4" t="s">
        <v>145</v>
      </c>
      <c r="M247" s="35" t="s">
        <v>187</v>
      </c>
      <c r="N247" s="35" t="s">
        <v>28</v>
      </c>
      <c r="O247" s="3">
        <v>2</v>
      </c>
      <c r="P247" s="39" t="s">
        <v>611</v>
      </c>
      <c r="Q247" s="40">
        <v>1</v>
      </c>
      <c r="R247" s="4" t="s">
        <v>295</v>
      </c>
      <c r="S247" s="41">
        <f>RawDataGenPO[[#This Row],[Total price]]/RawDataGenPO[[#This Row],[Qty'']]</f>
        <v>285</v>
      </c>
      <c r="T247" s="42">
        <v>285</v>
      </c>
      <c r="U247" s="16" t="s">
        <v>149</v>
      </c>
      <c r="V247" s="35" t="s">
        <v>521</v>
      </c>
      <c r="W247" s="4" t="s">
        <v>9</v>
      </c>
      <c r="X247" s="4"/>
      <c r="Y247" s="14">
        <v>45532</v>
      </c>
      <c r="Z247" s="14"/>
      <c r="AA247" s="191">
        <f>IF(RawDataGenPO[[#This Row],[Date Gen PO]]="","",RawDataGenPO[[#This Row],[Date recive bill]]-RawDataGenPO[[#This Row],[Date Gen PO]])</f>
        <v>27</v>
      </c>
      <c r="AB247" s="192" t="str">
        <f>IF(RawDataGenPO[[#This Row],[GRN-PO date (Day)]]&gt;RawDataGenPO[[#This Row],[Lead time delivery (day)]],"over deliverry","Ontime")</f>
        <v>Ontime</v>
      </c>
      <c r="AC247" s="194"/>
    </row>
    <row r="248" spans="1:29" s="6" customFormat="1" ht="14.25" x14ac:dyDescent="0.25">
      <c r="A248" s="4">
        <f>ROW()-ROW(RawDataGenPO[[#Headers],[No.]])</f>
        <v>247</v>
      </c>
      <c r="B248" s="35" t="s">
        <v>18</v>
      </c>
      <c r="C248" s="73">
        <v>45514</v>
      </c>
      <c r="D248" s="38"/>
      <c r="E248" s="45"/>
      <c r="F248" s="73">
        <v>45514</v>
      </c>
      <c r="G248" s="4" t="s">
        <v>517</v>
      </c>
      <c r="H248" s="4" t="s">
        <v>609</v>
      </c>
      <c r="I248" s="156">
        <f>IF(RawDataGenPO[[#This Row],[PO No.]]="","",RawDataGenPO[[#This Row],[DMY Create PR]]+7)</f>
        <v>45521</v>
      </c>
      <c r="J248" s="156"/>
      <c r="K248" s="153">
        <v>30</v>
      </c>
      <c r="L248" s="4" t="s">
        <v>145</v>
      </c>
      <c r="M248" s="35" t="s">
        <v>187</v>
      </c>
      <c r="N248" s="35" t="s">
        <v>28</v>
      </c>
      <c r="O248" s="3">
        <v>3</v>
      </c>
      <c r="P248" s="39" t="s">
        <v>612</v>
      </c>
      <c r="Q248" s="40">
        <v>1</v>
      </c>
      <c r="R248" s="4" t="s">
        <v>613</v>
      </c>
      <c r="S248" s="41">
        <f>RawDataGenPO[[#This Row],[Total price]]/RawDataGenPO[[#This Row],[Qty'']]</f>
        <v>400</v>
      </c>
      <c r="T248" s="89">
        <v>400</v>
      </c>
      <c r="U248" s="13" t="s">
        <v>149</v>
      </c>
      <c r="V248" s="35" t="s">
        <v>521</v>
      </c>
      <c r="W248" s="4" t="s">
        <v>9</v>
      </c>
      <c r="X248" s="4"/>
      <c r="Y248" s="14">
        <v>45532</v>
      </c>
      <c r="Z248" s="14"/>
      <c r="AA248" s="191">
        <f>IF(RawDataGenPO[[#This Row],[Date Gen PO]]="","",RawDataGenPO[[#This Row],[Date recive bill]]-RawDataGenPO[[#This Row],[Date Gen PO]])</f>
        <v>11</v>
      </c>
      <c r="AB248" s="192" t="str">
        <f>IF(RawDataGenPO[[#This Row],[GRN-PO date (Day)]]&gt;RawDataGenPO[[#This Row],[Lead time delivery (day)]],"over deliverry","Ontime")</f>
        <v>Ontime</v>
      </c>
      <c r="AC248" s="194"/>
    </row>
    <row r="249" spans="1:29" s="6" customFormat="1" ht="14.25" x14ac:dyDescent="0.25">
      <c r="A249" s="4">
        <f>ROW()-ROW(RawDataGenPO[[#Headers],[No.]])</f>
        <v>248</v>
      </c>
      <c r="B249" s="35" t="s">
        <v>18</v>
      </c>
      <c r="C249" s="73">
        <v>45514</v>
      </c>
      <c r="D249" s="38"/>
      <c r="E249" s="45"/>
      <c r="F249" s="73">
        <v>45514</v>
      </c>
      <c r="G249" s="4" t="s">
        <v>517</v>
      </c>
      <c r="H249" s="4" t="s">
        <v>609</v>
      </c>
      <c r="I249" s="156">
        <f>IF(RawDataGenPO[[#This Row],[PO No.]]="","",RawDataGenPO[[#This Row],[DMY Create PR]]+7)</f>
        <v>45521</v>
      </c>
      <c r="J249" s="156"/>
      <c r="K249" s="153">
        <v>30</v>
      </c>
      <c r="L249" s="4" t="s">
        <v>145</v>
      </c>
      <c r="M249" s="35" t="s">
        <v>187</v>
      </c>
      <c r="N249" s="35" t="s">
        <v>28</v>
      </c>
      <c r="O249" s="3">
        <v>4</v>
      </c>
      <c r="P249" s="39" t="s">
        <v>611</v>
      </c>
      <c r="Q249" s="40">
        <v>1</v>
      </c>
      <c r="R249" s="4" t="s">
        <v>613</v>
      </c>
      <c r="S249" s="41">
        <f>RawDataGenPO[[#This Row],[Total price]]/RawDataGenPO[[#This Row],[Qty'']]</f>
        <v>285</v>
      </c>
      <c r="T249" s="42">
        <v>285</v>
      </c>
      <c r="U249" s="13" t="s">
        <v>149</v>
      </c>
      <c r="V249" s="35" t="s">
        <v>521</v>
      </c>
      <c r="W249" s="4" t="s">
        <v>9</v>
      </c>
      <c r="X249" s="4"/>
      <c r="Y249" s="14">
        <v>45532</v>
      </c>
      <c r="Z249" s="14"/>
      <c r="AA249" s="191">
        <f>IF(RawDataGenPO[[#This Row],[Date Gen PO]]="","",RawDataGenPO[[#This Row],[Date recive bill]]-RawDataGenPO[[#This Row],[Date Gen PO]])</f>
        <v>11</v>
      </c>
      <c r="AB249" s="192" t="str">
        <f>IF(RawDataGenPO[[#This Row],[GRN-PO date (Day)]]&gt;RawDataGenPO[[#This Row],[Lead time delivery (day)]],"over deliverry","Ontime")</f>
        <v>Ontime</v>
      </c>
      <c r="AC249" s="194"/>
    </row>
    <row r="250" spans="1:29" s="9" customFormat="1" ht="14.25" x14ac:dyDescent="0.25">
      <c r="A250" s="4">
        <f>ROW()-ROW(RawDataGenPO[[#Headers],[No.]])</f>
        <v>249</v>
      </c>
      <c r="B250" s="35" t="s">
        <v>18</v>
      </c>
      <c r="C250" s="73">
        <v>45519</v>
      </c>
      <c r="D250" s="38"/>
      <c r="E250" s="45"/>
      <c r="F250" s="73">
        <v>45519</v>
      </c>
      <c r="G250" s="4" t="s">
        <v>614</v>
      </c>
      <c r="H250" s="4" t="s">
        <v>615</v>
      </c>
      <c r="I250" s="156">
        <f>IF(RawDataGenPO[[#This Row],[PO No.]]="","",RawDataGenPO[[#This Row],[DMY Create PR]]+7)</f>
        <v>45526</v>
      </c>
      <c r="J250" s="156"/>
      <c r="K250" s="153">
        <f>IF(RawDataGenPO[[#This Row],[PO No.]]="","",10)</f>
        <v>10</v>
      </c>
      <c r="L250" s="4" t="s">
        <v>153</v>
      </c>
      <c r="M250" s="35" t="s">
        <v>154</v>
      </c>
      <c r="N250" s="35" t="s">
        <v>25</v>
      </c>
      <c r="O250" s="3">
        <v>1</v>
      </c>
      <c r="P250" s="210" t="s">
        <v>116</v>
      </c>
      <c r="Q250" s="211">
        <v>30</v>
      </c>
      <c r="R250" s="212" t="s">
        <v>155</v>
      </c>
      <c r="S250" s="213">
        <f>RawDataGenPO[[#This Row],[Total price]]/RawDataGenPO[[#This Row],[Qty'']]</f>
        <v>2600</v>
      </c>
      <c r="T250" s="214">
        <v>78000</v>
      </c>
      <c r="U250" s="13" t="s">
        <v>149</v>
      </c>
      <c r="V250" s="35" t="s">
        <v>156</v>
      </c>
      <c r="W250" s="4" t="s">
        <v>9</v>
      </c>
      <c r="X250" s="4"/>
      <c r="Y250" s="14">
        <v>45528</v>
      </c>
      <c r="Z250" s="14"/>
      <c r="AA250" s="191">
        <f>IF(RawDataGenPO[[#This Row],[Date Gen PO]]="","",RawDataGenPO[[#This Row],[Date recive bill]]-RawDataGenPO[[#This Row],[Date Gen PO]])</f>
        <v>2</v>
      </c>
      <c r="AB250" s="192" t="str">
        <f>IF(RawDataGenPO[[#This Row],[GRN-PO date (Day)]]&gt;RawDataGenPO[[#This Row],[Lead time delivery (day)]],"over deliverry","Ontime")</f>
        <v>Ontime</v>
      </c>
      <c r="AC250" s="194"/>
    </row>
    <row r="251" spans="1:29" s="6" customFormat="1" ht="14.25" x14ac:dyDescent="0.25">
      <c r="A251" s="4">
        <f>ROW()-ROW(RawDataGenPO[[#Headers],[No.]])</f>
        <v>250</v>
      </c>
      <c r="B251" s="35" t="s">
        <v>18</v>
      </c>
      <c r="C251" s="73">
        <v>45519</v>
      </c>
      <c r="D251" s="38"/>
      <c r="E251" s="45"/>
      <c r="F251" s="73">
        <v>45519</v>
      </c>
      <c r="G251" s="4" t="s">
        <v>614</v>
      </c>
      <c r="H251" s="4" t="s">
        <v>615</v>
      </c>
      <c r="I251" s="156">
        <f>IF(RawDataGenPO[[#This Row],[PO No.]]="","",RawDataGenPO[[#This Row],[DMY Create PR]]+7)</f>
        <v>45526</v>
      </c>
      <c r="J251" s="156"/>
      <c r="K251" s="153">
        <f>IF(RawDataGenPO[[#This Row],[PO No.]]="","",10)</f>
        <v>10</v>
      </c>
      <c r="L251" s="4" t="s">
        <v>616</v>
      </c>
      <c r="M251" s="35" t="s">
        <v>154</v>
      </c>
      <c r="N251" s="35" t="s">
        <v>19</v>
      </c>
      <c r="O251" s="3">
        <v>2</v>
      </c>
      <c r="P251" s="39" t="s">
        <v>617</v>
      </c>
      <c r="Q251" s="40">
        <v>1</v>
      </c>
      <c r="R251" s="4" t="s">
        <v>155</v>
      </c>
      <c r="S251" s="41">
        <f>RawDataGenPO[[#This Row],[Total price]]/RawDataGenPO[[#This Row],[Qty'']]</f>
        <v>17400</v>
      </c>
      <c r="T251" s="42">
        <v>17400</v>
      </c>
      <c r="U251" s="13" t="s">
        <v>149</v>
      </c>
      <c r="V251" s="35" t="s">
        <v>156</v>
      </c>
      <c r="W251" s="4" t="s">
        <v>9</v>
      </c>
      <c r="X251" s="4"/>
      <c r="Y251" s="14">
        <v>45528</v>
      </c>
      <c r="Z251" s="14"/>
      <c r="AA251" s="191">
        <f>IF(RawDataGenPO[[#This Row],[Date Gen PO]]="","",RawDataGenPO[[#This Row],[Date recive bill]]-RawDataGenPO[[#This Row],[Date Gen PO]])</f>
        <v>2</v>
      </c>
      <c r="AB251" s="192" t="str">
        <f>IF(RawDataGenPO[[#This Row],[GRN-PO date (Day)]]&gt;RawDataGenPO[[#This Row],[Lead time delivery (day)]],"over deliverry","Ontime")</f>
        <v>Ontime</v>
      </c>
      <c r="AC251" s="194"/>
    </row>
    <row r="252" spans="1:29" s="9" customFormat="1" ht="42.75" x14ac:dyDescent="0.25">
      <c r="A252" s="4">
        <f>ROW()-ROW(RawDataGenPO[[#Headers],[No.]])</f>
        <v>251</v>
      </c>
      <c r="B252" s="35" t="s">
        <v>18</v>
      </c>
      <c r="C252" s="45">
        <v>45514</v>
      </c>
      <c r="D252" s="38"/>
      <c r="E252" s="45"/>
      <c r="F252" s="45">
        <v>45514</v>
      </c>
      <c r="G252" s="49" t="s">
        <v>618</v>
      </c>
      <c r="H252" s="4" t="s">
        <v>619</v>
      </c>
      <c r="I252" s="156">
        <f>IF(RawDataGenPO[[#This Row],[PO No.]]="","",RawDataGenPO[[#This Row],[DMY Create PR]]+7)</f>
        <v>45521</v>
      </c>
      <c r="J252" s="156"/>
      <c r="K252" s="153">
        <v>40</v>
      </c>
      <c r="L252" s="4" t="s">
        <v>145</v>
      </c>
      <c r="M252" s="35" t="s">
        <v>128</v>
      </c>
      <c r="N252" s="35" t="s">
        <v>60</v>
      </c>
      <c r="O252" s="3">
        <v>1</v>
      </c>
      <c r="P252" s="39" t="s">
        <v>620</v>
      </c>
      <c r="Q252" s="40">
        <v>2</v>
      </c>
      <c r="R252" s="4" t="s">
        <v>295</v>
      </c>
      <c r="S252" s="41">
        <f>RawDataGenPO[[#This Row],[Total price]]/RawDataGenPO[[#This Row],[Qty'']]</f>
        <v>7071</v>
      </c>
      <c r="T252" s="78">
        <v>14142</v>
      </c>
      <c r="U252" s="13" t="s">
        <v>149</v>
      </c>
      <c r="V252" s="35" t="s">
        <v>621</v>
      </c>
      <c r="W252" s="4" t="s">
        <v>9</v>
      </c>
      <c r="X252" s="4"/>
      <c r="Y252" s="14">
        <v>45559</v>
      </c>
      <c r="Z252" s="14"/>
      <c r="AA252" s="191">
        <f>IF(RawDataGenPO[[#This Row],[Date Gen PO]]="","",RawDataGenPO[[#This Row],[Date recive bill]]-RawDataGenPO[[#This Row],[Date Gen PO]])</f>
        <v>38</v>
      </c>
      <c r="AB252" s="192" t="str">
        <f>IF(RawDataGenPO[[#This Row],[GRN-PO date (Day)]]&gt;RawDataGenPO[[#This Row],[Lead time delivery (day)]],"over deliverry","Ontime")</f>
        <v>Ontime</v>
      </c>
      <c r="AC252" s="194"/>
    </row>
    <row r="253" spans="1:29" s="6" customFormat="1" ht="71.25" x14ac:dyDescent="0.25">
      <c r="A253" s="4">
        <f>ROW()-ROW(RawDataGenPO[[#Headers],[No.]])</f>
        <v>252</v>
      </c>
      <c r="B253" s="35" t="s">
        <v>18</v>
      </c>
      <c r="C253" s="45">
        <v>45514</v>
      </c>
      <c r="D253" s="38"/>
      <c r="E253" s="45"/>
      <c r="F253" s="45">
        <v>45514</v>
      </c>
      <c r="G253" s="49" t="s">
        <v>618</v>
      </c>
      <c r="H253" s="4" t="s">
        <v>619</v>
      </c>
      <c r="I253" s="156">
        <f>IF(RawDataGenPO[[#This Row],[PO No.]]="","",RawDataGenPO[[#This Row],[DMY Create PR]]+7)</f>
        <v>45521</v>
      </c>
      <c r="J253" s="156"/>
      <c r="K253" s="153">
        <v>40</v>
      </c>
      <c r="L253" s="4" t="s">
        <v>145</v>
      </c>
      <c r="M253" s="35" t="s">
        <v>128</v>
      </c>
      <c r="N253" s="35" t="s">
        <v>60</v>
      </c>
      <c r="O253" s="3">
        <v>2</v>
      </c>
      <c r="P253" s="39" t="s">
        <v>622</v>
      </c>
      <c r="Q253" s="40">
        <v>2</v>
      </c>
      <c r="R253" s="4" t="s">
        <v>295</v>
      </c>
      <c r="S253" s="41">
        <f>RawDataGenPO[[#This Row],[Total price]]/RawDataGenPO[[#This Row],[Qty'']]</f>
        <v>5450</v>
      </c>
      <c r="T253" s="78">
        <v>10900</v>
      </c>
      <c r="U253" s="13" t="s">
        <v>149</v>
      </c>
      <c r="V253" s="35" t="s">
        <v>621</v>
      </c>
      <c r="W253" s="4" t="s">
        <v>9</v>
      </c>
      <c r="X253" s="4"/>
      <c r="Y253" s="14">
        <v>45559</v>
      </c>
      <c r="Z253" s="14"/>
      <c r="AA253" s="191">
        <f>IF(RawDataGenPO[[#This Row],[Date Gen PO]]="","",RawDataGenPO[[#This Row],[Date recive bill]]-RawDataGenPO[[#This Row],[Date Gen PO]])</f>
        <v>38</v>
      </c>
      <c r="AB253" s="192" t="str">
        <f>IF(RawDataGenPO[[#This Row],[GRN-PO date (Day)]]&gt;RawDataGenPO[[#This Row],[Lead time delivery (day)]],"over deliverry","Ontime")</f>
        <v>Ontime</v>
      </c>
      <c r="AC253" s="194"/>
    </row>
    <row r="254" spans="1:29" s="6" customFormat="1" ht="71.25" x14ac:dyDescent="0.25">
      <c r="A254" s="4">
        <f>ROW()-ROW(RawDataGenPO[[#Headers],[No.]])</f>
        <v>253</v>
      </c>
      <c r="B254" s="35" t="s">
        <v>18</v>
      </c>
      <c r="C254" s="45">
        <v>45514</v>
      </c>
      <c r="D254" s="38"/>
      <c r="E254" s="45"/>
      <c r="F254" s="45">
        <v>45514</v>
      </c>
      <c r="G254" s="49" t="s">
        <v>618</v>
      </c>
      <c r="H254" s="4" t="s">
        <v>619</v>
      </c>
      <c r="I254" s="156">
        <f>IF(RawDataGenPO[[#This Row],[PO No.]]="","",RawDataGenPO[[#This Row],[DMY Create PR]]+7)</f>
        <v>45521</v>
      </c>
      <c r="J254" s="156"/>
      <c r="K254" s="153">
        <v>40</v>
      </c>
      <c r="L254" s="4" t="s">
        <v>145</v>
      </c>
      <c r="M254" s="35" t="s">
        <v>623</v>
      </c>
      <c r="N254" s="35" t="s">
        <v>74</v>
      </c>
      <c r="O254" s="3">
        <v>3</v>
      </c>
      <c r="P254" s="39" t="s">
        <v>624</v>
      </c>
      <c r="Q254" s="40">
        <v>2</v>
      </c>
      <c r="R254" s="4" t="s">
        <v>295</v>
      </c>
      <c r="S254" s="41">
        <f>RawDataGenPO[[#This Row],[Total price]]/RawDataGenPO[[#This Row],[Qty'']]</f>
        <v>4283.5</v>
      </c>
      <c r="T254" s="90">
        <v>8567</v>
      </c>
      <c r="U254" s="13" t="s">
        <v>149</v>
      </c>
      <c r="V254" s="35" t="s">
        <v>621</v>
      </c>
      <c r="W254" s="4" t="s">
        <v>9</v>
      </c>
      <c r="X254" s="4"/>
      <c r="Y254" s="14">
        <v>45559</v>
      </c>
      <c r="Z254" s="14"/>
      <c r="AA254" s="191">
        <f>IF(RawDataGenPO[[#This Row],[Date Gen PO]]="","",RawDataGenPO[[#This Row],[Date recive bill]]-RawDataGenPO[[#This Row],[Date Gen PO]])</f>
        <v>38</v>
      </c>
      <c r="AB254" s="192" t="str">
        <f>IF(RawDataGenPO[[#This Row],[GRN-PO date (Day)]]&gt;RawDataGenPO[[#This Row],[Lead time delivery (day)]],"over deliverry","Ontime")</f>
        <v>Ontime</v>
      </c>
      <c r="AC254" s="194"/>
    </row>
    <row r="255" spans="1:29" s="6" customFormat="1" ht="85.5" x14ac:dyDescent="0.25">
      <c r="A255" s="4">
        <f>ROW()-ROW(RawDataGenPO[[#Headers],[No.]])</f>
        <v>254</v>
      </c>
      <c r="B255" s="35" t="s">
        <v>18</v>
      </c>
      <c r="C255" s="45">
        <v>45514</v>
      </c>
      <c r="D255" s="38"/>
      <c r="E255" s="45"/>
      <c r="F255" s="45">
        <v>45514</v>
      </c>
      <c r="G255" s="49" t="s">
        <v>618</v>
      </c>
      <c r="H255" s="4" t="s">
        <v>619</v>
      </c>
      <c r="I255" s="156">
        <f>IF(RawDataGenPO[[#This Row],[PO No.]]="","",RawDataGenPO[[#This Row],[DMY Create PR]]+7)</f>
        <v>45521</v>
      </c>
      <c r="J255" s="156"/>
      <c r="K255" s="153">
        <v>40</v>
      </c>
      <c r="L255" s="4" t="s">
        <v>145</v>
      </c>
      <c r="M255" s="35" t="s">
        <v>623</v>
      </c>
      <c r="N255" s="35" t="s">
        <v>74</v>
      </c>
      <c r="O255" s="3">
        <v>4</v>
      </c>
      <c r="P255" s="39" t="s">
        <v>625</v>
      </c>
      <c r="Q255" s="40">
        <v>2</v>
      </c>
      <c r="R255" s="4" t="s">
        <v>295</v>
      </c>
      <c r="S255" s="41">
        <f>RawDataGenPO[[#This Row],[Total price]]/RawDataGenPO[[#This Row],[Qty'']]</f>
        <v>3087.75</v>
      </c>
      <c r="T255" s="90">
        <v>6175.5</v>
      </c>
      <c r="U255" s="13" t="s">
        <v>149</v>
      </c>
      <c r="V255" s="35" t="s">
        <v>621</v>
      </c>
      <c r="W255" s="4" t="s">
        <v>9</v>
      </c>
      <c r="X255" s="4"/>
      <c r="Y255" s="14">
        <v>45559</v>
      </c>
      <c r="Z255" s="14"/>
      <c r="AA255" s="191">
        <f>IF(RawDataGenPO[[#This Row],[Date Gen PO]]="","",RawDataGenPO[[#This Row],[Date recive bill]]-RawDataGenPO[[#This Row],[Date Gen PO]])</f>
        <v>38</v>
      </c>
      <c r="AB255" s="192" t="str">
        <f>IF(RawDataGenPO[[#This Row],[GRN-PO date (Day)]]&gt;RawDataGenPO[[#This Row],[Lead time delivery (day)]],"over deliverry","Ontime")</f>
        <v>Ontime</v>
      </c>
      <c r="AC255" s="194"/>
    </row>
    <row r="256" spans="1:29" s="6" customFormat="1" ht="42.75" x14ac:dyDescent="0.25">
      <c r="A256" s="4">
        <f>ROW()-ROW(RawDataGenPO[[#Headers],[No.]])</f>
        <v>255</v>
      </c>
      <c r="B256" s="35" t="s">
        <v>18</v>
      </c>
      <c r="C256" s="73">
        <v>45514</v>
      </c>
      <c r="D256" s="38"/>
      <c r="E256" s="45"/>
      <c r="F256" s="73">
        <v>45514</v>
      </c>
      <c r="G256" s="4" t="s">
        <v>618</v>
      </c>
      <c r="H256" s="4" t="s">
        <v>619</v>
      </c>
      <c r="I256" s="156">
        <f>IF(RawDataGenPO[[#This Row],[PO No.]]="","",RawDataGenPO[[#This Row],[DMY Create PR]]+7)</f>
        <v>45521</v>
      </c>
      <c r="J256" s="156"/>
      <c r="K256" s="153">
        <v>40</v>
      </c>
      <c r="L256" s="4" t="s">
        <v>145</v>
      </c>
      <c r="M256" s="35" t="s">
        <v>623</v>
      </c>
      <c r="N256" s="35" t="s">
        <v>74</v>
      </c>
      <c r="O256" s="3">
        <v>5</v>
      </c>
      <c r="P256" s="39" t="s">
        <v>620</v>
      </c>
      <c r="Q256" s="40">
        <v>2</v>
      </c>
      <c r="R256" s="4" t="s">
        <v>221</v>
      </c>
      <c r="S256" s="41">
        <f>RawDataGenPO[[#This Row],[Total price]]/RawDataGenPO[[#This Row],[Qty'']]</f>
        <v>7071</v>
      </c>
      <c r="T256" s="91">
        <v>14142</v>
      </c>
      <c r="U256" s="13" t="s">
        <v>149</v>
      </c>
      <c r="V256" s="35" t="s">
        <v>621</v>
      </c>
      <c r="W256" s="4" t="s">
        <v>9</v>
      </c>
      <c r="X256" s="4"/>
      <c r="Y256" s="14">
        <v>45559</v>
      </c>
      <c r="Z256" s="14"/>
      <c r="AA256" s="191">
        <f>IF(RawDataGenPO[[#This Row],[Date Gen PO]]="","",RawDataGenPO[[#This Row],[Date recive bill]]-RawDataGenPO[[#This Row],[Date Gen PO]])</f>
        <v>38</v>
      </c>
      <c r="AB256" s="192" t="str">
        <f>IF(RawDataGenPO[[#This Row],[GRN-PO date (Day)]]&gt;RawDataGenPO[[#This Row],[Lead time delivery (day)]],"over deliverry","Ontime")</f>
        <v>Ontime</v>
      </c>
      <c r="AC256" s="194"/>
    </row>
    <row r="257" spans="1:29" s="6" customFormat="1" ht="71.25" x14ac:dyDescent="0.25">
      <c r="A257" s="4">
        <f>ROW()-ROW(RawDataGenPO[[#Headers],[No.]])</f>
        <v>256</v>
      </c>
      <c r="B257" s="35" t="s">
        <v>18</v>
      </c>
      <c r="C257" s="73">
        <v>45514</v>
      </c>
      <c r="D257" s="38"/>
      <c r="E257" s="45"/>
      <c r="F257" s="73">
        <v>45514</v>
      </c>
      <c r="G257" s="4" t="s">
        <v>618</v>
      </c>
      <c r="H257" s="4" t="s">
        <v>619</v>
      </c>
      <c r="I257" s="156">
        <f>IF(RawDataGenPO[[#This Row],[PO No.]]="","",RawDataGenPO[[#This Row],[DMY Create PR]]+7)</f>
        <v>45521</v>
      </c>
      <c r="J257" s="156"/>
      <c r="K257" s="153">
        <v>40</v>
      </c>
      <c r="L257" s="4" t="s">
        <v>145</v>
      </c>
      <c r="M257" s="35" t="s">
        <v>623</v>
      </c>
      <c r="N257" s="35" t="s">
        <v>60</v>
      </c>
      <c r="O257" s="3">
        <v>6</v>
      </c>
      <c r="P257" s="39" t="s">
        <v>622</v>
      </c>
      <c r="Q257" s="40">
        <v>2</v>
      </c>
      <c r="R257" s="4" t="s">
        <v>221</v>
      </c>
      <c r="S257" s="41">
        <f>RawDataGenPO[[#This Row],[Total price]]/RawDataGenPO[[#This Row],[Qty'']]</f>
        <v>5450</v>
      </c>
      <c r="T257" s="91">
        <v>10900</v>
      </c>
      <c r="U257" s="13" t="s">
        <v>149</v>
      </c>
      <c r="V257" s="35" t="s">
        <v>621</v>
      </c>
      <c r="W257" s="4" t="s">
        <v>9</v>
      </c>
      <c r="X257" s="4"/>
      <c r="Y257" s="14">
        <v>45559</v>
      </c>
      <c r="Z257" s="14"/>
      <c r="AA257" s="191">
        <f>IF(RawDataGenPO[[#This Row],[Date Gen PO]]="","",RawDataGenPO[[#This Row],[Date recive bill]]-RawDataGenPO[[#This Row],[Date Gen PO]])</f>
        <v>38</v>
      </c>
      <c r="AB257" s="192" t="str">
        <f>IF(RawDataGenPO[[#This Row],[GRN-PO date (Day)]]&gt;RawDataGenPO[[#This Row],[Lead time delivery (day)]],"over deliverry","Ontime")</f>
        <v>Ontime</v>
      </c>
      <c r="AC257" s="194"/>
    </row>
    <row r="258" spans="1:29" s="6" customFormat="1" ht="71.25" x14ac:dyDescent="0.25">
      <c r="A258" s="4">
        <f>ROW()-ROW(RawDataGenPO[[#Headers],[No.]])</f>
        <v>257</v>
      </c>
      <c r="B258" s="35" t="s">
        <v>18</v>
      </c>
      <c r="C258" s="73">
        <v>45514</v>
      </c>
      <c r="D258" s="38"/>
      <c r="E258" s="45"/>
      <c r="F258" s="73">
        <v>45514</v>
      </c>
      <c r="G258" s="4" t="s">
        <v>618</v>
      </c>
      <c r="H258" s="4" t="s">
        <v>619</v>
      </c>
      <c r="I258" s="156">
        <f>IF(RawDataGenPO[[#This Row],[PO No.]]="","",RawDataGenPO[[#This Row],[DMY Create PR]]+7)</f>
        <v>45521</v>
      </c>
      <c r="J258" s="156"/>
      <c r="K258" s="153">
        <v>40</v>
      </c>
      <c r="L258" s="4" t="s">
        <v>145</v>
      </c>
      <c r="M258" s="35" t="s">
        <v>623</v>
      </c>
      <c r="N258" s="35" t="s">
        <v>60</v>
      </c>
      <c r="O258" s="3">
        <v>7</v>
      </c>
      <c r="P258" s="39" t="s">
        <v>624</v>
      </c>
      <c r="Q258" s="65">
        <v>2</v>
      </c>
      <c r="R258" s="4" t="s">
        <v>221</v>
      </c>
      <c r="S258" s="41">
        <f>RawDataGenPO[[#This Row],[Total price]]/RawDataGenPO[[#This Row],[Qty'']]</f>
        <v>4283.5</v>
      </c>
      <c r="T258" s="91">
        <v>8567</v>
      </c>
      <c r="U258" s="13" t="s">
        <v>149</v>
      </c>
      <c r="V258" s="35" t="s">
        <v>621</v>
      </c>
      <c r="W258" s="4" t="s">
        <v>9</v>
      </c>
      <c r="X258" s="4"/>
      <c r="Y258" s="14">
        <v>45559</v>
      </c>
      <c r="Z258" s="14"/>
      <c r="AA258" s="191">
        <f>IF(RawDataGenPO[[#This Row],[Date Gen PO]]="","",RawDataGenPO[[#This Row],[Date recive bill]]-RawDataGenPO[[#This Row],[Date Gen PO]])</f>
        <v>38</v>
      </c>
      <c r="AB258" s="192" t="str">
        <f>IF(RawDataGenPO[[#This Row],[GRN-PO date (Day)]]&gt;RawDataGenPO[[#This Row],[Lead time delivery (day)]],"over deliverry","Ontime")</f>
        <v>Ontime</v>
      </c>
      <c r="AC258" s="194"/>
    </row>
    <row r="259" spans="1:29" s="6" customFormat="1" ht="85.5" x14ac:dyDescent="0.25">
      <c r="A259" s="4">
        <f>ROW()-ROW(RawDataGenPO[[#Headers],[No.]])</f>
        <v>258</v>
      </c>
      <c r="B259" s="35" t="s">
        <v>18</v>
      </c>
      <c r="C259" s="73">
        <v>45514</v>
      </c>
      <c r="D259" s="38"/>
      <c r="E259" s="45"/>
      <c r="F259" s="73">
        <v>45514</v>
      </c>
      <c r="G259" s="4" t="s">
        <v>618</v>
      </c>
      <c r="H259" s="4" t="s">
        <v>619</v>
      </c>
      <c r="I259" s="156">
        <f>IF(RawDataGenPO[[#This Row],[PO No.]]="","",RawDataGenPO[[#This Row],[DMY Create PR]]+7)</f>
        <v>45521</v>
      </c>
      <c r="J259" s="156"/>
      <c r="K259" s="153">
        <v>40</v>
      </c>
      <c r="L259" s="4" t="s">
        <v>145</v>
      </c>
      <c r="M259" s="35" t="s">
        <v>623</v>
      </c>
      <c r="N259" s="35" t="s">
        <v>60</v>
      </c>
      <c r="O259" s="3">
        <v>8</v>
      </c>
      <c r="P259" s="39" t="s">
        <v>625</v>
      </c>
      <c r="Q259" s="65">
        <v>2</v>
      </c>
      <c r="R259" s="4" t="s">
        <v>221</v>
      </c>
      <c r="S259" s="41">
        <f>RawDataGenPO[[#This Row],[Total price]]/RawDataGenPO[[#This Row],[Qty'']]</f>
        <v>3087.75</v>
      </c>
      <c r="T259" s="91">
        <v>6175.5</v>
      </c>
      <c r="U259" s="13" t="s">
        <v>149</v>
      </c>
      <c r="V259" s="35" t="s">
        <v>621</v>
      </c>
      <c r="W259" s="4" t="s">
        <v>9</v>
      </c>
      <c r="X259" s="4"/>
      <c r="Y259" s="14">
        <v>45559</v>
      </c>
      <c r="Z259" s="14"/>
      <c r="AA259" s="191">
        <f>IF(RawDataGenPO[[#This Row],[Date Gen PO]]="","",RawDataGenPO[[#This Row],[Date recive bill]]-RawDataGenPO[[#This Row],[Date Gen PO]])</f>
        <v>38</v>
      </c>
      <c r="AB259" s="192" t="str">
        <f>IF(RawDataGenPO[[#This Row],[GRN-PO date (Day)]]&gt;RawDataGenPO[[#This Row],[Lead time delivery (day)]],"over deliverry","Ontime")</f>
        <v>Ontime</v>
      </c>
      <c r="AC259" s="194"/>
    </row>
    <row r="260" spans="1:29" s="6" customFormat="1" ht="28.5" x14ac:dyDescent="0.25">
      <c r="A260" s="4">
        <f>ROW()-ROW(RawDataGenPO[[#Headers],[No.]])</f>
        <v>259</v>
      </c>
      <c r="B260" s="35" t="s">
        <v>18</v>
      </c>
      <c r="C260" s="45">
        <v>45514</v>
      </c>
      <c r="D260" s="38"/>
      <c r="E260" s="45"/>
      <c r="F260" s="45">
        <v>45514</v>
      </c>
      <c r="G260" s="49" t="s">
        <v>626</v>
      </c>
      <c r="H260" s="4" t="s">
        <v>627</v>
      </c>
      <c r="I260" s="156">
        <f>IF(RawDataGenPO[[#This Row],[PO No.]]="","",RawDataGenPO[[#This Row],[DMY Create PR]]+7)</f>
        <v>45521</v>
      </c>
      <c r="J260" s="156"/>
      <c r="K260" s="153">
        <v>40</v>
      </c>
      <c r="L260" s="4" t="s">
        <v>145</v>
      </c>
      <c r="M260" s="35" t="s">
        <v>623</v>
      </c>
      <c r="N260" s="35" t="s">
        <v>53</v>
      </c>
      <c r="O260" s="3">
        <v>1</v>
      </c>
      <c r="P260" s="134" t="s">
        <v>628</v>
      </c>
      <c r="Q260" s="79">
        <v>1.5</v>
      </c>
      <c r="R260" s="4" t="s">
        <v>295</v>
      </c>
      <c r="S260" s="41">
        <f>RawDataGenPO[[#This Row],[Total price]]/RawDataGenPO[[#This Row],[Qty'']]</f>
        <v>1740</v>
      </c>
      <c r="T260" s="90">
        <v>2610</v>
      </c>
      <c r="U260" s="13" t="s">
        <v>149</v>
      </c>
      <c r="V260" s="35" t="s">
        <v>621</v>
      </c>
      <c r="W260" s="4" t="s">
        <v>9</v>
      </c>
      <c r="X260" s="4"/>
      <c r="Y260" s="14">
        <v>45559</v>
      </c>
      <c r="Z260" s="14"/>
      <c r="AA260" s="191">
        <f>IF(RawDataGenPO[[#This Row],[Date Gen PO]]="","",RawDataGenPO[[#This Row],[Date recive bill]]-RawDataGenPO[[#This Row],[Date Gen PO]])</f>
        <v>38</v>
      </c>
      <c r="AB260" s="192" t="str">
        <f>IF(RawDataGenPO[[#This Row],[GRN-PO date (Day)]]&gt;RawDataGenPO[[#This Row],[Lead time delivery (day)]],"over deliverry","Ontime")</f>
        <v>Ontime</v>
      </c>
      <c r="AC260" s="194"/>
    </row>
    <row r="261" spans="1:29" s="6" customFormat="1" x14ac:dyDescent="0.25">
      <c r="A261" s="4">
        <f>ROW()-ROW(RawDataGenPO[[#Headers],[No.]])</f>
        <v>260</v>
      </c>
      <c r="B261" s="35" t="s">
        <v>18</v>
      </c>
      <c r="C261" s="45">
        <v>45514</v>
      </c>
      <c r="D261" s="38"/>
      <c r="E261" s="45"/>
      <c r="F261" s="45">
        <v>45514</v>
      </c>
      <c r="G261" s="49" t="s">
        <v>626</v>
      </c>
      <c r="H261" s="4" t="s">
        <v>627</v>
      </c>
      <c r="I261" s="156">
        <f>IF(RawDataGenPO[[#This Row],[PO No.]]="","",RawDataGenPO[[#This Row],[DMY Create PR]]+7)</f>
        <v>45521</v>
      </c>
      <c r="J261" s="156"/>
      <c r="K261" s="153">
        <v>40</v>
      </c>
      <c r="L261" s="4" t="s">
        <v>145</v>
      </c>
      <c r="M261" s="35" t="s">
        <v>623</v>
      </c>
      <c r="N261" s="35" t="s">
        <v>53</v>
      </c>
      <c r="O261" s="3">
        <v>2</v>
      </c>
      <c r="P261" s="134" t="s">
        <v>629</v>
      </c>
      <c r="Q261" s="79">
        <v>2</v>
      </c>
      <c r="R261" s="4" t="s">
        <v>295</v>
      </c>
      <c r="S261" s="41">
        <f>RawDataGenPO[[#This Row],[Total price]]/RawDataGenPO[[#This Row],[Qty'']]</f>
        <v>882</v>
      </c>
      <c r="T261" s="90">
        <v>1764</v>
      </c>
      <c r="U261" s="13" t="s">
        <v>149</v>
      </c>
      <c r="V261" s="35" t="s">
        <v>621</v>
      </c>
      <c r="W261" s="4" t="s">
        <v>9</v>
      </c>
      <c r="X261" s="4"/>
      <c r="Y261" s="14">
        <v>45559</v>
      </c>
      <c r="Z261" s="14"/>
      <c r="AA261" s="191">
        <f>IF(RawDataGenPO[[#This Row],[Date Gen PO]]="","",RawDataGenPO[[#This Row],[Date recive bill]]-RawDataGenPO[[#This Row],[Date Gen PO]])</f>
        <v>38</v>
      </c>
      <c r="AB261" s="192" t="str">
        <f>IF(RawDataGenPO[[#This Row],[GRN-PO date (Day)]]&gt;RawDataGenPO[[#This Row],[Lead time delivery (day)]],"over deliverry","Ontime")</f>
        <v>Ontime</v>
      </c>
      <c r="AC261" s="194"/>
    </row>
    <row r="262" spans="1:29" s="6" customFormat="1" x14ac:dyDescent="0.25">
      <c r="A262" s="4">
        <f>ROW()-ROW(RawDataGenPO[[#Headers],[No.]])</f>
        <v>261</v>
      </c>
      <c r="B262" s="35" t="s">
        <v>18</v>
      </c>
      <c r="C262" s="45">
        <v>45514</v>
      </c>
      <c r="D262" s="38"/>
      <c r="E262" s="45"/>
      <c r="F262" s="45">
        <v>45514</v>
      </c>
      <c r="G262" s="49" t="s">
        <v>626</v>
      </c>
      <c r="H262" s="4" t="s">
        <v>627</v>
      </c>
      <c r="I262" s="156">
        <f>IF(RawDataGenPO[[#This Row],[PO No.]]="","",RawDataGenPO[[#This Row],[DMY Create PR]]+7)</f>
        <v>45521</v>
      </c>
      <c r="J262" s="156"/>
      <c r="K262" s="153">
        <v>40</v>
      </c>
      <c r="L262" s="4" t="s">
        <v>145</v>
      </c>
      <c r="M262" s="35" t="s">
        <v>623</v>
      </c>
      <c r="N262" s="35" t="s">
        <v>53</v>
      </c>
      <c r="O262" s="3">
        <v>3</v>
      </c>
      <c r="P262" s="134" t="s">
        <v>630</v>
      </c>
      <c r="Q262" s="79">
        <v>2</v>
      </c>
      <c r="R262" s="4" t="s">
        <v>295</v>
      </c>
      <c r="S262" s="41">
        <f>RawDataGenPO[[#This Row],[Total price]]/RawDataGenPO[[#This Row],[Qty'']]</f>
        <v>371</v>
      </c>
      <c r="T262" s="90">
        <v>742</v>
      </c>
      <c r="U262" s="13" t="s">
        <v>149</v>
      </c>
      <c r="V262" s="35" t="s">
        <v>621</v>
      </c>
      <c r="W262" s="4" t="s">
        <v>9</v>
      </c>
      <c r="X262" s="4"/>
      <c r="Y262" s="14">
        <v>45559</v>
      </c>
      <c r="Z262" s="14"/>
      <c r="AA262" s="191">
        <f>IF(RawDataGenPO[[#This Row],[Date Gen PO]]="","",RawDataGenPO[[#This Row],[Date recive bill]]-RawDataGenPO[[#This Row],[Date Gen PO]])</f>
        <v>38</v>
      </c>
      <c r="AB262" s="192" t="str">
        <f>IF(RawDataGenPO[[#This Row],[GRN-PO date (Day)]]&gt;RawDataGenPO[[#This Row],[Lead time delivery (day)]],"over deliverry","Ontime")</f>
        <v>Ontime</v>
      </c>
      <c r="AC262" s="194"/>
    </row>
    <row r="263" spans="1:29" s="6" customFormat="1" x14ac:dyDescent="0.25">
      <c r="A263" s="4">
        <f>ROW()-ROW(RawDataGenPO[[#Headers],[No.]])</f>
        <v>262</v>
      </c>
      <c r="B263" s="35" t="s">
        <v>18</v>
      </c>
      <c r="C263" s="45">
        <v>45514</v>
      </c>
      <c r="D263" s="38"/>
      <c r="E263" s="45"/>
      <c r="F263" s="45">
        <v>45514</v>
      </c>
      <c r="G263" s="49" t="s">
        <v>626</v>
      </c>
      <c r="H263" s="4" t="s">
        <v>627</v>
      </c>
      <c r="I263" s="156">
        <f>IF(RawDataGenPO[[#This Row],[PO No.]]="","",RawDataGenPO[[#This Row],[DMY Create PR]]+7)</f>
        <v>45521</v>
      </c>
      <c r="J263" s="156"/>
      <c r="K263" s="153">
        <v>40</v>
      </c>
      <c r="L263" s="4" t="s">
        <v>145</v>
      </c>
      <c r="M263" s="35" t="s">
        <v>623</v>
      </c>
      <c r="N263" s="35" t="s">
        <v>53</v>
      </c>
      <c r="O263" s="3">
        <v>4</v>
      </c>
      <c r="P263" s="134" t="s">
        <v>631</v>
      </c>
      <c r="Q263" s="79">
        <v>2</v>
      </c>
      <c r="R263" s="4" t="s">
        <v>295</v>
      </c>
      <c r="S263" s="41">
        <f>RawDataGenPO[[#This Row],[Total price]]/RawDataGenPO[[#This Row],[Qty'']]</f>
        <v>602</v>
      </c>
      <c r="T263" s="90">
        <v>1204</v>
      </c>
      <c r="U263" s="13" t="s">
        <v>149</v>
      </c>
      <c r="V263" s="35" t="s">
        <v>621</v>
      </c>
      <c r="W263" s="4" t="s">
        <v>9</v>
      </c>
      <c r="X263" s="4"/>
      <c r="Y263" s="14">
        <v>45559</v>
      </c>
      <c r="Z263" s="14"/>
      <c r="AA263" s="191">
        <f>IF(RawDataGenPO[[#This Row],[Date Gen PO]]="","",RawDataGenPO[[#This Row],[Date recive bill]]-RawDataGenPO[[#This Row],[Date Gen PO]])</f>
        <v>38</v>
      </c>
      <c r="AB263" s="192" t="str">
        <f>IF(RawDataGenPO[[#This Row],[GRN-PO date (Day)]]&gt;RawDataGenPO[[#This Row],[Lead time delivery (day)]],"over deliverry","Ontime")</f>
        <v>Ontime</v>
      </c>
      <c r="AC263" s="194"/>
    </row>
    <row r="264" spans="1:29" s="6" customFormat="1" x14ac:dyDescent="0.25">
      <c r="A264" s="4">
        <f>ROW()-ROW(RawDataGenPO[[#Headers],[No.]])</f>
        <v>263</v>
      </c>
      <c r="B264" s="35" t="s">
        <v>18</v>
      </c>
      <c r="C264" s="45">
        <v>45514</v>
      </c>
      <c r="D264" s="38"/>
      <c r="E264" s="45"/>
      <c r="F264" s="45">
        <v>45514</v>
      </c>
      <c r="G264" s="49" t="s">
        <v>626</v>
      </c>
      <c r="H264" s="4" t="s">
        <v>627</v>
      </c>
      <c r="I264" s="156">
        <f>IF(RawDataGenPO[[#This Row],[PO No.]]="","",RawDataGenPO[[#This Row],[DMY Create PR]]+7)</f>
        <v>45521</v>
      </c>
      <c r="J264" s="156"/>
      <c r="K264" s="153">
        <v>40</v>
      </c>
      <c r="L264" s="70" t="s">
        <v>145</v>
      </c>
      <c r="M264" s="35" t="s">
        <v>623</v>
      </c>
      <c r="N264" s="35" t="s">
        <v>53</v>
      </c>
      <c r="O264" s="3">
        <v>5</v>
      </c>
      <c r="P264" s="134" t="s">
        <v>632</v>
      </c>
      <c r="Q264" s="79">
        <v>1.5</v>
      </c>
      <c r="R264" s="4" t="s">
        <v>295</v>
      </c>
      <c r="S264" s="41">
        <f>RawDataGenPO[[#This Row],[Total price]]/RawDataGenPO[[#This Row],[Qty'']]</f>
        <v>1061.2533333333333</v>
      </c>
      <c r="T264" s="90">
        <v>1591.88</v>
      </c>
      <c r="U264" s="13" t="s">
        <v>149</v>
      </c>
      <c r="V264" s="35" t="s">
        <v>621</v>
      </c>
      <c r="W264" s="4" t="s">
        <v>9</v>
      </c>
      <c r="X264" s="4"/>
      <c r="Y264" s="14">
        <v>45559</v>
      </c>
      <c r="Z264" s="14"/>
      <c r="AA264" s="191">
        <f>IF(RawDataGenPO[[#This Row],[Date Gen PO]]="","",RawDataGenPO[[#This Row],[Date recive bill]]-RawDataGenPO[[#This Row],[Date Gen PO]])</f>
        <v>38</v>
      </c>
      <c r="AB264" s="192" t="str">
        <f>IF(RawDataGenPO[[#This Row],[GRN-PO date (Day)]]&gt;RawDataGenPO[[#This Row],[Lead time delivery (day)]],"over deliverry","Ontime")</f>
        <v>Ontime</v>
      </c>
      <c r="AC264" s="194"/>
    </row>
    <row r="265" spans="1:29" s="6" customFormat="1" x14ac:dyDescent="0.25">
      <c r="A265" s="4">
        <f>ROW()-ROW(RawDataGenPO[[#Headers],[No.]])</f>
        <v>264</v>
      </c>
      <c r="B265" s="35" t="s">
        <v>18</v>
      </c>
      <c r="C265" s="45">
        <v>45514</v>
      </c>
      <c r="D265" s="38"/>
      <c r="E265" s="45"/>
      <c r="F265" s="45">
        <v>45514</v>
      </c>
      <c r="G265" s="49" t="s">
        <v>626</v>
      </c>
      <c r="H265" s="4" t="s">
        <v>627</v>
      </c>
      <c r="I265" s="156">
        <f>IF(RawDataGenPO[[#This Row],[PO No.]]="","",RawDataGenPO[[#This Row],[DMY Create PR]]+7)</f>
        <v>45521</v>
      </c>
      <c r="J265" s="156"/>
      <c r="K265" s="153">
        <v>40</v>
      </c>
      <c r="L265" s="70" t="s">
        <v>145</v>
      </c>
      <c r="M265" s="35" t="s">
        <v>623</v>
      </c>
      <c r="N265" s="35" t="s">
        <v>53</v>
      </c>
      <c r="O265" s="3">
        <v>6</v>
      </c>
      <c r="P265" s="134" t="s">
        <v>633</v>
      </c>
      <c r="Q265" s="79">
        <v>2</v>
      </c>
      <c r="R265" s="4" t="s">
        <v>295</v>
      </c>
      <c r="S265" s="41">
        <f>RawDataGenPO[[#This Row],[Total price]]/RawDataGenPO[[#This Row],[Qty'']]</f>
        <v>203</v>
      </c>
      <c r="T265" s="90">
        <v>406</v>
      </c>
      <c r="U265" s="13" t="s">
        <v>149</v>
      </c>
      <c r="V265" s="35" t="s">
        <v>621</v>
      </c>
      <c r="W265" s="4" t="s">
        <v>9</v>
      </c>
      <c r="X265" s="4"/>
      <c r="Y265" s="14">
        <v>45559</v>
      </c>
      <c r="Z265" s="14"/>
      <c r="AA265" s="191">
        <f>IF(RawDataGenPO[[#This Row],[Date Gen PO]]="","",RawDataGenPO[[#This Row],[Date recive bill]]-RawDataGenPO[[#This Row],[Date Gen PO]])</f>
        <v>38</v>
      </c>
      <c r="AB265" s="192" t="str">
        <f>IF(RawDataGenPO[[#This Row],[GRN-PO date (Day)]]&gt;RawDataGenPO[[#This Row],[Lead time delivery (day)]],"over deliverry","Ontime")</f>
        <v>Ontime</v>
      </c>
      <c r="AC265" s="194"/>
    </row>
    <row r="266" spans="1:29" s="6" customFormat="1" x14ac:dyDescent="0.25">
      <c r="A266" s="4">
        <f>ROW()-ROW(RawDataGenPO[[#Headers],[No.]])</f>
        <v>265</v>
      </c>
      <c r="B266" s="35" t="s">
        <v>18</v>
      </c>
      <c r="C266" s="45">
        <v>45514</v>
      </c>
      <c r="D266" s="38"/>
      <c r="E266" s="45"/>
      <c r="F266" s="45">
        <v>45514</v>
      </c>
      <c r="G266" s="49" t="s">
        <v>626</v>
      </c>
      <c r="H266" s="4" t="s">
        <v>627</v>
      </c>
      <c r="I266" s="156">
        <f>IF(RawDataGenPO[[#This Row],[PO No.]]="","",RawDataGenPO[[#This Row],[DMY Create PR]]+7)</f>
        <v>45521</v>
      </c>
      <c r="J266" s="156"/>
      <c r="K266" s="153">
        <v>40</v>
      </c>
      <c r="L266" s="60" t="s">
        <v>145</v>
      </c>
      <c r="M266" s="35" t="s">
        <v>623</v>
      </c>
      <c r="N266" s="35" t="s">
        <v>53</v>
      </c>
      <c r="O266" s="3">
        <v>7</v>
      </c>
      <c r="P266" s="236" t="s">
        <v>634</v>
      </c>
      <c r="Q266" s="52">
        <v>2</v>
      </c>
      <c r="R266" s="4" t="s">
        <v>295</v>
      </c>
      <c r="S266" s="41">
        <f>RawDataGenPO[[#This Row],[Total price]]/RawDataGenPO[[#This Row],[Qty'']]</f>
        <v>483</v>
      </c>
      <c r="T266" s="90">
        <v>966</v>
      </c>
      <c r="U266" s="13" t="s">
        <v>149</v>
      </c>
      <c r="V266" s="35" t="s">
        <v>621</v>
      </c>
      <c r="W266" s="4" t="s">
        <v>9</v>
      </c>
      <c r="X266" s="4"/>
      <c r="Y266" s="14">
        <v>45559</v>
      </c>
      <c r="Z266" s="14"/>
      <c r="AA266" s="191">
        <f>IF(RawDataGenPO[[#This Row],[Date Gen PO]]="","",RawDataGenPO[[#This Row],[Date recive bill]]-RawDataGenPO[[#This Row],[Date Gen PO]])</f>
        <v>38</v>
      </c>
      <c r="AB266" s="192" t="str">
        <f>IF(RawDataGenPO[[#This Row],[GRN-PO date (Day)]]&gt;RawDataGenPO[[#This Row],[Lead time delivery (day)]],"over deliverry","Ontime")</f>
        <v>Ontime</v>
      </c>
      <c r="AC266" s="194"/>
    </row>
    <row r="267" spans="1:29" s="6" customFormat="1" x14ac:dyDescent="0.25">
      <c r="A267" s="4">
        <f>ROW()-ROW(RawDataGenPO[[#Headers],[No.]])</f>
        <v>266</v>
      </c>
      <c r="B267" s="35" t="s">
        <v>18</v>
      </c>
      <c r="C267" s="45">
        <v>45514</v>
      </c>
      <c r="D267" s="38"/>
      <c r="E267" s="45"/>
      <c r="F267" s="45">
        <v>45514</v>
      </c>
      <c r="G267" s="49" t="s">
        <v>626</v>
      </c>
      <c r="H267" s="4" t="s">
        <v>627</v>
      </c>
      <c r="I267" s="156">
        <f>IF(RawDataGenPO[[#This Row],[PO No.]]="","",RawDataGenPO[[#This Row],[DMY Create PR]]+7)</f>
        <v>45521</v>
      </c>
      <c r="J267" s="156"/>
      <c r="K267" s="153">
        <v>40</v>
      </c>
      <c r="L267" s="60" t="s">
        <v>145</v>
      </c>
      <c r="M267" s="35" t="s">
        <v>623</v>
      </c>
      <c r="N267" s="35" t="s">
        <v>53</v>
      </c>
      <c r="O267" s="3">
        <v>8</v>
      </c>
      <c r="P267" s="236" t="s">
        <v>635</v>
      </c>
      <c r="Q267" s="52">
        <v>2</v>
      </c>
      <c r="R267" s="4" t="s">
        <v>295</v>
      </c>
      <c r="S267" s="41">
        <f>RawDataGenPO[[#This Row],[Total price]]/RawDataGenPO[[#This Row],[Qty'']]</f>
        <v>168</v>
      </c>
      <c r="T267" s="90">
        <v>336</v>
      </c>
      <c r="U267" s="13" t="s">
        <v>149</v>
      </c>
      <c r="V267" s="35" t="s">
        <v>621</v>
      </c>
      <c r="W267" s="4" t="s">
        <v>9</v>
      </c>
      <c r="X267" s="4"/>
      <c r="Y267" s="14">
        <v>45559</v>
      </c>
      <c r="Z267" s="14"/>
      <c r="AA267" s="191">
        <f>IF(RawDataGenPO[[#This Row],[Date Gen PO]]="","",RawDataGenPO[[#This Row],[Date recive bill]]-RawDataGenPO[[#This Row],[Date Gen PO]])</f>
        <v>38</v>
      </c>
      <c r="AB267" s="192" t="str">
        <f>IF(RawDataGenPO[[#This Row],[GRN-PO date (Day)]]&gt;RawDataGenPO[[#This Row],[Lead time delivery (day)]],"over deliverry","Ontime")</f>
        <v>Ontime</v>
      </c>
      <c r="AC267" s="194"/>
    </row>
    <row r="268" spans="1:29" s="6" customFormat="1" ht="15" x14ac:dyDescent="0.25">
      <c r="A268" s="4">
        <f>ROW()-ROW(RawDataGenPO[[#Headers],[No.]])</f>
        <v>267</v>
      </c>
      <c r="B268" s="35" t="s">
        <v>18</v>
      </c>
      <c r="C268" s="73">
        <v>45514</v>
      </c>
      <c r="D268" s="38"/>
      <c r="E268" s="45"/>
      <c r="F268" s="73">
        <v>45514</v>
      </c>
      <c r="G268" s="4" t="s">
        <v>626</v>
      </c>
      <c r="H268" s="4" t="s">
        <v>627</v>
      </c>
      <c r="I268" s="156">
        <f>IF(RawDataGenPO[[#This Row],[PO No.]]="","",RawDataGenPO[[#This Row],[DMY Create PR]]+7)</f>
        <v>45521</v>
      </c>
      <c r="J268" s="156"/>
      <c r="K268" s="153">
        <v>40</v>
      </c>
      <c r="L268" s="60" t="s">
        <v>145</v>
      </c>
      <c r="M268" s="35" t="s">
        <v>636</v>
      </c>
      <c r="N268" s="35" t="s">
        <v>23</v>
      </c>
      <c r="O268" s="3">
        <v>1</v>
      </c>
      <c r="P268" s="62" t="s">
        <v>637</v>
      </c>
      <c r="Q268" s="54">
        <v>1.5</v>
      </c>
      <c r="R268" s="4" t="s">
        <v>221</v>
      </c>
      <c r="S268" s="41">
        <f>RawDataGenPO[[#This Row],[Total price]]/RawDataGenPO[[#This Row],[Qty'']]</f>
        <v>1740</v>
      </c>
      <c r="T268" s="86">
        <v>2610</v>
      </c>
      <c r="U268" s="13" t="s">
        <v>149</v>
      </c>
      <c r="V268" s="35" t="s">
        <v>621</v>
      </c>
      <c r="W268" s="4" t="s">
        <v>9</v>
      </c>
      <c r="X268" s="4"/>
      <c r="Y268" s="14">
        <v>45559</v>
      </c>
      <c r="Z268" s="14"/>
      <c r="AA268" s="191">
        <f>IF(RawDataGenPO[[#This Row],[Date Gen PO]]="","",RawDataGenPO[[#This Row],[Date recive bill]]-RawDataGenPO[[#This Row],[Date Gen PO]])</f>
        <v>38</v>
      </c>
      <c r="AB268" s="192" t="str">
        <f>IF(RawDataGenPO[[#This Row],[GRN-PO date (Day)]]&gt;RawDataGenPO[[#This Row],[Lead time delivery (day)]],"over deliverry","Ontime")</f>
        <v>Ontime</v>
      </c>
      <c r="AC268" s="194"/>
    </row>
    <row r="269" spans="1:29" s="6" customFormat="1" ht="15" x14ac:dyDescent="0.25">
      <c r="A269" s="4">
        <f>ROW()-ROW(RawDataGenPO[[#Headers],[No.]])</f>
        <v>268</v>
      </c>
      <c r="B269" s="35" t="s">
        <v>18</v>
      </c>
      <c r="C269" s="73">
        <v>45514</v>
      </c>
      <c r="D269" s="38"/>
      <c r="E269" s="45"/>
      <c r="F269" s="73">
        <v>45514</v>
      </c>
      <c r="G269" s="4" t="s">
        <v>626</v>
      </c>
      <c r="H269" s="4" t="s">
        <v>627</v>
      </c>
      <c r="I269" s="156">
        <f>IF(RawDataGenPO[[#This Row],[PO No.]]="","",RawDataGenPO[[#This Row],[DMY Create PR]]+7)</f>
        <v>45521</v>
      </c>
      <c r="J269" s="156"/>
      <c r="K269" s="153">
        <v>40</v>
      </c>
      <c r="L269" s="60" t="s">
        <v>145</v>
      </c>
      <c r="M269" s="35" t="s">
        <v>636</v>
      </c>
      <c r="N269" s="35" t="s">
        <v>23</v>
      </c>
      <c r="O269" s="3">
        <v>2</v>
      </c>
      <c r="P269" s="62" t="s">
        <v>629</v>
      </c>
      <c r="Q269" s="54">
        <v>2</v>
      </c>
      <c r="R269" s="4" t="s">
        <v>221</v>
      </c>
      <c r="S269" s="41">
        <f>RawDataGenPO[[#This Row],[Total price]]/RawDataGenPO[[#This Row],[Qty'']]</f>
        <v>882</v>
      </c>
      <c r="T269" s="86">
        <v>1764</v>
      </c>
      <c r="U269" s="13" t="s">
        <v>149</v>
      </c>
      <c r="V269" s="35" t="s">
        <v>621</v>
      </c>
      <c r="W269" s="4" t="s">
        <v>9</v>
      </c>
      <c r="X269" s="4"/>
      <c r="Y269" s="14">
        <v>45559</v>
      </c>
      <c r="Z269" s="14"/>
      <c r="AA269" s="191">
        <f>IF(RawDataGenPO[[#This Row],[Date Gen PO]]="","",RawDataGenPO[[#This Row],[Date recive bill]]-RawDataGenPO[[#This Row],[Date Gen PO]])</f>
        <v>38</v>
      </c>
      <c r="AB269" s="192" t="str">
        <f>IF(RawDataGenPO[[#This Row],[GRN-PO date (Day)]]&gt;RawDataGenPO[[#This Row],[Lead time delivery (day)]],"over deliverry","Ontime")</f>
        <v>Ontime</v>
      </c>
      <c r="AC269" s="194"/>
    </row>
    <row r="270" spans="1:29" s="6" customFormat="1" ht="15" x14ac:dyDescent="0.25">
      <c r="A270" s="4">
        <f>ROW()-ROW(RawDataGenPO[[#Headers],[No.]])</f>
        <v>269</v>
      </c>
      <c r="B270" s="35" t="s">
        <v>18</v>
      </c>
      <c r="C270" s="73">
        <v>45514</v>
      </c>
      <c r="D270" s="38"/>
      <c r="E270" s="45"/>
      <c r="F270" s="73">
        <v>45514</v>
      </c>
      <c r="G270" s="4" t="s">
        <v>626</v>
      </c>
      <c r="H270" s="4" t="s">
        <v>627</v>
      </c>
      <c r="I270" s="156">
        <f>IF(RawDataGenPO[[#This Row],[PO No.]]="","",RawDataGenPO[[#This Row],[DMY Create PR]]+7)</f>
        <v>45521</v>
      </c>
      <c r="J270" s="156"/>
      <c r="K270" s="153">
        <v>40</v>
      </c>
      <c r="L270" s="60" t="s">
        <v>145</v>
      </c>
      <c r="M270" s="35" t="s">
        <v>636</v>
      </c>
      <c r="N270" s="35" t="s">
        <v>23</v>
      </c>
      <c r="O270" s="3">
        <v>3</v>
      </c>
      <c r="P270" s="62" t="s">
        <v>630</v>
      </c>
      <c r="Q270" s="54">
        <v>2</v>
      </c>
      <c r="R270" s="4" t="s">
        <v>221</v>
      </c>
      <c r="S270" s="41">
        <f>RawDataGenPO[[#This Row],[Total price]]/RawDataGenPO[[#This Row],[Qty'']]</f>
        <v>371</v>
      </c>
      <c r="T270" s="86">
        <v>742</v>
      </c>
      <c r="U270" s="13" t="s">
        <v>149</v>
      </c>
      <c r="V270" s="35" t="s">
        <v>621</v>
      </c>
      <c r="W270" s="4" t="s">
        <v>9</v>
      </c>
      <c r="X270" s="4"/>
      <c r="Y270" s="14">
        <v>45559</v>
      </c>
      <c r="Z270" s="14"/>
      <c r="AA270" s="191">
        <f>IF(RawDataGenPO[[#This Row],[Date Gen PO]]="","",RawDataGenPO[[#This Row],[Date recive bill]]-RawDataGenPO[[#This Row],[Date Gen PO]])</f>
        <v>38</v>
      </c>
      <c r="AB270" s="192" t="str">
        <f>IF(RawDataGenPO[[#This Row],[GRN-PO date (Day)]]&gt;RawDataGenPO[[#This Row],[Lead time delivery (day)]],"over deliverry","Ontime")</f>
        <v>Ontime</v>
      </c>
      <c r="AC270" s="194"/>
    </row>
    <row r="271" spans="1:29" s="6" customFormat="1" ht="15" x14ac:dyDescent="0.25">
      <c r="A271" s="4">
        <f>ROW()-ROW(RawDataGenPO[[#Headers],[No.]])</f>
        <v>270</v>
      </c>
      <c r="B271" s="35" t="s">
        <v>18</v>
      </c>
      <c r="C271" s="73">
        <v>45514</v>
      </c>
      <c r="D271" s="38"/>
      <c r="E271" s="45"/>
      <c r="F271" s="73">
        <v>45514</v>
      </c>
      <c r="G271" s="4" t="s">
        <v>626</v>
      </c>
      <c r="H271" s="4" t="s">
        <v>627</v>
      </c>
      <c r="I271" s="156">
        <f>IF(RawDataGenPO[[#This Row],[PO No.]]="","",RawDataGenPO[[#This Row],[DMY Create PR]]+7)</f>
        <v>45521</v>
      </c>
      <c r="J271" s="156"/>
      <c r="K271" s="153">
        <v>40</v>
      </c>
      <c r="L271" s="60" t="s">
        <v>145</v>
      </c>
      <c r="M271" s="35" t="s">
        <v>636</v>
      </c>
      <c r="N271" s="35" t="s">
        <v>23</v>
      </c>
      <c r="O271" s="3">
        <v>4</v>
      </c>
      <c r="P271" s="62" t="s">
        <v>631</v>
      </c>
      <c r="Q271" s="54">
        <v>2</v>
      </c>
      <c r="R271" s="4" t="s">
        <v>221</v>
      </c>
      <c r="S271" s="41">
        <f>RawDataGenPO[[#This Row],[Total price]]/RawDataGenPO[[#This Row],[Qty'']]</f>
        <v>602</v>
      </c>
      <c r="T271" s="86">
        <v>1204</v>
      </c>
      <c r="U271" s="13" t="s">
        <v>149</v>
      </c>
      <c r="V271" s="35" t="s">
        <v>621</v>
      </c>
      <c r="W271" s="4" t="s">
        <v>9</v>
      </c>
      <c r="X271" s="4"/>
      <c r="Y271" s="14">
        <v>45559</v>
      </c>
      <c r="Z271" s="14"/>
      <c r="AA271" s="191">
        <f>IF(RawDataGenPO[[#This Row],[Date Gen PO]]="","",RawDataGenPO[[#This Row],[Date recive bill]]-RawDataGenPO[[#This Row],[Date Gen PO]])</f>
        <v>38</v>
      </c>
      <c r="AB271" s="192" t="str">
        <f>IF(RawDataGenPO[[#This Row],[GRN-PO date (Day)]]&gt;RawDataGenPO[[#This Row],[Lead time delivery (day)]],"over deliverry","Ontime")</f>
        <v>Ontime</v>
      </c>
      <c r="AC271" s="194"/>
    </row>
    <row r="272" spans="1:29" s="6" customFormat="1" ht="15" x14ac:dyDescent="0.25">
      <c r="A272" s="4">
        <f>ROW()-ROW(RawDataGenPO[[#Headers],[No.]])</f>
        <v>271</v>
      </c>
      <c r="B272" s="35" t="s">
        <v>18</v>
      </c>
      <c r="C272" s="73">
        <v>45514</v>
      </c>
      <c r="D272" s="38"/>
      <c r="E272" s="45"/>
      <c r="F272" s="73">
        <v>45514</v>
      </c>
      <c r="G272" s="4" t="s">
        <v>626</v>
      </c>
      <c r="H272" s="4" t="s">
        <v>627</v>
      </c>
      <c r="I272" s="156">
        <f>IF(RawDataGenPO[[#This Row],[PO No.]]="","",RawDataGenPO[[#This Row],[DMY Create PR]]+7)</f>
        <v>45521</v>
      </c>
      <c r="J272" s="156"/>
      <c r="K272" s="153">
        <v>40</v>
      </c>
      <c r="L272" s="70" t="s">
        <v>145</v>
      </c>
      <c r="M272" s="35" t="s">
        <v>636</v>
      </c>
      <c r="N272" s="35" t="s">
        <v>23</v>
      </c>
      <c r="O272" s="3">
        <v>5</v>
      </c>
      <c r="P272" s="39" t="s">
        <v>632</v>
      </c>
      <c r="Q272" s="54">
        <v>1.5</v>
      </c>
      <c r="R272" s="4" t="s">
        <v>221</v>
      </c>
      <c r="S272" s="41">
        <f>RawDataGenPO[[#This Row],[Total price]]/RawDataGenPO[[#This Row],[Qty'']]</f>
        <v>1061.2533333333333</v>
      </c>
      <c r="T272" s="75">
        <v>1591.88</v>
      </c>
      <c r="U272" s="13" t="s">
        <v>149</v>
      </c>
      <c r="V272" s="35" t="s">
        <v>621</v>
      </c>
      <c r="W272" s="4" t="s">
        <v>9</v>
      </c>
      <c r="X272" s="4"/>
      <c r="Y272" s="14">
        <v>45559</v>
      </c>
      <c r="Z272" s="14"/>
      <c r="AA272" s="191">
        <f>IF(RawDataGenPO[[#This Row],[Date Gen PO]]="","",RawDataGenPO[[#This Row],[Date recive bill]]-RawDataGenPO[[#This Row],[Date Gen PO]])</f>
        <v>38</v>
      </c>
      <c r="AB272" s="192" t="str">
        <f>IF(RawDataGenPO[[#This Row],[GRN-PO date (Day)]]&gt;RawDataGenPO[[#This Row],[Lead time delivery (day)]],"over deliverry","Ontime")</f>
        <v>Ontime</v>
      </c>
      <c r="AC272" s="194"/>
    </row>
    <row r="273" spans="1:29" s="6" customFormat="1" ht="15" x14ac:dyDescent="0.25">
      <c r="A273" s="4">
        <f>ROW()-ROW(RawDataGenPO[[#Headers],[No.]])</f>
        <v>272</v>
      </c>
      <c r="B273" s="35" t="s">
        <v>18</v>
      </c>
      <c r="C273" s="73">
        <v>45514</v>
      </c>
      <c r="D273" s="38"/>
      <c r="E273" s="45"/>
      <c r="F273" s="73">
        <v>45514</v>
      </c>
      <c r="G273" s="4" t="s">
        <v>626</v>
      </c>
      <c r="H273" s="4" t="s">
        <v>627</v>
      </c>
      <c r="I273" s="156">
        <f>IF(RawDataGenPO[[#This Row],[PO No.]]="","",RawDataGenPO[[#This Row],[DMY Create PR]]+7)</f>
        <v>45521</v>
      </c>
      <c r="J273" s="156"/>
      <c r="K273" s="153">
        <v>40</v>
      </c>
      <c r="L273" s="70" t="s">
        <v>145</v>
      </c>
      <c r="M273" s="35" t="s">
        <v>636</v>
      </c>
      <c r="N273" s="35" t="s">
        <v>23</v>
      </c>
      <c r="O273" s="3">
        <v>6</v>
      </c>
      <c r="P273" s="39" t="s">
        <v>633</v>
      </c>
      <c r="Q273" s="54">
        <v>2</v>
      </c>
      <c r="R273" s="4" t="s">
        <v>221</v>
      </c>
      <c r="S273" s="41">
        <f>RawDataGenPO[[#This Row],[Total price]]/RawDataGenPO[[#This Row],[Qty'']]</f>
        <v>203</v>
      </c>
      <c r="T273" s="75">
        <v>406</v>
      </c>
      <c r="U273" s="13" t="s">
        <v>149</v>
      </c>
      <c r="V273" s="35" t="s">
        <v>621</v>
      </c>
      <c r="W273" s="4" t="s">
        <v>9</v>
      </c>
      <c r="X273" s="4"/>
      <c r="Y273" s="14">
        <v>45559</v>
      </c>
      <c r="Z273" s="14"/>
      <c r="AA273" s="191">
        <f>IF(RawDataGenPO[[#This Row],[Date Gen PO]]="","",RawDataGenPO[[#This Row],[Date recive bill]]-RawDataGenPO[[#This Row],[Date Gen PO]])</f>
        <v>38</v>
      </c>
      <c r="AB273" s="192" t="str">
        <f>IF(RawDataGenPO[[#This Row],[GRN-PO date (Day)]]&gt;RawDataGenPO[[#This Row],[Lead time delivery (day)]],"over deliverry","Ontime")</f>
        <v>Ontime</v>
      </c>
      <c r="AC273" s="194"/>
    </row>
    <row r="274" spans="1:29" s="6" customFormat="1" ht="15" x14ac:dyDescent="0.25">
      <c r="A274" s="4">
        <f>ROW()-ROW(RawDataGenPO[[#Headers],[No.]])</f>
        <v>273</v>
      </c>
      <c r="B274" s="35" t="s">
        <v>18</v>
      </c>
      <c r="C274" s="73">
        <v>45514</v>
      </c>
      <c r="D274" s="38"/>
      <c r="E274" s="45"/>
      <c r="F274" s="73">
        <v>45514</v>
      </c>
      <c r="G274" s="4" t="s">
        <v>626</v>
      </c>
      <c r="H274" s="4" t="s">
        <v>627</v>
      </c>
      <c r="I274" s="156">
        <f>IF(RawDataGenPO[[#This Row],[PO No.]]="","",RawDataGenPO[[#This Row],[DMY Create PR]]+7)</f>
        <v>45521</v>
      </c>
      <c r="J274" s="156"/>
      <c r="K274" s="153">
        <v>40</v>
      </c>
      <c r="L274" s="70" t="s">
        <v>145</v>
      </c>
      <c r="M274" s="35" t="s">
        <v>636</v>
      </c>
      <c r="N274" s="35" t="s">
        <v>23</v>
      </c>
      <c r="O274" s="3">
        <v>7</v>
      </c>
      <c r="P274" s="39" t="s">
        <v>634</v>
      </c>
      <c r="Q274" s="54">
        <v>2</v>
      </c>
      <c r="R274" s="4" t="s">
        <v>221</v>
      </c>
      <c r="S274" s="41">
        <f>RawDataGenPO[[#This Row],[Total price]]/RawDataGenPO[[#This Row],[Qty'']]</f>
        <v>483</v>
      </c>
      <c r="T274" s="75">
        <v>966</v>
      </c>
      <c r="U274" s="13" t="s">
        <v>149</v>
      </c>
      <c r="V274" s="35" t="s">
        <v>621</v>
      </c>
      <c r="W274" s="4" t="s">
        <v>9</v>
      </c>
      <c r="X274" s="4"/>
      <c r="Y274" s="14">
        <v>45559</v>
      </c>
      <c r="Z274" s="14"/>
      <c r="AA274" s="191">
        <f>IF(RawDataGenPO[[#This Row],[Date Gen PO]]="","",RawDataGenPO[[#This Row],[Date recive bill]]-RawDataGenPO[[#This Row],[Date Gen PO]])</f>
        <v>38</v>
      </c>
      <c r="AB274" s="192" t="str">
        <f>IF(RawDataGenPO[[#This Row],[GRN-PO date (Day)]]&gt;RawDataGenPO[[#This Row],[Lead time delivery (day)]],"over deliverry","Ontime")</f>
        <v>Ontime</v>
      </c>
      <c r="AC274" s="194"/>
    </row>
    <row r="275" spans="1:29" s="6" customFormat="1" ht="15" x14ac:dyDescent="0.25">
      <c r="A275" s="4">
        <f>ROW()-ROW(RawDataGenPO[[#Headers],[No.]])</f>
        <v>274</v>
      </c>
      <c r="B275" s="35" t="s">
        <v>18</v>
      </c>
      <c r="C275" s="73">
        <v>45514</v>
      </c>
      <c r="D275" s="38"/>
      <c r="E275" s="45"/>
      <c r="F275" s="73">
        <v>45514</v>
      </c>
      <c r="G275" s="4" t="s">
        <v>626</v>
      </c>
      <c r="H275" s="4" t="s">
        <v>627</v>
      </c>
      <c r="I275" s="156">
        <f>IF(RawDataGenPO[[#This Row],[PO No.]]="","",RawDataGenPO[[#This Row],[DMY Create PR]]+7)</f>
        <v>45521</v>
      </c>
      <c r="J275" s="156"/>
      <c r="K275" s="153">
        <v>40</v>
      </c>
      <c r="L275" s="4" t="s">
        <v>145</v>
      </c>
      <c r="M275" s="35" t="s">
        <v>636</v>
      </c>
      <c r="N275" s="35" t="s">
        <v>23</v>
      </c>
      <c r="O275" s="3">
        <v>8</v>
      </c>
      <c r="P275" s="39" t="s">
        <v>635</v>
      </c>
      <c r="Q275" s="54">
        <v>2</v>
      </c>
      <c r="R275" s="4" t="s">
        <v>221</v>
      </c>
      <c r="S275" s="41">
        <f>RawDataGenPO[[#This Row],[Total price]]/RawDataGenPO[[#This Row],[Qty'']]</f>
        <v>168</v>
      </c>
      <c r="T275" s="75">
        <v>336</v>
      </c>
      <c r="U275" s="13" t="s">
        <v>149</v>
      </c>
      <c r="V275" s="35" t="s">
        <v>621</v>
      </c>
      <c r="W275" s="4" t="s">
        <v>9</v>
      </c>
      <c r="X275" s="4"/>
      <c r="Y275" s="14">
        <v>45559</v>
      </c>
      <c r="Z275" s="14"/>
      <c r="AA275" s="191">
        <f>IF(RawDataGenPO[[#This Row],[Date Gen PO]]="","",RawDataGenPO[[#This Row],[Date recive bill]]-RawDataGenPO[[#This Row],[Date Gen PO]])</f>
        <v>38</v>
      </c>
      <c r="AB275" s="192" t="str">
        <f>IF(RawDataGenPO[[#This Row],[GRN-PO date (Day)]]&gt;RawDataGenPO[[#This Row],[Lead time delivery (day)]],"over deliverry","Ontime")</f>
        <v>Ontime</v>
      </c>
      <c r="AC275" s="194"/>
    </row>
    <row r="276" spans="1:29" s="6" customFormat="1" ht="14.25" x14ac:dyDescent="0.25">
      <c r="A276" s="4">
        <f>ROW()-ROW(RawDataGenPO[[#Headers],[No.]])</f>
        <v>275</v>
      </c>
      <c r="B276" s="35" t="s">
        <v>18</v>
      </c>
      <c r="C276" s="73">
        <v>45530</v>
      </c>
      <c r="D276" s="38"/>
      <c r="E276" s="45"/>
      <c r="F276" s="73">
        <v>45530</v>
      </c>
      <c r="G276" s="4" t="s">
        <v>638</v>
      </c>
      <c r="H276" s="4" t="s">
        <v>639</v>
      </c>
      <c r="I276" s="156">
        <f>IF(RawDataGenPO[[#This Row],[PO No.]]="","",RawDataGenPO[[#This Row],[DMY Create PR]]+7)</f>
        <v>45537</v>
      </c>
      <c r="J276" s="156"/>
      <c r="K276" s="153">
        <f>IF(RawDataGenPO[[#This Row],[PO No.]]="","",10)</f>
        <v>10</v>
      </c>
      <c r="L276" s="4" t="s">
        <v>153</v>
      </c>
      <c r="M276" s="35" t="s">
        <v>154</v>
      </c>
      <c r="N276" s="35" t="s">
        <v>25</v>
      </c>
      <c r="O276" s="3">
        <v>1</v>
      </c>
      <c r="P276" s="210" t="s">
        <v>116</v>
      </c>
      <c r="Q276" s="211">
        <v>20</v>
      </c>
      <c r="R276" s="212" t="s">
        <v>155</v>
      </c>
      <c r="S276" s="213">
        <f>RawDataGenPO[[#This Row],[Total price]]/RawDataGenPO[[#This Row],[Qty'']]</f>
        <v>2600</v>
      </c>
      <c r="T276" s="214">
        <v>52000</v>
      </c>
      <c r="U276" s="13" t="s">
        <v>149</v>
      </c>
      <c r="V276" s="35" t="s">
        <v>156</v>
      </c>
      <c r="W276" s="4" t="s">
        <v>9</v>
      </c>
      <c r="X276" s="4"/>
      <c r="Y276" s="14">
        <v>45537</v>
      </c>
      <c r="Z276" s="14"/>
      <c r="AA276" s="191">
        <f>IF(RawDataGenPO[[#This Row],[Date Gen PO]]="","",RawDataGenPO[[#This Row],[Date recive bill]]-RawDataGenPO[[#This Row],[Date Gen PO]])</f>
        <v>0</v>
      </c>
      <c r="AB276" s="192" t="str">
        <f>IF(RawDataGenPO[[#This Row],[GRN-PO date (Day)]]&gt;RawDataGenPO[[#This Row],[Lead time delivery (day)]],"over deliverry","Ontime")</f>
        <v>Ontime</v>
      </c>
      <c r="AC276" s="194"/>
    </row>
    <row r="277" spans="1:29" s="6" customFormat="1" ht="14.25" x14ac:dyDescent="0.25">
      <c r="A277" s="4">
        <f>ROW()-ROW(RawDataGenPO[[#Headers],[No.]])</f>
        <v>276</v>
      </c>
      <c r="B277" s="35" t="s">
        <v>18</v>
      </c>
      <c r="C277" s="73">
        <v>45530</v>
      </c>
      <c r="D277" s="38"/>
      <c r="E277" s="45"/>
      <c r="F277" s="73">
        <v>45530</v>
      </c>
      <c r="G277" s="4" t="s">
        <v>638</v>
      </c>
      <c r="H277" s="4" t="s">
        <v>639</v>
      </c>
      <c r="I277" s="156">
        <f>IF(RawDataGenPO[[#This Row],[PO No.]]="","",RawDataGenPO[[#This Row],[DMY Create PR]]+7)</f>
        <v>45537</v>
      </c>
      <c r="J277" s="156"/>
      <c r="K277" s="153">
        <f>IF(RawDataGenPO[[#This Row],[PO No.]]="","",10)</f>
        <v>10</v>
      </c>
      <c r="L277" s="4" t="s">
        <v>640</v>
      </c>
      <c r="M277" s="35" t="s">
        <v>154</v>
      </c>
      <c r="N277" s="35" t="s">
        <v>25</v>
      </c>
      <c r="O277" s="3">
        <v>2</v>
      </c>
      <c r="P277" s="270" t="s">
        <v>641</v>
      </c>
      <c r="Q277" s="271">
        <v>5</v>
      </c>
      <c r="R277" s="272" t="s">
        <v>155</v>
      </c>
      <c r="S277" s="273">
        <f>RawDataGenPO[[#This Row],[Total price]]/RawDataGenPO[[#This Row],[Qty'']]</f>
        <v>2300</v>
      </c>
      <c r="T277" s="274">
        <v>11500</v>
      </c>
      <c r="U277" s="13" t="s">
        <v>149</v>
      </c>
      <c r="V277" s="35" t="s">
        <v>156</v>
      </c>
      <c r="W277" s="4" t="s">
        <v>9</v>
      </c>
      <c r="X277" s="4"/>
      <c r="Y277" s="14">
        <v>45537</v>
      </c>
      <c r="Z277" s="14"/>
      <c r="AA277" s="191">
        <f>IF(RawDataGenPO[[#This Row],[Date Gen PO]]="","",RawDataGenPO[[#This Row],[Date recive bill]]-RawDataGenPO[[#This Row],[Date Gen PO]])</f>
        <v>0</v>
      </c>
      <c r="AB277" s="192" t="str">
        <f>IF(RawDataGenPO[[#This Row],[GRN-PO date (Day)]]&gt;RawDataGenPO[[#This Row],[Lead time delivery (day)]],"over deliverry","Ontime")</f>
        <v>Ontime</v>
      </c>
      <c r="AC277" s="194"/>
    </row>
    <row r="278" spans="1:29" s="6" customFormat="1" ht="14.25" x14ac:dyDescent="0.25">
      <c r="A278" s="4">
        <f>ROW()-ROW(RawDataGenPO[[#Headers],[No.]])</f>
        <v>277</v>
      </c>
      <c r="B278" s="35" t="s">
        <v>18</v>
      </c>
      <c r="C278" s="73">
        <v>45530</v>
      </c>
      <c r="D278" s="38"/>
      <c r="E278" s="45"/>
      <c r="F278" s="73">
        <v>45530</v>
      </c>
      <c r="G278" s="4" t="s">
        <v>642</v>
      </c>
      <c r="H278" s="4" t="s">
        <v>643</v>
      </c>
      <c r="I278" s="156">
        <f>IF(RawDataGenPO[[#This Row],[PO No.]]="","",RawDataGenPO[[#This Row],[DMY Create PR]]+7)</f>
        <v>45537</v>
      </c>
      <c r="J278" s="156"/>
      <c r="K278" s="153">
        <f>IF(RawDataGenPO[[#This Row],[PO No.]]="","",10)</f>
        <v>10</v>
      </c>
      <c r="L278" s="4" t="s">
        <v>145</v>
      </c>
      <c r="M278" s="35" t="s">
        <v>128</v>
      </c>
      <c r="N278" s="35" t="s">
        <v>90</v>
      </c>
      <c r="O278" s="3">
        <v>1</v>
      </c>
      <c r="P278" s="39" t="s">
        <v>644</v>
      </c>
      <c r="Q278" s="40">
        <v>4</v>
      </c>
      <c r="R278" s="4" t="s">
        <v>221</v>
      </c>
      <c r="S278" s="41">
        <f>RawDataGenPO[[#This Row],[Total price]]/RawDataGenPO[[#This Row],[Qty'']]</f>
        <v>550</v>
      </c>
      <c r="T278" s="42">
        <v>2200</v>
      </c>
      <c r="U278" s="13" t="s">
        <v>149</v>
      </c>
      <c r="V278" s="35" t="s">
        <v>645</v>
      </c>
      <c r="W278" s="4" t="s">
        <v>9</v>
      </c>
      <c r="X278" s="4"/>
      <c r="Y278" s="14">
        <v>45542</v>
      </c>
      <c r="Z278" s="14"/>
      <c r="AA278" s="191">
        <f>IF(RawDataGenPO[[#This Row],[Date Gen PO]]="","",RawDataGenPO[[#This Row],[Date recive bill]]-RawDataGenPO[[#This Row],[Date Gen PO]])</f>
        <v>5</v>
      </c>
      <c r="AB278" s="192" t="str">
        <f>IF(RawDataGenPO[[#This Row],[GRN-PO date (Day)]]&gt;RawDataGenPO[[#This Row],[Lead time delivery (day)]],"over deliverry","Ontime")</f>
        <v>Ontime</v>
      </c>
      <c r="AC278" s="194"/>
    </row>
    <row r="279" spans="1:29" s="6" customFormat="1" ht="14.25" x14ac:dyDescent="0.25">
      <c r="A279" s="4">
        <f>ROW()-ROW(RawDataGenPO[[#Headers],[No.]])</f>
        <v>278</v>
      </c>
      <c r="B279" s="35" t="s">
        <v>18</v>
      </c>
      <c r="C279" s="73">
        <v>45530</v>
      </c>
      <c r="D279" s="38"/>
      <c r="E279" s="45"/>
      <c r="F279" s="73">
        <v>45530</v>
      </c>
      <c r="G279" s="4" t="s">
        <v>642</v>
      </c>
      <c r="H279" s="4" t="s">
        <v>643</v>
      </c>
      <c r="I279" s="156">
        <f>IF(RawDataGenPO[[#This Row],[PO No.]]="","",RawDataGenPO[[#This Row],[DMY Create PR]]+7)</f>
        <v>45537</v>
      </c>
      <c r="J279" s="156"/>
      <c r="K279" s="153">
        <f>IF(RawDataGenPO[[#This Row],[PO No.]]="","",10)</f>
        <v>10</v>
      </c>
      <c r="L279" s="4" t="s">
        <v>145</v>
      </c>
      <c r="M279" s="35" t="s">
        <v>128</v>
      </c>
      <c r="N279" s="35" t="s">
        <v>90</v>
      </c>
      <c r="O279" s="3">
        <v>2</v>
      </c>
      <c r="P279" s="39" t="s">
        <v>646</v>
      </c>
      <c r="Q279" s="40">
        <v>4</v>
      </c>
      <c r="R279" s="4" t="s">
        <v>221</v>
      </c>
      <c r="S279" s="41">
        <f>RawDataGenPO[[#This Row],[Total price]]/RawDataGenPO[[#This Row],[Qty'']]</f>
        <v>360</v>
      </c>
      <c r="T279" s="42">
        <v>1440</v>
      </c>
      <c r="U279" s="13" t="s">
        <v>149</v>
      </c>
      <c r="V279" s="35" t="s">
        <v>645</v>
      </c>
      <c r="W279" s="4" t="s">
        <v>9</v>
      </c>
      <c r="X279" s="4"/>
      <c r="Y279" s="14">
        <v>45542</v>
      </c>
      <c r="Z279" s="14"/>
      <c r="AA279" s="191">
        <f>IF(RawDataGenPO[[#This Row],[Date Gen PO]]="","",RawDataGenPO[[#This Row],[Date recive bill]]-RawDataGenPO[[#This Row],[Date Gen PO]])</f>
        <v>5</v>
      </c>
      <c r="AB279" s="192" t="str">
        <f>IF(RawDataGenPO[[#This Row],[GRN-PO date (Day)]]&gt;RawDataGenPO[[#This Row],[Lead time delivery (day)]],"over deliverry","Ontime")</f>
        <v>Ontime</v>
      </c>
      <c r="AC279" s="194"/>
    </row>
    <row r="280" spans="1:29" s="6" customFormat="1" ht="28.5" x14ac:dyDescent="0.25">
      <c r="A280" s="4">
        <f>ROW()-ROW(RawDataGenPO[[#Headers],[No.]])</f>
        <v>279</v>
      </c>
      <c r="B280" s="35" t="s">
        <v>18</v>
      </c>
      <c r="C280" s="73">
        <v>45530</v>
      </c>
      <c r="D280" s="38"/>
      <c r="E280" s="45"/>
      <c r="F280" s="73">
        <v>45530</v>
      </c>
      <c r="G280" s="4" t="s">
        <v>642</v>
      </c>
      <c r="H280" s="4" t="s">
        <v>643</v>
      </c>
      <c r="I280" s="156">
        <f>IF(RawDataGenPO[[#This Row],[PO No.]]="","",RawDataGenPO[[#This Row],[DMY Create PR]]+7)</f>
        <v>45537</v>
      </c>
      <c r="J280" s="156"/>
      <c r="K280" s="153">
        <f>IF(RawDataGenPO[[#This Row],[PO No.]]="","",10)</f>
        <v>10</v>
      </c>
      <c r="L280" s="4" t="s">
        <v>145</v>
      </c>
      <c r="M280" s="35" t="s">
        <v>128</v>
      </c>
      <c r="N280" s="35" t="s">
        <v>90</v>
      </c>
      <c r="O280" s="3">
        <v>3</v>
      </c>
      <c r="P280" s="39" t="s">
        <v>647</v>
      </c>
      <c r="Q280" s="40">
        <v>4</v>
      </c>
      <c r="R280" s="4" t="s">
        <v>221</v>
      </c>
      <c r="S280" s="41">
        <f>RawDataGenPO[[#This Row],[Total price]]/RawDataGenPO[[#This Row],[Qty'']]</f>
        <v>1600</v>
      </c>
      <c r="T280" s="42">
        <v>6400</v>
      </c>
      <c r="U280" s="13" t="s">
        <v>149</v>
      </c>
      <c r="V280" s="35" t="s">
        <v>645</v>
      </c>
      <c r="W280" s="4" t="s">
        <v>9</v>
      </c>
      <c r="X280" s="4"/>
      <c r="Y280" s="14">
        <v>45542</v>
      </c>
      <c r="Z280" s="14"/>
      <c r="AA280" s="191">
        <f>IF(RawDataGenPO[[#This Row],[Date Gen PO]]="","",RawDataGenPO[[#This Row],[Date recive bill]]-RawDataGenPO[[#This Row],[Date Gen PO]])</f>
        <v>5</v>
      </c>
      <c r="AB280" s="192" t="str">
        <f>IF(RawDataGenPO[[#This Row],[GRN-PO date (Day)]]&gt;RawDataGenPO[[#This Row],[Lead time delivery (day)]],"over deliverry","Ontime")</f>
        <v>Ontime</v>
      </c>
      <c r="AC280" s="194"/>
    </row>
    <row r="281" spans="1:29" s="8" customFormat="1" ht="28.5" x14ac:dyDescent="0.25">
      <c r="A281" s="4">
        <f>ROW()-ROW(RawDataGenPO[[#Headers],[No.]])</f>
        <v>280</v>
      </c>
      <c r="B281" s="35" t="s">
        <v>18</v>
      </c>
      <c r="C281" s="73">
        <v>45530</v>
      </c>
      <c r="D281" s="43"/>
      <c r="E281" s="73"/>
      <c r="F281" s="73">
        <v>45530</v>
      </c>
      <c r="G281" s="4" t="s">
        <v>642</v>
      </c>
      <c r="H281" s="4" t="s">
        <v>643</v>
      </c>
      <c r="I281" s="156">
        <f>IF(RawDataGenPO[[#This Row],[PO No.]]="","",RawDataGenPO[[#This Row],[DMY Create PR]]+7)</f>
        <v>45537</v>
      </c>
      <c r="J281" s="156"/>
      <c r="K281" s="153">
        <f>IF(RawDataGenPO[[#This Row],[PO No.]]="","",10)</f>
        <v>10</v>
      </c>
      <c r="L281" s="4" t="s">
        <v>145</v>
      </c>
      <c r="M281" s="35" t="s">
        <v>128</v>
      </c>
      <c r="N281" s="35" t="s">
        <v>90</v>
      </c>
      <c r="O281" s="3">
        <v>4</v>
      </c>
      <c r="P281" s="39" t="s">
        <v>648</v>
      </c>
      <c r="Q281" s="40">
        <v>1</v>
      </c>
      <c r="R281" s="4" t="s">
        <v>221</v>
      </c>
      <c r="S281" s="41">
        <f>RawDataGenPO[[#This Row],[Total price]]/RawDataGenPO[[#This Row],[Qty'']]</f>
        <v>2050</v>
      </c>
      <c r="T281" s="42">
        <v>2050</v>
      </c>
      <c r="U281" s="13" t="s">
        <v>149</v>
      </c>
      <c r="V281" s="35" t="s">
        <v>645</v>
      </c>
      <c r="W281" s="4" t="s">
        <v>9</v>
      </c>
      <c r="X281" s="4"/>
      <c r="Y281" s="14">
        <v>45542</v>
      </c>
      <c r="Z281" s="14"/>
      <c r="AA281" s="191">
        <f>IF(RawDataGenPO[[#This Row],[Date Gen PO]]="","",RawDataGenPO[[#This Row],[Date recive bill]]-RawDataGenPO[[#This Row],[Date Gen PO]])</f>
        <v>5</v>
      </c>
      <c r="AB281" s="192" t="str">
        <f>IF(RawDataGenPO[[#This Row],[GRN-PO date (Day)]]&gt;RawDataGenPO[[#This Row],[Lead time delivery (day)]],"over deliverry","Ontime")</f>
        <v>Ontime</v>
      </c>
      <c r="AC281" s="194"/>
    </row>
    <row r="282" spans="1:29" s="252" customFormat="1" ht="14.25" x14ac:dyDescent="0.25">
      <c r="A282" s="4">
        <f>ROW()-ROW(RawDataGenPO[[#Headers],[No.]])</f>
        <v>281</v>
      </c>
      <c r="B282" s="238" t="s">
        <v>18</v>
      </c>
      <c r="C282" s="239">
        <v>45514</v>
      </c>
      <c r="D282" s="293"/>
      <c r="E282" s="294"/>
      <c r="F282" s="239">
        <v>45514</v>
      </c>
      <c r="G282" s="237" t="s">
        <v>608</v>
      </c>
      <c r="H282" s="237" t="s">
        <v>649</v>
      </c>
      <c r="I282" s="240">
        <f>IF(RawDataGenPO[[#This Row],[PO No.]]="","",RawDataGenPO[[#This Row],[DMY Create PR]]+7)</f>
        <v>45521</v>
      </c>
      <c r="J282" s="240"/>
      <c r="K282" s="241">
        <v>30</v>
      </c>
      <c r="L282" s="237" t="s">
        <v>145</v>
      </c>
      <c r="M282" s="238" t="s">
        <v>181</v>
      </c>
      <c r="N282" s="238" t="s">
        <v>24</v>
      </c>
      <c r="O282" s="242">
        <v>1</v>
      </c>
      <c r="P282" s="243" t="s">
        <v>650</v>
      </c>
      <c r="Q282" s="244">
        <v>20</v>
      </c>
      <c r="R282" s="237" t="s">
        <v>221</v>
      </c>
      <c r="S282" s="245">
        <f>RawDataGenPO[[#This Row],[Total price]]/RawDataGenPO[[#This Row],[Qty'']]</f>
        <v>65</v>
      </c>
      <c r="T282" s="246">
        <v>1300</v>
      </c>
      <c r="U282" s="247" t="s">
        <v>149</v>
      </c>
      <c r="V282" s="238" t="s">
        <v>651</v>
      </c>
      <c r="W282" s="237" t="s">
        <v>9</v>
      </c>
      <c r="X282" s="237"/>
      <c r="Y282" s="248">
        <v>45610</v>
      </c>
      <c r="Z282" s="248"/>
      <c r="AA282" s="249">
        <f>IF(RawDataGenPO[[#This Row],[Date Gen PO]]="","",RawDataGenPO[[#This Row],[Date recive bill]]-RawDataGenPO[[#This Row],[Date Gen PO]])</f>
        <v>89</v>
      </c>
      <c r="AB282" s="250" t="str">
        <f>IF(RawDataGenPO[[#This Row],[GRN-PO date (Day)]]&gt;RawDataGenPO[[#This Row],[Lead time delivery (day)]],"over deliverry","Ontime")</f>
        <v>over deliverry</v>
      </c>
      <c r="AC282" s="251"/>
    </row>
    <row r="283" spans="1:29" s="6" customFormat="1" ht="28.5" x14ac:dyDescent="0.25">
      <c r="A283" s="4">
        <f>ROW()-ROW(RawDataGenPO[[#Headers],[No.]])</f>
        <v>282</v>
      </c>
      <c r="B283" s="35" t="s">
        <v>16</v>
      </c>
      <c r="C283" s="73">
        <v>45530</v>
      </c>
      <c r="D283" s="38"/>
      <c r="E283" s="45"/>
      <c r="F283" s="73">
        <v>45530</v>
      </c>
      <c r="G283" s="4" t="s">
        <v>652</v>
      </c>
      <c r="H283" s="4" t="s">
        <v>653</v>
      </c>
      <c r="I283" s="156">
        <f>IF(RawDataGenPO[[#This Row],[PO No.]]="","",RawDataGenPO[[#This Row],[DMY Create PR]]+7)</f>
        <v>45537</v>
      </c>
      <c r="J283" s="156"/>
      <c r="K283" s="153">
        <v>40</v>
      </c>
      <c r="L283" s="4" t="s">
        <v>308</v>
      </c>
      <c r="M283" s="35" t="s">
        <v>240</v>
      </c>
      <c r="N283" s="35" t="s">
        <v>83</v>
      </c>
      <c r="O283" s="4">
        <v>1</v>
      </c>
      <c r="P283" s="48" t="s">
        <v>654</v>
      </c>
      <c r="Q283" s="40">
        <v>1</v>
      </c>
      <c r="R283" s="4" t="s">
        <v>487</v>
      </c>
      <c r="S283" s="41">
        <f>RawDataGenPO[[#This Row],[Total price]]/RawDataGenPO[[#This Row],[Qty'']]</f>
        <v>19000</v>
      </c>
      <c r="T283" s="42">
        <v>19000</v>
      </c>
      <c r="U283" s="13" t="s">
        <v>149</v>
      </c>
      <c r="V283" s="48" t="s">
        <v>655</v>
      </c>
      <c r="W283" s="4" t="s">
        <v>9</v>
      </c>
      <c r="X283" s="4"/>
      <c r="Y283" s="14">
        <v>45560</v>
      </c>
      <c r="Z283" s="14"/>
      <c r="AA283" s="191">
        <f>IF(RawDataGenPO[[#This Row],[Date Gen PO]]="","",RawDataGenPO[[#This Row],[Date recive bill]]-RawDataGenPO[[#This Row],[Date Gen PO]])</f>
        <v>23</v>
      </c>
      <c r="AB283" s="192" t="str">
        <f>IF(RawDataGenPO[[#This Row],[GRN-PO date (Day)]]&gt;RawDataGenPO[[#This Row],[Lead time delivery (day)]],"over deliverry","Ontime")</f>
        <v>Ontime</v>
      </c>
      <c r="AC283" s="197"/>
    </row>
    <row r="284" spans="1:29" s="6" customFormat="1" ht="14.25" x14ac:dyDescent="0.25">
      <c r="A284" s="4">
        <f>ROW()-ROW(RawDataGenPO[[#Headers],[No.]])</f>
        <v>283</v>
      </c>
      <c r="B284" s="35" t="s">
        <v>18</v>
      </c>
      <c r="C284" s="45">
        <v>45534</v>
      </c>
      <c r="D284" s="38"/>
      <c r="E284" s="45"/>
      <c r="F284" s="45">
        <v>45534</v>
      </c>
      <c r="G284" s="4" t="s">
        <v>656</v>
      </c>
      <c r="H284" s="4" t="s">
        <v>657</v>
      </c>
      <c r="I284" s="156">
        <f>IF(RawDataGenPO[[#This Row],[PO No.]]="","",RawDataGenPO[[#This Row],[DMY Create PR]]+7)</f>
        <v>45541</v>
      </c>
      <c r="J284" s="156"/>
      <c r="K284" s="153">
        <v>180</v>
      </c>
      <c r="L284" s="4" t="s">
        <v>409</v>
      </c>
      <c r="M284" s="35" t="s">
        <v>187</v>
      </c>
      <c r="N284" s="35" t="s">
        <v>28</v>
      </c>
      <c r="O284" s="3">
        <v>1</v>
      </c>
      <c r="P284" s="48" t="s">
        <v>658</v>
      </c>
      <c r="Q284" s="40">
        <v>6</v>
      </c>
      <c r="R284" s="4" t="s">
        <v>155</v>
      </c>
      <c r="S284" s="41">
        <f>RawDataGenPO[[#This Row],[Total price]]/RawDataGenPO[[#This Row],[Qty'']]</f>
        <v>350</v>
      </c>
      <c r="T284" s="42">
        <v>2100</v>
      </c>
      <c r="U284" s="13" t="s">
        <v>149</v>
      </c>
      <c r="V284" s="35" t="s">
        <v>176</v>
      </c>
      <c r="W284" s="4" t="s">
        <v>9</v>
      </c>
      <c r="X284" s="4" t="s">
        <v>659</v>
      </c>
      <c r="Y284" s="14">
        <v>45661</v>
      </c>
      <c r="Z284" s="14"/>
      <c r="AA284" s="191">
        <f>IF(RawDataGenPO[[#This Row],[Date Gen PO]]="","",RawDataGenPO[[#This Row],[Date recive bill]]-RawDataGenPO[[#This Row],[Date Gen PO]])</f>
        <v>120</v>
      </c>
      <c r="AB284" s="192" t="str">
        <f>IF(RawDataGenPO[[#This Row],[GRN-PO date (Day)]]&gt;RawDataGenPO[[#This Row],[Lead time delivery (day)]],"over deliverry","Ontime")</f>
        <v>Ontime</v>
      </c>
      <c r="AC284" s="198"/>
    </row>
    <row r="285" spans="1:29" ht="14.25" x14ac:dyDescent="0.25">
      <c r="A285" s="4">
        <f>ROW()-ROW(RawDataGenPO[[#Headers],[No.]])</f>
        <v>284</v>
      </c>
      <c r="B285" s="35" t="s">
        <v>18</v>
      </c>
      <c r="C285" s="45">
        <v>45534</v>
      </c>
      <c r="E285" s="45"/>
      <c r="F285" s="45">
        <v>45534</v>
      </c>
      <c r="G285" s="4" t="s">
        <v>656</v>
      </c>
      <c r="H285" s="4" t="s">
        <v>657</v>
      </c>
      <c r="I285" s="156">
        <f>IF(RawDataGenPO[[#This Row],[PO No.]]="","",RawDataGenPO[[#This Row],[DMY Create PR]]+7)</f>
        <v>45541</v>
      </c>
      <c r="J285" s="156"/>
      <c r="K285" s="153">
        <v>180</v>
      </c>
      <c r="L285" s="4" t="s">
        <v>411</v>
      </c>
      <c r="M285" s="35" t="s">
        <v>187</v>
      </c>
      <c r="N285" s="35" t="s">
        <v>28</v>
      </c>
      <c r="O285" s="3">
        <v>1</v>
      </c>
      <c r="P285" s="48" t="s">
        <v>660</v>
      </c>
      <c r="Q285" s="40">
        <v>2</v>
      </c>
      <c r="R285" s="4" t="s">
        <v>155</v>
      </c>
      <c r="S285" s="41">
        <f>RawDataGenPO[[#This Row],[Total price]]/RawDataGenPO[[#This Row],[Qty'']]</f>
        <v>900</v>
      </c>
      <c r="T285" s="42">
        <v>1800</v>
      </c>
      <c r="U285" s="13" t="s">
        <v>149</v>
      </c>
      <c r="V285" s="35" t="s">
        <v>176</v>
      </c>
      <c r="W285" s="4" t="s">
        <v>9</v>
      </c>
      <c r="X285" s="4" t="s">
        <v>661</v>
      </c>
      <c r="Y285" s="14">
        <v>45717</v>
      </c>
      <c r="AA285" s="191">
        <f>IF(RawDataGenPO[[#This Row],[Date Gen PO]]="","",RawDataGenPO[[#This Row],[Date recive bill]]-RawDataGenPO[[#This Row],[Date Gen PO]])</f>
        <v>176</v>
      </c>
      <c r="AB285" s="192" t="str">
        <f>IF(RawDataGenPO[[#This Row],[GRN-PO date (Day)]]&gt;RawDataGenPO[[#This Row],[Lead time delivery (day)]],"over deliverry","Ontime")</f>
        <v>Ontime</v>
      </c>
      <c r="AC285" s="198"/>
    </row>
    <row r="286" spans="1:29" s="6" customFormat="1" ht="85.5" x14ac:dyDescent="0.25">
      <c r="A286" s="4">
        <f>ROW()-ROW(RawDataGenPO[[#Headers],[No.]])</f>
        <v>285</v>
      </c>
      <c r="B286" s="35" t="s">
        <v>17</v>
      </c>
      <c r="C286" s="73">
        <v>45537</v>
      </c>
      <c r="D286" s="38"/>
      <c r="E286" s="45"/>
      <c r="F286" s="73">
        <v>45537</v>
      </c>
      <c r="G286" s="4" t="s">
        <v>662</v>
      </c>
      <c r="H286" s="4" t="s">
        <v>663</v>
      </c>
      <c r="I286" s="156">
        <f>IF(RawDataGenPO[[#This Row],[PO No.]]="","",RawDataGenPO[[#This Row],[DMY Create PR]]+7)</f>
        <v>45544</v>
      </c>
      <c r="J286" s="156"/>
      <c r="K286" s="153">
        <v>150</v>
      </c>
      <c r="L286" s="4" t="s">
        <v>664</v>
      </c>
      <c r="M286" s="35" t="s">
        <v>240</v>
      </c>
      <c r="N286" s="35" t="s">
        <v>21</v>
      </c>
      <c r="O286" s="3">
        <v>1</v>
      </c>
      <c r="P286" s="48" t="s">
        <v>665</v>
      </c>
      <c r="Q286" s="92">
        <v>1</v>
      </c>
      <c r="R286" s="93" t="s">
        <v>487</v>
      </c>
      <c r="S286" s="94">
        <f>RawDataGenPO[[#This Row],[Total price]]/RawDataGenPO[[#This Row],[Qty'']]</f>
        <v>1332000</v>
      </c>
      <c r="T286" s="36">
        <v>1332000</v>
      </c>
      <c r="U286" s="13" t="s">
        <v>149</v>
      </c>
      <c r="V286" s="35" t="s">
        <v>666</v>
      </c>
      <c r="W286" s="4" t="s">
        <v>9</v>
      </c>
      <c r="X286" s="37" t="s">
        <v>667</v>
      </c>
      <c r="Y286" s="14">
        <v>45684</v>
      </c>
      <c r="Z286" s="14"/>
      <c r="AA286" s="191">
        <f>IF(RawDataGenPO[[#This Row],[Date Gen PO]]="","",RawDataGenPO[[#This Row],[Date recive bill]]-RawDataGenPO[[#This Row],[Date Gen PO]])</f>
        <v>140</v>
      </c>
      <c r="AB286" s="192" t="str">
        <f>IF(RawDataGenPO[[#This Row],[GRN-PO date (Day)]]&gt;RawDataGenPO[[#This Row],[Lead time delivery (day)]],"over deliverry","Ontime")</f>
        <v>Ontime</v>
      </c>
      <c r="AC286" s="194"/>
    </row>
    <row r="287" spans="1:29" s="6" customFormat="1" ht="14.25" x14ac:dyDescent="0.25">
      <c r="A287" s="4">
        <f>ROW()-ROW(RawDataGenPO[[#Headers],[No.]])</f>
        <v>286</v>
      </c>
      <c r="B287" s="35" t="s">
        <v>18</v>
      </c>
      <c r="C287" s="45">
        <v>45539</v>
      </c>
      <c r="D287" s="38"/>
      <c r="E287" s="45"/>
      <c r="F287" s="45">
        <v>45539</v>
      </c>
      <c r="G287" s="4" t="s">
        <v>668</v>
      </c>
      <c r="H287" s="4" t="s">
        <v>669</v>
      </c>
      <c r="I287" s="156">
        <f>IF(RawDataGenPO[[#This Row],[PO No.]]="","",RawDataGenPO[[#This Row],[DMY Create PR]]+7)</f>
        <v>45546</v>
      </c>
      <c r="J287" s="156"/>
      <c r="K287" s="153">
        <f>IF(RawDataGenPO[[#This Row],[PO No.]]="","",10)</f>
        <v>10</v>
      </c>
      <c r="L287" s="4" t="s">
        <v>193</v>
      </c>
      <c r="M287" s="35" t="s">
        <v>181</v>
      </c>
      <c r="N287" s="35" t="s">
        <v>19</v>
      </c>
      <c r="O287" s="3">
        <v>1</v>
      </c>
      <c r="P287" s="39" t="s">
        <v>670</v>
      </c>
      <c r="Q287" s="40">
        <v>1</v>
      </c>
      <c r="R287" s="93" t="s">
        <v>487</v>
      </c>
      <c r="S287" s="94">
        <f>RawDataGenPO[[#This Row],[Total price]]/RawDataGenPO[[#This Row],[Qty'']]</f>
        <v>4500</v>
      </c>
      <c r="T287" s="63">
        <v>4500</v>
      </c>
      <c r="U287" s="13" t="s">
        <v>149</v>
      </c>
      <c r="V287" s="35" t="s">
        <v>587</v>
      </c>
      <c r="W287" s="4" t="s">
        <v>9</v>
      </c>
      <c r="X287" s="4"/>
      <c r="Y287" s="14">
        <v>45554</v>
      </c>
      <c r="Z287" s="14"/>
      <c r="AA287" s="191">
        <f>IF(RawDataGenPO[[#This Row],[Date Gen PO]]="","",RawDataGenPO[[#This Row],[Date recive bill]]-RawDataGenPO[[#This Row],[Date Gen PO]])</f>
        <v>8</v>
      </c>
      <c r="AB287" s="192" t="str">
        <f>IF(RawDataGenPO[[#This Row],[GRN-PO date (Day)]]&gt;RawDataGenPO[[#This Row],[Lead time delivery (day)]],"over deliverry","Ontime")</f>
        <v>Ontime</v>
      </c>
      <c r="AC287" s="194"/>
    </row>
    <row r="288" spans="1:29" s="6" customFormat="1" ht="28.5" x14ac:dyDescent="0.25">
      <c r="A288" s="4">
        <f>ROW()-ROW(RawDataGenPO[[#Headers],[No.]])</f>
        <v>287</v>
      </c>
      <c r="B288" s="35" t="s">
        <v>18</v>
      </c>
      <c r="C288" s="73">
        <v>45534</v>
      </c>
      <c r="D288" s="38"/>
      <c r="E288" s="45"/>
      <c r="F288" s="73">
        <v>45534</v>
      </c>
      <c r="G288" s="4" t="s">
        <v>671</v>
      </c>
      <c r="H288" s="4" t="s">
        <v>672</v>
      </c>
      <c r="I288" s="156">
        <f>IF(RawDataGenPO[[#This Row],[PO No.]]="","",RawDataGenPO[[#This Row],[DMY Create PR]]+7)</f>
        <v>45541</v>
      </c>
      <c r="J288" s="156"/>
      <c r="K288" s="153">
        <f>IF(RawDataGenPO[[#This Row],[PO No.]]="","",10)</f>
        <v>10</v>
      </c>
      <c r="L288" s="4" t="s">
        <v>145</v>
      </c>
      <c r="M288" s="35" t="s">
        <v>159</v>
      </c>
      <c r="N288" s="35" t="s">
        <v>39</v>
      </c>
      <c r="O288" s="3">
        <v>1</v>
      </c>
      <c r="P288" s="39" t="s">
        <v>673</v>
      </c>
      <c r="Q288" s="40">
        <v>10</v>
      </c>
      <c r="R288" s="4" t="s">
        <v>295</v>
      </c>
      <c r="S288" s="41">
        <f>RawDataGenPO[[#This Row],[Total price]]/RawDataGenPO[[#This Row],[Qty'']]</f>
        <v>65</v>
      </c>
      <c r="T288" s="63">
        <v>650</v>
      </c>
      <c r="U288" s="13" t="s">
        <v>149</v>
      </c>
      <c r="V288" s="35" t="s">
        <v>225</v>
      </c>
      <c r="W288" s="4" t="s">
        <v>9</v>
      </c>
      <c r="X288" s="4"/>
      <c r="Y288" s="14">
        <v>45548</v>
      </c>
      <c r="Z288" s="14"/>
      <c r="AA288" s="191">
        <f>IF(RawDataGenPO[[#This Row],[Date Gen PO]]="","",RawDataGenPO[[#This Row],[Date recive bill]]-RawDataGenPO[[#This Row],[Date Gen PO]])</f>
        <v>7</v>
      </c>
      <c r="AB288" s="192" t="str">
        <f>IF(RawDataGenPO[[#This Row],[GRN-PO date (Day)]]&gt;RawDataGenPO[[#This Row],[Lead time delivery (day)]],"over deliverry","Ontime")</f>
        <v>Ontime</v>
      </c>
      <c r="AC288" s="194"/>
    </row>
    <row r="289" spans="1:29" s="6" customFormat="1" ht="14.25" x14ac:dyDescent="0.25">
      <c r="A289" s="4">
        <f>ROW()-ROW(RawDataGenPO[[#Headers],[No.]])</f>
        <v>288</v>
      </c>
      <c r="B289" s="35" t="s">
        <v>18</v>
      </c>
      <c r="C289" s="45">
        <v>45541</v>
      </c>
      <c r="D289" s="38"/>
      <c r="E289" s="45"/>
      <c r="F289" s="45">
        <v>45541</v>
      </c>
      <c r="G289" s="4" t="s">
        <v>674</v>
      </c>
      <c r="H289" s="4" t="s">
        <v>675</v>
      </c>
      <c r="I289" s="156">
        <f>IF(RawDataGenPO[[#This Row],[PO No.]]="","",RawDataGenPO[[#This Row],[DMY Create PR]]+7)</f>
        <v>45548</v>
      </c>
      <c r="J289" s="156"/>
      <c r="K289" s="153">
        <v>30</v>
      </c>
      <c r="L289" s="4" t="s">
        <v>145</v>
      </c>
      <c r="M289" s="35" t="s">
        <v>128</v>
      </c>
      <c r="N289" s="35" t="s">
        <v>64</v>
      </c>
      <c r="O289" s="3">
        <v>1</v>
      </c>
      <c r="P289" s="39" t="s">
        <v>676</v>
      </c>
      <c r="Q289" s="40">
        <v>1</v>
      </c>
      <c r="R289" s="93" t="s">
        <v>221</v>
      </c>
      <c r="S289" s="94">
        <f>RawDataGenPO[[#This Row],[Total price]]/RawDataGenPO[[#This Row],[Qty'']]</f>
        <v>22000</v>
      </c>
      <c r="T289" s="63">
        <v>22000</v>
      </c>
      <c r="U289" s="13" t="s">
        <v>149</v>
      </c>
      <c r="V289" s="35" t="s">
        <v>677</v>
      </c>
      <c r="W289" s="4" t="s">
        <v>9</v>
      </c>
      <c r="X289" s="4"/>
      <c r="Y289" s="14">
        <v>45615</v>
      </c>
      <c r="Z289" s="14"/>
      <c r="AA289" s="191">
        <f>IF(RawDataGenPO[[#This Row],[Date Gen PO]]="","",RawDataGenPO[[#This Row],[Date recive bill]]-RawDataGenPO[[#This Row],[Date Gen PO]])</f>
        <v>67</v>
      </c>
      <c r="AB289" s="192" t="str">
        <f>IF(RawDataGenPO[[#This Row],[GRN-PO date (Day)]]&gt;RawDataGenPO[[#This Row],[Lead time delivery (day)]],"over deliverry","Ontime")</f>
        <v>over deliverry</v>
      </c>
      <c r="AC289" s="194"/>
    </row>
    <row r="290" spans="1:29" s="6" customFormat="1" ht="14.25" x14ac:dyDescent="0.25">
      <c r="A290" s="4">
        <f>ROW()-ROW(RawDataGenPO[[#Headers],[No.]])</f>
        <v>289</v>
      </c>
      <c r="B290" s="35" t="s">
        <v>18</v>
      </c>
      <c r="C290" s="73">
        <v>45530</v>
      </c>
      <c r="D290" s="38"/>
      <c r="E290" s="45"/>
      <c r="F290" s="73">
        <v>45530</v>
      </c>
      <c r="G290" s="4" t="s">
        <v>678</v>
      </c>
      <c r="H290" s="4" t="s">
        <v>679</v>
      </c>
      <c r="I290" s="156">
        <f>IF(RawDataGenPO[[#This Row],[PO No.]]="","",RawDataGenPO[[#This Row],[DMY Create PR]]+7)</f>
        <v>45537</v>
      </c>
      <c r="J290" s="156"/>
      <c r="K290" s="153">
        <v>30</v>
      </c>
      <c r="L290" s="4" t="s">
        <v>145</v>
      </c>
      <c r="M290" s="35" t="s">
        <v>128</v>
      </c>
      <c r="N290" s="35" t="s">
        <v>64</v>
      </c>
      <c r="O290" s="3">
        <v>1</v>
      </c>
      <c r="P290" s="39" t="s">
        <v>680</v>
      </c>
      <c r="Q290" s="40">
        <v>3</v>
      </c>
      <c r="R290" s="4" t="s">
        <v>221</v>
      </c>
      <c r="S290" s="41">
        <f>RawDataGenPO[[#This Row],[Total price]]/RawDataGenPO[[#This Row],[Qty'']]</f>
        <v>640</v>
      </c>
      <c r="T290" s="63">
        <v>1920</v>
      </c>
      <c r="U290" s="13" t="s">
        <v>149</v>
      </c>
      <c r="V290" s="35" t="s">
        <v>681</v>
      </c>
      <c r="W290" s="4" t="s">
        <v>9</v>
      </c>
      <c r="X290" s="4"/>
      <c r="Y290" s="14">
        <v>45560</v>
      </c>
      <c r="Z290" s="14"/>
      <c r="AA290" s="191">
        <f>IF(RawDataGenPO[[#This Row],[Date Gen PO]]="","",RawDataGenPO[[#This Row],[Date recive bill]]-RawDataGenPO[[#This Row],[Date Gen PO]])</f>
        <v>23</v>
      </c>
      <c r="AB290" s="192" t="str">
        <f>IF(RawDataGenPO[[#This Row],[GRN-PO date (Day)]]&gt;RawDataGenPO[[#This Row],[Lead time delivery (day)]],"over deliverry","Ontime")</f>
        <v>Ontime</v>
      </c>
      <c r="AC290" s="194"/>
    </row>
    <row r="291" spans="1:29" s="6" customFormat="1" ht="15" x14ac:dyDescent="0.25">
      <c r="A291" s="4">
        <f>ROW()-ROW(RawDataGenPO[[#Headers],[No.]])</f>
        <v>290</v>
      </c>
      <c r="B291" s="35" t="s">
        <v>18</v>
      </c>
      <c r="C291" s="73">
        <v>45530</v>
      </c>
      <c r="D291" s="38"/>
      <c r="E291" s="45"/>
      <c r="F291" s="73">
        <v>45530</v>
      </c>
      <c r="G291" s="4" t="s">
        <v>682</v>
      </c>
      <c r="H291" s="4" t="s">
        <v>683</v>
      </c>
      <c r="I291" s="156">
        <f>IF(RawDataGenPO[[#This Row],[PO No.]]="","",RawDataGenPO[[#This Row],[DMY Create PR]]+7)</f>
        <v>45537</v>
      </c>
      <c r="J291" s="156"/>
      <c r="K291" s="153">
        <v>40</v>
      </c>
      <c r="L291" s="4" t="s">
        <v>193</v>
      </c>
      <c r="M291" s="35" t="s">
        <v>128</v>
      </c>
      <c r="N291" s="35" t="s">
        <v>38</v>
      </c>
      <c r="O291" s="3">
        <v>1</v>
      </c>
      <c r="P291" s="39" t="s">
        <v>684</v>
      </c>
      <c r="Q291" s="40">
        <v>1</v>
      </c>
      <c r="R291" s="4" t="s">
        <v>487</v>
      </c>
      <c r="S291" s="41">
        <f>RawDataGenPO[[#This Row],[Total price]]/RawDataGenPO[[#This Row],[Qty'']]</f>
        <v>47737.5</v>
      </c>
      <c r="T291" s="91">
        <v>47737.5</v>
      </c>
      <c r="U291" s="13" t="s">
        <v>149</v>
      </c>
      <c r="V291" s="35" t="s">
        <v>416</v>
      </c>
      <c r="W291" s="4" t="s">
        <v>9</v>
      </c>
      <c r="X291" s="4"/>
      <c r="Y291" s="14">
        <v>45576</v>
      </c>
      <c r="Z291" s="14"/>
      <c r="AA291" s="191">
        <f>IF(RawDataGenPO[[#This Row],[Date Gen PO]]="","",RawDataGenPO[[#This Row],[Date recive bill]]-RawDataGenPO[[#This Row],[Date Gen PO]])</f>
        <v>39</v>
      </c>
      <c r="AB291" s="192" t="str">
        <f>IF(RawDataGenPO[[#This Row],[GRN-PO date (Day)]]&gt;RawDataGenPO[[#This Row],[Lead time delivery (day)]],"over deliverry","Ontime")</f>
        <v>Ontime</v>
      </c>
      <c r="AC291" s="194"/>
    </row>
    <row r="292" spans="1:29" s="6" customFormat="1" ht="28.5" x14ac:dyDescent="0.25">
      <c r="A292" s="4">
        <f>ROW()-ROW(RawDataGenPO[[#Headers],[No.]])</f>
        <v>291</v>
      </c>
      <c r="B292" s="35" t="s">
        <v>18</v>
      </c>
      <c r="C292" s="73">
        <v>45530</v>
      </c>
      <c r="D292" s="38"/>
      <c r="E292" s="45"/>
      <c r="F292" s="73">
        <v>45530</v>
      </c>
      <c r="G292" s="4" t="s">
        <v>1203</v>
      </c>
      <c r="H292" s="4" t="s">
        <v>683</v>
      </c>
      <c r="I292" s="156">
        <f>IF(RawDataGenPO[[#This Row],[PO No.]]="","",RawDataGenPO[[#This Row],[DMY Create PR]]+7)</f>
        <v>45537</v>
      </c>
      <c r="J292" s="156"/>
      <c r="K292" s="153">
        <v>40</v>
      </c>
      <c r="L292" s="4" t="s">
        <v>193</v>
      </c>
      <c r="M292" s="35" t="s">
        <v>128</v>
      </c>
      <c r="N292" s="35" t="s">
        <v>38</v>
      </c>
      <c r="O292" s="3">
        <v>2</v>
      </c>
      <c r="P292" s="39" t="s">
        <v>685</v>
      </c>
      <c r="Q292" s="40">
        <v>1</v>
      </c>
      <c r="R292" s="4" t="s">
        <v>487</v>
      </c>
      <c r="S292" s="41">
        <f>RawDataGenPO[[#This Row],[Total price]]/RawDataGenPO[[#This Row],[Qty'']]</f>
        <v>60087.5</v>
      </c>
      <c r="T292" s="95">
        <v>60087.5</v>
      </c>
      <c r="U292" s="13" t="s">
        <v>149</v>
      </c>
      <c r="V292" s="35" t="s">
        <v>416</v>
      </c>
      <c r="W292" s="4" t="s">
        <v>9</v>
      </c>
      <c r="X292" s="4"/>
      <c r="Y292" s="14">
        <v>45576</v>
      </c>
      <c r="Z292" s="14"/>
      <c r="AA292" s="191">
        <f>IF(RawDataGenPO[[#This Row],[Date Gen PO]]="","",RawDataGenPO[[#This Row],[Date recive bill]]-RawDataGenPO[[#This Row],[Date Gen PO]])</f>
        <v>39</v>
      </c>
      <c r="AB292" s="192" t="str">
        <f>IF(RawDataGenPO[[#This Row],[GRN-PO date (Day)]]&gt;RawDataGenPO[[#This Row],[Lead time delivery (day)]],"over deliverry","Ontime")</f>
        <v>Ontime</v>
      </c>
      <c r="AC292" s="194"/>
    </row>
    <row r="293" spans="1:29" s="10" customFormat="1" ht="15" x14ac:dyDescent="0.25">
      <c r="A293" s="4">
        <f>ROW()-ROW(RawDataGenPO[[#Headers],[No.]])</f>
        <v>292</v>
      </c>
      <c r="B293" s="35" t="s">
        <v>18</v>
      </c>
      <c r="C293" s="43">
        <v>45530</v>
      </c>
      <c r="D293" s="38"/>
      <c r="E293" s="38"/>
      <c r="F293" s="43">
        <v>45530</v>
      </c>
      <c r="G293" s="4" t="s">
        <v>682</v>
      </c>
      <c r="H293" s="4" t="s">
        <v>683</v>
      </c>
      <c r="I293" s="156">
        <f>IF(RawDataGenPO[[#This Row],[PO No.]]="","",RawDataGenPO[[#This Row],[DMY Create PR]]+7)</f>
        <v>45537</v>
      </c>
      <c r="J293" s="156"/>
      <c r="K293" s="153">
        <v>40</v>
      </c>
      <c r="L293" s="4" t="s">
        <v>193</v>
      </c>
      <c r="M293" s="35" t="s">
        <v>128</v>
      </c>
      <c r="N293" s="35" t="s">
        <v>38</v>
      </c>
      <c r="O293" s="3">
        <v>3</v>
      </c>
      <c r="P293" s="39" t="s">
        <v>686</v>
      </c>
      <c r="Q293" s="40">
        <v>1</v>
      </c>
      <c r="R293" s="4" t="s">
        <v>487</v>
      </c>
      <c r="S293" s="41">
        <f>RawDataGenPO[[#This Row],[Total price]]/RawDataGenPO[[#This Row],[Qty'']]</f>
        <v>5462.5</v>
      </c>
      <c r="T293" s="95">
        <v>5462.5</v>
      </c>
      <c r="U293" s="13" t="s">
        <v>149</v>
      </c>
      <c r="V293" s="35" t="s">
        <v>416</v>
      </c>
      <c r="W293" s="4" t="s">
        <v>9</v>
      </c>
      <c r="X293" s="4"/>
      <c r="Y293" s="14">
        <v>45576</v>
      </c>
      <c r="Z293" s="14"/>
      <c r="AA293" s="191">
        <f>IF(RawDataGenPO[[#This Row],[Date Gen PO]]="","",RawDataGenPO[[#This Row],[Date recive bill]]-RawDataGenPO[[#This Row],[Date Gen PO]])</f>
        <v>39</v>
      </c>
      <c r="AB293" s="192" t="str">
        <f>IF(RawDataGenPO[[#This Row],[GRN-PO date (Day)]]&gt;RawDataGenPO[[#This Row],[Lead time delivery (day)]],"over deliverry","Ontime")</f>
        <v>Ontime</v>
      </c>
      <c r="AC293" s="194"/>
    </row>
    <row r="294" spans="1:29" ht="15" x14ac:dyDescent="0.25">
      <c r="A294" s="4">
        <f>ROW()-ROW(RawDataGenPO[[#Headers],[No.]])</f>
        <v>293</v>
      </c>
      <c r="B294" s="35" t="s">
        <v>18</v>
      </c>
      <c r="C294" s="43">
        <v>45530</v>
      </c>
      <c r="F294" s="43">
        <v>45530</v>
      </c>
      <c r="G294" s="4" t="s">
        <v>682</v>
      </c>
      <c r="H294" s="4" t="s">
        <v>683</v>
      </c>
      <c r="I294" s="156">
        <f>IF(RawDataGenPO[[#This Row],[PO No.]]="","",RawDataGenPO[[#This Row],[DMY Create PR]]+7)</f>
        <v>45537</v>
      </c>
      <c r="J294" s="156"/>
      <c r="K294" s="153">
        <v>40</v>
      </c>
      <c r="L294" s="4" t="s">
        <v>193</v>
      </c>
      <c r="M294" s="35" t="s">
        <v>128</v>
      </c>
      <c r="N294" s="35" t="s">
        <v>38</v>
      </c>
      <c r="O294" s="3">
        <v>4</v>
      </c>
      <c r="P294" s="39" t="s">
        <v>687</v>
      </c>
      <c r="Q294" s="40">
        <v>4</v>
      </c>
      <c r="R294" s="4" t="s">
        <v>487</v>
      </c>
      <c r="S294" s="41">
        <f>RawDataGenPO[[#This Row],[Total price]]/RawDataGenPO[[#This Row],[Qty'']]</f>
        <v>5700</v>
      </c>
      <c r="T294" s="95">
        <v>22800</v>
      </c>
      <c r="U294" s="13" t="s">
        <v>149</v>
      </c>
      <c r="V294" s="35" t="s">
        <v>416</v>
      </c>
      <c r="W294" s="4" t="s">
        <v>9</v>
      </c>
      <c r="Y294" s="14">
        <v>45576</v>
      </c>
      <c r="AA294" s="191">
        <f>IF(RawDataGenPO[[#This Row],[Date Gen PO]]="","",RawDataGenPO[[#This Row],[Date recive bill]]-RawDataGenPO[[#This Row],[Date Gen PO]])</f>
        <v>39</v>
      </c>
      <c r="AB294" s="192" t="str">
        <f>IF(RawDataGenPO[[#This Row],[GRN-PO date (Day)]]&gt;RawDataGenPO[[#This Row],[Lead time delivery (day)]],"over deliverry","Ontime")</f>
        <v>Ontime</v>
      </c>
      <c r="AC294" s="194"/>
    </row>
    <row r="295" spans="1:29" ht="15" x14ac:dyDescent="0.25">
      <c r="A295" s="4">
        <f>ROW()-ROW(RawDataGenPO[[#Headers],[No.]])</f>
        <v>294</v>
      </c>
      <c r="B295" s="35" t="s">
        <v>18</v>
      </c>
      <c r="C295" s="43">
        <v>45530</v>
      </c>
      <c r="F295" s="43">
        <v>45530</v>
      </c>
      <c r="G295" s="4" t="s">
        <v>682</v>
      </c>
      <c r="H295" s="4" t="s">
        <v>683</v>
      </c>
      <c r="I295" s="156">
        <f>IF(RawDataGenPO[[#This Row],[PO No.]]="","",RawDataGenPO[[#This Row],[DMY Create PR]]+7)</f>
        <v>45537</v>
      </c>
      <c r="J295" s="156"/>
      <c r="K295" s="153">
        <v>40</v>
      </c>
      <c r="L295" s="4" t="s">
        <v>193</v>
      </c>
      <c r="M295" s="35" t="s">
        <v>128</v>
      </c>
      <c r="N295" s="35" t="s">
        <v>38</v>
      </c>
      <c r="O295" s="3">
        <v>5</v>
      </c>
      <c r="P295" s="39" t="s">
        <v>688</v>
      </c>
      <c r="Q295" s="40">
        <v>1</v>
      </c>
      <c r="R295" s="4" t="s">
        <v>487</v>
      </c>
      <c r="S295" s="41">
        <f>RawDataGenPO[[#This Row],[Total price]]/RawDataGenPO[[#This Row],[Qty'']]</f>
        <v>2850</v>
      </c>
      <c r="T295" s="95">
        <v>2850</v>
      </c>
      <c r="U295" s="13" t="s">
        <v>149</v>
      </c>
      <c r="V295" s="35" t="s">
        <v>416</v>
      </c>
      <c r="W295" s="4" t="s">
        <v>9</v>
      </c>
      <c r="Y295" s="14">
        <v>45576</v>
      </c>
      <c r="AA295" s="191">
        <f>IF(RawDataGenPO[[#This Row],[Date Gen PO]]="","",RawDataGenPO[[#This Row],[Date recive bill]]-RawDataGenPO[[#This Row],[Date Gen PO]])</f>
        <v>39</v>
      </c>
      <c r="AB295" s="192" t="str">
        <f>IF(RawDataGenPO[[#This Row],[GRN-PO date (Day)]]&gt;RawDataGenPO[[#This Row],[Lead time delivery (day)]],"over deliverry","Ontime")</f>
        <v>Ontime</v>
      </c>
      <c r="AC295" s="194"/>
    </row>
    <row r="296" spans="1:29" s="6" customFormat="1" ht="85.5" x14ac:dyDescent="0.25">
      <c r="A296" s="4">
        <f>ROW()-ROW(RawDataGenPO[[#Headers],[No.]])</f>
        <v>295</v>
      </c>
      <c r="B296" s="35" t="s">
        <v>17</v>
      </c>
      <c r="C296" s="38">
        <v>45537</v>
      </c>
      <c r="D296" s="38"/>
      <c r="E296" s="38"/>
      <c r="F296" s="38">
        <v>45537</v>
      </c>
      <c r="G296" s="4" t="s">
        <v>662</v>
      </c>
      <c r="H296" s="4" t="s">
        <v>689</v>
      </c>
      <c r="I296" s="156">
        <f>IF(RawDataGenPO[[#This Row],[PO No.]]="","",RawDataGenPO[[#This Row],[DMY Create PR]]+7)</f>
        <v>45544</v>
      </c>
      <c r="J296" s="156"/>
      <c r="K296" s="153">
        <v>60</v>
      </c>
      <c r="L296" s="4" t="s">
        <v>664</v>
      </c>
      <c r="M296" s="35" t="s">
        <v>240</v>
      </c>
      <c r="N296" s="35" t="s">
        <v>61</v>
      </c>
      <c r="O296" s="3">
        <v>1</v>
      </c>
      <c r="P296" s="39" t="s">
        <v>690</v>
      </c>
      <c r="Q296" s="40">
        <v>1</v>
      </c>
      <c r="R296" s="93" t="s">
        <v>487</v>
      </c>
      <c r="S296" s="94">
        <f>RawDataGenPO[[#This Row],[Total price]]/RawDataGenPO[[#This Row],[Qty'']]</f>
        <v>50000</v>
      </c>
      <c r="T296" s="42">
        <v>50000</v>
      </c>
      <c r="U296" s="13" t="s">
        <v>149</v>
      </c>
      <c r="V296" s="35" t="s">
        <v>666</v>
      </c>
      <c r="W296" s="4" t="s">
        <v>9</v>
      </c>
      <c r="X296" s="4"/>
      <c r="Y296" s="14">
        <v>45590</v>
      </c>
      <c r="Z296" s="14"/>
      <c r="AA296" s="191">
        <f>IF(RawDataGenPO[[#This Row],[Date Gen PO]]="","",RawDataGenPO[[#This Row],[Date recive bill]]-RawDataGenPO[[#This Row],[Date Gen PO]])</f>
        <v>46</v>
      </c>
      <c r="AB296" s="192" t="str">
        <f>IF(RawDataGenPO[[#This Row],[GRN-PO date (Day)]]&gt;RawDataGenPO[[#This Row],[Lead time delivery (day)]],"over deliverry","Ontime")</f>
        <v>Ontime</v>
      </c>
      <c r="AC296" s="194"/>
    </row>
    <row r="297" spans="1:29" s="6" customFormat="1" ht="14.25" x14ac:dyDescent="0.25">
      <c r="A297" s="4">
        <f>ROW()-ROW(RawDataGenPO[[#Headers],[No.]])</f>
        <v>296</v>
      </c>
      <c r="B297" s="35" t="s">
        <v>18</v>
      </c>
      <c r="C297" s="43">
        <v>45542</v>
      </c>
      <c r="D297" s="38"/>
      <c r="E297" s="38"/>
      <c r="F297" s="43">
        <v>45542</v>
      </c>
      <c r="G297" s="4" t="s">
        <v>691</v>
      </c>
      <c r="H297" s="4" t="s">
        <v>692</v>
      </c>
      <c r="I297" s="156">
        <f>IF(RawDataGenPO[[#This Row],[PO No.]]="","",RawDataGenPO[[#This Row],[DMY Create PR]]+7)</f>
        <v>45549</v>
      </c>
      <c r="J297" s="156"/>
      <c r="K297" s="153">
        <f>IF(RawDataGenPO[[#This Row],[PO No.]]="","",10)</f>
        <v>10</v>
      </c>
      <c r="L297" s="4" t="s">
        <v>145</v>
      </c>
      <c r="M297" s="35" t="s">
        <v>623</v>
      </c>
      <c r="N297" s="35" t="s">
        <v>39</v>
      </c>
      <c r="O297" s="3">
        <v>1</v>
      </c>
      <c r="P297" s="39" t="s">
        <v>693</v>
      </c>
      <c r="Q297" s="40">
        <v>1</v>
      </c>
      <c r="R297" s="4" t="s">
        <v>221</v>
      </c>
      <c r="S297" s="41">
        <f>RawDataGenPO[[#This Row],[Total price]]/RawDataGenPO[[#This Row],[Qty'']]</f>
        <v>2500</v>
      </c>
      <c r="T297" s="42">
        <v>2500</v>
      </c>
      <c r="U297" s="13" t="s">
        <v>149</v>
      </c>
      <c r="V297" s="35" t="s">
        <v>358</v>
      </c>
      <c r="W297" s="4" t="s">
        <v>9</v>
      </c>
      <c r="X297" s="4"/>
      <c r="Y297" s="14">
        <v>45559</v>
      </c>
      <c r="Z297" s="14"/>
      <c r="AA297" s="191">
        <f>IF(RawDataGenPO[[#This Row],[Date Gen PO]]="","",RawDataGenPO[[#This Row],[Date recive bill]]-RawDataGenPO[[#This Row],[Date Gen PO]])</f>
        <v>10</v>
      </c>
      <c r="AB297" s="192" t="str">
        <f>IF(RawDataGenPO[[#This Row],[GRN-PO date (Day)]]&gt;RawDataGenPO[[#This Row],[Lead time delivery (day)]],"over deliverry","Ontime")</f>
        <v>Ontime</v>
      </c>
      <c r="AC297" s="194"/>
    </row>
    <row r="298" spans="1:29" s="6" customFormat="1" ht="14.25" x14ac:dyDescent="0.25">
      <c r="A298" s="4">
        <f>ROW()-ROW(RawDataGenPO[[#Headers],[No.]])</f>
        <v>297</v>
      </c>
      <c r="B298" s="35" t="s">
        <v>18</v>
      </c>
      <c r="C298" s="43">
        <v>45542</v>
      </c>
      <c r="D298" s="38"/>
      <c r="E298" s="38"/>
      <c r="F298" s="43">
        <v>45542</v>
      </c>
      <c r="G298" s="4" t="s">
        <v>694</v>
      </c>
      <c r="H298" s="4" t="s">
        <v>695</v>
      </c>
      <c r="I298" s="156">
        <f>IF(RawDataGenPO[[#This Row],[PO No.]]="","",RawDataGenPO[[#This Row],[DMY Create PR]]+7)</f>
        <v>45549</v>
      </c>
      <c r="J298" s="156"/>
      <c r="K298" s="153">
        <f>IF(RawDataGenPO[[#This Row],[PO No.]]="","",10)</f>
        <v>10</v>
      </c>
      <c r="L298" s="4" t="s">
        <v>145</v>
      </c>
      <c r="M298" s="35" t="s">
        <v>154</v>
      </c>
      <c r="N298" s="35" t="s">
        <v>24</v>
      </c>
      <c r="O298" s="3">
        <v>1</v>
      </c>
      <c r="P298" s="39" t="s">
        <v>696</v>
      </c>
      <c r="Q298" s="40">
        <v>5</v>
      </c>
      <c r="R298" s="4" t="s">
        <v>155</v>
      </c>
      <c r="S298" s="41">
        <f>RawDataGenPO[[#This Row],[Total price]]/RawDataGenPO[[#This Row],[Qty'']]</f>
        <v>3200</v>
      </c>
      <c r="T298" s="42">
        <v>16000</v>
      </c>
      <c r="U298" s="13" t="s">
        <v>149</v>
      </c>
      <c r="V298" s="35" t="s">
        <v>156</v>
      </c>
      <c r="W298" s="4" t="s">
        <v>9</v>
      </c>
      <c r="X298" s="4"/>
      <c r="Y298" s="14">
        <v>45552</v>
      </c>
      <c r="Z298" s="14"/>
      <c r="AA298" s="191">
        <f>IF(RawDataGenPO[[#This Row],[Date Gen PO]]="","",RawDataGenPO[[#This Row],[Date recive bill]]-RawDataGenPO[[#This Row],[Date Gen PO]])</f>
        <v>3</v>
      </c>
      <c r="AB298" s="192" t="str">
        <f>IF(RawDataGenPO[[#This Row],[GRN-PO date (Day)]]&gt;RawDataGenPO[[#This Row],[Lead time delivery (day)]],"over deliverry","Ontime")</f>
        <v>Ontime</v>
      </c>
      <c r="AC298" s="194"/>
    </row>
    <row r="299" spans="1:29" s="6" customFormat="1" ht="14.25" x14ac:dyDescent="0.25">
      <c r="A299" s="4">
        <f>ROW()-ROW(RawDataGenPO[[#Headers],[No.]])</f>
        <v>298</v>
      </c>
      <c r="B299" s="35" t="s">
        <v>18</v>
      </c>
      <c r="C299" s="43">
        <v>45542</v>
      </c>
      <c r="D299" s="38"/>
      <c r="E299" s="38"/>
      <c r="F299" s="43">
        <v>45542</v>
      </c>
      <c r="G299" s="4" t="s">
        <v>697</v>
      </c>
      <c r="H299" s="4" t="s">
        <v>698</v>
      </c>
      <c r="I299" s="156">
        <f>IF(RawDataGenPO[[#This Row],[PO No.]]="","",RawDataGenPO[[#This Row],[DMY Create PR]]+7)</f>
        <v>45549</v>
      </c>
      <c r="J299" s="156"/>
      <c r="K299" s="153">
        <f>IF(RawDataGenPO[[#This Row],[PO No.]]="","",10)</f>
        <v>10</v>
      </c>
      <c r="L299" s="4" t="s">
        <v>640</v>
      </c>
      <c r="M299" s="35" t="s">
        <v>154</v>
      </c>
      <c r="N299" s="35" t="s">
        <v>25</v>
      </c>
      <c r="O299" s="3">
        <v>1</v>
      </c>
      <c r="P299" s="270" t="s">
        <v>641</v>
      </c>
      <c r="Q299" s="271">
        <v>5</v>
      </c>
      <c r="R299" s="272" t="s">
        <v>221</v>
      </c>
      <c r="S299" s="273">
        <f>RawDataGenPO[[#This Row],[Total price]]/RawDataGenPO[[#This Row],[Qty'']]</f>
        <v>230</v>
      </c>
      <c r="T299" s="274">
        <v>1150</v>
      </c>
      <c r="U299" s="13" t="s">
        <v>149</v>
      </c>
      <c r="V299" s="35" t="s">
        <v>156</v>
      </c>
      <c r="W299" s="4" t="s">
        <v>9</v>
      </c>
      <c r="X299" s="4"/>
      <c r="Y299" s="14">
        <v>45553</v>
      </c>
      <c r="Z299" s="14"/>
      <c r="AA299" s="191">
        <f>IF(RawDataGenPO[[#This Row],[Date Gen PO]]="","",RawDataGenPO[[#This Row],[Date recive bill]]-RawDataGenPO[[#This Row],[Date Gen PO]])</f>
        <v>4</v>
      </c>
      <c r="AB299" s="192" t="str">
        <f>IF(RawDataGenPO[[#This Row],[GRN-PO date (Day)]]&gt;RawDataGenPO[[#This Row],[Lead time delivery (day)]],"over deliverry","Ontime")</f>
        <v>Ontime</v>
      </c>
      <c r="AC299" s="194"/>
    </row>
    <row r="300" spans="1:29" ht="14.25" x14ac:dyDescent="0.25">
      <c r="A300" s="4">
        <f>ROW()-ROW(RawDataGenPO[[#Headers],[No.]])</f>
        <v>299</v>
      </c>
      <c r="B300" s="35" t="s">
        <v>18</v>
      </c>
      <c r="C300" s="43">
        <v>45547</v>
      </c>
      <c r="F300" s="43">
        <v>45547</v>
      </c>
      <c r="G300" s="4" t="s">
        <v>699</v>
      </c>
      <c r="H300" s="4" t="s">
        <v>700</v>
      </c>
      <c r="I300" s="156">
        <f>IF(RawDataGenPO[[#This Row],[PO No.]]="","",RawDataGenPO[[#This Row],[DMY Create PR]]+7)</f>
        <v>45554</v>
      </c>
      <c r="J300" s="156"/>
      <c r="K300" s="153">
        <f>IF(RawDataGenPO[[#This Row],[PO No.]]="","",10)</f>
        <v>10</v>
      </c>
      <c r="L300" s="4" t="s">
        <v>193</v>
      </c>
      <c r="M300" s="35" t="s">
        <v>181</v>
      </c>
      <c r="N300" s="35" t="s">
        <v>32</v>
      </c>
      <c r="O300" s="3">
        <v>1</v>
      </c>
      <c r="P300" s="39" t="s">
        <v>701</v>
      </c>
      <c r="Q300" s="40">
        <v>1</v>
      </c>
      <c r="R300" s="4" t="s">
        <v>702</v>
      </c>
      <c r="S300" s="41">
        <f>RawDataGenPO[[#This Row],[Total price]]/RawDataGenPO[[#This Row],[Qty'']]</f>
        <v>3000</v>
      </c>
      <c r="T300" s="42">
        <v>3000</v>
      </c>
      <c r="U300" s="13" t="s">
        <v>149</v>
      </c>
      <c r="V300" s="35" t="s">
        <v>195</v>
      </c>
      <c r="W300" s="4" t="s">
        <v>9</v>
      </c>
      <c r="Y300" s="14">
        <v>45554</v>
      </c>
      <c r="AA300" s="191">
        <f>IF(RawDataGenPO[[#This Row],[Date Gen PO]]="","",RawDataGenPO[[#This Row],[Date recive bill]]-RawDataGenPO[[#This Row],[Date Gen PO]])</f>
        <v>0</v>
      </c>
      <c r="AB300" s="192" t="str">
        <f>IF(RawDataGenPO[[#This Row],[GRN-PO date (Day)]]&gt;RawDataGenPO[[#This Row],[Lead time delivery (day)]],"over deliverry","Ontime")</f>
        <v>Ontime</v>
      </c>
      <c r="AC300" s="194"/>
    </row>
    <row r="301" spans="1:29" s="6" customFormat="1" ht="14.25" x14ac:dyDescent="0.25">
      <c r="A301" s="4">
        <f>ROW()-ROW(RawDataGenPO[[#Headers],[No.]])</f>
        <v>300</v>
      </c>
      <c r="B301" s="35" t="s">
        <v>18</v>
      </c>
      <c r="C301" s="43">
        <v>45519</v>
      </c>
      <c r="D301" s="38"/>
      <c r="E301" s="38"/>
      <c r="F301" s="43">
        <v>45519</v>
      </c>
      <c r="G301" s="4" t="s">
        <v>703</v>
      </c>
      <c r="H301" s="4" t="s">
        <v>704</v>
      </c>
      <c r="I301" s="156">
        <f>IF(RawDataGenPO[[#This Row],[PO No.]]="","",RawDataGenPO[[#This Row],[DMY Create PR]]+7)</f>
        <v>45526</v>
      </c>
      <c r="J301" s="156"/>
      <c r="K301" s="153">
        <v>30</v>
      </c>
      <c r="L301" s="4" t="s">
        <v>193</v>
      </c>
      <c r="M301" s="35" t="s">
        <v>181</v>
      </c>
      <c r="N301" s="35" t="s">
        <v>32</v>
      </c>
      <c r="O301" s="3">
        <v>1</v>
      </c>
      <c r="P301" s="39" t="s">
        <v>705</v>
      </c>
      <c r="Q301" s="40">
        <v>1</v>
      </c>
      <c r="R301" s="4" t="s">
        <v>487</v>
      </c>
      <c r="S301" s="41">
        <f>RawDataGenPO[[#This Row],[Total price]]/RawDataGenPO[[#This Row],[Qty'']]</f>
        <v>2000</v>
      </c>
      <c r="T301" s="46">
        <v>2000</v>
      </c>
      <c r="U301" s="13" t="s">
        <v>149</v>
      </c>
      <c r="V301" s="35" t="s">
        <v>195</v>
      </c>
      <c r="W301" s="4" t="s">
        <v>9</v>
      </c>
      <c r="X301" s="4"/>
      <c r="Y301" s="14">
        <v>45554</v>
      </c>
      <c r="Z301" s="14"/>
      <c r="AA301" s="191">
        <f>IF(RawDataGenPO[[#This Row],[Date Gen PO]]="","",RawDataGenPO[[#This Row],[Date recive bill]]-RawDataGenPO[[#This Row],[Date Gen PO]])</f>
        <v>28</v>
      </c>
      <c r="AB301" s="192" t="str">
        <f>IF(RawDataGenPO[[#This Row],[GRN-PO date (Day)]]&gt;RawDataGenPO[[#This Row],[Lead time delivery (day)]],"over deliverry","Ontime")</f>
        <v>Ontime</v>
      </c>
      <c r="AC301" s="194"/>
    </row>
    <row r="302" spans="1:29" s="6" customFormat="1" ht="14.25" x14ac:dyDescent="0.25">
      <c r="A302" s="4">
        <f>ROW()-ROW(RawDataGenPO[[#Headers],[No.]])</f>
        <v>301</v>
      </c>
      <c r="B302" s="35" t="s">
        <v>18</v>
      </c>
      <c r="C302" s="43">
        <v>45519</v>
      </c>
      <c r="D302" s="38"/>
      <c r="E302" s="38"/>
      <c r="F302" s="43">
        <v>45519</v>
      </c>
      <c r="G302" s="4" t="s">
        <v>703</v>
      </c>
      <c r="H302" s="4" t="s">
        <v>704</v>
      </c>
      <c r="I302" s="156">
        <f>IF(RawDataGenPO[[#This Row],[PO No.]]="","",RawDataGenPO[[#This Row],[DMY Create PR]]+7)</f>
        <v>45526</v>
      </c>
      <c r="J302" s="156"/>
      <c r="K302" s="153">
        <v>30</v>
      </c>
      <c r="L302" s="4" t="s">
        <v>193</v>
      </c>
      <c r="M302" s="35" t="s">
        <v>181</v>
      </c>
      <c r="N302" s="35" t="s">
        <v>32</v>
      </c>
      <c r="O302" s="3">
        <v>1</v>
      </c>
      <c r="P302" s="39" t="s">
        <v>706</v>
      </c>
      <c r="Q302" s="65">
        <v>1</v>
      </c>
      <c r="R302" s="4" t="s">
        <v>487</v>
      </c>
      <c r="S302" s="41">
        <f>RawDataGenPO[[#This Row],[Total price]]/RawDataGenPO[[#This Row],[Qty'']]</f>
        <v>5000</v>
      </c>
      <c r="T302" s="63">
        <v>5000</v>
      </c>
      <c r="U302" s="13" t="s">
        <v>149</v>
      </c>
      <c r="V302" s="35" t="s">
        <v>195</v>
      </c>
      <c r="W302" s="4" t="s">
        <v>9</v>
      </c>
      <c r="X302" s="4"/>
      <c r="Y302" s="14">
        <v>45554</v>
      </c>
      <c r="Z302" s="14"/>
      <c r="AA302" s="191">
        <f>IF(RawDataGenPO[[#This Row],[Date Gen PO]]="","",RawDataGenPO[[#This Row],[Date recive bill]]-RawDataGenPO[[#This Row],[Date Gen PO]])</f>
        <v>28</v>
      </c>
      <c r="AB302" s="192" t="str">
        <f>IF(RawDataGenPO[[#This Row],[GRN-PO date (Day)]]&gt;RawDataGenPO[[#This Row],[Lead time delivery (day)]],"over deliverry","Ontime")</f>
        <v>Ontime</v>
      </c>
      <c r="AC302" s="194"/>
    </row>
    <row r="303" spans="1:29" s="6" customFormat="1" ht="57" x14ac:dyDescent="0.25">
      <c r="A303" s="4">
        <f>ROW()-ROW(RawDataGenPO[[#Headers],[No.]])</f>
        <v>302</v>
      </c>
      <c r="B303" s="35" t="s">
        <v>18</v>
      </c>
      <c r="C303" s="43">
        <v>45541</v>
      </c>
      <c r="D303" s="38"/>
      <c r="E303" s="38"/>
      <c r="F303" s="43">
        <v>45541</v>
      </c>
      <c r="G303" s="4" t="s">
        <v>707</v>
      </c>
      <c r="H303" s="4" t="s">
        <v>708</v>
      </c>
      <c r="I303" s="156">
        <f>IF(RawDataGenPO[[#This Row],[PO No.]]="","",RawDataGenPO[[#This Row],[DMY Create PR]]+7)</f>
        <v>45548</v>
      </c>
      <c r="J303" s="156"/>
      <c r="K303" s="153">
        <v>180</v>
      </c>
      <c r="L303" s="4" t="s">
        <v>193</v>
      </c>
      <c r="M303" s="35" t="s">
        <v>181</v>
      </c>
      <c r="N303" s="35" t="s">
        <v>32</v>
      </c>
      <c r="O303" s="3">
        <v>1</v>
      </c>
      <c r="P303" s="39" t="s">
        <v>709</v>
      </c>
      <c r="Q303" s="65">
        <v>1</v>
      </c>
      <c r="R303" s="93" t="s">
        <v>487</v>
      </c>
      <c r="S303" s="94">
        <f>RawDataGenPO[[#This Row],[Total price]]/RawDataGenPO[[#This Row],[Qty'']]</f>
        <v>16000</v>
      </c>
      <c r="T303" s="63">
        <v>16000</v>
      </c>
      <c r="U303" s="13" t="s">
        <v>149</v>
      </c>
      <c r="V303" s="35" t="s">
        <v>710</v>
      </c>
      <c r="W303" s="4" t="s">
        <v>9</v>
      </c>
      <c r="X303" s="4" t="s">
        <v>711</v>
      </c>
      <c r="Y303" s="14">
        <v>45720</v>
      </c>
      <c r="Z303" s="14"/>
      <c r="AA303" s="191">
        <f>IF(RawDataGenPO[[#This Row],[Date Gen PO]]="","",RawDataGenPO[[#This Row],[Date recive bill]]-RawDataGenPO[[#This Row],[Date Gen PO]])</f>
        <v>172</v>
      </c>
      <c r="AB303" s="192" t="str">
        <f>IF(RawDataGenPO[[#This Row],[GRN-PO date (Day)]]&gt;RawDataGenPO[[#This Row],[Lead time delivery (day)]],"over deliverry","Ontime")</f>
        <v>Ontime</v>
      </c>
      <c r="AC303" s="194"/>
    </row>
    <row r="304" spans="1:29" s="6" customFormat="1" ht="14.25" x14ac:dyDescent="0.25">
      <c r="A304" s="4">
        <f>ROW()-ROW(RawDataGenPO[[#Headers],[No.]])</f>
        <v>303</v>
      </c>
      <c r="B304" s="35" t="s">
        <v>18</v>
      </c>
      <c r="C304" s="43">
        <v>45541</v>
      </c>
      <c r="D304" s="38"/>
      <c r="E304" s="38"/>
      <c r="F304" s="43">
        <v>45541</v>
      </c>
      <c r="G304" s="4" t="s">
        <v>712</v>
      </c>
      <c r="H304" s="4" t="s">
        <v>713</v>
      </c>
      <c r="I304" s="156">
        <f>IF(RawDataGenPO[[#This Row],[PO No.]]="","",RawDataGenPO[[#This Row],[DMY Create PR]]+7)</f>
        <v>45548</v>
      </c>
      <c r="J304" s="156"/>
      <c r="K304" s="153">
        <f>IF(RawDataGenPO[[#This Row],[PO No.]]="","",10)</f>
        <v>10</v>
      </c>
      <c r="L304" s="4" t="s">
        <v>714</v>
      </c>
      <c r="M304" s="35" t="s">
        <v>187</v>
      </c>
      <c r="N304" s="35" t="s">
        <v>47</v>
      </c>
      <c r="O304" s="3">
        <v>1</v>
      </c>
      <c r="P304" s="39" t="s">
        <v>715</v>
      </c>
      <c r="Q304" s="65">
        <v>2</v>
      </c>
      <c r="R304" s="4" t="s">
        <v>221</v>
      </c>
      <c r="S304" s="41">
        <f>RawDataGenPO[[#This Row],[Total price]]/RawDataGenPO[[#This Row],[Qty'']]</f>
        <v>865</v>
      </c>
      <c r="T304" s="63">
        <v>1730</v>
      </c>
      <c r="U304" s="13" t="s">
        <v>149</v>
      </c>
      <c r="V304" s="35" t="s">
        <v>263</v>
      </c>
      <c r="W304" s="4" t="s">
        <v>9</v>
      </c>
      <c r="X304" s="4"/>
      <c r="Y304" s="14">
        <v>45558</v>
      </c>
      <c r="Z304" s="14"/>
      <c r="AA304" s="191">
        <f>IF(RawDataGenPO[[#This Row],[Date Gen PO]]="","",RawDataGenPO[[#This Row],[Date recive bill]]-RawDataGenPO[[#This Row],[Date Gen PO]])</f>
        <v>10</v>
      </c>
      <c r="AB304" s="192" t="str">
        <f>IF(RawDataGenPO[[#This Row],[GRN-PO date (Day)]]&gt;RawDataGenPO[[#This Row],[Lead time delivery (day)]],"over deliverry","Ontime")</f>
        <v>Ontime</v>
      </c>
      <c r="AC304" s="194"/>
    </row>
    <row r="305" spans="1:29" s="6" customFormat="1" ht="14.25" x14ac:dyDescent="0.25">
      <c r="A305" s="4">
        <f>ROW()-ROW(RawDataGenPO[[#Headers],[No.]])</f>
        <v>304</v>
      </c>
      <c r="B305" s="35" t="s">
        <v>18</v>
      </c>
      <c r="C305" s="43">
        <v>45541</v>
      </c>
      <c r="D305" s="38"/>
      <c r="E305" s="38"/>
      <c r="F305" s="43">
        <v>45541</v>
      </c>
      <c r="G305" s="4" t="s">
        <v>712</v>
      </c>
      <c r="H305" s="4" t="s">
        <v>713</v>
      </c>
      <c r="I305" s="156">
        <f>IF(RawDataGenPO[[#This Row],[PO No.]]="","",RawDataGenPO[[#This Row],[DMY Create PR]]+7)</f>
        <v>45548</v>
      </c>
      <c r="J305" s="156"/>
      <c r="K305" s="153">
        <f>IF(RawDataGenPO[[#This Row],[PO No.]]="","",10)</f>
        <v>10</v>
      </c>
      <c r="L305" s="4" t="s">
        <v>716</v>
      </c>
      <c r="M305" s="35" t="s">
        <v>187</v>
      </c>
      <c r="N305" s="35" t="s">
        <v>47</v>
      </c>
      <c r="O305" s="3">
        <v>2</v>
      </c>
      <c r="P305" s="39" t="s">
        <v>717</v>
      </c>
      <c r="Q305" s="65">
        <v>10</v>
      </c>
      <c r="R305" s="4" t="s">
        <v>221</v>
      </c>
      <c r="S305" s="41">
        <f>RawDataGenPO[[#This Row],[Total price]]/RawDataGenPO[[#This Row],[Qty'']]</f>
        <v>13</v>
      </c>
      <c r="T305" s="63">
        <v>130</v>
      </c>
      <c r="U305" s="13" t="s">
        <v>149</v>
      </c>
      <c r="V305" s="35" t="s">
        <v>263</v>
      </c>
      <c r="W305" s="4" t="s">
        <v>9</v>
      </c>
      <c r="X305" s="4"/>
      <c r="Y305" s="14">
        <v>45558</v>
      </c>
      <c r="Z305" s="14"/>
      <c r="AA305" s="191">
        <f>IF(RawDataGenPO[[#This Row],[Date Gen PO]]="","",RawDataGenPO[[#This Row],[Date recive bill]]-RawDataGenPO[[#This Row],[Date Gen PO]])</f>
        <v>10</v>
      </c>
      <c r="AB305" s="192" t="str">
        <f>IF(RawDataGenPO[[#This Row],[GRN-PO date (Day)]]&gt;RawDataGenPO[[#This Row],[Lead time delivery (day)]],"over deliverry","Ontime")</f>
        <v>Ontime</v>
      </c>
      <c r="AC305" s="194"/>
    </row>
    <row r="306" spans="1:29" s="6" customFormat="1" ht="15" x14ac:dyDescent="0.25">
      <c r="A306" s="4">
        <f>ROW()-ROW(RawDataGenPO[[#Headers],[No.]])</f>
        <v>305</v>
      </c>
      <c r="B306" s="35" t="s">
        <v>18</v>
      </c>
      <c r="C306" s="43">
        <v>45541</v>
      </c>
      <c r="D306" s="38"/>
      <c r="E306" s="38"/>
      <c r="F306" s="43">
        <v>45541</v>
      </c>
      <c r="G306" s="4" t="s">
        <v>712</v>
      </c>
      <c r="H306" s="4" t="s">
        <v>718</v>
      </c>
      <c r="I306" s="156">
        <f>IF(RawDataGenPO[[#This Row],[PO No.]]="","",RawDataGenPO[[#This Row],[DMY Create PR]]+7)</f>
        <v>45548</v>
      </c>
      <c r="J306" s="156"/>
      <c r="K306" s="153">
        <v>20</v>
      </c>
      <c r="L306" s="4" t="s">
        <v>719</v>
      </c>
      <c r="M306" s="35" t="s">
        <v>187</v>
      </c>
      <c r="N306" s="35" t="s">
        <v>47</v>
      </c>
      <c r="O306" s="3">
        <v>1</v>
      </c>
      <c r="P306" s="305" t="s">
        <v>720</v>
      </c>
      <c r="Q306" s="65">
        <v>10</v>
      </c>
      <c r="R306" s="4" t="s">
        <v>221</v>
      </c>
      <c r="S306" s="41">
        <f>RawDataGenPO[[#This Row],[Total price]]/RawDataGenPO[[#This Row],[Qty'']]</f>
        <v>60</v>
      </c>
      <c r="T306" s="63">
        <v>600</v>
      </c>
      <c r="U306" s="13" t="s">
        <v>149</v>
      </c>
      <c r="V306" s="35" t="s">
        <v>334</v>
      </c>
      <c r="W306" s="4" t="s">
        <v>9</v>
      </c>
      <c r="X306" s="4"/>
      <c r="Y306" s="14">
        <v>45568</v>
      </c>
      <c r="Z306" s="14"/>
      <c r="AA306" s="191">
        <f>IF(RawDataGenPO[[#This Row],[Date Gen PO]]="","",RawDataGenPO[[#This Row],[Date recive bill]]-RawDataGenPO[[#This Row],[Date Gen PO]])</f>
        <v>20</v>
      </c>
      <c r="AB306" s="192" t="str">
        <f>IF(RawDataGenPO[[#This Row],[GRN-PO date (Day)]]&gt;RawDataGenPO[[#This Row],[Lead time delivery (day)]],"over deliverry","Ontime")</f>
        <v>Ontime</v>
      </c>
      <c r="AC306" s="194"/>
    </row>
    <row r="307" spans="1:29" s="6" customFormat="1" ht="15" x14ac:dyDescent="0.25">
      <c r="A307" s="4">
        <f>ROW()-ROW(RawDataGenPO[[#Headers],[No.]])</f>
        <v>306</v>
      </c>
      <c r="B307" s="35" t="s">
        <v>18</v>
      </c>
      <c r="C307" s="43">
        <v>45541</v>
      </c>
      <c r="D307" s="38"/>
      <c r="E307" s="38"/>
      <c r="F307" s="43">
        <v>45541</v>
      </c>
      <c r="G307" s="4" t="s">
        <v>721</v>
      </c>
      <c r="H307" s="4" t="s">
        <v>722</v>
      </c>
      <c r="I307" s="156">
        <f>IF(RawDataGenPO[[#This Row],[PO No.]]="","",RawDataGenPO[[#This Row],[DMY Create PR]]+7)</f>
        <v>45548</v>
      </c>
      <c r="J307" s="156"/>
      <c r="K307" s="153">
        <v>15</v>
      </c>
      <c r="L307" s="4" t="s">
        <v>145</v>
      </c>
      <c r="M307" s="35" t="s">
        <v>159</v>
      </c>
      <c r="N307" s="35" t="s">
        <v>39</v>
      </c>
      <c r="O307" s="3">
        <v>1</v>
      </c>
      <c r="P307" s="39" t="s">
        <v>723</v>
      </c>
      <c r="Q307" s="96">
        <v>100</v>
      </c>
      <c r="R307" s="4" t="s">
        <v>221</v>
      </c>
      <c r="S307" s="41">
        <f>RawDataGenPO[[#This Row],[Total price]]/RawDataGenPO[[#This Row],[Qty'']]</f>
        <v>4.8</v>
      </c>
      <c r="T307" s="97">
        <v>480</v>
      </c>
      <c r="U307" s="13" t="s">
        <v>149</v>
      </c>
      <c r="V307" s="35" t="s">
        <v>162</v>
      </c>
      <c r="W307" s="4" t="s">
        <v>9</v>
      </c>
      <c r="X307" s="4"/>
      <c r="Y307" s="14">
        <v>45559</v>
      </c>
      <c r="Z307" s="14"/>
      <c r="AA307" s="191">
        <f>IF(RawDataGenPO[[#This Row],[Date Gen PO]]="","",RawDataGenPO[[#This Row],[Date recive bill]]-RawDataGenPO[[#This Row],[Date Gen PO]])</f>
        <v>11</v>
      </c>
      <c r="AB307" s="192" t="str">
        <f>IF(RawDataGenPO[[#This Row],[GRN-PO date (Day)]]&gt;RawDataGenPO[[#This Row],[Lead time delivery (day)]],"over deliverry","Ontime")</f>
        <v>Ontime</v>
      </c>
      <c r="AC307" s="194"/>
    </row>
    <row r="308" spans="1:29" s="6" customFormat="1" ht="15" x14ac:dyDescent="0.25">
      <c r="A308" s="4">
        <f>ROW()-ROW(RawDataGenPO[[#Headers],[No.]])</f>
        <v>307</v>
      </c>
      <c r="B308" s="35" t="s">
        <v>18</v>
      </c>
      <c r="C308" s="43">
        <v>45541</v>
      </c>
      <c r="D308" s="38"/>
      <c r="E308" s="38"/>
      <c r="F308" s="43">
        <v>45541</v>
      </c>
      <c r="G308" s="4" t="s">
        <v>721</v>
      </c>
      <c r="H308" s="4" t="s">
        <v>722</v>
      </c>
      <c r="I308" s="156">
        <f>IF(RawDataGenPO[[#This Row],[PO No.]]="","",RawDataGenPO[[#This Row],[DMY Create PR]]+7)</f>
        <v>45548</v>
      </c>
      <c r="J308" s="156"/>
      <c r="K308" s="153">
        <v>15</v>
      </c>
      <c r="L308" s="4" t="s">
        <v>145</v>
      </c>
      <c r="M308" s="35" t="s">
        <v>159</v>
      </c>
      <c r="N308" s="35" t="s">
        <v>39</v>
      </c>
      <c r="O308" s="3">
        <v>2</v>
      </c>
      <c r="P308" s="39" t="s">
        <v>724</v>
      </c>
      <c r="Q308" s="96">
        <v>50</v>
      </c>
      <c r="R308" s="4" t="s">
        <v>221</v>
      </c>
      <c r="S308" s="41">
        <f>RawDataGenPO[[#This Row],[Total price]]/RawDataGenPO[[#This Row],[Qty'']]</f>
        <v>6</v>
      </c>
      <c r="T308" s="97">
        <v>300</v>
      </c>
      <c r="U308" s="13" t="s">
        <v>149</v>
      </c>
      <c r="V308" s="35" t="s">
        <v>162</v>
      </c>
      <c r="W308" s="4" t="s">
        <v>9</v>
      </c>
      <c r="X308" s="4"/>
      <c r="Y308" s="14">
        <v>45559</v>
      </c>
      <c r="Z308" s="14"/>
      <c r="AA308" s="191">
        <f>IF(RawDataGenPO[[#This Row],[Date Gen PO]]="","",RawDataGenPO[[#This Row],[Date recive bill]]-RawDataGenPO[[#This Row],[Date Gen PO]])</f>
        <v>11</v>
      </c>
      <c r="AB308" s="192" t="str">
        <f>IF(RawDataGenPO[[#This Row],[GRN-PO date (Day)]]&gt;RawDataGenPO[[#This Row],[Lead time delivery (day)]],"over deliverry","Ontime")</f>
        <v>Ontime</v>
      </c>
      <c r="AC308" s="194"/>
    </row>
    <row r="309" spans="1:29" s="6" customFormat="1" ht="15" x14ac:dyDescent="0.25">
      <c r="A309" s="4">
        <f>ROW()-ROW(RawDataGenPO[[#Headers],[No.]])</f>
        <v>308</v>
      </c>
      <c r="B309" s="35" t="s">
        <v>18</v>
      </c>
      <c r="C309" s="43">
        <v>45541</v>
      </c>
      <c r="D309" s="38"/>
      <c r="E309" s="38"/>
      <c r="F309" s="43">
        <v>45541</v>
      </c>
      <c r="G309" s="4" t="s">
        <v>721</v>
      </c>
      <c r="H309" s="4" t="s">
        <v>722</v>
      </c>
      <c r="I309" s="156">
        <f>IF(RawDataGenPO[[#This Row],[PO No.]]="","",RawDataGenPO[[#This Row],[DMY Create PR]]+7)</f>
        <v>45548</v>
      </c>
      <c r="J309" s="156"/>
      <c r="K309" s="153">
        <v>15</v>
      </c>
      <c r="L309" s="4" t="s">
        <v>145</v>
      </c>
      <c r="M309" s="35" t="s">
        <v>159</v>
      </c>
      <c r="N309" s="35" t="s">
        <v>39</v>
      </c>
      <c r="O309" s="3">
        <v>3</v>
      </c>
      <c r="P309" s="39" t="s">
        <v>725</v>
      </c>
      <c r="Q309" s="96">
        <v>50</v>
      </c>
      <c r="R309" s="4" t="s">
        <v>221</v>
      </c>
      <c r="S309" s="41">
        <f>RawDataGenPO[[#This Row],[Total price]]/RawDataGenPO[[#This Row],[Qty'']]</f>
        <v>3.6</v>
      </c>
      <c r="T309" s="97">
        <v>180</v>
      </c>
      <c r="U309" s="13" t="s">
        <v>149</v>
      </c>
      <c r="V309" s="35" t="s">
        <v>162</v>
      </c>
      <c r="W309" s="4" t="s">
        <v>9</v>
      </c>
      <c r="X309" s="4"/>
      <c r="Y309" s="14">
        <v>45559</v>
      </c>
      <c r="Z309" s="14"/>
      <c r="AA309" s="191">
        <f>IF(RawDataGenPO[[#This Row],[Date Gen PO]]="","",RawDataGenPO[[#This Row],[Date recive bill]]-RawDataGenPO[[#This Row],[Date Gen PO]])</f>
        <v>11</v>
      </c>
      <c r="AB309" s="192" t="str">
        <f>IF(RawDataGenPO[[#This Row],[GRN-PO date (Day)]]&gt;RawDataGenPO[[#This Row],[Lead time delivery (day)]],"over deliverry","Ontime")</f>
        <v>Ontime</v>
      </c>
      <c r="AC309" s="194"/>
    </row>
    <row r="310" spans="1:29" s="6" customFormat="1" ht="15" x14ac:dyDescent="0.25">
      <c r="A310" s="4">
        <f>ROW()-ROW(RawDataGenPO[[#Headers],[No.]])</f>
        <v>309</v>
      </c>
      <c r="B310" s="35" t="s">
        <v>18</v>
      </c>
      <c r="C310" s="43">
        <v>45541</v>
      </c>
      <c r="D310" s="38"/>
      <c r="E310" s="38"/>
      <c r="F310" s="43">
        <v>45541</v>
      </c>
      <c r="G310" s="4" t="s">
        <v>721</v>
      </c>
      <c r="H310" s="4" t="s">
        <v>722</v>
      </c>
      <c r="I310" s="156">
        <f>IF(RawDataGenPO[[#This Row],[PO No.]]="","",RawDataGenPO[[#This Row],[DMY Create PR]]+7)</f>
        <v>45548</v>
      </c>
      <c r="J310" s="156"/>
      <c r="K310" s="153">
        <v>15</v>
      </c>
      <c r="L310" s="4" t="s">
        <v>145</v>
      </c>
      <c r="M310" s="35" t="s">
        <v>159</v>
      </c>
      <c r="N310" s="35" t="s">
        <v>39</v>
      </c>
      <c r="O310" s="3">
        <v>4</v>
      </c>
      <c r="P310" s="39" t="s">
        <v>726</v>
      </c>
      <c r="Q310" s="96">
        <v>1</v>
      </c>
      <c r="R310" s="4" t="s">
        <v>221</v>
      </c>
      <c r="S310" s="41">
        <f>RawDataGenPO[[#This Row],[Total price]]/RawDataGenPO[[#This Row],[Qty'']]</f>
        <v>660</v>
      </c>
      <c r="T310" s="97">
        <v>660</v>
      </c>
      <c r="U310" s="13" t="s">
        <v>149</v>
      </c>
      <c r="V310" s="35" t="s">
        <v>162</v>
      </c>
      <c r="W310" s="4" t="s">
        <v>9</v>
      </c>
      <c r="X310" s="4"/>
      <c r="Y310" s="14">
        <v>45559</v>
      </c>
      <c r="Z310" s="14"/>
      <c r="AA310" s="191">
        <f>IF(RawDataGenPO[[#This Row],[Date Gen PO]]="","",RawDataGenPO[[#This Row],[Date recive bill]]-RawDataGenPO[[#This Row],[Date Gen PO]])</f>
        <v>11</v>
      </c>
      <c r="AB310" s="192" t="str">
        <f>IF(RawDataGenPO[[#This Row],[GRN-PO date (Day)]]&gt;RawDataGenPO[[#This Row],[Lead time delivery (day)]],"over deliverry","Ontime")</f>
        <v>Ontime</v>
      </c>
      <c r="AC310" s="194"/>
    </row>
    <row r="311" spans="1:29" s="6" customFormat="1" ht="15" x14ac:dyDescent="0.25">
      <c r="A311" s="4">
        <f>ROW()-ROW(RawDataGenPO[[#Headers],[No.]])</f>
        <v>310</v>
      </c>
      <c r="B311" s="35" t="s">
        <v>18</v>
      </c>
      <c r="C311" s="43">
        <v>45541</v>
      </c>
      <c r="D311" s="38"/>
      <c r="E311" s="38"/>
      <c r="F311" s="43">
        <v>45541</v>
      </c>
      <c r="G311" s="4" t="s">
        <v>721</v>
      </c>
      <c r="H311" s="68" t="s">
        <v>722</v>
      </c>
      <c r="I311" s="156">
        <f>IF(RawDataGenPO[[#This Row],[PO No.]]="","",RawDataGenPO[[#This Row],[DMY Create PR]]+7)</f>
        <v>45548</v>
      </c>
      <c r="J311" s="156"/>
      <c r="K311" s="153">
        <v>15</v>
      </c>
      <c r="L311" s="4" t="s">
        <v>145</v>
      </c>
      <c r="M311" s="35" t="s">
        <v>159</v>
      </c>
      <c r="N311" s="35" t="s">
        <v>39</v>
      </c>
      <c r="O311" s="3">
        <v>5</v>
      </c>
      <c r="P311" s="39" t="s">
        <v>727</v>
      </c>
      <c r="Q311" s="54">
        <v>10</v>
      </c>
      <c r="R311" s="4" t="s">
        <v>221</v>
      </c>
      <c r="S311" s="41">
        <f>RawDataGenPO[[#This Row],[Total price]]/RawDataGenPO[[#This Row],[Qty'']]</f>
        <v>37</v>
      </c>
      <c r="T311" s="75">
        <v>370</v>
      </c>
      <c r="U311" s="13" t="s">
        <v>149</v>
      </c>
      <c r="V311" s="35" t="s">
        <v>162</v>
      </c>
      <c r="W311" s="4" t="s">
        <v>9</v>
      </c>
      <c r="X311" s="4"/>
      <c r="Y311" s="14">
        <v>45559</v>
      </c>
      <c r="Z311" s="14"/>
      <c r="AA311" s="191">
        <f>IF(RawDataGenPO[[#This Row],[Date Gen PO]]="","",RawDataGenPO[[#This Row],[Date recive bill]]-RawDataGenPO[[#This Row],[Date Gen PO]])</f>
        <v>11</v>
      </c>
      <c r="AB311" s="192" t="str">
        <f>IF(RawDataGenPO[[#This Row],[GRN-PO date (Day)]]&gt;RawDataGenPO[[#This Row],[Lead time delivery (day)]],"over deliverry","Ontime")</f>
        <v>Ontime</v>
      </c>
      <c r="AC311" s="194"/>
    </row>
    <row r="312" spans="1:29" s="6" customFormat="1" ht="15" x14ac:dyDescent="0.25">
      <c r="A312" s="4">
        <f>ROW()-ROW(RawDataGenPO[[#Headers],[No.]])</f>
        <v>311</v>
      </c>
      <c r="B312" s="35" t="s">
        <v>18</v>
      </c>
      <c r="C312" s="43">
        <v>45541</v>
      </c>
      <c r="D312" s="38"/>
      <c r="E312" s="38"/>
      <c r="F312" s="43">
        <v>45541</v>
      </c>
      <c r="G312" s="4" t="s">
        <v>721</v>
      </c>
      <c r="H312" s="68" t="s">
        <v>722</v>
      </c>
      <c r="I312" s="156">
        <f>IF(RawDataGenPO[[#This Row],[PO No.]]="","",RawDataGenPO[[#This Row],[DMY Create PR]]+7)</f>
        <v>45548</v>
      </c>
      <c r="J312" s="156"/>
      <c r="K312" s="153">
        <v>15</v>
      </c>
      <c r="L312" s="4" t="s">
        <v>145</v>
      </c>
      <c r="M312" s="35" t="s">
        <v>159</v>
      </c>
      <c r="N312" s="35" t="s">
        <v>39</v>
      </c>
      <c r="O312" s="3">
        <v>6</v>
      </c>
      <c r="P312" s="39" t="s">
        <v>728</v>
      </c>
      <c r="Q312" s="54">
        <v>10</v>
      </c>
      <c r="R312" s="4" t="s">
        <v>221</v>
      </c>
      <c r="S312" s="41">
        <f>RawDataGenPO[[#This Row],[Total price]]/RawDataGenPO[[#This Row],[Qty'']]</f>
        <v>20</v>
      </c>
      <c r="T312" s="75">
        <v>200</v>
      </c>
      <c r="U312" s="13" t="s">
        <v>149</v>
      </c>
      <c r="V312" s="35" t="s">
        <v>162</v>
      </c>
      <c r="W312" s="4" t="s">
        <v>9</v>
      </c>
      <c r="X312" s="4"/>
      <c r="Y312" s="14">
        <v>45559</v>
      </c>
      <c r="Z312" s="14"/>
      <c r="AA312" s="191">
        <f>IF(RawDataGenPO[[#This Row],[Date Gen PO]]="","",RawDataGenPO[[#This Row],[Date recive bill]]-RawDataGenPO[[#This Row],[Date Gen PO]])</f>
        <v>11</v>
      </c>
      <c r="AB312" s="192" t="str">
        <f>IF(RawDataGenPO[[#This Row],[GRN-PO date (Day)]]&gt;RawDataGenPO[[#This Row],[Lead time delivery (day)]],"over deliverry","Ontime")</f>
        <v>Ontime</v>
      </c>
      <c r="AC312" s="194"/>
    </row>
    <row r="313" spans="1:29" s="6" customFormat="1" ht="15" x14ac:dyDescent="0.25">
      <c r="A313" s="4">
        <f>ROW()-ROW(RawDataGenPO[[#Headers],[No.]])</f>
        <v>312</v>
      </c>
      <c r="B313" s="35" t="s">
        <v>18</v>
      </c>
      <c r="C313" s="43">
        <v>45541</v>
      </c>
      <c r="D313" s="38"/>
      <c r="E313" s="38"/>
      <c r="F313" s="43">
        <v>45541</v>
      </c>
      <c r="G313" s="4" t="s">
        <v>721</v>
      </c>
      <c r="H313" s="68" t="s">
        <v>722</v>
      </c>
      <c r="I313" s="156">
        <f>IF(RawDataGenPO[[#This Row],[PO No.]]="","",RawDataGenPO[[#This Row],[DMY Create PR]]+7)</f>
        <v>45548</v>
      </c>
      <c r="J313" s="156"/>
      <c r="K313" s="153">
        <v>15</v>
      </c>
      <c r="L313" s="4" t="s">
        <v>145</v>
      </c>
      <c r="M313" s="35" t="s">
        <v>159</v>
      </c>
      <c r="N313" s="35" t="s">
        <v>39</v>
      </c>
      <c r="O313" s="3">
        <v>7</v>
      </c>
      <c r="P313" s="39" t="s">
        <v>729</v>
      </c>
      <c r="Q313" s="54">
        <v>10</v>
      </c>
      <c r="R313" s="4" t="s">
        <v>221</v>
      </c>
      <c r="S313" s="41">
        <f>RawDataGenPO[[#This Row],[Total price]]/RawDataGenPO[[#This Row],[Qty'']]</f>
        <v>60</v>
      </c>
      <c r="T313" s="75">
        <v>600</v>
      </c>
      <c r="U313" s="13" t="s">
        <v>149</v>
      </c>
      <c r="V313" s="35" t="s">
        <v>162</v>
      </c>
      <c r="W313" s="4" t="s">
        <v>9</v>
      </c>
      <c r="X313" s="4"/>
      <c r="Y313" s="14">
        <v>45559</v>
      </c>
      <c r="Z313" s="14"/>
      <c r="AA313" s="191">
        <f>IF(RawDataGenPO[[#This Row],[Date Gen PO]]="","",RawDataGenPO[[#This Row],[Date recive bill]]-RawDataGenPO[[#This Row],[Date Gen PO]])</f>
        <v>11</v>
      </c>
      <c r="AB313" s="192" t="str">
        <f>IF(RawDataGenPO[[#This Row],[GRN-PO date (Day)]]&gt;RawDataGenPO[[#This Row],[Lead time delivery (day)]],"over deliverry","Ontime")</f>
        <v>Ontime</v>
      </c>
      <c r="AC313" s="194"/>
    </row>
    <row r="314" spans="1:29" s="6" customFormat="1" ht="15" x14ac:dyDescent="0.25">
      <c r="A314" s="4">
        <f>ROW()-ROW(RawDataGenPO[[#Headers],[No.]])</f>
        <v>313</v>
      </c>
      <c r="B314" s="35" t="s">
        <v>18</v>
      </c>
      <c r="C314" s="43">
        <v>45541</v>
      </c>
      <c r="D314" s="38"/>
      <c r="E314" s="38"/>
      <c r="F314" s="43">
        <v>45541</v>
      </c>
      <c r="G314" s="4" t="s">
        <v>721</v>
      </c>
      <c r="H314" s="68" t="s">
        <v>722</v>
      </c>
      <c r="I314" s="156">
        <f>IF(RawDataGenPO[[#This Row],[PO No.]]="","",RawDataGenPO[[#This Row],[DMY Create PR]]+7)</f>
        <v>45548</v>
      </c>
      <c r="J314" s="156"/>
      <c r="K314" s="153">
        <v>15</v>
      </c>
      <c r="L314" s="4" t="s">
        <v>145</v>
      </c>
      <c r="M314" s="35" t="s">
        <v>159</v>
      </c>
      <c r="N314" s="35" t="s">
        <v>39</v>
      </c>
      <c r="O314" s="3">
        <v>8</v>
      </c>
      <c r="P314" s="62" t="s">
        <v>730</v>
      </c>
      <c r="Q314" s="54">
        <v>1</v>
      </c>
      <c r="R314" s="4" t="s">
        <v>221</v>
      </c>
      <c r="S314" s="41">
        <f>RawDataGenPO[[#This Row],[Total price]]/RawDataGenPO[[#This Row],[Qty'']]</f>
        <v>1070</v>
      </c>
      <c r="T314" s="75">
        <v>1070</v>
      </c>
      <c r="U314" s="13" t="s">
        <v>149</v>
      </c>
      <c r="V314" s="35" t="s">
        <v>162</v>
      </c>
      <c r="W314" s="4" t="s">
        <v>9</v>
      </c>
      <c r="X314" s="4"/>
      <c r="Y314" s="14">
        <v>45559</v>
      </c>
      <c r="Z314" s="14"/>
      <c r="AA314" s="191">
        <f>IF(RawDataGenPO[[#This Row],[Date Gen PO]]="","",RawDataGenPO[[#This Row],[Date recive bill]]-RawDataGenPO[[#This Row],[Date Gen PO]])</f>
        <v>11</v>
      </c>
      <c r="AB314" s="192" t="str">
        <f>IF(RawDataGenPO[[#This Row],[GRN-PO date (Day)]]&gt;RawDataGenPO[[#This Row],[Lead time delivery (day)]],"over deliverry","Ontime")</f>
        <v>Ontime</v>
      </c>
      <c r="AC314" s="194"/>
    </row>
    <row r="315" spans="1:29" s="6" customFormat="1" ht="15" x14ac:dyDescent="0.25">
      <c r="A315" s="4">
        <f>ROW()-ROW(RawDataGenPO[[#Headers],[No.]])</f>
        <v>314</v>
      </c>
      <c r="B315" s="35" t="s">
        <v>18</v>
      </c>
      <c r="C315" s="43">
        <v>45541</v>
      </c>
      <c r="D315" s="38"/>
      <c r="E315" s="38"/>
      <c r="F315" s="43">
        <v>45541</v>
      </c>
      <c r="G315" s="4" t="s">
        <v>721</v>
      </c>
      <c r="H315" s="68" t="s">
        <v>722</v>
      </c>
      <c r="I315" s="156">
        <f>IF(RawDataGenPO[[#This Row],[PO No.]]="","",RawDataGenPO[[#This Row],[DMY Create PR]]+7)</f>
        <v>45548</v>
      </c>
      <c r="J315" s="156"/>
      <c r="K315" s="153">
        <v>15</v>
      </c>
      <c r="L315" s="4" t="s">
        <v>145</v>
      </c>
      <c r="M315" s="35" t="s">
        <v>159</v>
      </c>
      <c r="N315" s="35" t="s">
        <v>39</v>
      </c>
      <c r="O315" s="3">
        <v>9</v>
      </c>
      <c r="P315" s="62" t="s">
        <v>731</v>
      </c>
      <c r="Q315" s="54">
        <v>100</v>
      </c>
      <c r="R315" s="4" t="s">
        <v>221</v>
      </c>
      <c r="S315" s="41">
        <f>RawDataGenPO[[#This Row],[Total price]]/RawDataGenPO[[#This Row],[Qty'']]</f>
        <v>3.2</v>
      </c>
      <c r="T315" s="75">
        <v>320</v>
      </c>
      <c r="U315" s="13" t="s">
        <v>149</v>
      </c>
      <c r="V315" s="35" t="s">
        <v>162</v>
      </c>
      <c r="W315" s="4" t="s">
        <v>9</v>
      </c>
      <c r="X315" s="4"/>
      <c r="Y315" s="14">
        <v>45559</v>
      </c>
      <c r="Z315" s="14"/>
      <c r="AA315" s="191">
        <f>IF(RawDataGenPO[[#This Row],[Date Gen PO]]="","",RawDataGenPO[[#This Row],[Date recive bill]]-RawDataGenPO[[#This Row],[Date Gen PO]])</f>
        <v>11</v>
      </c>
      <c r="AB315" s="192" t="str">
        <f>IF(RawDataGenPO[[#This Row],[GRN-PO date (Day)]]&gt;RawDataGenPO[[#This Row],[Lead time delivery (day)]],"over deliverry","Ontime")</f>
        <v>Ontime</v>
      </c>
      <c r="AC315" s="194"/>
    </row>
    <row r="316" spans="1:29" s="6" customFormat="1" ht="28.5" x14ac:dyDescent="0.25">
      <c r="A316" s="4">
        <f>ROW()-ROW(RawDataGenPO[[#Headers],[No.]])</f>
        <v>315</v>
      </c>
      <c r="B316" s="35" t="s">
        <v>18</v>
      </c>
      <c r="C316" s="43">
        <v>45541</v>
      </c>
      <c r="D316" s="38"/>
      <c r="E316" s="38"/>
      <c r="F316" s="43">
        <v>45541</v>
      </c>
      <c r="G316" s="4" t="s">
        <v>732</v>
      </c>
      <c r="H316" s="68" t="s">
        <v>733</v>
      </c>
      <c r="I316" s="156">
        <f>IF(RawDataGenPO[[#This Row],[PO No.]]="","",RawDataGenPO[[#This Row],[DMY Create PR]]+7)</f>
        <v>45548</v>
      </c>
      <c r="J316" s="156"/>
      <c r="K316" s="153">
        <v>15</v>
      </c>
      <c r="L316" s="4" t="s">
        <v>145</v>
      </c>
      <c r="M316" s="35" t="s">
        <v>159</v>
      </c>
      <c r="N316" s="35" t="s">
        <v>39</v>
      </c>
      <c r="O316" s="3">
        <v>1</v>
      </c>
      <c r="P316" s="62" t="s">
        <v>734</v>
      </c>
      <c r="Q316" s="40">
        <v>5</v>
      </c>
      <c r="R316" s="4" t="s">
        <v>398</v>
      </c>
      <c r="S316" s="41">
        <f>RawDataGenPO[[#This Row],[Total price]]/RawDataGenPO[[#This Row],[Qty'']]</f>
        <v>350</v>
      </c>
      <c r="T316" s="42">
        <v>1750</v>
      </c>
      <c r="U316" s="13" t="s">
        <v>149</v>
      </c>
      <c r="V316" s="35" t="s">
        <v>162</v>
      </c>
      <c r="W316" s="4" t="s">
        <v>9</v>
      </c>
      <c r="X316" s="4"/>
      <c r="Y316" s="14">
        <v>45559</v>
      </c>
      <c r="Z316" s="14"/>
      <c r="AA316" s="191">
        <f>IF(RawDataGenPO[[#This Row],[Date Gen PO]]="","",RawDataGenPO[[#This Row],[Date recive bill]]-RawDataGenPO[[#This Row],[Date Gen PO]])</f>
        <v>11</v>
      </c>
      <c r="AB316" s="192" t="str">
        <f>IF(RawDataGenPO[[#This Row],[GRN-PO date (Day)]]&gt;RawDataGenPO[[#This Row],[Lead time delivery (day)]],"over deliverry","Ontime")</f>
        <v>Ontime</v>
      </c>
      <c r="AC316" s="194"/>
    </row>
    <row r="317" spans="1:29" s="6" customFormat="1" ht="28.5" x14ac:dyDescent="0.25">
      <c r="A317" s="4">
        <f>ROW()-ROW(RawDataGenPO[[#Headers],[No.]])</f>
        <v>316</v>
      </c>
      <c r="B317" s="35" t="s">
        <v>18</v>
      </c>
      <c r="C317" s="43">
        <v>45541</v>
      </c>
      <c r="D317" s="295"/>
      <c r="E317" s="295"/>
      <c r="F317" s="43">
        <v>45541</v>
      </c>
      <c r="G317" s="4" t="s">
        <v>732</v>
      </c>
      <c r="H317" s="68" t="s">
        <v>733</v>
      </c>
      <c r="I317" s="156">
        <f>IF(RawDataGenPO[[#This Row],[PO No.]]="","",RawDataGenPO[[#This Row],[DMY Create PR]]+7)</f>
        <v>45548</v>
      </c>
      <c r="J317" s="156"/>
      <c r="K317" s="153">
        <v>15</v>
      </c>
      <c r="L317" s="4" t="s">
        <v>145</v>
      </c>
      <c r="M317" s="35" t="s">
        <v>159</v>
      </c>
      <c r="N317" s="35" t="s">
        <v>39</v>
      </c>
      <c r="O317" s="3">
        <v>2</v>
      </c>
      <c r="P317" s="62" t="s">
        <v>735</v>
      </c>
      <c r="Q317" s="40">
        <v>1</v>
      </c>
      <c r="R317" s="4" t="s">
        <v>398</v>
      </c>
      <c r="S317" s="41">
        <f>RawDataGenPO[[#This Row],[Total price]]/RawDataGenPO[[#This Row],[Qty'']]</f>
        <v>645</v>
      </c>
      <c r="T317" s="42">
        <v>645</v>
      </c>
      <c r="U317" s="13" t="s">
        <v>149</v>
      </c>
      <c r="V317" s="35" t="s">
        <v>162</v>
      </c>
      <c r="W317" s="4" t="s">
        <v>9</v>
      </c>
      <c r="X317" s="4"/>
      <c r="Y317" s="14">
        <v>45559</v>
      </c>
      <c r="Z317" s="14"/>
      <c r="AA317" s="191">
        <f>IF(RawDataGenPO[[#This Row],[Date Gen PO]]="","",RawDataGenPO[[#This Row],[Date recive bill]]-RawDataGenPO[[#This Row],[Date Gen PO]])</f>
        <v>11</v>
      </c>
      <c r="AB317" s="192" t="str">
        <f>IF(RawDataGenPO[[#This Row],[GRN-PO date (Day)]]&gt;RawDataGenPO[[#This Row],[Lead time delivery (day)]],"over deliverry","Ontime")</f>
        <v>Ontime</v>
      </c>
      <c r="AC317" s="194"/>
    </row>
    <row r="318" spans="1:29" s="6" customFormat="1" ht="28.5" x14ac:dyDescent="0.25">
      <c r="A318" s="4">
        <f>ROW()-ROW(RawDataGenPO[[#Headers],[No.]])</f>
        <v>317</v>
      </c>
      <c r="B318" s="35" t="s">
        <v>18</v>
      </c>
      <c r="C318" s="43">
        <v>45541</v>
      </c>
      <c r="D318" s="295"/>
      <c r="E318" s="295"/>
      <c r="F318" s="43">
        <v>45541</v>
      </c>
      <c r="G318" s="4" t="s">
        <v>736</v>
      </c>
      <c r="H318" s="68" t="s">
        <v>737</v>
      </c>
      <c r="I318" s="156">
        <f>IF(RawDataGenPO[[#This Row],[PO No.]]="","",RawDataGenPO[[#This Row],[DMY Create PR]]+7)</f>
        <v>45548</v>
      </c>
      <c r="J318" s="156"/>
      <c r="K318" s="153">
        <f>IF(RawDataGenPO[[#This Row],[PO No.]]="","",10)</f>
        <v>10</v>
      </c>
      <c r="L318" s="4" t="s">
        <v>145</v>
      </c>
      <c r="M318" s="35" t="s">
        <v>159</v>
      </c>
      <c r="N318" s="35" t="s">
        <v>39</v>
      </c>
      <c r="O318" s="3">
        <v>1</v>
      </c>
      <c r="P318" s="62" t="s">
        <v>738</v>
      </c>
      <c r="Q318" s="40">
        <v>2</v>
      </c>
      <c r="R318" s="93" t="s">
        <v>221</v>
      </c>
      <c r="S318" s="94">
        <f>RawDataGenPO[[#This Row],[Total price]]/RawDataGenPO[[#This Row],[Qty'']]</f>
        <v>3200</v>
      </c>
      <c r="T318" s="42">
        <v>6400</v>
      </c>
      <c r="U318" s="13" t="s">
        <v>149</v>
      </c>
      <c r="V318" s="35" t="s">
        <v>380</v>
      </c>
      <c r="W318" s="4" t="s">
        <v>9</v>
      </c>
      <c r="X318" s="4"/>
      <c r="Y318" s="14">
        <v>45554</v>
      </c>
      <c r="Z318" s="14"/>
      <c r="AA318" s="191">
        <f>IF(RawDataGenPO[[#This Row],[Date Gen PO]]="","",RawDataGenPO[[#This Row],[Date recive bill]]-RawDataGenPO[[#This Row],[Date Gen PO]])</f>
        <v>6</v>
      </c>
      <c r="AB318" s="192" t="str">
        <f>IF(RawDataGenPO[[#This Row],[GRN-PO date (Day)]]&gt;RawDataGenPO[[#This Row],[Lead time delivery (day)]],"over deliverry","Ontime")</f>
        <v>Ontime</v>
      </c>
      <c r="AC318" s="194"/>
    </row>
    <row r="319" spans="1:29" s="6" customFormat="1" ht="14.25" x14ac:dyDescent="0.25">
      <c r="A319" s="4">
        <f>ROW()-ROW(RawDataGenPO[[#Headers],[No.]])</f>
        <v>318</v>
      </c>
      <c r="B319" s="35" t="s">
        <v>18</v>
      </c>
      <c r="C319" s="43">
        <v>45541</v>
      </c>
      <c r="D319" s="295"/>
      <c r="E319" s="295"/>
      <c r="F319" s="43">
        <v>45541</v>
      </c>
      <c r="G319" s="4" t="s">
        <v>739</v>
      </c>
      <c r="H319" s="68" t="s">
        <v>740</v>
      </c>
      <c r="I319" s="156">
        <f>IF(RawDataGenPO[[#This Row],[PO No.]]="","",RawDataGenPO[[#This Row],[DMY Create PR]]+7)</f>
        <v>45548</v>
      </c>
      <c r="J319" s="156"/>
      <c r="K319" s="153">
        <f>IF(RawDataGenPO[[#This Row],[PO No.]]="","",10)</f>
        <v>10</v>
      </c>
      <c r="L319" s="4" t="s">
        <v>741</v>
      </c>
      <c r="M319" s="35" t="s">
        <v>187</v>
      </c>
      <c r="N319" s="35" t="s">
        <v>28</v>
      </c>
      <c r="O319" s="3">
        <v>1</v>
      </c>
      <c r="P319" s="62" t="s">
        <v>742</v>
      </c>
      <c r="Q319" s="40">
        <v>12</v>
      </c>
      <c r="R319" s="4" t="s">
        <v>221</v>
      </c>
      <c r="S319" s="41">
        <f>RawDataGenPO[[#This Row],[Total price]]/RawDataGenPO[[#This Row],[Qty'']]</f>
        <v>130</v>
      </c>
      <c r="T319" s="42">
        <v>1560</v>
      </c>
      <c r="U319" s="13" t="s">
        <v>149</v>
      </c>
      <c r="V319" s="35" t="s">
        <v>263</v>
      </c>
      <c r="W319" s="4" t="s">
        <v>9</v>
      </c>
      <c r="X319" s="4"/>
      <c r="Y319" s="14">
        <v>45558</v>
      </c>
      <c r="Z319" s="14"/>
      <c r="AA319" s="191">
        <f>IF(RawDataGenPO[[#This Row],[Date Gen PO]]="","",RawDataGenPO[[#This Row],[Date recive bill]]-RawDataGenPO[[#This Row],[Date Gen PO]])</f>
        <v>10</v>
      </c>
      <c r="AB319" s="192" t="str">
        <f>IF(RawDataGenPO[[#This Row],[GRN-PO date (Day)]]&gt;RawDataGenPO[[#This Row],[Lead time delivery (day)]],"over deliverry","Ontime")</f>
        <v>Ontime</v>
      </c>
      <c r="AC319" s="194"/>
    </row>
    <row r="320" spans="1:29" s="6" customFormat="1" ht="14.25" x14ac:dyDescent="0.25">
      <c r="A320" s="4">
        <f>ROW()-ROW(RawDataGenPO[[#Headers],[No.]])</f>
        <v>319</v>
      </c>
      <c r="B320" s="35" t="s">
        <v>18</v>
      </c>
      <c r="C320" s="43">
        <v>45541</v>
      </c>
      <c r="D320" s="295"/>
      <c r="E320" s="295"/>
      <c r="F320" s="43">
        <v>45541</v>
      </c>
      <c r="G320" s="4" t="s">
        <v>743</v>
      </c>
      <c r="H320" s="68" t="s">
        <v>744</v>
      </c>
      <c r="I320" s="156">
        <f>IF(RawDataGenPO[[#This Row],[PO No.]]="","",RawDataGenPO[[#This Row],[DMY Create PR]]+7)</f>
        <v>45548</v>
      </c>
      <c r="J320" s="156"/>
      <c r="K320" s="153">
        <f>IF(RawDataGenPO[[#This Row],[PO No.]]="","",10)</f>
        <v>10</v>
      </c>
      <c r="L320" s="4" t="s">
        <v>745</v>
      </c>
      <c r="M320" s="35" t="s">
        <v>187</v>
      </c>
      <c r="N320" s="35" t="s">
        <v>28</v>
      </c>
      <c r="O320" s="3">
        <v>1</v>
      </c>
      <c r="P320" s="62" t="s">
        <v>746</v>
      </c>
      <c r="Q320" s="40">
        <v>5</v>
      </c>
      <c r="R320" s="4" t="s">
        <v>221</v>
      </c>
      <c r="S320" s="41">
        <f>RawDataGenPO[[#This Row],[Total price]]/RawDataGenPO[[#This Row],[Qty'']]</f>
        <v>3881.78</v>
      </c>
      <c r="T320" s="42">
        <v>19408.900000000001</v>
      </c>
      <c r="U320" s="13" t="s">
        <v>149</v>
      </c>
      <c r="V320" s="35" t="s">
        <v>747</v>
      </c>
      <c r="W320" s="4" t="s">
        <v>9</v>
      </c>
      <c r="X320" s="4"/>
      <c r="Y320" s="14">
        <v>45554</v>
      </c>
      <c r="Z320" s="14"/>
      <c r="AA320" s="191">
        <f>IF(RawDataGenPO[[#This Row],[Date Gen PO]]="","",RawDataGenPO[[#This Row],[Date recive bill]]-RawDataGenPO[[#This Row],[Date Gen PO]])</f>
        <v>6</v>
      </c>
      <c r="AB320" s="192" t="str">
        <f>IF(RawDataGenPO[[#This Row],[GRN-PO date (Day)]]&gt;RawDataGenPO[[#This Row],[Lead time delivery (day)]],"over deliverry","Ontime")</f>
        <v>Ontime</v>
      </c>
      <c r="AC320" s="194"/>
    </row>
    <row r="321" spans="1:29" s="6" customFormat="1" ht="14.25" x14ac:dyDescent="0.25">
      <c r="A321" s="4">
        <f>ROW()-ROW(RawDataGenPO[[#Headers],[No.]])</f>
        <v>320</v>
      </c>
      <c r="B321" s="35" t="s">
        <v>18</v>
      </c>
      <c r="C321" s="43">
        <v>45541</v>
      </c>
      <c r="D321" s="295"/>
      <c r="E321" s="295"/>
      <c r="F321" s="43">
        <v>45541</v>
      </c>
      <c r="G321" s="4" t="s">
        <v>743</v>
      </c>
      <c r="H321" s="68" t="s">
        <v>744</v>
      </c>
      <c r="I321" s="156">
        <f>IF(RawDataGenPO[[#This Row],[PO No.]]="","",RawDataGenPO[[#This Row],[DMY Create PR]]+7)</f>
        <v>45548</v>
      </c>
      <c r="J321" s="156"/>
      <c r="K321" s="153">
        <f>IF(RawDataGenPO[[#This Row],[PO No.]]="","",10)</f>
        <v>10</v>
      </c>
      <c r="L321" s="4" t="s">
        <v>748</v>
      </c>
      <c r="M321" s="35" t="s">
        <v>187</v>
      </c>
      <c r="N321" s="35" t="s">
        <v>28</v>
      </c>
      <c r="O321" s="3">
        <v>2</v>
      </c>
      <c r="P321" s="62" t="s">
        <v>749</v>
      </c>
      <c r="Q321" s="40">
        <v>2</v>
      </c>
      <c r="R321" s="4" t="s">
        <v>221</v>
      </c>
      <c r="S321" s="41">
        <f>RawDataGenPO[[#This Row],[Total price]]/RawDataGenPO[[#This Row],[Qty'']]</f>
        <v>4535.9799999999996</v>
      </c>
      <c r="T321" s="42">
        <v>9071.9599999999991</v>
      </c>
      <c r="U321" s="13" t="s">
        <v>149</v>
      </c>
      <c r="V321" s="35" t="s">
        <v>747</v>
      </c>
      <c r="W321" s="4" t="s">
        <v>9</v>
      </c>
      <c r="X321" s="4"/>
      <c r="Y321" s="14">
        <v>45554</v>
      </c>
      <c r="Z321" s="14"/>
      <c r="AA321" s="191">
        <f>IF(RawDataGenPO[[#This Row],[Date Gen PO]]="","",RawDataGenPO[[#This Row],[Date recive bill]]-RawDataGenPO[[#This Row],[Date Gen PO]])</f>
        <v>6</v>
      </c>
      <c r="AB321" s="192" t="str">
        <f>IF(RawDataGenPO[[#This Row],[GRN-PO date (Day)]]&gt;RawDataGenPO[[#This Row],[Lead time delivery (day)]],"over deliverry","Ontime")</f>
        <v>Ontime</v>
      </c>
      <c r="AC321" s="194"/>
    </row>
    <row r="322" spans="1:29" s="6" customFormat="1" ht="28.5" x14ac:dyDescent="0.25">
      <c r="A322" s="4">
        <f>ROW()-ROW(RawDataGenPO[[#Headers],[No.]])</f>
        <v>321</v>
      </c>
      <c r="B322" s="35" t="s">
        <v>17</v>
      </c>
      <c r="C322" s="43">
        <v>45547</v>
      </c>
      <c r="D322" s="295"/>
      <c r="E322" s="295"/>
      <c r="F322" s="43">
        <v>45547</v>
      </c>
      <c r="G322" s="4" t="s">
        <v>750</v>
      </c>
      <c r="H322" s="68" t="s">
        <v>751</v>
      </c>
      <c r="I322" s="156">
        <f>IF(RawDataGenPO[[#This Row],[PO No.]]="","",RawDataGenPO[[#This Row],[DMY Create PR]]+7)</f>
        <v>45554</v>
      </c>
      <c r="J322" s="156"/>
      <c r="K322" s="153">
        <v>15</v>
      </c>
      <c r="L322" s="4" t="s">
        <v>308</v>
      </c>
      <c r="M322" s="35" t="s">
        <v>128</v>
      </c>
      <c r="N322" s="35" t="s">
        <v>37</v>
      </c>
      <c r="O322" s="3">
        <v>1</v>
      </c>
      <c r="P322" s="62" t="s">
        <v>752</v>
      </c>
      <c r="Q322" s="40">
        <v>1</v>
      </c>
      <c r="R322" s="4" t="s">
        <v>221</v>
      </c>
      <c r="S322" s="41">
        <f>RawDataGenPO[[#This Row],[Total price]]/RawDataGenPO[[#This Row],[Qty'']]</f>
        <v>130000</v>
      </c>
      <c r="T322" s="42">
        <v>130000</v>
      </c>
      <c r="U322" s="13" t="s">
        <v>149</v>
      </c>
      <c r="V322" s="48" t="s">
        <v>753</v>
      </c>
      <c r="W322" s="4" t="s">
        <v>9</v>
      </c>
      <c r="X322" s="4"/>
      <c r="Y322" s="14">
        <v>45567</v>
      </c>
      <c r="Z322" s="14"/>
      <c r="AA322" s="191">
        <f>IF(RawDataGenPO[[#This Row],[Date Gen PO]]="","",RawDataGenPO[[#This Row],[Date recive bill]]-RawDataGenPO[[#This Row],[Date Gen PO]])</f>
        <v>13</v>
      </c>
      <c r="AB322" s="192" t="str">
        <f>IF(RawDataGenPO[[#This Row],[GRN-PO date (Day)]]&gt;RawDataGenPO[[#This Row],[Lead time delivery (day)]],"over deliverry","Ontime")</f>
        <v>Ontime</v>
      </c>
      <c r="AC322" s="194"/>
    </row>
    <row r="323" spans="1:29" s="6" customFormat="1" ht="14.25" x14ac:dyDescent="0.25">
      <c r="A323" s="4">
        <f>ROW()-ROW(RawDataGenPO[[#Headers],[No.]])</f>
        <v>322</v>
      </c>
      <c r="B323" s="35" t="s">
        <v>18</v>
      </c>
      <c r="C323" s="43">
        <v>45545</v>
      </c>
      <c r="D323" s="295"/>
      <c r="E323" s="295"/>
      <c r="F323" s="43">
        <v>45545</v>
      </c>
      <c r="G323" s="4" t="s">
        <v>754</v>
      </c>
      <c r="H323" s="68" t="s">
        <v>755</v>
      </c>
      <c r="I323" s="156">
        <f>IF(RawDataGenPO[[#This Row],[PO No.]]="","",RawDataGenPO[[#This Row],[DMY Create PR]]+7)</f>
        <v>45552</v>
      </c>
      <c r="J323" s="156"/>
      <c r="K323" s="153">
        <v>30</v>
      </c>
      <c r="L323" s="4" t="s">
        <v>193</v>
      </c>
      <c r="M323" s="35" t="s">
        <v>128</v>
      </c>
      <c r="N323" s="35" t="s">
        <v>33</v>
      </c>
      <c r="O323" s="3">
        <v>1</v>
      </c>
      <c r="P323" s="62" t="s">
        <v>756</v>
      </c>
      <c r="Q323" s="40">
        <v>1</v>
      </c>
      <c r="R323" s="4" t="s">
        <v>487</v>
      </c>
      <c r="S323" s="41">
        <f>RawDataGenPO[[#This Row],[Total price]]/RawDataGenPO[[#This Row],[Qty'']]</f>
        <v>50220</v>
      </c>
      <c r="T323" s="42">
        <v>50220</v>
      </c>
      <c r="U323" s="13" t="s">
        <v>149</v>
      </c>
      <c r="V323" s="35" t="s">
        <v>757</v>
      </c>
      <c r="W323" s="4" t="s">
        <v>9</v>
      </c>
      <c r="X323" s="4"/>
      <c r="Y323" s="14">
        <v>45582</v>
      </c>
      <c r="Z323" s="14"/>
      <c r="AA323" s="191">
        <f>IF(RawDataGenPO[[#This Row],[Date Gen PO]]="","",RawDataGenPO[[#This Row],[Date recive bill]]-RawDataGenPO[[#This Row],[Date Gen PO]])</f>
        <v>30</v>
      </c>
      <c r="AB323" s="192" t="str">
        <f>IF(RawDataGenPO[[#This Row],[GRN-PO date (Day)]]&gt;RawDataGenPO[[#This Row],[Lead time delivery (day)]],"over deliverry","Ontime")</f>
        <v>Ontime</v>
      </c>
      <c r="AC323" s="194"/>
    </row>
    <row r="324" spans="1:29" s="6" customFormat="1" ht="14.25" x14ac:dyDescent="0.25">
      <c r="A324" s="4">
        <f>ROW()-ROW(RawDataGenPO[[#Headers],[No.]])</f>
        <v>323</v>
      </c>
      <c r="B324" s="35" t="s">
        <v>18</v>
      </c>
      <c r="C324" s="43">
        <v>45545</v>
      </c>
      <c r="D324" s="295"/>
      <c r="E324" s="295"/>
      <c r="F324" s="43">
        <v>45545</v>
      </c>
      <c r="G324" s="4" t="s">
        <v>754</v>
      </c>
      <c r="H324" s="68" t="s">
        <v>755</v>
      </c>
      <c r="I324" s="156">
        <f>IF(RawDataGenPO[[#This Row],[PO No.]]="","",RawDataGenPO[[#This Row],[DMY Create PR]]+7)</f>
        <v>45552</v>
      </c>
      <c r="J324" s="156"/>
      <c r="K324" s="153">
        <v>30</v>
      </c>
      <c r="L324" s="4" t="s">
        <v>193</v>
      </c>
      <c r="M324" s="35" t="s">
        <v>128</v>
      </c>
      <c r="N324" s="35" t="s">
        <v>33</v>
      </c>
      <c r="O324" s="3">
        <v>2</v>
      </c>
      <c r="P324" s="62" t="s">
        <v>758</v>
      </c>
      <c r="Q324" s="40">
        <v>1</v>
      </c>
      <c r="R324" s="4" t="s">
        <v>487</v>
      </c>
      <c r="S324" s="41">
        <f>RawDataGenPO[[#This Row],[Total price]]/RawDataGenPO[[#This Row],[Qty'']]</f>
        <v>193050</v>
      </c>
      <c r="T324" s="42">
        <v>193050</v>
      </c>
      <c r="U324" s="13" t="s">
        <v>149</v>
      </c>
      <c r="V324" s="35" t="s">
        <v>757</v>
      </c>
      <c r="W324" s="4" t="s">
        <v>9</v>
      </c>
      <c r="X324" s="4"/>
      <c r="Y324" s="14">
        <v>45582</v>
      </c>
      <c r="Z324" s="14"/>
      <c r="AA324" s="191">
        <f>IF(RawDataGenPO[[#This Row],[Date Gen PO]]="","",RawDataGenPO[[#This Row],[Date recive bill]]-RawDataGenPO[[#This Row],[Date Gen PO]])</f>
        <v>30</v>
      </c>
      <c r="AB324" s="192" t="str">
        <f>IF(RawDataGenPO[[#This Row],[GRN-PO date (Day)]]&gt;RawDataGenPO[[#This Row],[Lead time delivery (day)]],"over deliverry","Ontime")</f>
        <v>Ontime</v>
      </c>
      <c r="AC324" s="194"/>
    </row>
    <row r="325" spans="1:29" s="6" customFormat="1" ht="14.25" x14ac:dyDescent="0.25">
      <c r="A325" s="4">
        <f>ROW()-ROW(RawDataGenPO[[#Headers],[No.]])</f>
        <v>324</v>
      </c>
      <c r="B325" s="35" t="s">
        <v>18</v>
      </c>
      <c r="C325" s="43">
        <v>45542</v>
      </c>
      <c r="D325" s="295"/>
      <c r="E325" s="295"/>
      <c r="F325" s="43">
        <v>45542</v>
      </c>
      <c r="G325" s="4" t="s">
        <v>759</v>
      </c>
      <c r="H325" s="68" t="s">
        <v>760</v>
      </c>
      <c r="I325" s="156">
        <f>IF(RawDataGenPO[[#This Row],[PO No.]]="","",RawDataGenPO[[#This Row],[DMY Create PR]]+7)</f>
        <v>45549</v>
      </c>
      <c r="J325" s="156"/>
      <c r="K325" s="153">
        <f>IF(RawDataGenPO[[#This Row],[PO No.]]="","",10)</f>
        <v>10</v>
      </c>
      <c r="L325" s="4" t="s">
        <v>145</v>
      </c>
      <c r="M325" s="35" t="s">
        <v>146</v>
      </c>
      <c r="N325" s="35" t="s">
        <v>20</v>
      </c>
      <c r="O325" s="3">
        <v>1</v>
      </c>
      <c r="P325" s="62" t="s">
        <v>761</v>
      </c>
      <c r="Q325" s="40">
        <v>1</v>
      </c>
      <c r="R325" s="4" t="s">
        <v>762</v>
      </c>
      <c r="S325" s="41">
        <f>RawDataGenPO[[#This Row],[Total price]]/RawDataGenPO[[#This Row],[Qty'']]</f>
        <v>2240</v>
      </c>
      <c r="T325" s="42">
        <v>2240</v>
      </c>
      <c r="U325" s="13" t="s">
        <v>149</v>
      </c>
      <c r="V325" s="35" t="s">
        <v>358</v>
      </c>
      <c r="W325" s="4" t="s">
        <v>9</v>
      </c>
      <c r="X325" s="4"/>
      <c r="Y325" s="14">
        <v>45559</v>
      </c>
      <c r="Z325" s="14"/>
      <c r="AA325" s="191">
        <f>IF(RawDataGenPO[[#This Row],[Date Gen PO]]="","",RawDataGenPO[[#This Row],[Date recive bill]]-RawDataGenPO[[#This Row],[Date Gen PO]])</f>
        <v>10</v>
      </c>
      <c r="AB325" s="192" t="str">
        <f>IF(RawDataGenPO[[#This Row],[GRN-PO date (Day)]]&gt;RawDataGenPO[[#This Row],[Lead time delivery (day)]],"over deliverry","Ontime")</f>
        <v>Ontime</v>
      </c>
      <c r="AC325" s="194"/>
    </row>
    <row r="326" spans="1:29" s="6" customFormat="1" ht="14.25" x14ac:dyDescent="0.25">
      <c r="A326" s="4">
        <f>ROW()-ROW(RawDataGenPO[[#Headers],[No.]])</f>
        <v>325</v>
      </c>
      <c r="B326" s="35" t="s">
        <v>18</v>
      </c>
      <c r="C326" s="43">
        <v>45542</v>
      </c>
      <c r="D326" s="295"/>
      <c r="E326" s="295"/>
      <c r="F326" s="43">
        <v>45542</v>
      </c>
      <c r="G326" s="4" t="s">
        <v>763</v>
      </c>
      <c r="H326" s="68" t="s">
        <v>764</v>
      </c>
      <c r="I326" s="156">
        <f>IF(RawDataGenPO[[#This Row],[PO No.]]="","",RawDataGenPO[[#This Row],[DMY Create PR]]+7)</f>
        <v>45549</v>
      </c>
      <c r="J326" s="156"/>
      <c r="K326" s="153">
        <v>30</v>
      </c>
      <c r="L326" s="4" t="s">
        <v>765</v>
      </c>
      <c r="M326" s="35" t="s">
        <v>187</v>
      </c>
      <c r="N326" s="35" t="s">
        <v>20</v>
      </c>
      <c r="O326" s="3">
        <v>1</v>
      </c>
      <c r="P326" s="62" t="s">
        <v>766</v>
      </c>
      <c r="Q326" s="40">
        <v>5</v>
      </c>
      <c r="R326" s="4" t="s">
        <v>221</v>
      </c>
      <c r="S326" s="41">
        <f>RawDataGenPO[[#This Row],[Total price]]/RawDataGenPO[[#This Row],[Qty'']]</f>
        <v>100</v>
      </c>
      <c r="T326" s="42">
        <v>500</v>
      </c>
      <c r="U326" s="13" t="s">
        <v>149</v>
      </c>
      <c r="V326" s="35" t="s">
        <v>681</v>
      </c>
      <c r="W326" s="4" t="s">
        <v>9</v>
      </c>
      <c r="X326" s="4"/>
      <c r="Y326" s="14">
        <v>45569</v>
      </c>
      <c r="Z326" s="14"/>
      <c r="AA326" s="191">
        <f>IF(RawDataGenPO[[#This Row],[Date Gen PO]]="","",RawDataGenPO[[#This Row],[Date recive bill]]-RawDataGenPO[[#This Row],[Date Gen PO]])</f>
        <v>20</v>
      </c>
      <c r="AB326" s="192" t="str">
        <f>IF(RawDataGenPO[[#This Row],[GRN-PO date (Day)]]&gt;RawDataGenPO[[#This Row],[Lead time delivery (day)]],"over deliverry","Ontime")</f>
        <v>Ontime</v>
      </c>
      <c r="AC326" s="194"/>
    </row>
    <row r="327" spans="1:29" s="6" customFormat="1" ht="14.25" x14ac:dyDescent="0.25">
      <c r="A327" s="4">
        <f>ROW()-ROW(RawDataGenPO[[#Headers],[No.]])</f>
        <v>326</v>
      </c>
      <c r="B327" s="35" t="s">
        <v>18</v>
      </c>
      <c r="C327" s="43">
        <v>45542</v>
      </c>
      <c r="D327" s="38"/>
      <c r="E327" s="38"/>
      <c r="F327" s="43">
        <v>45542</v>
      </c>
      <c r="G327" s="4" t="s">
        <v>763</v>
      </c>
      <c r="H327" s="68" t="s">
        <v>764</v>
      </c>
      <c r="I327" s="156">
        <f>IF(RawDataGenPO[[#This Row],[PO No.]]="","",RawDataGenPO[[#This Row],[DMY Create PR]]+7)</f>
        <v>45549</v>
      </c>
      <c r="J327" s="156"/>
      <c r="K327" s="153">
        <v>25</v>
      </c>
      <c r="L327" s="4" t="s">
        <v>767</v>
      </c>
      <c r="M327" s="35" t="s">
        <v>187</v>
      </c>
      <c r="N327" s="35" t="s">
        <v>20</v>
      </c>
      <c r="O327" s="3">
        <v>2</v>
      </c>
      <c r="P327" s="62" t="s">
        <v>768</v>
      </c>
      <c r="Q327" s="40">
        <v>5</v>
      </c>
      <c r="R327" s="4" t="s">
        <v>221</v>
      </c>
      <c r="S327" s="41">
        <f>RawDataGenPO[[#This Row],[Total price]]/RawDataGenPO[[#This Row],[Qty'']]</f>
        <v>130</v>
      </c>
      <c r="T327" s="42">
        <v>650</v>
      </c>
      <c r="U327" s="13" t="s">
        <v>149</v>
      </c>
      <c r="V327" s="35" t="s">
        <v>681</v>
      </c>
      <c r="W327" s="4" t="s">
        <v>9</v>
      </c>
      <c r="X327" s="4"/>
      <c r="Y327" s="14">
        <v>45569</v>
      </c>
      <c r="Z327" s="14"/>
      <c r="AA327" s="191">
        <f>IF(RawDataGenPO[[#This Row],[Date Gen PO]]="","",RawDataGenPO[[#This Row],[Date recive bill]]-RawDataGenPO[[#This Row],[Date Gen PO]])</f>
        <v>20</v>
      </c>
      <c r="AB327" s="192" t="str">
        <f>IF(RawDataGenPO[[#This Row],[GRN-PO date (Day)]]&gt;RawDataGenPO[[#This Row],[Lead time delivery (day)]],"over deliverry","Ontime")</f>
        <v>Ontime</v>
      </c>
      <c r="AC327" s="194"/>
    </row>
    <row r="328" spans="1:29" s="6" customFormat="1" ht="14.25" x14ac:dyDescent="0.25">
      <c r="A328" s="4">
        <f>ROW()-ROW(RawDataGenPO[[#Headers],[No.]])</f>
        <v>327</v>
      </c>
      <c r="B328" s="35" t="s">
        <v>18</v>
      </c>
      <c r="C328" s="43">
        <v>45542</v>
      </c>
      <c r="D328" s="38"/>
      <c r="E328" s="38"/>
      <c r="F328" s="43">
        <v>45542</v>
      </c>
      <c r="G328" s="4" t="s">
        <v>769</v>
      </c>
      <c r="H328" s="68" t="s">
        <v>770</v>
      </c>
      <c r="I328" s="156">
        <f>IF(RawDataGenPO[[#This Row],[PO No.]]="","",RawDataGenPO[[#This Row],[DMY Create PR]]+7)</f>
        <v>45549</v>
      </c>
      <c r="J328" s="156"/>
      <c r="K328" s="153">
        <f>IF(RawDataGenPO[[#This Row],[PO No.]]="","",10)</f>
        <v>10</v>
      </c>
      <c r="L328" s="4" t="s">
        <v>771</v>
      </c>
      <c r="M328" s="35" t="s">
        <v>187</v>
      </c>
      <c r="N328" s="35" t="s">
        <v>20</v>
      </c>
      <c r="O328" s="3">
        <v>1</v>
      </c>
      <c r="P328" s="39" t="s">
        <v>772</v>
      </c>
      <c r="Q328" s="40">
        <v>8</v>
      </c>
      <c r="R328" s="4" t="s">
        <v>221</v>
      </c>
      <c r="S328" s="41">
        <f>RawDataGenPO[[#This Row],[Total price]]/RawDataGenPO[[#This Row],[Qty'']]</f>
        <v>90</v>
      </c>
      <c r="T328" s="42">
        <v>720</v>
      </c>
      <c r="U328" s="13" t="s">
        <v>149</v>
      </c>
      <c r="V328" s="35" t="s">
        <v>263</v>
      </c>
      <c r="W328" s="4" t="s">
        <v>9</v>
      </c>
      <c r="X328" s="4"/>
      <c r="Y328" s="14">
        <v>45558</v>
      </c>
      <c r="Z328" s="14"/>
      <c r="AA328" s="191">
        <f>IF(RawDataGenPO[[#This Row],[Date Gen PO]]="","",RawDataGenPO[[#This Row],[Date recive bill]]-RawDataGenPO[[#This Row],[Date Gen PO]])</f>
        <v>9</v>
      </c>
      <c r="AB328" s="192" t="str">
        <f>IF(RawDataGenPO[[#This Row],[GRN-PO date (Day)]]&gt;RawDataGenPO[[#This Row],[Lead time delivery (day)]],"over deliverry","Ontime")</f>
        <v>Ontime</v>
      </c>
      <c r="AC328" s="194"/>
    </row>
    <row r="329" spans="1:29" s="6" customFormat="1" ht="15" x14ac:dyDescent="0.25">
      <c r="A329" s="4">
        <f>ROW()-ROW(RawDataGenPO[[#Headers],[No.]])</f>
        <v>328</v>
      </c>
      <c r="B329" s="35" t="s">
        <v>18</v>
      </c>
      <c r="C329" s="43">
        <v>45541</v>
      </c>
      <c r="D329" s="38"/>
      <c r="E329" s="38"/>
      <c r="F329" s="43">
        <v>45541</v>
      </c>
      <c r="G329" s="4" t="s">
        <v>773</v>
      </c>
      <c r="H329" s="68" t="s">
        <v>774</v>
      </c>
      <c r="I329" s="156">
        <f>IF(RawDataGenPO[[#This Row],[PO No.]]="","",RawDataGenPO[[#This Row],[DMY Create PR]]+7)</f>
        <v>45548</v>
      </c>
      <c r="J329" s="156"/>
      <c r="K329" s="153">
        <f>IF(RawDataGenPO[[#This Row],[PO No.]]="","",10)</f>
        <v>10</v>
      </c>
      <c r="L329" s="52" t="s">
        <v>775</v>
      </c>
      <c r="M329" s="35" t="s">
        <v>187</v>
      </c>
      <c r="N329" s="35" t="s">
        <v>20</v>
      </c>
      <c r="O329" s="3">
        <v>1</v>
      </c>
      <c r="P329" s="81" t="s">
        <v>776</v>
      </c>
      <c r="Q329" s="52">
        <v>6</v>
      </c>
      <c r="R329" s="4" t="s">
        <v>221</v>
      </c>
      <c r="S329" s="41">
        <f>RawDataGenPO[[#This Row],[Total price]]/RawDataGenPO[[#This Row],[Qty'']]</f>
        <v>42</v>
      </c>
      <c r="T329" s="75">
        <v>252</v>
      </c>
      <c r="U329" s="13" t="s">
        <v>149</v>
      </c>
      <c r="V329" s="48" t="s">
        <v>263</v>
      </c>
      <c r="W329" s="4" t="s">
        <v>9</v>
      </c>
      <c r="X329" s="4"/>
      <c r="Y329" s="14">
        <v>45558</v>
      </c>
      <c r="Z329" s="14"/>
      <c r="AA329" s="191">
        <f>IF(RawDataGenPO[[#This Row],[Date Gen PO]]="","",RawDataGenPO[[#This Row],[Date recive bill]]-RawDataGenPO[[#This Row],[Date Gen PO]])</f>
        <v>10</v>
      </c>
      <c r="AB329" s="192" t="str">
        <f>IF(RawDataGenPO[[#This Row],[GRN-PO date (Day)]]&gt;RawDataGenPO[[#This Row],[Lead time delivery (day)]],"over deliverry","Ontime")</f>
        <v>Ontime</v>
      </c>
      <c r="AC329" s="194"/>
    </row>
    <row r="330" spans="1:29" s="6" customFormat="1" ht="15" x14ac:dyDescent="0.25">
      <c r="A330" s="4">
        <f>ROW()-ROW(RawDataGenPO[[#Headers],[No.]])</f>
        <v>329</v>
      </c>
      <c r="B330" s="35" t="s">
        <v>18</v>
      </c>
      <c r="C330" s="43">
        <v>45541</v>
      </c>
      <c r="D330" s="38"/>
      <c r="E330" s="38"/>
      <c r="F330" s="43">
        <v>45541</v>
      </c>
      <c r="G330" s="4" t="s">
        <v>773</v>
      </c>
      <c r="H330" s="68" t="s">
        <v>774</v>
      </c>
      <c r="I330" s="156">
        <f>IF(RawDataGenPO[[#This Row],[PO No.]]="","",RawDataGenPO[[#This Row],[DMY Create PR]]+7)</f>
        <v>45548</v>
      </c>
      <c r="J330" s="156"/>
      <c r="K330" s="153">
        <f>IF(RawDataGenPO[[#This Row],[PO No.]]="","",10)</f>
        <v>10</v>
      </c>
      <c r="L330" s="52" t="s">
        <v>777</v>
      </c>
      <c r="M330" s="35" t="s">
        <v>187</v>
      </c>
      <c r="N330" s="35" t="s">
        <v>20</v>
      </c>
      <c r="O330" s="3">
        <v>2</v>
      </c>
      <c r="P330" s="81" t="s">
        <v>778</v>
      </c>
      <c r="Q330" s="79">
        <v>5</v>
      </c>
      <c r="R330" s="4" t="s">
        <v>221</v>
      </c>
      <c r="S330" s="41">
        <f>RawDataGenPO[[#This Row],[Total price]]/RawDataGenPO[[#This Row],[Qty'']]</f>
        <v>60</v>
      </c>
      <c r="T330" s="75">
        <v>300</v>
      </c>
      <c r="U330" s="13" t="s">
        <v>149</v>
      </c>
      <c r="V330" s="48" t="s">
        <v>263</v>
      </c>
      <c r="W330" s="4" t="s">
        <v>9</v>
      </c>
      <c r="X330" s="4"/>
      <c r="Y330" s="14">
        <v>45558</v>
      </c>
      <c r="Z330" s="14"/>
      <c r="AA330" s="191">
        <f>IF(RawDataGenPO[[#This Row],[Date Gen PO]]="","",RawDataGenPO[[#This Row],[Date recive bill]]-RawDataGenPO[[#This Row],[Date Gen PO]])</f>
        <v>10</v>
      </c>
      <c r="AB330" s="192" t="str">
        <f>IF(RawDataGenPO[[#This Row],[GRN-PO date (Day)]]&gt;RawDataGenPO[[#This Row],[Lead time delivery (day)]],"over deliverry","Ontime")</f>
        <v>Ontime</v>
      </c>
      <c r="AC330" s="194"/>
    </row>
    <row r="331" spans="1:29" s="6" customFormat="1" ht="15" x14ac:dyDescent="0.25">
      <c r="A331" s="4">
        <f>ROW()-ROW(RawDataGenPO[[#Headers],[No.]])</f>
        <v>330</v>
      </c>
      <c r="B331" s="35" t="s">
        <v>18</v>
      </c>
      <c r="C331" s="43">
        <v>45541</v>
      </c>
      <c r="D331" s="38"/>
      <c r="E331" s="38"/>
      <c r="F331" s="43">
        <v>45541</v>
      </c>
      <c r="G331" s="4" t="s">
        <v>773</v>
      </c>
      <c r="H331" s="68" t="s">
        <v>774</v>
      </c>
      <c r="I331" s="156">
        <f>IF(RawDataGenPO[[#This Row],[PO No.]]="","",RawDataGenPO[[#This Row],[DMY Create PR]]+7)</f>
        <v>45548</v>
      </c>
      <c r="J331" s="156"/>
      <c r="K331" s="153">
        <f>IF(RawDataGenPO[[#This Row],[PO No.]]="","",10)</f>
        <v>10</v>
      </c>
      <c r="L331" s="52" t="s">
        <v>779</v>
      </c>
      <c r="M331" s="35" t="s">
        <v>187</v>
      </c>
      <c r="N331" s="35" t="s">
        <v>20</v>
      </c>
      <c r="O331" s="3">
        <v>3</v>
      </c>
      <c r="P331" s="81" t="s">
        <v>780</v>
      </c>
      <c r="Q331" s="79">
        <v>5</v>
      </c>
      <c r="R331" s="4" t="s">
        <v>221</v>
      </c>
      <c r="S331" s="41">
        <f>RawDataGenPO[[#This Row],[Total price]]/RawDataGenPO[[#This Row],[Qty'']]</f>
        <v>96</v>
      </c>
      <c r="T331" s="75">
        <v>480</v>
      </c>
      <c r="U331" s="13" t="s">
        <v>149</v>
      </c>
      <c r="V331" s="48" t="s">
        <v>263</v>
      </c>
      <c r="W331" s="4" t="s">
        <v>9</v>
      </c>
      <c r="X331" s="4"/>
      <c r="Y331" s="14">
        <v>45558</v>
      </c>
      <c r="Z331" s="14"/>
      <c r="AA331" s="191">
        <f>IF(RawDataGenPO[[#This Row],[Date Gen PO]]="","",RawDataGenPO[[#This Row],[Date recive bill]]-RawDataGenPO[[#This Row],[Date Gen PO]])</f>
        <v>10</v>
      </c>
      <c r="AB331" s="192" t="str">
        <f>IF(RawDataGenPO[[#This Row],[GRN-PO date (Day)]]&gt;RawDataGenPO[[#This Row],[Lead time delivery (day)]],"over deliverry","Ontime")</f>
        <v>Ontime</v>
      </c>
      <c r="AC331" s="194"/>
    </row>
    <row r="332" spans="1:29" s="6" customFormat="1" ht="15" x14ac:dyDescent="0.25">
      <c r="A332" s="4">
        <f>ROW()-ROW(RawDataGenPO[[#Headers],[No.]])</f>
        <v>331</v>
      </c>
      <c r="B332" s="35" t="s">
        <v>18</v>
      </c>
      <c r="C332" s="43">
        <v>45541</v>
      </c>
      <c r="D332" s="38"/>
      <c r="E332" s="38"/>
      <c r="F332" s="43">
        <v>45541</v>
      </c>
      <c r="G332" s="4" t="s">
        <v>773</v>
      </c>
      <c r="H332" s="68" t="s">
        <v>774</v>
      </c>
      <c r="I332" s="156">
        <f>IF(RawDataGenPO[[#This Row],[PO No.]]="","",RawDataGenPO[[#This Row],[DMY Create PR]]+7)</f>
        <v>45548</v>
      </c>
      <c r="J332" s="156"/>
      <c r="K332" s="153">
        <f>IF(RawDataGenPO[[#This Row],[PO No.]]="","",10)</f>
        <v>10</v>
      </c>
      <c r="L332" s="52" t="s">
        <v>781</v>
      </c>
      <c r="M332" s="35" t="s">
        <v>187</v>
      </c>
      <c r="N332" s="35" t="s">
        <v>20</v>
      </c>
      <c r="O332" s="3">
        <v>4</v>
      </c>
      <c r="P332" s="81" t="s">
        <v>782</v>
      </c>
      <c r="Q332" s="79">
        <v>6</v>
      </c>
      <c r="R332" s="4" t="s">
        <v>221</v>
      </c>
      <c r="S332" s="41">
        <f>RawDataGenPO[[#This Row],[Total price]]/RawDataGenPO[[#This Row],[Qty'']]</f>
        <v>3</v>
      </c>
      <c r="T332" s="75">
        <v>18</v>
      </c>
      <c r="U332" s="13" t="s">
        <v>149</v>
      </c>
      <c r="V332" s="48" t="s">
        <v>263</v>
      </c>
      <c r="W332" s="4" t="s">
        <v>9</v>
      </c>
      <c r="X332" s="4"/>
      <c r="Y332" s="14">
        <v>45558</v>
      </c>
      <c r="Z332" s="14"/>
      <c r="AA332" s="191">
        <f>IF(RawDataGenPO[[#This Row],[Date Gen PO]]="","",RawDataGenPO[[#This Row],[Date recive bill]]-RawDataGenPO[[#This Row],[Date Gen PO]])</f>
        <v>10</v>
      </c>
      <c r="AB332" s="192" t="str">
        <f>IF(RawDataGenPO[[#This Row],[GRN-PO date (Day)]]&gt;RawDataGenPO[[#This Row],[Lead time delivery (day)]],"over deliverry","Ontime")</f>
        <v>Ontime</v>
      </c>
      <c r="AC332" s="194"/>
    </row>
    <row r="333" spans="1:29" s="6" customFormat="1" ht="15" x14ac:dyDescent="0.25">
      <c r="A333" s="4">
        <f>ROW()-ROW(RawDataGenPO[[#Headers],[No.]])</f>
        <v>332</v>
      </c>
      <c r="B333" s="35" t="s">
        <v>18</v>
      </c>
      <c r="C333" s="43">
        <v>45541</v>
      </c>
      <c r="D333" s="38"/>
      <c r="E333" s="38"/>
      <c r="F333" s="43">
        <v>45541</v>
      </c>
      <c r="G333" s="4" t="s">
        <v>773</v>
      </c>
      <c r="H333" s="68" t="s">
        <v>774</v>
      </c>
      <c r="I333" s="156">
        <f>IF(RawDataGenPO[[#This Row],[PO No.]]="","",RawDataGenPO[[#This Row],[DMY Create PR]]+7)</f>
        <v>45548</v>
      </c>
      <c r="J333" s="156"/>
      <c r="K333" s="153">
        <f>IF(RawDataGenPO[[#This Row],[PO No.]]="","",10)</f>
        <v>10</v>
      </c>
      <c r="L333" s="52" t="s">
        <v>783</v>
      </c>
      <c r="M333" s="35" t="s">
        <v>187</v>
      </c>
      <c r="N333" s="35" t="s">
        <v>20</v>
      </c>
      <c r="O333" s="3">
        <v>5</v>
      </c>
      <c r="P333" s="81" t="s">
        <v>784</v>
      </c>
      <c r="Q333" s="79">
        <v>5</v>
      </c>
      <c r="R333" s="4" t="s">
        <v>221</v>
      </c>
      <c r="S333" s="41">
        <f>RawDataGenPO[[#This Row],[Total price]]/RawDataGenPO[[#This Row],[Qty'']]</f>
        <v>6</v>
      </c>
      <c r="T333" s="75">
        <v>30</v>
      </c>
      <c r="U333" s="13" t="s">
        <v>149</v>
      </c>
      <c r="V333" s="48" t="s">
        <v>263</v>
      </c>
      <c r="W333" s="4" t="s">
        <v>9</v>
      </c>
      <c r="X333" s="4"/>
      <c r="Y333" s="14">
        <v>45558</v>
      </c>
      <c r="Z333" s="14"/>
      <c r="AA333" s="191">
        <f>IF(RawDataGenPO[[#This Row],[Date Gen PO]]="","",RawDataGenPO[[#This Row],[Date recive bill]]-RawDataGenPO[[#This Row],[Date Gen PO]])</f>
        <v>10</v>
      </c>
      <c r="AB333" s="192" t="str">
        <f>IF(RawDataGenPO[[#This Row],[GRN-PO date (Day)]]&gt;RawDataGenPO[[#This Row],[Lead time delivery (day)]],"over deliverry","Ontime")</f>
        <v>Ontime</v>
      </c>
      <c r="AC333" s="194"/>
    </row>
    <row r="334" spans="1:29" s="6" customFormat="1" ht="15" x14ac:dyDescent="0.25">
      <c r="A334" s="4">
        <f>ROW()-ROW(RawDataGenPO[[#Headers],[No.]])</f>
        <v>333</v>
      </c>
      <c r="B334" s="35" t="s">
        <v>18</v>
      </c>
      <c r="C334" s="43">
        <v>45541</v>
      </c>
      <c r="D334" s="38"/>
      <c r="E334" s="38"/>
      <c r="F334" s="43">
        <v>45541</v>
      </c>
      <c r="G334" s="4" t="s">
        <v>773</v>
      </c>
      <c r="H334" s="68" t="s">
        <v>774</v>
      </c>
      <c r="I334" s="156">
        <f>IF(RawDataGenPO[[#This Row],[PO No.]]="","",RawDataGenPO[[#This Row],[DMY Create PR]]+7)</f>
        <v>45548</v>
      </c>
      <c r="J334" s="156"/>
      <c r="K334" s="153">
        <f>IF(RawDataGenPO[[#This Row],[PO No.]]="","",10)</f>
        <v>10</v>
      </c>
      <c r="L334" s="52" t="s">
        <v>785</v>
      </c>
      <c r="M334" s="35" t="s">
        <v>187</v>
      </c>
      <c r="N334" s="35" t="s">
        <v>20</v>
      </c>
      <c r="O334" s="3">
        <v>6</v>
      </c>
      <c r="P334" s="81" t="s">
        <v>786</v>
      </c>
      <c r="Q334" s="79">
        <v>10</v>
      </c>
      <c r="R334" s="4" t="s">
        <v>221</v>
      </c>
      <c r="S334" s="41">
        <f>RawDataGenPO[[#This Row],[Total price]]/RawDataGenPO[[#This Row],[Qty'']]</f>
        <v>3.5</v>
      </c>
      <c r="T334" s="75">
        <v>35</v>
      </c>
      <c r="U334" s="13" t="s">
        <v>149</v>
      </c>
      <c r="V334" s="48" t="s">
        <v>263</v>
      </c>
      <c r="W334" s="4" t="s">
        <v>9</v>
      </c>
      <c r="X334" s="4"/>
      <c r="Y334" s="14">
        <v>45558</v>
      </c>
      <c r="Z334" s="14"/>
      <c r="AA334" s="191">
        <f>IF(RawDataGenPO[[#This Row],[Date Gen PO]]="","",RawDataGenPO[[#This Row],[Date recive bill]]-RawDataGenPO[[#This Row],[Date Gen PO]])</f>
        <v>10</v>
      </c>
      <c r="AB334" s="192" t="str">
        <f>IF(RawDataGenPO[[#This Row],[GRN-PO date (Day)]]&gt;RawDataGenPO[[#This Row],[Lead time delivery (day)]],"over deliverry","Ontime")</f>
        <v>Ontime</v>
      </c>
      <c r="AC334" s="194"/>
    </row>
    <row r="335" spans="1:29" s="6" customFormat="1" ht="15" x14ac:dyDescent="0.25">
      <c r="A335" s="4">
        <f>ROW()-ROW(RawDataGenPO[[#Headers],[No.]])</f>
        <v>334</v>
      </c>
      <c r="B335" s="35" t="s">
        <v>18</v>
      </c>
      <c r="C335" s="43">
        <v>45541</v>
      </c>
      <c r="D335" s="38"/>
      <c r="E335" s="38"/>
      <c r="F335" s="43">
        <v>45541</v>
      </c>
      <c r="G335" s="4" t="s">
        <v>773</v>
      </c>
      <c r="H335" s="68" t="s">
        <v>774</v>
      </c>
      <c r="I335" s="156">
        <f>IF(RawDataGenPO[[#This Row],[PO No.]]="","",RawDataGenPO[[#This Row],[DMY Create PR]]+7)</f>
        <v>45548</v>
      </c>
      <c r="J335" s="156"/>
      <c r="K335" s="153">
        <f>IF(RawDataGenPO[[#This Row],[PO No.]]="","",10)</f>
        <v>10</v>
      </c>
      <c r="L335" s="52" t="s">
        <v>787</v>
      </c>
      <c r="M335" s="35" t="s">
        <v>187</v>
      </c>
      <c r="N335" s="35" t="s">
        <v>20</v>
      </c>
      <c r="O335" s="3">
        <v>7</v>
      </c>
      <c r="P335" s="81" t="s">
        <v>788</v>
      </c>
      <c r="Q335" s="79">
        <v>5</v>
      </c>
      <c r="R335" s="4" t="s">
        <v>221</v>
      </c>
      <c r="S335" s="41">
        <f>RawDataGenPO[[#This Row],[Total price]]/RawDataGenPO[[#This Row],[Qty'']]</f>
        <v>8</v>
      </c>
      <c r="T335" s="75">
        <v>40</v>
      </c>
      <c r="U335" s="13" t="s">
        <v>149</v>
      </c>
      <c r="V335" s="48" t="s">
        <v>263</v>
      </c>
      <c r="W335" s="4" t="s">
        <v>9</v>
      </c>
      <c r="X335" s="4"/>
      <c r="Y335" s="14">
        <v>45558</v>
      </c>
      <c r="Z335" s="14"/>
      <c r="AA335" s="191">
        <f>IF(RawDataGenPO[[#This Row],[Date Gen PO]]="","",RawDataGenPO[[#This Row],[Date recive bill]]-RawDataGenPO[[#This Row],[Date Gen PO]])</f>
        <v>10</v>
      </c>
      <c r="AB335" s="192" t="str">
        <f>IF(RawDataGenPO[[#This Row],[GRN-PO date (Day)]]&gt;RawDataGenPO[[#This Row],[Lead time delivery (day)]],"over deliverry","Ontime")</f>
        <v>Ontime</v>
      </c>
      <c r="AC335" s="194"/>
    </row>
    <row r="336" spans="1:29" s="6" customFormat="1" ht="15" x14ac:dyDescent="0.25">
      <c r="A336" s="4">
        <f>ROW()-ROW(RawDataGenPO[[#Headers],[No.]])</f>
        <v>335</v>
      </c>
      <c r="B336" s="35" t="s">
        <v>18</v>
      </c>
      <c r="C336" s="43">
        <v>45541</v>
      </c>
      <c r="D336" s="38"/>
      <c r="E336" s="38"/>
      <c r="F336" s="43">
        <v>45541</v>
      </c>
      <c r="G336" s="4" t="s">
        <v>773</v>
      </c>
      <c r="H336" s="68" t="s">
        <v>774</v>
      </c>
      <c r="I336" s="156">
        <f>IF(RawDataGenPO[[#This Row],[PO No.]]="","",RawDataGenPO[[#This Row],[DMY Create PR]]+7)</f>
        <v>45548</v>
      </c>
      <c r="J336" s="156"/>
      <c r="K336" s="153">
        <f>IF(RawDataGenPO[[#This Row],[PO No.]]="","",10)</f>
        <v>10</v>
      </c>
      <c r="L336" s="52" t="s">
        <v>789</v>
      </c>
      <c r="M336" s="35" t="s">
        <v>187</v>
      </c>
      <c r="N336" s="35" t="s">
        <v>20</v>
      </c>
      <c r="O336" s="3">
        <v>8</v>
      </c>
      <c r="P336" s="81" t="s">
        <v>790</v>
      </c>
      <c r="Q336" s="52">
        <v>10</v>
      </c>
      <c r="R336" s="4" t="s">
        <v>221</v>
      </c>
      <c r="S336" s="41">
        <f>RawDataGenPO[[#This Row],[Total price]]/RawDataGenPO[[#This Row],[Qty'']]</f>
        <v>32</v>
      </c>
      <c r="T336" s="75">
        <v>320</v>
      </c>
      <c r="U336" s="13" t="s">
        <v>149</v>
      </c>
      <c r="V336" s="48" t="s">
        <v>263</v>
      </c>
      <c r="W336" s="4" t="s">
        <v>9</v>
      </c>
      <c r="X336" s="4"/>
      <c r="Y336" s="14">
        <v>45558</v>
      </c>
      <c r="Z336" s="14"/>
      <c r="AA336" s="191">
        <f>IF(RawDataGenPO[[#This Row],[Date Gen PO]]="","",RawDataGenPO[[#This Row],[Date recive bill]]-RawDataGenPO[[#This Row],[Date Gen PO]])</f>
        <v>10</v>
      </c>
      <c r="AB336" s="192" t="str">
        <f>IF(RawDataGenPO[[#This Row],[GRN-PO date (Day)]]&gt;RawDataGenPO[[#This Row],[Lead time delivery (day)]],"over deliverry","Ontime")</f>
        <v>Ontime</v>
      </c>
      <c r="AC336" s="194"/>
    </row>
    <row r="337" spans="1:29" s="6" customFormat="1" ht="15" x14ac:dyDescent="0.25">
      <c r="A337" s="4">
        <f>ROW()-ROW(RawDataGenPO[[#Headers],[No.]])</f>
        <v>336</v>
      </c>
      <c r="B337" s="35" t="s">
        <v>18</v>
      </c>
      <c r="C337" s="43">
        <v>45541</v>
      </c>
      <c r="D337" s="38"/>
      <c r="E337" s="38"/>
      <c r="F337" s="43">
        <v>45541</v>
      </c>
      <c r="G337" s="4" t="s">
        <v>773</v>
      </c>
      <c r="H337" s="68" t="s">
        <v>774</v>
      </c>
      <c r="I337" s="156">
        <f>IF(RawDataGenPO[[#This Row],[PO No.]]="","",RawDataGenPO[[#This Row],[DMY Create PR]]+7)</f>
        <v>45548</v>
      </c>
      <c r="J337" s="156"/>
      <c r="K337" s="153">
        <f>IF(RawDataGenPO[[#This Row],[PO No.]]="","",10)</f>
        <v>10</v>
      </c>
      <c r="L337" s="52" t="s">
        <v>791</v>
      </c>
      <c r="M337" s="35" t="s">
        <v>187</v>
      </c>
      <c r="N337" s="35" t="s">
        <v>20</v>
      </c>
      <c r="O337" s="3">
        <v>9</v>
      </c>
      <c r="P337" s="81" t="s">
        <v>792</v>
      </c>
      <c r="Q337" s="52">
        <v>10</v>
      </c>
      <c r="R337" s="4" t="s">
        <v>221</v>
      </c>
      <c r="S337" s="41">
        <f>RawDataGenPO[[#This Row],[Total price]]/RawDataGenPO[[#This Row],[Qty'']]</f>
        <v>1.8</v>
      </c>
      <c r="T337" s="75">
        <v>18</v>
      </c>
      <c r="U337" s="13" t="s">
        <v>149</v>
      </c>
      <c r="V337" s="48" t="s">
        <v>263</v>
      </c>
      <c r="W337" s="4" t="s">
        <v>9</v>
      </c>
      <c r="X337" s="4"/>
      <c r="Y337" s="14">
        <v>45558</v>
      </c>
      <c r="Z337" s="14"/>
      <c r="AA337" s="191">
        <f>IF(RawDataGenPO[[#This Row],[Date Gen PO]]="","",RawDataGenPO[[#This Row],[Date recive bill]]-RawDataGenPO[[#This Row],[Date Gen PO]])</f>
        <v>10</v>
      </c>
      <c r="AB337" s="192" t="str">
        <f>IF(RawDataGenPO[[#This Row],[GRN-PO date (Day)]]&gt;RawDataGenPO[[#This Row],[Lead time delivery (day)]],"over deliverry","Ontime")</f>
        <v>Ontime</v>
      </c>
      <c r="AC337" s="194"/>
    </row>
    <row r="338" spans="1:29" s="6" customFormat="1" ht="15" x14ac:dyDescent="0.25">
      <c r="A338" s="4">
        <f>ROW()-ROW(RawDataGenPO[[#Headers],[No.]])</f>
        <v>337</v>
      </c>
      <c r="B338" s="35" t="s">
        <v>18</v>
      </c>
      <c r="C338" s="43">
        <v>45541</v>
      </c>
      <c r="D338" s="38"/>
      <c r="E338" s="38"/>
      <c r="F338" s="43">
        <v>45541</v>
      </c>
      <c r="G338" s="4" t="s">
        <v>773</v>
      </c>
      <c r="H338" s="68" t="s">
        <v>774</v>
      </c>
      <c r="I338" s="156">
        <f>IF(RawDataGenPO[[#This Row],[PO No.]]="","",RawDataGenPO[[#This Row],[DMY Create PR]]+7)</f>
        <v>45548</v>
      </c>
      <c r="J338" s="156"/>
      <c r="K338" s="153">
        <f>IF(RawDataGenPO[[#This Row],[PO No.]]="","",10)</f>
        <v>10</v>
      </c>
      <c r="L338" s="52" t="s">
        <v>793</v>
      </c>
      <c r="M338" s="35" t="s">
        <v>187</v>
      </c>
      <c r="N338" s="35" t="s">
        <v>20</v>
      </c>
      <c r="O338" s="3">
        <v>10</v>
      </c>
      <c r="P338" s="81" t="s">
        <v>794</v>
      </c>
      <c r="Q338" s="52">
        <v>10</v>
      </c>
      <c r="R338" s="4" t="s">
        <v>221</v>
      </c>
      <c r="S338" s="41">
        <f>RawDataGenPO[[#This Row],[Total price]]/RawDataGenPO[[#This Row],[Qty'']]</f>
        <v>3</v>
      </c>
      <c r="T338" s="75">
        <v>30</v>
      </c>
      <c r="U338" s="13" t="s">
        <v>149</v>
      </c>
      <c r="V338" s="48" t="s">
        <v>263</v>
      </c>
      <c r="W338" s="4" t="s">
        <v>9</v>
      </c>
      <c r="X338" s="4"/>
      <c r="Y338" s="14">
        <v>45558</v>
      </c>
      <c r="Z338" s="14"/>
      <c r="AA338" s="191">
        <f>IF(RawDataGenPO[[#This Row],[Date Gen PO]]="","",RawDataGenPO[[#This Row],[Date recive bill]]-RawDataGenPO[[#This Row],[Date Gen PO]])</f>
        <v>10</v>
      </c>
      <c r="AB338" s="192" t="str">
        <f>IF(RawDataGenPO[[#This Row],[GRN-PO date (Day)]]&gt;RawDataGenPO[[#This Row],[Lead time delivery (day)]],"over deliverry","Ontime")</f>
        <v>Ontime</v>
      </c>
      <c r="AC338" s="194"/>
    </row>
    <row r="339" spans="1:29" s="6" customFormat="1" ht="15" x14ac:dyDescent="0.25">
      <c r="A339" s="4">
        <f>ROW()-ROW(RawDataGenPO[[#Headers],[No.]])</f>
        <v>338</v>
      </c>
      <c r="B339" s="35" t="s">
        <v>18</v>
      </c>
      <c r="C339" s="43">
        <v>45541</v>
      </c>
      <c r="D339" s="38"/>
      <c r="E339" s="38"/>
      <c r="F339" s="43">
        <v>45541</v>
      </c>
      <c r="G339" s="4" t="s">
        <v>773</v>
      </c>
      <c r="H339" s="68" t="s">
        <v>774</v>
      </c>
      <c r="I339" s="156">
        <f>IF(RawDataGenPO[[#This Row],[PO No.]]="","",RawDataGenPO[[#This Row],[DMY Create PR]]+7)</f>
        <v>45548</v>
      </c>
      <c r="J339" s="156"/>
      <c r="K339" s="153">
        <f>IF(RawDataGenPO[[#This Row],[PO No.]]="","",10)</f>
        <v>10</v>
      </c>
      <c r="L339" s="52" t="s">
        <v>795</v>
      </c>
      <c r="M339" s="35" t="s">
        <v>187</v>
      </c>
      <c r="N339" s="35" t="s">
        <v>20</v>
      </c>
      <c r="O339" s="3">
        <v>11</v>
      </c>
      <c r="P339" s="81" t="s">
        <v>796</v>
      </c>
      <c r="Q339" s="52">
        <v>5</v>
      </c>
      <c r="R339" s="4" t="s">
        <v>221</v>
      </c>
      <c r="S339" s="41">
        <f>RawDataGenPO[[#This Row],[Total price]]/RawDataGenPO[[#This Row],[Qty'']]</f>
        <v>6.5</v>
      </c>
      <c r="T339" s="75">
        <v>32.5</v>
      </c>
      <c r="U339" s="13" t="s">
        <v>149</v>
      </c>
      <c r="V339" s="48" t="s">
        <v>263</v>
      </c>
      <c r="W339" s="4" t="s">
        <v>9</v>
      </c>
      <c r="X339" s="4"/>
      <c r="Y339" s="14">
        <v>45558</v>
      </c>
      <c r="Z339" s="14"/>
      <c r="AA339" s="191">
        <f>IF(RawDataGenPO[[#This Row],[Date Gen PO]]="","",RawDataGenPO[[#This Row],[Date recive bill]]-RawDataGenPO[[#This Row],[Date Gen PO]])</f>
        <v>10</v>
      </c>
      <c r="AB339" s="192" t="str">
        <f>IF(RawDataGenPO[[#This Row],[GRN-PO date (Day)]]&gt;RawDataGenPO[[#This Row],[Lead time delivery (day)]],"over deliverry","Ontime")</f>
        <v>Ontime</v>
      </c>
      <c r="AC339" s="194"/>
    </row>
    <row r="340" spans="1:29" s="6" customFormat="1" ht="15" x14ac:dyDescent="0.25">
      <c r="A340" s="4">
        <f>ROW()-ROW(RawDataGenPO[[#Headers],[No.]])</f>
        <v>339</v>
      </c>
      <c r="B340" s="35" t="s">
        <v>18</v>
      </c>
      <c r="C340" s="43">
        <v>45541</v>
      </c>
      <c r="D340" s="38"/>
      <c r="E340" s="38"/>
      <c r="F340" s="43">
        <v>45541</v>
      </c>
      <c r="G340" s="4" t="s">
        <v>773</v>
      </c>
      <c r="H340" s="68" t="s">
        <v>774</v>
      </c>
      <c r="I340" s="156">
        <f>IF(RawDataGenPO[[#This Row],[PO No.]]="","",RawDataGenPO[[#This Row],[DMY Create PR]]+7)</f>
        <v>45548</v>
      </c>
      <c r="J340" s="156"/>
      <c r="K340" s="153">
        <f>IF(RawDataGenPO[[#This Row],[PO No.]]="","",10)</f>
        <v>10</v>
      </c>
      <c r="L340" s="52" t="s">
        <v>797</v>
      </c>
      <c r="M340" s="35" t="s">
        <v>187</v>
      </c>
      <c r="N340" s="35" t="s">
        <v>20</v>
      </c>
      <c r="O340" s="3">
        <v>12</v>
      </c>
      <c r="P340" s="81" t="s">
        <v>798</v>
      </c>
      <c r="Q340" s="52">
        <v>10</v>
      </c>
      <c r="R340" s="4" t="s">
        <v>221</v>
      </c>
      <c r="S340" s="41">
        <f>RawDataGenPO[[#This Row],[Total price]]/RawDataGenPO[[#This Row],[Qty'']]</f>
        <v>3.7</v>
      </c>
      <c r="T340" s="75">
        <v>37</v>
      </c>
      <c r="U340" s="13" t="s">
        <v>149</v>
      </c>
      <c r="V340" s="48" t="s">
        <v>263</v>
      </c>
      <c r="W340" s="4" t="s">
        <v>9</v>
      </c>
      <c r="X340" s="4"/>
      <c r="Y340" s="14">
        <v>45558</v>
      </c>
      <c r="Z340" s="14"/>
      <c r="AA340" s="191">
        <f>IF(RawDataGenPO[[#This Row],[Date Gen PO]]="","",RawDataGenPO[[#This Row],[Date recive bill]]-RawDataGenPO[[#This Row],[Date Gen PO]])</f>
        <v>10</v>
      </c>
      <c r="AB340" s="192" t="str">
        <f>IF(RawDataGenPO[[#This Row],[GRN-PO date (Day)]]&gt;RawDataGenPO[[#This Row],[Lead time delivery (day)]],"over deliverry","Ontime")</f>
        <v>Ontime</v>
      </c>
      <c r="AC340" s="194"/>
    </row>
    <row r="341" spans="1:29" s="6" customFormat="1" ht="15" x14ac:dyDescent="0.25">
      <c r="A341" s="4">
        <f>ROW()-ROW(RawDataGenPO[[#Headers],[No.]])</f>
        <v>340</v>
      </c>
      <c r="B341" s="35" t="s">
        <v>18</v>
      </c>
      <c r="C341" s="43">
        <v>45541</v>
      </c>
      <c r="D341" s="38"/>
      <c r="E341" s="38"/>
      <c r="F341" s="43">
        <v>45541</v>
      </c>
      <c r="G341" s="4" t="s">
        <v>773</v>
      </c>
      <c r="H341" s="68" t="s">
        <v>774</v>
      </c>
      <c r="I341" s="156">
        <f>IF(RawDataGenPO[[#This Row],[PO No.]]="","",RawDataGenPO[[#This Row],[DMY Create PR]]+7)</f>
        <v>45548</v>
      </c>
      <c r="J341" s="156"/>
      <c r="K341" s="153">
        <f>IF(RawDataGenPO[[#This Row],[PO No.]]="","",10)</f>
        <v>10</v>
      </c>
      <c r="L341" s="52" t="s">
        <v>799</v>
      </c>
      <c r="M341" s="35" t="s">
        <v>187</v>
      </c>
      <c r="N341" s="35" t="s">
        <v>20</v>
      </c>
      <c r="O341" s="3">
        <v>13</v>
      </c>
      <c r="P341" s="81" t="s">
        <v>800</v>
      </c>
      <c r="Q341" s="52">
        <v>6</v>
      </c>
      <c r="R341" s="4" t="s">
        <v>221</v>
      </c>
      <c r="S341" s="41">
        <f>RawDataGenPO[[#This Row],[Total price]]/RawDataGenPO[[#This Row],[Qty'']]</f>
        <v>9</v>
      </c>
      <c r="T341" s="75">
        <v>54</v>
      </c>
      <c r="U341" s="13" t="s">
        <v>149</v>
      </c>
      <c r="V341" s="48" t="s">
        <v>263</v>
      </c>
      <c r="W341" s="4" t="s">
        <v>9</v>
      </c>
      <c r="X341" s="4"/>
      <c r="Y341" s="14">
        <v>45558</v>
      </c>
      <c r="Z341" s="14"/>
      <c r="AA341" s="191">
        <f>IF(RawDataGenPO[[#This Row],[Date Gen PO]]="","",RawDataGenPO[[#This Row],[Date recive bill]]-RawDataGenPO[[#This Row],[Date Gen PO]])</f>
        <v>10</v>
      </c>
      <c r="AB341" s="192" t="str">
        <f>IF(RawDataGenPO[[#This Row],[GRN-PO date (Day)]]&gt;RawDataGenPO[[#This Row],[Lead time delivery (day)]],"over deliverry","Ontime")</f>
        <v>Ontime</v>
      </c>
      <c r="AC341" s="194"/>
    </row>
    <row r="342" spans="1:29" s="6" customFormat="1" ht="15" x14ac:dyDescent="0.25">
      <c r="A342" s="4">
        <f>ROW()-ROW(RawDataGenPO[[#Headers],[No.]])</f>
        <v>341</v>
      </c>
      <c r="B342" s="35" t="s">
        <v>18</v>
      </c>
      <c r="C342" s="43">
        <v>45541</v>
      </c>
      <c r="D342" s="38"/>
      <c r="E342" s="38"/>
      <c r="F342" s="43">
        <v>45541</v>
      </c>
      <c r="G342" s="4" t="s">
        <v>773</v>
      </c>
      <c r="H342" s="68" t="s">
        <v>774</v>
      </c>
      <c r="I342" s="156">
        <f>IF(RawDataGenPO[[#This Row],[PO No.]]="","",RawDataGenPO[[#This Row],[DMY Create PR]]+7)</f>
        <v>45548</v>
      </c>
      <c r="J342" s="156"/>
      <c r="K342" s="153">
        <f>IF(RawDataGenPO[[#This Row],[PO No.]]="","",10)</f>
        <v>10</v>
      </c>
      <c r="L342" s="52" t="s">
        <v>801</v>
      </c>
      <c r="M342" s="35" t="s">
        <v>187</v>
      </c>
      <c r="N342" s="35" t="s">
        <v>20</v>
      </c>
      <c r="O342" s="3">
        <v>14</v>
      </c>
      <c r="P342" s="81" t="s">
        <v>802</v>
      </c>
      <c r="Q342" s="52">
        <v>10</v>
      </c>
      <c r="R342" s="4" t="s">
        <v>221</v>
      </c>
      <c r="S342" s="41">
        <f>RawDataGenPO[[#This Row],[Total price]]/RawDataGenPO[[#This Row],[Qty'']]</f>
        <v>5</v>
      </c>
      <c r="T342" s="75">
        <v>50</v>
      </c>
      <c r="U342" s="13" t="s">
        <v>149</v>
      </c>
      <c r="V342" s="48" t="s">
        <v>263</v>
      </c>
      <c r="W342" s="4" t="s">
        <v>9</v>
      </c>
      <c r="X342" s="4"/>
      <c r="Y342" s="14">
        <v>45558</v>
      </c>
      <c r="Z342" s="14"/>
      <c r="AA342" s="191">
        <f>IF(RawDataGenPO[[#This Row],[Date Gen PO]]="","",RawDataGenPO[[#This Row],[Date recive bill]]-RawDataGenPO[[#This Row],[Date Gen PO]])</f>
        <v>10</v>
      </c>
      <c r="AB342" s="192" t="str">
        <f>IF(RawDataGenPO[[#This Row],[GRN-PO date (Day)]]&gt;RawDataGenPO[[#This Row],[Lead time delivery (day)]],"over deliverry","Ontime")</f>
        <v>Ontime</v>
      </c>
      <c r="AC342" s="194"/>
    </row>
    <row r="343" spans="1:29" s="6" customFormat="1" ht="14.25" x14ac:dyDescent="0.25">
      <c r="A343" s="4">
        <f>ROW()-ROW(RawDataGenPO[[#Headers],[No.]])</f>
        <v>342</v>
      </c>
      <c r="B343" s="35" t="s">
        <v>18</v>
      </c>
      <c r="C343" s="43">
        <v>45542</v>
      </c>
      <c r="D343" s="38"/>
      <c r="E343" s="38"/>
      <c r="F343" s="43">
        <v>45542</v>
      </c>
      <c r="G343" s="4" t="s">
        <v>803</v>
      </c>
      <c r="H343" s="68" t="s">
        <v>804</v>
      </c>
      <c r="I343" s="156">
        <f>IF(RawDataGenPO[[#This Row],[PO No.]]="","",RawDataGenPO[[#This Row],[DMY Create PR]]+7)</f>
        <v>45549</v>
      </c>
      <c r="J343" s="156"/>
      <c r="K343" s="153">
        <f>IF(RawDataGenPO[[#This Row],[PO No.]]="","",10)</f>
        <v>10</v>
      </c>
      <c r="L343" s="4" t="s">
        <v>805</v>
      </c>
      <c r="M343" s="35" t="s">
        <v>187</v>
      </c>
      <c r="N343" s="35" t="s">
        <v>62</v>
      </c>
      <c r="O343" s="3">
        <v>1</v>
      </c>
      <c r="P343" s="39" t="s">
        <v>806</v>
      </c>
      <c r="Q343" s="40">
        <v>2</v>
      </c>
      <c r="R343" s="4" t="s">
        <v>295</v>
      </c>
      <c r="S343" s="41">
        <f>RawDataGenPO[[#This Row],[Total price]]/RawDataGenPO[[#This Row],[Qty'']]</f>
        <v>950</v>
      </c>
      <c r="T343" s="42">
        <v>1900</v>
      </c>
      <c r="U343" s="13" t="s">
        <v>149</v>
      </c>
      <c r="V343" s="35" t="s">
        <v>807</v>
      </c>
      <c r="W343" s="4" t="s">
        <v>9</v>
      </c>
      <c r="X343" s="4"/>
      <c r="Y343" s="14">
        <v>45554</v>
      </c>
      <c r="Z343" s="14"/>
      <c r="AA343" s="191">
        <f>IF(RawDataGenPO[[#This Row],[Date Gen PO]]="","",RawDataGenPO[[#This Row],[Date recive bill]]-RawDataGenPO[[#This Row],[Date Gen PO]])</f>
        <v>5</v>
      </c>
      <c r="AB343" s="192" t="str">
        <f>IF(RawDataGenPO[[#This Row],[GRN-PO date (Day)]]&gt;RawDataGenPO[[#This Row],[Lead time delivery (day)]],"over deliverry","Ontime")</f>
        <v>Ontime</v>
      </c>
      <c r="AC343" s="194"/>
    </row>
    <row r="344" spans="1:29" s="6" customFormat="1" ht="14.25" x14ac:dyDescent="0.25">
      <c r="A344" s="4">
        <f>ROW()-ROW(RawDataGenPO[[#Headers],[No.]])</f>
        <v>343</v>
      </c>
      <c r="B344" s="35" t="s">
        <v>18</v>
      </c>
      <c r="C344" s="43">
        <v>45542</v>
      </c>
      <c r="D344" s="38"/>
      <c r="E344" s="38"/>
      <c r="F344" s="43">
        <v>45542</v>
      </c>
      <c r="G344" s="4" t="s">
        <v>808</v>
      </c>
      <c r="H344" s="68" t="s">
        <v>809</v>
      </c>
      <c r="I344" s="156">
        <f>IF(RawDataGenPO[[#This Row],[PO No.]]="","",RawDataGenPO[[#This Row],[DMY Create PR]]+7)</f>
        <v>45549</v>
      </c>
      <c r="J344" s="156"/>
      <c r="K344" s="153">
        <f>IF(RawDataGenPO[[#This Row],[PO No.]]="","",10)</f>
        <v>10</v>
      </c>
      <c r="L344" s="4" t="s">
        <v>145</v>
      </c>
      <c r="M344" s="35" t="s">
        <v>146</v>
      </c>
      <c r="N344" s="35" t="s">
        <v>27</v>
      </c>
      <c r="O344" s="3">
        <v>1</v>
      </c>
      <c r="P344" s="39" t="s">
        <v>810</v>
      </c>
      <c r="Q344" s="40">
        <v>6</v>
      </c>
      <c r="R344" s="4" t="s">
        <v>221</v>
      </c>
      <c r="S344" s="41">
        <f>RawDataGenPO[[#This Row],[Total price]]/RawDataGenPO[[#This Row],[Qty'']]</f>
        <v>115</v>
      </c>
      <c r="T344" s="42">
        <v>690</v>
      </c>
      <c r="U344" s="13" t="s">
        <v>149</v>
      </c>
      <c r="V344" s="35" t="s">
        <v>162</v>
      </c>
      <c r="W344" s="4" t="s">
        <v>9</v>
      </c>
      <c r="X344" s="4"/>
      <c r="Y344" s="14">
        <v>45559</v>
      </c>
      <c r="Z344" s="14"/>
      <c r="AA344" s="191">
        <f>IF(RawDataGenPO[[#This Row],[Date Gen PO]]="","",RawDataGenPO[[#This Row],[Date recive bill]]-RawDataGenPO[[#This Row],[Date Gen PO]])</f>
        <v>10</v>
      </c>
      <c r="AB344" s="192" t="str">
        <f>IF(RawDataGenPO[[#This Row],[GRN-PO date (Day)]]&gt;RawDataGenPO[[#This Row],[Lead time delivery (day)]],"over deliverry","Ontime")</f>
        <v>Ontime</v>
      </c>
      <c r="AC344" s="194"/>
    </row>
    <row r="345" spans="1:29" s="6" customFormat="1" ht="14.25" x14ac:dyDescent="0.25">
      <c r="A345" s="4">
        <f>ROW()-ROW(RawDataGenPO[[#Headers],[No.]])</f>
        <v>344</v>
      </c>
      <c r="B345" s="35" t="s">
        <v>18</v>
      </c>
      <c r="C345" s="43">
        <v>45542</v>
      </c>
      <c r="D345" s="38"/>
      <c r="E345" s="38"/>
      <c r="F345" s="43">
        <v>45542</v>
      </c>
      <c r="G345" s="4" t="s">
        <v>808</v>
      </c>
      <c r="H345" s="68" t="s">
        <v>809</v>
      </c>
      <c r="I345" s="156">
        <f>IF(RawDataGenPO[[#This Row],[PO No.]]="","",RawDataGenPO[[#This Row],[DMY Create PR]]+7)</f>
        <v>45549</v>
      </c>
      <c r="J345" s="156"/>
      <c r="K345" s="153">
        <f>IF(RawDataGenPO[[#This Row],[PO No.]]="","",10)</f>
        <v>10</v>
      </c>
      <c r="L345" s="4" t="s">
        <v>145</v>
      </c>
      <c r="M345" s="35" t="s">
        <v>146</v>
      </c>
      <c r="N345" s="35" t="s">
        <v>27</v>
      </c>
      <c r="O345" s="3">
        <v>2</v>
      </c>
      <c r="P345" s="39" t="s">
        <v>811</v>
      </c>
      <c r="Q345" s="40">
        <v>6</v>
      </c>
      <c r="R345" s="4" t="s">
        <v>221</v>
      </c>
      <c r="S345" s="41">
        <f>RawDataGenPO[[#This Row],[Total price]]/RawDataGenPO[[#This Row],[Qty'']]</f>
        <v>19</v>
      </c>
      <c r="T345" s="42">
        <v>114</v>
      </c>
      <c r="U345" s="13" t="s">
        <v>149</v>
      </c>
      <c r="V345" s="35" t="s">
        <v>162</v>
      </c>
      <c r="W345" s="4" t="s">
        <v>9</v>
      </c>
      <c r="X345" s="4"/>
      <c r="Y345" s="14">
        <v>45559</v>
      </c>
      <c r="Z345" s="14"/>
      <c r="AA345" s="191">
        <f>IF(RawDataGenPO[[#This Row],[Date Gen PO]]="","",RawDataGenPO[[#This Row],[Date recive bill]]-RawDataGenPO[[#This Row],[Date Gen PO]])</f>
        <v>10</v>
      </c>
      <c r="AB345" s="192" t="str">
        <f>IF(RawDataGenPO[[#This Row],[GRN-PO date (Day)]]&gt;RawDataGenPO[[#This Row],[Lead time delivery (day)]],"over deliverry","Ontime")</f>
        <v>Ontime</v>
      </c>
      <c r="AC345" s="194"/>
    </row>
    <row r="346" spans="1:29" s="6" customFormat="1" ht="14.25" x14ac:dyDescent="0.25">
      <c r="A346" s="4">
        <f>ROW()-ROW(RawDataGenPO[[#Headers],[No.]])</f>
        <v>345</v>
      </c>
      <c r="B346" s="35" t="s">
        <v>18</v>
      </c>
      <c r="C346" s="43">
        <v>45542</v>
      </c>
      <c r="D346" s="38"/>
      <c r="E346" s="38"/>
      <c r="F346" s="43">
        <v>45542</v>
      </c>
      <c r="G346" s="4" t="s">
        <v>808</v>
      </c>
      <c r="H346" s="68" t="s">
        <v>809</v>
      </c>
      <c r="I346" s="156">
        <f>IF(RawDataGenPO[[#This Row],[PO No.]]="","",RawDataGenPO[[#This Row],[DMY Create PR]]+7)</f>
        <v>45549</v>
      </c>
      <c r="J346" s="156"/>
      <c r="K346" s="153">
        <f>IF(RawDataGenPO[[#This Row],[PO No.]]="","",10)</f>
        <v>10</v>
      </c>
      <c r="L346" s="4" t="s">
        <v>145</v>
      </c>
      <c r="M346" s="35" t="s">
        <v>146</v>
      </c>
      <c r="N346" s="35" t="s">
        <v>27</v>
      </c>
      <c r="O346" s="3">
        <v>3</v>
      </c>
      <c r="P346" s="39" t="s">
        <v>812</v>
      </c>
      <c r="Q346" s="40">
        <v>6</v>
      </c>
      <c r="R346" s="4" t="s">
        <v>221</v>
      </c>
      <c r="S346" s="41">
        <f>RawDataGenPO[[#This Row],[Total price]]/RawDataGenPO[[#This Row],[Qty'']]</f>
        <v>10</v>
      </c>
      <c r="T346" s="42">
        <v>60</v>
      </c>
      <c r="U346" s="13" t="s">
        <v>149</v>
      </c>
      <c r="V346" s="35" t="s">
        <v>162</v>
      </c>
      <c r="W346" s="4" t="s">
        <v>9</v>
      </c>
      <c r="X346" s="4"/>
      <c r="Y346" s="14">
        <v>45559</v>
      </c>
      <c r="Z346" s="14"/>
      <c r="AA346" s="191">
        <f>IF(RawDataGenPO[[#This Row],[Date Gen PO]]="","",RawDataGenPO[[#This Row],[Date recive bill]]-RawDataGenPO[[#This Row],[Date Gen PO]])</f>
        <v>10</v>
      </c>
      <c r="AB346" s="192" t="str">
        <f>IF(RawDataGenPO[[#This Row],[GRN-PO date (Day)]]&gt;RawDataGenPO[[#This Row],[Lead time delivery (day)]],"over deliverry","Ontime")</f>
        <v>Ontime</v>
      </c>
      <c r="AC346" s="194"/>
    </row>
    <row r="347" spans="1:29" s="6" customFormat="1" ht="28.5" x14ac:dyDescent="0.25">
      <c r="A347" s="4">
        <f>ROW()-ROW(RawDataGenPO[[#Headers],[No.]])</f>
        <v>346</v>
      </c>
      <c r="B347" s="35" t="s">
        <v>18</v>
      </c>
      <c r="C347" s="43">
        <v>45542</v>
      </c>
      <c r="D347" s="38"/>
      <c r="E347" s="38"/>
      <c r="F347" s="43">
        <v>45542</v>
      </c>
      <c r="G347" s="4" t="s">
        <v>808</v>
      </c>
      <c r="H347" s="68" t="s">
        <v>809</v>
      </c>
      <c r="I347" s="156">
        <f>IF(RawDataGenPO[[#This Row],[PO No.]]="","",RawDataGenPO[[#This Row],[DMY Create PR]]+7)</f>
        <v>45549</v>
      </c>
      <c r="J347" s="156"/>
      <c r="K347" s="153">
        <f>IF(RawDataGenPO[[#This Row],[PO No.]]="","",10)</f>
        <v>10</v>
      </c>
      <c r="L347" s="4" t="s">
        <v>145</v>
      </c>
      <c r="M347" s="35" t="s">
        <v>146</v>
      </c>
      <c r="N347" s="35" t="s">
        <v>27</v>
      </c>
      <c r="O347" s="3">
        <v>4</v>
      </c>
      <c r="P347" s="39" t="s">
        <v>813</v>
      </c>
      <c r="Q347" s="40">
        <v>2</v>
      </c>
      <c r="R347" s="4" t="s">
        <v>221</v>
      </c>
      <c r="S347" s="41">
        <f>RawDataGenPO[[#This Row],[Total price]]/RawDataGenPO[[#This Row],[Qty'']]</f>
        <v>110</v>
      </c>
      <c r="T347" s="42">
        <v>220</v>
      </c>
      <c r="U347" s="13" t="s">
        <v>149</v>
      </c>
      <c r="V347" s="35" t="s">
        <v>162</v>
      </c>
      <c r="W347" s="4" t="s">
        <v>9</v>
      </c>
      <c r="X347" s="4"/>
      <c r="Y347" s="14">
        <v>45559</v>
      </c>
      <c r="Z347" s="14"/>
      <c r="AA347" s="191">
        <f>IF(RawDataGenPO[[#This Row],[Date Gen PO]]="","",RawDataGenPO[[#This Row],[Date recive bill]]-RawDataGenPO[[#This Row],[Date Gen PO]])</f>
        <v>10</v>
      </c>
      <c r="AB347" s="192" t="str">
        <f>IF(RawDataGenPO[[#This Row],[GRN-PO date (Day)]]&gt;RawDataGenPO[[#This Row],[Lead time delivery (day)]],"over deliverry","Ontime")</f>
        <v>Ontime</v>
      </c>
      <c r="AC347" s="194"/>
    </row>
    <row r="348" spans="1:29" s="6" customFormat="1" ht="14.25" x14ac:dyDescent="0.25">
      <c r="A348" s="4">
        <f>ROW()-ROW(RawDataGenPO[[#Headers],[No.]])</f>
        <v>347</v>
      </c>
      <c r="B348" s="35" t="s">
        <v>18</v>
      </c>
      <c r="C348" s="43">
        <v>45542</v>
      </c>
      <c r="D348" s="38"/>
      <c r="E348" s="38"/>
      <c r="F348" s="43">
        <v>45542</v>
      </c>
      <c r="G348" s="4" t="s">
        <v>808</v>
      </c>
      <c r="H348" s="68" t="s">
        <v>814</v>
      </c>
      <c r="I348" s="156">
        <f>IF(RawDataGenPO[[#This Row],[PO No.]]="","",RawDataGenPO[[#This Row],[DMY Create PR]]+7)</f>
        <v>45549</v>
      </c>
      <c r="J348" s="156"/>
      <c r="K348" s="153">
        <f>IF(RawDataGenPO[[#This Row],[PO No.]]="","",10)</f>
        <v>10</v>
      </c>
      <c r="L348" s="4" t="s">
        <v>145</v>
      </c>
      <c r="M348" s="35" t="s">
        <v>146</v>
      </c>
      <c r="N348" s="35" t="s">
        <v>27</v>
      </c>
      <c r="O348" s="3">
        <v>1</v>
      </c>
      <c r="P348" s="39" t="s">
        <v>815</v>
      </c>
      <c r="Q348" s="40">
        <v>12</v>
      </c>
      <c r="R348" s="4" t="s">
        <v>221</v>
      </c>
      <c r="S348" s="41">
        <f>RawDataGenPO[[#This Row],[Total price]]/RawDataGenPO[[#This Row],[Qty'']]</f>
        <v>75</v>
      </c>
      <c r="T348" s="42">
        <v>900</v>
      </c>
      <c r="U348" s="13" t="s">
        <v>149</v>
      </c>
      <c r="V348" s="35" t="s">
        <v>358</v>
      </c>
      <c r="W348" s="4" t="s">
        <v>9</v>
      </c>
      <c r="X348" s="4"/>
      <c r="Y348" s="14">
        <v>45559</v>
      </c>
      <c r="Z348" s="14"/>
      <c r="AA348" s="191">
        <f>IF(RawDataGenPO[[#This Row],[Date Gen PO]]="","",RawDataGenPO[[#This Row],[Date recive bill]]-RawDataGenPO[[#This Row],[Date Gen PO]])</f>
        <v>10</v>
      </c>
      <c r="AB348" s="192" t="str">
        <f>IF(RawDataGenPO[[#This Row],[GRN-PO date (Day)]]&gt;RawDataGenPO[[#This Row],[Lead time delivery (day)]],"over deliverry","Ontime")</f>
        <v>Ontime</v>
      </c>
      <c r="AC348" s="194"/>
    </row>
    <row r="349" spans="1:29" s="6" customFormat="1" ht="14.25" x14ac:dyDescent="0.25">
      <c r="A349" s="4">
        <f>ROW()-ROW(RawDataGenPO[[#Headers],[No.]])</f>
        <v>348</v>
      </c>
      <c r="B349" s="35" t="s">
        <v>18</v>
      </c>
      <c r="C349" s="43">
        <v>45542</v>
      </c>
      <c r="D349" s="38"/>
      <c r="E349" s="38"/>
      <c r="F349" s="43">
        <v>45542</v>
      </c>
      <c r="G349" s="4" t="s">
        <v>816</v>
      </c>
      <c r="H349" s="4" t="s">
        <v>817</v>
      </c>
      <c r="I349" s="156">
        <f>IF(RawDataGenPO[[#This Row],[PO No.]]="","",RawDataGenPO[[#This Row],[DMY Create PR]]+7)</f>
        <v>45549</v>
      </c>
      <c r="J349" s="156"/>
      <c r="K349" s="153">
        <v>15</v>
      </c>
      <c r="L349" s="4" t="s">
        <v>145</v>
      </c>
      <c r="M349" s="35" t="s">
        <v>146</v>
      </c>
      <c r="N349" s="35" t="s">
        <v>27</v>
      </c>
      <c r="O349" s="3">
        <v>1</v>
      </c>
      <c r="P349" s="39" t="s">
        <v>818</v>
      </c>
      <c r="Q349" s="40">
        <v>10</v>
      </c>
      <c r="R349" s="4" t="s">
        <v>221</v>
      </c>
      <c r="S349" s="41">
        <f>RawDataGenPO[[#This Row],[Total price]]/RawDataGenPO[[#This Row],[Qty'']]</f>
        <v>125</v>
      </c>
      <c r="T349" s="42">
        <v>1250</v>
      </c>
      <c r="U349" s="13" t="s">
        <v>149</v>
      </c>
      <c r="V349" s="35" t="s">
        <v>162</v>
      </c>
      <c r="W349" s="4" t="s">
        <v>9</v>
      </c>
      <c r="X349" s="4"/>
      <c r="Y349" s="14">
        <v>45560</v>
      </c>
      <c r="Z349" s="14"/>
      <c r="AA349" s="191">
        <f>IF(RawDataGenPO[[#This Row],[Date Gen PO]]="","",RawDataGenPO[[#This Row],[Date recive bill]]-RawDataGenPO[[#This Row],[Date Gen PO]])</f>
        <v>11</v>
      </c>
      <c r="AB349" s="192" t="str">
        <f>IF(RawDataGenPO[[#This Row],[GRN-PO date (Day)]]&gt;RawDataGenPO[[#This Row],[Lead time delivery (day)]],"over deliverry","Ontime")</f>
        <v>Ontime</v>
      </c>
      <c r="AC349" s="194"/>
    </row>
    <row r="350" spans="1:29" s="6" customFormat="1" ht="14.25" x14ac:dyDescent="0.25">
      <c r="A350" s="4">
        <f>ROW()-ROW(RawDataGenPO[[#Headers],[No.]])</f>
        <v>349</v>
      </c>
      <c r="B350" s="35" t="s">
        <v>18</v>
      </c>
      <c r="C350" s="43">
        <v>45542</v>
      </c>
      <c r="D350" s="38"/>
      <c r="E350" s="38"/>
      <c r="F350" s="43">
        <v>45542</v>
      </c>
      <c r="G350" s="4" t="s">
        <v>816</v>
      </c>
      <c r="H350" s="4" t="s">
        <v>817</v>
      </c>
      <c r="I350" s="156">
        <f>IF(RawDataGenPO[[#This Row],[PO No.]]="","",RawDataGenPO[[#This Row],[DMY Create PR]]+7)</f>
        <v>45549</v>
      </c>
      <c r="J350" s="156"/>
      <c r="K350" s="153">
        <v>15</v>
      </c>
      <c r="L350" s="4" t="s">
        <v>145</v>
      </c>
      <c r="M350" s="35" t="s">
        <v>146</v>
      </c>
      <c r="N350" s="35" t="s">
        <v>27</v>
      </c>
      <c r="O350" s="3">
        <v>2</v>
      </c>
      <c r="P350" s="39" t="s">
        <v>819</v>
      </c>
      <c r="Q350" s="40">
        <v>6</v>
      </c>
      <c r="R350" s="4" t="s">
        <v>221</v>
      </c>
      <c r="S350" s="41">
        <f>RawDataGenPO[[#This Row],[Total price]]/RawDataGenPO[[#This Row],[Qty'']]</f>
        <v>400</v>
      </c>
      <c r="T350" s="42">
        <v>2400</v>
      </c>
      <c r="U350" s="13" t="s">
        <v>149</v>
      </c>
      <c r="V350" s="35" t="s">
        <v>162</v>
      </c>
      <c r="W350" s="4" t="s">
        <v>9</v>
      </c>
      <c r="X350" s="4"/>
      <c r="Y350" s="14">
        <v>45560</v>
      </c>
      <c r="Z350" s="14"/>
      <c r="AA350" s="191">
        <f>IF(RawDataGenPO[[#This Row],[Date Gen PO]]="","",RawDataGenPO[[#This Row],[Date recive bill]]-RawDataGenPO[[#This Row],[Date Gen PO]])</f>
        <v>11</v>
      </c>
      <c r="AB350" s="192" t="str">
        <f>IF(RawDataGenPO[[#This Row],[GRN-PO date (Day)]]&gt;RawDataGenPO[[#This Row],[Lead time delivery (day)]],"over deliverry","Ontime")</f>
        <v>Ontime</v>
      </c>
      <c r="AC350" s="194"/>
    </row>
    <row r="351" spans="1:29" s="6" customFormat="1" ht="14.25" x14ac:dyDescent="0.25">
      <c r="A351" s="4">
        <f>ROW()-ROW(RawDataGenPO[[#Headers],[No.]])</f>
        <v>350</v>
      </c>
      <c r="B351" s="35" t="s">
        <v>18</v>
      </c>
      <c r="C351" s="43">
        <v>45542</v>
      </c>
      <c r="D351" s="38"/>
      <c r="E351" s="38"/>
      <c r="F351" s="43">
        <v>45542</v>
      </c>
      <c r="G351" s="4" t="s">
        <v>816</v>
      </c>
      <c r="H351" s="4" t="s">
        <v>817</v>
      </c>
      <c r="I351" s="156">
        <f>IF(RawDataGenPO[[#This Row],[PO No.]]="","",RawDataGenPO[[#This Row],[DMY Create PR]]+7)</f>
        <v>45549</v>
      </c>
      <c r="J351" s="156"/>
      <c r="K351" s="153">
        <v>15</v>
      </c>
      <c r="L351" s="4" t="s">
        <v>145</v>
      </c>
      <c r="M351" s="35" t="s">
        <v>146</v>
      </c>
      <c r="N351" s="35" t="s">
        <v>27</v>
      </c>
      <c r="O351" s="3">
        <v>3</v>
      </c>
      <c r="P351" s="39" t="s">
        <v>820</v>
      </c>
      <c r="Q351" s="40">
        <v>6</v>
      </c>
      <c r="R351" s="4" t="s">
        <v>221</v>
      </c>
      <c r="S351" s="41">
        <f>RawDataGenPO[[#This Row],[Total price]]/RawDataGenPO[[#This Row],[Qty'']]</f>
        <v>385</v>
      </c>
      <c r="T351" s="42">
        <v>2310</v>
      </c>
      <c r="U351" s="13" t="s">
        <v>149</v>
      </c>
      <c r="V351" s="35" t="s">
        <v>162</v>
      </c>
      <c r="W351" s="4" t="s">
        <v>9</v>
      </c>
      <c r="X351" s="4"/>
      <c r="Y351" s="14">
        <v>45560</v>
      </c>
      <c r="Z351" s="14"/>
      <c r="AA351" s="191">
        <f>IF(RawDataGenPO[[#This Row],[Date Gen PO]]="","",RawDataGenPO[[#This Row],[Date recive bill]]-RawDataGenPO[[#This Row],[Date Gen PO]])</f>
        <v>11</v>
      </c>
      <c r="AB351" s="192" t="str">
        <f>IF(RawDataGenPO[[#This Row],[GRN-PO date (Day)]]&gt;RawDataGenPO[[#This Row],[Lead time delivery (day)]],"over deliverry","Ontime")</f>
        <v>Ontime</v>
      </c>
      <c r="AC351" s="194"/>
    </row>
    <row r="352" spans="1:29" s="6" customFormat="1" ht="14.25" x14ac:dyDescent="0.25">
      <c r="A352" s="4">
        <f>ROW()-ROW(RawDataGenPO[[#Headers],[No.]])</f>
        <v>351</v>
      </c>
      <c r="B352" s="35" t="s">
        <v>18</v>
      </c>
      <c r="C352" s="43">
        <v>45542</v>
      </c>
      <c r="D352" s="38"/>
      <c r="E352" s="38"/>
      <c r="F352" s="43">
        <v>45542</v>
      </c>
      <c r="G352" s="4" t="s">
        <v>821</v>
      </c>
      <c r="H352" s="4" t="s">
        <v>822</v>
      </c>
      <c r="I352" s="156">
        <f>IF(RawDataGenPO[[#This Row],[PO No.]]="","",RawDataGenPO[[#This Row],[DMY Create PR]]+7)</f>
        <v>45549</v>
      </c>
      <c r="J352" s="156"/>
      <c r="K352" s="153">
        <v>20</v>
      </c>
      <c r="L352" s="4" t="s">
        <v>145</v>
      </c>
      <c r="M352" s="35" t="s">
        <v>146</v>
      </c>
      <c r="N352" s="35" t="s">
        <v>20</v>
      </c>
      <c r="O352" s="3">
        <v>1</v>
      </c>
      <c r="P352" s="39" t="s">
        <v>823</v>
      </c>
      <c r="Q352" s="40">
        <v>2</v>
      </c>
      <c r="R352" s="4" t="s">
        <v>221</v>
      </c>
      <c r="S352" s="41">
        <f>RawDataGenPO[[#This Row],[Total price]]/RawDataGenPO[[#This Row],[Qty'']]</f>
        <v>245</v>
      </c>
      <c r="T352" s="42">
        <v>490</v>
      </c>
      <c r="U352" s="13" t="s">
        <v>149</v>
      </c>
      <c r="V352" s="35" t="s">
        <v>358</v>
      </c>
      <c r="W352" s="4" t="s">
        <v>9</v>
      </c>
      <c r="X352" s="4"/>
      <c r="Y352" s="14">
        <v>45569</v>
      </c>
      <c r="Z352" s="14"/>
      <c r="AA352" s="191">
        <f>IF(RawDataGenPO[[#This Row],[Date Gen PO]]="","",RawDataGenPO[[#This Row],[Date recive bill]]-RawDataGenPO[[#This Row],[Date Gen PO]])</f>
        <v>20</v>
      </c>
      <c r="AB352" s="192" t="str">
        <f>IF(RawDataGenPO[[#This Row],[GRN-PO date (Day)]]&gt;RawDataGenPO[[#This Row],[Lead time delivery (day)]],"over deliverry","Ontime")</f>
        <v>Ontime</v>
      </c>
      <c r="AC352" s="194"/>
    </row>
    <row r="353" spans="1:29" s="6" customFormat="1" ht="14.25" x14ac:dyDescent="0.25">
      <c r="A353" s="4">
        <f>ROW()-ROW(RawDataGenPO[[#Headers],[No.]])</f>
        <v>352</v>
      </c>
      <c r="B353" s="35" t="s">
        <v>18</v>
      </c>
      <c r="C353" s="43">
        <v>45541</v>
      </c>
      <c r="D353" s="38"/>
      <c r="E353" s="38"/>
      <c r="F353" s="43">
        <v>45541</v>
      </c>
      <c r="G353" s="4" t="s">
        <v>824</v>
      </c>
      <c r="H353" s="4" t="s">
        <v>825</v>
      </c>
      <c r="I353" s="156">
        <f>IF(RawDataGenPO[[#This Row],[PO No.]]="","",RawDataGenPO[[#This Row],[DMY Create PR]]+7)</f>
        <v>45548</v>
      </c>
      <c r="J353" s="156"/>
      <c r="K353" s="153">
        <v>15</v>
      </c>
      <c r="L353" s="4" t="s">
        <v>145</v>
      </c>
      <c r="M353" s="35" t="s">
        <v>146</v>
      </c>
      <c r="N353" s="35" t="s">
        <v>20</v>
      </c>
      <c r="O353" s="3">
        <v>1</v>
      </c>
      <c r="P353" s="39" t="s">
        <v>826</v>
      </c>
      <c r="Q353" s="40">
        <v>10</v>
      </c>
      <c r="R353" s="4" t="s">
        <v>221</v>
      </c>
      <c r="S353" s="41">
        <f>RawDataGenPO[[#This Row],[Total price]]/RawDataGenPO[[#This Row],[Qty'']]</f>
        <v>125</v>
      </c>
      <c r="T353" s="42">
        <v>1250</v>
      </c>
      <c r="U353" s="13" t="s">
        <v>149</v>
      </c>
      <c r="V353" s="35" t="s">
        <v>358</v>
      </c>
      <c r="W353" s="4" t="s">
        <v>9</v>
      </c>
      <c r="X353" s="4"/>
      <c r="Y353" s="14">
        <v>45559</v>
      </c>
      <c r="Z353" s="14"/>
      <c r="AA353" s="191">
        <f>IF(RawDataGenPO[[#This Row],[Date Gen PO]]="","",RawDataGenPO[[#This Row],[Date recive bill]]-RawDataGenPO[[#This Row],[Date Gen PO]])</f>
        <v>11</v>
      </c>
      <c r="AB353" s="192" t="str">
        <f>IF(RawDataGenPO[[#This Row],[GRN-PO date (Day)]]&gt;RawDataGenPO[[#This Row],[Lead time delivery (day)]],"over deliverry","Ontime")</f>
        <v>Ontime</v>
      </c>
      <c r="AC353" s="194"/>
    </row>
    <row r="354" spans="1:29" s="6" customFormat="1" ht="15" x14ac:dyDescent="0.25">
      <c r="A354" s="4">
        <f>ROW()-ROW(RawDataGenPO[[#Headers],[No.]])</f>
        <v>353</v>
      </c>
      <c r="B354" s="35" t="s">
        <v>18</v>
      </c>
      <c r="C354" s="43">
        <v>45545</v>
      </c>
      <c r="D354" s="38"/>
      <c r="E354" s="38"/>
      <c r="F354" s="43">
        <v>45545</v>
      </c>
      <c r="G354" s="4" t="s">
        <v>827</v>
      </c>
      <c r="H354" s="4" t="s">
        <v>828</v>
      </c>
      <c r="I354" s="156">
        <f>IF(RawDataGenPO[[#This Row],[PO No.]]="","",RawDataGenPO[[#This Row],[DMY Create PR]]+7)</f>
        <v>45552</v>
      </c>
      <c r="J354" s="156"/>
      <c r="K354" s="153">
        <f>IF(RawDataGenPO[[#This Row],[PO No.]]="","",10)</f>
        <v>10</v>
      </c>
      <c r="L354" s="4" t="s">
        <v>193</v>
      </c>
      <c r="M354" s="35" t="s">
        <v>128</v>
      </c>
      <c r="N354" s="35" t="s">
        <v>37</v>
      </c>
      <c r="O354" s="3">
        <v>1</v>
      </c>
      <c r="P354" s="39" t="s">
        <v>829</v>
      </c>
      <c r="Q354" s="40">
        <v>1</v>
      </c>
      <c r="R354" s="4" t="s">
        <v>487</v>
      </c>
      <c r="S354" s="41">
        <f>RawDataGenPO[[#This Row],[Total price]]/RawDataGenPO[[#This Row],[Qty'']]</f>
        <v>5500</v>
      </c>
      <c r="T354" s="75">
        <v>5500</v>
      </c>
      <c r="U354" s="13" t="s">
        <v>149</v>
      </c>
      <c r="V354" s="35" t="s">
        <v>830</v>
      </c>
      <c r="W354" s="4" t="s">
        <v>9</v>
      </c>
      <c r="X354" s="4"/>
      <c r="Y354" s="14">
        <v>45560</v>
      </c>
      <c r="Z354" s="14"/>
      <c r="AA354" s="191">
        <f>IF(RawDataGenPO[[#This Row],[Date Gen PO]]="","",RawDataGenPO[[#This Row],[Date recive bill]]-RawDataGenPO[[#This Row],[Date Gen PO]])</f>
        <v>8</v>
      </c>
      <c r="AB354" s="192" t="str">
        <f>IF(RawDataGenPO[[#This Row],[GRN-PO date (Day)]]&gt;RawDataGenPO[[#This Row],[Lead time delivery (day)]],"over deliverry","Ontime")</f>
        <v>Ontime</v>
      </c>
      <c r="AC354" s="194"/>
    </row>
    <row r="355" spans="1:29" s="6" customFormat="1" ht="15" x14ac:dyDescent="0.25">
      <c r="A355" s="4">
        <f>ROW()-ROW(RawDataGenPO[[#Headers],[No.]])</f>
        <v>354</v>
      </c>
      <c r="B355" s="35" t="s">
        <v>18</v>
      </c>
      <c r="C355" s="43">
        <v>45545</v>
      </c>
      <c r="D355" s="38"/>
      <c r="E355" s="38"/>
      <c r="F355" s="43">
        <v>45545</v>
      </c>
      <c r="G355" s="4" t="s">
        <v>827</v>
      </c>
      <c r="H355" s="4" t="s">
        <v>828</v>
      </c>
      <c r="I355" s="156">
        <f>IF(RawDataGenPO[[#This Row],[PO No.]]="","",RawDataGenPO[[#This Row],[DMY Create PR]]+7)</f>
        <v>45552</v>
      </c>
      <c r="J355" s="156"/>
      <c r="K355" s="153">
        <f>IF(RawDataGenPO[[#This Row],[PO No.]]="","",10)</f>
        <v>10</v>
      </c>
      <c r="L355" s="4" t="s">
        <v>193</v>
      </c>
      <c r="M355" s="35" t="s">
        <v>128</v>
      </c>
      <c r="N355" s="35" t="s">
        <v>37</v>
      </c>
      <c r="O355" s="3">
        <v>2</v>
      </c>
      <c r="P355" s="39" t="s">
        <v>831</v>
      </c>
      <c r="Q355" s="40">
        <v>1</v>
      </c>
      <c r="R355" s="4" t="s">
        <v>487</v>
      </c>
      <c r="S355" s="41">
        <f>RawDataGenPO[[#This Row],[Total price]]/RawDataGenPO[[#This Row],[Qty'']]</f>
        <v>4000</v>
      </c>
      <c r="T355" s="75">
        <v>4000</v>
      </c>
      <c r="U355" s="13" t="s">
        <v>149</v>
      </c>
      <c r="V355" s="35" t="s">
        <v>830</v>
      </c>
      <c r="W355" s="4" t="s">
        <v>9</v>
      </c>
      <c r="X355" s="4"/>
      <c r="Y355" s="14">
        <v>45560</v>
      </c>
      <c r="Z355" s="14"/>
      <c r="AA355" s="191">
        <f>IF(RawDataGenPO[[#This Row],[Date Gen PO]]="","",RawDataGenPO[[#This Row],[Date recive bill]]-RawDataGenPO[[#This Row],[Date Gen PO]])</f>
        <v>8</v>
      </c>
      <c r="AB355" s="192" t="str">
        <f>IF(RawDataGenPO[[#This Row],[GRN-PO date (Day)]]&gt;RawDataGenPO[[#This Row],[Lead time delivery (day)]],"over deliverry","Ontime")</f>
        <v>Ontime</v>
      </c>
      <c r="AC355" s="194"/>
    </row>
    <row r="356" spans="1:29" s="6" customFormat="1" ht="15" x14ac:dyDescent="0.25">
      <c r="A356" s="4">
        <f>ROW()-ROW(RawDataGenPO[[#Headers],[No.]])</f>
        <v>355</v>
      </c>
      <c r="B356" s="35" t="s">
        <v>18</v>
      </c>
      <c r="C356" s="43">
        <v>45545</v>
      </c>
      <c r="D356" s="38"/>
      <c r="E356" s="38"/>
      <c r="F356" s="43">
        <v>45545</v>
      </c>
      <c r="G356" s="4" t="s">
        <v>827</v>
      </c>
      <c r="H356" s="4" t="s">
        <v>828</v>
      </c>
      <c r="I356" s="156">
        <f>IF(RawDataGenPO[[#This Row],[PO No.]]="","",RawDataGenPO[[#This Row],[DMY Create PR]]+7)</f>
        <v>45552</v>
      </c>
      <c r="J356" s="156"/>
      <c r="K356" s="153">
        <f>IF(RawDataGenPO[[#This Row],[PO No.]]="","",10)</f>
        <v>10</v>
      </c>
      <c r="L356" s="4" t="s">
        <v>193</v>
      </c>
      <c r="M356" s="35" t="s">
        <v>128</v>
      </c>
      <c r="N356" s="35" t="s">
        <v>37</v>
      </c>
      <c r="O356" s="3">
        <v>3</v>
      </c>
      <c r="P356" s="39" t="s">
        <v>832</v>
      </c>
      <c r="Q356" s="40">
        <v>1</v>
      </c>
      <c r="R356" s="4" t="s">
        <v>487</v>
      </c>
      <c r="S356" s="41">
        <f>RawDataGenPO[[#This Row],[Total price]]/RawDataGenPO[[#This Row],[Qty'']]</f>
        <v>1800</v>
      </c>
      <c r="T356" s="75">
        <v>1800</v>
      </c>
      <c r="U356" s="13" t="s">
        <v>149</v>
      </c>
      <c r="V356" s="35" t="s">
        <v>830</v>
      </c>
      <c r="W356" s="4" t="s">
        <v>9</v>
      </c>
      <c r="X356" s="4"/>
      <c r="Y356" s="14">
        <v>45560</v>
      </c>
      <c r="Z356" s="14"/>
      <c r="AA356" s="191">
        <f>IF(RawDataGenPO[[#This Row],[Date Gen PO]]="","",RawDataGenPO[[#This Row],[Date recive bill]]-RawDataGenPO[[#This Row],[Date Gen PO]])</f>
        <v>8</v>
      </c>
      <c r="AB356" s="192" t="str">
        <f>IF(RawDataGenPO[[#This Row],[GRN-PO date (Day)]]&gt;RawDataGenPO[[#This Row],[Lead time delivery (day)]],"over deliverry","Ontime")</f>
        <v>Ontime</v>
      </c>
      <c r="AC356" s="194"/>
    </row>
    <row r="357" spans="1:29" s="6" customFormat="1" ht="15" x14ac:dyDescent="0.25">
      <c r="A357" s="4">
        <f>ROW()-ROW(RawDataGenPO[[#Headers],[No.]])</f>
        <v>356</v>
      </c>
      <c r="B357" s="35" t="s">
        <v>18</v>
      </c>
      <c r="C357" s="43">
        <v>45545</v>
      </c>
      <c r="D357" s="38"/>
      <c r="E357" s="38"/>
      <c r="F357" s="43">
        <v>45545</v>
      </c>
      <c r="G357" s="4" t="s">
        <v>827</v>
      </c>
      <c r="H357" s="4" t="s">
        <v>828</v>
      </c>
      <c r="I357" s="156">
        <f>IF(RawDataGenPO[[#This Row],[PO No.]]="","",RawDataGenPO[[#This Row],[DMY Create PR]]+7)</f>
        <v>45552</v>
      </c>
      <c r="J357" s="156"/>
      <c r="K357" s="153">
        <f>IF(RawDataGenPO[[#This Row],[PO No.]]="","",10)</f>
        <v>10</v>
      </c>
      <c r="L357" s="4" t="s">
        <v>193</v>
      </c>
      <c r="M357" s="35" t="s">
        <v>128</v>
      </c>
      <c r="N357" s="35" t="s">
        <v>37</v>
      </c>
      <c r="O357" s="3">
        <v>4</v>
      </c>
      <c r="P357" s="39" t="s">
        <v>833</v>
      </c>
      <c r="Q357" s="40">
        <v>1</v>
      </c>
      <c r="R357" s="4" t="s">
        <v>487</v>
      </c>
      <c r="S357" s="41">
        <f>RawDataGenPO[[#This Row],[Total price]]/RawDataGenPO[[#This Row],[Qty'']]</f>
        <v>4500</v>
      </c>
      <c r="T357" s="75">
        <v>4500</v>
      </c>
      <c r="U357" s="13" t="s">
        <v>149</v>
      </c>
      <c r="V357" s="35" t="s">
        <v>830</v>
      </c>
      <c r="W357" s="4" t="s">
        <v>9</v>
      </c>
      <c r="X357" s="4"/>
      <c r="Y357" s="14">
        <v>45560</v>
      </c>
      <c r="Z357" s="14"/>
      <c r="AA357" s="191">
        <f>IF(RawDataGenPO[[#This Row],[Date Gen PO]]="","",RawDataGenPO[[#This Row],[Date recive bill]]-RawDataGenPO[[#This Row],[Date Gen PO]])</f>
        <v>8</v>
      </c>
      <c r="AB357" s="192" t="str">
        <f>IF(RawDataGenPO[[#This Row],[GRN-PO date (Day)]]&gt;RawDataGenPO[[#This Row],[Lead time delivery (day)]],"over deliverry","Ontime")</f>
        <v>Ontime</v>
      </c>
      <c r="AC357" s="194"/>
    </row>
    <row r="358" spans="1:29" s="6" customFormat="1" ht="15" x14ac:dyDescent="0.25">
      <c r="A358" s="4">
        <f>ROW()-ROW(RawDataGenPO[[#Headers],[No.]])</f>
        <v>357</v>
      </c>
      <c r="B358" s="35" t="s">
        <v>18</v>
      </c>
      <c r="C358" s="43">
        <v>45545</v>
      </c>
      <c r="D358" s="38"/>
      <c r="E358" s="38"/>
      <c r="F358" s="43">
        <v>45545</v>
      </c>
      <c r="G358" s="4" t="s">
        <v>827</v>
      </c>
      <c r="H358" s="4" t="s">
        <v>828</v>
      </c>
      <c r="I358" s="156">
        <f>IF(RawDataGenPO[[#This Row],[PO No.]]="","",RawDataGenPO[[#This Row],[DMY Create PR]]+7)</f>
        <v>45552</v>
      </c>
      <c r="J358" s="156"/>
      <c r="K358" s="153">
        <f>IF(RawDataGenPO[[#This Row],[PO No.]]="","",10)</f>
        <v>10</v>
      </c>
      <c r="L358" s="4" t="s">
        <v>193</v>
      </c>
      <c r="M358" s="35" t="s">
        <v>128</v>
      </c>
      <c r="N358" s="35" t="s">
        <v>37</v>
      </c>
      <c r="O358" s="3">
        <v>5</v>
      </c>
      <c r="P358" s="39" t="s">
        <v>834</v>
      </c>
      <c r="Q358" s="40">
        <v>1</v>
      </c>
      <c r="R358" s="4" t="s">
        <v>487</v>
      </c>
      <c r="S358" s="41">
        <f>RawDataGenPO[[#This Row],[Total price]]/RawDataGenPO[[#This Row],[Qty'']]</f>
        <v>5700</v>
      </c>
      <c r="T358" s="75">
        <v>5700</v>
      </c>
      <c r="U358" s="13" t="s">
        <v>149</v>
      </c>
      <c r="V358" s="35" t="s">
        <v>830</v>
      </c>
      <c r="W358" s="4" t="s">
        <v>9</v>
      </c>
      <c r="X358" s="4"/>
      <c r="Y358" s="14">
        <v>45560</v>
      </c>
      <c r="Z358" s="14"/>
      <c r="AA358" s="191">
        <f>IF(RawDataGenPO[[#This Row],[Date Gen PO]]="","",RawDataGenPO[[#This Row],[Date recive bill]]-RawDataGenPO[[#This Row],[Date Gen PO]])</f>
        <v>8</v>
      </c>
      <c r="AB358" s="192" t="str">
        <f>IF(RawDataGenPO[[#This Row],[GRN-PO date (Day)]]&gt;RawDataGenPO[[#This Row],[Lead time delivery (day)]],"over deliverry","Ontime")</f>
        <v>Ontime</v>
      </c>
      <c r="AC358" s="194"/>
    </row>
    <row r="359" spans="1:29" s="6" customFormat="1" ht="15" x14ac:dyDescent="0.25">
      <c r="A359" s="4">
        <f>ROW()-ROW(RawDataGenPO[[#Headers],[No.]])</f>
        <v>358</v>
      </c>
      <c r="B359" s="35" t="s">
        <v>18</v>
      </c>
      <c r="C359" s="43">
        <v>45545</v>
      </c>
      <c r="D359" s="38"/>
      <c r="E359" s="38"/>
      <c r="F359" s="43">
        <v>45545</v>
      </c>
      <c r="G359" s="4" t="s">
        <v>827</v>
      </c>
      <c r="H359" s="4" t="s">
        <v>828</v>
      </c>
      <c r="I359" s="156">
        <f>IF(RawDataGenPO[[#This Row],[PO No.]]="","",RawDataGenPO[[#This Row],[DMY Create PR]]+7)</f>
        <v>45552</v>
      </c>
      <c r="J359" s="156"/>
      <c r="K359" s="153">
        <f>IF(RawDataGenPO[[#This Row],[PO No.]]="","",10)</f>
        <v>10</v>
      </c>
      <c r="L359" s="4" t="s">
        <v>193</v>
      </c>
      <c r="M359" s="35" t="s">
        <v>128</v>
      </c>
      <c r="N359" s="35" t="s">
        <v>37</v>
      </c>
      <c r="O359" s="3">
        <v>6</v>
      </c>
      <c r="P359" s="39" t="s">
        <v>835</v>
      </c>
      <c r="Q359" s="40">
        <v>1</v>
      </c>
      <c r="R359" s="4" t="s">
        <v>487</v>
      </c>
      <c r="S359" s="41">
        <f>RawDataGenPO[[#This Row],[Total price]]/RawDataGenPO[[#This Row],[Qty'']]</f>
        <v>4500</v>
      </c>
      <c r="T359" s="75">
        <v>4500</v>
      </c>
      <c r="U359" s="13" t="s">
        <v>149</v>
      </c>
      <c r="V359" s="35" t="s">
        <v>830</v>
      </c>
      <c r="W359" s="4" t="s">
        <v>9</v>
      </c>
      <c r="X359" s="4"/>
      <c r="Y359" s="14">
        <v>45560</v>
      </c>
      <c r="Z359" s="14"/>
      <c r="AA359" s="191">
        <f>IF(RawDataGenPO[[#This Row],[Date Gen PO]]="","",RawDataGenPO[[#This Row],[Date recive bill]]-RawDataGenPO[[#This Row],[Date Gen PO]])</f>
        <v>8</v>
      </c>
      <c r="AB359" s="192" t="str">
        <f>IF(RawDataGenPO[[#This Row],[GRN-PO date (Day)]]&gt;RawDataGenPO[[#This Row],[Lead time delivery (day)]],"over deliverry","Ontime")</f>
        <v>Ontime</v>
      </c>
      <c r="AC359" s="194"/>
    </row>
    <row r="360" spans="1:29" s="6" customFormat="1" ht="15" x14ac:dyDescent="0.25">
      <c r="A360" s="4">
        <f>ROW()-ROW(RawDataGenPO[[#Headers],[No.]])</f>
        <v>359</v>
      </c>
      <c r="B360" s="35" t="s">
        <v>18</v>
      </c>
      <c r="C360" s="43">
        <v>45545</v>
      </c>
      <c r="D360" s="38"/>
      <c r="E360" s="38"/>
      <c r="F360" s="43">
        <v>45545</v>
      </c>
      <c r="G360" s="4" t="s">
        <v>827</v>
      </c>
      <c r="H360" s="4" t="s">
        <v>828</v>
      </c>
      <c r="I360" s="156">
        <f>IF(RawDataGenPO[[#This Row],[PO No.]]="","",RawDataGenPO[[#This Row],[DMY Create PR]]+7)</f>
        <v>45552</v>
      </c>
      <c r="J360" s="156"/>
      <c r="K360" s="153">
        <f>IF(RawDataGenPO[[#This Row],[PO No.]]="","",10)</f>
        <v>10</v>
      </c>
      <c r="L360" s="4" t="s">
        <v>193</v>
      </c>
      <c r="M360" s="35" t="s">
        <v>128</v>
      </c>
      <c r="N360" s="35" t="s">
        <v>37</v>
      </c>
      <c r="O360" s="3">
        <v>7</v>
      </c>
      <c r="P360" s="39" t="s">
        <v>836</v>
      </c>
      <c r="Q360" s="40">
        <v>1</v>
      </c>
      <c r="R360" s="4" t="s">
        <v>487</v>
      </c>
      <c r="S360" s="41">
        <f>RawDataGenPO[[#This Row],[Total price]]/RawDataGenPO[[#This Row],[Qty'']]</f>
        <v>1500</v>
      </c>
      <c r="T360" s="75">
        <v>1500</v>
      </c>
      <c r="U360" s="13" t="s">
        <v>149</v>
      </c>
      <c r="V360" s="35" t="s">
        <v>830</v>
      </c>
      <c r="W360" s="4" t="s">
        <v>9</v>
      </c>
      <c r="X360" s="4"/>
      <c r="Y360" s="14">
        <v>45560</v>
      </c>
      <c r="Z360" s="14"/>
      <c r="AA360" s="191">
        <f>IF(RawDataGenPO[[#This Row],[Date Gen PO]]="","",RawDataGenPO[[#This Row],[Date recive bill]]-RawDataGenPO[[#This Row],[Date Gen PO]])</f>
        <v>8</v>
      </c>
      <c r="AB360" s="192" t="str">
        <f>IF(RawDataGenPO[[#This Row],[GRN-PO date (Day)]]&gt;RawDataGenPO[[#This Row],[Lead time delivery (day)]],"over deliverry","Ontime")</f>
        <v>Ontime</v>
      </c>
      <c r="AC360" s="194"/>
    </row>
    <row r="361" spans="1:29" s="6" customFormat="1" ht="15" x14ac:dyDescent="0.25">
      <c r="A361" s="4">
        <f>ROW()-ROW(RawDataGenPO[[#Headers],[No.]])</f>
        <v>360</v>
      </c>
      <c r="B361" s="35" t="s">
        <v>18</v>
      </c>
      <c r="C361" s="43">
        <v>45545</v>
      </c>
      <c r="D361" s="38"/>
      <c r="E361" s="38"/>
      <c r="F361" s="43">
        <v>45545</v>
      </c>
      <c r="G361" s="4" t="s">
        <v>827</v>
      </c>
      <c r="H361" s="4" t="s">
        <v>828</v>
      </c>
      <c r="I361" s="156">
        <f>IF(RawDataGenPO[[#This Row],[PO No.]]="","",RawDataGenPO[[#This Row],[DMY Create PR]]+7)</f>
        <v>45552</v>
      </c>
      <c r="J361" s="156"/>
      <c r="K361" s="153">
        <f>IF(RawDataGenPO[[#This Row],[PO No.]]="","",10)</f>
        <v>10</v>
      </c>
      <c r="L361" s="4" t="s">
        <v>193</v>
      </c>
      <c r="M361" s="35" t="s">
        <v>128</v>
      </c>
      <c r="N361" s="35" t="s">
        <v>37</v>
      </c>
      <c r="O361" s="3">
        <v>8</v>
      </c>
      <c r="P361" s="39" t="s">
        <v>837</v>
      </c>
      <c r="Q361" s="40">
        <v>1</v>
      </c>
      <c r="R361" s="4" t="s">
        <v>487</v>
      </c>
      <c r="S361" s="41">
        <f>RawDataGenPO[[#This Row],[Total price]]/RawDataGenPO[[#This Row],[Qty'']]</f>
        <v>1500</v>
      </c>
      <c r="T361" s="75">
        <v>1500</v>
      </c>
      <c r="U361" s="13" t="s">
        <v>149</v>
      </c>
      <c r="V361" s="35" t="s">
        <v>830</v>
      </c>
      <c r="W361" s="4" t="s">
        <v>9</v>
      </c>
      <c r="X361" s="4"/>
      <c r="Y361" s="14">
        <v>45560</v>
      </c>
      <c r="Z361" s="14"/>
      <c r="AA361" s="191">
        <f>IF(RawDataGenPO[[#This Row],[Date Gen PO]]="","",RawDataGenPO[[#This Row],[Date recive bill]]-RawDataGenPO[[#This Row],[Date Gen PO]])</f>
        <v>8</v>
      </c>
      <c r="AB361" s="192" t="str">
        <f>IF(RawDataGenPO[[#This Row],[GRN-PO date (Day)]]&gt;RawDataGenPO[[#This Row],[Lead time delivery (day)]],"over deliverry","Ontime")</f>
        <v>Ontime</v>
      </c>
      <c r="AC361" s="194"/>
    </row>
    <row r="362" spans="1:29" s="6" customFormat="1" ht="15" x14ac:dyDescent="0.25">
      <c r="A362" s="4">
        <f>ROW()-ROW(RawDataGenPO[[#Headers],[No.]])</f>
        <v>361</v>
      </c>
      <c r="B362" s="35" t="s">
        <v>18</v>
      </c>
      <c r="C362" s="43">
        <v>45545</v>
      </c>
      <c r="D362" s="38"/>
      <c r="E362" s="38"/>
      <c r="F362" s="43">
        <v>45545</v>
      </c>
      <c r="G362" s="4" t="s">
        <v>827</v>
      </c>
      <c r="H362" s="4" t="s">
        <v>828</v>
      </c>
      <c r="I362" s="156">
        <f>IF(RawDataGenPO[[#This Row],[PO No.]]="","",RawDataGenPO[[#This Row],[DMY Create PR]]+7)</f>
        <v>45552</v>
      </c>
      <c r="J362" s="156"/>
      <c r="K362" s="153">
        <f>IF(RawDataGenPO[[#This Row],[PO No.]]="","",10)</f>
        <v>10</v>
      </c>
      <c r="L362" s="4" t="s">
        <v>193</v>
      </c>
      <c r="M362" s="35" t="s">
        <v>128</v>
      </c>
      <c r="N362" s="35" t="s">
        <v>37</v>
      </c>
      <c r="O362" s="3">
        <v>9</v>
      </c>
      <c r="P362" s="39" t="s">
        <v>838</v>
      </c>
      <c r="Q362" s="40">
        <v>1</v>
      </c>
      <c r="R362" s="4" t="s">
        <v>487</v>
      </c>
      <c r="S362" s="41">
        <f>RawDataGenPO[[#This Row],[Total price]]/RawDataGenPO[[#This Row],[Qty'']]</f>
        <v>1500</v>
      </c>
      <c r="T362" s="75">
        <v>1500</v>
      </c>
      <c r="U362" s="13" t="s">
        <v>149</v>
      </c>
      <c r="V362" s="35" t="s">
        <v>830</v>
      </c>
      <c r="W362" s="4" t="s">
        <v>9</v>
      </c>
      <c r="X362" s="4"/>
      <c r="Y362" s="14">
        <v>45560</v>
      </c>
      <c r="Z362" s="14"/>
      <c r="AA362" s="191">
        <f>IF(RawDataGenPO[[#This Row],[Date Gen PO]]="","",RawDataGenPO[[#This Row],[Date recive bill]]-RawDataGenPO[[#This Row],[Date Gen PO]])</f>
        <v>8</v>
      </c>
      <c r="AB362" s="192" t="str">
        <f>IF(RawDataGenPO[[#This Row],[GRN-PO date (Day)]]&gt;RawDataGenPO[[#This Row],[Lead time delivery (day)]],"over deliverry","Ontime")</f>
        <v>Ontime</v>
      </c>
      <c r="AC362" s="194"/>
    </row>
    <row r="363" spans="1:29" s="6" customFormat="1" ht="15" x14ac:dyDescent="0.25">
      <c r="A363" s="4">
        <f>ROW()-ROW(RawDataGenPO[[#Headers],[No.]])</f>
        <v>362</v>
      </c>
      <c r="B363" s="35" t="s">
        <v>18</v>
      </c>
      <c r="C363" s="43">
        <v>45541</v>
      </c>
      <c r="D363" s="38"/>
      <c r="E363" s="38"/>
      <c r="F363" s="43">
        <v>45541</v>
      </c>
      <c r="G363" s="4" t="s">
        <v>839</v>
      </c>
      <c r="H363" s="4" t="s">
        <v>840</v>
      </c>
      <c r="I363" s="156">
        <f>IF(RawDataGenPO[[#This Row],[PO No.]]="","",RawDataGenPO[[#This Row],[DMY Create PR]]+7)</f>
        <v>45548</v>
      </c>
      <c r="J363" s="156"/>
      <c r="K363" s="153">
        <v>30</v>
      </c>
      <c r="L363" s="4" t="s">
        <v>145</v>
      </c>
      <c r="M363" s="35" t="s">
        <v>257</v>
      </c>
      <c r="N363" s="35" t="s">
        <v>39</v>
      </c>
      <c r="O363" s="3">
        <v>1</v>
      </c>
      <c r="P363" s="39" t="s">
        <v>841</v>
      </c>
      <c r="Q363" s="54">
        <v>40</v>
      </c>
      <c r="R363" s="4" t="s">
        <v>221</v>
      </c>
      <c r="S363" s="41">
        <f>RawDataGenPO[[#This Row],[Total price]]/RawDataGenPO[[#This Row],[Qty'']]</f>
        <v>36</v>
      </c>
      <c r="T363" s="95">
        <v>1440</v>
      </c>
      <c r="U363" s="13" t="s">
        <v>149</v>
      </c>
      <c r="V363" s="35" t="s">
        <v>334</v>
      </c>
      <c r="W363" s="4" t="s">
        <v>9</v>
      </c>
      <c r="X363" s="4"/>
      <c r="Y363" s="14">
        <v>45568</v>
      </c>
      <c r="Z363" s="14"/>
      <c r="AA363" s="191">
        <f>IF(RawDataGenPO[[#This Row],[Date Gen PO]]="","",RawDataGenPO[[#This Row],[Date recive bill]]-RawDataGenPO[[#This Row],[Date Gen PO]])</f>
        <v>20</v>
      </c>
      <c r="AB363" s="192" t="str">
        <f>IF(RawDataGenPO[[#This Row],[GRN-PO date (Day)]]&gt;RawDataGenPO[[#This Row],[Lead time delivery (day)]],"over deliverry","Ontime")</f>
        <v>Ontime</v>
      </c>
      <c r="AC363" s="194"/>
    </row>
    <row r="364" spans="1:29" s="6" customFormat="1" ht="15" x14ac:dyDescent="0.25">
      <c r="A364" s="4">
        <f>ROW()-ROW(RawDataGenPO[[#Headers],[No.]])</f>
        <v>363</v>
      </c>
      <c r="B364" s="35" t="s">
        <v>18</v>
      </c>
      <c r="C364" s="43">
        <v>45541</v>
      </c>
      <c r="D364" s="38"/>
      <c r="E364" s="38"/>
      <c r="F364" s="43">
        <v>45541</v>
      </c>
      <c r="G364" s="4" t="s">
        <v>839</v>
      </c>
      <c r="H364" s="4" t="s">
        <v>840</v>
      </c>
      <c r="I364" s="156">
        <f>IF(RawDataGenPO[[#This Row],[PO No.]]="","",RawDataGenPO[[#This Row],[DMY Create PR]]+7)</f>
        <v>45548</v>
      </c>
      <c r="J364" s="156"/>
      <c r="K364" s="153">
        <v>30</v>
      </c>
      <c r="L364" s="4" t="s">
        <v>145</v>
      </c>
      <c r="M364" s="35" t="s">
        <v>257</v>
      </c>
      <c r="N364" s="35" t="s">
        <v>39</v>
      </c>
      <c r="O364" s="3">
        <v>2</v>
      </c>
      <c r="P364" s="39" t="s">
        <v>842</v>
      </c>
      <c r="Q364" s="54">
        <v>30</v>
      </c>
      <c r="R364" s="4" t="s">
        <v>221</v>
      </c>
      <c r="S364" s="41">
        <f>RawDataGenPO[[#This Row],[Total price]]/RawDataGenPO[[#This Row],[Qty'']]</f>
        <v>52</v>
      </c>
      <c r="T364" s="95">
        <v>1560</v>
      </c>
      <c r="U364" s="13" t="s">
        <v>149</v>
      </c>
      <c r="V364" s="35" t="s">
        <v>334</v>
      </c>
      <c r="W364" s="4" t="s">
        <v>9</v>
      </c>
      <c r="X364" s="4"/>
      <c r="Y364" s="14">
        <v>45568</v>
      </c>
      <c r="Z364" s="14"/>
      <c r="AA364" s="191">
        <f>IF(RawDataGenPO[[#This Row],[Date Gen PO]]="","",RawDataGenPO[[#This Row],[Date recive bill]]-RawDataGenPO[[#This Row],[Date Gen PO]])</f>
        <v>20</v>
      </c>
      <c r="AB364" s="192" t="str">
        <f>IF(RawDataGenPO[[#This Row],[GRN-PO date (Day)]]&gt;RawDataGenPO[[#This Row],[Lead time delivery (day)]],"over deliverry","Ontime")</f>
        <v>Ontime</v>
      </c>
      <c r="AC364" s="194"/>
    </row>
    <row r="365" spans="1:29" s="6" customFormat="1" ht="15" x14ac:dyDescent="0.25">
      <c r="A365" s="4">
        <f>ROW()-ROW(RawDataGenPO[[#Headers],[No.]])</f>
        <v>364</v>
      </c>
      <c r="B365" s="35" t="s">
        <v>18</v>
      </c>
      <c r="C365" s="43">
        <v>45541</v>
      </c>
      <c r="D365" s="38"/>
      <c r="E365" s="38"/>
      <c r="F365" s="43">
        <v>45541</v>
      </c>
      <c r="G365" s="4" t="s">
        <v>839</v>
      </c>
      <c r="H365" s="4" t="s">
        <v>840</v>
      </c>
      <c r="I365" s="156">
        <f>IF(RawDataGenPO[[#This Row],[PO No.]]="","",RawDataGenPO[[#This Row],[DMY Create PR]]+7)</f>
        <v>45548</v>
      </c>
      <c r="J365" s="156"/>
      <c r="K365" s="153">
        <v>30</v>
      </c>
      <c r="L365" s="4" t="s">
        <v>145</v>
      </c>
      <c r="M365" s="35" t="s">
        <v>257</v>
      </c>
      <c r="N365" s="35" t="s">
        <v>39</v>
      </c>
      <c r="O365" s="3">
        <v>3</v>
      </c>
      <c r="P365" s="39" t="s">
        <v>843</v>
      </c>
      <c r="Q365" s="54">
        <v>2</v>
      </c>
      <c r="R365" s="4" t="s">
        <v>221</v>
      </c>
      <c r="S365" s="41">
        <f>RawDataGenPO[[#This Row],[Total price]]/RawDataGenPO[[#This Row],[Qty'']]</f>
        <v>289</v>
      </c>
      <c r="T365" s="98">
        <v>578</v>
      </c>
      <c r="U365" s="13" t="s">
        <v>149</v>
      </c>
      <c r="V365" s="35" t="s">
        <v>334</v>
      </c>
      <c r="W365" s="4" t="s">
        <v>9</v>
      </c>
      <c r="X365" s="4"/>
      <c r="Y365" s="14">
        <v>45568</v>
      </c>
      <c r="Z365" s="14"/>
      <c r="AA365" s="191">
        <f>IF(RawDataGenPO[[#This Row],[Date Gen PO]]="","",RawDataGenPO[[#This Row],[Date recive bill]]-RawDataGenPO[[#This Row],[Date Gen PO]])</f>
        <v>20</v>
      </c>
      <c r="AB365" s="192" t="str">
        <f>IF(RawDataGenPO[[#This Row],[GRN-PO date (Day)]]&gt;RawDataGenPO[[#This Row],[Lead time delivery (day)]],"over deliverry","Ontime")</f>
        <v>Ontime</v>
      </c>
      <c r="AC365" s="194"/>
    </row>
    <row r="366" spans="1:29" s="6" customFormat="1" ht="15" x14ac:dyDescent="0.25">
      <c r="A366" s="4">
        <f>ROW()-ROW(RawDataGenPO[[#Headers],[No.]])</f>
        <v>365</v>
      </c>
      <c r="B366" s="35" t="s">
        <v>18</v>
      </c>
      <c r="C366" s="43">
        <v>45541</v>
      </c>
      <c r="D366" s="38"/>
      <c r="E366" s="38"/>
      <c r="F366" s="43">
        <v>45541</v>
      </c>
      <c r="G366" s="4" t="s">
        <v>839</v>
      </c>
      <c r="H366" s="4" t="s">
        <v>840</v>
      </c>
      <c r="I366" s="156">
        <f>IF(RawDataGenPO[[#This Row],[PO No.]]="","",RawDataGenPO[[#This Row],[DMY Create PR]]+7)</f>
        <v>45548</v>
      </c>
      <c r="J366" s="156"/>
      <c r="K366" s="153">
        <v>30</v>
      </c>
      <c r="L366" s="4" t="s">
        <v>145</v>
      </c>
      <c r="M366" s="35" t="s">
        <v>257</v>
      </c>
      <c r="N366" s="35" t="s">
        <v>39</v>
      </c>
      <c r="O366" s="3">
        <v>4</v>
      </c>
      <c r="P366" s="39" t="s">
        <v>844</v>
      </c>
      <c r="Q366" s="54">
        <v>1</v>
      </c>
      <c r="R366" s="4" t="s">
        <v>221</v>
      </c>
      <c r="S366" s="41">
        <f>RawDataGenPO[[#This Row],[Total price]]/RawDataGenPO[[#This Row],[Qty'']]</f>
        <v>1558</v>
      </c>
      <c r="T366" s="95">
        <v>1558</v>
      </c>
      <c r="U366" s="13" t="s">
        <v>149</v>
      </c>
      <c r="V366" s="35" t="s">
        <v>334</v>
      </c>
      <c r="W366" s="4" t="s">
        <v>9</v>
      </c>
      <c r="X366" s="4"/>
      <c r="Y366" s="14">
        <v>45568</v>
      </c>
      <c r="Z366" s="14"/>
      <c r="AA366" s="191">
        <f>IF(RawDataGenPO[[#This Row],[Date Gen PO]]="","",RawDataGenPO[[#This Row],[Date recive bill]]-RawDataGenPO[[#This Row],[Date Gen PO]])</f>
        <v>20</v>
      </c>
      <c r="AB366" s="192" t="str">
        <f>IF(RawDataGenPO[[#This Row],[GRN-PO date (Day)]]&gt;RawDataGenPO[[#This Row],[Lead time delivery (day)]],"over deliverry","Ontime")</f>
        <v>Ontime</v>
      </c>
      <c r="AC366" s="194"/>
    </row>
    <row r="367" spans="1:29" s="6" customFormat="1" ht="15" x14ac:dyDescent="0.25">
      <c r="A367" s="4">
        <f>ROW()-ROW(RawDataGenPO[[#Headers],[No.]])</f>
        <v>366</v>
      </c>
      <c r="B367" s="35" t="s">
        <v>18</v>
      </c>
      <c r="C367" s="43">
        <v>45541</v>
      </c>
      <c r="D367" s="38"/>
      <c r="E367" s="38"/>
      <c r="F367" s="43">
        <v>45541</v>
      </c>
      <c r="G367" s="4" t="s">
        <v>839</v>
      </c>
      <c r="H367" s="4" t="s">
        <v>840</v>
      </c>
      <c r="I367" s="156">
        <f>IF(RawDataGenPO[[#This Row],[PO No.]]="","",RawDataGenPO[[#This Row],[DMY Create PR]]+7)</f>
        <v>45548</v>
      </c>
      <c r="J367" s="156"/>
      <c r="K367" s="153">
        <v>30</v>
      </c>
      <c r="L367" s="4" t="s">
        <v>145</v>
      </c>
      <c r="M367" s="35" t="s">
        <v>257</v>
      </c>
      <c r="N367" s="35" t="s">
        <v>39</v>
      </c>
      <c r="O367" s="3">
        <v>5</v>
      </c>
      <c r="P367" s="39" t="s">
        <v>845</v>
      </c>
      <c r="Q367" s="54">
        <v>1</v>
      </c>
      <c r="R367" s="4" t="s">
        <v>221</v>
      </c>
      <c r="S367" s="41">
        <f>RawDataGenPO[[#This Row],[Total price]]/RawDataGenPO[[#This Row],[Qty'']]</f>
        <v>2140</v>
      </c>
      <c r="T367" s="95">
        <v>2140</v>
      </c>
      <c r="U367" s="13" t="s">
        <v>149</v>
      </c>
      <c r="V367" s="35" t="s">
        <v>334</v>
      </c>
      <c r="W367" s="4" t="s">
        <v>9</v>
      </c>
      <c r="X367" s="4"/>
      <c r="Y367" s="14">
        <v>45568</v>
      </c>
      <c r="Z367" s="14"/>
      <c r="AA367" s="191">
        <f>IF(RawDataGenPO[[#This Row],[Date Gen PO]]="","",RawDataGenPO[[#This Row],[Date recive bill]]-RawDataGenPO[[#This Row],[Date Gen PO]])</f>
        <v>20</v>
      </c>
      <c r="AB367" s="192" t="str">
        <f>IF(RawDataGenPO[[#This Row],[GRN-PO date (Day)]]&gt;RawDataGenPO[[#This Row],[Lead time delivery (day)]],"over deliverry","Ontime")</f>
        <v>Ontime</v>
      </c>
      <c r="AC367" s="194"/>
    </row>
    <row r="368" spans="1:29" s="6" customFormat="1" ht="15" x14ac:dyDescent="0.25">
      <c r="A368" s="4">
        <f>ROW()-ROW(RawDataGenPO[[#Headers],[No.]])</f>
        <v>367</v>
      </c>
      <c r="B368" s="35" t="s">
        <v>18</v>
      </c>
      <c r="C368" s="43">
        <v>45541</v>
      </c>
      <c r="D368" s="38"/>
      <c r="E368" s="38"/>
      <c r="F368" s="43">
        <v>45541</v>
      </c>
      <c r="G368" s="4" t="s">
        <v>846</v>
      </c>
      <c r="H368" s="4" t="s">
        <v>847</v>
      </c>
      <c r="I368" s="156">
        <f>IF(RawDataGenPO[[#This Row],[PO No.]]="","",RawDataGenPO[[#This Row],[DMY Create PR]]+7)</f>
        <v>45548</v>
      </c>
      <c r="J368" s="156"/>
      <c r="K368" s="153">
        <f>IF(RawDataGenPO[[#This Row],[PO No.]]="","",10)</f>
        <v>10</v>
      </c>
      <c r="L368" s="4" t="s">
        <v>145</v>
      </c>
      <c r="M368" s="35" t="s">
        <v>257</v>
      </c>
      <c r="N368" s="35" t="s">
        <v>21</v>
      </c>
      <c r="O368" s="3">
        <v>6</v>
      </c>
      <c r="P368" s="39" t="s">
        <v>848</v>
      </c>
      <c r="Q368" s="52">
        <v>2</v>
      </c>
      <c r="R368" s="4" t="s">
        <v>398</v>
      </c>
      <c r="S368" s="41">
        <f>RawDataGenPO[[#This Row],[Total price]]/RawDataGenPO[[#This Row],[Qty'']]</f>
        <v>3240</v>
      </c>
      <c r="T368" s="95">
        <v>6480</v>
      </c>
      <c r="U368" s="13" t="s">
        <v>149</v>
      </c>
      <c r="V368" s="35" t="s">
        <v>849</v>
      </c>
      <c r="W368" s="4" t="s">
        <v>9</v>
      </c>
      <c r="X368" s="4"/>
      <c r="Y368" s="14">
        <v>45558</v>
      </c>
      <c r="Z368" s="14"/>
      <c r="AA368" s="191">
        <f>IF(RawDataGenPO[[#This Row],[Date Gen PO]]="","",RawDataGenPO[[#This Row],[Date recive bill]]-RawDataGenPO[[#This Row],[Date Gen PO]])</f>
        <v>10</v>
      </c>
      <c r="AB368" s="192" t="str">
        <f>IF(RawDataGenPO[[#This Row],[GRN-PO date (Day)]]&gt;RawDataGenPO[[#This Row],[Lead time delivery (day)]],"over deliverry","Ontime")</f>
        <v>Ontime</v>
      </c>
      <c r="AC368" s="194"/>
    </row>
    <row r="369" spans="1:29" s="6" customFormat="1" ht="15" x14ac:dyDescent="0.25">
      <c r="A369" s="4">
        <f>ROW()-ROW(RawDataGenPO[[#Headers],[No.]])</f>
        <v>368</v>
      </c>
      <c r="B369" s="35" t="s">
        <v>18</v>
      </c>
      <c r="C369" s="43">
        <v>45541</v>
      </c>
      <c r="D369" s="38"/>
      <c r="E369" s="38"/>
      <c r="F369" s="43">
        <v>45541</v>
      </c>
      <c r="G369" s="4" t="s">
        <v>846</v>
      </c>
      <c r="H369" s="4" t="s">
        <v>847</v>
      </c>
      <c r="I369" s="156">
        <f>IF(RawDataGenPO[[#This Row],[PO No.]]="","",RawDataGenPO[[#This Row],[DMY Create PR]]+7)</f>
        <v>45548</v>
      </c>
      <c r="J369" s="156"/>
      <c r="K369" s="153">
        <f>IF(RawDataGenPO[[#This Row],[PO No.]]="","",10)</f>
        <v>10</v>
      </c>
      <c r="L369" s="4" t="s">
        <v>145</v>
      </c>
      <c r="M369" s="35" t="s">
        <v>257</v>
      </c>
      <c r="N369" s="35" t="s">
        <v>39</v>
      </c>
      <c r="O369" s="3">
        <v>7</v>
      </c>
      <c r="P369" s="39" t="s">
        <v>850</v>
      </c>
      <c r="Q369" s="52">
        <v>8</v>
      </c>
      <c r="R369" s="4" t="s">
        <v>398</v>
      </c>
      <c r="S369" s="41">
        <f>RawDataGenPO[[#This Row],[Total price]]/RawDataGenPO[[#This Row],[Qty'']]</f>
        <v>730</v>
      </c>
      <c r="T369" s="95">
        <v>5840</v>
      </c>
      <c r="U369" s="13" t="s">
        <v>149</v>
      </c>
      <c r="V369" s="35" t="s">
        <v>849</v>
      </c>
      <c r="W369" s="4" t="s">
        <v>9</v>
      </c>
      <c r="X369" s="4"/>
      <c r="Y369" s="14">
        <v>45558</v>
      </c>
      <c r="Z369" s="14"/>
      <c r="AA369" s="191">
        <f>IF(RawDataGenPO[[#This Row],[Date Gen PO]]="","",RawDataGenPO[[#This Row],[Date recive bill]]-RawDataGenPO[[#This Row],[Date Gen PO]])</f>
        <v>10</v>
      </c>
      <c r="AB369" s="192" t="str">
        <f>IF(RawDataGenPO[[#This Row],[GRN-PO date (Day)]]&gt;RawDataGenPO[[#This Row],[Lead time delivery (day)]],"over deliverry","Ontime")</f>
        <v>Ontime</v>
      </c>
      <c r="AC369" s="194"/>
    </row>
    <row r="370" spans="1:29" s="6" customFormat="1" ht="15" x14ac:dyDescent="0.25">
      <c r="A370" s="4">
        <f>ROW()-ROW(RawDataGenPO[[#Headers],[No.]])</f>
        <v>369</v>
      </c>
      <c r="B370" s="35" t="s">
        <v>18</v>
      </c>
      <c r="C370" s="43">
        <v>45541</v>
      </c>
      <c r="D370" s="38"/>
      <c r="E370" s="38"/>
      <c r="F370" s="43">
        <v>45541</v>
      </c>
      <c r="G370" s="4" t="s">
        <v>846</v>
      </c>
      <c r="H370" s="4" t="s">
        <v>847</v>
      </c>
      <c r="I370" s="156">
        <f>IF(RawDataGenPO[[#This Row],[PO No.]]="","",RawDataGenPO[[#This Row],[DMY Create PR]]+7)</f>
        <v>45548</v>
      </c>
      <c r="J370" s="156"/>
      <c r="K370" s="153">
        <f>IF(RawDataGenPO[[#This Row],[PO No.]]="","",10)</f>
        <v>10</v>
      </c>
      <c r="L370" s="4" t="s">
        <v>145</v>
      </c>
      <c r="M370" s="35" t="s">
        <v>257</v>
      </c>
      <c r="N370" s="35" t="s">
        <v>39</v>
      </c>
      <c r="O370" s="3">
        <v>8</v>
      </c>
      <c r="P370" s="39" t="s">
        <v>851</v>
      </c>
      <c r="Q370" s="52">
        <v>3</v>
      </c>
      <c r="R370" s="4" t="s">
        <v>398</v>
      </c>
      <c r="S370" s="41">
        <f>RawDataGenPO[[#This Row],[Total price]]/RawDataGenPO[[#This Row],[Qty'']]</f>
        <v>2300</v>
      </c>
      <c r="T370" s="95">
        <v>6900</v>
      </c>
      <c r="U370" s="13" t="s">
        <v>149</v>
      </c>
      <c r="V370" s="35" t="s">
        <v>849</v>
      </c>
      <c r="W370" s="4" t="s">
        <v>9</v>
      </c>
      <c r="X370" s="4"/>
      <c r="Y370" s="14">
        <v>45558</v>
      </c>
      <c r="Z370" s="14"/>
      <c r="AA370" s="191">
        <f>IF(RawDataGenPO[[#This Row],[Date Gen PO]]="","",RawDataGenPO[[#This Row],[Date recive bill]]-RawDataGenPO[[#This Row],[Date Gen PO]])</f>
        <v>10</v>
      </c>
      <c r="AB370" s="192" t="str">
        <f>IF(RawDataGenPO[[#This Row],[GRN-PO date (Day)]]&gt;RawDataGenPO[[#This Row],[Lead time delivery (day)]],"over deliverry","Ontime")</f>
        <v>Ontime</v>
      </c>
      <c r="AC370" s="194"/>
    </row>
    <row r="371" spans="1:29" s="6" customFormat="1" ht="15" x14ac:dyDescent="0.25">
      <c r="A371" s="4">
        <f>ROW()-ROW(RawDataGenPO[[#Headers],[No.]])</f>
        <v>370</v>
      </c>
      <c r="B371" s="35" t="s">
        <v>18</v>
      </c>
      <c r="C371" s="43">
        <v>45541</v>
      </c>
      <c r="D371" s="38"/>
      <c r="E371" s="38"/>
      <c r="F371" s="43">
        <v>45541</v>
      </c>
      <c r="G371" s="4" t="s">
        <v>846</v>
      </c>
      <c r="H371" s="4" t="s">
        <v>847</v>
      </c>
      <c r="I371" s="156">
        <f>IF(RawDataGenPO[[#This Row],[PO No.]]="","",RawDataGenPO[[#This Row],[DMY Create PR]]+7)</f>
        <v>45548</v>
      </c>
      <c r="J371" s="156"/>
      <c r="K371" s="153">
        <f>IF(RawDataGenPO[[#This Row],[PO No.]]="","",10)</f>
        <v>10</v>
      </c>
      <c r="L371" s="4" t="s">
        <v>145</v>
      </c>
      <c r="M371" s="35" t="s">
        <v>257</v>
      </c>
      <c r="N371" s="35" t="s">
        <v>39</v>
      </c>
      <c r="O371" s="3">
        <v>9</v>
      </c>
      <c r="P371" s="39" t="s">
        <v>852</v>
      </c>
      <c r="Q371" s="52">
        <v>2</v>
      </c>
      <c r="R371" s="4" t="s">
        <v>398</v>
      </c>
      <c r="S371" s="41">
        <f>RawDataGenPO[[#This Row],[Total price]]/RawDataGenPO[[#This Row],[Qty'']]</f>
        <v>4470</v>
      </c>
      <c r="T371" s="95">
        <v>8940</v>
      </c>
      <c r="U371" s="13" t="s">
        <v>149</v>
      </c>
      <c r="V371" s="35" t="s">
        <v>849</v>
      </c>
      <c r="W371" s="4" t="s">
        <v>9</v>
      </c>
      <c r="X371" s="4"/>
      <c r="Y371" s="14">
        <v>45558</v>
      </c>
      <c r="Z371" s="14"/>
      <c r="AA371" s="191">
        <f>IF(RawDataGenPO[[#This Row],[Date Gen PO]]="","",RawDataGenPO[[#This Row],[Date recive bill]]-RawDataGenPO[[#This Row],[Date Gen PO]])</f>
        <v>10</v>
      </c>
      <c r="AB371" s="192" t="str">
        <f>IF(RawDataGenPO[[#This Row],[GRN-PO date (Day)]]&gt;RawDataGenPO[[#This Row],[Lead time delivery (day)]],"over deliverry","Ontime")</f>
        <v>Ontime</v>
      </c>
      <c r="AC371" s="194"/>
    </row>
    <row r="372" spans="1:29" s="6" customFormat="1" ht="15" x14ac:dyDescent="0.25">
      <c r="A372" s="4">
        <f>ROW()-ROW(RawDataGenPO[[#Headers],[No.]])</f>
        <v>371</v>
      </c>
      <c r="B372" s="35" t="s">
        <v>18</v>
      </c>
      <c r="C372" s="43">
        <v>45541</v>
      </c>
      <c r="D372" s="38"/>
      <c r="E372" s="38"/>
      <c r="F372" s="43">
        <v>45541</v>
      </c>
      <c r="G372" s="4" t="s">
        <v>846</v>
      </c>
      <c r="H372" s="4" t="s">
        <v>847</v>
      </c>
      <c r="I372" s="156">
        <f>IF(RawDataGenPO[[#This Row],[PO No.]]="","",RawDataGenPO[[#This Row],[DMY Create PR]]+7)</f>
        <v>45548</v>
      </c>
      <c r="J372" s="156"/>
      <c r="K372" s="153">
        <f>IF(RawDataGenPO[[#This Row],[PO No.]]="","",10)</f>
        <v>10</v>
      </c>
      <c r="L372" s="4" t="s">
        <v>145</v>
      </c>
      <c r="M372" s="35" t="s">
        <v>853</v>
      </c>
      <c r="N372" s="35" t="s">
        <v>39</v>
      </c>
      <c r="O372" s="3">
        <v>10</v>
      </c>
      <c r="P372" s="39" t="s">
        <v>854</v>
      </c>
      <c r="Q372" s="52">
        <v>2</v>
      </c>
      <c r="R372" s="4" t="s">
        <v>398</v>
      </c>
      <c r="S372" s="41">
        <f>RawDataGenPO[[#This Row],[Total price]]/RawDataGenPO[[#This Row],[Qty'']]</f>
        <v>4800</v>
      </c>
      <c r="T372" s="95">
        <v>9600</v>
      </c>
      <c r="U372" s="13" t="s">
        <v>149</v>
      </c>
      <c r="V372" s="35" t="s">
        <v>849</v>
      </c>
      <c r="W372" s="4" t="s">
        <v>9</v>
      </c>
      <c r="X372" s="4"/>
      <c r="Y372" s="14">
        <v>45558</v>
      </c>
      <c r="Z372" s="14"/>
      <c r="AA372" s="191">
        <f>IF(RawDataGenPO[[#This Row],[Date Gen PO]]="","",RawDataGenPO[[#This Row],[Date recive bill]]-RawDataGenPO[[#This Row],[Date Gen PO]])</f>
        <v>10</v>
      </c>
      <c r="AB372" s="192" t="str">
        <f>IF(RawDataGenPO[[#This Row],[GRN-PO date (Day)]]&gt;RawDataGenPO[[#This Row],[Lead time delivery (day)]],"over deliverry","Ontime")</f>
        <v>Ontime</v>
      </c>
      <c r="AC372" s="194"/>
    </row>
    <row r="373" spans="1:29" s="6" customFormat="1" ht="15" x14ac:dyDescent="0.25">
      <c r="A373" s="4">
        <f>ROW()-ROW(RawDataGenPO[[#Headers],[No.]])</f>
        <v>372</v>
      </c>
      <c r="B373" s="35" t="s">
        <v>18</v>
      </c>
      <c r="C373" s="43">
        <v>45541</v>
      </c>
      <c r="D373" s="38"/>
      <c r="E373" s="38"/>
      <c r="F373" s="43">
        <v>45541</v>
      </c>
      <c r="G373" s="4" t="s">
        <v>846</v>
      </c>
      <c r="H373" s="4" t="s">
        <v>847</v>
      </c>
      <c r="I373" s="156">
        <f>IF(RawDataGenPO[[#This Row],[PO No.]]="","",RawDataGenPO[[#This Row],[DMY Create PR]]+7)</f>
        <v>45548</v>
      </c>
      <c r="J373" s="156"/>
      <c r="K373" s="153">
        <f>IF(RawDataGenPO[[#This Row],[PO No.]]="","",10)</f>
        <v>10</v>
      </c>
      <c r="L373" s="4" t="s">
        <v>145</v>
      </c>
      <c r="M373" s="35" t="s">
        <v>853</v>
      </c>
      <c r="N373" s="35" t="s">
        <v>45</v>
      </c>
      <c r="O373" s="3">
        <v>11</v>
      </c>
      <c r="P373" s="39" t="s">
        <v>855</v>
      </c>
      <c r="Q373" s="52">
        <v>6</v>
      </c>
      <c r="R373" s="4" t="s">
        <v>398</v>
      </c>
      <c r="S373" s="41">
        <f>RawDataGenPO[[#This Row],[Total price]]/RawDataGenPO[[#This Row],[Qty'']]</f>
        <v>2150</v>
      </c>
      <c r="T373" s="95">
        <v>12900</v>
      </c>
      <c r="U373" s="13" t="s">
        <v>149</v>
      </c>
      <c r="V373" s="35" t="s">
        <v>849</v>
      </c>
      <c r="W373" s="4" t="s">
        <v>9</v>
      </c>
      <c r="X373" s="4"/>
      <c r="Y373" s="14">
        <v>45558</v>
      </c>
      <c r="Z373" s="14"/>
      <c r="AA373" s="191">
        <f>IF(RawDataGenPO[[#This Row],[Date Gen PO]]="","",RawDataGenPO[[#This Row],[Date recive bill]]-RawDataGenPO[[#This Row],[Date Gen PO]])</f>
        <v>10</v>
      </c>
      <c r="AB373" s="192" t="str">
        <f>IF(RawDataGenPO[[#This Row],[GRN-PO date (Day)]]&gt;RawDataGenPO[[#This Row],[Lead time delivery (day)]],"over deliverry","Ontime")</f>
        <v>Ontime</v>
      </c>
      <c r="AC373" s="194"/>
    </row>
    <row r="374" spans="1:29" s="6" customFormat="1" ht="15" x14ac:dyDescent="0.25">
      <c r="A374" s="4">
        <f>ROW()-ROW(RawDataGenPO[[#Headers],[No.]])</f>
        <v>373</v>
      </c>
      <c r="B374" s="35" t="s">
        <v>18</v>
      </c>
      <c r="C374" s="43">
        <v>45545</v>
      </c>
      <c r="D374" s="38"/>
      <c r="E374" s="38"/>
      <c r="F374" s="43">
        <v>45545</v>
      </c>
      <c r="G374" s="4" t="s">
        <v>856</v>
      </c>
      <c r="H374" s="4" t="s">
        <v>857</v>
      </c>
      <c r="I374" s="156">
        <f>IF(RawDataGenPO[[#This Row],[PO No.]]="","",RawDataGenPO[[#This Row],[DMY Create PR]]+7)</f>
        <v>45552</v>
      </c>
      <c r="J374" s="156"/>
      <c r="K374" s="153">
        <v>30</v>
      </c>
      <c r="L374" s="4" t="s">
        <v>193</v>
      </c>
      <c r="M374" s="35" t="s">
        <v>853</v>
      </c>
      <c r="N374" s="35" t="s">
        <v>44</v>
      </c>
      <c r="O374" s="3">
        <v>1</v>
      </c>
      <c r="P374" s="39" t="s">
        <v>858</v>
      </c>
      <c r="Q374" s="40">
        <v>1</v>
      </c>
      <c r="R374" s="4" t="s">
        <v>487</v>
      </c>
      <c r="S374" s="41">
        <f>RawDataGenPO[[#This Row],[Total price]]/RawDataGenPO[[#This Row],[Qty'']]</f>
        <v>3000</v>
      </c>
      <c r="T374" s="75">
        <v>3000</v>
      </c>
      <c r="U374" s="13" t="s">
        <v>149</v>
      </c>
      <c r="V374" s="35" t="s">
        <v>859</v>
      </c>
      <c r="W374" s="4" t="s">
        <v>9</v>
      </c>
      <c r="X374" s="4"/>
      <c r="Y374" s="14">
        <v>45588</v>
      </c>
      <c r="Z374" s="14"/>
      <c r="AA374" s="191">
        <f>IF(RawDataGenPO[[#This Row],[Date Gen PO]]="","",RawDataGenPO[[#This Row],[Date recive bill]]-RawDataGenPO[[#This Row],[Date Gen PO]])</f>
        <v>36</v>
      </c>
      <c r="AB374" s="192" t="str">
        <f>IF(RawDataGenPO[[#This Row],[GRN-PO date (Day)]]&gt;RawDataGenPO[[#This Row],[Lead time delivery (day)]],"over deliverry","Ontime")</f>
        <v>over deliverry</v>
      </c>
      <c r="AC374" s="194"/>
    </row>
    <row r="375" spans="1:29" s="6" customFormat="1" ht="15" x14ac:dyDescent="0.25">
      <c r="A375" s="4">
        <f>ROW()-ROW(RawDataGenPO[[#Headers],[No.]])</f>
        <v>374</v>
      </c>
      <c r="B375" s="35" t="s">
        <v>18</v>
      </c>
      <c r="C375" s="43">
        <v>45545</v>
      </c>
      <c r="D375" s="38"/>
      <c r="E375" s="38"/>
      <c r="F375" s="43">
        <v>45545</v>
      </c>
      <c r="G375" s="4" t="s">
        <v>856</v>
      </c>
      <c r="H375" s="4" t="s">
        <v>857</v>
      </c>
      <c r="I375" s="156">
        <f>IF(RawDataGenPO[[#This Row],[PO No.]]="","",RawDataGenPO[[#This Row],[DMY Create PR]]+7)</f>
        <v>45552</v>
      </c>
      <c r="J375" s="156"/>
      <c r="K375" s="153">
        <v>30</v>
      </c>
      <c r="L375" s="4" t="s">
        <v>193</v>
      </c>
      <c r="M375" s="35" t="s">
        <v>853</v>
      </c>
      <c r="N375" s="35" t="s">
        <v>44</v>
      </c>
      <c r="O375" s="3">
        <v>2</v>
      </c>
      <c r="P375" s="39" t="s">
        <v>860</v>
      </c>
      <c r="Q375" s="40">
        <v>1</v>
      </c>
      <c r="R375" s="4" t="s">
        <v>487</v>
      </c>
      <c r="S375" s="41">
        <f>RawDataGenPO[[#This Row],[Total price]]/RawDataGenPO[[#This Row],[Qty'']]</f>
        <v>2500</v>
      </c>
      <c r="T375" s="75">
        <v>2500</v>
      </c>
      <c r="U375" s="13" t="s">
        <v>149</v>
      </c>
      <c r="V375" s="35" t="s">
        <v>859</v>
      </c>
      <c r="W375" s="4" t="s">
        <v>9</v>
      </c>
      <c r="X375" s="4"/>
      <c r="Y375" s="14">
        <v>45588</v>
      </c>
      <c r="Z375" s="14"/>
      <c r="AA375" s="191">
        <f>IF(RawDataGenPO[[#This Row],[Date Gen PO]]="","",RawDataGenPO[[#This Row],[Date recive bill]]-RawDataGenPO[[#This Row],[Date Gen PO]])</f>
        <v>36</v>
      </c>
      <c r="AB375" s="192" t="str">
        <f>IF(RawDataGenPO[[#This Row],[GRN-PO date (Day)]]&gt;RawDataGenPO[[#This Row],[Lead time delivery (day)]],"over deliverry","Ontime")</f>
        <v>over deliverry</v>
      </c>
      <c r="AC375" s="194"/>
    </row>
    <row r="376" spans="1:29" s="6" customFormat="1" ht="15" x14ac:dyDescent="0.25">
      <c r="A376" s="4">
        <f>ROW()-ROW(RawDataGenPO[[#Headers],[No.]])</f>
        <v>375</v>
      </c>
      <c r="B376" s="35" t="s">
        <v>18</v>
      </c>
      <c r="C376" s="43">
        <v>45545</v>
      </c>
      <c r="D376" s="38"/>
      <c r="E376" s="38"/>
      <c r="F376" s="43">
        <v>45545</v>
      </c>
      <c r="G376" s="4" t="s">
        <v>856</v>
      </c>
      <c r="H376" s="4" t="s">
        <v>857</v>
      </c>
      <c r="I376" s="156">
        <f>IF(RawDataGenPO[[#This Row],[PO No.]]="","",RawDataGenPO[[#This Row],[DMY Create PR]]+7)</f>
        <v>45552</v>
      </c>
      <c r="J376" s="156"/>
      <c r="K376" s="153">
        <v>30</v>
      </c>
      <c r="L376" s="4" t="s">
        <v>193</v>
      </c>
      <c r="M376" s="35" t="s">
        <v>853</v>
      </c>
      <c r="N376" s="35" t="s">
        <v>44</v>
      </c>
      <c r="O376" s="3">
        <v>3</v>
      </c>
      <c r="P376" s="39" t="s">
        <v>861</v>
      </c>
      <c r="Q376" s="40">
        <v>1</v>
      </c>
      <c r="R376" s="4" t="s">
        <v>487</v>
      </c>
      <c r="S376" s="41">
        <f>RawDataGenPO[[#This Row],[Total price]]/RawDataGenPO[[#This Row],[Qty'']]</f>
        <v>5000</v>
      </c>
      <c r="T376" s="75">
        <v>5000</v>
      </c>
      <c r="U376" s="13" t="s">
        <v>149</v>
      </c>
      <c r="V376" s="35" t="s">
        <v>859</v>
      </c>
      <c r="W376" s="4" t="s">
        <v>9</v>
      </c>
      <c r="X376" s="4"/>
      <c r="Y376" s="14">
        <v>45588</v>
      </c>
      <c r="Z376" s="14"/>
      <c r="AA376" s="191">
        <f>IF(RawDataGenPO[[#This Row],[Date Gen PO]]="","",RawDataGenPO[[#This Row],[Date recive bill]]-RawDataGenPO[[#This Row],[Date Gen PO]])</f>
        <v>36</v>
      </c>
      <c r="AB376" s="192" t="str">
        <f>IF(RawDataGenPO[[#This Row],[GRN-PO date (Day)]]&gt;RawDataGenPO[[#This Row],[Lead time delivery (day)]],"over deliverry","Ontime")</f>
        <v>over deliverry</v>
      </c>
      <c r="AC376" s="194"/>
    </row>
    <row r="377" spans="1:29" s="6" customFormat="1" ht="15" x14ac:dyDescent="0.25">
      <c r="A377" s="4">
        <f>ROW()-ROW(RawDataGenPO[[#Headers],[No.]])</f>
        <v>376</v>
      </c>
      <c r="B377" s="35" t="s">
        <v>18</v>
      </c>
      <c r="C377" s="43">
        <v>45545</v>
      </c>
      <c r="D377" s="38"/>
      <c r="E377" s="38"/>
      <c r="F377" s="43">
        <v>45545</v>
      </c>
      <c r="G377" s="4" t="s">
        <v>856</v>
      </c>
      <c r="H377" s="4" t="s">
        <v>857</v>
      </c>
      <c r="I377" s="156">
        <f>IF(RawDataGenPO[[#This Row],[PO No.]]="","",RawDataGenPO[[#This Row],[DMY Create PR]]+7)</f>
        <v>45552</v>
      </c>
      <c r="J377" s="156"/>
      <c r="K377" s="153">
        <v>36</v>
      </c>
      <c r="L377" s="4" t="s">
        <v>193</v>
      </c>
      <c r="M377" s="35" t="s">
        <v>853</v>
      </c>
      <c r="N377" s="35" t="s">
        <v>44</v>
      </c>
      <c r="O377" s="3">
        <v>4</v>
      </c>
      <c r="P377" s="39" t="s">
        <v>862</v>
      </c>
      <c r="Q377" s="40">
        <v>1</v>
      </c>
      <c r="R377" s="4" t="s">
        <v>487</v>
      </c>
      <c r="S377" s="41">
        <f>RawDataGenPO[[#This Row],[Total price]]/RawDataGenPO[[#This Row],[Qty'']]</f>
        <v>1000</v>
      </c>
      <c r="T377" s="75">
        <v>1000</v>
      </c>
      <c r="U377" s="13" t="s">
        <v>149</v>
      </c>
      <c r="V377" s="35" t="s">
        <v>859</v>
      </c>
      <c r="W377" s="4" t="s">
        <v>9</v>
      </c>
      <c r="X377" s="4"/>
      <c r="Y377" s="14">
        <v>45588</v>
      </c>
      <c r="Z377" s="14"/>
      <c r="AA377" s="191">
        <f>IF(RawDataGenPO[[#This Row],[Date Gen PO]]="","",RawDataGenPO[[#This Row],[Date recive bill]]-RawDataGenPO[[#This Row],[Date Gen PO]])</f>
        <v>36</v>
      </c>
      <c r="AB377" s="192" t="str">
        <f>IF(RawDataGenPO[[#This Row],[GRN-PO date (Day)]]&gt;RawDataGenPO[[#This Row],[Lead time delivery (day)]],"over deliverry","Ontime")</f>
        <v>Ontime</v>
      </c>
      <c r="AC377" s="194"/>
    </row>
    <row r="378" spans="1:29" s="6" customFormat="1" ht="15" x14ac:dyDescent="0.25">
      <c r="A378" s="4">
        <f>ROW()-ROW(RawDataGenPO[[#Headers],[No.]])</f>
        <v>377</v>
      </c>
      <c r="B378" s="35" t="s">
        <v>18</v>
      </c>
      <c r="C378" s="43">
        <v>45545</v>
      </c>
      <c r="D378" s="38"/>
      <c r="E378" s="38"/>
      <c r="F378" s="43">
        <v>45545</v>
      </c>
      <c r="G378" s="4" t="s">
        <v>856</v>
      </c>
      <c r="H378" s="4" t="s">
        <v>857</v>
      </c>
      <c r="I378" s="156">
        <f>IF(RawDataGenPO[[#This Row],[PO No.]]="","",RawDataGenPO[[#This Row],[DMY Create PR]]+7)</f>
        <v>45552</v>
      </c>
      <c r="J378" s="156"/>
      <c r="K378" s="153">
        <v>36</v>
      </c>
      <c r="L378" s="4" t="s">
        <v>193</v>
      </c>
      <c r="M378" s="35" t="s">
        <v>853</v>
      </c>
      <c r="N378" s="35" t="s">
        <v>44</v>
      </c>
      <c r="O378" s="3">
        <v>5</v>
      </c>
      <c r="P378" s="39" t="s">
        <v>863</v>
      </c>
      <c r="Q378" s="40">
        <v>1</v>
      </c>
      <c r="R378" s="4" t="s">
        <v>487</v>
      </c>
      <c r="S378" s="41">
        <f>RawDataGenPO[[#This Row],[Total price]]/RawDataGenPO[[#This Row],[Qty'']]</f>
        <v>5000</v>
      </c>
      <c r="T378" s="75">
        <v>5000</v>
      </c>
      <c r="U378" s="13" t="s">
        <v>149</v>
      </c>
      <c r="V378" s="35" t="s">
        <v>859</v>
      </c>
      <c r="W378" s="4" t="s">
        <v>9</v>
      </c>
      <c r="X378" s="4"/>
      <c r="Y378" s="14">
        <v>45588</v>
      </c>
      <c r="Z378" s="14"/>
      <c r="AA378" s="191">
        <f>IF(RawDataGenPO[[#This Row],[Date Gen PO]]="","",RawDataGenPO[[#This Row],[Date recive bill]]-RawDataGenPO[[#This Row],[Date Gen PO]])</f>
        <v>36</v>
      </c>
      <c r="AB378" s="192" t="str">
        <f>IF(RawDataGenPO[[#This Row],[GRN-PO date (Day)]]&gt;RawDataGenPO[[#This Row],[Lead time delivery (day)]],"over deliverry","Ontime")</f>
        <v>Ontime</v>
      </c>
      <c r="AC378" s="194"/>
    </row>
    <row r="379" spans="1:29" ht="15" x14ac:dyDescent="0.25">
      <c r="A379" s="4">
        <f>ROW()-ROW(RawDataGenPO[[#Headers],[No.]])</f>
        <v>378</v>
      </c>
      <c r="B379" s="35" t="s">
        <v>18</v>
      </c>
      <c r="C379" s="43">
        <v>45545</v>
      </c>
      <c r="F379" s="43">
        <v>45545</v>
      </c>
      <c r="G379" s="4" t="s">
        <v>856</v>
      </c>
      <c r="H379" s="4" t="s">
        <v>857</v>
      </c>
      <c r="I379" s="156">
        <f>IF(RawDataGenPO[[#This Row],[PO No.]]="","",RawDataGenPO[[#This Row],[DMY Create PR]]+7)</f>
        <v>45552</v>
      </c>
      <c r="J379" s="156"/>
      <c r="K379" s="153">
        <v>36</v>
      </c>
      <c r="L379" s="4" t="s">
        <v>193</v>
      </c>
      <c r="M379" s="35" t="s">
        <v>853</v>
      </c>
      <c r="N379" s="35" t="s">
        <v>44</v>
      </c>
      <c r="O379" s="3">
        <v>6</v>
      </c>
      <c r="P379" s="39" t="s">
        <v>864</v>
      </c>
      <c r="Q379" s="40">
        <v>1</v>
      </c>
      <c r="R379" s="4" t="s">
        <v>487</v>
      </c>
      <c r="S379" s="41">
        <f>RawDataGenPO[[#This Row],[Total price]]/RawDataGenPO[[#This Row],[Qty'']]</f>
        <v>5000</v>
      </c>
      <c r="T379" s="75">
        <v>5000</v>
      </c>
      <c r="U379" s="13" t="s">
        <v>149</v>
      </c>
      <c r="V379" s="35" t="s">
        <v>859</v>
      </c>
      <c r="W379" s="4" t="s">
        <v>9</v>
      </c>
      <c r="Y379" s="14">
        <v>45588</v>
      </c>
      <c r="AA379" s="191">
        <f>IF(RawDataGenPO[[#This Row],[Date Gen PO]]="","",RawDataGenPO[[#This Row],[Date recive bill]]-RawDataGenPO[[#This Row],[Date Gen PO]])</f>
        <v>36</v>
      </c>
      <c r="AB379" s="192" t="str">
        <f>IF(RawDataGenPO[[#This Row],[GRN-PO date (Day)]]&gt;RawDataGenPO[[#This Row],[Lead time delivery (day)]],"over deliverry","Ontime")</f>
        <v>Ontime</v>
      </c>
      <c r="AC379" s="194"/>
    </row>
    <row r="380" spans="1:29" ht="15" x14ac:dyDescent="0.25">
      <c r="A380" s="4">
        <f>ROW()-ROW(RawDataGenPO[[#Headers],[No.]])</f>
        <v>379</v>
      </c>
      <c r="B380" s="35" t="s">
        <v>18</v>
      </c>
      <c r="C380" s="43">
        <v>45545</v>
      </c>
      <c r="F380" s="43">
        <v>45545</v>
      </c>
      <c r="G380" s="4" t="s">
        <v>856</v>
      </c>
      <c r="H380" s="4" t="s">
        <v>857</v>
      </c>
      <c r="I380" s="156">
        <f>IF(RawDataGenPO[[#This Row],[PO No.]]="","",RawDataGenPO[[#This Row],[DMY Create PR]]+7)</f>
        <v>45552</v>
      </c>
      <c r="J380" s="156"/>
      <c r="K380" s="153">
        <v>36</v>
      </c>
      <c r="L380" s="4" t="s">
        <v>193</v>
      </c>
      <c r="M380" s="35" t="s">
        <v>853</v>
      </c>
      <c r="N380" s="35" t="s">
        <v>44</v>
      </c>
      <c r="O380" s="3">
        <v>7</v>
      </c>
      <c r="P380" s="39" t="s">
        <v>865</v>
      </c>
      <c r="Q380" s="40">
        <v>1</v>
      </c>
      <c r="R380" s="4" t="s">
        <v>487</v>
      </c>
      <c r="S380" s="41">
        <f>RawDataGenPO[[#This Row],[Total price]]/RawDataGenPO[[#This Row],[Qty'']]</f>
        <v>500</v>
      </c>
      <c r="T380" s="75">
        <v>500</v>
      </c>
      <c r="U380" s="13" t="s">
        <v>149</v>
      </c>
      <c r="V380" s="35" t="s">
        <v>859</v>
      </c>
      <c r="W380" s="4" t="s">
        <v>9</v>
      </c>
      <c r="Y380" s="14">
        <v>45588</v>
      </c>
      <c r="AA380" s="191">
        <f>IF(RawDataGenPO[[#This Row],[Date Gen PO]]="","",RawDataGenPO[[#This Row],[Date recive bill]]-RawDataGenPO[[#This Row],[Date Gen PO]])</f>
        <v>36</v>
      </c>
      <c r="AB380" s="192" t="str">
        <f>IF(RawDataGenPO[[#This Row],[GRN-PO date (Day)]]&gt;RawDataGenPO[[#This Row],[Lead time delivery (day)]],"over deliverry","Ontime")</f>
        <v>Ontime</v>
      </c>
      <c r="AC380" s="194"/>
    </row>
    <row r="381" spans="1:29" s="6" customFormat="1" ht="15" x14ac:dyDescent="0.25">
      <c r="A381" s="4">
        <f>ROW()-ROW(RawDataGenPO[[#Headers],[No.]])</f>
        <v>380</v>
      </c>
      <c r="B381" s="35" t="s">
        <v>18</v>
      </c>
      <c r="C381" s="43">
        <v>45545</v>
      </c>
      <c r="D381" s="38"/>
      <c r="E381" s="38"/>
      <c r="F381" s="43">
        <v>45545</v>
      </c>
      <c r="G381" s="4" t="s">
        <v>856</v>
      </c>
      <c r="H381" s="4" t="s">
        <v>857</v>
      </c>
      <c r="I381" s="156">
        <f>IF(RawDataGenPO[[#This Row],[PO No.]]="","",RawDataGenPO[[#This Row],[DMY Create PR]]+7)</f>
        <v>45552</v>
      </c>
      <c r="J381" s="156"/>
      <c r="K381" s="153">
        <v>36</v>
      </c>
      <c r="L381" s="4" t="s">
        <v>193</v>
      </c>
      <c r="M381" s="35" t="s">
        <v>853</v>
      </c>
      <c r="N381" s="35" t="s">
        <v>44</v>
      </c>
      <c r="O381" s="3">
        <v>8</v>
      </c>
      <c r="P381" s="39" t="s">
        <v>866</v>
      </c>
      <c r="Q381" s="40">
        <v>1</v>
      </c>
      <c r="R381" s="4" t="s">
        <v>487</v>
      </c>
      <c r="S381" s="41">
        <f>RawDataGenPO[[#This Row],[Total price]]/RawDataGenPO[[#This Row],[Qty'']]</f>
        <v>30000</v>
      </c>
      <c r="T381" s="75">
        <v>30000</v>
      </c>
      <c r="U381" s="13" t="s">
        <v>149</v>
      </c>
      <c r="V381" s="35" t="s">
        <v>859</v>
      </c>
      <c r="W381" s="4" t="s">
        <v>9</v>
      </c>
      <c r="X381" s="4"/>
      <c r="Y381" s="14">
        <v>45588</v>
      </c>
      <c r="Z381" s="14"/>
      <c r="AA381" s="191">
        <f>IF(RawDataGenPO[[#This Row],[Date Gen PO]]="","",RawDataGenPO[[#This Row],[Date recive bill]]-RawDataGenPO[[#This Row],[Date Gen PO]])</f>
        <v>36</v>
      </c>
      <c r="AB381" s="192" t="str">
        <f>IF(RawDataGenPO[[#This Row],[GRN-PO date (Day)]]&gt;RawDataGenPO[[#This Row],[Lead time delivery (day)]],"over deliverry","Ontime")</f>
        <v>Ontime</v>
      </c>
      <c r="AC381" s="194"/>
    </row>
    <row r="382" spans="1:29" s="6" customFormat="1" ht="28.5" x14ac:dyDescent="0.25">
      <c r="A382" s="4">
        <f>ROW()-ROW(RawDataGenPO[[#Headers],[No.]])</f>
        <v>381</v>
      </c>
      <c r="B382" s="35" t="s">
        <v>18</v>
      </c>
      <c r="C382" s="43">
        <v>45541</v>
      </c>
      <c r="D382" s="38"/>
      <c r="E382" s="38"/>
      <c r="F382" s="43">
        <v>45541</v>
      </c>
      <c r="G382" s="4" t="s">
        <v>867</v>
      </c>
      <c r="H382" s="4" t="s">
        <v>868</v>
      </c>
      <c r="I382" s="156">
        <f>IF(RawDataGenPO[[#This Row],[PO No.]]="","",RawDataGenPO[[#This Row],[DMY Create PR]]+7)</f>
        <v>45548</v>
      </c>
      <c r="J382" s="156"/>
      <c r="K382" s="153">
        <v>25</v>
      </c>
      <c r="L382" s="4" t="s">
        <v>145</v>
      </c>
      <c r="M382" s="35" t="s">
        <v>159</v>
      </c>
      <c r="N382" s="35" t="s">
        <v>39</v>
      </c>
      <c r="O382" s="3">
        <v>1</v>
      </c>
      <c r="P382" s="39" t="s">
        <v>869</v>
      </c>
      <c r="Q382" s="40">
        <v>3</v>
      </c>
      <c r="R382" s="4" t="s">
        <v>221</v>
      </c>
      <c r="S382" s="41">
        <f>RawDataGenPO[[#This Row],[Total price]]/RawDataGenPO[[#This Row],[Qty'']]</f>
        <v>2356</v>
      </c>
      <c r="T382" s="42">
        <v>7068</v>
      </c>
      <c r="U382" s="13" t="s">
        <v>149</v>
      </c>
      <c r="V382" s="48" t="s">
        <v>870</v>
      </c>
      <c r="W382" s="4" t="s">
        <v>9</v>
      </c>
      <c r="X382" s="4"/>
      <c r="Y382" s="14">
        <v>45572</v>
      </c>
      <c r="Z382" s="14"/>
      <c r="AA382" s="191">
        <f>IF(RawDataGenPO[[#This Row],[Date Gen PO]]="","",RawDataGenPO[[#This Row],[Date recive bill]]-RawDataGenPO[[#This Row],[Date Gen PO]])</f>
        <v>24</v>
      </c>
      <c r="AB382" s="192" t="str">
        <f>IF(RawDataGenPO[[#This Row],[GRN-PO date (Day)]]&gt;RawDataGenPO[[#This Row],[Lead time delivery (day)]],"over deliverry","Ontime")</f>
        <v>Ontime</v>
      </c>
      <c r="AC382" s="194"/>
    </row>
    <row r="383" spans="1:29" s="6" customFormat="1" ht="15" x14ac:dyDescent="0.25">
      <c r="A383" s="4">
        <f>ROW()-ROW(RawDataGenPO[[#Headers],[No.]])</f>
        <v>382</v>
      </c>
      <c r="B383" s="35" t="s">
        <v>18</v>
      </c>
      <c r="C383" s="43">
        <v>45541</v>
      </c>
      <c r="D383" s="38"/>
      <c r="E383" s="38"/>
      <c r="F383" s="43">
        <v>45541</v>
      </c>
      <c r="G383" s="4" t="s">
        <v>839</v>
      </c>
      <c r="H383" s="4" t="s">
        <v>871</v>
      </c>
      <c r="I383" s="156">
        <f>IF(RawDataGenPO[[#This Row],[PO No.]]="","",RawDataGenPO[[#This Row],[DMY Create PR]]+7)</f>
        <v>45548</v>
      </c>
      <c r="J383" s="156"/>
      <c r="K383" s="153">
        <v>40</v>
      </c>
      <c r="L383" s="4" t="s">
        <v>145</v>
      </c>
      <c r="M383" s="35" t="s">
        <v>257</v>
      </c>
      <c r="N383" s="35" t="s">
        <v>39</v>
      </c>
      <c r="O383" s="3">
        <v>1</v>
      </c>
      <c r="P383" s="39" t="s">
        <v>872</v>
      </c>
      <c r="Q383" s="54">
        <v>8</v>
      </c>
      <c r="R383" s="4" t="s">
        <v>221</v>
      </c>
      <c r="S383" s="41">
        <f>RawDataGenPO[[#This Row],[Total price]]/RawDataGenPO[[#This Row],[Qty'']]</f>
        <v>350</v>
      </c>
      <c r="T383" s="78">
        <v>2800</v>
      </c>
      <c r="U383" s="13" t="s">
        <v>149</v>
      </c>
      <c r="V383" s="35" t="s">
        <v>873</v>
      </c>
      <c r="W383" s="4" t="s">
        <v>9</v>
      </c>
      <c r="X383" s="4"/>
      <c r="Y383" s="14">
        <v>45587</v>
      </c>
      <c r="Z383" s="14"/>
      <c r="AA383" s="191">
        <f>IF(RawDataGenPO[[#This Row],[Date Gen PO]]="","",RawDataGenPO[[#This Row],[Date recive bill]]-RawDataGenPO[[#This Row],[Date Gen PO]])</f>
        <v>39</v>
      </c>
      <c r="AB383" s="192" t="str">
        <f>IF(RawDataGenPO[[#This Row],[GRN-PO date (Day)]]&gt;RawDataGenPO[[#This Row],[Lead time delivery (day)]],"over deliverry","Ontime")</f>
        <v>Ontime</v>
      </c>
      <c r="AC383" s="194"/>
    </row>
    <row r="384" spans="1:29" s="6" customFormat="1" ht="15" x14ac:dyDescent="0.25">
      <c r="A384" s="4">
        <f>ROW()-ROW(RawDataGenPO[[#Headers],[No.]])</f>
        <v>383</v>
      </c>
      <c r="B384" s="35" t="s">
        <v>18</v>
      </c>
      <c r="C384" s="43">
        <v>45541</v>
      </c>
      <c r="D384" s="38"/>
      <c r="E384" s="38"/>
      <c r="F384" s="43">
        <v>45541</v>
      </c>
      <c r="G384" s="4" t="s">
        <v>839</v>
      </c>
      <c r="H384" s="4" t="s">
        <v>871</v>
      </c>
      <c r="I384" s="156">
        <f>IF(RawDataGenPO[[#This Row],[PO No.]]="","",RawDataGenPO[[#This Row],[DMY Create PR]]+7)</f>
        <v>45548</v>
      </c>
      <c r="J384" s="156"/>
      <c r="K384" s="153">
        <v>40</v>
      </c>
      <c r="L384" s="4" t="s">
        <v>145</v>
      </c>
      <c r="M384" s="35" t="s">
        <v>257</v>
      </c>
      <c r="N384" s="35" t="s">
        <v>39</v>
      </c>
      <c r="O384" s="3">
        <v>2</v>
      </c>
      <c r="P384" s="39" t="s">
        <v>874</v>
      </c>
      <c r="Q384" s="54">
        <v>8</v>
      </c>
      <c r="R384" s="4" t="s">
        <v>221</v>
      </c>
      <c r="S384" s="41">
        <f>RawDataGenPO[[#This Row],[Total price]]/RawDataGenPO[[#This Row],[Qty'']]</f>
        <v>380</v>
      </c>
      <c r="T384" s="78">
        <v>3040</v>
      </c>
      <c r="U384" s="13" t="s">
        <v>149</v>
      </c>
      <c r="V384" s="35" t="s">
        <v>873</v>
      </c>
      <c r="W384" s="4" t="s">
        <v>9</v>
      </c>
      <c r="X384" s="4"/>
      <c r="Y384" s="14">
        <v>45587</v>
      </c>
      <c r="Z384" s="14"/>
      <c r="AA384" s="191">
        <f>IF(RawDataGenPO[[#This Row],[Date Gen PO]]="","",RawDataGenPO[[#This Row],[Date recive bill]]-RawDataGenPO[[#This Row],[Date Gen PO]])</f>
        <v>39</v>
      </c>
      <c r="AB384" s="192" t="str">
        <f>IF(RawDataGenPO[[#This Row],[GRN-PO date (Day)]]&gt;RawDataGenPO[[#This Row],[Lead time delivery (day)]],"over deliverry","Ontime")</f>
        <v>Ontime</v>
      </c>
      <c r="AC384" s="194"/>
    </row>
    <row r="385" spans="1:29" s="6" customFormat="1" ht="15" x14ac:dyDescent="0.25">
      <c r="A385" s="4">
        <f>ROW()-ROW(RawDataGenPO[[#Headers],[No.]])</f>
        <v>384</v>
      </c>
      <c r="B385" s="35" t="s">
        <v>18</v>
      </c>
      <c r="C385" s="43">
        <v>45541</v>
      </c>
      <c r="D385" s="38"/>
      <c r="E385" s="38"/>
      <c r="F385" s="43">
        <v>45541</v>
      </c>
      <c r="G385" s="4" t="s">
        <v>839</v>
      </c>
      <c r="H385" s="4" t="s">
        <v>871</v>
      </c>
      <c r="I385" s="156">
        <f>IF(RawDataGenPO[[#This Row],[PO No.]]="","",RawDataGenPO[[#This Row],[DMY Create PR]]+7)</f>
        <v>45548</v>
      </c>
      <c r="J385" s="156"/>
      <c r="K385" s="153">
        <v>40</v>
      </c>
      <c r="L385" s="4" t="s">
        <v>145</v>
      </c>
      <c r="M385" s="35" t="s">
        <v>257</v>
      </c>
      <c r="N385" s="35" t="s">
        <v>39</v>
      </c>
      <c r="O385" s="3">
        <v>3</v>
      </c>
      <c r="P385" s="39" t="s">
        <v>875</v>
      </c>
      <c r="Q385" s="54">
        <v>1</v>
      </c>
      <c r="R385" s="4" t="s">
        <v>221</v>
      </c>
      <c r="S385" s="41">
        <f>RawDataGenPO[[#This Row],[Total price]]/RawDataGenPO[[#This Row],[Qty'']]</f>
        <v>470</v>
      </c>
      <c r="T385" s="78">
        <v>470</v>
      </c>
      <c r="U385" s="13" t="s">
        <v>149</v>
      </c>
      <c r="V385" s="35" t="s">
        <v>873</v>
      </c>
      <c r="W385" s="4" t="s">
        <v>9</v>
      </c>
      <c r="X385" s="4"/>
      <c r="Y385" s="14">
        <v>45587</v>
      </c>
      <c r="Z385" s="14"/>
      <c r="AA385" s="191">
        <f>IF(RawDataGenPO[[#This Row],[Date Gen PO]]="","",RawDataGenPO[[#This Row],[Date recive bill]]-RawDataGenPO[[#This Row],[Date Gen PO]])</f>
        <v>39</v>
      </c>
      <c r="AB385" s="192" t="str">
        <f>IF(RawDataGenPO[[#This Row],[GRN-PO date (Day)]]&gt;RawDataGenPO[[#This Row],[Lead time delivery (day)]],"over deliverry","Ontime")</f>
        <v>Ontime</v>
      </c>
      <c r="AC385" s="194"/>
    </row>
    <row r="386" spans="1:29" s="6" customFormat="1" ht="15" x14ac:dyDescent="0.25">
      <c r="A386" s="4">
        <f>ROW()-ROW(RawDataGenPO[[#Headers],[No.]])</f>
        <v>385</v>
      </c>
      <c r="B386" s="35" t="s">
        <v>18</v>
      </c>
      <c r="C386" s="43">
        <v>45541</v>
      </c>
      <c r="D386" s="38"/>
      <c r="E386" s="38"/>
      <c r="F386" s="43">
        <v>45541</v>
      </c>
      <c r="G386" s="4" t="s">
        <v>839</v>
      </c>
      <c r="H386" s="4" t="s">
        <v>871</v>
      </c>
      <c r="I386" s="156">
        <f>IF(RawDataGenPO[[#This Row],[PO No.]]="","",RawDataGenPO[[#This Row],[DMY Create PR]]+7)</f>
        <v>45548</v>
      </c>
      <c r="J386" s="156"/>
      <c r="K386" s="153">
        <v>40</v>
      </c>
      <c r="L386" s="4" t="s">
        <v>876</v>
      </c>
      <c r="M386" s="35" t="s">
        <v>257</v>
      </c>
      <c r="N386" s="35" t="s">
        <v>39</v>
      </c>
      <c r="O386" s="3">
        <v>4</v>
      </c>
      <c r="P386" s="39" t="s">
        <v>877</v>
      </c>
      <c r="Q386" s="54">
        <v>1</v>
      </c>
      <c r="R386" s="4" t="s">
        <v>221</v>
      </c>
      <c r="S386" s="41">
        <f>RawDataGenPO[[#This Row],[Total price]]/RawDataGenPO[[#This Row],[Qty'']]</f>
        <v>350</v>
      </c>
      <c r="T386" s="78">
        <v>350</v>
      </c>
      <c r="U386" s="13" t="s">
        <v>149</v>
      </c>
      <c r="V386" s="35" t="s">
        <v>873</v>
      </c>
      <c r="W386" s="4" t="s">
        <v>9</v>
      </c>
      <c r="X386" s="4"/>
      <c r="Y386" s="14">
        <v>45587</v>
      </c>
      <c r="Z386" s="14"/>
      <c r="AA386" s="191">
        <f>IF(RawDataGenPO[[#This Row],[Date Gen PO]]="","",RawDataGenPO[[#This Row],[Date recive bill]]-RawDataGenPO[[#This Row],[Date Gen PO]])</f>
        <v>39</v>
      </c>
      <c r="AB386" s="192" t="str">
        <f>IF(RawDataGenPO[[#This Row],[GRN-PO date (Day)]]&gt;RawDataGenPO[[#This Row],[Lead time delivery (day)]],"over deliverry","Ontime")</f>
        <v>Ontime</v>
      </c>
      <c r="AC386" s="194"/>
    </row>
    <row r="387" spans="1:29" s="6" customFormat="1" ht="14.25" x14ac:dyDescent="0.25">
      <c r="A387" s="4">
        <f>ROW()-ROW(RawDataGenPO[[#Headers],[No.]])</f>
        <v>386</v>
      </c>
      <c r="B387" s="35" t="s">
        <v>18</v>
      </c>
      <c r="C387" s="43">
        <v>45541</v>
      </c>
      <c r="D387" s="38"/>
      <c r="E387" s="38"/>
      <c r="F387" s="43">
        <v>45541</v>
      </c>
      <c r="G387" s="4" t="s">
        <v>878</v>
      </c>
      <c r="H387" s="4" t="s">
        <v>879</v>
      </c>
      <c r="I387" s="156">
        <f>IF(RawDataGenPO[[#This Row],[PO No.]]="","",RawDataGenPO[[#This Row],[DMY Create PR]]+7)</f>
        <v>45548</v>
      </c>
      <c r="J387" s="156"/>
      <c r="K387" s="153">
        <v>25</v>
      </c>
      <c r="L387" s="4" t="s">
        <v>145</v>
      </c>
      <c r="M387" s="35" t="s">
        <v>168</v>
      </c>
      <c r="N387" s="35" t="s">
        <v>43</v>
      </c>
      <c r="O387" s="3">
        <v>1</v>
      </c>
      <c r="P387" s="39" t="s">
        <v>880</v>
      </c>
      <c r="Q387" s="40">
        <v>5</v>
      </c>
      <c r="R387" s="4" t="s">
        <v>221</v>
      </c>
      <c r="S387" s="41">
        <f>RawDataGenPO[[#This Row],[Total price]]/RawDataGenPO[[#This Row],[Qty'']]</f>
        <v>1532.71</v>
      </c>
      <c r="T387" s="42">
        <v>7663.55</v>
      </c>
      <c r="U387" s="13" t="s">
        <v>149</v>
      </c>
      <c r="V387" s="35" t="s">
        <v>881</v>
      </c>
      <c r="W387" s="4" t="s">
        <v>9</v>
      </c>
      <c r="X387" s="4"/>
      <c r="Y387" s="14">
        <v>45572</v>
      </c>
      <c r="Z387" s="14"/>
      <c r="AA387" s="191">
        <f>IF(RawDataGenPO[[#This Row],[Date Gen PO]]="","",RawDataGenPO[[#This Row],[Date recive bill]]-RawDataGenPO[[#This Row],[Date Gen PO]])</f>
        <v>24</v>
      </c>
      <c r="AB387" s="192" t="str">
        <f>IF(RawDataGenPO[[#This Row],[GRN-PO date (Day)]]&gt;RawDataGenPO[[#This Row],[Lead time delivery (day)]],"over deliverry","Ontime")</f>
        <v>Ontime</v>
      </c>
      <c r="AC387" s="194"/>
    </row>
    <row r="388" spans="1:29" s="6" customFormat="1" ht="14.25" x14ac:dyDescent="0.25">
      <c r="A388" s="4">
        <f>ROW()-ROW(RawDataGenPO[[#Headers],[No.]])</f>
        <v>387</v>
      </c>
      <c r="B388" s="35" t="s">
        <v>18</v>
      </c>
      <c r="C388" s="43">
        <v>45541</v>
      </c>
      <c r="D388" s="38"/>
      <c r="E388" s="38"/>
      <c r="F388" s="43">
        <v>45541</v>
      </c>
      <c r="G388" s="4" t="s">
        <v>878</v>
      </c>
      <c r="H388" s="4" t="s">
        <v>879</v>
      </c>
      <c r="I388" s="156">
        <f>IF(RawDataGenPO[[#This Row],[PO No.]]="","",RawDataGenPO[[#This Row],[DMY Create PR]]+7)</f>
        <v>45548</v>
      </c>
      <c r="J388" s="156"/>
      <c r="K388" s="153">
        <v>25</v>
      </c>
      <c r="L388" s="4" t="s">
        <v>145</v>
      </c>
      <c r="M388" s="35" t="s">
        <v>168</v>
      </c>
      <c r="N388" s="35" t="s">
        <v>43</v>
      </c>
      <c r="O388" s="3">
        <v>2</v>
      </c>
      <c r="P388" s="39" t="s">
        <v>882</v>
      </c>
      <c r="Q388" s="40">
        <v>4</v>
      </c>
      <c r="R388" s="4" t="s">
        <v>221</v>
      </c>
      <c r="S388" s="41">
        <f>RawDataGenPO[[#This Row],[Total price]]/RawDataGenPO[[#This Row],[Qty'']]</f>
        <v>1654.21</v>
      </c>
      <c r="T388" s="42">
        <v>6616.84</v>
      </c>
      <c r="U388" s="13" t="s">
        <v>149</v>
      </c>
      <c r="V388" s="35" t="s">
        <v>881</v>
      </c>
      <c r="W388" s="4" t="s">
        <v>9</v>
      </c>
      <c r="X388" s="4"/>
      <c r="Y388" s="14">
        <v>45572</v>
      </c>
      <c r="Z388" s="14"/>
      <c r="AA388" s="191">
        <f>IF(RawDataGenPO[[#This Row],[Date Gen PO]]="","",RawDataGenPO[[#This Row],[Date recive bill]]-RawDataGenPO[[#This Row],[Date Gen PO]])</f>
        <v>24</v>
      </c>
      <c r="AB388" s="192" t="str">
        <f>IF(RawDataGenPO[[#This Row],[GRN-PO date (Day)]]&gt;RawDataGenPO[[#This Row],[Lead time delivery (day)]],"over deliverry","Ontime")</f>
        <v>Ontime</v>
      </c>
      <c r="AC388" s="194"/>
    </row>
    <row r="389" spans="1:29" s="6" customFormat="1" ht="14.25" x14ac:dyDescent="0.25">
      <c r="A389" s="4">
        <f>ROW()-ROW(RawDataGenPO[[#Headers],[No.]])</f>
        <v>388</v>
      </c>
      <c r="B389" s="35" t="s">
        <v>18</v>
      </c>
      <c r="C389" s="43">
        <v>45541</v>
      </c>
      <c r="D389" s="38"/>
      <c r="E389" s="38"/>
      <c r="F389" s="43">
        <v>45541</v>
      </c>
      <c r="G389" s="4" t="s">
        <v>878</v>
      </c>
      <c r="H389" s="4" t="s">
        <v>879</v>
      </c>
      <c r="I389" s="156">
        <f>IF(RawDataGenPO[[#This Row],[PO No.]]="","",RawDataGenPO[[#This Row],[DMY Create PR]]+7)</f>
        <v>45548</v>
      </c>
      <c r="J389" s="156"/>
      <c r="K389" s="153">
        <v>25</v>
      </c>
      <c r="L389" s="4" t="s">
        <v>145</v>
      </c>
      <c r="M389" s="35" t="s">
        <v>168</v>
      </c>
      <c r="N389" s="35" t="s">
        <v>43</v>
      </c>
      <c r="O389" s="3">
        <v>3</v>
      </c>
      <c r="P389" s="39" t="s">
        <v>883</v>
      </c>
      <c r="Q389" s="40">
        <v>1</v>
      </c>
      <c r="R389" s="4" t="s">
        <v>221</v>
      </c>
      <c r="S389" s="41">
        <f>RawDataGenPO[[#This Row],[Total price]]/RawDataGenPO[[#This Row],[Qty'']]</f>
        <v>1654.21</v>
      </c>
      <c r="T389" s="42">
        <v>1654.21</v>
      </c>
      <c r="U389" s="13" t="s">
        <v>149</v>
      </c>
      <c r="V389" s="35" t="s">
        <v>881</v>
      </c>
      <c r="W389" s="4" t="s">
        <v>9</v>
      </c>
      <c r="X389" s="4"/>
      <c r="Y389" s="14">
        <v>45572</v>
      </c>
      <c r="Z389" s="14"/>
      <c r="AA389" s="191">
        <f>IF(RawDataGenPO[[#This Row],[Date Gen PO]]="","",RawDataGenPO[[#This Row],[Date recive bill]]-RawDataGenPO[[#This Row],[Date Gen PO]])</f>
        <v>24</v>
      </c>
      <c r="AB389" s="192" t="str">
        <f>IF(RawDataGenPO[[#This Row],[GRN-PO date (Day)]]&gt;RawDataGenPO[[#This Row],[Lead time delivery (day)]],"over deliverry","Ontime")</f>
        <v>Ontime</v>
      </c>
      <c r="AC389" s="194"/>
    </row>
    <row r="390" spans="1:29" s="6" customFormat="1" ht="14.25" x14ac:dyDescent="0.25">
      <c r="A390" s="4">
        <f>ROW()-ROW(RawDataGenPO[[#Headers],[No.]])</f>
        <v>389</v>
      </c>
      <c r="B390" s="35" t="s">
        <v>18</v>
      </c>
      <c r="C390" s="43">
        <v>45541</v>
      </c>
      <c r="D390" s="38"/>
      <c r="E390" s="38"/>
      <c r="F390" s="43">
        <v>45541</v>
      </c>
      <c r="G390" s="4" t="s">
        <v>878</v>
      </c>
      <c r="H390" s="4" t="s">
        <v>879</v>
      </c>
      <c r="I390" s="156">
        <f>IF(RawDataGenPO[[#This Row],[PO No.]]="","",RawDataGenPO[[#This Row],[DMY Create PR]]+7)</f>
        <v>45548</v>
      </c>
      <c r="J390" s="156"/>
      <c r="K390" s="153">
        <v>25</v>
      </c>
      <c r="L390" s="4" t="s">
        <v>145</v>
      </c>
      <c r="M390" s="35" t="s">
        <v>168</v>
      </c>
      <c r="N390" s="35" t="s">
        <v>43</v>
      </c>
      <c r="O390" s="3">
        <v>4</v>
      </c>
      <c r="P390" s="39" t="s">
        <v>884</v>
      </c>
      <c r="Q390" s="40">
        <v>3</v>
      </c>
      <c r="R390" s="4" t="s">
        <v>221</v>
      </c>
      <c r="S390" s="41">
        <f>RawDataGenPO[[#This Row],[Total price]]/RawDataGenPO[[#This Row],[Qty'']]</f>
        <v>579.43999999999994</v>
      </c>
      <c r="T390" s="42">
        <v>1738.32</v>
      </c>
      <c r="U390" s="13" t="s">
        <v>149</v>
      </c>
      <c r="V390" s="35" t="s">
        <v>881</v>
      </c>
      <c r="W390" s="4" t="s">
        <v>9</v>
      </c>
      <c r="X390" s="4"/>
      <c r="Y390" s="14">
        <v>45572</v>
      </c>
      <c r="Z390" s="14"/>
      <c r="AA390" s="191">
        <f>IF(RawDataGenPO[[#This Row],[Date Gen PO]]="","",RawDataGenPO[[#This Row],[Date recive bill]]-RawDataGenPO[[#This Row],[Date Gen PO]])</f>
        <v>24</v>
      </c>
      <c r="AB390" s="192" t="str">
        <f>IF(RawDataGenPO[[#This Row],[GRN-PO date (Day)]]&gt;RawDataGenPO[[#This Row],[Lead time delivery (day)]],"over deliverry","Ontime")</f>
        <v>Ontime</v>
      </c>
      <c r="AC390" s="194"/>
    </row>
    <row r="391" spans="1:29" s="6" customFormat="1" ht="28.5" x14ac:dyDescent="0.25">
      <c r="A391" s="4">
        <f>ROW()-ROW(RawDataGenPO[[#Headers],[No.]])</f>
        <v>390</v>
      </c>
      <c r="B391" s="35" t="s">
        <v>18</v>
      </c>
      <c r="C391" s="43">
        <v>45547</v>
      </c>
      <c r="D391" s="38"/>
      <c r="E391" s="38"/>
      <c r="F391" s="43">
        <v>45547</v>
      </c>
      <c r="G391" s="4" t="s">
        <v>885</v>
      </c>
      <c r="H391" s="4" t="s">
        <v>886</v>
      </c>
      <c r="I391" s="156">
        <f>IF(RawDataGenPO[[#This Row],[PO No.]]="","",RawDataGenPO[[#This Row],[DMY Create PR]]+7)</f>
        <v>45554</v>
      </c>
      <c r="J391" s="156"/>
      <c r="K391" s="153">
        <v>60</v>
      </c>
      <c r="L391" s="4" t="s">
        <v>489</v>
      </c>
      <c r="M391" s="35" t="s">
        <v>479</v>
      </c>
      <c r="N391" s="35" t="s">
        <v>84</v>
      </c>
      <c r="O391" s="3">
        <v>1</v>
      </c>
      <c r="P391" s="39" t="s">
        <v>887</v>
      </c>
      <c r="Q391" s="40">
        <v>1</v>
      </c>
      <c r="R391" s="4" t="s">
        <v>481</v>
      </c>
      <c r="S391" s="41">
        <f>RawDataGenPO[[#This Row],[Total price]]/RawDataGenPO[[#This Row],[Qty'']]</f>
        <v>18000</v>
      </c>
      <c r="T391" s="42">
        <v>18000</v>
      </c>
      <c r="U391" s="13" t="s">
        <v>149</v>
      </c>
      <c r="V391" s="35" t="s">
        <v>888</v>
      </c>
      <c r="W391" s="4" t="s">
        <v>9</v>
      </c>
      <c r="X391" s="4"/>
      <c r="Y391" s="14">
        <v>45609</v>
      </c>
      <c r="Z391" s="14"/>
      <c r="AA391" s="191">
        <f>IF(RawDataGenPO[[#This Row],[Date Gen PO]]="","",RawDataGenPO[[#This Row],[Date recive bill]]-RawDataGenPO[[#This Row],[Date Gen PO]])</f>
        <v>55</v>
      </c>
      <c r="AB391" s="192" t="str">
        <f>IF(RawDataGenPO[[#This Row],[GRN-PO date (Day)]]&gt;RawDataGenPO[[#This Row],[Lead time delivery (day)]],"over deliverry","Ontime")</f>
        <v>Ontime</v>
      </c>
      <c r="AC391" s="194"/>
    </row>
    <row r="392" spans="1:29" s="6" customFormat="1" ht="14.25" x14ac:dyDescent="0.25">
      <c r="A392" s="4">
        <f>ROW()-ROW(RawDataGenPO[[#Headers],[No.]])</f>
        <v>391</v>
      </c>
      <c r="B392" s="35" t="s">
        <v>18</v>
      </c>
      <c r="C392" s="43">
        <v>45547</v>
      </c>
      <c r="D392" s="38"/>
      <c r="E392" s="38"/>
      <c r="F392" s="43">
        <v>45547</v>
      </c>
      <c r="G392" s="4" t="s">
        <v>889</v>
      </c>
      <c r="H392" s="4" t="s">
        <v>890</v>
      </c>
      <c r="I392" s="156">
        <f>IF(RawDataGenPO[[#This Row],[PO No.]]="","",RawDataGenPO[[#This Row],[DMY Create PR]]+7)</f>
        <v>45554</v>
      </c>
      <c r="J392" s="156"/>
      <c r="K392" s="153">
        <v>160</v>
      </c>
      <c r="L392" s="4" t="s">
        <v>489</v>
      </c>
      <c r="M392" s="35" t="s">
        <v>479</v>
      </c>
      <c r="N392" s="35" t="s">
        <v>22</v>
      </c>
      <c r="O392" s="3">
        <v>4</v>
      </c>
      <c r="P392" s="39" t="s">
        <v>891</v>
      </c>
      <c r="Q392" s="40">
        <v>1</v>
      </c>
      <c r="R392" s="4" t="s">
        <v>481</v>
      </c>
      <c r="S392" s="41">
        <f>RawDataGenPO[[#This Row],[Total price]]/RawDataGenPO[[#This Row],[Qty'']]</f>
        <v>10000</v>
      </c>
      <c r="T392" s="42">
        <v>10000</v>
      </c>
      <c r="U392" s="13" t="s">
        <v>149</v>
      </c>
      <c r="V392" s="35" t="s">
        <v>892</v>
      </c>
      <c r="W392" s="4" t="s">
        <v>9</v>
      </c>
      <c r="X392" s="4"/>
      <c r="Y392" s="14">
        <v>45708</v>
      </c>
      <c r="Z392" s="14"/>
      <c r="AA392" s="191">
        <f>IF(RawDataGenPO[[#This Row],[Date Gen PO]]="","",RawDataGenPO[[#This Row],[Date recive bill]]-RawDataGenPO[[#This Row],[Date Gen PO]])</f>
        <v>154</v>
      </c>
      <c r="AB392" s="192" t="str">
        <f>IF(RawDataGenPO[[#This Row],[GRN-PO date (Day)]]&gt;RawDataGenPO[[#This Row],[Lead time delivery (day)]],"over deliverry","Ontime")</f>
        <v>Ontime</v>
      </c>
      <c r="AC392" s="194"/>
    </row>
    <row r="393" spans="1:29" s="6" customFormat="1" ht="28.5" x14ac:dyDescent="0.25">
      <c r="A393" s="4">
        <f>ROW()-ROW(RawDataGenPO[[#Headers],[No.]])</f>
        <v>392</v>
      </c>
      <c r="B393" s="35" t="s">
        <v>18</v>
      </c>
      <c r="C393" s="43">
        <v>45547</v>
      </c>
      <c r="D393" s="38"/>
      <c r="E393" s="38"/>
      <c r="F393" s="43">
        <v>45547</v>
      </c>
      <c r="G393" s="4" t="s">
        <v>889</v>
      </c>
      <c r="H393" s="4" t="s">
        <v>890</v>
      </c>
      <c r="I393" s="156">
        <f>IF(RawDataGenPO[[#This Row],[PO No.]]="","",RawDataGenPO[[#This Row],[DMY Create PR]]+7)</f>
        <v>45554</v>
      </c>
      <c r="J393" s="156"/>
      <c r="K393" s="153">
        <v>60</v>
      </c>
      <c r="L393" s="4" t="s">
        <v>489</v>
      </c>
      <c r="M393" s="35" t="s">
        <v>479</v>
      </c>
      <c r="N393" s="35" t="s">
        <v>36</v>
      </c>
      <c r="O393" s="3">
        <v>5</v>
      </c>
      <c r="P393" s="39" t="s">
        <v>893</v>
      </c>
      <c r="Q393" s="40">
        <v>1</v>
      </c>
      <c r="R393" s="4" t="s">
        <v>481</v>
      </c>
      <c r="S393" s="41">
        <f>RawDataGenPO[[#This Row],[Total price]]/RawDataGenPO[[#This Row],[Qty'']]</f>
        <v>15000</v>
      </c>
      <c r="T393" s="42">
        <v>15000</v>
      </c>
      <c r="U393" s="13" t="s">
        <v>149</v>
      </c>
      <c r="V393" s="35" t="s">
        <v>892</v>
      </c>
      <c r="W393" s="4" t="s">
        <v>9</v>
      </c>
      <c r="X393" s="4"/>
      <c r="Y393" s="14">
        <v>45608</v>
      </c>
      <c r="Z393" s="14"/>
      <c r="AA393" s="191">
        <f>IF(RawDataGenPO[[#This Row],[Date Gen PO]]="","",RawDataGenPO[[#This Row],[Date recive bill]]-RawDataGenPO[[#This Row],[Date Gen PO]])</f>
        <v>54</v>
      </c>
      <c r="AB393" s="192" t="str">
        <f>IF(RawDataGenPO[[#This Row],[GRN-PO date (Day)]]&gt;RawDataGenPO[[#This Row],[Lead time delivery (day)]],"over deliverry","Ontime")</f>
        <v>Ontime</v>
      </c>
      <c r="AC393" s="194"/>
    </row>
    <row r="394" spans="1:29" s="6" customFormat="1" ht="54" x14ac:dyDescent="0.25">
      <c r="A394" s="4">
        <f>ROW()-ROW(RawDataGenPO[[#Headers],[No.]])</f>
        <v>393</v>
      </c>
      <c r="B394" s="35" t="s">
        <v>18</v>
      </c>
      <c r="C394" s="43">
        <v>45547</v>
      </c>
      <c r="D394" s="38"/>
      <c r="E394" s="38"/>
      <c r="F394" s="43">
        <v>45547</v>
      </c>
      <c r="G394" s="4" t="s">
        <v>894</v>
      </c>
      <c r="H394" s="4" t="s">
        <v>895</v>
      </c>
      <c r="I394" s="156">
        <f>IF(RawDataGenPO[[#This Row],[PO No.]]="","",RawDataGenPO[[#This Row],[DMY Create PR]]+7)</f>
        <v>45554</v>
      </c>
      <c r="J394" s="156"/>
      <c r="K394" s="153">
        <v>30</v>
      </c>
      <c r="L394" s="4" t="s">
        <v>489</v>
      </c>
      <c r="M394" s="35" t="s">
        <v>479</v>
      </c>
      <c r="N394" s="35" t="s">
        <v>27</v>
      </c>
      <c r="O394" s="3">
        <v>1</v>
      </c>
      <c r="P394" s="99" t="s">
        <v>896</v>
      </c>
      <c r="Q394" s="40">
        <v>1</v>
      </c>
      <c r="R394" s="4" t="s">
        <v>481</v>
      </c>
      <c r="S394" s="41">
        <f>RawDataGenPO[[#This Row],[Total price]]/RawDataGenPO[[#This Row],[Qty'']]</f>
        <v>17000</v>
      </c>
      <c r="T394" s="42">
        <v>17000</v>
      </c>
      <c r="U394" s="13" t="s">
        <v>149</v>
      </c>
      <c r="V394" s="35" t="s">
        <v>897</v>
      </c>
      <c r="W394" s="4" t="s">
        <v>9</v>
      </c>
      <c r="X394" s="4"/>
      <c r="Y394" s="14">
        <v>45580</v>
      </c>
      <c r="Z394" s="14"/>
      <c r="AA394" s="191">
        <f>IF(RawDataGenPO[[#This Row],[Date Gen PO]]="","",RawDataGenPO[[#This Row],[Date recive bill]]-RawDataGenPO[[#This Row],[Date Gen PO]])</f>
        <v>26</v>
      </c>
      <c r="AB394" s="192" t="str">
        <f>IF(RawDataGenPO[[#This Row],[GRN-PO date (Day)]]&gt;RawDataGenPO[[#This Row],[Lead time delivery (day)]],"over deliverry","Ontime")</f>
        <v>Ontime</v>
      </c>
      <c r="AC394" s="194"/>
    </row>
    <row r="395" spans="1:29" s="6" customFormat="1" ht="14.25" x14ac:dyDescent="0.25">
      <c r="A395" s="4">
        <f>ROW()-ROW(RawDataGenPO[[#Headers],[No.]])</f>
        <v>394</v>
      </c>
      <c r="B395" s="35" t="s">
        <v>18</v>
      </c>
      <c r="C395" s="43">
        <v>45547</v>
      </c>
      <c r="D395" s="38"/>
      <c r="E395" s="38"/>
      <c r="F395" s="43">
        <v>45547</v>
      </c>
      <c r="G395" s="4" t="s">
        <v>894</v>
      </c>
      <c r="H395" s="4" t="s">
        <v>895</v>
      </c>
      <c r="I395" s="156">
        <f>IF(RawDataGenPO[[#This Row],[PO No.]]="","",RawDataGenPO[[#This Row],[DMY Create PR]]+7)</f>
        <v>45554</v>
      </c>
      <c r="J395" s="156"/>
      <c r="K395" s="153">
        <v>30</v>
      </c>
      <c r="L395" s="4" t="s">
        <v>489</v>
      </c>
      <c r="M395" s="35" t="s">
        <v>479</v>
      </c>
      <c r="N395" s="35" t="s">
        <v>36</v>
      </c>
      <c r="O395" s="3">
        <v>2</v>
      </c>
      <c r="P395" s="39" t="s">
        <v>898</v>
      </c>
      <c r="Q395" s="40">
        <v>1</v>
      </c>
      <c r="R395" s="4" t="s">
        <v>481</v>
      </c>
      <c r="S395" s="41">
        <f>RawDataGenPO[[#This Row],[Total price]]/RawDataGenPO[[#This Row],[Qty'']]</f>
        <v>5000</v>
      </c>
      <c r="T395" s="42">
        <v>5000</v>
      </c>
      <c r="U395" s="13" t="s">
        <v>149</v>
      </c>
      <c r="V395" s="35" t="s">
        <v>897</v>
      </c>
      <c r="W395" s="4" t="s">
        <v>9</v>
      </c>
      <c r="X395" s="4"/>
      <c r="Y395" s="14">
        <v>45580</v>
      </c>
      <c r="Z395" s="14"/>
      <c r="AA395" s="191">
        <f>IF(RawDataGenPO[[#This Row],[Date Gen PO]]="","",RawDataGenPO[[#This Row],[Date recive bill]]-RawDataGenPO[[#This Row],[Date Gen PO]])</f>
        <v>26</v>
      </c>
      <c r="AB395" s="192" t="str">
        <f>IF(RawDataGenPO[[#This Row],[GRN-PO date (Day)]]&gt;RawDataGenPO[[#This Row],[Lead time delivery (day)]],"over deliverry","Ontime")</f>
        <v>Ontime</v>
      </c>
      <c r="AC395" s="194"/>
    </row>
    <row r="396" spans="1:29" s="6" customFormat="1" ht="14.25" x14ac:dyDescent="0.25">
      <c r="A396" s="4">
        <f>ROW()-ROW(RawDataGenPO[[#Headers],[No.]])</f>
        <v>395</v>
      </c>
      <c r="B396" s="35" t="s">
        <v>18</v>
      </c>
      <c r="C396" s="43">
        <v>45547</v>
      </c>
      <c r="D396" s="38"/>
      <c r="E396" s="38"/>
      <c r="F396" s="43">
        <v>45547</v>
      </c>
      <c r="G396" s="4" t="s">
        <v>894</v>
      </c>
      <c r="H396" s="4" t="s">
        <v>895</v>
      </c>
      <c r="I396" s="156">
        <f>IF(RawDataGenPO[[#This Row],[PO No.]]="","",RawDataGenPO[[#This Row],[DMY Create PR]]+7)</f>
        <v>45554</v>
      </c>
      <c r="J396" s="156"/>
      <c r="K396" s="153">
        <v>30</v>
      </c>
      <c r="L396" s="4" t="s">
        <v>489</v>
      </c>
      <c r="M396" s="35" t="s">
        <v>479</v>
      </c>
      <c r="N396" s="35" t="s">
        <v>36</v>
      </c>
      <c r="O396" s="3">
        <v>3</v>
      </c>
      <c r="P396" s="39" t="s">
        <v>899</v>
      </c>
      <c r="Q396" s="40">
        <v>1</v>
      </c>
      <c r="R396" s="4" t="s">
        <v>481</v>
      </c>
      <c r="S396" s="41">
        <f>RawDataGenPO[[#This Row],[Total price]]/RawDataGenPO[[#This Row],[Qty'']]</f>
        <v>5000</v>
      </c>
      <c r="T396" s="42">
        <v>5000</v>
      </c>
      <c r="U396" s="13" t="s">
        <v>149</v>
      </c>
      <c r="V396" s="35" t="s">
        <v>897</v>
      </c>
      <c r="W396" s="4" t="s">
        <v>9</v>
      </c>
      <c r="X396" s="4"/>
      <c r="Y396" s="14">
        <v>45580</v>
      </c>
      <c r="Z396" s="14"/>
      <c r="AA396" s="191">
        <f>IF(RawDataGenPO[[#This Row],[Date Gen PO]]="","",RawDataGenPO[[#This Row],[Date recive bill]]-RawDataGenPO[[#This Row],[Date Gen PO]])</f>
        <v>26</v>
      </c>
      <c r="AB396" s="192" t="str">
        <f>IF(RawDataGenPO[[#This Row],[GRN-PO date (Day)]]&gt;RawDataGenPO[[#This Row],[Lead time delivery (day)]],"over deliverry","Ontime")</f>
        <v>Ontime</v>
      </c>
      <c r="AC396" s="194"/>
    </row>
    <row r="397" spans="1:29" s="6" customFormat="1" ht="28.5" x14ac:dyDescent="0.25">
      <c r="A397" s="4">
        <f>ROW()-ROW(RawDataGenPO[[#Headers],[No.]])</f>
        <v>396</v>
      </c>
      <c r="B397" s="35" t="s">
        <v>18</v>
      </c>
      <c r="C397" s="43">
        <v>45552</v>
      </c>
      <c r="D397" s="38"/>
      <c r="E397" s="38"/>
      <c r="F397" s="43">
        <v>45552</v>
      </c>
      <c r="G397" s="4" t="s">
        <v>900</v>
      </c>
      <c r="H397" s="4" t="s">
        <v>901</v>
      </c>
      <c r="I397" s="156">
        <f>IF(RawDataGenPO[[#This Row],[PO No.]]="","",RawDataGenPO[[#This Row],[DMY Create PR]]+7)</f>
        <v>45559</v>
      </c>
      <c r="J397" s="156"/>
      <c r="K397" s="153">
        <v>30</v>
      </c>
      <c r="L397" s="4" t="s">
        <v>902</v>
      </c>
      <c r="M397" s="35" t="s">
        <v>187</v>
      </c>
      <c r="N397" s="35" t="s">
        <v>41</v>
      </c>
      <c r="O397" s="3">
        <v>1</v>
      </c>
      <c r="P397" s="39" t="s">
        <v>903</v>
      </c>
      <c r="Q397" s="40">
        <v>1</v>
      </c>
      <c r="R397" s="4" t="s">
        <v>221</v>
      </c>
      <c r="S397" s="41">
        <f>RawDataGenPO[[#This Row],[Total price]]/RawDataGenPO[[#This Row],[Qty'']]</f>
        <v>130000</v>
      </c>
      <c r="T397" s="42">
        <v>130000</v>
      </c>
      <c r="U397" s="13" t="s">
        <v>149</v>
      </c>
      <c r="V397" s="48" t="s">
        <v>904</v>
      </c>
      <c r="W397" s="4" t="s">
        <v>9</v>
      </c>
      <c r="X397" s="4"/>
      <c r="Y397" s="14">
        <v>45572</v>
      </c>
      <c r="Z397" s="14"/>
      <c r="AA397" s="191">
        <f>IF(RawDataGenPO[[#This Row],[Date Gen PO]]="","",RawDataGenPO[[#This Row],[Date recive bill]]-RawDataGenPO[[#This Row],[Date Gen PO]])</f>
        <v>13</v>
      </c>
      <c r="AB397" s="192" t="str">
        <f>IF(RawDataGenPO[[#This Row],[GRN-PO date (Day)]]&gt;RawDataGenPO[[#This Row],[Lead time delivery (day)]],"over deliverry","Ontime")</f>
        <v>Ontime</v>
      </c>
      <c r="AC397" s="194"/>
    </row>
    <row r="398" spans="1:29" s="6" customFormat="1" ht="14.25" x14ac:dyDescent="0.25">
      <c r="A398" s="4">
        <f>ROW()-ROW(RawDataGenPO[[#Headers],[No.]])</f>
        <v>397</v>
      </c>
      <c r="B398" s="35" t="s">
        <v>18</v>
      </c>
      <c r="C398" s="43">
        <v>45554</v>
      </c>
      <c r="D398" s="38"/>
      <c r="E398" s="38"/>
      <c r="F398" s="43">
        <v>45554</v>
      </c>
      <c r="G398" s="4" t="s">
        <v>905</v>
      </c>
      <c r="H398" s="4" t="s">
        <v>906</v>
      </c>
      <c r="I398" s="156">
        <v>45555</v>
      </c>
      <c r="J398" s="156"/>
      <c r="K398" s="153">
        <f>IF(RawDataGenPO[[#This Row],[PO No.]]="","",10)</f>
        <v>10</v>
      </c>
      <c r="L398" s="4" t="s">
        <v>907</v>
      </c>
      <c r="M398" s="35" t="s">
        <v>187</v>
      </c>
      <c r="N398" s="35" t="s">
        <v>39</v>
      </c>
      <c r="O398" s="3">
        <v>1</v>
      </c>
      <c r="P398" s="39" t="s">
        <v>908</v>
      </c>
      <c r="Q398" s="40">
        <v>20</v>
      </c>
      <c r="R398" s="4" t="s">
        <v>221</v>
      </c>
      <c r="S398" s="41">
        <f>RawDataGenPO[[#This Row],[Total price]]/RawDataGenPO[[#This Row],[Qty'']]</f>
        <v>92</v>
      </c>
      <c r="T398" s="42">
        <v>1840</v>
      </c>
      <c r="U398" s="13" t="s">
        <v>149</v>
      </c>
      <c r="V398" s="35" t="s">
        <v>162</v>
      </c>
      <c r="W398" s="4" t="s">
        <v>9</v>
      </c>
      <c r="X398" s="4"/>
      <c r="Y398" s="14">
        <v>45560</v>
      </c>
      <c r="Z398" s="14"/>
      <c r="AA398" s="191">
        <f>IF(RawDataGenPO[[#This Row],[Date Gen PO]]="","",RawDataGenPO[[#This Row],[Date recive bill]]-RawDataGenPO[[#This Row],[Date Gen PO]])</f>
        <v>5</v>
      </c>
      <c r="AB398" s="192" t="str">
        <f>IF(RawDataGenPO[[#This Row],[GRN-PO date (Day)]]&gt;RawDataGenPO[[#This Row],[Lead time delivery (day)]],"over deliverry","Ontime")</f>
        <v>Ontime</v>
      </c>
      <c r="AC398" s="194"/>
    </row>
    <row r="399" spans="1:29" s="6" customFormat="1" ht="14.25" x14ac:dyDescent="0.25">
      <c r="A399" s="4">
        <f>ROW()-ROW(RawDataGenPO[[#Headers],[No.]])</f>
        <v>398</v>
      </c>
      <c r="B399" s="35" t="s">
        <v>18</v>
      </c>
      <c r="C399" s="43">
        <v>45554</v>
      </c>
      <c r="D399" s="38"/>
      <c r="E399" s="38"/>
      <c r="F399" s="43">
        <v>45554</v>
      </c>
      <c r="G399" s="4" t="s">
        <v>905</v>
      </c>
      <c r="H399" s="4" t="s">
        <v>906</v>
      </c>
      <c r="I399" s="156">
        <v>45555</v>
      </c>
      <c r="J399" s="156"/>
      <c r="K399" s="153">
        <f>IF(RawDataGenPO[[#This Row],[PO No.]]="","",10)</f>
        <v>10</v>
      </c>
      <c r="L399" s="4" t="s">
        <v>907</v>
      </c>
      <c r="M399" s="35" t="s">
        <v>187</v>
      </c>
      <c r="N399" s="35" t="s">
        <v>39</v>
      </c>
      <c r="O399" s="3">
        <v>2</v>
      </c>
      <c r="P399" s="39" t="s">
        <v>909</v>
      </c>
      <c r="Q399" s="40">
        <v>8</v>
      </c>
      <c r="R399" s="4" t="s">
        <v>221</v>
      </c>
      <c r="S399" s="41">
        <f>RawDataGenPO[[#This Row],[Total price]]/RawDataGenPO[[#This Row],[Qty'']]</f>
        <v>145</v>
      </c>
      <c r="T399" s="42">
        <v>1160</v>
      </c>
      <c r="U399" s="13" t="s">
        <v>149</v>
      </c>
      <c r="V399" s="35" t="s">
        <v>162</v>
      </c>
      <c r="W399" s="4" t="s">
        <v>9</v>
      </c>
      <c r="X399" s="4"/>
      <c r="Y399" s="14">
        <v>45560</v>
      </c>
      <c r="Z399" s="14"/>
      <c r="AA399" s="191">
        <f>IF(RawDataGenPO[[#This Row],[Date Gen PO]]="","",RawDataGenPO[[#This Row],[Date recive bill]]-RawDataGenPO[[#This Row],[Date Gen PO]])</f>
        <v>5</v>
      </c>
      <c r="AB399" s="192" t="str">
        <f>IF(RawDataGenPO[[#This Row],[GRN-PO date (Day)]]&gt;RawDataGenPO[[#This Row],[Lead time delivery (day)]],"over deliverry","Ontime")</f>
        <v>Ontime</v>
      </c>
      <c r="AC399" s="194"/>
    </row>
    <row r="400" spans="1:29" s="6" customFormat="1" ht="14.25" x14ac:dyDescent="0.25">
      <c r="A400" s="4">
        <f>ROW()-ROW(RawDataGenPO[[#Headers],[No.]])</f>
        <v>399</v>
      </c>
      <c r="B400" s="35" t="s">
        <v>18</v>
      </c>
      <c r="C400" s="43">
        <v>45552</v>
      </c>
      <c r="D400" s="38"/>
      <c r="E400" s="38"/>
      <c r="F400" s="43">
        <v>45552</v>
      </c>
      <c r="G400" s="4" t="s">
        <v>910</v>
      </c>
      <c r="H400" s="4" t="s">
        <v>911</v>
      </c>
      <c r="I400" s="156">
        <f>IF(RawDataGenPO[[#This Row],[PO No.]]="","",RawDataGenPO[[#This Row],[DMY Create PR]]+7)</f>
        <v>45559</v>
      </c>
      <c r="J400" s="156"/>
      <c r="K400" s="153">
        <f>IF(RawDataGenPO[[#This Row],[PO No.]]="","",10)</f>
        <v>10</v>
      </c>
      <c r="L400" s="4" t="s">
        <v>912</v>
      </c>
      <c r="M400" s="35" t="s">
        <v>187</v>
      </c>
      <c r="N400" s="35" t="s">
        <v>19</v>
      </c>
      <c r="O400" s="3">
        <v>1</v>
      </c>
      <c r="P400" s="39" t="s">
        <v>913</v>
      </c>
      <c r="Q400" s="40">
        <v>3</v>
      </c>
      <c r="R400" s="4" t="s">
        <v>221</v>
      </c>
      <c r="S400" s="41">
        <f>RawDataGenPO[[#This Row],[Total price]]/RawDataGenPO[[#This Row],[Qty'']]</f>
        <v>190</v>
      </c>
      <c r="T400" s="42">
        <v>570</v>
      </c>
      <c r="U400" s="13" t="s">
        <v>149</v>
      </c>
      <c r="V400" s="35" t="s">
        <v>334</v>
      </c>
      <c r="W400" s="4" t="s">
        <v>9</v>
      </c>
      <c r="X400" s="4"/>
      <c r="Y400" s="14">
        <v>45568</v>
      </c>
      <c r="Z400" s="14"/>
      <c r="AA400" s="191">
        <f>IF(RawDataGenPO[[#This Row],[Date Gen PO]]="","",RawDataGenPO[[#This Row],[Date recive bill]]-RawDataGenPO[[#This Row],[Date Gen PO]])</f>
        <v>9</v>
      </c>
      <c r="AB400" s="192" t="str">
        <f>IF(RawDataGenPO[[#This Row],[GRN-PO date (Day)]]&gt;RawDataGenPO[[#This Row],[Lead time delivery (day)]],"over deliverry","Ontime")</f>
        <v>Ontime</v>
      </c>
      <c r="AC400" s="194"/>
    </row>
    <row r="401" spans="1:29" ht="14.25" x14ac:dyDescent="0.25">
      <c r="A401" s="4">
        <f>ROW()-ROW(RawDataGenPO[[#Headers],[No.]])</f>
        <v>400</v>
      </c>
      <c r="B401" s="35" t="s">
        <v>18</v>
      </c>
      <c r="C401" s="43">
        <v>45552</v>
      </c>
      <c r="F401" s="43">
        <v>45552</v>
      </c>
      <c r="G401" s="4" t="s">
        <v>910</v>
      </c>
      <c r="H401" s="4" t="s">
        <v>911</v>
      </c>
      <c r="I401" s="156">
        <f>IF(RawDataGenPO[[#This Row],[PO No.]]="","",RawDataGenPO[[#This Row],[DMY Create PR]]+7)</f>
        <v>45559</v>
      </c>
      <c r="J401" s="156"/>
      <c r="K401" s="153">
        <f>IF(RawDataGenPO[[#This Row],[PO No.]]="","",10)</f>
        <v>10</v>
      </c>
      <c r="L401" s="4" t="s">
        <v>914</v>
      </c>
      <c r="M401" s="35" t="s">
        <v>187</v>
      </c>
      <c r="N401" s="35" t="s">
        <v>19</v>
      </c>
      <c r="O401" s="3">
        <v>2</v>
      </c>
      <c r="P401" s="39" t="s">
        <v>915</v>
      </c>
      <c r="Q401" s="40">
        <v>3</v>
      </c>
      <c r="R401" s="4" t="s">
        <v>221</v>
      </c>
      <c r="S401" s="41">
        <f>RawDataGenPO[[#This Row],[Total price]]/RawDataGenPO[[#This Row],[Qty'']]</f>
        <v>170</v>
      </c>
      <c r="T401" s="42">
        <v>510</v>
      </c>
      <c r="U401" s="13" t="s">
        <v>149</v>
      </c>
      <c r="V401" s="35" t="s">
        <v>334</v>
      </c>
      <c r="W401" s="4" t="s">
        <v>9</v>
      </c>
      <c r="Y401" s="14">
        <v>45568</v>
      </c>
      <c r="AA401" s="191">
        <f>IF(RawDataGenPO[[#This Row],[Date Gen PO]]="","",RawDataGenPO[[#This Row],[Date recive bill]]-RawDataGenPO[[#This Row],[Date Gen PO]])</f>
        <v>9</v>
      </c>
      <c r="AB401" s="192" t="str">
        <f>IF(RawDataGenPO[[#This Row],[GRN-PO date (Day)]]&gt;RawDataGenPO[[#This Row],[Lead time delivery (day)]],"over deliverry","Ontime")</f>
        <v>Ontime</v>
      </c>
      <c r="AC401" s="194"/>
    </row>
    <row r="402" spans="1:29" s="6" customFormat="1" ht="15" x14ac:dyDescent="0.25">
      <c r="A402" s="4">
        <f>ROW()-ROW(RawDataGenPO[[#Headers],[No.]])</f>
        <v>401</v>
      </c>
      <c r="B402" s="35" t="s">
        <v>18</v>
      </c>
      <c r="C402" s="43">
        <v>45552</v>
      </c>
      <c r="D402" s="38"/>
      <c r="E402" s="38"/>
      <c r="F402" s="43">
        <v>45552</v>
      </c>
      <c r="G402" s="4" t="s">
        <v>910</v>
      </c>
      <c r="H402" s="4" t="s">
        <v>916</v>
      </c>
      <c r="I402" s="156">
        <f>IF(RawDataGenPO[[#This Row],[PO No.]]="","",RawDataGenPO[[#This Row],[DMY Create PR]]+7)</f>
        <v>45559</v>
      </c>
      <c r="J402" s="156"/>
      <c r="K402" s="153">
        <f>IF(RawDataGenPO[[#This Row],[PO No.]]="","",10)</f>
        <v>10</v>
      </c>
      <c r="L402" s="4" t="s">
        <v>917</v>
      </c>
      <c r="M402" s="35" t="s">
        <v>187</v>
      </c>
      <c r="N402" s="35" t="s">
        <v>19</v>
      </c>
      <c r="O402" s="3">
        <v>1</v>
      </c>
      <c r="P402" s="100" t="s">
        <v>918</v>
      </c>
      <c r="Q402" s="54">
        <v>3</v>
      </c>
      <c r="R402" s="4" t="s">
        <v>221</v>
      </c>
      <c r="S402" s="41">
        <f>RawDataGenPO[[#This Row],[Total price]]/RawDataGenPO[[#This Row],[Qty'']]</f>
        <v>125</v>
      </c>
      <c r="T402" s="75">
        <v>375</v>
      </c>
      <c r="U402" s="13" t="s">
        <v>149</v>
      </c>
      <c r="V402" s="35" t="s">
        <v>150</v>
      </c>
      <c r="W402" s="4" t="s">
        <v>9</v>
      </c>
      <c r="X402" s="4"/>
      <c r="Y402" s="14">
        <v>45559</v>
      </c>
      <c r="Z402" s="14"/>
      <c r="AA402" s="191">
        <f>IF(RawDataGenPO[[#This Row],[Date Gen PO]]="","",RawDataGenPO[[#This Row],[Date recive bill]]-RawDataGenPO[[#This Row],[Date Gen PO]])</f>
        <v>0</v>
      </c>
      <c r="AB402" s="192" t="str">
        <f>IF(RawDataGenPO[[#This Row],[GRN-PO date (Day)]]&gt;RawDataGenPO[[#This Row],[Lead time delivery (day)]],"over deliverry","Ontime")</f>
        <v>Ontime</v>
      </c>
      <c r="AC402" s="194"/>
    </row>
    <row r="403" spans="1:29" s="6" customFormat="1" ht="15" x14ac:dyDescent="0.25">
      <c r="A403" s="4">
        <f>ROW()-ROW(RawDataGenPO[[#Headers],[No.]])</f>
        <v>402</v>
      </c>
      <c r="B403" s="35" t="s">
        <v>18</v>
      </c>
      <c r="C403" s="43">
        <v>45552</v>
      </c>
      <c r="D403" s="38"/>
      <c r="E403" s="38"/>
      <c r="F403" s="43">
        <v>45552</v>
      </c>
      <c r="G403" s="4" t="s">
        <v>910</v>
      </c>
      <c r="H403" s="101" t="s">
        <v>916</v>
      </c>
      <c r="I403" s="156">
        <f>IF(RawDataGenPO[[#This Row],[PO No.]]="","",RawDataGenPO[[#This Row],[DMY Create PR]]+7)</f>
        <v>45559</v>
      </c>
      <c r="J403" s="156"/>
      <c r="K403" s="153">
        <f>IF(RawDataGenPO[[#This Row],[PO No.]]="","",10)</f>
        <v>10</v>
      </c>
      <c r="L403" s="4" t="s">
        <v>919</v>
      </c>
      <c r="M403" s="35" t="s">
        <v>187</v>
      </c>
      <c r="N403" s="35" t="s">
        <v>19</v>
      </c>
      <c r="O403" s="3">
        <v>2</v>
      </c>
      <c r="P403" s="100" t="s">
        <v>920</v>
      </c>
      <c r="Q403" s="54">
        <v>3</v>
      </c>
      <c r="R403" s="4" t="s">
        <v>221</v>
      </c>
      <c r="S403" s="41">
        <f>RawDataGenPO[[#This Row],[Total price]]/RawDataGenPO[[#This Row],[Qty'']]</f>
        <v>70</v>
      </c>
      <c r="T403" s="75">
        <v>210</v>
      </c>
      <c r="U403" s="13" t="s">
        <v>149</v>
      </c>
      <c r="V403" s="35" t="s">
        <v>150</v>
      </c>
      <c r="W403" s="4" t="s">
        <v>9</v>
      </c>
      <c r="X403" s="4"/>
      <c r="Y403" s="14">
        <v>45559</v>
      </c>
      <c r="Z403" s="14"/>
      <c r="AA403" s="191">
        <f>IF(RawDataGenPO[[#This Row],[Date Gen PO]]="","",RawDataGenPO[[#This Row],[Date recive bill]]-RawDataGenPO[[#This Row],[Date Gen PO]])</f>
        <v>0</v>
      </c>
      <c r="AB403" s="192" t="str">
        <f>IF(RawDataGenPO[[#This Row],[GRN-PO date (Day)]]&gt;RawDataGenPO[[#This Row],[Lead time delivery (day)]],"over deliverry","Ontime")</f>
        <v>Ontime</v>
      </c>
      <c r="AC403" s="194"/>
    </row>
    <row r="404" spans="1:29" s="6" customFormat="1" ht="15" x14ac:dyDescent="0.25">
      <c r="A404" s="4">
        <f>ROW()-ROW(RawDataGenPO[[#Headers],[No.]])</f>
        <v>403</v>
      </c>
      <c r="B404" s="35" t="s">
        <v>18</v>
      </c>
      <c r="C404" s="43">
        <v>45552</v>
      </c>
      <c r="D404" s="38"/>
      <c r="E404" s="38"/>
      <c r="F404" s="43">
        <v>45552</v>
      </c>
      <c r="G404" s="4" t="s">
        <v>910</v>
      </c>
      <c r="H404" s="101" t="s">
        <v>916</v>
      </c>
      <c r="I404" s="156">
        <f>IF(RawDataGenPO[[#This Row],[PO No.]]="","",RawDataGenPO[[#This Row],[DMY Create PR]]+7)</f>
        <v>45559</v>
      </c>
      <c r="J404" s="156"/>
      <c r="K404" s="153">
        <f>IF(RawDataGenPO[[#This Row],[PO No.]]="","",10)</f>
        <v>10</v>
      </c>
      <c r="L404" s="4" t="s">
        <v>921</v>
      </c>
      <c r="M404" s="35" t="s">
        <v>187</v>
      </c>
      <c r="N404" s="35" t="s">
        <v>19</v>
      </c>
      <c r="O404" s="3">
        <v>3</v>
      </c>
      <c r="P404" s="100" t="s">
        <v>922</v>
      </c>
      <c r="Q404" s="54">
        <v>3</v>
      </c>
      <c r="R404" s="4" t="s">
        <v>221</v>
      </c>
      <c r="S404" s="41">
        <f>RawDataGenPO[[#This Row],[Total price]]/RawDataGenPO[[#This Row],[Qty'']]</f>
        <v>40</v>
      </c>
      <c r="T404" s="75">
        <v>120</v>
      </c>
      <c r="U404" s="13" t="s">
        <v>149</v>
      </c>
      <c r="V404" s="35" t="s">
        <v>150</v>
      </c>
      <c r="W404" s="4" t="s">
        <v>9</v>
      </c>
      <c r="X404" s="4"/>
      <c r="Y404" s="14">
        <v>45559</v>
      </c>
      <c r="Z404" s="14"/>
      <c r="AA404" s="191">
        <f>IF(RawDataGenPO[[#This Row],[Date Gen PO]]="","",RawDataGenPO[[#This Row],[Date recive bill]]-RawDataGenPO[[#This Row],[Date Gen PO]])</f>
        <v>0</v>
      </c>
      <c r="AB404" s="192" t="str">
        <f>IF(RawDataGenPO[[#This Row],[GRN-PO date (Day)]]&gt;RawDataGenPO[[#This Row],[Lead time delivery (day)]],"over deliverry","Ontime")</f>
        <v>Ontime</v>
      </c>
      <c r="AC404" s="194"/>
    </row>
    <row r="405" spans="1:29" s="6" customFormat="1" ht="15" x14ac:dyDescent="0.25">
      <c r="A405" s="4">
        <f>ROW()-ROW(RawDataGenPO[[#Headers],[No.]])</f>
        <v>404</v>
      </c>
      <c r="B405" s="35" t="s">
        <v>18</v>
      </c>
      <c r="C405" s="43">
        <v>45552</v>
      </c>
      <c r="D405" s="38"/>
      <c r="E405" s="38"/>
      <c r="F405" s="43">
        <v>45552</v>
      </c>
      <c r="G405" s="4" t="s">
        <v>910</v>
      </c>
      <c r="H405" s="101" t="s">
        <v>916</v>
      </c>
      <c r="I405" s="156">
        <f>IF(RawDataGenPO[[#This Row],[PO No.]]="","",RawDataGenPO[[#This Row],[DMY Create PR]]+7)</f>
        <v>45559</v>
      </c>
      <c r="J405" s="156"/>
      <c r="K405" s="153">
        <f>IF(RawDataGenPO[[#This Row],[PO No.]]="","",10)</f>
        <v>10</v>
      </c>
      <c r="L405" s="4" t="s">
        <v>923</v>
      </c>
      <c r="M405" s="35" t="s">
        <v>187</v>
      </c>
      <c r="N405" s="35" t="s">
        <v>19</v>
      </c>
      <c r="O405" s="3">
        <v>4</v>
      </c>
      <c r="P405" s="100" t="s">
        <v>924</v>
      </c>
      <c r="Q405" s="54">
        <v>3</v>
      </c>
      <c r="R405" s="4" t="s">
        <v>221</v>
      </c>
      <c r="S405" s="41">
        <f>RawDataGenPO[[#This Row],[Total price]]/RawDataGenPO[[#This Row],[Qty'']]</f>
        <v>90</v>
      </c>
      <c r="T405" s="75">
        <v>270</v>
      </c>
      <c r="U405" s="13" t="s">
        <v>149</v>
      </c>
      <c r="V405" s="35" t="s">
        <v>150</v>
      </c>
      <c r="W405" s="4" t="s">
        <v>9</v>
      </c>
      <c r="X405" s="4"/>
      <c r="Y405" s="14">
        <v>45559</v>
      </c>
      <c r="Z405" s="14"/>
      <c r="AA405" s="191">
        <f>IF(RawDataGenPO[[#This Row],[Date Gen PO]]="","",RawDataGenPO[[#This Row],[Date recive bill]]-RawDataGenPO[[#This Row],[Date Gen PO]])</f>
        <v>0</v>
      </c>
      <c r="AB405" s="192" t="str">
        <f>IF(RawDataGenPO[[#This Row],[GRN-PO date (Day)]]&gt;RawDataGenPO[[#This Row],[Lead time delivery (day)]],"over deliverry","Ontime")</f>
        <v>Ontime</v>
      </c>
      <c r="AC405" s="194"/>
    </row>
    <row r="406" spans="1:29" s="6" customFormat="1" ht="15" x14ac:dyDescent="0.25">
      <c r="A406" s="4">
        <f>ROW()-ROW(RawDataGenPO[[#Headers],[No.]])</f>
        <v>405</v>
      </c>
      <c r="B406" s="35" t="s">
        <v>18</v>
      </c>
      <c r="C406" s="43">
        <v>45552</v>
      </c>
      <c r="D406" s="38"/>
      <c r="E406" s="38"/>
      <c r="F406" s="43">
        <v>45552</v>
      </c>
      <c r="G406" s="4" t="s">
        <v>910</v>
      </c>
      <c r="H406" s="101" t="s">
        <v>916</v>
      </c>
      <c r="I406" s="156">
        <f>IF(RawDataGenPO[[#This Row],[PO No.]]="","",RawDataGenPO[[#This Row],[DMY Create PR]]+7)</f>
        <v>45559</v>
      </c>
      <c r="J406" s="156"/>
      <c r="K406" s="153">
        <f>IF(RawDataGenPO[[#This Row],[PO No.]]="","",10)</f>
        <v>10</v>
      </c>
      <c r="L406" s="4" t="s">
        <v>925</v>
      </c>
      <c r="M406" s="35" t="s">
        <v>187</v>
      </c>
      <c r="N406" s="35" t="s">
        <v>19</v>
      </c>
      <c r="O406" s="3">
        <v>5</v>
      </c>
      <c r="P406" s="100" t="s">
        <v>926</v>
      </c>
      <c r="Q406" s="54">
        <v>3</v>
      </c>
      <c r="R406" s="4" t="s">
        <v>221</v>
      </c>
      <c r="S406" s="41">
        <f>RawDataGenPO[[#This Row],[Total price]]/RawDataGenPO[[#This Row],[Qty'']]</f>
        <v>70</v>
      </c>
      <c r="T406" s="75">
        <v>210</v>
      </c>
      <c r="U406" s="13" t="s">
        <v>149</v>
      </c>
      <c r="V406" s="35" t="s">
        <v>150</v>
      </c>
      <c r="W406" s="4" t="s">
        <v>9</v>
      </c>
      <c r="X406" s="4"/>
      <c r="Y406" s="14">
        <v>45559</v>
      </c>
      <c r="Z406" s="14"/>
      <c r="AA406" s="191">
        <f>IF(RawDataGenPO[[#This Row],[Date Gen PO]]="","",RawDataGenPO[[#This Row],[Date recive bill]]-RawDataGenPO[[#This Row],[Date Gen PO]])</f>
        <v>0</v>
      </c>
      <c r="AB406" s="192" t="str">
        <f>IF(RawDataGenPO[[#This Row],[GRN-PO date (Day)]]&gt;RawDataGenPO[[#This Row],[Lead time delivery (day)]],"over deliverry","Ontime")</f>
        <v>Ontime</v>
      </c>
      <c r="AC406" s="194"/>
    </row>
    <row r="407" spans="1:29" s="6" customFormat="1" ht="15" x14ac:dyDescent="0.25">
      <c r="A407" s="4">
        <f>ROW()-ROW(RawDataGenPO[[#Headers],[No.]])</f>
        <v>406</v>
      </c>
      <c r="B407" s="35" t="s">
        <v>18</v>
      </c>
      <c r="C407" s="43">
        <v>45552</v>
      </c>
      <c r="D407" s="38"/>
      <c r="E407" s="38"/>
      <c r="F407" s="43">
        <v>45552</v>
      </c>
      <c r="G407" s="4" t="s">
        <v>910</v>
      </c>
      <c r="H407" s="101" t="s">
        <v>916</v>
      </c>
      <c r="I407" s="156">
        <f>IF(RawDataGenPO[[#This Row],[PO No.]]="","",RawDataGenPO[[#This Row],[DMY Create PR]]+7)</f>
        <v>45559</v>
      </c>
      <c r="J407" s="156"/>
      <c r="K407" s="153">
        <f>IF(RawDataGenPO[[#This Row],[PO No.]]="","",10)</f>
        <v>10</v>
      </c>
      <c r="L407" s="4" t="s">
        <v>927</v>
      </c>
      <c r="M407" s="35" t="s">
        <v>187</v>
      </c>
      <c r="N407" s="35" t="s">
        <v>19</v>
      </c>
      <c r="O407" s="3">
        <v>6</v>
      </c>
      <c r="P407" s="100" t="s">
        <v>928</v>
      </c>
      <c r="Q407" s="54">
        <v>3</v>
      </c>
      <c r="R407" s="4" t="s">
        <v>221</v>
      </c>
      <c r="S407" s="41">
        <f>RawDataGenPO[[#This Row],[Total price]]/RawDataGenPO[[#This Row],[Qty'']]</f>
        <v>45</v>
      </c>
      <c r="T407" s="75">
        <v>135</v>
      </c>
      <c r="U407" s="13" t="s">
        <v>149</v>
      </c>
      <c r="V407" s="35" t="s">
        <v>150</v>
      </c>
      <c r="W407" s="4" t="s">
        <v>9</v>
      </c>
      <c r="X407" s="4"/>
      <c r="Y407" s="14">
        <v>45559</v>
      </c>
      <c r="Z407" s="14"/>
      <c r="AA407" s="191">
        <f>IF(RawDataGenPO[[#This Row],[Date Gen PO]]="","",RawDataGenPO[[#This Row],[Date recive bill]]-RawDataGenPO[[#This Row],[Date Gen PO]])</f>
        <v>0</v>
      </c>
      <c r="AB407" s="192" t="str">
        <f>IF(RawDataGenPO[[#This Row],[GRN-PO date (Day)]]&gt;RawDataGenPO[[#This Row],[Lead time delivery (day)]],"over deliverry","Ontime")</f>
        <v>Ontime</v>
      </c>
      <c r="AC407" s="194"/>
    </row>
    <row r="408" spans="1:29" s="6" customFormat="1" ht="14.25" x14ac:dyDescent="0.25">
      <c r="A408" s="4">
        <f>ROW()-ROW(RawDataGenPO[[#Headers],[No.]])</f>
        <v>407</v>
      </c>
      <c r="B408" s="35" t="s">
        <v>18</v>
      </c>
      <c r="C408" s="43">
        <v>45552</v>
      </c>
      <c r="D408" s="38"/>
      <c r="E408" s="38"/>
      <c r="F408" s="43">
        <v>45552</v>
      </c>
      <c r="G408" s="4" t="s">
        <v>929</v>
      </c>
      <c r="H408" s="4" t="s">
        <v>930</v>
      </c>
      <c r="I408" s="156">
        <f>IF(RawDataGenPO[[#This Row],[PO No.]]="","",RawDataGenPO[[#This Row],[DMY Create PR]]+7)</f>
        <v>45559</v>
      </c>
      <c r="J408" s="156"/>
      <c r="K408" s="153">
        <v>50</v>
      </c>
      <c r="L408" s="4" t="s">
        <v>931</v>
      </c>
      <c r="M408" s="35" t="s">
        <v>187</v>
      </c>
      <c r="N408" s="35" t="s">
        <v>21</v>
      </c>
      <c r="O408" s="3">
        <v>1</v>
      </c>
      <c r="P408" s="39" t="s">
        <v>932</v>
      </c>
      <c r="Q408" s="40">
        <v>5</v>
      </c>
      <c r="R408" s="4" t="s">
        <v>221</v>
      </c>
      <c r="S408" s="41">
        <f>RawDataGenPO[[#This Row],[Total price]]/RawDataGenPO[[#This Row],[Qty'']]</f>
        <v>750</v>
      </c>
      <c r="T408" s="42">
        <v>3750</v>
      </c>
      <c r="U408" s="13" t="s">
        <v>149</v>
      </c>
      <c r="V408" s="35" t="s">
        <v>933</v>
      </c>
      <c r="W408" s="4" t="s">
        <v>9</v>
      </c>
      <c r="X408" s="4"/>
      <c r="Y408" s="14">
        <v>45603</v>
      </c>
      <c r="Z408" s="14"/>
      <c r="AA408" s="191">
        <f>IF(RawDataGenPO[[#This Row],[Date Gen PO]]="","",RawDataGenPO[[#This Row],[Date recive bill]]-RawDataGenPO[[#This Row],[Date Gen PO]])</f>
        <v>44</v>
      </c>
      <c r="AB408" s="192" t="str">
        <f>IF(RawDataGenPO[[#This Row],[GRN-PO date (Day)]]&gt;RawDataGenPO[[#This Row],[Lead time delivery (day)]],"over deliverry","Ontime")</f>
        <v>Ontime</v>
      </c>
      <c r="AC408" s="194"/>
    </row>
    <row r="409" spans="1:29" s="6" customFormat="1" ht="28.5" x14ac:dyDescent="0.25">
      <c r="A409" s="4">
        <f>ROW()-ROW(RawDataGenPO[[#Headers],[No.]])</f>
        <v>408</v>
      </c>
      <c r="B409" s="35" t="s">
        <v>18</v>
      </c>
      <c r="C409" s="43">
        <v>45547</v>
      </c>
      <c r="D409" s="38"/>
      <c r="E409" s="38"/>
      <c r="F409" s="43">
        <v>45547</v>
      </c>
      <c r="G409" s="4" t="s">
        <v>934</v>
      </c>
      <c r="H409" s="4" t="s">
        <v>935</v>
      </c>
      <c r="I409" s="156">
        <f>IF(RawDataGenPO[[#This Row],[PO No.]]="","",RawDataGenPO[[#This Row],[DMY Create PR]]+7)</f>
        <v>45554</v>
      </c>
      <c r="J409" s="156"/>
      <c r="K409" s="153">
        <v>30</v>
      </c>
      <c r="L409" s="4" t="s">
        <v>145</v>
      </c>
      <c r="M409" s="35" t="s">
        <v>146</v>
      </c>
      <c r="N409" s="35" t="s">
        <v>43</v>
      </c>
      <c r="O409" s="3">
        <v>1</v>
      </c>
      <c r="P409" s="39" t="s">
        <v>936</v>
      </c>
      <c r="Q409" s="40">
        <v>1</v>
      </c>
      <c r="R409" s="4" t="s">
        <v>221</v>
      </c>
      <c r="S409" s="41">
        <f>RawDataGenPO[[#This Row],[Total price]]/RawDataGenPO[[#This Row],[Qty'']]</f>
        <v>525</v>
      </c>
      <c r="T409" s="42">
        <v>525</v>
      </c>
      <c r="U409" s="13" t="s">
        <v>149</v>
      </c>
      <c r="V409" s="35" t="s">
        <v>263</v>
      </c>
      <c r="W409" s="4" t="s">
        <v>9</v>
      </c>
      <c r="X409" s="4"/>
      <c r="Y409" s="14">
        <v>45566</v>
      </c>
      <c r="Z409" s="14"/>
      <c r="AA409" s="191">
        <f>IF(RawDataGenPO[[#This Row],[Date Gen PO]]="","",RawDataGenPO[[#This Row],[Date recive bill]]-RawDataGenPO[[#This Row],[Date Gen PO]])</f>
        <v>12</v>
      </c>
      <c r="AB409" s="192" t="str">
        <f>IF(RawDataGenPO[[#This Row],[GRN-PO date (Day)]]&gt;RawDataGenPO[[#This Row],[Lead time delivery (day)]],"over deliverry","Ontime")</f>
        <v>Ontime</v>
      </c>
      <c r="AC409" s="194"/>
    </row>
    <row r="410" spans="1:29" s="6" customFormat="1" ht="28.5" x14ac:dyDescent="0.25">
      <c r="A410" s="4">
        <f>ROW()-ROW(RawDataGenPO[[#Headers],[No.]])</f>
        <v>409</v>
      </c>
      <c r="B410" s="35" t="s">
        <v>18</v>
      </c>
      <c r="C410" s="43">
        <v>45547</v>
      </c>
      <c r="D410" s="38"/>
      <c r="E410" s="38"/>
      <c r="F410" s="43">
        <v>45547</v>
      </c>
      <c r="G410" s="4" t="s">
        <v>934</v>
      </c>
      <c r="H410" s="4" t="s">
        <v>935</v>
      </c>
      <c r="I410" s="156">
        <f>IF(RawDataGenPO[[#This Row],[PO No.]]="","",RawDataGenPO[[#This Row],[DMY Create PR]]+7)</f>
        <v>45554</v>
      </c>
      <c r="J410" s="156"/>
      <c r="K410" s="153">
        <v>30</v>
      </c>
      <c r="L410" s="4" t="s">
        <v>145</v>
      </c>
      <c r="M410" s="35" t="s">
        <v>146</v>
      </c>
      <c r="N410" s="35" t="s">
        <v>43</v>
      </c>
      <c r="O410" s="3">
        <v>2</v>
      </c>
      <c r="P410" s="39" t="s">
        <v>937</v>
      </c>
      <c r="Q410" s="40">
        <v>1</v>
      </c>
      <c r="R410" s="4" t="s">
        <v>221</v>
      </c>
      <c r="S410" s="41">
        <f>RawDataGenPO[[#This Row],[Total price]]/RawDataGenPO[[#This Row],[Qty'']]</f>
        <v>785</v>
      </c>
      <c r="T410" s="42">
        <v>785</v>
      </c>
      <c r="U410" s="13" t="s">
        <v>149</v>
      </c>
      <c r="V410" s="35" t="s">
        <v>150</v>
      </c>
      <c r="W410" s="4" t="s">
        <v>9</v>
      </c>
      <c r="X410" s="4"/>
      <c r="Y410" s="14">
        <v>45566</v>
      </c>
      <c r="Z410" s="14"/>
      <c r="AA410" s="191">
        <f>IF(RawDataGenPO[[#This Row],[Date Gen PO]]="","",RawDataGenPO[[#This Row],[Date recive bill]]-RawDataGenPO[[#This Row],[Date Gen PO]])</f>
        <v>12</v>
      </c>
      <c r="AB410" s="192" t="str">
        <f>IF(RawDataGenPO[[#This Row],[GRN-PO date (Day)]]&gt;RawDataGenPO[[#This Row],[Lead time delivery (day)]],"over deliverry","Ontime")</f>
        <v>Ontime</v>
      </c>
      <c r="AC410" s="194"/>
    </row>
    <row r="411" spans="1:29" s="6" customFormat="1" ht="14.25" x14ac:dyDescent="0.25">
      <c r="A411" s="4">
        <f>ROW()-ROW(RawDataGenPO[[#Headers],[No.]])</f>
        <v>410</v>
      </c>
      <c r="B411" s="35" t="s">
        <v>18</v>
      </c>
      <c r="C411" s="43">
        <v>45547</v>
      </c>
      <c r="D411" s="38"/>
      <c r="E411" s="38"/>
      <c r="F411" s="43">
        <v>45547</v>
      </c>
      <c r="G411" s="4" t="s">
        <v>934</v>
      </c>
      <c r="H411" s="4" t="s">
        <v>935</v>
      </c>
      <c r="I411" s="156">
        <f>IF(RawDataGenPO[[#This Row],[PO No.]]="","",RawDataGenPO[[#This Row],[DMY Create PR]]+7)</f>
        <v>45554</v>
      </c>
      <c r="J411" s="156"/>
      <c r="K411" s="153">
        <v>30</v>
      </c>
      <c r="L411" s="4" t="s">
        <v>145</v>
      </c>
      <c r="M411" s="35" t="s">
        <v>187</v>
      </c>
      <c r="N411" s="35" t="s">
        <v>43</v>
      </c>
      <c r="O411" s="3">
        <v>3</v>
      </c>
      <c r="P411" s="39" t="s">
        <v>938</v>
      </c>
      <c r="Q411" s="40">
        <v>2</v>
      </c>
      <c r="R411" s="4" t="s">
        <v>221</v>
      </c>
      <c r="S411" s="41">
        <f>RawDataGenPO[[#This Row],[Total price]]/RawDataGenPO[[#This Row],[Qty'']]</f>
        <v>270</v>
      </c>
      <c r="T411" s="42">
        <v>540</v>
      </c>
      <c r="U411" s="13" t="s">
        <v>149</v>
      </c>
      <c r="V411" s="35" t="s">
        <v>150</v>
      </c>
      <c r="W411" s="4" t="s">
        <v>9</v>
      </c>
      <c r="X411" s="4"/>
      <c r="Y411" s="14">
        <v>45566</v>
      </c>
      <c r="Z411" s="14"/>
      <c r="AA411" s="191">
        <f>IF(RawDataGenPO[[#This Row],[Date Gen PO]]="","",RawDataGenPO[[#This Row],[Date recive bill]]-RawDataGenPO[[#This Row],[Date Gen PO]])</f>
        <v>12</v>
      </c>
      <c r="AB411" s="192" t="str">
        <f>IF(RawDataGenPO[[#This Row],[GRN-PO date (Day)]]&gt;RawDataGenPO[[#This Row],[Lead time delivery (day)]],"over deliverry","Ontime")</f>
        <v>Ontime</v>
      </c>
      <c r="AC411" s="194"/>
    </row>
    <row r="412" spans="1:29" s="6" customFormat="1" ht="15" x14ac:dyDescent="0.25">
      <c r="A412" s="4">
        <f>ROW()-ROW(RawDataGenPO[[#Headers],[No.]])</f>
        <v>411</v>
      </c>
      <c r="B412" s="35" t="s">
        <v>18</v>
      </c>
      <c r="C412" s="43">
        <v>45547</v>
      </c>
      <c r="D412" s="38"/>
      <c r="E412" s="38"/>
      <c r="F412" s="43">
        <v>45547</v>
      </c>
      <c r="G412" s="4" t="s">
        <v>939</v>
      </c>
      <c r="H412" s="4" t="s">
        <v>940</v>
      </c>
      <c r="I412" s="156">
        <f>IF(RawDataGenPO[[#This Row],[PO No.]]="","",RawDataGenPO[[#This Row],[DMY Create PR]]+7)</f>
        <v>45554</v>
      </c>
      <c r="J412" s="156"/>
      <c r="K412" s="153">
        <v>30</v>
      </c>
      <c r="L412" s="4" t="s">
        <v>145</v>
      </c>
      <c r="M412" s="35" t="s">
        <v>187</v>
      </c>
      <c r="N412" s="35" t="s">
        <v>43</v>
      </c>
      <c r="O412" s="3">
        <v>1</v>
      </c>
      <c r="P412" s="39" t="s">
        <v>941</v>
      </c>
      <c r="Q412" s="52">
        <v>2</v>
      </c>
      <c r="R412" s="4" t="s">
        <v>942</v>
      </c>
      <c r="S412" s="41">
        <f>RawDataGenPO[[#This Row],[Total price]]/RawDataGenPO[[#This Row],[Qty'']]</f>
        <v>618</v>
      </c>
      <c r="T412" s="95">
        <v>1236</v>
      </c>
      <c r="U412" s="13" t="s">
        <v>149</v>
      </c>
      <c r="V412" s="35" t="s">
        <v>263</v>
      </c>
      <c r="W412" s="4" t="s">
        <v>9</v>
      </c>
      <c r="X412" s="4"/>
      <c r="Y412" s="14">
        <v>45575</v>
      </c>
      <c r="Z412" s="14"/>
      <c r="AA412" s="191">
        <f>IF(RawDataGenPO[[#This Row],[Date Gen PO]]="","",RawDataGenPO[[#This Row],[Date recive bill]]-RawDataGenPO[[#This Row],[Date Gen PO]])</f>
        <v>21</v>
      </c>
      <c r="AB412" s="192" t="str">
        <f>IF(RawDataGenPO[[#This Row],[GRN-PO date (Day)]]&gt;RawDataGenPO[[#This Row],[Lead time delivery (day)]],"over deliverry","Ontime")</f>
        <v>Ontime</v>
      </c>
      <c r="AC412" s="194"/>
    </row>
    <row r="413" spans="1:29" s="6" customFormat="1" ht="15" x14ac:dyDescent="0.25">
      <c r="A413" s="4">
        <f>ROW()-ROW(RawDataGenPO[[#Headers],[No.]])</f>
        <v>412</v>
      </c>
      <c r="B413" s="35" t="s">
        <v>18</v>
      </c>
      <c r="C413" s="43">
        <v>45547</v>
      </c>
      <c r="D413" s="38"/>
      <c r="E413" s="38"/>
      <c r="F413" s="43">
        <v>45547</v>
      </c>
      <c r="G413" s="4" t="s">
        <v>939</v>
      </c>
      <c r="H413" s="4" t="s">
        <v>940</v>
      </c>
      <c r="I413" s="156">
        <f>IF(RawDataGenPO[[#This Row],[PO No.]]="","",RawDataGenPO[[#This Row],[DMY Create PR]]+7)</f>
        <v>45554</v>
      </c>
      <c r="J413" s="156"/>
      <c r="K413" s="153">
        <v>30</v>
      </c>
      <c r="L413" s="4" t="s">
        <v>145</v>
      </c>
      <c r="M413" s="35" t="s">
        <v>187</v>
      </c>
      <c r="N413" s="35" t="s">
        <v>43</v>
      </c>
      <c r="O413" s="3">
        <v>2</v>
      </c>
      <c r="P413" s="39" t="s">
        <v>943</v>
      </c>
      <c r="Q413" s="52">
        <v>2</v>
      </c>
      <c r="R413" s="4" t="s">
        <v>942</v>
      </c>
      <c r="S413" s="41">
        <f>RawDataGenPO[[#This Row],[Total price]]/RawDataGenPO[[#This Row],[Qty'']]</f>
        <v>618</v>
      </c>
      <c r="T413" s="95">
        <v>1236</v>
      </c>
      <c r="U413" s="13" t="s">
        <v>149</v>
      </c>
      <c r="V413" s="35" t="s">
        <v>263</v>
      </c>
      <c r="W413" s="4" t="s">
        <v>9</v>
      </c>
      <c r="X413" s="4"/>
      <c r="Y413" s="14">
        <v>45575</v>
      </c>
      <c r="Z413" s="14"/>
      <c r="AA413" s="191">
        <f>IF(RawDataGenPO[[#This Row],[Date Gen PO]]="","",RawDataGenPO[[#This Row],[Date recive bill]]-RawDataGenPO[[#This Row],[Date Gen PO]])</f>
        <v>21</v>
      </c>
      <c r="AB413" s="192" t="str">
        <f>IF(RawDataGenPO[[#This Row],[GRN-PO date (Day)]]&gt;RawDataGenPO[[#This Row],[Lead time delivery (day)]],"over deliverry","Ontime")</f>
        <v>Ontime</v>
      </c>
      <c r="AC413" s="194"/>
    </row>
    <row r="414" spans="1:29" s="6" customFormat="1" ht="15" x14ac:dyDescent="0.25">
      <c r="A414" s="4">
        <f>ROW()-ROW(RawDataGenPO[[#Headers],[No.]])</f>
        <v>413</v>
      </c>
      <c r="B414" s="35" t="s">
        <v>18</v>
      </c>
      <c r="C414" s="43">
        <v>45547</v>
      </c>
      <c r="D414" s="38"/>
      <c r="E414" s="38"/>
      <c r="F414" s="43">
        <v>45547</v>
      </c>
      <c r="G414" s="4" t="s">
        <v>939</v>
      </c>
      <c r="H414" s="4" t="s">
        <v>940</v>
      </c>
      <c r="I414" s="156">
        <f>IF(RawDataGenPO[[#This Row],[PO No.]]="","",RawDataGenPO[[#This Row],[DMY Create PR]]+7)</f>
        <v>45554</v>
      </c>
      <c r="J414" s="156"/>
      <c r="K414" s="153">
        <v>30</v>
      </c>
      <c r="L414" s="4" t="s">
        <v>145</v>
      </c>
      <c r="M414" s="35" t="s">
        <v>187</v>
      </c>
      <c r="N414" s="35" t="s">
        <v>43</v>
      </c>
      <c r="O414" s="3">
        <v>3</v>
      </c>
      <c r="P414" s="39" t="s">
        <v>944</v>
      </c>
      <c r="Q414" s="52">
        <v>2</v>
      </c>
      <c r="R414" s="4" t="s">
        <v>942</v>
      </c>
      <c r="S414" s="41">
        <f>RawDataGenPO[[#This Row],[Total price]]/RawDataGenPO[[#This Row],[Qty'']]</f>
        <v>618</v>
      </c>
      <c r="T414" s="95">
        <v>1236</v>
      </c>
      <c r="U414" s="13" t="s">
        <v>149</v>
      </c>
      <c r="V414" s="35" t="s">
        <v>263</v>
      </c>
      <c r="W414" s="4" t="s">
        <v>9</v>
      </c>
      <c r="X414" s="4"/>
      <c r="Y414" s="14">
        <v>45575</v>
      </c>
      <c r="Z414" s="14"/>
      <c r="AA414" s="191">
        <f>IF(RawDataGenPO[[#This Row],[Date Gen PO]]="","",RawDataGenPO[[#This Row],[Date recive bill]]-RawDataGenPO[[#This Row],[Date Gen PO]])</f>
        <v>21</v>
      </c>
      <c r="AB414" s="192" t="str">
        <f>IF(RawDataGenPO[[#This Row],[GRN-PO date (Day)]]&gt;RawDataGenPO[[#This Row],[Lead time delivery (day)]],"over deliverry","Ontime")</f>
        <v>Ontime</v>
      </c>
      <c r="AC414" s="194"/>
    </row>
    <row r="415" spans="1:29" s="6" customFormat="1" ht="15" x14ac:dyDescent="0.25">
      <c r="A415" s="4">
        <f>ROW()-ROW(RawDataGenPO[[#Headers],[No.]])</f>
        <v>414</v>
      </c>
      <c r="B415" s="35" t="s">
        <v>18</v>
      </c>
      <c r="C415" s="43">
        <v>45547</v>
      </c>
      <c r="D415" s="38"/>
      <c r="E415" s="38"/>
      <c r="F415" s="43">
        <v>45547</v>
      </c>
      <c r="G415" s="4" t="s">
        <v>939</v>
      </c>
      <c r="H415" s="4" t="s">
        <v>940</v>
      </c>
      <c r="I415" s="156">
        <f>IF(RawDataGenPO[[#This Row],[PO No.]]="","",RawDataGenPO[[#This Row],[DMY Create PR]]+7)</f>
        <v>45554</v>
      </c>
      <c r="J415" s="156"/>
      <c r="K415" s="153">
        <v>30</v>
      </c>
      <c r="L415" s="4" t="s">
        <v>145</v>
      </c>
      <c r="M415" s="35" t="s">
        <v>187</v>
      </c>
      <c r="N415" s="35" t="s">
        <v>43</v>
      </c>
      <c r="O415" s="3">
        <v>4</v>
      </c>
      <c r="P415" s="39" t="s">
        <v>945</v>
      </c>
      <c r="Q415" s="52">
        <v>2</v>
      </c>
      <c r="R415" s="4" t="s">
        <v>942</v>
      </c>
      <c r="S415" s="41">
        <f>RawDataGenPO[[#This Row],[Total price]]/RawDataGenPO[[#This Row],[Qty'']]</f>
        <v>618</v>
      </c>
      <c r="T415" s="95">
        <v>1236</v>
      </c>
      <c r="U415" s="13" t="s">
        <v>149</v>
      </c>
      <c r="V415" s="35" t="s">
        <v>263</v>
      </c>
      <c r="W415" s="4" t="s">
        <v>9</v>
      </c>
      <c r="X415" s="4"/>
      <c r="Y415" s="14">
        <v>45575</v>
      </c>
      <c r="Z415" s="14"/>
      <c r="AA415" s="191">
        <f>IF(RawDataGenPO[[#This Row],[Date Gen PO]]="","",RawDataGenPO[[#This Row],[Date recive bill]]-RawDataGenPO[[#This Row],[Date Gen PO]])</f>
        <v>21</v>
      </c>
      <c r="AB415" s="192" t="str">
        <f>IF(RawDataGenPO[[#This Row],[GRN-PO date (Day)]]&gt;RawDataGenPO[[#This Row],[Lead time delivery (day)]],"over deliverry","Ontime")</f>
        <v>Ontime</v>
      </c>
      <c r="AC415" s="194"/>
    </row>
    <row r="416" spans="1:29" s="6" customFormat="1" ht="15" x14ac:dyDescent="0.25">
      <c r="A416" s="4">
        <f>ROW()-ROW(RawDataGenPO[[#Headers],[No.]])</f>
        <v>415</v>
      </c>
      <c r="B416" s="35" t="s">
        <v>18</v>
      </c>
      <c r="C416" s="43">
        <v>45547</v>
      </c>
      <c r="D416" s="38"/>
      <c r="E416" s="38"/>
      <c r="F416" s="43">
        <v>45547</v>
      </c>
      <c r="G416" s="4" t="s">
        <v>939</v>
      </c>
      <c r="H416" s="4" t="s">
        <v>940</v>
      </c>
      <c r="I416" s="156">
        <f>IF(RawDataGenPO[[#This Row],[PO No.]]="","",RawDataGenPO[[#This Row],[DMY Create PR]]+7)</f>
        <v>45554</v>
      </c>
      <c r="J416" s="156"/>
      <c r="K416" s="153">
        <v>30</v>
      </c>
      <c r="L416" s="4" t="s">
        <v>145</v>
      </c>
      <c r="M416" s="35" t="s">
        <v>187</v>
      </c>
      <c r="N416" s="35" t="s">
        <v>43</v>
      </c>
      <c r="O416" s="3">
        <v>5</v>
      </c>
      <c r="P416" s="39" t="s">
        <v>946</v>
      </c>
      <c r="Q416" s="52">
        <v>2</v>
      </c>
      <c r="R416" s="4" t="s">
        <v>942</v>
      </c>
      <c r="S416" s="41">
        <f>RawDataGenPO[[#This Row],[Total price]]/RawDataGenPO[[#This Row],[Qty'']]</f>
        <v>635</v>
      </c>
      <c r="T416" s="95">
        <v>1270</v>
      </c>
      <c r="U416" s="13" t="s">
        <v>149</v>
      </c>
      <c r="V416" s="35" t="s">
        <v>263</v>
      </c>
      <c r="W416" s="4" t="s">
        <v>9</v>
      </c>
      <c r="X416" s="4"/>
      <c r="Y416" s="14">
        <v>45575</v>
      </c>
      <c r="Z416" s="14"/>
      <c r="AA416" s="191">
        <f>IF(RawDataGenPO[[#This Row],[Date Gen PO]]="","",RawDataGenPO[[#This Row],[Date recive bill]]-RawDataGenPO[[#This Row],[Date Gen PO]])</f>
        <v>21</v>
      </c>
      <c r="AB416" s="192" t="str">
        <f>IF(RawDataGenPO[[#This Row],[GRN-PO date (Day)]]&gt;RawDataGenPO[[#This Row],[Lead time delivery (day)]],"over deliverry","Ontime")</f>
        <v>Ontime</v>
      </c>
      <c r="AC416" s="194"/>
    </row>
    <row r="417" spans="1:29" s="6" customFormat="1" ht="15" x14ac:dyDescent="0.25">
      <c r="A417" s="4">
        <f>ROW()-ROW(RawDataGenPO[[#Headers],[No.]])</f>
        <v>416</v>
      </c>
      <c r="B417" s="35" t="s">
        <v>18</v>
      </c>
      <c r="C417" s="43">
        <v>45547</v>
      </c>
      <c r="D417" s="38"/>
      <c r="E417" s="38"/>
      <c r="F417" s="43">
        <v>45547</v>
      </c>
      <c r="G417" s="4" t="s">
        <v>939</v>
      </c>
      <c r="H417" s="4" t="s">
        <v>940</v>
      </c>
      <c r="I417" s="156">
        <f>IF(RawDataGenPO[[#This Row],[PO No.]]="","",RawDataGenPO[[#This Row],[DMY Create PR]]+7)</f>
        <v>45554</v>
      </c>
      <c r="J417" s="156"/>
      <c r="K417" s="153">
        <v>30</v>
      </c>
      <c r="L417" s="4" t="s">
        <v>145</v>
      </c>
      <c r="M417" s="35" t="s">
        <v>187</v>
      </c>
      <c r="N417" s="35" t="s">
        <v>43</v>
      </c>
      <c r="O417" s="3">
        <v>6</v>
      </c>
      <c r="P417" s="39" t="s">
        <v>947</v>
      </c>
      <c r="Q417" s="52">
        <v>2</v>
      </c>
      <c r="R417" s="4" t="s">
        <v>942</v>
      </c>
      <c r="S417" s="41">
        <f>RawDataGenPO[[#This Row],[Total price]]/RawDataGenPO[[#This Row],[Qty'']]</f>
        <v>635</v>
      </c>
      <c r="T417" s="95">
        <v>1270</v>
      </c>
      <c r="U417" s="13" t="s">
        <v>149</v>
      </c>
      <c r="V417" s="35" t="s">
        <v>263</v>
      </c>
      <c r="W417" s="4" t="s">
        <v>9</v>
      </c>
      <c r="X417" s="4"/>
      <c r="Y417" s="14">
        <v>45575</v>
      </c>
      <c r="Z417" s="14"/>
      <c r="AA417" s="191">
        <f>IF(RawDataGenPO[[#This Row],[Date Gen PO]]="","",RawDataGenPO[[#This Row],[Date recive bill]]-RawDataGenPO[[#This Row],[Date Gen PO]])</f>
        <v>21</v>
      </c>
      <c r="AB417" s="192" t="str">
        <f>IF(RawDataGenPO[[#This Row],[GRN-PO date (Day)]]&gt;RawDataGenPO[[#This Row],[Lead time delivery (day)]],"over deliverry","Ontime")</f>
        <v>Ontime</v>
      </c>
      <c r="AC417" s="194"/>
    </row>
    <row r="418" spans="1:29" s="6" customFormat="1" ht="15" x14ac:dyDescent="0.25">
      <c r="A418" s="4">
        <f>ROW()-ROW(RawDataGenPO[[#Headers],[No.]])</f>
        <v>417</v>
      </c>
      <c r="B418" s="35" t="s">
        <v>18</v>
      </c>
      <c r="C418" s="43">
        <v>45547</v>
      </c>
      <c r="D418" s="38"/>
      <c r="E418" s="38"/>
      <c r="F418" s="43">
        <v>45547</v>
      </c>
      <c r="G418" s="4" t="s">
        <v>939</v>
      </c>
      <c r="H418" s="4" t="s">
        <v>940</v>
      </c>
      <c r="I418" s="156">
        <f>IF(RawDataGenPO[[#This Row],[PO No.]]="","",RawDataGenPO[[#This Row],[DMY Create PR]]+7)</f>
        <v>45554</v>
      </c>
      <c r="J418" s="156"/>
      <c r="K418" s="153">
        <v>30</v>
      </c>
      <c r="L418" s="4" t="s">
        <v>145</v>
      </c>
      <c r="M418" s="35" t="s">
        <v>187</v>
      </c>
      <c r="N418" s="35" t="s">
        <v>43</v>
      </c>
      <c r="O418" s="3">
        <v>7</v>
      </c>
      <c r="P418" s="39" t="s">
        <v>948</v>
      </c>
      <c r="Q418" s="52">
        <v>2</v>
      </c>
      <c r="R418" s="4" t="s">
        <v>942</v>
      </c>
      <c r="S418" s="41">
        <f>RawDataGenPO[[#This Row],[Total price]]/RawDataGenPO[[#This Row],[Qty'']]</f>
        <v>635</v>
      </c>
      <c r="T418" s="95">
        <v>1270</v>
      </c>
      <c r="U418" s="13" t="s">
        <v>149</v>
      </c>
      <c r="V418" s="35" t="s">
        <v>263</v>
      </c>
      <c r="W418" s="4" t="s">
        <v>9</v>
      </c>
      <c r="X418" s="4"/>
      <c r="Y418" s="14">
        <v>45575</v>
      </c>
      <c r="Z418" s="14"/>
      <c r="AA418" s="191">
        <f>IF(RawDataGenPO[[#This Row],[Date Gen PO]]="","",RawDataGenPO[[#This Row],[Date recive bill]]-RawDataGenPO[[#This Row],[Date Gen PO]])</f>
        <v>21</v>
      </c>
      <c r="AB418" s="192" t="str">
        <f>IF(RawDataGenPO[[#This Row],[GRN-PO date (Day)]]&gt;RawDataGenPO[[#This Row],[Lead time delivery (day)]],"over deliverry","Ontime")</f>
        <v>Ontime</v>
      </c>
      <c r="AC418" s="194"/>
    </row>
    <row r="419" spans="1:29" s="10" customFormat="1" ht="15" x14ac:dyDescent="0.25">
      <c r="A419" s="4">
        <f>ROW()-ROW(RawDataGenPO[[#Headers],[No.]])</f>
        <v>418</v>
      </c>
      <c r="B419" s="35" t="s">
        <v>18</v>
      </c>
      <c r="C419" s="43">
        <v>45547</v>
      </c>
      <c r="D419" s="38"/>
      <c r="E419" s="38"/>
      <c r="F419" s="43">
        <v>45547</v>
      </c>
      <c r="G419" s="4" t="s">
        <v>939</v>
      </c>
      <c r="H419" s="4" t="s">
        <v>940</v>
      </c>
      <c r="I419" s="156">
        <f>IF(RawDataGenPO[[#This Row],[PO No.]]="","",RawDataGenPO[[#This Row],[DMY Create PR]]+7)</f>
        <v>45554</v>
      </c>
      <c r="J419" s="156"/>
      <c r="K419" s="153">
        <v>30</v>
      </c>
      <c r="L419" s="4" t="s">
        <v>145</v>
      </c>
      <c r="M419" s="35" t="s">
        <v>187</v>
      </c>
      <c r="N419" s="35" t="s">
        <v>43</v>
      </c>
      <c r="O419" s="3">
        <v>8</v>
      </c>
      <c r="P419" s="39" t="s">
        <v>949</v>
      </c>
      <c r="Q419" s="52">
        <v>2</v>
      </c>
      <c r="R419" s="4" t="s">
        <v>942</v>
      </c>
      <c r="S419" s="41">
        <f>RawDataGenPO[[#This Row],[Total price]]/RawDataGenPO[[#This Row],[Qty'']]</f>
        <v>760</v>
      </c>
      <c r="T419" s="95">
        <v>1520</v>
      </c>
      <c r="U419" s="13" t="s">
        <v>149</v>
      </c>
      <c r="V419" s="35" t="s">
        <v>263</v>
      </c>
      <c r="W419" s="4" t="s">
        <v>9</v>
      </c>
      <c r="X419" s="4"/>
      <c r="Y419" s="14">
        <v>45575</v>
      </c>
      <c r="Z419" s="14"/>
      <c r="AA419" s="191">
        <f>IF(RawDataGenPO[[#This Row],[Date Gen PO]]="","",RawDataGenPO[[#This Row],[Date recive bill]]-RawDataGenPO[[#This Row],[Date Gen PO]])</f>
        <v>21</v>
      </c>
      <c r="AB419" s="192" t="str">
        <f>IF(RawDataGenPO[[#This Row],[GRN-PO date (Day)]]&gt;RawDataGenPO[[#This Row],[Lead time delivery (day)]],"over deliverry","Ontime")</f>
        <v>Ontime</v>
      </c>
      <c r="AC419" s="194"/>
    </row>
    <row r="420" spans="1:29" s="6" customFormat="1" ht="28.5" x14ac:dyDescent="0.25">
      <c r="A420" s="4">
        <f>ROW()-ROW(RawDataGenPO[[#Headers],[No.]])</f>
        <v>419</v>
      </c>
      <c r="B420" s="35" t="s">
        <v>18</v>
      </c>
      <c r="C420" s="43">
        <v>45547</v>
      </c>
      <c r="D420" s="38"/>
      <c r="E420" s="38"/>
      <c r="F420" s="43">
        <v>45547</v>
      </c>
      <c r="G420" s="4" t="s">
        <v>939</v>
      </c>
      <c r="H420" s="4" t="s">
        <v>940</v>
      </c>
      <c r="I420" s="156">
        <f>IF(RawDataGenPO[[#This Row],[PO No.]]="","",RawDataGenPO[[#This Row],[DMY Create PR]]+7)</f>
        <v>45554</v>
      </c>
      <c r="J420" s="156"/>
      <c r="K420" s="153">
        <v>30</v>
      </c>
      <c r="L420" s="4" t="s">
        <v>145</v>
      </c>
      <c r="M420" s="35" t="s">
        <v>187</v>
      </c>
      <c r="N420" s="35" t="s">
        <v>43</v>
      </c>
      <c r="O420" s="3">
        <v>9</v>
      </c>
      <c r="P420" s="39" t="s">
        <v>950</v>
      </c>
      <c r="Q420" s="52">
        <v>2</v>
      </c>
      <c r="R420" s="4" t="s">
        <v>942</v>
      </c>
      <c r="S420" s="41">
        <f>RawDataGenPO[[#This Row],[Total price]]/RawDataGenPO[[#This Row],[Qty'']]</f>
        <v>2975</v>
      </c>
      <c r="T420" s="95">
        <v>5950</v>
      </c>
      <c r="U420" s="13" t="s">
        <v>149</v>
      </c>
      <c r="V420" s="35" t="s">
        <v>263</v>
      </c>
      <c r="W420" s="4" t="s">
        <v>9</v>
      </c>
      <c r="X420" s="4"/>
      <c r="Y420" s="14">
        <v>45575</v>
      </c>
      <c r="Z420" s="14"/>
      <c r="AA420" s="191">
        <f>IF(RawDataGenPO[[#This Row],[Date Gen PO]]="","",RawDataGenPO[[#This Row],[Date recive bill]]-RawDataGenPO[[#This Row],[Date Gen PO]])</f>
        <v>21</v>
      </c>
      <c r="AB420" s="192" t="str">
        <f>IF(RawDataGenPO[[#This Row],[GRN-PO date (Day)]]&gt;RawDataGenPO[[#This Row],[Lead time delivery (day)]],"over deliverry","Ontime")</f>
        <v>Ontime</v>
      </c>
      <c r="AC420" s="194"/>
    </row>
    <row r="421" spans="1:29" s="6" customFormat="1" ht="28.5" x14ac:dyDescent="0.25">
      <c r="A421" s="4">
        <f>ROW()-ROW(RawDataGenPO[[#Headers],[No.]])</f>
        <v>420</v>
      </c>
      <c r="B421" s="35" t="s">
        <v>18</v>
      </c>
      <c r="C421" s="43">
        <v>45547</v>
      </c>
      <c r="D421" s="38"/>
      <c r="E421" s="38"/>
      <c r="F421" s="43">
        <v>45547</v>
      </c>
      <c r="G421" s="4" t="s">
        <v>939</v>
      </c>
      <c r="H421" s="4" t="s">
        <v>940</v>
      </c>
      <c r="I421" s="156">
        <f>IF(RawDataGenPO[[#This Row],[PO No.]]="","",RawDataGenPO[[#This Row],[DMY Create PR]]+7)</f>
        <v>45554</v>
      </c>
      <c r="J421" s="156"/>
      <c r="K421" s="153">
        <v>30</v>
      </c>
      <c r="L421" s="4" t="s">
        <v>145</v>
      </c>
      <c r="M421" s="35" t="s">
        <v>187</v>
      </c>
      <c r="N421" s="35" t="s">
        <v>43</v>
      </c>
      <c r="O421" s="3">
        <v>10</v>
      </c>
      <c r="P421" s="39" t="s">
        <v>951</v>
      </c>
      <c r="Q421" s="52">
        <v>4</v>
      </c>
      <c r="R421" s="4" t="s">
        <v>942</v>
      </c>
      <c r="S421" s="41">
        <f>RawDataGenPO[[#This Row],[Total price]]/RawDataGenPO[[#This Row],[Qty'']]</f>
        <v>525</v>
      </c>
      <c r="T421" s="95">
        <v>2100</v>
      </c>
      <c r="U421" s="13" t="s">
        <v>149</v>
      </c>
      <c r="V421" s="35" t="s">
        <v>263</v>
      </c>
      <c r="W421" s="4" t="s">
        <v>9</v>
      </c>
      <c r="X421" s="4"/>
      <c r="Y421" s="14">
        <v>45575</v>
      </c>
      <c r="Z421" s="14"/>
      <c r="AA421" s="191">
        <f>IF(RawDataGenPO[[#This Row],[Date Gen PO]]="","",RawDataGenPO[[#This Row],[Date recive bill]]-RawDataGenPO[[#This Row],[Date Gen PO]])</f>
        <v>21</v>
      </c>
      <c r="AB421" s="192" t="str">
        <f>IF(RawDataGenPO[[#This Row],[GRN-PO date (Day)]]&gt;RawDataGenPO[[#This Row],[Lead time delivery (day)]],"over deliverry","Ontime")</f>
        <v>Ontime</v>
      </c>
      <c r="AC421" s="194"/>
    </row>
    <row r="422" spans="1:29" s="6" customFormat="1" ht="15" x14ac:dyDescent="0.25">
      <c r="A422" s="4">
        <f>ROW()-ROW(RawDataGenPO[[#Headers],[No.]])</f>
        <v>421</v>
      </c>
      <c r="B422" s="35" t="s">
        <v>18</v>
      </c>
      <c r="C422" s="43">
        <v>45547</v>
      </c>
      <c r="D422" s="38"/>
      <c r="E422" s="38"/>
      <c r="F422" s="43">
        <v>45547</v>
      </c>
      <c r="G422" s="4" t="s">
        <v>939</v>
      </c>
      <c r="H422" s="4" t="s">
        <v>940</v>
      </c>
      <c r="I422" s="156">
        <f>IF(RawDataGenPO[[#This Row],[PO No.]]="","",RawDataGenPO[[#This Row],[DMY Create PR]]+7)</f>
        <v>45554</v>
      </c>
      <c r="J422" s="156"/>
      <c r="K422" s="153">
        <v>30</v>
      </c>
      <c r="L422" s="4" t="s">
        <v>145</v>
      </c>
      <c r="M422" s="35" t="s">
        <v>187</v>
      </c>
      <c r="N422" s="35" t="s">
        <v>43</v>
      </c>
      <c r="O422" s="3">
        <v>11</v>
      </c>
      <c r="P422" s="39" t="s">
        <v>952</v>
      </c>
      <c r="Q422" s="52">
        <v>2</v>
      </c>
      <c r="R422" s="4" t="s">
        <v>942</v>
      </c>
      <c r="S422" s="41">
        <f>RawDataGenPO[[#This Row],[Total price]]/RawDataGenPO[[#This Row],[Qty'']]</f>
        <v>355</v>
      </c>
      <c r="T422" s="98">
        <v>710</v>
      </c>
      <c r="U422" s="13" t="s">
        <v>149</v>
      </c>
      <c r="V422" s="35" t="s">
        <v>263</v>
      </c>
      <c r="W422" s="4" t="s">
        <v>9</v>
      </c>
      <c r="X422" s="4"/>
      <c r="Y422" s="14">
        <v>45575</v>
      </c>
      <c r="Z422" s="14"/>
      <c r="AA422" s="191">
        <f>IF(RawDataGenPO[[#This Row],[Date Gen PO]]="","",RawDataGenPO[[#This Row],[Date recive bill]]-RawDataGenPO[[#This Row],[Date Gen PO]])</f>
        <v>21</v>
      </c>
      <c r="AB422" s="192" t="str">
        <f>IF(RawDataGenPO[[#This Row],[GRN-PO date (Day)]]&gt;RawDataGenPO[[#This Row],[Lead time delivery (day)]],"over deliverry","Ontime")</f>
        <v>Ontime</v>
      </c>
      <c r="AC422" s="194"/>
    </row>
    <row r="423" spans="1:29" s="6" customFormat="1" ht="15" x14ac:dyDescent="0.25">
      <c r="A423" s="4">
        <f>ROW()-ROW(RawDataGenPO[[#Headers],[No.]])</f>
        <v>422</v>
      </c>
      <c r="B423" s="35" t="s">
        <v>18</v>
      </c>
      <c r="C423" s="43">
        <v>45547</v>
      </c>
      <c r="D423" s="38"/>
      <c r="E423" s="38"/>
      <c r="F423" s="43">
        <v>45547</v>
      </c>
      <c r="G423" s="4" t="s">
        <v>939</v>
      </c>
      <c r="H423" s="4" t="s">
        <v>940</v>
      </c>
      <c r="I423" s="156">
        <f>IF(RawDataGenPO[[#This Row],[PO No.]]="","",RawDataGenPO[[#This Row],[DMY Create PR]]+7)</f>
        <v>45554</v>
      </c>
      <c r="J423" s="156"/>
      <c r="K423" s="153">
        <v>30</v>
      </c>
      <c r="L423" s="4" t="s">
        <v>953</v>
      </c>
      <c r="M423" s="35" t="s">
        <v>187</v>
      </c>
      <c r="N423" s="35" t="s">
        <v>28</v>
      </c>
      <c r="O423" s="3">
        <v>12</v>
      </c>
      <c r="P423" s="39" t="s">
        <v>954</v>
      </c>
      <c r="Q423" s="52">
        <v>24</v>
      </c>
      <c r="R423" s="4" t="s">
        <v>221</v>
      </c>
      <c r="S423" s="41">
        <f>RawDataGenPO[[#This Row],[Total price]]/RawDataGenPO[[#This Row],[Qty'']]</f>
        <v>12</v>
      </c>
      <c r="T423" s="98">
        <v>288</v>
      </c>
      <c r="U423" s="13" t="s">
        <v>149</v>
      </c>
      <c r="V423" s="35" t="s">
        <v>263</v>
      </c>
      <c r="W423" s="4" t="s">
        <v>9</v>
      </c>
      <c r="X423" s="4"/>
      <c r="Y423" s="14">
        <v>45575</v>
      </c>
      <c r="Z423" s="14"/>
      <c r="AA423" s="191">
        <f>IF(RawDataGenPO[[#This Row],[Date Gen PO]]="","",RawDataGenPO[[#This Row],[Date recive bill]]-RawDataGenPO[[#This Row],[Date Gen PO]])</f>
        <v>21</v>
      </c>
      <c r="AB423" s="192" t="str">
        <f>IF(RawDataGenPO[[#This Row],[GRN-PO date (Day)]]&gt;RawDataGenPO[[#This Row],[Lead time delivery (day)]],"over deliverry","Ontime")</f>
        <v>Ontime</v>
      </c>
      <c r="AC423" s="194"/>
    </row>
    <row r="424" spans="1:29" s="6" customFormat="1" ht="15" x14ac:dyDescent="0.25">
      <c r="A424" s="4">
        <f>ROW()-ROW(RawDataGenPO[[#Headers],[No.]])</f>
        <v>423</v>
      </c>
      <c r="B424" s="35" t="s">
        <v>18</v>
      </c>
      <c r="C424" s="43">
        <v>45547</v>
      </c>
      <c r="D424" s="38"/>
      <c r="E424" s="38"/>
      <c r="F424" s="43">
        <v>45547</v>
      </c>
      <c r="G424" s="4" t="s">
        <v>939</v>
      </c>
      <c r="H424" s="4" t="s">
        <v>940</v>
      </c>
      <c r="I424" s="156">
        <f>IF(RawDataGenPO[[#This Row],[PO No.]]="","",RawDataGenPO[[#This Row],[DMY Create PR]]+7)</f>
        <v>45554</v>
      </c>
      <c r="J424" s="156"/>
      <c r="K424" s="153">
        <v>30</v>
      </c>
      <c r="L424" s="4" t="s">
        <v>955</v>
      </c>
      <c r="M424" s="35" t="s">
        <v>187</v>
      </c>
      <c r="N424" s="35" t="s">
        <v>28</v>
      </c>
      <c r="O424" s="3">
        <v>13</v>
      </c>
      <c r="P424" s="39" t="s">
        <v>956</v>
      </c>
      <c r="Q424" s="52">
        <v>24</v>
      </c>
      <c r="R424" s="4" t="s">
        <v>221</v>
      </c>
      <c r="S424" s="41">
        <f>RawDataGenPO[[#This Row],[Total price]]/RawDataGenPO[[#This Row],[Qty'']]</f>
        <v>8</v>
      </c>
      <c r="T424" s="98">
        <v>192</v>
      </c>
      <c r="U424" s="13" t="s">
        <v>149</v>
      </c>
      <c r="V424" s="35" t="s">
        <v>263</v>
      </c>
      <c r="W424" s="4" t="s">
        <v>9</v>
      </c>
      <c r="X424" s="4"/>
      <c r="Y424" s="14">
        <v>45575</v>
      </c>
      <c r="Z424" s="14"/>
      <c r="AA424" s="191">
        <f>IF(RawDataGenPO[[#This Row],[Date Gen PO]]="","",RawDataGenPO[[#This Row],[Date recive bill]]-RawDataGenPO[[#This Row],[Date Gen PO]])</f>
        <v>21</v>
      </c>
      <c r="AB424" s="192" t="str">
        <f>IF(RawDataGenPO[[#This Row],[GRN-PO date (Day)]]&gt;RawDataGenPO[[#This Row],[Lead time delivery (day)]],"over deliverry","Ontime")</f>
        <v>Ontime</v>
      </c>
      <c r="AC424" s="194"/>
    </row>
    <row r="425" spans="1:29" ht="15" x14ac:dyDescent="0.25">
      <c r="A425" s="4">
        <f>ROW()-ROW(RawDataGenPO[[#Headers],[No.]])</f>
        <v>424</v>
      </c>
      <c r="B425" s="35" t="s">
        <v>18</v>
      </c>
      <c r="C425" s="43">
        <v>45547</v>
      </c>
      <c r="F425" s="43">
        <v>45547</v>
      </c>
      <c r="G425" s="4" t="s">
        <v>939</v>
      </c>
      <c r="H425" s="4" t="s">
        <v>940</v>
      </c>
      <c r="I425" s="156">
        <f>IF(RawDataGenPO[[#This Row],[PO No.]]="","",RawDataGenPO[[#This Row],[DMY Create PR]]+7)</f>
        <v>45554</v>
      </c>
      <c r="J425" s="156"/>
      <c r="K425" s="153">
        <v>30</v>
      </c>
      <c r="L425" s="4" t="s">
        <v>957</v>
      </c>
      <c r="M425" s="35" t="s">
        <v>187</v>
      </c>
      <c r="N425" s="35" t="s">
        <v>28</v>
      </c>
      <c r="O425" s="3">
        <v>14</v>
      </c>
      <c r="P425" s="39" t="s">
        <v>958</v>
      </c>
      <c r="Q425" s="52">
        <v>48</v>
      </c>
      <c r="R425" s="4" t="s">
        <v>221</v>
      </c>
      <c r="S425" s="41">
        <f>RawDataGenPO[[#This Row],[Total price]]/RawDataGenPO[[#This Row],[Qty'']]</f>
        <v>35</v>
      </c>
      <c r="T425" s="95">
        <v>1680</v>
      </c>
      <c r="U425" s="13" t="s">
        <v>149</v>
      </c>
      <c r="V425" s="35" t="s">
        <v>263</v>
      </c>
      <c r="W425" s="4" t="s">
        <v>9</v>
      </c>
      <c r="Y425" s="14">
        <v>45575</v>
      </c>
      <c r="AA425" s="191">
        <f>IF(RawDataGenPO[[#This Row],[Date Gen PO]]="","",RawDataGenPO[[#This Row],[Date recive bill]]-RawDataGenPO[[#This Row],[Date Gen PO]])</f>
        <v>21</v>
      </c>
      <c r="AB425" s="192" t="str">
        <f>IF(RawDataGenPO[[#This Row],[GRN-PO date (Day)]]&gt;RawDataGenPO[[#This Row],[Lead time delivery (day)]],"over deliverry","Ontime")</f>
        <v>Ontime</v>
      </c>
      <c r="AC425" s="194"/>
    </row>
    <row r="426" spans="1:29" ht="28.5" x14ac:dyDescent="0.25">
      <c r="A426" s="4">
        <f>ROW()-ROW(RawDataGenPO[[#Headers],[No.]])</f>
        <v>425</v>
      </c>
      <c r="B426" s="35" t="s">
        <v>18</v>
      </c>
      <c r="C426" s="43">
        <v>45547</v>
      </c>
      <c r="F426" s="43">
        <v>45547</v>
      </c>
      <c r="G426" s="4" t="s">
        <v>959</v>
      </c>
      <c r="H426" s="4" t="s">
        <v>960</v>
      </c>
      <c r="I426" s="156">
        <f>IF(RawDataGenPO[[#This Row],[PO No.]]="","",RawDataGenPO[[#This Row],[DMY Create PR]]+7)</f>
        <v>45554</v>
      </c>
      <c r="J426" s="156"/>
      <c r="K426" s="153">
        <v>20</v>
      </c>
      <c r="L426" s="4" t="s">
        <v>145</v>
      </c>
      <c r="M426" s="35" t="s">
        <v>187</v>
      </c>
      <c r="N426" s="35" t="s">
        <v>112</v>
      </c>
      <c r="O426" s="3">
        <v>1</v>
      </c>
      <c r="P426" s="39" t="s">
        <v>961</v>
      </c>
      <c r="Q426" s="40">
        <v>1</v>
      </c>
      <c r="R426" s="4" t="s">
        <v>221</v>
      </c>
      <c r="S426" s="41">
        <f>RawDataGenPO[[#This Row],[Total price]]/RawDataGenPO[[#This Row],[Qty'']]</f>
        <v>1380</v>
      </c>
      <c r="T426" s="42">
        <v>1380</v>
      </c>
      <c r="U426" s="13" t="s">
        <v>149</v>
      </c>
      <c r="V426" s="35" t="s">
        <v>358</v>
      </c>
      <c r="W426" s="4" t="s">
        <v>9</v>
      </c>
      <c r="Y426" s="14">
        <v>45569</v>
      </c>
      <c r="AA426" s="191">
        <f>IF(RawDataGenPO[[#This Row],[Date Gen PO]]="","",RawDataGenPO[[#This Row],[Date recive bill]]-RawDataGenPO[[#This Row],[Date Gen PO]])</f>
        <v>15</v>
      </c>
      <c r="AB426" s="192" t="str">
        <f>IF(RawDataGenPO[[#This Row],[GRN-PO date (Day)]]&gt;RawDataGenPO[[#This Row],[Lead time delivery (day)]],"over deliverry","Ontime")</f>
        <v>Ontime</v>
      </c>
      <c r="AC426" s="194"/>
    </row>
    <row r="427" spans="1:29" s="6" customFormat="1" ht="14.25" x14ac:dyDescent="0.25">
      <c r="A427" s="4">
        <f>ROW()-ROW(RawDataGenPO[[#Headers],[No.]])</f>
        <v>426</v>
      </c>
      <c r="B427" s="35" t="s">
        <v>18</v>
      </c>
      <c r="C427" s="43">
        <v>45547</v>
      </c>
      <c r="D427" s="38"/>
      <c r="E427" s="38"/>
      <c r="F427" s="43">
        <v>45547</v>
      </c>
      <c r="G427" s="4" t="s">
        <v>959</v>
      </c>
      <c r="H427" s="4" t="s">
        <v>960</v>
      </c>
      <c r="I427" s="156">
        <f>IF(RawDataGenPO[[#This Row],[PO No.]]="","",RawDataGenPO[[#This Row],[DMY Create PR]]+7)</f>
        <v>45554</v>
      </c>
      <c r="J427" s="156"/>
      <c r="K427" s="153">
        <v>20</v>
      </c>
      <c r="L427" s="4" t="s">
        <v>962</v>
      </c>
      <c r="M427" s="35" t="s">
        <v>187</v>
      </c>
      <c r="N427" s="35" t="s">
        <v>112</v>
      </c>
      <c r="O427" s="3">
        <v>2</v>
      </c>
      <c r="P427" s="39" t="s">
        <v>963</v>
      </c>
      <c r="Q427" s="40">
        <v>3</v>
      </c>
      <c r="R427" s="4" t="s">
        <v>221</v>
      </c>
      <c r="S427" s="41">
        <f>RawDataGenPO[[#This Row],[Total price]]/RawDataGenPO[[#This Row],[Qty'']]</f>
        <v>73.333333333333329</v>
      </c>
      <c r="T427" s="42">
        <v>220</v>
      </c>
      <c r="U427" s="13" t="s">
        <v>149</v>
      </c>
      <c r="V427" s="35" t="s">
        <v>358</v>
      </c>
      <c r="W427" s="4" t="s">
        <v>9</v>
      </c>
      <c r="X427" s="4"/>
      <c r="Y427" s="14">
        <v>45569</v>
      </c>
      <c r="Z427" s="14"/>
      <c r="AA427" s="191">
        <f>IF(RawDataGenPO[[#This Row],[Date Gen PO]]="","",RawDataGenPO[[#This Row],[Date recive bill]]-RawDataGenPO[[#This Row],[Date Gen PO]])</f>
        <v>15</v>
      </c>
      <c r="AB427" s="192" t="str">
        <f>IF(RawDataGenPO[[#This Row],[GRN-PO date (Day)]]&gt;RawDataGenPO[[#This Row],[Lead time delivery (day)]],"over deliverry","Ontime")</f>
        <v>Ontime</v>
      </c>
      <c r="AC427" s="194"/>
    </row>
    <row r="428" spans="1:29" s="6" customFormat="1" ht="15" x14ac:dyDescent="0.25">
      <c r="A428" s="4">
        <f>ROW()-ROW(RawDataGenPO[[#Headers],[No.]])</f>
        <v>427</v>
      </c>
      <c r="B428" s="35" t="s">
        <v>18</v>
      </c>
      <c r="C428" s="43">
        <v>45547</v>
      </c>
      <c r="D428" s="38"/>
      <c r="E428" s="38"/>
      <c r="F428" s="43">
        <v>45547</v>
      </c>
      <c r="G428" s="4" t="s">
        <v>964</v>
      </c>
      <c r="H428" s="4" t="s">
        <v>965</v>
      </c>
      <c r="I428" s="156">
        <f>IF(RawDataGenPO[[#This Row],[PO No.]]="","",RawDataGenPO[[#This Row],[DMY Create PR]]+7)</f>
        <v>45554</v>
      </c>
      <c r="J428" s="156"/>
      <c r="K428" s="153">
        <v>35</v>
      </c>
      <c r="L428" s="4" t="s">
        <v>193</v>
      </c>
      <c r="M428" s="35" t="s">
        <v>853</v>
      </c>
      <c r="N428" s="35" t="s">
        <v>45</v>
      </c>
      <c r="O428" s="3">
        <v>1</v>
      </c>
      <c r="P428" s="39" t="s">
        <v>966</v>
      </c>
      <c r="Q428" s="40">
        <v>1</v>
      </c>
      <c r="R428" s="4" t="s">
        <v>487</v>
      </c>
      <c r="S428" s="41">
        <f>RawDataGenPO[[#This Row],[Total price]]/RawDataGenPO[[#This Row],[Qty'']]</f>
        <v>5000</v>
      </c>
      <c r="T428" s="75">
        <v>5000</v>
      </c>
      <c r="U428" s="13" t="s">
        <v>149</v>
      </c>
      <c r="V428" s="35" t="s">
        <v>859</v>
      </c>
      <c r="W428" s="4" t="s">
        <v>9</v>
      </c>
      <c r="X428" s="4"/>
      <c r="Y428" s="14">
        <v>45588</v>
      </c>
      <c r="Z428" s="14"/>
      <c r="AA428" s="191">
        <f>IF(RawDataGenPO[[#This Row],[Date Gen PO]]="","",RawDataGenPO[[#This Row],[Date recive bill]]-RawDataGenPO[[#This Row],[Date Gen PO]])</f>
        <v>34</v>
      </c>
      <c r="AB428" s="192" t="str">
        <f>IF(RawDataGenPO[[#This Row],[GRN-PO date (Day)]]&gt;RawDataGenPO[[#This Row],[Lead time delivery (day)]],"over deliverry","Ontime")</f>
        <v>Ontime</v>
      </c>
      <c r="AC428" s="194"/>
    </row>
    <row r="429" spans="1:29" s="11" customFormat="1" x14ac:dyDescent="0.3">
      <c r="A429" s="4">
        <f>ROW()-ROW(RawDataGenPO[[#Headers],[No.]])</f>
        <v>428</v>
      </c>
      <c r="B429" s="35" t="s">
        <v>18</v>
      </c>
      <c r="C429" s="43">
        <v>45547</v>
      </c>
      <c r="D429" s="38"/>
      <c r="E429" s="38"/>
      <c r="F429" s="43">
        <v>45547</v>
      </c>
      <c r="G429" s="4" t="s">
        <v>964</v>
      </c>
      <c r="H429" s="4" t="s">
        <v>965</v>
      </c>
      <c r="I429" s="156">
        <f>IF(RawDataGenPO[[#This Row],[PO No.]]="","",RawDataGenPO[[#This Row],[DMY Create PR]]+7)</f>
        <v>45554</v>
      </c>
      <c r="J429" s="156"/>
      <c r="K429" s="153">
        <v>35</v>
      </c>
      <c r="L429" s="4" t="s">
        <v>193</v>
      </c>
      <c r="M429" s="35" t="s">
        <v>853</v>
      </c>
      <c r="N429" s="35" t="s">
        <v>105</v>
      </c>
      <c r="O429" s="3">
        <v>2</v>
      </c>
      <c r="P429" s="39" t="s">
        <v>863</v>
      </c>
      <c r="Q429" s="40">
        <v>1</v>
      </c>
      <c r="R429" s="4" t="s">
        <v>487</v>
      </c>
      <c r="S429" s="41">
        <f>RawDataGenPO[[#This Row],[Total price]]/RawDataGenPO[[#This Row],[Qty'']]</f>
        <v>4000</v>
      </c>
      <c r="T429" s="75">
        <v>4000</v>
      </c>
      <c r="U429" s="13" t="s">
        <v>149</v>
      </c>
      <c r="V429" s="35" t="s">
        <v>859</v>
      </c>
      <c r="W429" s="4" t="s">
        <v>9</v>
      </c>
      <c r="X429" s="4"/>
      <c r="Y429" s="14">
        <v>45588</v>
      </c>
      <c r="Z429" s="14"/>
      <c r="AA429" s="191">
        <f>IF(RawDataGenPO[[#This Row],[Date Gen PO]]="","",RawDataGenPO[[#This Row],[Date recive bill]]-RawDataGenPO[[#This Row],[Date Gen PO]])</f>
        <v>34</v>
      </c>
      <c r="AB429" s="192" t="str">
        <f>IF(RawDataGenPO[[#This Row],[GRN-PO date (Day)]]&gt;RawDataGenPO[[#This Row],[Lead time delivery (day)]],"over deliverry","Ontime")</f>
        <v>Ontime</v>
      </c>
      <c r="AC429" s="194"/>
    </row>
    <row r="430" spans="1:29" s="11" customFormat="1" x14ac:dyDescent="0.3">
      <c r="A430" s="4">
        <f>ROW()-ROW(RawDataGenPO[[#Headers],[No.]])</f>
        <v>429</v>
      </c>
      <c r="B430" s="35" t="s">
        <v>18</v>
      </c>
      <c r="C430" s="43">
        <v>45547</v>
      </c>
      <c r="D430" s="38"/>
      <c r="E430" s="38"/>
      <c r="F430" s="43">
        <v>45547</v>
      </c>
      <c r="G430" s="4" t="s">
        <v>964</v>
      </c>
      <c r="H430" s="4" t="s">
        <v>965</v>
      </c>
      <c r="I430" s="156">
        <f>IF(RawDataGenPO[[#This Row],[PO No.]]="","",RawDataGenPO[[#This Row],[DMY Create PR]]+7)</f>
        <v>45554</v>
      </c>
      <c r="J430" s="156"/>
      <c r="K430" s="153">
        <v>35</v>
      </c>
      <c r="L430" s="4" t="s">
        <v>193</v>
      </c>
      <c r="M430" s="35" t="s">
        <v>853</v>
      </c>
      <c r="N430" s="35" t="s">
        <v>104</v>
      </c>
      <c r="O430" s="3">
        <v>3</v>
      </c>
      <c r="P430" s="39" t="s">
        <v>967</v>
      </c>
      <c r="Q430" s="40">
        <v>1</v>
      </c>
      <c r="R430" s="4" t="s">
        <v>487</v>
      </c>
      <c r="S430" s="41">
        <f>RawDataGenPO[[#This Row],[Total price]]/RawDataGenPO[[#This Row],[Qty'']]</f>
        <v>5000</v>
      </c>
      <c r="T430" s="75">
        <v>5000</v>
      </c>
      <c r="U430" s="13" t="s">
        <v>149</v>
      </c>
      <c r="V430" s="35" t="s">
        <v>859</v>
      </c>
      <c r="W430" s="4" t="s">
        <v>9</v>
      </c>
      <c r="X430" s="4"/>
      <c r="Y430" s="14">
        <v>45588</v>
      </c>
      <c r="Z430" s="14"/>
      <c r="AA430" s="191">
        <f>IF(RawDataGenPO[[#This Row],[Date Gen PO]]="","",RawDataGenPO[[#This Row],[Date recive bill]]-RawDataGenPO[[#This Row],[Date Gen PO]])</f>
        <v>34</v>
      </c>
      <c r="AB430" s="192" t="str">
        <f>IF(RawDataGenPO[[#This Row],[GRN-PO date (Day)]]&gt;RawDataGenPO[[#This Row],[Lead time delivery (day)]],"over deliverry","Ontime")</f>
        <v>Ontime</v>
      </c>
      <c r="AC430" s="194"/>
    </row>
    <row r="431" spans="1:29" s="11" customFormat="1" x14ac:dyDescent="0.3">
      <c r="A431" s="4">
        <f>ROW()-ROW(RawDataGenPO[[#Headers],[No.]])</f>
        <v>430</v>
      </c>
      <c r="B431" s="35" t="s">
        <v>18</v>
      </c>
      <c r="C431" s="43">
        <v>45547</v>
      </c>
      <c r="D431" s="38"/>
      <c r="E431" s="38"/>
      <c r="F431" s="43">
        <v>45547</v>
      </c>
      <c r="G431" s="4" t="s">
        <v>964</v>
      </c>
      <c r="H431" s="4" t="s">
        <v>965</v>
      </c>
      <c r="I431" s="156">
        <f>IF(RawDataGenPO[[#This Row],[PO No.]]="","",RawDataGenPO[[#This Row],[DMY Create PR]]+7)</f>
        <v>45554</v>
      </c>
      <c r="J431" s="156"/>
      <c r="K431" s="153">
        <v>35</v>
      </c>
      <c r="L431" s="4" t="s">
        <v>193</v>
      </c>
      <c r="M431" s="35" t="s">
        <v>853</v>
      </c>
      <c r="N431" s="35" t="s">
        <v>114</v>
      </c>
      <c r="O431" s="3">
        <v>4</v>
      </c>
      <c r="P431" s="39" t="s">
        <v>968</v>
      </c>
      <c r="Q431" s="40">
        <v>1</v>
      </c>
      <c r="R431" s="4" t="s">
        <v>487</v>
      </c>
      <c r="S431" s="41">
        <f>RawDataGenPO[[#This Row],[Total price]]/RawDataGenPO[[#This Row],[Qty'']]</f>
        <v>800</v>
      </c>
      <c r="T431" s="75">
        <v>800</v>
      </c>
      <c r="U431" s="13" t="s">
        <v>149</v>
      </c>
      <c r="V431" s="35" t="s">
        <v>859</v>
      </c>
      <c r="W431" s="4" t="s">
        <v>9</v>
      </c>
      <c r="X431" s="4"/>
      <c r="Y431" s="14">
        <v>45588</v>
      </c>
      <c r="Z431" s="14"/>
      <c r="AA431" s="191">
        <f>IF(RawDataGenPO[[#This Row],[Date Gen PO]]="","",RawDataGenPO[[#This Row],[Date recive bill]]-RawDataGenPO[[#This Row],[Date Gen PO]])</f>
        <v>34</v>
      </c>
      <c r="AB431" s="192" t="str">
        <f>IF(RawDataGenPO[[#This Row],[GRN-PO date (Day)]]&gt;RawDataGenPO[[#This Row],[Lead time delivery (day)]],"over deliverry","Ontime")</f>
        <v>Ontime</v>
      </c>
      <c r="AC431" s="194"/>
    </row>
    <row r="432" spans="1:29" s="11" customFormat="1" x14ac:dyDescent="0.3">
      <c r="A432" s="4">
        <f>ROW()-ROW(RawDataGenPO[[#Headers],[No.]])</f>
        <v>431</v>
      </c>
      <c r="B432" s="35" t="s">
        <v>18</v>
      </c>
      <c r="C432" s="43">
        <v>45547</v>
      </c>
      <c r="D432" s="38"/>
      <c r="E432" s="38"/>
      <c r="F432" s="43">
        <v>45547</v>
      </c>
      <c r="G432" s="4" t="s">
        <v>964</v>
      </c>
      <c r="H432" s="4" t="s">
        <v>965</v>
      </c>
      <c r="I432" s="156">
        <f>IF(RawDataGenPO[[#This Row],[PO No.]]="","",RawDataGenPO[[#This Row],[DMY Create PR]]+7)</f>
        <v>45554</v>
      </c>
      <c r="J432" s="156"/>
      <c r="K432" s="153">
        <v>35</v>
      </c>
      <c r="L432" s="4" t="s">
        <v>193</v>
      </c>
      <c r="M432" s="35" t="s">
        <v>853</v>
      </c>
      <c r="N432" s="35" t="s">
        <v>109</v>
      </c>
      <c r="O432" s="3">
        <v>5</v>
      </c>
      <c r="P432" s="39" t="s">
        <v>969</v>
      </c>
      <c r="Q432" s="40">
        <v>1</v>
      </c>
      <c r="R432" s="4" t="s">
        <v>487</v>
      </c>
      <c r="S432" s="41">
        <f>RawDataGenPO[[#This Row],[Total price]]/RawDataGenPO[[#This Row],[Qty'']]</f>
        <v>2200</v>
      </c>
      <c r="T432" s="75">
        <v>2200</v>
      </c>
      <c r="U432" s="13" t="s">
        <v>149</v>
      </c>
      <c r="V432" s="35" t="s">
        <v>859</v>
      </c>
      <c r="W432" s="4" t="s">
        <v>9</v>
      </c>
      <c r="X432" s="4"/>
      <c r="Y432" s="14">
        <v>45588</v>
      </c>
      <c r="Z432" s="14"/>
      <c r="AA432" s="191">
        <f>IF(RawDataGenPO[[#This Row],[Date Gen PO]]="","",RawDataGenPO[[#This Row],[Date recive bill]]-RawDataGenPO[[#This Row],[Date Gen PO]])</f>
        <v>34</v>
      </c>
      <c r="AB432" s="192" t="str">
        <f>IF(RawDataGenPO[[#This Row],[GRN-PO date (Day)]]&gt;RawDataGenPO[[#This Row],[Lead time delivery (day)]],"over deliverry","Ontime")</f>
        <v>Ontime</v>
      </c>
      <c r="AC432" s="194"/>
    </row>
    <row r="433" spans="1:29" s="11" customFormat="1" x14ac:dyDescent="0.3">
      <c r="A433" s="4">
        <f>ROW()-ROW(RawDataGenPO[[#Headers],[No.]])</f>
        <v>432</v>
      </c>
      <c r="B433" s="35" t="s">
        <v>18</v>
      </c>
      <c r="C433" s="43">
        <v>45547</v>
      </c>
      <c r="D433" s="38"/>
      <c r="E433" s="38"/>
      <c r="F433" s="43">
        <v>45547</v>
      </c>
      <c r="G433" s="4" t="s">
        <v>964</v>
      </c>
      <c r="H433" s="4" t="s">
        <v>965</v>
      </c>
      <c r="I433" s="156">
        <f>IF(RawDataGenPO[[#This Row],[PO No.]]="","",RawDataGenPO[[#This Row],[DMY Create PR]]+7)</f>
        <v>45554</v>
      </c>
      <c r="J433" s="156"/>
      <c r="K433" s="153">
        <v>35</v>
      </c>
      <c r="L433" s="4" t="s">
        <v>193</v>
      </c>
      <c r="M433" s="35" t="s">
        <v>853</v>
      </c>
      <c r="N433" s="35" t="s">
        <v>108</v>
      </c>
      <c r="O433" s="3">
        <v>6</v>
      </c>
      <c r="P433" s="39" t="s">
        <v>970</v>
      </c>
      <c r="Q433" s="40">
        <v>1</v>
      </c>
      <c r="R433" s="4" t="s">
        <v>487</v>
      </c>
      <c r="S433" s="41">
        <f>RawDataGenPO[[#This Row],[Total price]]/RawDataGenPO[[#This Row],[Qty'']]</f>
        <v>2500</v>
      </c>
      <c r="T433" s="75">
        <v>2500</v>
      </c>
      <c r="U433" s="13" t="s">
        <v>149</v>
      </c>
      <c r="V433" s="35" t="s">
        <v>859</v>
      </c>
      <c r="W433" s="4" t="s">
        <v>9</v>
      </c>
      <c r="X433" s="4"/>
      <c r="Y433" s="14">
        <v>45588</v>
      </c>
      <c r="Z433" s="14"/>
      <c r="AA433" s="191">
        <f>IF(RawDataGenPO[[#This Row],[Date Gen PO]]="","",RawDataGenPO[[#This Row],[Date recive bill]]-RawDataGenPO[[#This Row],[Date Gen PO]])</f>
        <v>34</v>
      </c>
      <c r="AB433" s="192" t="str">
        <f>IF(RawDataGenPO[[#This Row],[GRN-PO date (Day)]]&gt;RawDataGenPO[[#This Row],[Lead time delivery (day)]],"over deliverry","Ontime")</f>
        <v>Ontime</v>
      </c>
      <c r="AC433" s="194"/>
    </row>
    <row r="434" spans="1:29" s="11" customFormat="1" x14ac:dyDescent="0.3">
      <c r="A434" s="4">
        <f>ROW()-ROW(RawDataGenPO[[#Headers],[No.]])</f>
        <v>433</v>
      </c>
      <c r="B434" s="35" t="s">
        <v>18</v>
      </c>
      <c r="C434" s="43">
        <v>45547</v>
      </c>
      <c r="D434" s="38"/>
      <c r="E434" s="38"/>
      <c r="F434" s="43">
        <v>45547</v>
      </c>
      <c r="G434" s="4" t="s">
        <v>964</v>
      </c>
      <c r="H434" s="4" t="s">
        <v>965</v>
      </c>
      <c r="I434" s="156">
        <f>IF(RawDataGenPO[[#This Row],[PO No.]]="","",RawDataGenPO[[#This Row],[DMY Create PR]]+7)</f>
        <v>45554</v>
      </c>
      <c r="J434" s="156"/>
      <c r="K434" s="153">
        <v>35</v>
      </c>
      <c r="L434" s="4" t="s">
        <v>193</v>
      </c>
      <c r="M434" s="35" t="s">
        <v>853</v>
      </c>
      <c r="N434" s="35" t="s">
        <v>107</v>
      </c>
      <c r="O434" s="3">
        <v>7</v>
      </c>
      <c r="P434" s="39" t="s">
        <v>971</v>
      </c>
      <c r="Q434" s="40">
        <v>1</v>
      </c>
      <c r="R434" s="4" t="s">
        <v>487</v>
      </c>
      <c r="S434" s="41">
        <f>RawDataGenPO[[#This Row],[Total price]]/RawDataGenPO[[#This Row],[Qty'']]</f>
        <v>2500</v>
      </c>
      <c r="T434" s="75">
        <v>2500</v>
      </c>
      <c r="U434" s="13" t="s">
        <v>149</v>
      </c>
      <c r="V434" s="35" t="s">
        <v>859</v>
      </c>
      <c r="W434" s="4" t="s">
        <v>9</v>
      </c>
      <c r="X434" s="4"/>
      <c r="Y434" s="14">
        <v>45588</v>
      </c>
      <c r="Z434" s="14"/>
      <c r="AA434" s="191">
        <f>IF(RawDataGenPO[[#This Row],[Date Gen PO]]="","",RawDataGenPO[[#This Row],[Date recive bill]]-RawDataGenPO[[#This Row],[Date Gen PO]])</f>
        <v>34</v>
      </c>
      <c r="AB434" s="192" t="str">
        <f>IF(RawDataGenPO[[#This Row],[GRN-PO date (Day)]]&gt;RawDataGenPO[[#This Row],[Lead time delivery (day)]],"over deliverry","Ontime")</f>
        <v>Ontime</v>
      </c>
      <c r="AC434" s="194"/>
    </row>
    <row r="435" spans="1:29" s="11" customFormat="1" ht="18.75" x14ac:dyDescent="0.3">
      <c r="A435" s="4">
        <f>ROW()-ROW(RawDataGenPO[[#Headers],[No.]])</f>
        <v>434</v>
      </c>
      <c r="B435" s="35" t="s">
        <v>18</v>
      </c>
      <c r="C435" s="43">
        <v>45547</v>
      </c>
      <c r="D435" s="38"/>
      <c r="E435" s="38"/>
      <c r="F435" s="43">
        <v>45547</v>
      </c>
      <c r="G435" s="4" t="s">
        <v>972</v>
      </c>
      <c r="H435" s="4" t="s">
        <v>973</v>
      </c>
      <c r="I435" s="156">
        <f>IF(RawDataGenPO[[#This Row],[PO No.]]="","",RawDataGenPO[[#This Row],[DMY Create PR]]+7)</f>
        <v>45554</v>
      </c>
      <c r="J435" s="156"/>
      <c r="K435" s="153">
        <v>180</v>
      </c>
      <c r="L435" s="4" t="s">
        <v>145</v>
      </c>
      <c r="M435" s="35" t="s">
        <v>30</v>
      </c>
      <c r="N435" s="35" t="s">
        <v>30</v>
      </c>
      <c r="O435" s="102">
        <v>1</v>
      </c>
      <c r="P435" s="103" t="s">
        <v>974</v>
      </c>
      <c r="Q435" s="40">
        <v>1</v>
      </c>
      <c r="R435" s="4" t="s">
        <v>481</v>
      </c>
      <c r="S435" s="41">
        <f>RawDataGenPO[[#This Row],[Total price]]/RawDataGenPO[[#This Row],[Qty'']]</f>
        <v>5500</v>
      </c>
      <c r="T435" s="42">
        <v>5500</v>
      </c>
      <c r="U435" s="13" t="s">
        <v>149</v>
      </c>
      <c r="V435" s="104" t="s">
        <v>975</v>
      </c>
      <c r="W435" s="4" t="s">
        <v>9</v>
      </c>
      <c r="X435" s="4" t="s">
        <v>976</v>
      </c>
      <c r="Y435" s="14">
        <v>45723</v>
      </c>
      <c r="Z435" s="14"/>
      <c r="AA435" s="191">
        <f>IF(RawDataGenPO[[#This Row],[Date Gen PO]]="","",RawDataGenPO[[#This Row],[Date recive bill]]-RawDataGenPO[[#This Row],[Date Gen PO]])</f>
        <v>169</v>
      </c>
      <c r="AB435" s="192" t="str">
        <f>IF(RawDataGenPO[[#This Row],[GRN-PO date (Day)]]&gt;RawDataGenPO[[#This Row],[Lead time delivery (day)]],"over deliverry","Ontime")</f>
        <v>Ontime</v>
      </c>
      <c r="AC435" s="194"/>
    </row>
    <row r="436" spans="1:29" s="11" customFormat="1" ht="18.75" x14ac:dyDescent="0.3">
      <c r="A436" s="4">
        <f>ROW()-ROW(RawDataGenPO[[#Headers],[No.]])</f>
        <v>435</v>
      </c>
      <c r="B436" s="35" t="s">
        <v>18</v>
      </c>
      <c r="C436" s="43">
        <v>45547</v>
      </c>
      <c r="D436" s="38"/>
      <c r="E436" s="38"/>
      <c r="F436" s="43">
        <v>45547</v>
      </c>
      <c r="G436" s="4" t="s">
        <v>972</v>
      </c>
      <c r="H436" s="4" t="s">
        <v>973</v>
      </c>
      <c r="I436" s="156">
        <f>IF(RawDataGenPO[[#This Row],[PO No.]]="","",RawDataGenPO[[#This Row],[DMY Create PR]]+7)</f>
        <v>45554</v>
      </c>
      <c r="J436" s="156"/>
      <c r="K436" s="153">
        <v>180</v>
      </c>
      <c r="L436" s="4" t="s">
        <v>977</v>
      </c>
      <c r="M436" s="35" t="s">
        <v>30</v>
      </c>
      <c r="N436" s="35" t="s">
        <v>30</v>
      </c>
      <c r="O436" s="102">
        <v>2</v>
      </c>
      <c r="P436" s="103" t="s">
        <v>978</v>
      </c>
      <c r="Q436" s="40">
        <v>1</v>
      </c>
      <c r="R436" s="4" t="s">
        <v>481</v>
      </c>
      <c r="S436" s="41">
        <f>RawDataGenPO[[#This Row],[Total price]]/RawDataGenPO[[#This Row],[Qty'']]</f>
        <v>1000</v>
      </c>
      <c r="T436" s="42">
        <v>1000</v>
      </c>
      <c r="U436" s="13" t="s">
        <v>149</v>
      </c>
      <c r="V436" s="104" t="s">
        <v>975</v>
      </c>
      <c r="W436" s="4" t="s">
        <v>9</v>
      </c>
      <c r="X436" s="4" t="s">
        <v>976</v>
      </c>
      <c r="Y436" s="14">
        <v>45723</v>
      </c>
      <c r="Z436" s="14"/>
      <c r="AA436" s="191">
        <f>IF(RawDataGenPO[[#This Row],[Date Gen PO]]="","",RawDataGenPO[[#This Row],[Date recive bill]]-RawDataGenPO[[#This Row],[Date Gen PO]])</f>
        <v>169</v>
      </c>
      <c r="AB436" s="192" t="str">
        <f>IF(RawDataGenPO[[#This Row],[GRN-PO date (Day)]]&gt;RawDataGenPO[[#This Row],[Lead time delivery (day)]],"over deliverry","Ontime")</f>
        <v>Ontime</v>
      </c>
      <c r="AC436" s="194"/>
    </row>
    <row r="437" spans="1:29" s="11" customFormat="1" x14ac:dyDescent="0.3">
      <c r="A437" s="4">
        <f>ROW()-ROW(RawDataGenPO[[#Headers],[No.]])</f>
        <v>436</v>
      </c>
      <c r="B437" s="35" t="s">
        <v>18</v>
      </c>
      <c r="C437" s="43">
        <v>45555</v>
      </c>
      <c r="D437" s="38"/>
      <c r="E437" s="38"/>
      <c r="F437" s="43">
        <v>45555</v>
      </c>
      <c r="G437" s="4" t="s">
        <v>979</v>
      </c>
      <c r="H437" s="4" t="s">
        <v>980</v>
      </c>
      <c r="I437" s="156">
        <f>IF(RawDataGenPO[[#This Row],[PO No.]]="","",RawDataGenPO[[#This Row],[DMY Create PR]]+7)</f>
        <v>45562</v>
      </c>
      <c r="J437" s="156"/>
      <c r="K437" s="153">
        <f>IF(RawDataGenPO[[#This Row],[PO No.]]="","",10)</f>
        <v>10</v>
      </c>
      <c r="L437" s="4" t="s">
        <v>981</v>
      </c>
      <c r="M437" s="35" t="s">
        <v>187</v>
      </c>
      <c r="N437" s="35" t="s">
        <v>39</v>
      </c>
      <c r="O437" s="3">
        <v>1</v>
      </c>
      <c r="P437" s="39" t="s">
        <v>982</v>
      </c>
      <c r="Q437" s="40">
        <v>50</v>
      </c>
      <c r="R437" s="4" t="s">
        <v>221</v>
      </c>
      <c r="S437" s="41">
        <f>RawDataGenPO[[#This Row],[Total price]]/RawDataGenPO[[#This Row],[Qty'']]</f>
        <v>105</v>
      </c>
      <c r="T437" s="42">
        <v>5250</v>
      </c>
      <c r="U437" s="13" t="s">
        <v>149</v>
      </c>
      <c r="V437" s="48" t="s">
        <v>162</v>
      </c>
      <c r="W437" s="4" t="s">
        <v>9</v>
      </c>
      <c r="X437" s="4"/>
      <c r="Y437" s="14">
        <v>45569</v>
      </c>
      <c r="Z437" s="14"/>
      <c r="AA437" s="191">
        <f>IF(RawDataGenPO[[#This Row],[Date Gen PO]]="","",RawDataGenPO[[#This Row],[Date recive bill]]-RawDataGenPO[[#This Row],[Date Gen PO]])</f>
        <v>7</v>
      </c>
      <c r="AB437" s="192" t="str">
        <f>IF(RawDataGenPO[[#This Row],[GRN-PO date (Day)]]&gt;RawDataGenPO[[#This Row],[Lead time delivery (day)]],"over deliverry","Ontime")</f>
        <v>Ontime</v>
      </c>
      <c r="AC437" s="194"/>
    </row>
    <row r="438" spans="1:29" s="11" customFormat="1" x14ac:dyDescent="0.3">
      <c r="A438" s="4">
        <f>ROW()-ROW(RawDataGenPO[[#Headers],[No.]])</f>
        <v>437</v>
      </c>
      <c r="B438" s="35" t="s">
        <v>18</v>
      </c>
      <c r="C438" s="43">
        <v>45555</v>
      </c>
      <c r="D438" s="38"/>
      <c r="E438" s="38"/>
      <c r="F438" s="43">
        <v>45555</v>
      </c>
      <c r="G438" s="4" t="s">
        <v>983</v>
      </c>
      <c r="H438" s="4" t="s">
        <v>984</v>
      </c>
      <c r="I438" s="156">
        <f>IF(RawDataGenPO[[#This Row],[PO No.]]="","",RawDataGenPO[[#This Row],[DMY Create PR]]+7)</f>
        <v>45562</v>
      </c>
      <c r="J438" s="156"/>
      <c r="K438" s="153">
        <v>30</v>
      </c>
      <c r="L438" s="4" t="s">
        <v>193</v>
      </c>
      <c r="M438" s="35" t="s">
        <v>853</v>
      </c>
      <c r="N438" s="35" t="s">
        <v>51</v>
      </c>
      <c r="O438" s="3">
        <v>1</v>
      </c>
      <c r="P438" s="39" t="s">
        <v>985</v>
      </c>
      <c r="Q438" s="40">
        <v>1</v>
      </c>
      <c r="R438" s="4" t="s">
        <v>487</v>
      </c>
      <c r="S438" s="41">
        <f>RawDataGenPO[[#This Row],[Total price]]/RawDataGenPO[[#This Row],[Qty'']]</f>
        <v>5000</v>
      </c>
      <c r="T438" s="42">
        <v>5000</v>
      </c>
      <c r="U438" s="13" t="s">
        <v>149</v>
      </c>
      <c r="V438" s="35" t="s">
        <v>986</v>
      </c>
      <c r="W438" s="4" t="s">
        <v>9</v>
      </c>
      <c r="X438" s="4"/>
      <c r="Y438" s="14">
        <v>45588</v>
      </c>
      <c r="Z438" s="14"/>
      <c r="AA438" s="191">
        <f>IF(RawDataGenPO[[#This Row],[Date Gen PO]]="","",RawDataGenPO[[#This Row],[Date recive bill]]-RawDataGenPO[[#This Row],[Date Gen PO]])</f>
        <v>26</v>
      </c>
      <c r="AB438" s="192" t="str">
        <f>IF(RawDataGenPO[[#This Row],[GRN-PO date (Day)]]&gt;RawDataGenPO[[#This Row],[Lead time delivery (day)]],"over deliverry","Ontime")</f>
        <v>Ontime</v>
      </c>
      <c r="AC438" s="194"/>
    </row>
    <row r="439" spans="1:29" s="11" customFormat="1" ht="29.25" x14ac:dyDescent="0.3">
      <c r="A439" s="4">
        <f>ROW()-ROW(RawDataGenPO[[#Headers],[No.]])</f>
        <v>438</v>
      </c>
      <c r="B439" s="35" t="s">
        <v>18</v>
      </c>
      <c r="C439" s="43">
        <v>45555</v>
      </c>
      <c r="D439" s="38"/>
      <c r="E439" s="38"/>
      <c r="F439" s="43">
        <v>45555</v>
      </c>
      <c r="G439" s="4" t="s">
        <v>987</v>
      </c>
      <c r="H439" s="4" t="s">
        <v>988</v>
      </c>
      <c r="I439" s="156">
        <f>IF(RawDataGenPO[[#This Row],[PO No.]]="","",RawDataGenPO[[#This Row],[DMY Create PR]]+7)</f>
        <v>45562</v>
      </c>
      <c r="J439" s="156"/>
      <c r="K439" s="153">
        <v>30</v>
      </c>
      <c r="L439" s="4" t="s">
        <v>145</v>
      </c>
      <c r="M439" s="35" t="s">
        <v>181</v>
      </c>
      <c r="N439" s="35" t="s">
        <v>24</v>
      </c>
      <c r="O439" s="3">
        <v>1</v>
      </c>
      <c r="P439" s="62" t="s">
        <v>989</v>
      </c>
      <c r="Q439" s="40">
        <v>2</v>
      </c>
      <c r="R439" s="4" t="s">
        <v>221</v>
      </c>
      <c r="S439" s="41">
        <f>RawDataGenPO[[#This Row],[Total price]]/RawDataGenPO[[#This Row],[Qty'']]</f>
        <v>10800</v>
      </c>
      <c r="T439" s="63">
        <v>21600</v>
      </c>
      <c r="U439" s="13" t="s">
        <v>149</v>
      </c>
      <c r="V439" s="35" t="s">
        <v>406</v>
      </c>
      <c r="W439" s="4" t="s">
        <v>9</v>
      </c>
      <c r="X439" s="4"/>
      <c r="Y439" s="14">
        <v>45583</v>
      </c>
      <c r="Z439" s="14"/>
      <c r="AA439" s="191">
        <f>IF(RawDataGenPO[[#This Row],[Date Gen PO]]="","",RawDataGenPO[[#This Row],[Date recive bill]]-RawDataGenPO[[#This Row],[Date Gen PO]])</f>
        <v>21</v>
      </c>
      <c r="AB439" s="192" t="str">
        <f>IF(RawDataGenPO[[#This Row],[GRN-PO date (Day)]]&gt;RawDataGenPO[[#This Row],[Lead time delivery (day)]],"over deliverry","Ontime")</f>
        <v>Ontime</v>
      </c>
      <c r="AC439" s="194"/>
    </row>
    <row r="440" spans="1:29" s="11" customFormat="1" x14ac:dyDescent="0.3">
      <c r="A440" s="4">
        <f>ROW()-ROW(RawDataGenPO[[#Headers],[No.]])</f>
        <v>439</v>
      </c>
      <c r="B440" s="35" t="s">
        <v>18</v>
      </c>
      <c r="C440" s="43">
        <v>45556</v>
      </c>
      <c r="D440" s="38"/>
      <c r="E440" s="38"/>
      <c r="F440" s="43">
        <v>45556</v>
      </c>
      <c r="G440" s="4" t="s">
        <v>990</v>
      </c>
      <c r="H440" s="4" t="s">
        <v>991</v>
      </c>
      <c r="I440" s="156">
        <f>IF(RawDataGenPO[[#This Row],[PO No.]]="","",RawDataGenPO[[#This Row],[DMY Create PR]]+7)</f>
        <v>45563</v>
      </c>
      <c r="J440" s="156"/>
      <c r="K440" s="153">
        <f>IF(RawDataGenPO[[#This Row],[PO No.]]="","",10)</f>
        <v>10</v>
      </c>
      <c r="L440" s="4" t="s">
        <v>145</v>
      </c>
      <c r="M440" s="35" t="s">
        <v>181</v>
      </c>
      <c r="N440" s="35" t="s">
        <v>24</v>
      </c>
      <c r="O440" s="3">
        <v>1</v>
      </c>
      <c r="P440" s="62" t="s">
        <v>992</v>
      </c>
      <c r="Q440" s="40">
        <v>2</v>
      </c>
      <c r="R440" s="4" t="s">
        <v>221</v>
      </c>
      <c r="S440" s="41">
        <f>RawDataGenPO[[#This Row],[Total price]]/RawDataGenPO[[#This Row],[Qty'']]</f>
        <v>3130.84</v>
      </c>
      <c r="T440" s="63">
        <v>6261.68</v>
      </c>
      <c r="U440" s="13" t="s">
        <v>149</v>
      </c>
      <c r="V440" s="35" t="s">
        <v>747</v>
      </c>
      <c r="W440" s="4" t="s">
        <v>9</v>
      </c>
      <c r="X440" s="4"/>
      <c r="Y440" s="14">
        <v>45569</v>
      </c>
      <c r="Z440" s="14"/>
      <c r="AA440" s="191">
        <f>IF(RawDataGenPO[[#This Row],[Date Gen PO]]="","",RawDataGenPO[[#This Row],[Date recive bill]]-RawDataGenPO[[#This Row],[Date Gen PO]])</f>
        <v>6</v>
      </c>
      <c r="AB440" s="192" t="str">
        <f>IF(RawDataGenPO[[#This Row],[GRN-PO date (Day)]]&gt;RawDataGenPO[[#This Row],[Lead time delivery (day)]],"over deliverry","Ontime")</f>
        <v>Ontime</v>
      </c>
      <c r="AC440" s="194"/>
    </row>
    <row r="441" spans="1:29" s="11" customFormat="1" x14ac:dyDescent="0.3">
      <c r="A441" s="4">
        <f>ROW()-ROW(RawDataGenPO[[#Headers],[No.]])</f>
        <v>440</v>
      </c>
      <c r="B441" s="35" t="s">
        <v>18</v>
      </c>
      <c r="C441" s="43">
        <v>45555</v>
      </c>
      <c r="D441" s="38"/>
      <c r="E441" s="38"/>
      <c r="F441" s="43">
        <v>45555</v>
      </c>
      <c r="G441" s="4" t="s">
        <v>993</v>
      </c>
      <c r="H441" s="4" t="s">
        <v>994</v>
      </c>
      <c r="I441" s="156">
        <f>IF(RawDataGenPO[[#This Row],[PO No.]]="","",RawDataGenPO[[#This Row],[DMY Create PR]]+7)</f>
        <v>45562</v>
      </c>
      <c r="J441" s="156"/>
      <c r="K441" s="153">
        <f>IF(RawDataGenPO[[#This Row],[PO No.]]="","",10)</f>
        <v>10</v>
      </c>
      <c r="L441" s="4" t="s">
        <v>995</v>
      </c>
      <c r="M441" s="35" t="s">
        <v>187</v>
      </c>
      <c r="N441" s="35" t="s">
        <v>39</v>
      </c>
      <c r="O441" s="3">
        <v>1</v>
      </c>
      <c r="P441" s="62" t="s">
        <v>996</v>
      </c>
      <c r="Q441" s="40">
        <v>5</v>
      </c>
      <c r="R441" s="4" t="s">
        <v>221</v>
      </c>
      <c r="S441" s="41">
        <f>RawDataGenPO[[#This Row],[Total price]]/RawDataGenPO[[#This Row],[Qty'']]</f>
        <v>320</v>
      </c>
      <c r="T441" s="63">
        <v>1600</v>
      </c>
      <c r="U441" s="13" t="s">
        <v>149</v>
      </c>
      <c r="V441" s="35" t="s">
        <v>162</v>
      </c>
      <c r="W441" s="4" t="s">
        <v>9</v>
      </c>
      <c r="X441" s="4"/>
      <c r="Y441" s="14">
        <v>45568</v>
      </c>
      <c r="Z441" s="14"/>
      <c r="AA441" s="191">
        <f>IF(RawDataGenPO[[#This Row],[Date Gen PO]]="","",RawDataGenPO[[#This Row],[Date recive bill]]-RawDataGenPO[[#This Row],[Date Gen PO]])</f>
        <v>6</v>
      </c>
      <c r="AB441" s="192" t="str">
        <f>IF(RawDataGenPO[[#This Row],[GRN-PO date (Day)]]&gt;RawDataGenPO[[#This Row],[Lead time delivery (day)]],"over deliverry","Ontime")</f>
        <v>Ontime</v>
      </c>
      <c r="AC441" s="194"/>
    </row>
    <row r="442" spans="1:29" s="11" customFormat="1" x14ac:dyDescent="0.3">
      <c r="A442" s="4">
        <f>ROW()-ROW(RawDataGenPO[[#Headers],[No.]])</f>
        <v>441</v>
      </c>
      <c r="B442" s="35" t="s">
        <v>18</v>
      </c>
      <c r="C442" s="43">
        <v>45555</v>
      </c>
      <c r="D442" s="38"/>
      <c r="E442" s="38"/>
      <c r="F442" s="43">
        <v>45555</v>
      </c>
      <c r="G442" s="4" t="s">
        <v>993</v>
      </c>
      <c r="H442" s="4" t="s">
        <v>994</v>
      </c>
      <c r="I442" s="156">
        <f>IF(RawDataGenPO[[#This Row],[PO No.]]="","",RawDataGenPO[[#This Row],[DMY Create PR]]+7)</f>
        <v>45562</v>
      </c>
      <c r="J442" s="156"/>
      <c r="K442" s="153">
        <f>IF(RawDataGenPO[[#This Row],[PO No.]]="","",10)</f>
        <v>10</v>
      </c>
      <c r="L442" s="4" t="s">
        <v>997</v>
      </c>
      <c r="M442" s="35" t="s">
        <v>187</v>
      </c>
      <c r="N442" s="35" t="s">
        <v>39</v>
      </c>
      <c r="O442" s="3">
        <v>2</v>
      </c>
      <c r="P442" s="62" t="s">
        <v>998</v>
      </c>
      <c r="Q442" s="40">
        <v>5</v>
      </c>
      <c r="R442" s="4" t="s">
        <v>221</v>
      </c>
      <c r="S442" s="41">
        <f>RawDataGenPO[[#This Row],[Total price]]/RawDataGenPO[[#This Row],[Qty'']]</f>
        <v>320</v>
      </c>
      <c r="T442" s="63">
        <v>1600</v>
      </c>
      <c r="U442" s="13" t="s">
        <v>149</v>
      </c>
      <c r="V442" s="35" t="s">
        <v>162</v>
      </c>
      <c r="W442" s="4" t="s">
        <v>9</v>
      </c>
      <c r="X442" s="4"/>
      <c r="Y442" s="14">
        <v>45568</v>
      </c>
      <c r="Z442" s="14"/>
      <c r="AA442" s="191">
        <f>IF(RawDataGenPO[[#This Row],[Date Gen PO]]="","",RawDataGenPO[[#This Row],[Date recive bill]]-RawDataGenPO[[#This Row],[Date Gen PO]])</f>
        <v>6</v>
      </c>
      <c r="AB442" s="192" t="str">
        <f>IF(RawDataGenPO[[#This Row],[GRN-PO date (Day)]]&gt;RawDataGenPO[[#This Row],[Lead time delivery (day)]],"over deliverry","Ontime")</f>
        <v>Ontime</v>
      </c>
      <c r="AC442" s="194"/>
    </row>
    <row r="443" spans="1:29" s="11" customFormat="1" x14ac:dyDescent="0.3">
      <c r="A443" s="4">
        <f>ROW()-ROW(RawDataGenPO[[#Headers],[No.]])</f>
        <v>442</v>
      </c>
      <c r="B443" s="35" t="s">
        <v>18</v>
      </c>
      <c r="C443" s="43">
        <v>45555</v>
      </c>
      <c r="D443" s="38"/>
      <c r="E443" s="38"/>
      <c r="F443" s="43">
        <v>45555</v>
      </c>
      <c r="G443" s="4" t="s">
        <v>993</v>
      </c>
      <c r="H443" s="4" t="s">
        <v>994</v>
      </c>
      <c r="I443" s="156">
        <f>IF(RawDataGenPO[[#This Row],[PO No.]]="","",RawDataGenPO[[#This Row],[DMY Create PR]]+7)</f>
        <v>45562</v>
      </c>
      <c r="J443" s="156"/>
      <c r="K443" s="153">
        <f>IF(RawDataGenPO[[#This Row],[PO No.]]="","",10)</f>
        <v>10</v>
      </c>
      <c r="L443" s="4" t="s">
        <v>999</v>
      </c>
      <c r="M443" s="35" t="s">
        <v>187</v>
      </c>
      <c r="N443" s="35" t="s">
        <v>39</v>
      </c>
      <c r="O443" s="3">
        <v>3</v>
      </c>
      <c r="P443" s="62" t="s">
        <v>1000</v>
      </c>
      <c r="Q443" s="40">
        <v>10</v>
      </c>
      <c r="R443" s="4" t="s">
        <v>221</v>
      </c>
      <c r="S443" s="41">
        <f>RawDataGenPO[[#This Row],[Total price]]/RawDataGenPO[[#This Row],[Qty'']]</f>
        <v>390</v>
      </c>
      <c r="T443" s="63">
        <v>3900</v>
      </c>
      <c r="U443" s="13" t="s">
        <v>149</v>
      </c>
      <c r="V443" s="35" t="s">
        <v>162</v>
      </c>
      <c r="W443" s="4" t="s">
        <v>9</v>
      </c>
      <c r="X443" s="4"/>
      <c r="Y443" s="14">
        <v>45568</v>
      </c>
      <c r="Z443" s="14"/>
      <c r="AA443" s="191">
        <f>IF(RawDataGenPO[[#This Row],[Date Gen PO]]="","",RawDataGenPO[[#This Row],[Date recive bill]]-RawDataGenPO[[#This Row],[Date Gen PO]])</f>
        <v>6</v>
      </c>
      <c r="AB443" s="192" t="str">
        <f>IF(RawDataGenPO[[#This Row],[GRN-PO date (Day)]]&gt;RawDataGenPO[[#This Row],[Lead time delivery (day)]],"over deliverry","Ontime")</f>
        <v>Ontime</v>
      </c>
      <c r="AC443" s="194"/>
    </row>
    <row r="444" spans="1:29" s="11" customFormat="1" x14ac:dyDescent="0.3">
      <c r="A444" s="4">
        <f>ROW()-ROW(RawDataGenPO[[#Headers],[No.]])</f>
        <v>443</v>
      </c>
      <c r="B444" s="35" t="s">
        <v>18</v>
      </c>
      <c r="C444" s="43">
        <v>45555</v>
      </c>
      <c r="D444" s="38"/>
      <c r="E444" s="38"/>
      <c r="F444" s="43">
        <v>45555</v>
      </c>
      <c r="G444" s="4" t="s">
        <v>993</v>
      </c>
      <c r="H444" s="4" t="s">
        <v>994</v>
      </c>
      <c r="I444" s="156">
        <f>IF(RawDataGenPO[[#This Row],[PO No.]]="","",RawDataGenPO[[#This Row],[DMY Create PR]]+7)</f>
        <v>45562</v>
      </c>
      <c r="J444" s="156"/>
      <c r="K444" s="153">
        <f>IF(RawDataGenPO[[#This Row],[PO No.]]="","",10)</f>
        <v>10</v>
      </c>
      <c r="L444" s="4" t="s">
        <v>1001</v>
      </c>
      <c r="M444" s="35" t="s">
        <v>187</v>
      </c>
      <c r="N444" s="35" t="s">
        <v>39</v>
      </c>
      <c r="O444" s="3">
        <v>4</v>
      </c>
      <c r="P444" s="62" t="s">
        <v>1002</v>
      </c>
      <c r="Q444" s="40">
        <v>5</v>
      </c>
      <c r="R444" s="4" t="s">
        <v>221</v>
      </c>
      <c r="S444" s="41">
        <f>RawDataGenPO[[#This Row],[Total price]]/RawDataGenPO[[#This Row],[Qty'']]</f>
        <v>600</v>
      </c>
      <c r="T444" s="63">
        <v>3000</v>
      </c>
      <c r="U444" s="13" t="s">
        <v>149</v>
      </c>
      <c r="V444" s="35" t="s">
        <v>162</v>
      </c>
      <c r="W444" s="4" t="s">
        <v>9</v>
      </c>
      <c r="X444" s="4"/>
      <c r="Y444" s="14">
        <v>45568</v>
      </c>
      <c r="Z444" s="14"/>
      <c r="AA444" s="191">
        <f>IF(RawDataGenPO[[#This Row],[Date Gen PO]]="","",RawDataGenPO[[#This Row],[Date recive bill]]-RawDataGenPO[[#This Row],[Date Gen PO]])</f>
        <v>6</v>
      </c>
      <c r="AB444" s="192" t="str">
        <f>IF(RawDataGenPO[[#This Row],[GRN-PO date (Day)]]&gt;RawDataGenPO[[#This Row],[Lead time delivery (day)]],"over deliverry","Ontime")</f>
        <v>Ontime</v>
      </c>
      <c r="AC444" s="194"/>
    </row>
    <row r="445" spans="1:29" s="11" customFormat="1" x14ac:dyDescent="0.3">
      <c r="A445" s="4">
        <f>ROW()-ROW(RawDataGenPO[[#Headers],[No.]])</f>
        <v>444</v>
      </c>
      <c r="B445" s="35" t="s">
        <v>18</v>
      </c>
      <c r="C445" s="43">
        <v>45555</v>
      </c>
      <c r="D445" s="38"/>
      <c r="E445" s="38"/>
      <c r="F445" s="43">
        <v>45555</v>
      </c>
      <c r="G445" s="4" t="s">
        <v>993</v>
      </c>
      <c r="H445" s="4" t="s">
        <v>1003</v>
      </c>
      <c r="I445" s="156">
        <f>IF(RawDataGenPO[[#This Row],[PO No.]]="","",RawDataGenPO[[#This Row],[DMY Create PR]]+7)</f>
        <v>45562</v>
      </c>
      <c r="J445" s="156"/>
      <c r="K445" s="153">
        <v>30</v>
      </c>
      <c r="L445" s="4" t="s">
        <v>1004</v>
      </c>
      <c r="M445" s="35" t="s">
        <v>187</v>
      </c>
      <c r="N445" s="35" t="s">
        <v>39</v>
      </c>
      <c r="O445" s="3">
        <v>5</v>
      </c>
      <c r="P445" s="39" t="s">
        <v>1005</v>
      </c>
      <c r="Q445" s="40">
        <v>10</v>
      </c>
      <c r="R445" s="4" t="s">
        <v>221</v>
      </c>
      <c r="S445" s="41">
        <f>RawDataGenPO[[#This Row],[Total price]]/RawDataGenPO[[#This Row],[Qty'']]</f>
        <v>150</v>
      </c>
      <c r="T445" s="42">
        <v>1500</v>
      </c>
      <c r="U445" s="13" t="s">
        <v>149</v>
      </c>
      <c r="V445" s="35" t="s">
        <v>150</v>
      </c>
      <c r="W445" s="4" t="s">
        <v>9</v>
      </c>
      <c r="X445" s="4"/>
      <c r="Y445" s="14">
        <v>45587</v>
      </c>
      <c r="Z445" s="14"/>
      <c r="AA445" s="191">
        <f>IF(RawDataGenPO[[#This Row],[Date Gen PO]]="","",RawDataGenPO[[#This Row],[Date recive bill]]-RawDataGenPO[[#This Row],[Date Gen PO]])</f>
        <v>25</v>
      </c>
      <c r="AB445" s="192" t="str">
        <f>IF(RawDataGenPO[[#This Row],[GRN-PO date (Day)]]&gt;RawDataGenPO[[#This Row],[Lead time delivery (day)]],"over deliverry","Ontime")</f>
        <v>Ontime</v>
      </c>
      <c r="AC445" s="194"/>
    </row>
    <row r="446" spans="1:29" s="11" customFormat="1" x14ac:dyDescent="0.3">
      <c r="A446" s="4">
        <f>ROW()-ROW(RawDataGenPO[[#Headers],[No.]])</f>
        <v>445</v>
      </c>
      <c r="B446" s="35" t="s">
        <v>18</v>
      </c>
      <c r="C446" s="43">
        <v>45555</v>
      </c>
      <c r="D446" s="38"/>
      <c r="E446" s="38"/>
      <c r="F446" s="43">
        <v>45555</v>
      </c>
      <c r="G446" s="4" t="s">
        <v>993</v>
      </c>
      <c r="H446" s="4" t="s">
        <v>1003</v>
      </c>
      <c r="I446" s="156">
        <f>IF(RawDataGenPO[[#This Row],[PO No.]]="","",RawDataGenPO[[#This Row],[DMY Create PR]]+7)</f>
        <v>45562</v>
      </c>
      <c r="J446" s="156"/>
      <c r="K446" s="153">
        <v>30</v>
      </c>
      <c r="L446" s="4" t="s">
        <v>145</v>
      </c>
      <c r="M446" s="35" t="s">
        <v>240</v>
      </c>
      <c r="N446" s="35" t="s">
        <v>27</v>
      </c>
      <c r="O446" s="3">
        <v>6</v>
      </c>
      <c r="P446" s="39" t="s">
        <v>1006</v>
      </c>
      <c r="Q446" s="40">
        <v>1</v>
      </c>
      <c r="R446" s="4" t="s">
        <v>221</v>
      </c>
      <c r="S446" s="41">
        <f>RawDataGenPO[[#This Row],[Total price]]/RawDataGenPO[[#This Row],[Qty'']]</f>
        <v>720</v>
      </c>
      <c r="T446" s="42">
        <v>720</v>
      </c>
      <c r="U446" s="13" t="s">
        <v>149</v>
      </c>
      <c r="V446" s="35" t="s">
        <v>150</v>
      </c>
      <c r="W446" s="4" t="s">
        <v>9</v>
      </c>
      <c r="X446" s="4"/>
      <c r="Y446" s="14">
        <v>45587</v>
      </c>
      <c r="Z446" s="14"/>
      <c r="AA446" s="191">
        <f>IF(RawDataGenPO[[#This Row],[Date Gen PO]]="","",RawDataGenPO[[#This Row],[Date recive bill]]-RawDataGenPO[[#This Row],[Date Gen PO]])</f>
        <v>25</v>
      </c>
      <c r="AB446" s="192" t="str">
        <f>IF(RawDataGenPO[[#This Row],[GRN-PO date (Day)]]&gt;RawDataGenPO[[#This Row],[Lead time delivery (day)]],"over deliverry","Ontime")</f>
        <v>Ontime</v>
      </c>
      <c r="AC446" s="194"/>
    </row>
    <row r="447" spans="1:29" s="11" customFormat="1" x14ac:dyDescent="0.3">
      <c r="A447" s="4">
        <f>ROW()-ROW(RawDataGenPO[[#Headers],[No.]])</f>
        <v>446</v>
      </c>
      <c r="B447" s="35" t="s">
        <v>18</v>
      </c>
      <c r="C447" s="43">
        <v>45555</v>
      </c>
      <c r="D447" s="38"/>
      <c r="E447" s="38"/>
      <c r="F447" s="43">
        <v>45555</v>
      </c>
      <c r="G447" s="4" t="s">
        <v>993</v>
      </c>
      <c r="H447" s="4" t="s">
        <v>1003</v>
      </c>
      <c r="I447" s="156">
        <f>IF(RawDataGenPO[[#This Row],[PO No.]]="","",RawDataGenPO[[#This Row],[DMY Create PR]]+7)</f>
        <v>45562</v>
      </c>
      <c r="J447" s="156"/>
      <c r="K447" s="153">
        <v>30</v>
      </c>
      <c r="L447" s="4" t="s">
        <v>145</v>
      </c>
      <c r="M447" s="35" t="s">
        <v>240</v>
      </c>
      <c r="N447" s="35" t="s">
        <v>21</v>
      </c>
      <c r="O447" s="3">
        <v>7</v>
      </c>
      <c r="P447" s="39" t="s">
        <v>1007</v>
      </c>
      <c r="Q447" s="40">
        <v>8</v>
      </c>
      <c r="R447" s="4" t="s">
        <v>221</v>
      </c>
      <c r="S447" s="41">
        <f>RawDataGenPO[[#This Row],[Total price]]/RawDataGenPO[[#This Row],[Qty'']]</f>
        <v>150</v>
      </c>
      <c r="T447" s="42">
        <v>1200</v>
      </c>
      <c r="U447" s="13" t="s">
        <v>149</v>
      </c>
      <c r="V447" s="35" t="s">
        <v>150</v>
      </c>
      <c r="W447" s="4" t="s">
        <v>9</v>
      </c>
      <c r="X447" s="4"/>
      <c r="Y447" s="14">
        <v>45587</v>
      </c>
      <c r="Z447" s="14"/>
      <c r="AA447" s="191">
        <f>IF(RawDataGenPO[[#This Row],[Date Gen PO]]="","",RawDataGenPO[[#This Row],[Date recive bill]]-RawDataGenPO[[#This Row],[Date Gen PO]])</f>
        <v>25</v>
      </c>
      <c r="AB447" s="192" t="str">
        <f>IF(RawDataGenPO[[#This Row],[GRN-PO date (Day)]]&gt;RawDataGenPO[[#This Row],[Lead time delivery (day)]],"over deliverry","Ontime")</f>
        <v>Ontime</v>
      </c>
      <c r="AC447" s="194"/>
    </row>
    <row r="448" spans="1:29" s="11" customFormat="1" x14ac:dyDescent="0.3">
      <c r="A448" s="4">
        <f>ROW()-ROW(RawDataGenPO[[#Headers],[No.]])</f>
        <v>447</v>
      </c>
      <c r="B448" s="35" t="s">
        <v>18</v>
      </c>
      <c r="C448" s="43">
        <v>45555</v>
      </c>
      <c r="D448" s="38"/>
      <c r="E448" s="38"/>
      <c r="F448" s="43">
        <v>45555</v>
      </c>
      <c r="G448" s="4" t="s">
        <v>993</v>
      </c>
      <c r="H448" s="4" t="s">
        <v>1003</v>
      </c>
      <c r="I448" s="156">
        <f>IF(RawDataGenPO[[#This Row],[PO No.]]="","",RawDataGenPO[[#This Row],[DMY Create PR]]+7)</f>
        <v>45562</v>
      </c>
      <c r="J448" s="156"/>
      <c r="K448" s="153">
        <v>30</v>
      </c>
      <c r="L448" s="4" t="s">
        <v>1008</v>
      </c>
      <c r="M448" s="35" t="s">
        <v>187</v>
      </c>
      <c r="N448" s="35" t="s">
        <v>39</v>
      </c>
      <c r="O448" s="3">
        <v>8</v>
      </c>
      <c r="P448" s="39" t="s">
        <v>1009</v>
      </c>
      <c r="Q448" s="40">
        <v>10</v>
      </c>
      <c r="R448" s="4" t="s">
        <v>221</v>
      </c>
      <c r="S448" s="41">
        <f>RawDataGenPO[[#This Row],[Total price]]/RawDataGenPO[[#This Row],[Qty'']]</f>
        <v>1512</v>
      </c>
      <c r="T448" s="42">
        <v>15120</v>
      </c>
      <c r="U448" s="13" t="s">
        <v>149</v>
      </c>
      <c r="V448" s="35" t="s">
        <v>150</v>
      </c>
      <c r="W448" s="4" t="s">
        <v>9</v>
      </c>
      <c r="X448" s="4"/>
      <c r="Y448" s="14">
        <v>45587</v>
      </c>
      <c r="Z448" s="14"/>
      <c r="AA448" s="191">
        <f>IF(RawDataGenPO[[#This Row],[Date Gen PO]]="","",RawDataGenPO[[#This Row],[Date recive bill]]-RawDataGenPO[[#This Row],[Date Gen PO]])</f>
        <v>25</v>
      </c>
      <c r="AB448" s="192" t="str">
        <f>IF(RawDataGenPO[[#This Row],[GRN-PO date (Day)]]&gt;RawDataGenPO[[#This Row],[Lead time delivery (day)]],"over deliverry","Ontime")</f>
        <v>Ontime</v>
      </c>
      <c r="AC448" s="194"/>
    </row>
    <row r="449" spans="1:29" s="11" customFormat="1" x14ac:dyDescent="0.3">
      <c r="A449" s="4">
        <f>ROW()-ROW(RawDataGenPO[[#Headers],[No.]])</f>
        <v>448</v>
      </c>
      <c r="B449" s="35" t="s">
        <v>18</v>
      </c>
      <c r="C449" s="43">
        <v>45552</v>
      </c>
      <c r="D449" s="38"/>
      <c r="E449" s="38"/>
      <c r="F449" s="43">
        <v>45552</v>
      </c>
      <c r="G449" s="4" t="s">
        <v>1010</v>
      </c>
      <c r="H449" s="4" t="s">
        <v>1011</v>
      </c>
      <c r="I449" s="156">
        <f>IF(RawDataGenPO[[#This Row],[PO No.]]="","",RawDataGenPO[[#This Row],[DMY Create PR]]+7)</f>
        <v>45559</v>
      </c>
      <c r="J449" s="156"/>
      <c r="K449" s="153">
        <v>30</v>
      </c>
      <c r="L449" s="4" t="s">
        <v>1012</v>
      </c>
      <c r="M449" s="35" t="s">
        <v>187</v>
      </c>
      <c r="N449" s="35" t="s">
        <v>28</v>
      </c>
      <c r="O449" s="3">
        <v>1</v>
      </c>
      <c r="P449" s="39" t="s">
        <v>1013</v>
      </c>
      <c r="Q449" s="54">
        <v>20</v>
      </c>
      <c r="R449" s="4" t="s">
        <v>221</v>
      </c>
      <c r="S449" s="41">
        <f>RawDataGenPO[[#This Row],[Total price]]/RawDataGenPO[[#This Row],[Qty'']]</f>
        <v>42.06</v>
      </c>
      <c r="T449" s="98">
        <v>841.2</v>
      </c>
      <c r="U449" s="13" t="s">
        <v>149</v>
      </c>
      <c r="V449" s="35" t="s">
        <v>1014</v>
      </c>
      <c r="W449" s="4" t="s">
        <v>9</v>
      </c>
      <c r="X449" s="4"/>
      <c r="Y449" s="14">
        <v>45580</v>
      </c>
      <c r="Z449" s="14"/>
      <c r="AA449" s="191">
        <f>IF(RawDataGenPO[[#This Row],[Date Gen PO]]="","",RawDataGenPO[[#This Row],[Date recive bill]]-RawDataGenPO[[#This Row],[Date Gen PO]])</f>
        <v>21</v>
      </c>
      <c r="AB449" s="192" t="str">
        <f>IF(RawDataGenPO[[#This Row],[GRN-PO date (Day)]]&gt;RawDataGenPO[[#This Row],[Lead time delivery (day)]],"over deliverry","Ontime")</f>
        <v>Ontime</v>
      </c>
      <c r="AC449" s="194"/>
    </row>
    <row r="450" spans="1:29" s="11" customFormat="1" x14ac:dyDescent="0.3">
      <c r="A450" s="4">
        <f>ROW()-ROW(RawDataGenPO[[#Headers],[No.]])</f>
        <v>449</v>
      </c>
      <c r="B450" s="35" t="s">
        <v>18</v>
      </c>
      <c r="C450" s="43">
        <v>45552</v>
      </c>
      <c r="D450" s="38"/>
      <c r="E450" s="38"/>
      <c r="F450" s="43">
        <v>45552</v>
      </c>
      <c r="G450" s="4" t="s">
        <v>1010</v>
      </c>
      <c r="H450" s="4" t="s">
        <v>1011</v>
      </c>
      <c r="I450" s="156">
        <f>IF(RawDataGenPO[[#This Row],[PO No.]]="","",RawDataGenPO[[#This Row],[DMY Create PR]]+7)</f>
        <v>45559</v>
      </c>
      <c r="J450" s="156"/>
      <c r="K450" s="153">
        <v>30</v>
      </c>
      <c r="L450" s="4" t="s">
        <v>1015</v>
      </c>
      <c r="M450" s="35" t="s">
        <v>187</v>
      </c>
      <c r="N450" s="35" t="s">
        <v>28</v>
      </c>
      <c r="O450" s="3">
        <v>2</v>
      </c>
      <c r="P450" s="39" t="s">
        <v>1016</v>
      </c>
      <c r="Q450" s="54">
        <v>10</v>
      </c>
      <c r="R450" s="4" t="s">
        <v>221</v>
      </c>
      <c r="S450" s="41">
        <f>RawDataGenPO[[#This Row],[Total price]]/RawDataGenPO[[#This Row],[Qty'']]</f>
        <v>74.77000000000001</v>
      </c>
      <c r="T450" s="98">
        <v>747.7</v>
      </c>
      <c r="U450" s="13" t="s">
        <v>149</v>
      </c>
      <c r="V450" s="35" t="s">
        <v>1014</v>
      </c>
      <c r="W450" s="4" t="s">
        <v>9</v>
      </c>
      <c r="X450" s="4"/>
      <c r="Y450" s="14">
        <v>45580</v>
      </c>
      <c r="Z450" s="14"/>
      <c r="AA450" s="191">
        <f>IF(RawDataGenPO[[#This Row],[Date Gen PO]]="","",RawDataGenPO[[#This Row],[Date recive bill]]-RawDataGenPO[[#This Row],[Date Gen PO]])</f>
        <v>21</v>
      </c>
      <c r="AB450" s="192" t="str">
        <f>IF(RawDataGenPO[[#This Row],[GRN-PO date (Day)]]&gt;RawDataGenPO[[#This Row],[Lead time delivery (day)]],"over deliverry","Ontime")</f>
        <v>Ontime</v>
      </c>
      <c r="AC450" s="194"/>
    </row>
    <row r="451" spans="1:29" s="11" customFormat="1" x14ac:dyDescent="0.3">
      <c r="A451" s="4">
        <f>ROW()-ROW(RawDataGenPO[[#Headers],[No.]])</f>
        <v>450</v>
      </c>
      <c r="B451" s="35" t="s">
        <v>18</v>
      </c>
      <c r="C451" s="43">
        <v>45552</v>
      </c>
      <c r="D451" s="38"/>
      <c r="E451" s="38"/>
      <c r="F451" s="43">
        <v>45552</v>
      </c>
      <c r="G451" s="4" t="s">
        <v>1010</v>
      </c>
      <c r="H451" s="4" t="s">
        <v>1011</v>
      </c>
      <c r="I451" s="156">
        <f>IF(RawDataGenPO[[#This Row],[PO No.]]="","",RawDataGenPO[[#This Row],[DMY Create PR]]+7)</f>
        <v>45559</v>
      </c>
      <c r="J451" s="156"/>
      <c r="K451" s="153">
        <v>30</v>
      </c>
      <c r="L451" s="4" t="s">
        <v>1017</v>
      </c>
      <c r="M451" s="35" t="s">
        <v>187</v>
      </c>
      <c r="N451" s="35" t="s">
        <v>39</v>
      </c>
      <c r="O451" s="3">
        <v>3</v>
      </c>
      <c r="P451" s="39" t="s">
        <v>1018</v>
      </c>
      <c r="Q451" s="54">
        <v>20</v>
      </c>
      <c r="R451" s="4" t="s">
        <v>221</v>
      </c>
      <c r="S451" s="41">
        <f>RawDataGenPO[[#This Row],[Total price]]/RawDataGenPO[[#This Row],[Qty'']]</f>
        <v>79.44</v>
      </c>
      <c r="T451" s="95">
        <v>1588.8</v>
      </c>
      <c r="U451" s="13" t="s">
        <v>149</v>
      </c>
      <c r="V451" s="35" t="s">
        <v>1014</v>
      </c>
      <c r="W451" s="4" t="s">
        <v>9</v>
      </c>
      <c r="X451" s="4"/>
      <c r="Y451" s="14">
        <v>45580</v>
      </c>
      <c r="Z451" s="14"/>
      <c r="AA451" s="191">
        <f>IF(RawDataGenPO[[#This Row],[Date Gen PO]]="","",RawDataGenPO[[#This Row],[Date recive bill]]-RawDataGenPO[[#This Row],[Date Gen PO]])</f>
        <v>21</v>
      </c>
      <c r="AB451" s="192" t="str">
        <f>IF(RawDataGenPO[[#This Row],[GRN-PO date (Day)]]&gt;RawDataGenPO[[#This Row],[Lead time delivery (day)]],"over deliverry","Ontime")</f>
        <v>Ontime</v>
      </c>
      <c r="AC451" s="194"/>
    </row>
    <row r="452" spans="1:29" s="11" customFormat="1" x14ac:dyDescent="0.3">
      <c r="A452" s="4">
        <f>ROW()-ROW(RawDataGenPO[[#Headers],[No.]])</f>
        <v>451</v>
      </c>
      <c r="B452" s="35" t="s">
        <v>18</v>
      </c>
      <c r="C452" s="43">
        <v>45552</v>
      </c>
      <c r="D452" s="38"/>
      <c r="E452" s="38"/>
      <c r="F452" s="43">
        <v>45552</v>
      </c>
      <c r="G452" s="4" t="s">
        <v>1010</v>
      </c>
      <c r="H452" s="4" t="s">
        <v>1011</v>
      </c>
      <c r="I452" s="156">
        <f>IF(RawDataGenPO[[#This Row],[PO No.]]="","",RawDataGenPO[[#This Row],[DMY Create PR]]+7)</f>
        <v>45559</v>
      </c>
      <c r="J452" s="156"/>
      <c r="K452" s="153">
        <v>30</v>
      </c>
      <c r="L452" s="4" t="s">
        <v>902</v>
      </c>
      <c r="M452" s="35" t="s">
        <v>187</v>
      </c>
      <c r="N452" s="35" t="s">
        <v>39</v>
      </c>
      <c r="O452" s="3">
        <v>4</v>
      </c>
      <c r="P452" s="39" t="s">
        <v>1019</v>
      </c>
      <c r="Q452" s="54">
        <v>10</v>
      </c>
      <c r="R452" s="4" t="s">
        <v>221</v>
      </c>
      <c r="S452" s="41">
        <f>RawDataGenPO[[#This Row],[Total price]]/RawDataGenPO[[#This Row],[Qty'']]</f>
        <v>149.53</v>
      </c>
      <c r="T452" s="95">
        <v>1495.3</v>
      </c>
      <c r="U452" s="13" t="s">
        <v>149</v>
      </c>
      <c r="V452" s="35" t="s">
        <v>1014</v>
      </c>
      <c r="W452" s="4" t="s">
        <v>9</v>
      </c>
      <c r="X452" s="4"/>
      <c r="Y452" s="14">
        <v>45580</v>
      </c>
      <c r="Z452" s="14"/>
      <c r="AA452" s="191">
        <f>IF(RawDataGenPO[[#This Row],[Date Gen PO]]="","",RawDataGenPO[[#This Row],[Date recive bill]]-RawDataGenPO[[#This Row],[Date Gen PO]])</f>
        <v>21</v>
      </c>
      <c r="AB452" s="192" t="str">
        <f>IF(RawDataGenPO[[#This Row],[GRN-PO date (Day)]]&gt;RawDataGenPO[[#This Row],[Lead time delivery (day)]],"over deliverry","Ontime")</f>
        <v>Ontime</v>
      </c>
      <c r="AC452" s="194"/>
    </row>
    <row r="453" spans="1:29" s="11" customFormat="1" x14ac:dyDescent="0.3">
      <c r="A453" s="4">
        <f>ROW()-ROW(RawDataGenPO[[#Headers],[No.]])</f>
        <v>452</v>
      </c>
      <c r="B453" s="35" t="s">
        <v>18</v>
      </c>
      <c r="C453" s="43">
        <v>45552</v>
      </c>
      <c r="D453" s="38"/>
      <c r="E453" s="38"/>
      <c r="F453" s="43">
        <v>45552</v>
      </c>
      <c r="G453" s="4" t="s">
        <v>1010</v>
      </c>
      <c r="H453" s="4" t="s">
        <v>1011</v>
      </c>
      <c r="I453" s="156">
        <f>IF(RawDataGenPO[[#This Row],[PO No.]]="","",RawDataGenPO[[#This Row],[DMY Create PR]]+7)</f>
        <v>45559</v>
      </c>
      <c r="J453" s="156"/>
      <c r="K453" s="153">
        <v>30</v>
      </c>
      <c r="L453" s="4" t="s">
        <v>145</v>
      </c>
      <c r="M453" s="35" t="s">
        <v>240</v>
      </c>
      <c r="N453" s="35" t="s">
        <v>21</v>
      </c>
      <c r="O453" s="3">
        <v>5</v>
      </c>
      <c r="P453" s="39" t="s">
        <v>1020</v>
      </c>
      <c r="Q453" s="54">
        <v>2</v>
      </c>
      <c r="R453" s="4" t="s">
        <v>221</v>
      </c>
      <c r="S453" s="41">
        <f>RawDataGenPO[[#This Row],[Total price]]/RawDataGenPO[[#This Row],[Qty'']]</f>
        <v>401.87</v>
      </c>
      <c r="T453" s="98">
        <v>803.74</v>
      </c>
      <c r="U453" s="13" t="s">
        <v>149</v>
      </c>
      <c r="V453" s="35" t="s">
        <v>1014</v>
      </c>
      <c r="W453" s="4" t="s">
        <v>9</v>
      </c>
      <c r="X453" s="4"/>
      <c r="Y453" s="14">
        <v>45580</v>
      </c>
      <c r="Z453" s="14"/>
      <c r="AA453" s="191">
        <f>IF(RawDataGenPO[[#This Row],[Date Gen PO]]="","",RawDataGenPO[[#This Row],[Date recive bill]]-RawDataGenPO[[#This Row],[Date Gen PO]])</f>
        <v>21</v>
      </c>
      <c r="AB453" s="192" t="str">
        <f>IF(RawDataGenPO[[#This Row],[GRN-PO date (Day)]]&gt;RawDataGenPO[[#This Row],[Lead time delivery (day)]],"over deliverry","Ontime")</f>
        <v>Ontime</v>
      </c>
      <c r="AC453" s="194"/>
    </row>
    <row r="454" spans="1:29" s="11" customFormat="1" x14ac:dyDescent="0.3">
      <c r="A454" s="4">
        <f>ROW()-ROW(RawDataGenPO[[#Headers],[No.]])</f>
        <v>453</v>
      </c>
      <c r="B454" s="35" t="s">
        <v>18</v>
      </c>
      <c r="C454" s="43">
        <v>45552</v>
      </c>
      <c r="D454" s="38"/>
      <c r="E454" s="38"/>
      <c r="F454" s="43">
        <v>45552</v>
      </c>
      <c r="G454" s="4" t="s">
        <v>1010</v>
      </c>
      <c r="H454" s="4" t="s">
        <v>1011</v>
      </c>
      <c r="I454" s="156">
        <f>IF(RawDataGenPO[[#This Row],[PO No.]]="","",RawDataGenPO[[#This Row],[DMY Create PR]]+7)</f>
        <v>45559</v>
      </c>
      <c r="J454" s="156"/>
      <c r="K454" s="153">
        <v>30</v>
      </c>
      <c r="L454" s="4" t="s">
        <v>145</v>
      </c>
      <c r="M454" s="35" t="s">
        <v>240</v>
      </c>
      <c r="N454" s="35" t="s">
        <v>21</v>
      </c>
      <c r="O454" s="3">
        <v>6</v>
      </c>
      <c r="P454" s="39" t="s">
        <v>1021</v>
      </c>
      <c r="Q454" s="54">
        <v>2</v>
      </c>
      <c r="R454" s="4" t="s">
        <v>221</v>
      </c>
      <c r="S454" s="41">
        <f>RawDataGenPO[[#This Row],[Total price]]/RawDataGenPO[[#This Row],[Qty'']]</f>
        <v>691.59</v>
      </c>
      <c r="T454" s="95">
        <v>1383.18</v>
      </c>
      <c r="U454" s="13" t="s">
        <v>149</v>
      </c>
      <c r="V454" s="35" t="s">
        <v>1014</v>
      </c>
      <c r="W454" s="4" t="s">
        <v>9</v>
      </c>
      <c r="X454" s="4"/>
      <c r="Y454" s="14">
        <v>45580</v>
      </c>
      <c r="Z454" s="14"/>
      <c r="AA454" s="191">
        <f>IF(RawDataGenPO[[#This Row],[Date Gen PO]]="","",RawDataGenPO[[#This Row],[Date recive bill]]-RawDataGenPO[[#This Row],[Date Gen PO]])</f>
        <v>21</v>
      </c>
      <c r="AB454" s="192" t="str">
        <f>IF(RawDataGenPO[[#This Row],[GRN-PO date (Day)]]&gt;RawDataGenPO[[#This Row],[Lead time delivery (day)]],"over deliverry","Ontime")</f>
        <v>Ontime</v>
      </c>
      <c r="AC454" s="194"/>
    </row>
    <row r="455" spans="1:29" s="11" customFormat="1" ht="29.25" x14ac:dyDescent="0.3">
      <c r="A455" s="4">
        <f>ROW()-ROW(RawDataGenPO[[#Headers],[No.]])</f>
        <v>454</v>
      </c>
      <c r="B455" s="35" t="s">
        <v>18</v>
      </c>
      <c r="C455" s="43">
        <v>45552</v>
      </c>
      <c r="D455" s="38"/>
      <c r="E455" s="38"/>
      <c r="F455" s="43">
        <v>45552</v>
      </c>
      <c r="G455" s="4" t="s">
        <v>1010</v>
      </c>
      <c r="H455" s="4" t="s">
        <v>1011</v>
      </c>
      <c r="I455" s="156">
        <f>IF(RawDataGenPO[[#This Row],[PO No.]]="","",RawDataGenPO[[#This Row],[DMY Create PR]]+7)</f>
        <v>45559</v>
      </c>
      <c r="J455" s="156"/>
      <c r="K455" s="153">
        <v>30</v>
      </c>
      <c r="L455" s="4" t="s">
        <v>145</v>
      </c>
      <c r="M455" s="35" t="s">
        <v>240</v>
      </c>
      <c r="N455" s="35" t="s">
        <v>21</v>
      </c>
      <c r="O455" s="3">
        <v>7</v>
      </c>
      <c r="P455" s="39" t="s">
        <v>1022</v>
      </c>
      <c r="Q455" s="54">
        <v>2</v>
      </c>
      <c r="R455" s="4" t="s">
        <v>221</v>
      </c>
      <c r="S455" s="41">
        <f>RawDataGenPO[[#This Row],[Total price]]/RawDataGenPO[[#This Row],[Qty'']]</f>
        <v>378.5</v>
      </c>
      <c r="T455" s="98">
        <v>757</v>
      </c>
      <c r="U455" s="13" t="s">
        <v>149</v>
      </c>
      <c r="V455" s="35" t="s">
        <v>1014</v>
      </c>
      <c r="W455" s="4" t="s">
        <v>9</v>
      </c>
      <c r="X455" s="4"/>
      <c r="Y455" s="14">
        <v>45580</v>
      </c>
      <c r="Z455" s="14"/>
      <c r="AA455" s="191">
        <f>IF(RawDataGenPO[[#This Row],[Date Gen PO]]="","",RawDataGenPO[[#This Row],[Date recive bill]]-RawDataGenPO[[#This Row],[Date Gen PO]])</f>
        <v>21</v>
      </c>
      <c r="AB455" s="192" t="str">
        <f>IF(RawDataGenPO[[#This Row],[GRN-PO date (Day)]]&gt;RawDataGenPO[[#This Row],[Lead time delivery (day)]],"over deliverry","Ontime")</f>
        <v>Ontime</v>
      </c>
      <c r="AC455" s="194"/>
    </row>
    <row r="456" spans="1:29" s="11" customFormat="1" ht="29.25" x14ac:dyDescent="0.3">
      <c r="A456" s="4">
        <f>ROW()-ROW(RawDataGenPO[[#Headers],[No.]])</f>
        <v>455</v>
      </c>
      <c r="B456" s="35" t="s">
        <v>18</v>
      </c>
      <c r="C456" s="43">
        <v>45552</v>
      </c>
      <c r="D456" s="38"/>
      <c r="E456" s="38"/>
      <c r="F456" s="43">
        <v>45552</v>
      </c>
      <c r="G456" s="4" t="s">
        <v>1010</v>
      </c>
      <c r="H456" s="4" t="s">
        <v>1011</v>
      </c>
      <c r="I456" s="156">
        <f>IF(RawDataGenPO[[#This Row],[PO No.]]="","",RawDataGenPO[[#This Row],[DMY Create PR]]+7)</f>
        <v>45559</v>
      </c>
      <c r="J456" s="156"/>
      <c r="K456" s="153">
        <v>30</v>
      </c>
      <c r="L456" s="4" t="s">
        <v>145</v>
      </c>
      <c r="M456" s="35" t="s">
        <v>240</v>
      </c>
      <c r="N456" s="35" t="s">
        <v>21</v>
      </c>
      <c r="O456" s="3">
        <v>8</v>
      </c>
      <c r="P456" s="39" t="s">
        <v>1023</v>
      </c>
      <c r="Q456" s="54">
        <v>2</v>
      </c>
      <c r="R456" s="4" t="s">
        <v>221</v>
      </c>
      <c r="S456" s="41">
        <f>RawDataGenPO[[#This Row],[Total price]]/RawDataGenPO[[#This Row],[Qty'']]</f>
        <v>565.41999999999996</v>
      </c>
      <c r="T456" s="95">
        <v>1130.8399999999999</v>
      </c>
      <c r="U456" s="13" t="s">
        <v>149</v>
      </c>
      <c r="V456" s="35" t="s">
        <v>1014</v>
      </c>
      <c r="W456" s="4" t="s">
        <v>9</v>
      </c>
      <c r="X456" s="4"/>
      <c r="Y456" s="14">
        <v>45580</v>
      </c>
      <c r="Z456" s="14"/>
      <c r="AA456" s="191">
        <f>IF(RawDataGenPO[[#This Row],[Date Gen PO]]="","",RawDataGenPO[[#This Row],[Date recive bill]]-RawDataGenPO[[#This Row],[Date Gen PO]])</f>
        <v>21</v>
      </c>
      <c r="AB456" s="192" t="str">
        <f>IF(RawDataGenPO[[#This Row],[GRN-PO date (Day)]]&gt;RawDataGenPO[[#This Row],[Lead time delivery (day)]],"over deliverry","Ontime")</f>
        <v>Ontime</v>
      </c>
      <c r="AC456" s="194"/>
    </row>
    <row r="457" spans="1:29" s="11" customFormat="1" ht="29.25" x14ac:dyDescent="0.3">
      <c r="A457" s="4">
        <f>ROW()-ROW(RawDataGenPO[[#Headers],[No.]])</f>
        <v>456</v>
      </c>
      <c r="B457" s="35" t="s">
        <v>18</v>
      </c>
      <c r="C457" s="43">
        <v>45552</v>
      </c>
      <c r="D457" s="38"/>
      <c r="E457" s="38"/>
      <c r="F457" s="43">
        <v>45552</v>
      </c>
      <c r="G457" s="4" t="s">
        <v>1010</v>
      </c>
      <c r="H457" s="4" t="s">
        <v>1011</v>
      </c>
      <c r="I457" s="156">
        <f>IF(RawDataGenPO[[#This Row],[PO No.]]="","",RawDataGenPO[[#This Row],[DMY Create PR]]+7)</f>
        <v>45559</v>
      </c>
      <c r="J457" s="156"/>
      <c r="K457" s="153">
        <v>30</v>
      </c>
      <c r="L457" s="4" t="s">
        <v>145</v>
      </c>
      <c r="M457" s="35" t="s">
        <v>240</v>
      </c>
      <c r="N457" s="35" t="s">
        <v>21</v>
      </c>
      <c r="O457" s="3">
        <v>9</v>
      </c>
      <c r="P457" s="39" t="s">
        <v>1024</v>
      </c>
      <c r="Q457" s="54">
        <v>2</v>
      </c>
      <c r="R457" s="4" t="s">
        <v>221</v>
      </c>
      <c r="S457" s="41">
        <f>RawDataGenPO[[#This Row],[Total price]]/RawDataGenPO[[#This Row],[Qty'']]</f>
        <v>565.37</v>
      </c>
      <c r="T457" s="95">
        <v>1130.74</v>
      </c>
      <c r="U457" s="13" t="s">
        <v>149</v>
      </c>
      <c r="V457" s="35" t="s">
        <v>1014</v>
      </c>
      <c r="W457" s="4" t="s">
        <v>9</v>
      </c>
      <c r="X457" s="4"/>
      <c r="Y457" s="14">
        <v>45580</v>
      </c>
      <c r="Z457" s="14"/>
      <c r="AA457" s="191">
        <f>IF(RawDataGenPO[[#This Row],[Date Gen PO]]="","",RawDataGenPO[[#This Row],[Date recive bill]]-RawDataGenPO[[#This Row],[Date Gen PO]])</f>
        <v>21</v>
      </c>
      <c r="AB457" s="192" t="str">
        <f>IF(RawDataGenPO[[#This Row],[GRN-PO date (Day)]]&gt;RawDataGenPO[[#This Row],[Lead time delivery (day)]],"over deliverry","Ontime")</f>
        <v>Ontime</v>
      </c>
      <c r="AC457" s="194"/>
    </row>
    <row r="458" spans="1:29" s="11" customFormat="1" ht="72" x14ac:dyDescent="0.3">
      <c r="A458" s="4">
        <f>ROW()-ROW(RawDataGenPO[[#Headers],[No.]])</f>
        <v>457</v>
      </c>
      <c r="B458" s="35" t="s">
        <v>17</v>
      </c>
      <c r="C458" s="43">
        <v>45552</v>
      </c>
      <c r="D458" s="38"/>
      <c r="E458" s="38"/>
      <c r="F458" s="43">
        <v>45552</v>
      </c>
      <c r="G458" s="4" t="s">
        <v>1025</v>
      </c>
      <c r="H458" s="4" t="s">
        <v>1026</v>
      </c>
      <c r="I458" s="156">
        <f>IF(RawDataGenPO[[#This Row],[PO No.]]="","",RawDataGenPO[[#This Row],[DMY Create PR]]+7)</f>
        <v>45559</v>
      </c>
      <c r="J458" s="156"/>
      <c r="K458" s="153">
        <v>30</v>
      </c>
      <c r="L458" s="4" t="s">
        <v>308</v>
      </c>
      <c r="M458" s="35" t="s">
        <v>159</v>
      </c>
      <c r="N458" s="35" t="s">
        <v>27</v>
      </c>
      <c r="O458" s="3">
        <v>1</v>
      </c>
      <c r="P458" s="39" t="s">
        <v>1027</v>
      </c>
      <c r="Q458" s="40">
        <v>1</v>
      </c>
      <c r="R458" s="4" t="s">
        <v>221</v>
      </c>
      <c r="S458" s="41">
        <f>RawDataGenPO[[#This Row],[Total price]]/RawDataGenPO[[#This Row],[Qty'']]</f>
        <v>6460</v>
      </c>
      <c r="T458" s="42">
        <v>6460</v>
      </c>
      <c r="U458" s="13" t="s">
        <v>149</v>
      </c>
      <c r="V458" s="35" t="s">
        <v>1028</v>
      </c>
      <c r="W458" s="4" t="s">
        <v>9</v>
      </c>
      <c r="X458" s="4"/>
      <c r="Y458" s="14">
        <v>45576</v>
      </c>
      <c r="Z458" s="14"/>
      <c r="AA458" s="191">
        <f>IF(RawDataGenPO[[#This Row],[Date Gen PO]]="","",RawDataGenPO[[#This Row],[Date recive bill]]-RawDataGenPO[[#This Row],[Date Gen PO]])</f>
        <v>17</v>
      </c>
      <c r="AB458" s="192" t="str">
        <f>IF(RawDataGenPO[[#This Row],[GRN-PO date (Day)]]&gt;RawDataGenPO[[#This Row],[Lead time delivery (day)]],"over deliverry","Ontime")</f>
        <v>Ontime</v>
      </c>
      <c r="AC458" s="194"/>
    </row>
    <row r="459" spans="1:29" s="11" customFormat="1" ht="57.75" x14ac:dyDescent="0.3">
      <c r="A459" s="4">
        <f>ROW()-ROW(RawDataGenPO[[#Headers],[No.]])</f>
        <v>458</v>
      </c>
      <c r="B459" s="35" t="s">
        <v>17</v>
      </c>
      <c r="C459" s="43">
        <v>45552</v>
      </c>
      <c r="D459" s="38"/>
      <c r="E459" s="38"/>
      <c r="F459" s="43">
        <v>45552</v>
      </c>
      <c r="G459" s="4" t="s">
        <v>1025</v>
      </c>
      <c r="H459" s="4" t="s">
        <v>1026</v>
      </c>
      <c r="I459" s="156">
        <f>IF(RawDataGenPO[[#This Row],[PO No.]]="","",RawDataGenPO[[#This Row],[DMY Create PR]]+7)</f>
        <v>45559</v>
      </c>
      <c r="J459" s="156"/>
      <c r="K459" s="153">
        <v>30</v>
      </c>
      <c r="L459" s="4" t="s">
        <v>308</v>
      </c>
      <c r="M459" s="35" t="s">
        <v>159</v>
      </c>
      <c r="N459" s="35" t="s">
        <v>27</v>
      </c>
      <c r="O459" s="3">
        <v>2</v>
      </c>
      <c r="P459" s="39" t="s">
        <v>1029</v>
      </c>
      <c r="Q459" s="40">
        <v>1</v>
      </c>
      <c r="R459" s="4" t="s">
        <v>221</v>
      </c>
      <c r="S459" s="41">
        <f>RawDataGenPO[[#This Row],[Total price]]/RawDataGenPO[[#This Row],[Qty'']]</f>
        <v>6460</v>
      </c>
      <c r="T459" s="42">
        <v>6460</v>
      </c>
      <c r="U459" s="13" t="s">
        <v>149</v>
      </c>
      <c r="V459" s="35" t="s">
        <v>1028</v>
      </c>
      <c r="W459" s="4" t="s">
        <v>9</v>
      </c>
      <c r="X459" s="4"/>
      <c r="Y459" s="14">
        <v>45577</v>
      </c>
      <c r="Z459" s="14"/>
      <c r="AA459" s="191">
        <f>IF(RawDataGenPO[[#This Row],[Date Gen PO]]="","",RawDataGenPO[[#This Row],[Date recive bill]]-RawDataGenPO[[#This Row],[Date Gen PO]])</f>
        <v>18</v>
      </c>
      <c r="AB459" s="192" t="str">
        <f>IF(RawDataGenPO[[#This Row],[GRN-PO date (Day)]]&gt;RawDataGenPO[[#This Row],[Lead time delivery (day)]],"over deliverry","Ontime")</f>
        <v>Ontime</v>
      </c>
      <c r="AC459" s="194"/>
    </row>
    <row r="460" spans="1:29" s="11" customFormat="1" x14ac:dyDescent="0.3">
      <c r="A460" s="4">
        <f>ROW()-ROW(RawDataGenPO[[#Headers],[No.]])</f>
        <v>459</v>
      </c>
      <c r="B460" s="35" t="s">
        <v>18</v>
      </c>
      <c r="C460" s="43">
        <v>45552</v>
      </c>
      <c r="D460" s="38"/>
      <c r="E460" s="38"/>
      <c r="F460" s="43">
        <v>45552</v>
      </c>
      <c r="G460" s="4" t="s">
        <v>1030</v>
      </c>
      <c r="H460" s="4" t="s">
        <v>1031</v>
      </c>
      <c r="I460" s="156">
        <f>IF(RawDataGenPO[[#This Row],[PO No.]]="","",RawDataGenPO[[#This Row],[DMY Create PR]]+7)</f>
        <v>45559</v>
      </c>
      <c r="J460" s="156"/>
      <c r="K460" s="153">
        <f>IF(RawDataGenPO[[#This Row],[PO No.]]="","",10)</f>
        <v>10</v>
      </c>
      <c r="L460" s="4" t="s">
        <v>193</v>
      </c>
      <c r="M460" s="35" t="s">
        <v>128</v>
      </c>
      <c r="N460" s="35" t="s">
        <v>101</v>
      </c>
      <c r="O460" s="3">
        <v>1</v>
      </c>
      <c r="P460" s="39" t="s">
        <v>1032</v>
      </c>
      <c r="Q460" s="40">
        <v>1</v>
      </c>
      <c r="R460" s="4" t="s">
        <v>487</v>
      </c>
      <c r="S460" s="41">
        <f>RawDataGenPO[[#This Row],[Total price]]/RawDataGenPO[[#This Row],[Qty'']]</f>
        <v>5600</v>
      </c>
      <c r="T460" s="42">
        <v>5600</v>
      </c>
      <c r="U460" s="13" t="s">
        <v>149</v>
      </c>
      <c r="V460" s="35" t="s">
        <v>1033</v>
      </c>
      <c r="W460" s="4" t="s">
        <v>9</v>
      </c>
      <c r="X460" s="4"/>
      <c r="Y460" s="14">
        <v>45560</v>
      </c>
      <c r="Z460" s="14"/>
      <c r="AA460" s="191">
        <f>IF(RawDataGenPO[[#This Row],[Date Gen PO]]="","",RawDataGenPO[[#This Row],[Date recive bill]]-RawDataGenPO[[#This Row],[Date Gen PO]])</f>
        <v>1</v>
      </c>
      <c r="AB460" s="192" t="str">
        <f>IF(RawDataGenPO[[#This Row],[GRN-PO date (Day)]]&gt;RawDataGenPO[[#This Row],[Lead time delivery (day)]],"over deliverry","Ontime")</f>
        <v>Ontime</v>
      </c>
      <c r="AC460" s="194"/>
    </row>
    <row r="461" spans="1:29" s="7" customFormat="1" ht="43.5" x14ac:dyDescent="0.3">
      <c r="A461" s="4">
        <f>ROW()-ROW(RawDataGenPO[[#Headers],[No.]])</f>
        <v>460</v>
      </c>
      <c r="B461" s="35" t="s">
        <v>17</v>
      </c>
      <c r="C461" s="43">
        <v>45552</v>
      </c>
      <c r="D461" s="38"/>
      <c r="E461" s="38"/>
      <c r="F461" s="43">
        <v>45552</v>
      </c>
      <c r="G461" s="4" t="s">
        <v>1034</v>
      </c>
      <c r="H461" s="4" t="s">
        <v>1035</v>
      </c>
      <c r="I461" s="156">
        <f>IF(RawDataGenPO[[#This Row],[PO No.]]="","",RawDataGenPO[[#This Row],[DMY Create PR]]+7)</f>
        <v>45559</v>
      </c>
      <c r="J461" s="156"/>
      <c r="K461" s="153">
        <v>50</v>
      </c>
      <c r="L461" s="4" t="s">
        <v>1036</v>
      </c>
      <c r="M461" s="35" t="s">
        <v>128</v>
      </c>
      <c r="N461" s="35" t="s">
        <v>42</v>
      </c>
      <c r="O461" s="3">
        <v>2</v>
      </c>
      <c r="P461" s="39" t="s">
        <v>1037</v>
      </c>
      <c r="Q461" s="40">
        <v>1</v>
      </c>
      <c r="R461" s="4" t="s">
        <v>487</v>
      </c>
      <c r="S461" s="41">
        <f>RawDataGenPO[[#This Row],[Total price]]/RawDataGenPO[[#This Row],[Qty'']]</f>
        <v>95740</v>
      </c>
      <c r="T461" s="42">
        <v>95740</v>
      </c>
      <c r="U461" s="13" t="s">
        <v>149</v>
      </c>
      <c r="V461" s="35" t="s">
        <v>1038</v>
      </c>
      <c r="W461" s="4" t="s">
        <v>9</v>
      </c>
      <c r="X461" s="4"/>
      <c r="Y461" s="14">
        <v>45601</v>
      </c>
      <c r="Z461" s="14"/>
      <c r="AA461" s="191">
        <f>IF(RawDataGenPO[[#This Row],[Date Gen PO]]="","",RawDataGenPO[[#This Row],[Date recive bill]]-RawDataGenPO[[#This Row],[Date Gen PO]])</f>
        <v>42</v>
      </c>
      <c r="AB461" s="192" t="str">
        <f>IF(RawDataGenPO[[#This Row],[GRN-PO date (Day)]]&gt;RawDataGenPO[[#This Row],[Lead time delivery (day)]],"over deliverry","Ontime")</f>
        <v>Ontime</v>
      </c>
      <c r="AC461" s="194"/>
    </row>
    <row r="462" spans="1:29" s="11" customFormat="1" ht="86.25" x14ac:dyDescent="0.3">
      <c r="A462" s="4">
        <f>ROW()-ROW(RawDataGenPO[[#Headers],[No.]])</f>
        <v>461</v>
      </c>
      <c r="B462" s="35" t="s">
        <v>18</v>
      </c>
      <c r="C462" s="43">
        <v>45541</v>
      </c>
      <c r="D462" s="38"/>
      <c r="E462" s="38"/>
      <c r="F462" s="43">
        <v>45541</v>
      </c>
      <c r="G462" s="4" t="s">
        <v>1039</v>
      </c>
      <c r="H462" s="4" t="s">
        <v>1040</v>
      </c>
      <c r="I462" s="156">
        <f>IF(RawDataGenPO[[#This Row],[PO No.]]="","",RawDataGenPO[[#This Row],[DMY Create PR]]+7)</f>
        <v>45548</v>
      </c>
      <c r="J462" s="156"/>
      <c r="K462" s="153">
        <v>30</v>
      </c>
      <c r="L462" s="4" t="s">
        <v>145</v>
      </c>
      <c r="M462" s="35" t="s">
        <v>181</v>
      </c>
      <c r="N462" s="35" t="s">
        <v>24</v>
      </c>
      <c r="O462" s="3">
        <v>1</v>
      </c>
      <c r="P462" s="39" t="s">
        <v>1041</v>
      </c>
      <c r="Q462" s="40">
        <v>3</v>
      </c>
      <c r="R462" s="4" t="s">
        <v>221</v>
      </c>
      <c r="S462" s="41">
        <v>577.5</v>
      </c>
      <c r="T462" s="105">
        <v>1732.5</v>
      </c>
      <c r="U462" s="13" t="s">
        <v>149</v>
      </c>
      <c r="V462" s="35" t="s">
        <v>1042</v>
      </c>
      <c r="W462" s="4" t="s">
        <v>9</v>
      </c>
      <c r="X462" s="4"/>
      <c r="Y462" s="14">
        <v>45575</v>
      </c>
      <c r="Z462" s="14"/>
      <c r="AA462" s="191">
        <f>IF(RawDataGenPO[[#This Row],[Date Gen PO]]="","",RawDataGenPO[[#This Row],[Date recive bill]]-RawDataGenPO[[#This Row],[Date Gen PO]])</f>
        <v>27</v>
      </c>
      <c r="AB462" s="192" t="str">
        <f>IF(RawDataGenPO[[#This Row],[GRN-PO date (Day)]]&gt;RawDataGenPO[[#This Row],[Lead time delivery (day)]],"over deliverry","Ontime")</f>
        <v>Ontime</v>
      </c>
      <c r="AC462" s="194"/>
    </row>
    <row r="463" spans="1:29" s="11" customFormat="1" x14ac:dyDescent="0.3">
      <c r="A463" s="4">
        <f>ROW()-ROW(RawDataGenPO[[#Headers],[No.]])</f>
        <v>462</v>
      </c>
      <c r="B463" s="35" t="s">
        <v>18</v>
      </c>
      <c r="C463" s="43">
        <v>45559</v>
      </c>
      <c r="D463" s="38"/>
      <c r="E463" s="38"/>
      <c r="F463" s="43">
        <v>45559</v>
      </c>
      <c r="G463" s="4" t="s">
        <v>1043</v>
      </c>
      <c r="H463" s="4" t="s">
        <v>1044</v>
      </c>
      <c r="I463" s="156">
        <f>IF(RawDataGenPO[[#This Row],[PO No.]]="","",RawDataGenPO[[#This Row],[DMY Create PR]]+7)</f>
        <v>45566</v>
      </c>
      <c r="J463" s="156"/>
      <c r="K463" s="153">
        <f>IF(RawDataGenPO[[#This Row],[PO No.]]="","",10)</f>
        <v>10</v>
      </c>
      <c r="L463" s="4" t="s">
        <v>153</v>
      </c>
      <c r="M463" s="35" t="s">
        <v>187</v>
      </c>
      <c r="N463" s="35" t="s">
        <v>25</v>
      </c>
      <c r="O463" s="3">
        <v>1</v>
      </c>
      <c r="P463" s="210" t="s">
        <v>116</v>
      </c>
      <c r="Q463" s="211">
        <v>15</v>
      </c>
      <c r="R463" s="212" t="s">
        <v>155</v>
      </c>
      <c r="S463" s="213">
        <f>RawDataGenPO[[#This Row],[Total price]]/RawDataGenPO[[#This Row],[Qty'']]</f>
        <v>2600</v>
      </c>
      <c r="T463" s="214">
        <v>39000</v>
      </c>
      <c r="U463" s="13" t="s">
        <v>149</v>
      </c>
      <c r="V463" s="35" t="s">
        <v>156</v>
      </c>
      <c r="W463" s="4" t="s">
        <v>9</v>
      </c>
      <c r="X463" s="4"/>
      <c r="Y463" s="14">
        <v>45566</v>
      </c>
      <c r="Z463" s="14"/>
      <c r="AA463" s="191">
        <f>IF(RawDataGenPO[[#This Row],[Date Gen PO]]="","",RawDataGenPO[[#This Row],[Date recive bill]]-RawDataGenPO[[#This Row],[Date Gen PO]])</f>
        <v>0</v>
      </c>
      <c r="AB463" s="192" t="str">
        <f>IF(RawDataGenPO[[#This Row],[GRN-PO date (Day)]]&gt;RawDataGenPO[[#This Row],[Lead time delivery (day)]],"over deliverry","Ontime")</f>
        <v>Ontime</v>
      </c>
      <c r="AC463" s="194"/>
    </row>
    <row r="464" spans="1:29" s="11" customFormat="1" x14ac:dyDescent="0.3">
      <c r="A464" s="4">
        <f>ROW()-ROW(RawDataGenPO[[#Headers],[No.]])</f>
        <v>463</v>
      </c>
      <c r="B464" s="35" t="s">
        <v>18</v>
      </c>
      <c r="C464" s="43">
        <v>45559</v>
      </c>
      <c r="D464" s="38"/>
      <c r="E464" s="38"/>
      <c r="F464" s="43">
        <v>45559</v>
      </c>
      <c r="G464" s="4" t="s">
        <v>1043</v>
      </c>
      <c r="H464" s="4" t="s">
        <v>1044</v>
      </c>
      <c r="I464" s="156">
        <f>IF(RawDataGenPO[[#This Row],[PO No.]]="","",RawDataGenPO[[#This Row],[DMY Create PR]]+7)</f>
        <v>45566</v>
      </c>
      <c r="J464" s="156"/>
      <c r="K464" s="153">
        <f>IF(RawDataGenPO[[#This Row],[PO No.]]="","",10)</f>
        <v>10</v>
      </c>
      <c r="L464" s="4" t="s">
        <v>640</v>
      </c>
      <c r="M464" s="35" t="s">
        <v>154</v>
      </c>
      <c r="N464" s="35" t="s">
        <v>25</v>
      </c>
      <c r="O464" s="3">
        <v>2</v>
      </c>
      <c r="P464" s="270" t="s">
        <v>641</v>
      </c>
      <c r="Q464" s="271">
        <v>4</v>
      </c>
      <c r="R464" s="272" t="s">
        <v>155</v>
      </c>
      <c r="S464" s="273">
        <f>RawDataGenPO[[#This Row],[Total price]]/RawDataGenPO[[#This Row],[Qty'']]</f>
        <v>2300</v>
      </c>
      <c r="T464" s="274">
        <v>9200</v>
      </c>
      <c r="U464" s="13" t="s">
        <v>149</v>
      </c>
      <c r="V464" s="35" t="s">
        <v>156</v>
      </c>
      <c r="W464" s="4" t="s">
        <v>9</v>
      </c>
      <c r="X464" s="4"/>
      <c r="Y464" s="14">
        <v>45566</v>
      </c>
      <c r="Z464" s="14"/>
      <c r="AA464" s="191">
        <f>IF(RawDataGenPO[[#This Row],[Date Gen PO]]="","",RawDataGenPO[[#This Row],[Date recive bill]]-RawDataGenPO[[#This Row],[Date Gen PO]])</f>
        <v>0</v>
      </c>
      <c r="AB464" s="192" t="str">
        <f>IF(RawDataGenPO[[#This Row],[GRN-PO date (Day)]]&gt;RawDataGenPO[[#This Row],[Lead time delivery (day)]],"over deliverry","Ontime")</f>
        <v>Ontime</v>
      </c>
      <c r="AC464" s="194"/>
    </row>
    <row r="465" spans="1:29" s="11" customFormat="1" x14ac:dyDescent="0.3">
      <c r="A465" s="4">
        <f>ROW()-ROW(RawDataGenPO[[#Headers],[No.]])</f>
        <v>464</v>
      </c>
      <c r="B465" s="35" t="s">
        <v>18</v>
      </c>
      <c r="C465" s="43">
        <v>45555</v>
      </c>
      <c r="D465" s="38"/>
      <c r="E465" s="38"/>
      <c r="F465" s="43">
        <v>45555</v>
      </c>
      <c r="G465" s="4" t="s">
        <v>1045</v>
      </c>
      <c r="H465" s="4" t="s">
        <v>1046</v>
      </c>
      <c r="I465" s="156">
        <f>IF(RawDataGenPO[[#This Row],[PO No.]]="","",RawDataGenPO[[#This Row],[DMY Create PR]]+7)</f>
        <v>45562</v>
      </c>
      <c r="J465" s="156"/>
      <c r="K465" s="153">
        <v>30</v>
      </c>
      <c r="L465" s="4" t="s">
        <v>193</v>
      </c>
      <c r="M465" s="35" t="s">
        <v>853</v>
      </c>
      <c r="N465" s="35" t="s">
        <v>44</v>
      </c>
      <c r="O465" s="3">
        <v>1</v>
      </c>
      <c r="P465" s="39" t="s">
        <v>1047</v>
      </c>
      <c r="Q465" s="40">
        <v>1</v>
      </c>
      <c r="R465" s="4" t="s">
        <v>487</v>
      </c>
      <c r="S465" s="41">
        <f>RawDataGenPO[[#This Row],[Total price]]/RawDataGenPO[[#This Row],[Qty'']]</f>
        <v>2000</v>
      </c>
      <c r="T465" s="42">
        <v>2000</v>
      </c>
      <c r="U465" s="13" t="s">
        <v>149</v>
      </c>
      <c r="V465" s="35" t="s">
        <v>986</v>
      </c>
      <c r="W465" s="4" t="s">
        <v>9</v>
      </c>
      <c r="X465" s="4"/>
      <c r="Y465" s="14">
        <v>45588</v>
      </c>
      <c r="Z465" s="14"/>
      <c r="AA465" s="191">
        <f>IF(RawDataGenPO[[#This Row],[Date Gen PO]]="","",RawDataGenPO[[#This Row],[Date recive bill]]-RawDataGenPO[[#This Row],[Date Gen PO]])</f>
        <v>26</v>
      </c>
      <c r="AB465" s="192" t="str">
        <f>IF(RawDataGenPO[[#This Row],[GRN-PO date (Day)]]&gt;RawDataGenPO[[#This Row],[Lead time delivery (day)]],"over deliverry","Ontime")</f>
        <v>Ontime</v>
      </c>
      <c r="AC465" s="194"/>
    </row>
    <row r="466" spans="1:29" s="11" customFormat="1" x14ac:dyDescent="0.3">
      <c r="A466" s="4">
        <f>ROW()-ROW(RawDataGenPO[[#Headers],[No.]])</f>
        <v>465</v>
      </c>
      <c r="B466" s="35" t="s">
        <v>18</v>
      </c>
      <c r="C466" s="43">
        <v>45555</v>
      </c>
      <c r="D466" s="38"/>
      <c r="E466" s="38"/>
      <c r="F466" s="43">
        <v>45555</v>
      </c>
      <c r="G466" s="4" t="s">
        <v>1048</v>
      </c>
      <c r="H466" s="4" t="s">
        <v>1049</v>
      </c>
      <c r="I466" s="156">
        <f>IF(RawDataGenPO[[#This Row],[PO No.]]="","",RawDataGenPO[[#This Row],[DMY Create PR]]+7)</f>
        <v>45562</v>
      </c>
      <c r="J466" s="156"/>
      <c r="K466" s="153">
        <v>30</v>
      </c>
      <c r="L466" s="4" t="s">
        <v>145</v>
      </c>
      <c r="M466" s="35" t="s">
        <v>1050</v>
      </c>
      <c r="N466" s="35" t="s">
        <v>24</v>
      </c>
      <c r="O466" s="3">
        <v>1</v>
      </c>
      <c r="P466" s="39" t="s">
        <v>1051</v>
      </c>
      <c r="Q466" s="40">
        <v>4</v>
      </c>
      <c r="R466" s="4" t="s">
        <v>221</v>
      </c>
      <c r="S466" s="41">
        <f>RawDataGenPO[[#This Row],[Total price]]/RawDataGenPO[[#This Row],[Qty'']]</f>
        <v>1009.345</v>
      </c>
      <c r="T466" s="42">
        <v>4037.38</v>
      </c>
      <c r="U466" s="13" t="s">
        <v>149</v>
      </c>
      <c r="V466" s="35" t="s">
        <v>892</v>
      </c>
      <c r="W466" s="4" t="s">
        <v>9</v>
      </c>
      <c r="X466" s="4"/>
      <c r="Y466" s="14">
        <v>45636</v>
      </c>
      <c r="Z466" s="14"/>
      <c r="AA466" s="191">
        <f>IF(RawDataGenPO[[#This Row],[Date Gen PO]]="","",RawDataGenPO[[#This Row],[Date recive bill]]-RawDataGenPO[[#This Row],[Date Gen PO]])</f>
        <v>74</v>
      </c>
      <c r="AB466" s="192" t="str">
        <f>IF(RawDataGenPO[[#This Row],[GRN-PO date (Day)]]&gt;RawDataGenPO[[#This Row],[Lead time delivery (day)]],"over deliverry","Ontime")</f>
        <v>over deliverry</v>
      </c>
      <c r="AC466" s="194"/>
    </row>
    <row r="467" spans="1:29" s="11" customFormat="1" x14ac:dyDescent="0.3">
      <c r="A467" s="4">
        <f>ROW()-ROW(RawDataGenPO[[#Headers],[No.]])</f>
        <v>466</v>
      </c>
      <c r="B467" s="35" t="s">
        <v>18</v>
      </c>
      <c r="C467" s="43">
        <v>45567</v>
      </c>
      <c r="D467" s="38"/>
      <c r="E467" s="38"/>
      <c r="F467" s="43">
        <v>45567</v>
      </c>
      <c r="G467" s="4" t="s">
        <v>1052</v>
      </c>
      <c r="H467" s="4" t="s">
        <v>1053</v>
      </c>
      <c r="I467" s="156">
        <f>IF(RawDataGenPO[[#This Row],[PO No.]]="","",RawDataGenPO[[#This Row],[DMY Create PR]]+7)</f>
        <v>45574</v>
      </c>
      <c r="J467" s="156"/>
      <c r="K467" s="153">
        <f>IF(RawDataGenPO[[#This Row],[PO No.]]="","",10)</f>
        <v>10</v>
      </c>
      <c r="L467" s="4" t="s">
        <v>153</v>
      </c>
      <c r="M467" s="35" t="s">
        <v>187</v>
      </c>
      <c r="N467" s="35" t="s">
        <v>25</v>
      </c>
      <c r="O467" s="3">
        <v>1</v>
      </c>
      <c r="P467" s="210" t="s">
        <v>116</v>
      </c>
      <c r="Q467" s="211">
        <v>15</v>
      </c>
      <c r="R467" s="212" t="s">
        <v>155</v>
      </c>
      <c r="S467" s="213">
        <f>RawDataGenPO[[#This Row],[Total price]]/RawDataGenPO[[#This Row],[Qty'']]</f>
        <v>2600</v>
      </c>
      <c r="T467" s="214">
        <v>39000</v>
      </c>
      <c r="U467" s="13" t="s">
        <v>149</v>
      </c>
      <c r="V467" s="35" t="s">
        <v>156</v>
      </c>
      <c r="W467" s="4" t="s">
        <v>9</v>
      </c>
      <c r="X467" s="4"/>
      <c r="Y467" s="14">
        <v>45583</v>
      </c>
      <c r="Z467" s="14"/>
      <c r="AA467" s="191">
        <f>IF(RawDataGenPO[[#This Row],[Date Gen PO]]="","",RawDataGenPO[[#This Row],[Date recive bill]]-RawDataGenPO[[#This Row],[Date Gen PO]])</f>
        <v>9</v>
      </c>
      <c r="AB467" s="192" t="str">
        <f>IF(RawDataGenPO[[#This Row],[GRN-PO date (Day)]]&gt;RawDataGenPO[[#This Row],[Lead time delivery (day)]],"over deliverry","Ontime")</f>
        <v>Ontime</v>
      </c>
      <c r="AC467" s="194"/>
    </row>
    <row r="468" spans="1:29" s="11" customFormat="1" x14ac:dyDescent="0.3">
      <c r="A468" s="4">
        <f>ROW()-ROW(RawDataGenPO[[#Headers],[No.]])</f>
        <v>467</v>
      </c>
      <c r="B468" s="35" t="s">
        <v>18</v>
      </c>
      <c r="C468" s="43">
        <v>45566</v>
      </c>
      <c r="D468" s="38"/>
      <c r="E468" s="38"/>
      <c r="F468" s="43">
        <v>45566</v>
      </c>
      <c r="G468" s="101" t="s">
        <v>1054</v>
      </c>
      <c r="H468" s="4" t="s">
        <v>1055</v>
      </c>
      <c r="I468" s="156">
        <f>IF(RawDataGenPO[[#This Row],[PO No.]]="","",RawDataGenPO[[#This Row],[DMY Create PR]]+7)</f>
        <v>45573</v>
      </c>
      <c r="J468" s="156"/>
      <c r="K468" s="153">
        <v>30</v>
      </c>
      <c r="L468" s="4" t="s">
        <v>145</v>
      </c>
      <c r="M468" s="35" t="s">
        <v>168</v>
      </c>
      <c r="N468" s="35" t="s">
        <v>20</v>
      </c>
      <c r="O468" s="3">
        <v>1</v>
      </c>
      <c r="P468" s="305" t="s">
        <v>1056</v>
      </c>
      <c r="Q468" s="40">
        <v>5</v>
      </c>
      <c r="R468" s="4" t="s">
        <v>221</v>
      </c>
      <c r="S468" s="41">
        <f>RawDataGenPO[[#This Row],[Total price]]/RawDataGenPO[[#This Row],[Qty'']]</f>
        <v>130</v>
      </c>
      <c r="T468" s="42">
        <v>650</v>
      </c>
      <c r="U468" s="13" t="s">
        <v>149</v>
      </c>
      <c r="V468" s="35" t="s">
        <v>1057</v>
      </c>
      <c r="W468" s="4" t="s">
        <v>9</v>
      </c>
      <c r="X468" s="4"/>
      <c r="Y468" s="14">
        <v>45587</v>
      </c>
      <c r="Z468" s="14"/>
      <c r="AA468" s="191">
        <f>IF(RawDataGenPO[[#This Row],[Date Gen PO]]="","",RawDataGenPO[[#This Row],[Date recive bill]]-RawDataGenPO[[#This Row],[Date Gen PO]])</f>
        <v>14</v>
      </c>
      <c r="AB468" s="192" t="str">
        <f>IF(RawDataGenPO[[#This Row],[GRN-PO date (Day)]]&gt;RawDataGenPO[[#This Row],[Lead time delivery (day)]],"over deliverry","Ontime")</f>
        <v>Ontime</v>
      </c>
      <c r="AC468" s="194"/>
    </row>
    <row r="469" spans="1:29" s="11" customFormat="1" x14ac:dyDescent="0.3">
      <c r="A469" s="4">
        <f>ROW()-ROW(RawDataGenPO[[#Headers],[No.]])</f>
        <v>468</v>
      </c>
      <c r="B469" s="35" t="s">
        <v>18</v>
      </c>
      <c r="C469" s="43">
        <v>45566</v>
      </c>
      <c r="D469" s="38"/>
      <c r="E469" s="38"/>
      <c r="F469" s="43">
        <v>45566</v>
      </c>
      <c r="G469" s="101" t="s">
        <v>1054</v>
      </c>
      <c r="H469" s="4" t="s">
        <v>1055</v>
      </c>
      <c r="I469" s="156">
        <f>IF(RawDataGenPO[[#This Row],[PO No.]]="","",RawDataGenPO[[#This Row],[DMY Create PR]]+7)</f>
        <v>45573</v>
      </c>
      <c r="J469" s="156"/>
      <c r="K469" s="153">
        <v>30</v>
      </c>
      <c r="L469" s="4" t="s">
        <v>145</v>
      </c>
      <c r="M469" s="35" t="s">
        <v>168</v>
      </c>
      <c r="N469" s="35" t="s">
        <v>20</v>
      </c>
      <c r="O469" s="3">
        <v>2</v>
      </c>
      <c r="P469" s="39" t="s">
        <v>1058</v>
      </c>
      <c r="Q469" s="40">
        <v>5</v>
      </c>
      <c r="R469" s="4" t="s">
        <v>221</v>
      </c>
      <c r="S469" s="41">
        <f>RawDataGenPO[[#This Row],[Total price]]/RawDataGenPO[[#This Row],[Qty'']]</f>
        <v>530</v>
      </c>
      <c r="T469" s="42">
        <v>2650</v>
      </c>
      <c r="U469" s="13" t="s">
        <v>149</v>
      </c>
      <c r="V469" s="35" t="s">
        <v>1057</v>
      </c>
      <c r="W469" s="4" t="s">
        <v>9</v>
      </c>
      <c r="X469" s="4"/>
      <c r="Y469" s="14">
        <v>45587</v>
      </c>
      <c r="Z469" s="14"/>
      <c r="AA469" s="191">
        <f>IF(RawDataGenPO[[#This Row],[Date Gen PO]]="","",RawDataGenPO[[#This Row],[Date recive bill]]-RawDataGenPO[[#This Row],[Date Gen PO]])</f>
        <v>14</v>
      </c>
      <c r="AB469" s="192" t="str">
        <f>IF(RawDataGenPO[[#This Row],[GRN-PO date (Day)]]&gt;RawDataGenPO[[#This Row],[Lead time delivery (day)]],"over deliverry","Ontime")</f>
        <v>Ontime</v>
      </c>
      <c r="AC469" s="194"/>
    </row>
    <row r="470" spans="1:29" s="11" customFormat="1" x14ac:dyDescent="0.3">
      <c r="A470" s="4">
        <f>ROW()-ROW(RawDataGenPO[[#Headers],[No.]])</f>
        <v>469</v>
      </c>
      <c r="B470" s="35" t="s">
        <v>18</v>
      </c>
      <c r="C470" s="43">
        <v>45566</v>
      </c>
      <c r="D470" s="38"/>
      <c r="E470" s="38"/>
      <c r="F470" s="43">
        <v>45566</v>
      </c>
      <c r="G470" s="101" t="s">
        <v>1054</v>
      </c>
      <c r="H470" s="4" t="s">
        <v>1055</v>
      </c>
      <c r="I470" s="156">
        <f>IF(RawDataGenPO[[#This Row],[PO No.]]="","",RawDataGenPO[[#This Row],[DMY Create PR]]+7)</f>
        <v>45573</v>
      </c>
      <c r="J470" s="156"/>
      <c r="K470" s="153">
        <v>30</v>
      </c>
      <c r="L470" s="4" t="s">
        <v>145</v>
      </c>
      <c r="M470" s="35" t="s">
        <v>168</v>
      </c>
      <c r="N470" s="35" t="s">
        <v>20</v>
      </c>
      <c r="O470" s="3">
        <v>2</v>
      </c>
      <c r="P470" s="39" t="s">
        <v>1059</v>
      </c>
      <c r="Q470" s="40">
        <v>10</v>
      </c>
      <c r="R470" s="4" t="s">
        <v>221</v>
      </c>
      <c r="S470" s="41">
        <f>RawDataGenPO[[#This Row],[Total price]]/RawDataGenPO[[#This Row],[Qty'']]</f>
        <v>1450</v>
      </c>
      <c r="T470" s="42">
        <v>14500</v>
      </c>
      <c r="U470" s="13" t="s">
        <v>149</v>
      </c>
      <c r="V470" s="35" t="s">
        <v>1057</v>
      </c>
      <c r="W470" s="4" t="s">
        <v>9</v>
      </c>
      <c r="X470" s="4"/>
      <c r="Y470" s="14">
        <v>45587</v>
      </c>
      <c r="Z470" s="14"/>
      <c r="AA470" s="191">
        <f>IF(RawDataGenPO[[#This Row],[Date Gen PO]]="","",RawDataGenPO[[#This Row],[Date recive bill]]-RawDataGenPO[[#This Row],[Date Gen PO]])</f>
        <v>14</v>
      </c>
      <c r="AB470" s="192" t="str">
        <f>IF(RawDataGenPO[[#This Row],[GRN-PO date (Day)]]&gt;RawDataGenPO[[#This Row],[Lead time delivery (day)]],"over deliverry","Ontime")</f>
        <v>Ontime</v>
      </c>
      <c r="AC470" s="194"/>
    </row>
    <row r="471" spans="1:29" s="11" customFormat="1" x14ac:dyDescent="0.3">
      <c r="A471" s="4">
        <f>ROW()-ROW(RawDataGenPO[[#Headers],[No.]])</f>
        <v>470</v>
      </c>
      <c r="B471" s="35" t="s">
        <v>18</v>
      </c>
      <c r="C471" s="43">
        <v>45562</v>
      </c>
      <c r="D471" s="38"/>
      <c r="E471" s="38"/>
      <c r="F471" s="43">
        <v>45562</v>
      </c>
      <c r="G471" s="4" t="s">
        <v>1060</v>
      </c>
      <c r="H471" s="60" t="s">
        <v>1061</v>
      </c>
      <c r="I471" s="156">
        <f>IF(RawDataGenPO[[#This Row],[PO No.]]="","",RawDataGenPO[[#This Row],[DMY Create PR]]+7)</f>
        <v>45569</v>
      </c>
      <c r="J471" s="156"/>
      <c r="K471" s="153">
        <v>30</v>
      </c>
      <c r="L471" s="4" t="s">
        <v>1062</v>
      </c>
      <c r="M471" s="35" t="s">
        <v>187</v>
      </c>
      <c r="N471" s="35" t="s">
        <v>28</v>
      </c>
      <c r="O471" s="3">
        <v>1</v>
      </c>
      <c r="P471" s="39" t="s">
        <v>1063</v>
      </c>
      <c r="Q471" s="40">
        <v>1</v>
      </c>
      <c r="R471" s="4" t="s">
        <v>290</v>
      </c>
      <c r="S471" s="41">
        <f>RawDataGenPO[[#This Row],[Total price]]/RawDataGenPO[[#This Row],[Qty'']]</f>
        <v>2820</v>
      </c>
      <c r="T471" s="42">
        <v>2820</v>
      </c>
      <c r="U471" s="13" t="s">
        <v>149</v>
      </c>
      <c r="V471" s="35" t="s">
        <v>521</v>
      </c>
      <c r="W471" s="4" t="s">
        <v>9</v>
      </c>
      <c r="X471" s="4"/>
      <c r="Y471" s="14">
        <v>45583</v>
      </c>
      <c r="Z471" s="14"/>
      <c r="AA471" s="191">
        <f>IF(RawDataGenPO[[#This Row],[Date Gen PO]]="","",RawDataGenPO[[#This Row],[Date recive bill]]-RawDataGenPO[[#This Row],[Date Gen PO]])</f>
        <v>14</v>
      </c>
      <c r="AB471" s="192" t="str">
        <f>IF(RawDataGenPO[[#This Row],[GRN-PO date (Day)]]&gt;RawDataGenPO[[#This Row],[Lead time delivery (day)]],"over deliverry","Ontime")</f>
        <v>Ontime</v>
      </c>
      <c r="AC471" s="194"/>
    </row>
    <row r="472" spans="1:29" s="11" customFormat="1" x14ac:dyDescent="0.3">
      <c r="A472" s="4">
        <f>ROW()-ROW(RawDataGenPO[[#Headers],[No.]])</f>
        <v>471</v>
      </c>
      <c r="B472" s="35" t="s">
        <v>18</v>
      </c>
      <c r="C472" s="43">
        <v>45562</v>
      </c>
      <c r="D472" s="38"/>
      <c r="E472" s="38"/>
      <c r="F472" s="43">
        <v>45562</v>
      </c>
      <c r="G472" s="4" t="s">
        <v>1064</v>
      </c>
      <c r="H472" s="106" t="s">
        <v>1065</v>
      </c>
      <c r="I472" s="156">
        <f>IF(RawDataGenPO[[#This Row],[PO No.]]="","",RawDataGenPO[[#This Row],[DMY Create PR]]+7)</f>
        <v>45569</v>
      </c>
      <c r="J472" s="156"/>
      <c r="K472" s="153">
        <v>30</v>
      </c>
      <c r="L472" s="4" t="s">
        <v>145</v>
      </c>
      <c r="M472" s="35" t="s">
        <v>636</v>
      </c>
      <c r="N472" s="35" t="s">
        <v>23</v>
      </c>
      <c r="O472" s="3">
        <v>1</v>
      </c>
      <c r="P472" s="39" t="s">
        <v>1066</v>
      </c>
      <c r="Q472" s="40">
        <v>1</v>
      </c>
      <c r="R472" s="4" t="s">
        <v>221</v>
      </c>
      <c r="S472" s="41">
        <f>RawDataGenPO[[#This Row],[Total price]]/RawDataGenPO[[#This Row],[Qty'']]</f>
        <v>2000</v>
      </c>
      <c r="T472" s="42">
        <v>2000</v>
      </c>
      <c r="U472" s="13" t="s">
        <v>149</v>
      </c>
      <c r="V472" s="35" t="s">
        <v>1067</v>
      </c>
      <c r="W472" s="4" t="s">
        <v>9</v>
      </c>
      <c r="X472" s="4"/>
      <c r="Y472" s="14">
        <v>45583</v>
      </c>
      <c r="Z472" s="14"/>
      <c r="AA472" s="191">
        <f>IF(RawDataGenPO[[#This Row],[Date Gen PO]]="","",RawDataGenPO[[#This Row],[Date recive bill]]-RawDataGenPO[[#This Row],[Date Gen PO]])</f>
        <v>14</v>
      </c>
      <c r="AB472" s="192" t="str">
        <f>IF(RawDataGenPO[[#This Row],[GRN-PO date (Day)]]&gt;RawDataGenPO[[#This Row],[Lead time delivery (day)]],"over deliverry","Ontime")</f>
        <v>Ontime</v>
      </c>
      <c r="AC472" s="194"/>
    </row>
    <row r="473" spans="1:29" s="11" customFormat="1" x14ac:dyDescent="0.3">
      <c r="A473" s="4">
        <f>ROW()-ROW(RawDataGenPO[[#Headers],[No.]])</f>
        <v>472</v>
      </c>
      <c r="B473" s="35" t="s">
        <v>18</v>
      </c>
      <c r="C473" s="43">
        <v>45562</v>
      </c>
      <c r="D473" s="38"/>
      <c r="E473" s="38"/>
      <c r="F473" s="43">
        <v>45562</v>
      </c>
      <c r="G473" s="4" t="s">
        <v>1064</v>
      </c>
      <c r="H473" s="107" t="s">
        <v>1065</v>
      </c>
      <c r="I473" s="156">
        <f>IF(RawDataGenPO[[#This Row],[PO No.]]="","",RawDataGenPO[[#This Row],[DMY Create PR]]+7)</f>
        <v>45569</v>
      </c>
      <c r="J473" s="156"/>
      <c r="K473" s="153">
        <v>30</v>
      </c>
      <c r="L473" s="4" t="s">
        <v>876</v>
      </c>
      <c r="M473" s="35" t="s">
        <v>636</v>
      </c>
      <c r="N473" s="35" t="s">
        <v>23</v>
      </c>
      <c r="O473" s="3">
        <v>2</v>
      </c>
      <c r="P473" s="39" t="s">
        <v>877</v>
      </c>
      <c r="Q473" s="40">
        <v>1</v>
      </c>
      <c r="R473" s="4" t="s">
        <v>221</v>
      </c>
      <c r="S473" s="41">
        <f>RawDataGenPO[[#This Row],[Total price]]/RawDataGenPO[[#This Row],[Qty'']]</f>
        <v>300</v>
      </c>
      <c r="T473" s="42">
        <v>300</v>
      </c>
      <c r="U473" s="13" t="s">
        <v>149</v>
      </c>
      <c r="V473" s="35" t="s">
        <v>1067</v>
      </c>
      <c r="W473" s="4" t="s">
        <v>9</v>
      </c>
      <c r="X473" s="4"/>
      <c r="Y473" s="14">
        <v>45583</v>
      </c>
      <c r="Z473" s="14"/>
      <c r="AA473" s="191">
        <f>IF(RawDataGenPO[[#This Row],[Date Gen PO]]="","",RawDataGenPO[[#This Row],[Date recive bill]]-RawDataGenPO[[#This Row],[Date Gen PO]])</f>
        <v>14</v>
      </c>
      <c r="AB473" s="192" t="str">
        <f>IF(RawDataGenPO[[#This Row],[GRN-PO date (Day)]]&gt;RawDataGenPO[[#This Row],[Lead time delivery (day)]],"over deliverry","Ontime")</f>
        <v>Ontime</v>
      </c>
      <c r="AC473" s="194"/>
    </row>
    <row r="474" spans="1:29" s="11" customFormat="1" x14ac:dyDescent="0.3">
      <c r="A474" s="4">
        <f>ROW()-ROW(RawDataGenPO[[#Headers],[No.]])</f>
        <v>473</v>
      </c>
      <c r="B474" s="35" t="s">
        <v>18</v>
      </c>
      <c r="C474" s="43">
        <v>45567</v>
      </c>
      <c r="D474" s="38"/>
      <c r="E474" s="38"/>
      <c r="F474" s="43">
        <v>45567</v>
      </c>
      <c r="G474" s="4" t="s">
        <v>1068</v>
      </c>
      <c r="H474" s="4" t="s">
        <v>1069</v>
      </c>
      <c r="I474" s="156">
        <f>IF(RawDataGenPO[[#This Row],[PO No.]]="","",RawDataGenPO[[#This Row],[DMY Create PR]]+7)</f>
        <v>45574</v>
      </c>
      <c r="J474" s="156"/>
      <c r="K474" s="153">
        <f>IF(RawDataGenPO[[#This Row],[PO No.]]="","",10)</f>
        <v>10</v>
      </c>
      <c r="L474" s="4" t="s">
        <v>145</v>
      </c>
      <c r="M474" s="35" t="s">
        <v>623</v>
      </c>
      <c r="N474" s="35" t="s">
        <v>23</v>
      </c>
      <c r="O474" s="3">
        <v>1</v>
      </c>
      <c r="P474" s="39" t="s">
        <v>1070</v>
      </c>
      <c r="Q474" s="40">
        <v>4</v>
      </c>
      <c r="R474" s="4" t="s">
        <v>221</v>
      </c>
      <c r="S474" s="41">
        <f>RawDataGenPO[[#This Row],[Total price]]/RawDataGenPO[[#This Row],[Qty'']]</f>
        <v>549</v>
      </c>
      <c r="T474" s="42">
        <v>2196</v>
      </c>
      <c r="U474" s="16"/>
      <c r="V474" s="35" t="s">
        <v>1071</v>
      </c>
      <c r="W474" s="4" t="s">
        <v>9</v>
      </c>
      <c r="X474" s="4"/>
      <c r="Y474" s="14">
        <v>45583</v>
      </c>
      <c r="Z474" s="14"/>
      <c r="AA474" s="191">
        <f>IF(RawDataGenPO[[#This Row],[Date Gen PO]]="","",RawDataGenPO[[#This Row],[Date recive bill]]-RawDataGenPO[[#This Row],[Date Gen PO]])</f>
        <v>9</v>
      </c>
      <c r="AB474" s="192" t="str">
        <f>IF(RawDataGenPO[[#This Row],[GRN-PO date (Day)]]&gt;RawDataGenPO[[#This Row],[Lead time delivery (day)]],"over deliverry","Ontime")</f>
        <v>Ontime</v>
      </c>
      <c r="AC474" s="194"/>
    </row>
    <row r="475" spans="1:29" s="11" customFormat="1" x14ac:dyDescent="0.3">
      <c r="A475" s="4">
        <f>ROW()-ROW(RawDataGenPO[[#Headers],[No.]])</f>
        <v>474</v>
      </c>
      <c r="B475" s="35" t="s">
        <v>18</v>
      </c>
      <c r="C475" s="43">
        <v>45567</v>
      </c>
      <c r="D475" s="38"/>
      <c r="E475" s="38"/>
      <c r="F475" s="43">
        <v>45567</v>
      </c>
      <c r="G475" s="4" t="s">
        <v>1068</v>
      </c>
      <c r="H475" s="4" t="s">
        <v>1069</v>
      </c>
      <c r="I475" s="156">
        <f>IF(RawDataGenPO[[#This Row],[PO No.]]="","",RawDataGenPO[[#This Row],[DMY Create PR]]+7)</f>
        <v>45574</v>
      </c>
      <c r="J475" s="156"/>
      <c r="K475" s="153">
        <f>IF(RawDataGenPO[[#This Row],[PO No.]]="","",10)</f>
        <v>10</v>
      </c>
      <c r="L475" s="4" t="s">
        <v>145</v>
      </c>
      <c r="M475" s="35" t="s">
        <v>623</v>
      </c>
      <c r="N475" s="35" t="s">
        <v>23</v>
      </c>
      <c r="O475" s="3">
        <v>2</v>
      </c>
      <c r="P475" s="39" t="s">
        <v>1072</v>
      </c>
      <c r="Q475" s="40">
        <v>4</v>
      </c>
      <c r="R475" s="4" t="s">
        <v>221</v>
      </c>
      <c r="S475" s="41">
        <f>RawDataGenPO[[#This Row],[Total price]]/RawDataGenPO[[#This Row],[Qty'']]</f>
        <v>801</v>
      </c>
      <c r="T475" s="42">
        <v>3204</v>
      </c>
      <c r="U475" s="16"/>
      <c r="V475" s="35" t="s">
        <v>1071</v>
      </c>
      <c r="W475" s="4" t="s">
        <v>9</v>
      </c>
      <c r="X475" s="4"/>
      <c r="Y475" s="14">
        <v>45583</v>
      </c>
      <c r="Z475" s="14"/>
      <c r="AA475" s="191">
        <f>IF(RawDataGenPO[[#This Row],[Date Gen PO]]="","",RawDataGenPO[[#This Row],[Date recive bill]]-RawDataGenPO[[#This Row],[Date Gen PO]])</f>
        <v>9</v>
      </c>
      <c r="AB475" s="192" t="str">
        <f>IF(RawDataGenPO[[#This Row],[GRN-PO date (Day)]]&gt;RawDataGenPO[[#This Row],[Lead time delivery (day)]],"over deliverry","Ontime")</f>
        <v>Ontime</v>
      </c>
      <c r="AC475" s="194"/>
    </row>
    <row r="476" spans="1:29" s="11" customFormat="1" x14ac:dyDescent="0.3">
      <c r="A476" s="4">
        <f>ROW()-ROW(RawDataGenPO[[#Headers],[No.]])</f>
        <v>475</v>
      </c>
      <c r="B476" s="35" t="s">
        <v>18</v>
      </c>
      <c r="C476" s="43">
        <v>45567</v>
      </c>
      <c r="D476" s="38"/>
      <c r="E476" s="38"/>
      <c r="F476" s="43">
        <v>45567</v>
      </c>
      <c r="G476" s="4" t="s">
        <v>1068</v>
      </c>
      <c r="H476" s="4" t="s">
        <v>1073</v>
      </c>
      <c r="I476" s="156">
        <f>IF(RawDataGenPO[[#This Row],[PO No.]]="","",RawDataGenPO[[#This Row],[DMY Create PR]]+7)</f>
        <v>45574</v>
      </c>
      <c r="J476" s="156"/>
      <c r="K476" s="153">
        <f>IF(RawDataGenPO[[#This Row],[PO No.]]="","",10)</f>
        <v>10</v>
      </c>
      <c r="L476" s="4" t="s">
        <v>145</v>
      </c>
      <c r="M476" s="35" t="s">
        <v>623</v>
      </c>
      <c r="N476" s="35" t="s">
        <v>23</v>
      </c>
      <c r="O476" s="3">
        <v>1</v>
      </c>
      <c r="P476" s="305" t="s">
        <v>1074</v>
      </c>
      <c r="Q476" s="40">
        <v>8</v>
      </c>
      <c r="R476" s="4" t="s">
        <v>221</v>
      </c>
      <c r="S476" s="41">
        <f>RawDataGenPO[[#This Row],[Total price]]/RawDataGenPO[[#This Row],[Qty'']]</f>
        <v>180</v>
      </c>
      <c r="T476" s="42">
        <v>1440</v>
      </c>
      <c r="U476" s="13" t="s">
        <v>149</v>
      </c>
      <c r="V476" s="35" t="s">
        <v>521</v>
      </c>
      <c r="W476" s="4" t="s">
        <v>9</v>
      </c>
      <c r="X476" s="4"/>
      <c r="Y476" s="14">
        <v>45583</v>
      </c>
      <c r="Z476" s="14"/>
      <c r="AA476" s="191">
        <f>IF(RawDataGenPO[[#This Row],[Date Gen PO]]="","",RawDataGenPO[[#This Row],[Date recive bill]]-RawDataGenPO[[#This Row],[Date Gen PO]])</f>
        <v>9</v>
      </c>
      <c r="AB476" s="192" t="str">
        <f>IF(RawDataGenPO[[#This Row],[GRN-PO date (Day)]]&gt;RawDataGenPO[[#This Row],[Lead time delivery (day)]],"over deliverry","Ontime")</f>
        <v>Ontime</v>
      </c>
      <c r="AC476" s="194"/>
    </row>
    <row r="477" spans="1:29" s="11" customFormat="1" x14ac:dyDescent="0.3">
      <c r="A477" s="4">
        <f>ROW()-ROW(RawDataGenPO[[#Headers],[No.]])</f>
        <v>476</v>
      </c>
      <c r="B477" s="35" t="s">
        <v>18</v>
      </c>
      <c r="C477" s="43">
        <v>45567</v>
      </c>
      <c r="D477" s="38"/>
      <c r="E477" s="38"/>
      <c r="F477" s="43">
        <v>45567</v>
      </c>
      <c r="G477" s="4" t="s">
        <v>1068</v>
      </c>
      <c r="H477" s="4" t="s">
        <v>1073</v>
      </c>
      <c r="I477" s="156">
        <f>IF(RawDataGenPO[[#This Row],[PO No.]]="","",RawDataGenPO[[#This Row],[DMY Create PR]]+7)</f>
        <v>45574</v>
      </c>
      <c r="J477" s="156"/>
      <c r="K477" s="153">
        <f>IF(RawDataGenPO[[#This Row],[PO No.]]="","",10)</f>
        <v>10</v>
      </c>
      <c r="L477" s="4" t="s">
        <v>145</v>
      </c>
      <c r="M477" s="35" t="s">
        <v>623</v>
      </c>
      <c r="N477" s="35" t="s">
        <v>23</v>
      </c>
      <c r="O477" s="3">
        <v>2</v>
      </c>
      <c r="P477" s="39" t="s">
        <v>1075</v>
      </c>
      <c r="Q477" s="40">
        <v>40</v>
      </c>
      <c r="R477" s="4" t="s">
        <v>221</v>
      </c>
      <c r="S477" s="41">
        <f>RawDataGenPO[[#This Row],[Total price]]/RawDataGenPO[[#This Row],[Qty'']]</f>
        <v>6</v>
      </c>
      <c r="T477" s="42">
        <v>240</v>
      </c>
      <c r="U477" s="13" t="s">
        <v>149</v>
      </c>
      <c r="V477" s="35" t="s">
        <v>521</v>
      </c>
      <c r="W477" s="4" t="s">
        <v>9</v>
      </c>
      <c r="X477" s="4"/>
      <c r="Y477" s="14">
        <v>45583</v>
      </c>
      <c r="Z477" s="14"/>
      <c r="AA477" s="191">
        <f>IF(RawDataGenPO[[#This Row],[Date Gen PO]]="","",RawDataGenPO[[#This Row],[Date recive bill]]-RawDataGenPO[[#This Row],[Date Gen PO]])</f>
        <v>9</v>
      </c>
      <c r="AB477" s="192" t="str">
        <f>IF(RawDataGenPO[[#This Row],[GRN-PO date (Day)]]&gt;RawDataGenPO[[#This Row],[Lead time delivery (day)]],"over deliverry","Ontime")</f>
        <v>Ontime</v>
      </c>
      <c r="AC477" s="194"/>
    </row>
    <row r="478" spans="1:29" s="11" customFormat="1" x14ac:dyDescent="0.3">
      <c r="A478" s="4">
        <f>ROW()-ROW(RawDataGenPO[[#Headers],[No.]])</f>
        <v>477</v>
      </c>
      <c r="B478" s="35" t="s">
        <v>18</v>
      </c>
      <c r="C478" s="43">
        <v>45567</v>
      </c>
      <c r="D478" s="38"/>
      <c r="E478" s="38"/>
      <c r="F478" s="43">
        <v>45567</v>
      </c>
      <c r="G478" s="4" t="s">
        <v>1068</v>
      </c>
      <c r="H478" s="4" t="s">
        <v>1073</v>
      </c>
      <c r="I478" s="156">
        <f>IF(RawDataGenPO[[#This Row],[PO No.]]="","",RawDataGenPO[[#This Row],[DMY Create PR]]+7)</f>
        <v>45574</v>
      </c>
      <c r="J478" s="156"/>
      <c r="K478" s="153">
        <f>IF(RawDataGenPO[[#This Row],[PO No.]]="","",10)</f>
        <v>10</v>
      </c>
      <c r="L478" s="4" t="s">
        <v>145</v>
      </c>
      <c r="M478" s="35" t="s">
        <v>623</v>
      </c>
      <c r="N478" s="35" t="s">
        <v>23</v>
      </c>
      <c r="O478" s="3">
        <v>3</v>
      </c>
      <c r="P478" s="39" t="s">
        <v>1076</v>
      </c>
      <c r="Q478" s="40">
        <v>40</v>
      </c>
      <c r="R478" s="4" t="s">
        <v>221</v>
      </c>
      <c r="S478" s="41">
        <f>RawDataGenPO[[#This Row],[Total price]]/RawDataGenPO[[#This Row],[Qty'']]</f>
        <v>7</v>
      </c>
      <c r="T478" s="42">
        <v>280</v>
      </c>
      <c r="U478" s="13" t="s">
        <v>149</v>
      </c>
      <c r="V478" s="35" t="s">
        <v>521</v>
      </c>
      <c r="W478" s="4" t="s">
        <v>9</v>
      </c>
      <c r="X478" s="4"/>
      <c r="Y478" s="14">
        <v>45583</v>
      </c>
      <c r="Z478" s="14"/>
      <c r="AA478" s="191">
        <f>IF(RawDataGenPO[[#This Row],[Date Gen PO]]="","",RawDataGenPO[[#This Row],[Date recive bill]]-RawDataGenPO[[#This Row],[Date Gen PO]])</f>
        <v>9</v>
      </c>
      <c r="AB478" s="192" t="str">
        <f>IF(RawDataGenPO[[#This Row],[GRN-PO date (Day)]]&gt;RawDataGenPO[[#This Row],[Lead time delivery (day)]],"over deliverry","Ontime")</f>
        <v>Ontime</v>
      </c>
      <c r="AC478" s="194"/>
    </row>
    <row r="479" spans="1:29" s="11" customFormat="1" x14ac:dyDescent="0.3">
      <c r="A479" s="4">
        <f>ROW()-ROW(RawDataGenPO[[#Headers],[No.]])</f>
        <v>478</v>
      </c>
      <c r="B479" s="35" t="s">
        <v>18</v>
      </c>
      <c r="C479" s="43">
        <v>45567</v>
      </c>
      <c r="D479" s="38"/>
      <c r="E479" s="38"/>
      <c r="F479" s="43">
        <v>45567</v>
      </c>
      <c r="G479" s="4" t="s">
        <v>1068</v>
      </c>
      <c r="H479" s="4" t="s">
        <v>1073</v>
      </c>
      <c r="I479" s="156">
        <f>IF(RawDataGenPO[[#This Row],[PO No.]]="","",RawDataGenPO[[#This Row],[DMY Create PR]]+7)</f>
        <v>45574</v>
      </c>
      <c r="J479" s="156"/>
      <c r="K479" s="153">
        <f>IF(RawDataGenPO[[#This Row],[PO No.]]="","",10)</f>
        <v>10</v>
      </c>
      <c r="L479" s="4" t="s">
        <v>145</v>
      </c>
      <c r="M479" s="35" t="s">
        <v>623</v>
      </c>
      <c r="N479" s="35" t="s">
        <v>23</v>
      </c>
      <c r="O479" s="3">
        <v>4</v>
      </c>
      <c r="P479" s="39" t="s">
        <v>1077</v>
      </c>
      <c r="Q479" s="40">
        <v>1</v>
      </c>
      <c r="R479" s="4" t="s">
        <v>221</v>
      </c>
      <c r="S479" s="41">
        <f>RawDataGenPO[[#This Row],[Total price]]/RawDataGenPO[[#This Row],[Qty'']]</f>
        <v>2450</v>
      </c>
      <c r="T479" s="42">
        <v>2450</v>
      </c>
      <c r="U479" s="13" t="s">
        <v>149</v>
      </c>
      <c r="V479" s="35" t="s">
        <v>521</v>
      </c>
      <c r="W479" s="4" t="s">
        <v>9</v>
      </c>
      <c r="X479" s="4"/>
      <c r="Y479" s="14">
        <v>45583</v>
      </c>
      <c r="Z479" s="14"/>
      <c r="AA479" s="191">
        <f>IF(RawDataGenPO[[#This Row],[Date Gen PO]]="","",RawDataGenPO[[#This Row],[Date recive bill]]-RawDataGenPO[[#This Row],[Date Gen PO]])</f>
        <v>9</v>
      </c>
      <c r="AB479" s="192" t="str">
        <f>IF(RawDataGenPO[[#This Row],[GRN-PO date (Day)]]&gt;RawDataGenPO[[#This Row],[Lead time delivery (day)]],"over deliverry","Ontime")</f>
        <v>Ontime</v>
      </c>
      <c r="AC479" s="194"/>
    </row>
    <row r="480" spans="1:29" s="11" customFormat="1" x14ac:dyDescent="0.3">
      <c r="A480" s="4">
        <f>ROW()-ROW(RawDataGenPO[[#Headers],[No.]])</f>
        <v>479</v>
      </c>
      <c r="B480" s="35" t="s">
        <v>18</v>
      </c>
      <c r="C480" s="43">
        <v>45567</v>
      </c>
      <c r="D480" s="38"/>
      <c r="E480" s="38"/>
      <c r="F480" s="43">
        <v>45567</v>
      </c>
      <c r="G480" s="4" t="s">
        <v>1068</v>
      </c>
      <c r="H480" s="4" t="s">
        <v>1078</v>
      </c>
      <c r="I480" s="156">
        <f>IF(RawDataGenPO[[#This Row],[PO No.]]="","",RawDataGenPO[[#This Row],[DMY Create PR]]+7)</f>
        <v>45574</v>
      </c>
      <c r="J480" s="156"/>
      <c r="K480" s="153">
        <v>30</v>
      </c>
      <c r="L480" s="4" t="s">
        <v>145</v>
      </c>
      <c r="M480" s="35" t="s">
        <v>623</v>
      </c>
      <c r="N480" s="35" t="s">
        <v>23</v>
      </c>
      <c r="O480" s="3">
        <v>1</v>
      </c>
      <c r="P480" s="39" t="s">
        <v>1079</v>
      </c>
      <c r="Q480" s="40">
        <v>2</v>
      </c>
      <c r="R480" s="4" t="s">
        <v>221</v>
      </c>
      <c r="S480" s="41">
        <f>RawDataGenPO[[#This Row],[Total price]]/RawDataGenPO[[#This Row],[Qty'']]</f>
        <v>320</v>
      </c>
      <c r="T480" s="42">
        <v>640</v>
      </c>
      <c r="U480" s="13" t="s">
        <v>149</v>
      </c>
      <c r="V480" s="35" t="s">
        <v>263</v>
      </c>
      <c r="W480" s="4" t="s">
        <v>9</v>
      </c>
      <c r="X480" s="4"/>
      <c r="Y480" s="14">
        <v>45589</v>
      </c>
      <c r="Z480" s="14"/>
      <c r="AA480" s="191">
        <f>IF(RawDataGenPO[[#This Row],[Date Gen PO]]="","",RawDataGenPO[[#This Row],[Date recive bill]]-RawDataGenPO[[#This Row],[Date Gen PO]])</f>
        <v>15</v>
      </c>
      <c r="AB480" s="192" t="str">
        <f>IF(RawDataGenPO[[#This Row],[GRN-PO date (Day)]]&gt;RawDataGenPO[[#This Row],[Lead time delivery (day)]],"over deliverry","Ontime")</f>
        <v>Ontime</v>
      </c>
      <c r="AC480" s="194"/>
    </row>
    <row r="481" spans="1:29" s="11" customFormat="1" x14ac:dyDescent="0.3">
      <c r="A481" s="4">
        <f>ROW()-ROW(RawDataGenPO[[#Headers],[No.]])</f>
        <v>480</v>
      </c>
      <c r="B481" s="35" t="s">
        <v>18</v>
      </c>
      <c r="C481" s="43">
        <v>45567</v>
      </c>
      <c r="D481" s="38"/>
      <c r="E481" s="38"/>
      <c r="F481" s="43">
        <v>45567</v>
      </c>
      <c r="G481" s="4" t="s">
        <v>1068</v>
      </c>
      <c r="H481" s="4" t="s">
        <v>1078</v>
      </c>
      <c r="I481" s="156">
        <f>IF(RawDataGenPO[[#This Row],[PO No.]]="","",RawDataGenPO[[#This Row],[DMY Create PR]]+7)</f>
        <v>45574</v>
      </c>
      <c r="J481" s="156"/>
      <c r="K481" s="153">
        <v>30</v>
      </c>
      <c r="L481" s="4" t="s">
        <v>145</v>
      </c>
      <c r="M481" s="35" t="s">
        <v>623</v>
      </c>
      <c r="N481" s="35" t="s">
        <v>23</v>
      </c>
      <c r="O481" s="3">
        <v>2</v>
      </c>
      <c r="P481" s="39" t="s">
        <v>1080</v>
      </c>
      <c r="Q481" s="40">
        <v>40</v>
      </c>
      <c r="R481" s="4" t="s">
        <v>221</v>
      </c>
      <c r="S481" s="41">
        <f>RawDataGenPO[[#This Row],[Total price]]/RawDataGenPO[[#This Row],[Qty'']]</f>
        <v>7</v>
      </c>
      <c r="T481" s="42">
        <v>280</v>
      </c>
      <c r="U481" s="13" t="s">
        <v>149</v>
      </c>
      <c r="V481" s="35" t="s">
        <v>263</v>
      </c>
      <c r="W481" s="4" t="s">
        <v>9</v>
      </c>
      <c r="X481" s="4"/>
      <c r="Y481" s="14">
        <v>45589</v>
      </c>
      <c r="Z481" s="14"/>
      <c r="AA481" s="191">
        <f>IF(RawDataGenPO[[#This Row],[Date Gen PO]]="","",RawDataGenPO[[#This Row],[Date recive bill]]-RawDataGenPO[[#This Row],[Date Gen PO]])</f>
        <v>15</v>
      </c>
      <c r="AB481" s="192" t="str">
        <f>IF(RawDataGenPO[[#This Row],[GRN-PO date (Day)]]&gt;RawDataGenPO[[#This Row],[Lead time delivery (day)]],"over deliverry","Ontime")</f>
        <v>Ontime</v>
      </c>
      <c r="AC481" s="194"/>
    </row>
    <row r="482" spans="1:29" s="11" customFormat="1" x14ac:dyDescent="0.3">
      <c r="A482" s="4">
        <f>ROW()-ROW(RawDataGenPO[[#Headers],[No.]])</f>
        <v>481</v>
      </c>
      <c r="B482" s="35" t="s">
        <v>18</v>
      </c>
      <c r="C482" s="43">
        <v>45570</v>
      </c>
      <c r="D482" s="7"/>
      <c r="E482" s="38"/>
      <c r="F482" s="43">
        <v>45570</v>
      </c>
      <c r="G482" s="4" t="s">
        <v>1081</v>
      </c>
      <c r="H482" s="4" t="s">
        <v>1082</v>
      </c>
      <c r="I482" s="156">
        <f>IF(RawDataGenPO[[#This Row],[PO No.]]="","",RawDataGenPO[[#This Row],[DMY Create PR]]+7)</f>
        <v>45577</v>
      </c>
      <c r="J482" s="156"/>
      <c r="K482" s="153">
        <v>30</v>
      </c>
      <c r="L482" s="4" t="s">
        <v>193</v>
      </c>
      <c r="M482" s="35" t="s">
        <v>217</v>
      </c>
      <c r="N482" s="35" t="s">
        <v>19</v>
      </c>
      <c r="O482" s="3">
        <v>3</v>
      </c>
      <c r="P482" s="39" t="s">
        <v>1083</v>
      </c>
      <c r="Q482" s="40">
        <v>1</v>
      </c>
      <c r="R482" s="4" t="s">
        <v>481</v>
      </c>
      <c r="S482" s="41">
        <f>RawDataGenPO[[#This Row],[Total price]]/RawDataGenPO[[#This Row],[Qty'']]</f>
        <v>13500</v>
      </c>
      <c r="T482" s="42">
        <v>13500</v>
      </c>
      <c r="U482" s="13" t="s">
        <v>149</v>
      </c>
      <c r="V482" s="35" t="s">
        <v>1084</v>
      </c>
      <c r="W482" s="37" t="s">
        <v>9</v>
      </c>
      <c r="X482" s="4"/>
      <c r="Y482" s="14">
        <v>45590</v>
      </c>
      <c r="Z482" s="14"/>
      <c r="AA482" s="191">
        <f>IF(RawDataGenPO[[#This Row],[Date Gen PO]]="","",RawDataGenPO[[#This Row],[Date recive bill]]-RawDataGenPO[[#This Row],[Date Gen PO]])</f>
        <v>13</v>
      </c>
      <c r="AB482" s="192" t="str">
        <f>IF(RawDataGenPO[[#This Row],[GRN-PO date (Day)]]&gt;RawDataGenPO[[#This Row],[Lead time delivery (day)]],"over deliverry","Ontime")</f>
        <v>Ontime</v>
      </c>
      <c r="AC482" s="194"/>
    </row>
    <row r="483" spans="1:29" s="11" customFormat="1" ht="100.5" x14ac:dyDescent="0.3">
      <c r="A483" s="4">
        <f>ROW()-ROW(RawDataGenPO[[#Headers],[No.]])</f>
        <v>482</v>
      </c>
      <c r="B483" s="35" t="s">
        <v>18</v>
      </c>
      <c r="C483" s="43">
        <v>45568</v>
      </c>
      <c r="D483" s="38"/>
      <c r="E483" s="38"/>
      <c r="F483" s="43">
        <v>45568</v>
      </c>
      <c r="G483" s="4" t="s">
        <v>1085</v>
      </c>
      <c r="H483" s="4" t="s">
        <v>1086</v>
      </c>
      <c r="I483" s="156">
        <f>IF(RawDataGenPO[[#This Row],[PO No.]]="","",RawDataGenPO[[#This Row],[DMY Create PR]]+7)</f>
        <v>45575</v>
      </c>
      <c r="J483" s="156">
        <v>45575</v>
      </c>
      <c r="K483" s="153">
        <v>30</v>
      </c>
      <c r="L483" s="4" t="s">
        <v>193</v>
      </c>
      <c r="M483" s="35" t="s">
        <v>181</v>
      </c>
      <c r="N483" s="35" t="s">
        <v>41</v>
      </c>
      <c r="O483" s="3">
        <v>1</v>
      </c>
      <c r="P483" s="39" t="s">
        <v>1087</v>
      </c>
      <c r="Q483" s="40">
        <v>1</v>
      </c>
      <c r="R483" s="4" t="s">
        <v>481</v>
      </c>
      <c r="S483" s="41">
        <f>RawDataGenPO[[#This Row],[Total price]]/RawDataGenPO[[#This Row],[Qty'']]</f>
        <v>24500</v>
      </c>
      <c r="T483" s="46">
        <v>24500</v>
      </c>
      <c r="U483" s="13" t="s">
        <v>149</v>
      </c>
      <c r="V483" s="35" t="s">
        <v>1084</v>
      </c>
      <c r="W483" s="4" t="s">
        <v>9</v>
      </c>
      <c r="X483" s="4"/>
      <c r="Y483" s="14">
        <v>45590</v>
      </c>
      <c r="Z483" s="14"/>
      <c r="AA483" s="191">
        <f>IF(RawDataGenPO[[#This Row],[Date Gen PO]]="","",RawDataGenPO[[#This Row],[Date recive bill]]-RawDataGenPO[[#This Row],[Date Gen PO]])</f>
        <v>15</v>
      </c>
      <c r="AB483" s="192" t="str">
        <f>IF(RawDataGenPO[[#This Row],[GRN-PO date (Day)]]&gt;RawDataGenPO[[#This Row],[Lead time delivery (day)]],"over deliverry","Ontime")</f>
        <v>Ontime</v>
      </c>
      <c r="AC483" s="195"/>
    </row>
    <row r="484" spans="1:29" s="11" customFormat="1" x14ac:dyDescent="0.3">
      <c r="A484" s="4">
        <f>ROW()-ROW(RawDataGenPO[[#Headers],[No.]])</f>
        <v>483</v>
      </c>
      <c r="B484" s="35" t="s">
        <v>18</v>
      </c>
      <c r="C484" s="43">
        <v>45565</v>
      </c>
      <c r="D484" s="38"/>
      <c r="E484" s="38"/>
      <c r="F484" s="43">
        <v>45565</v>
      </c>
      <c r="G484" s="4" t="s">
        <v>1088</v>
      </c>
      <c r="H484" s="4" t="s">
        <v>1089</v>
      </c>
      <c r="I484" s="156">
        <f>IF(RawDataGenPO[[#This Row],[PO No.]]="","",RawDataGenPO[[#This Row],[DMY Create PR]]+7)</f>
        <v>45572</v>
      </c>
      <c r="J484" s="156">
        <v>7</v>
      </c>
      <c r="K484" s="153">
        <v>30</v>
      </c>
      <c r="L484" s="4" t="s">
        <v>193</v>
      </c>
      <c r="M484" s="35" t="s">
        <v>181</v>
      </c>
      <c r="N484" s="35" t="s">
        <v>32</v>
      </c>
      <c r="O484" s="3">
        <v>1</v>
      </c>
      <c r="P484" s="39" t="s">
        <v>1090</v>
      </c>
      <c r="Q484" s="40">
        <v>1</v>
      </c>
      <c r="R484" s="4" t="s">
        <v>487</v>
      </c>
      <c r="S484" s="41">
        <f>RawDataGenPO[[#This Row],[Total price]]/RawDataGenPO[[#This Row],[Qty'']]</f>
        <v>6500</v>
      </c>
      <c r="T484" s="46">
        <v>6500</v>
      </c>
      <c r="U484" s="13" t="s">
        <v>149</v>
      </c>
      <c r="V484" s="35" t="s">
        <v>1091</v>
      </c>
      <c r="W484" s="37" t="s">
        <v>9</v>
      </c>
      <c r="X484" s="4"/>
      <c r="Y484" s="14">
        <v>45590</v>
      </c>
      <c r="Z484" s="14"/>
      <c r="AA484" s="191">
        <f>IF(RawDataGenPO[[#This Row],[Date Gen PO]]="","",RawDataGenPO[[#This Row],[Date recive bill]]-RawDataGenPO[[#This Row],[Date Gen PO]])</f>
        <v>18</v>
      </c>
      <c r="AB484" s="192" t="str">
        <f>IF(RawDataGenPO[[#This Row],[GRN-PO date (Day)]]&gt;RawDataGenPO[[#This Row],[Lead time delivery (day)]],"over deliverry","Ontime")</f>
        <v>Ontime</v>
      </c>
      <c r="AC484" s="195"/>
    </row>
    <row r="485" spans="1:29" s="11" customFormat="1" ht="57.75" x14ac:dyDescent="0.3">
      <c r="A485" s="4">
        <f>ROW()-ROW(RawDataGenPO[[#Headers],[No.]])</f>
        <v>484</v>
      </c>
      <c r="B485" s="35" t="s">
        <v>18</v>
      </c>
      <c r="C485" s="43">
        <v>45573</v>
      </c>
      <c r="D485" s="38"/>
      <c r="E485" s="38"/>
      <c r="F485" s="43">
        <v>45573</v>
      </c>
      <c r="G485" s="4" t="s">
        <v>1092</v>
      </c>
      <c r="H485" s="4" t="s">
        <v>1093</v>
      </c>
      <c r="I485" s="156">
        <f>IF(RawDataGenPO[[#This Row],[PO No.]]="","",RawDataGenPO[[#This Row],[DMY Create PR]]+7)</f>
        <v>45580</v>
      </c>
      <c r="J485" s="156">
        <v>45686</v>
      </c>
      <c r="K485" s="153">
        <v>60</v>
      </c>
      <c r="L485" s="4" t="s">
        <v>193</v>
      </c>
      <c r="M485" s="35" t="s">
        <v>168</v>
      </c>
      <c r="N485" s="35" t="s">
        <v>20</v>
      </c>
      <c r="O485" s="3">
        <v>1</v>
      </c>
      <c r="P485" s="39" t="s">
        <v>1094</v>
      </c>
      <c r="Q485" s="40">
        <v>1</v>
      </c>
      <c r="R485" s="4" t="s">
        <v>481</v>
      </c>
      <c r="S485" s="41">
        <f>RawDataGenPO[[#This Row],[Total price]]/RawDataGenPO[[#This Row],[Qty'']]</f>
        <v>42500</v>
      </c>
      <c r="T485" s="42">
        <v>42500</v>
      </c>
      <c r="U485" s="13" t="s">
        <v>149</v>
      </c>
      <c r="V485" s="35" t="s">
        <v>1095</v>
      </c>
      <c r="W485" s="4" t="s">
        <v>9</v>
      </c>
      <c r="X485" s="4"/>
      <c r="Y485" s="14">
        <v>45635</v>
      </c>
      <c r="Z485" s="14"/>
      <c r="AA485" s="191">
        <f>IF(RawDataGenPO[[#This Row],[Date Gen PO]]="","",RawDataGenPO[[#This Row],[Date recive bill]]-RawDataGenPO[[#This Row],[Date Gen PO]])</f>
        <v>55</v>
      </c>
      <c r="AB485" s="192" t="str">
        <f>IF(RawDataGenPO[[#This Row],[GRN-PO date (Day)]]&gt;RawDataGenPO[[#This Row],[Lead time delivery (day)]],"over deliverry","Ontime")</f>
        <v>Ontime</v>
      </c>
      <c r="AC485" s="194"/>
    </row>
    <row r="486" spans="1:29" s="11" customFormat="1" ht="57.75" x14ac:dyDescent="0.3">
      <c r="A486" s="4">
        <f>ROW()-ROW(RawDataGenPO[[#Headers],[No.]])</f>
        <v>485</v>
      </c>
      <c r="B486" s="35" t="s">
        <v>18</v>
      </c>
      <c r="C486" s="43">
        <v>45573</v>
      </c>
      <c r="D486" s="38"/>
      <c r="E486" s="38"/>
      <c r="F486" s="43">
        <v>45573</v>
      </c>
      <c r="G486" s="4" t="s">
        <v>1092</v>
      </c>
      <c r="H486" s="4" t="s">
        <v>1093</v>
      </c>
      <c r="I486" s="156">
        <f>IF(RawDataGenPO[[#This Row],[PO No.]]="","",RawDataGenPO[[#This Row],[DMY Create PR]]+7)</f>
        <v>45580</v>
      </c>
      <c r="J486" s="156">
        <v>45740</v>
      </c>
      <c r="K486" s="153">
        <v>60</v>
      </c>
      <c r="L486" s="4" t="s">
        <v>193</v>
      </c>
      <c r="M486" s="35" t="s">
        <v>168</v>
      </c>
      <c r="N486" s="35" t="s">
        <v>20</v>
      </c>
      <c r="O486" s="3">
        <v>2</v>
      </c>
      <c r="P486" s="39" t="s">
        <v>1096</v>
      </c>
      <c r="Q486" s="40">
        <v>1</v>
      </c>
      <c r="R486" s="4" t="s">
        <v>481</v>
      </c>
      <c r="S486" s="41">
        <f>RawDataGenPO[[#This Row],[Total price]]/RawDataGenPO[[#This Row],[Qty'']]</f>
        <v>28900</v>
      </c>
      <c r="T486" s="42">
        <v>28900</v>
      </c>
      <c r="U486" s="13" t="s">
        <v>149</v>
      </c>
      <c r="V486" s="35" t="s">
        <v>1095</v>
      </c>
      <c r="W486" s="4" t="s">
        <v>9</v>
      </c>
      <c r="X486" s="4"/>
      <c r="Y486" s="14">
        <v>45635</v>
      </c>
      <c r="Z486" s="14"/>
      <c r="AA486" s="191">
        <f>IF(RawDataGenPO[[#This Row],[Date Gen PO]]="","",RawDataGenPO[[#This Row],[Date recive bill]]-RawDataGenPO[[#This Row],[Date Gen PO]])</f>
        <v>55</v>
      </c>
      <c r="AB486" s="192" t="str">
        <f>IF(RawDataGenPO[[#This Row],[GRN-PO date (Day)]]&gt;RawDataGenPO[[#This Row],[Lead time delivery (day)]],"over deliverry","Ontime")</f>
        <v>Ontime</v>
      </c>
      <c r="AC486" s="194"/>
    </row>
    <row r="487" spans="1:29" s="7" customFormat="1" x14ac:dyDescent="0.3">
      <c r="A487" s="4">
        <f>ROW()-ROW(RawDataGenPO[[#Headers],[No.]])</f>
        <v>486</v>
      </c>
      <c r="B487" s="35" t="s">
        <v>18</v>
      </c>
      <c r="C487" s="43">
        <v>45572</v>
      </c>
      <c r="D487" s="38"/>
      <c r="E487" s="38"/>
      <c r="F487" s="43">
        <v>45572</v>
      </c>
      <c r="G487" s="4" t="s">
        <v>1097</v>
      </c>
      <c r="H487" s="4" t="s">
        <v>1098</v>
      </c>
      <c r="I487" s="156">
        <f>IF(RawDataGenPO[[#This Row],[PO No.]]="","",RawDataGenPO[[#This Row],[DMY Create PR]]+7)</f>
        <v>45579</v>
      </c>
      <c r="J487" s="156"/>
      <c r="K487" s="153">
        <v>300</v>
      </c>
      <c r="L487" s="4" t="s">
        <v>145</v>
      </c>
      <c r="M487" s="35" t="s">
        <v>146</v>
      </c>
      <c r="N487" s="35" t="s">
        <v>28</v>
      </c>
      <c r="O487" s="3">
        <v>1</v>
      </c>
      <c r="P487" s="39" t="s">
        <v>1099</v>
      </c>
      <c r="Q487" s="40">
        <v>6</v>
      </c>
      <c r="R487" s="4" t="s">
        <v>942</v>
      </c>
      <c r="S487" s="41">
        <f>RawDataGenPO[[#This Row],[Total price]]/RawDataGenPO[[#This Row],[Qty'']]</f>
        <v>150</v>
      </c>
      <c r="T487" s="42">
        <v>900</v>
      </c>
      <c r="U487" s="13" t="s">
        <v>149</v>
      </c>
      <c r="V487" s="35" t="s">
        <v>176</v>
      </c>
      <c r="W487" s="4" t="s">
        <v>9</v>
      </c>
      <c r="X487" s="4" t="s">
        <v>1100</v>
      </c>
      <c r="Y487" s="14">
        <v>45854</v>
      </c>
      <c r="Z487" s="14"/>
      <c r="AA487" s="191">
        <f>IF(RawDataGenPO[[#This Row],[Date Gen PO]]="","",RawDataGenPO[[#This Row],[Date recive bill]]-RawDataGenPO[[#This Row],[Date Gen PO]])</f>
        <v>275</v>
      </c>
      <c r="AB487" s="192" t="str">
        <f>IF(RawDataGenPO[[#This Row],[GRN-PO date (Day)]]&gt;RawDataGenPO[[#This Row],[Lead time delivery (day)]],"over deliverry","Ontime")</f>
        <v>Ontime</v>
      </c>
      <c r="AC487" s="194" t="s">
        <v>1101</v>
      </c>
    </row>
    <row r="488" spans="1:29" s="7" customFormat="1" ht="29.25" x14ac:dyDescent="0.3">
      <c r="A488" s="4">
        <f>ROW()-ROW(RawDataGenPO[[#Headers],[No.]])</f>
        <v>487</v>
      </c>
      <c r="B488" s="35" t="s">
        <v>18</v>
      </c>
      <c r="C488" s="43">
        <v>45555</v>
      </c>
      <c r="D488" s="38"/>
      <c r="E488" s="38"/>
      <c r="F488" s="43">
        <v>45555</v>
      </c>
      <c r="G488" s="4" t="s">
        <v>1102</v>
      </c>
      <c r="H488" s="4" t="s">
        <v>1103</v>
      </c>
      <c r="I488" s="156">
        <f>IF(RawDataGenPO[[#This Row],[PO No.]]="","",RawDataGenPO[[#This Row],[DMY Create PR]]+7)</f>
        <v>45562</v>
      </c>
      <c r="J488" s="156"/>
      <c r="K488" s="153">
        <v>50</v>
      </c>
      <c r="L488" s="4" t="s">
        <v>1104</v>
      </c>
      <c r="M488" s="35" t="s">
        <v>187</v>
      </c>
      <c r="N488" s="35" t="s">
        <v>28</v>
      </c>
      <c r="O488" s="3">
        <v>1</v>
      </c>
      <c r="P488" s="39" t="s">
        <v>1105</v>
      </c>
      <c r="Q488" s="40">
        <v>12</v>
      </c>
      <c r="R488" s="4" t="s">
        <v>221</v>
      </c>
      <c r="S488" s="41">
        <f>RawDataGenPO[[#This Row],[Total price]]/RawDataGenPO[[#This Row],[Qty'']]</f>
        <v>278.03500000000003</v>
      </c>
      <c r="T488" s="42">
        <v>3336.42</v>
      </c>
      <c r="U488" s="13" t="s">
        <v>149</v>
      </c>
      <c r="V488" s="35" t="s">
        <v>1106</v>
      </c>
      <c r="W488" s="4" t="s">
        <v>9</v>
      </c>
      <c r="X488" s="4"/>
      <c r="Y488" s="14">
        <v>45603</v>
      </c>
      <c r="Z488" s="14"/>
      <c r="AA488" s="191">
        <f>IF(RawDataGenPO[[#This Row],[Date Gen PO]]="","",RawDataGenPO[[#This Row],[Date recive bill]]-RawDataGenPO[[#This Row],[Date Gen PO]])</f>
        <v>41</v>
      </c>
      <c r="AB488" s="192" t="str">
        <f>IF(RawDataGenPO[[#This Row],[GRN-PO date (Day)]]&gt;RawDataGenPO[[#This Row],[Lead time delivery (day)]],"over deliverry","Ontime")</f>
        <v>Ontime</v>
      </c>
      <c r="AC488" s="194"/>
    </row>
    <row r="489" spans="1:29" s="7" customFormat="1" x14ac:dyDescent="0.3">
      <c r="A489" s="4">
        <f>ROW()-ROW(RawDataGenPO[[#Headers],[No.]])</f>
        <v>488</v>
      </c>
      <c r="B489" s="35" t="s">
        <v>18</v>
      </c>
      <c r="C489" s="43">
        <v>45555</v>
      </c>
      <c r="D489" s="38"/>
      <c r="E489" s="38"/>
      <c r="F489" s="43">
        <v>45555</v>
      </c>
      <c r="G489" s="4" t="s">
        <v>1102</v>
      </c>
      <c r="H489" s="4" t="s">
        <v>1103</v>
      </c>
      <c r="I489" s="156">
        <f>IF(RawDataGenPO[[#This Row],[PO No.]]="","",RawDataGenPO[[#This Row],[DMY Create PR]]+7)</f>
        <v>45562</v>
      </c>
      <c r="J489" s="156"/>
      <c r="K489" s="153">
        <v>50</v>
      </c>
      <c r="L489" s="4" t="s">
        <v>876</v>
      </c>
      <c r="M489" s="35" t="s">
        <v>146</v>
      </c>
      <c r="N489" s="35" t="s">
        <v>28</v>
      </c>
      <c r="O489" s="3">
        <v>2</v>
      </c>
      <c r="P489" s="39" t="s">
        <v>475</v>
      </c>
      <c r="Q489" s="40">
        <v>1</v>
      </c>
      <c r="R489" s="4" t="s">
        <v>1107</v>
      </c>
      <c r="S489" s="41">
        <f>RawDataGenPO[[#This Row],[Total price]]/RawDataGenPO[[#This Row],[Qty'']]</f>
        <v>100</v>
      </c>
      <c r="T489" s="42">
        <v>100</v>
      </c>
      <c r="U489" s="13" t="s">
        <v>149</v>
      </c>
      <c r="V489" s="35" t="s">
        <v>1106</v>
      </c>
      <c r="W489" s="4" t="s">
        <v>9</v>
      </c>
      <c r="X489" s="4"/>
      <c r="Y489" s="14">
        <v>45603</v>
      </c>
      <c r="Z489" s="14"/>
      <c r="AA489" s="191">
        <f>IF(RawDataGenPO[[#This Row],[Date Gen PO]]="","",RawDataGenPO[[#This Row],[Date recive bill]]-RawDataGenPO[[#This Row],[Date Gen PO]])</f>
        <v>41</v>
      </c>
      <c r="AB489" s="192" t="str">
        <f>IF(RawDataGenPO[[#This Row],[GRN-PO date (Day)]]&gt;RawDataGenPO[[#This Row],[Lead time delivery (day)]],"over deliverry","Ontime")</f>
        <v>Ontime</v>
      </c>
      <c r="AC489" s="194"/>
    </row>
    <row r="490" spans="1:29" s="7" customFormat="1" x14ac:dyDescent="0.3">
      <c r="A490" s="4">
        <f>ROW()-ROW(RawDataGenPO[[#Headers],[No.]])</f>
        <v>489</v>
      </c>
      <c r="B490" s="35" t="s">
        <v>18</v>
      </c>
      <c r="C490" s="43">
        <v>45581</v>
      </c>
      <c r="D490" s="38"/>
      <c r="E490" s="38"/>
      <c r="F490" s="43">
        <v>45581</v>
      </c>
      <c r="G490" s="4" t="s">
        <v>1108</v>
      </c>
      <c r="H490" s="4" t="s">
        <v>1109</v>
      </c>
      <c r="I490" s="156">
        <f>IF(RawDataGenPO[[#This Row],[PO No.]]="","",RawDataGenPO[[#This Row],[DMY Create PR]]+7)</f>
        <v>45588</v>
      </c>
      <c r="J490" s="156"/>
      <c r="K490" s="153">
        <f>IF(RawDataGenPO[[#This Row],[PO No.]]="","",10)</f>
        <v>10</v>
      </c>
      <c r="L490" s="4" t="s">
        <v>145</v>
      </c>
      <c r="M490" s="35" t="s">
        <v>159</v>
      </c>
      <c r="N490" s="35" t="s">
        <v>27</v>
      </c>
      <c r="O490" s="3">
        <v>1</v>
      </c>
      <c r="P490" s="39" t="s">
        <v>1110</v>
      </c>
      <c r="Q490" s="40">
        <v>5</v>
      </c>
      <c r="R490" s="4" t="s">
        <v>221</v>
      </c>
      <c r="S490" s="41">
        <f>RawDataGenPO[[#This Row],[Total price]]/RawDataGenPO[[#This Row],[Qty'']]</f>
        <v>370</v>
      </c>
      <c r="T490" s="42">
        <v>1850</v>
      </c>
      <c r="U490" s="13" t="s">
        <v>149</v>
      </c>
      <c r="V490" s="35" t="s">
        <v>162</v>
      </c>
      <c r="W490" s="4" t="s">
        <v>9</v>
      </c>
      <c r="X490" s="4"/>
      <c r="Y490" s="14">
        <v>45590</v>
      </c>
      <c r="Z490" s="14"/>
      <c r="AA490" s="191">
        <f>IF(RawDataGenPO[[#This Row],[Date Gen PO]]="","",RawDataGenPO[[#This Row],[Date recive bill]]-RawDataGenPO[[#This Row],[Date Gen PO]])</f>
        <v>2</v>
      </c>
      <c r="AB490" s="192" t="str">
        <f>IF(RawDataGenPO[[#This Row],[GRN-PO date (Day)]]&gt;RawDataGenPO[[#This Row],[Lead time delivery (day)]],"over deliverry","Ontime")</f>
        <v>Ontime</v>
      </c>
      <c r="AC490" s="194"/>
    </row>
    <row r="491" spans="1:29" s="11" customFormat="1" x14ac:dyDescent="0.3">
      <c r="A491" s="4">
        <f>ROW()-ROW(RawDataGenPO[[#Headers],[No.]])</f>
        <v>490</v>
      </c>
      <c r="B491" s="35" t="s">
        <v>18</v>
      </c>
      <c r="C491" s="43">
        <v>45581</v>
      </c>
      <c r="D491" s="38"/>
      <c r="E491" s="38"/>
      <c r="F491" s="43">
        <v>45581</v>
      </c>
      <c r="G491" s="4" t="s">
        <v>1108</v>
      </c>
      <c r="H491" s="4" t="s">
        <v>1109</v>
      </c>
      <c r="I491" s="156">
        <f>IF(RawDataGenPO[[#This Row],[PO No.]]="","",RawDataGenPO[[#This Row],[DMY Create PR]]+7)</f>
        <v>45588</v>
      </c>
      <c r="J491" s="156"/>
      <c r="K491" s="153">
        <f>IF(RawDataGenPO[[#This Row],[PO No.]]="","",10)</f>
        <v>10</v>
      </c>
      <c r="L491" s="4" t="s">
        <v>145</v>
      </c>
      <c r="M491" s="35" t="s">
        <v>159</v>
      </c>
      <c r="N491" s="35" t="s">
        <v>27</v>
      </c>
      <c r="O491" s="3">
        <v>2</v>
      </c>
      <c r="P491" s="39" t="s">
        <v>1111</v>
      </c>
      <c r="Q491" s="40">
        <v>15</v>
      </c>
      <c r="R491" s="4" t="s">
        <v>221</v>
      </c>
      <c r="S491" s="41">
        <f>RawDataGenPO[[#This Row],[Total price]]/RawDataGenPO[[#This Row],[Qty'']]</f>
        <v>13</v>
      </c>
      <c r="T491" s="42">
        <v>195</v>
      </c>
      <c r="U491" s="13" t="s">
        <v>149</v>
      </c>
      <c r="V491" s="35" t="s">
        <v>162</v>
      </c>
      <c r="W491" s="4" t="s">
        <v>9</v>
      </c>
      <c r="X491" s="4"/>
      <c r="Y491" s="14">
        <v>45590</v>
      </c>
      <c r="Z491" s="14"/>
      <c r="AA491" s="191">
        <f>IF(RawDataGenPO[[#This Row],[Date Gen PO]]="","",RawDataGenPO[[#This Row],[Date recive bill]]-RawDataGenPO[[#This Row],[Date Gen PO]])</f>
        <v>2</v>
      </c>
      <c r="AB491" s="192" t="str">
        <f>IF(RawDataGenPO[[#This Row],[GRN-PO date (Day)]]&gt;RawDataGenPO[[#This Row],[Lead time delivery (day)]],"over deliverry","Ontime")</f>
        <v>Ontime</v>
      </c>
      <c r="AC491" s="194"/>
    </row>
    <row r="492" spans="1:29" s="11" customFormat="1" x14ac:dyDescent="0.3">
      <c r="A492" s="4">
        <f>ROW()-ROW(RawDataGenPO[[#Headers],[No.]])</f>
        <v>491</v>
      </c>
      <c r="B492" s="35" t="s">
        <v>18</v>
      </c>
      <c r="C492" s="43">
        <v>45581</v>
      </c>
      <c r="D492" s="38"/>
      <c r="E492" s="38"/>
      <c r="F492" s="43">
        <v>45581</v>
      </c>
      <c r="G492" s="4" t="s">
        <v>1108</v>
      </c>
      <c r="H492" s="4" t="s">
        <v>1109</v>
      </c>
      <c r="I492" s="156">
        <f>IF(RawDataGenPO[[#This Row],[PO No.]]="","",RawDataGenPO[[#This Row],[DMY Create PR]]+7)</f>
        <v>45588</v>
      </c>
      <c r="J492" s="156"/>
      <c r="K492" s="153">
        <f>IF(RawDataGenPO[[#This Row],[PO No.]]="","",10)</f>
        <v>10</v>
      </c>
      <c r="L492" s="4" t="s">
        <v>145</v>
      </c>
      <c r="M492" s="35" t="s">
        <v>159</v>
      </c>
      <c r="N492" s="35" t="s">
        <v>27</v>
      </c>
      <c r="O492" s="3">
        <v>3</v>
      </c>
      <c r="P492" s="39" t="s">
        <v>1112</v>
      </c>
      <c r="Q492" s="40">
        <v>5</v>
      </c>
      <c r="R492" s="4" t="s">
        <v>221</v>
      </c>
      <c r="S492" s="41">
        <f>RawDataGenPO[[#This Row],[Total price]]/RawDataGenPO[[#This Row],[Qty'']]</f>
        <v>640</v>
      </c>
      <c r="T492" s="42">
        <v>3200</v>
      </c>
      <c r="U492" s="16"/>
      <c r="V492" s="35" t="s">
        <v>162</v>
      </c>
      <c r="W492" s="4" t="s">
        <v>9</v>
      </c>
      <c r="X492" s="4"/>
      <c r="Y492" s="14">
        <v>45590</v>
      </c>
      <c r="Z492" s="14"/>
      <c r="AA492" s="191">
        <f>IF(RawDataGenPO[[#This Row],[Date Gen PO]]="","",RawDataGenPO[[#This Row],[Date recive bill]]-RawDataGenPO[[#This Row],[Date Gen PO]])</f>
        <v>2</v>
      </c>
      <c r="AB492" s="192" t="str">
        <f>IF(RawDataGenPO[[#This Row],[GRN-PO date (Day)]]&gt;RawDataGenPO[[#This Row],[Lead time delivery (day)]],"over deliverry","Ontime")</f>
        <v>Ontime</v>
      </c>
      <c r="AC492" s="194"/>
    </row>
    <row r="493" spans="1:29" s="15" customFormat="1" x14ac:dyDescent="0.3">
      <c r="A493" s="4">
        <f>ROW()-ROW(RawDataGenPO[[#Headers],[No.]])</f>
        <v>492</v>
      </c>
      <c r="B493" s="35" t="s">
        <v>18</v>
      </c>
      <c r="C493" s="43">
        <v>45581</v>
      </c>
      <c r="D493" s="38"/>
      <c r="E493" s="38"/>
      <c r="F493" s="43">
        <v>45581</v>
      </c>
      <c r="G493" s="4" t="s">
        <v>1113</v>
      </c>
      <c r="H493" s="4" t="s">
        <v>1114</v>
      </c>
      <c r="I493" s="156">
        <f>IF(RawDataGenPO[[#This Row],[PO No.]]="","",RawDataGenPO[[#This Row],[DMY Create PR]]+7)</f>
        <v>45588</v>
      </c>
      <c r="J493" s="156"/>
      <c r="K493" s="153">
        <v>30</v>
      </c>
      <c r="L493" s="4" t="s">
        <v>145</v>
      </c>
      <c r="M493" s="35" t="s">
        <v>128</v>
      </c>
      <c r="N493" s="35" t="s">
        <v>95</v>
      </c>
      <c r="O493" s="3">
        <v>1</v>
      </c>
      <c r="P493" s="39" t="s">
        <v>1115</v>
      </c>
      <c r="Q493" s="40">
        <v>10</v>
      </c>
      <c r="R493" s="4" t="s">
        <v>221</v>
      </c>
      <c r="S493" s="41">
        <f>RawDataGenPO[[#This Row],[Total price]]/RawDataGenPO[[#This Row],[Qty'']]</f>
        <v>25</v>
      </c>
      <c r="T493" s="42">
        <v>250</v>
      </c>
      <c r="U493" s="4"/>
      <c r="V493" s="35" t="s">
        <v>380</v>
      </c>
      <c r="W493" s="4" t="s">
        <v>9</v>
      </c>
      <c r="X493" s="4"/>
      <c r="Y493" s="14">
        <v>45600</v>
      </c>
      <c r="Z493" s="14"/>
      <c r="AA493" s="191">
        <f>IF(RawDataGenPO[[#This Row],[Date Gen PO]]="","",RawDataGenPO[[#This Row],[Date recive bill]]-RawDataGenPO[[#This Row],[Date Gen PO]])</f>
        <v>12</v>
      </c>
      <c r="AB493" s="192" t="str">
        <f>IF(RawDataGenPO[[#This Row],[GRN-PO date (Day)]]&gt;RawDataGenPO[[#This Row],[Lead time delivery (day)]],"over deliverry","Ontime")</f>
        <v>Ontime</v>
      </c>
      <c r="AC493" s="194"/>
    </row>
    <row r="494" spans="1:29" s="7" customFormat="1" x14ac:dyDescent="0.3">
      <c r="A494" s="4">
        <f>ROW()-ROW(RawDataGenPO[[#Headers],[No.]])</f>
        <v>493</v>
      </c>
      <c r="B494" s="35" t="s">
        <v>18</v>
      </c>
      <c r="C494" s="43">
        <v>45581</v>
      </c>
      <c r="D494" s="38"/>
      <c r="E494" s="38"/>
      <c r="F494" s="43">
        <v>45581</v>
      </c>
      <c r="G494" s="4" t="s">
        <v>1113</v>
      </c>
      <c r="H494" s="4" t="s">
        <v>1114</v>
      </c>
      <c r="I494" s="156">
        <f>IF(RawDataGenPO[[#This Row],[PO No.]]="","",RawDataGenPO[[#This Row],[DMY Create PR]]+7)</f>
        <v>45588</v>
      </c>
      <c r="J494" s="156"/>
      <c r="K494" s="153">
        <v>30</v>
      </c>
      <c r="L494" s="4" t="s">
        <v>145</v>
      </c>
      <c r="M494" s="35" t="s">
        <v>128</v>
      </c>
      <c r="N494" s="35" t="s">
        <v>95</v>
      </c>
      <c r="O494" s="3">
        <v>2</v>
      </c>
      <c r="P494" s="39" t="s">
        <v>1116</v>
      </c>
      <c r="Q494" s="40">
        <v>10</v>
      </c>
      <c r="R494" s="4" t="s">
        <v>221</v>
      </c>
      <c r="S494" s="41">
        <f>RawDataGenPO[[#This Row],[Total price]]/RawDataGenPO[[#This Row],[Qty'']]</f>
        <v>25</v>
      </c>
      <c r="T494" s="42">
        <v>250</v>
      </c>
      <c r="U494" s="4"/>
      <c r="V494" s="35" t="s">
        <v>380</v>
      </c>
      <c r="W494" s="4" t="s">
        <v>9</v>
      </c>
      <c r="X494" s="4"/>
      <c r="Y494" s="14">
        <v>45600</v>
      </c>
      <c r="Z494" s="14"/>
      <c r="AA494" s="191">
        <f>IF(RawDataGenPO[[#This Row],[Date Gen PO]]="","",RawDataGenPO[[#This Row],[Date recive bill]]-RawDataGenPO[[#This Row],[Date Gen PO]])</f>
        <v>12</v>
      </c>
      <c r="AB494" s="192" t="str">
        <f>IF(RawDataGenPO[[#This Row],[GRN-PO date (Day)]]&gt;RawDataGenPO[[#This Row],[Lead time delivery (day)]],"over deliverry","Ontime")</f>
        <v>Ontime</v>
      </c>
      <c r="AC494" s="194"/>
    </row>
    <row r="495" spans="1:29" s="7" customFormat="1" x14ac:dyDescent="0.3">
      <c r="A495" s="4">
        <f>ROW()-ROW(RawDataGenPO[[#Headers],[No.]])</f>
        <v>494</v>
      </c>
      <c r="B495" s="35" t="s">
        <v>18</v>
      </c>
      <c r="C495" s="43">
        <v>45583</v>
      </c>
      <c r="D495" s="38"/>
      <c r="E495" s="38"/>
      <c r="F495" s="43">
        <v>45583</v>
      </c>
      <c r="G495" s="4" t="s">
        <v>1113</v>
      </c>
      <c r="H495" s="4" t="s">
        <v>1114</v>
      </c>
      <c r="I495" s="156">
        <f>IF(RawDataGenPO[[#This Row],[PO No.]]="","",RawDataGenPO[[#This Row],[DMY Create PR]]+7)</f>
        <v>45590</v>
      </c>
      <c r="J495" s="156"/>
      <c r="K495" s="153">
        <f>IF(RawDataGenPO[[#This Row],[PO No.]]="","",10)</f>
        <v>10</v>
      </c>
      <c r="L495" s="4" t="s">
        <v>145</v>
      </c>
      <c r="M495" s="35" t="s">
        <v>128</v>
      </c>
      <c r="N495" s="35" t="s">
        <v>95</v>
      </c>
      <c r="O495" s="3">
        <v>3</v>
      </c>
      <c r="P495" s="39" t="s">
        <v>1117</v>
      </c>
      <c r="Q495" s="40">
        <v>1</v>
      </c>
      <c r="R495" s="4" t="s">
        <v>221</v>
      </c>
      <c r="S495" s="41">
        <f>RawDataGenPO[[#This Row],[Total price]]/RawDataGenPO[[#This Row],[Qty'']]</f>
        <v>8740</v>
      </c>
      <c r="T495" s="42">
        <v>8740</v>
      </c>
      <c r="U495" s="4"/>
      <c r="V495" s="35" t="s">
        <v>380</v>
      </c>
      <c r="W495" s="4" t="s">
        <v>9</v>
      </c>
      <c r="X495" s="4"/>
      <c r="Y495" s="14">
        <v>45600</v>
      </c>
      <c r="Z495" s="14"/>
      <c r="AA495" s="191">
        <f>IF(RawDataGenPO[[#This Row],[Date Gen PO]]="","",RawDataGenPO[[#This Row],[Date recive bill]]-RawDataGenPO[[#This Row],[Date Gen PO]])</f>
        <v>10</v>
      </c>
      <c r="AB495" s="192" t="str">
        <f>IF(RawDataGenPO[[#This Row],[GRN-PO date (Day)]]&gt;RawDataGenPO[[#This Row],[Lead time delivery (day)]],"over deliverry","Ontime")</f>
        <v>Ontime</v>
      </c>
      <c r="AC495" s="194"/>
    </row>
    <row r="496" spans="1:29" s="11" customFormat="1" x14ac:dyDescent="0.3">
      <c r="A496" s="4">
        <f>ROW()-ROW(RawDataGenPO[[#Headers],[No.]])</f>
        <v>495</v>
      </c>
      <c r="B496" s="35" t="s">
        <v>18</v>
      </c>
      <c r="C496" s="43">
        <v>45581</v>
      </c>
      <c r="D496" s="38"/>
      <c r="E496" s="38"/>
      <c r="F496" s="43">
        <v>45581</v>
      </c>
      <c r="G496" s="4" t="s">
        <v>1118</v>
      </c>
      <c r="H496" s="4" t="s">
        <v>1119</v>
      </c>
      <c r="I496" s="156">
        <v>45585</v>
      </c>
      <c r="J496" s="156"/>
      <c r="K496" s="153">
        <f>IF(RawDataGenPO[[#This Row],[PO No.]]="","",10)</f>
        <v>10</v>
      </c>
      <c r="L496" s="4" t="s">
        <v>153</v>
      </c>
      <c r="M496" s="35" t="s">
        <v>187</v>
      </c>
      <c r="N496" s="35" t="s">
        <v>25</v>
      </c>
      <c r="O496" s="3">
        <v>1</v>
      </c>
      <c r="P496" s="210" t="s">
        <v>116</v>
      </c>
      <c r="Q496" s="211">
        <v>20</v>
      </c>
      <c r="R496" s="212" t="s">
        <v>942</v>
      </c>
      <c r="S496" s="213">
        <f>RawDataGenPO[[#This Row],[Total price]]/RawDataGenPO[[#This Row],[Qty'']]</f>
        <v>2700</v>
      </c>
      <c r="T496" s="214">
        <v>54000</v>
      </c>
      <c r="U496" s="16"/>
      <c r="V496" s="35" t="s">
        <v>156</v>
      </c>
      <c r="W496" s="4" t="s">
        <v>9</v>
      </c>
      <c r="X496" s="4"/>
      <c r="Y496" s="14">
        <v>45587</v>
      </c>
      <c r="Z496" s="14"/>
      <c r="AA496" s="191">
        <f>IF(RawDataGenPO[[#This Row],[Date Gen PO]]="","",RawDataGenPO[[#This Row],[Date recive bill]]-RawDataGenPO[[#This Row],[Date Gen PO]])</f>
        <v>2</v>
      </c>
      <c r="AB496" s="192" t="str">
        <f>IF(RawDataGenPO[[#This Row],[GRN-PO date (Day)]]&gt;RawDataGenPO[[#This Row],[Lead time delivery (day)]],"over deliverry","Ontime")</f>
        <v>Ontime</v>
      </c>
      <c r="AC496" s="194"/>
    </row>
    <row r="497" spans="1:29" s="11" customFormat="1" x14ac:dyDescent="0.3">
      <c r="A497" s="4">
        <f>ROW()-ROW(RawDataGenPO[[#Headers],[No.]])</f>
        <v>496</v>
      </c>
      <c r="B497" s="35" t="s">
        <v>18</v>
      </c>
      <c r="C497" s="43">
        <v>45581</v>
      </c>
      <c r="D497" s="38"/>
      <c r="E497" s="38"/>
      <c r="F497" s="43">
        <v>45581</v>
      </c>
      <c r="G497" s="4" t="s">
        <v>1118</v>
      </c>
      <c r="H497" s="4" t="s">
        <v>1119</v>
      </c>
      <c r="I497" s="156">
        <v>45585</v>
      </c>
      <c r="J497" s="156"/>
      <c r="K497" s="153">
        <f>IF(RawDataGenPO[[#This Row],[PO No.]]="","",10)</f>
        <v>10</v>
      </c>
      <c r="L497" s="4" t="s">
        <v>1120</v>
      </c>
      <c r="M497" s="35" t="s">
        <v>187</v>
      </c>
      <c r="N497" s="35" t="s">
        <v>19</v>
      </c>
      <c r="O497" s="3">
        <v>2</v>
      </c>
      <c r="P497" s="39" t="s">
        <v>1121</v>
      </c>
      <c r="Q497" s="40">
        <v>4</v>
      </c>
      <c r="R497" s="4" t="s">
        <v>942</v>
      </c>
      <c r="S497" s="41">
        <f>RawDataGenPO[[#This Row],[Total price]]/RawDataGenPO[[#This Row],[Qty'']]</f>
        <v>3500</v>
      </c>
      <c r="T497" s="42">
        <v>14000</v>
      </c>
      <c r="U497" s="16"/>
      <c r="V497" s="35" t="s">
        <v>156</v>
      </c>
      <c r="W497" s="4" t="s">
        <v>9</v>
      </c>
      <c r="X497" s="4"/>
      <c r="Y497" s="14">
        <v>45587</v>
      </c>
      <c r="Z497" s="14"/>
      <c r="AA497" s="191">
        <f>IF(RawDataGenPO[[#This Row],[Date Gen PO]]="","",RawDataGenPO[[#This Row],[Date recive bill]]-RawDataGenPO[[#This Row],[Date Gen PO]])</f>
        <v>2</v>
      </c>
      <c r="AB497" s="192" t="str">
        <f>IF(RawDataGenPO[[#This Row],[GRN-PO date (Day)]]&gt;RawDataGenPO[[#This Row],[Lead time delivery (day)]],"over deliverry","Ontime")</f>
        <v>Ontime</v>
      </c>
      <c r="AC497" s="194"/>
    </row>
    <row r="498" spans="1:29" s="11" customFormat="1" x14ac:dyDescent="0.3">
      <c r="A498" s="4">
        <f>ROW()-ROW(RawDataGenPO[[#Headers],[No.]])</f>
        <v>497</v>
      </c>
      <c r="B498" s="35" t="s">
        <v>18</v>
      </c>
      <c r="C498" s="43">
        <v>45581</v>
      </c>
      <c r="D498" s="38"/>
      <c r="E498" s="38"/>
      <c r="F498" s="43">
        <v>45581</v>
      </c>
      <c r="G498" s="4" t="s">
        <v>1122</v>
      </c>
      <c r="H498" s="4" t="s">
        <v>1123</v>
      </c>
      <c r="I498" s="156">
        <f>IF(RawDataGenPO[[#This Row],[PO No.]]="","",RawDataGenPO[[#This Row],[DMY Create PR]]+7)</f>
        <v>45588</v>
      </c>
      <c r="J498" s="156"/>
      <c r="K498" s="153">
        <v>30</v>
      </c>
      <c r="L498" s="4" t="s">
        <v>193</v>
      </c>
      <c r="M498" s="35" t="s">
        <v>853</v>
      </c>
      <c r="N498" s="35" t="s">
        <v>44</v>
      </c>
      <c r="O498" s="3">
        <v>1</v>
      </c>
      <c r="P498" s="39" t="s">
        <v>858</v>
      </c>
      <c r="Q498" s="40">
        <v>1</v>
      </c>
      <c r="R498" s="4" t="s">
        <v>481</v>
      </c>
      <c r="S498" s="41">
        <f>RawDataGenPO[[#This Row],[Total price]]/RawDataGenPO[[#This Row],[Qty'']]</f>
        <v>3000</v>
      </c>
      <c r="T498" s="46">
        <v>3000</v>
      </c>
      <c r="U498" s="16"/>
      <c r="V498" s="35" t="s">
        <v>986</v>
      </c>
      <c r="W498" s="4" t="s">
        <v>9</v>
      </c>
      <c r="X498" s="4"/>
      <c r="Y498" s="14">
        <v>45610</v>
      </c>
      <c r="Z498" s="14"/>
      <c r="AA498" s="191">
        <f>IF(RawDataGenPO[[#This Row],[Date Gen PO]]="","",RawDataGenPO[[#This Row],[Date recive bill]]-RawDataGenPO[[#This Row],[Date Gen PO]])</f>
        <v>22</v>
      </c>
      <c r="AB498" s="192" t="str">
        <f>IF(RawDataGenPO[[#This Row],[GRN-PO date (Day)]]&gt;RawDataGenPO[[#This Row],[Lead time delivery (day)]],"over deliverry","Ontime")</f>
        <v>Ontime</v>
      </c>
      <c r="AC498" s="194"/>
    </row>
    <row r="499" spans="1:29" s="11" customFormat="1" x14ac:dyDescent="0.3">
      <c r="A499" s="4">
        <f>ROW()-ROW(RawDataGenPO[[#Headers],[No.]])</f>
        <v>498</v>
      </c>
      <c r="B499" s="35" t="s">
        <v>18</v>
      </c>
      <c r="C499" s="43">
        <v>45581</v>
      </c>
      <c r="D499" s="38"/>
      <c r="E499" s="38"/>
      <c r="F499" s="43">
        <v>45581</v>
      </c>
      <c r="G499" s="4" t="s">
        <v>1122</v>
      </c>
      <c r="H499" s="4" t="s">
        <v>1123</v>
      </c>
      <c r="I499" s="156">
        <f>IF(RawDataGenPO[[#This Row],[PO No.]]="","",RawDataGenPO[[#This Row],[DMY Create PR]]+7)</f>
        <v>45588</v>
      </c>
      <c r="J499" s="156"/>
      <c r="K499" s="153">
        <v>30</v>
      </c>
      <c r="L499" s="4" t="s">
        <v>193</v>
      </c>
      <c r="M499" s="35" t="s">
        <v>853</v>
      </c>
      <c r="N499" s="35" t="s">
        <v>44</v>
      </c>
      <c r="O499" s="3">
        <v>2</v>
      </c>
      <c r="P499" s="39" t="s">
        <v>860</v>
      </c>
      <c r="Q499" s="40">
        <v>1</v>
      </c>
      <c r="R499" s="4" t="s">
        <v>481</v>
      </c>
      <c r="S499" s="41">
        <f>RawDataGenPO[[#This Row],[Total price]]/RawDataGenPO[[#This Row],[Qty'']]</f>
        <v>3500</v>
      </c>
      <c r="T499" s="46">
        <v>3500</v>
      </c>
      <c r="U499" s="16"/>
      <c r="V499" s="35" t="s">
        <v>986</v>
      </c>
      <c r="W499" s="4" t="s">
        <v>9</v>
      </c>
      <c r="X499" s="4"/>
      <c r="Y499" s="14">
        <v>45610</v>
      </c>
      <c r="Z499" s="14"/>
      <c r="AA499" s="191">
        <f>IF(RawDataGenPO[[#This Row],[Date Gen PO]]="","",RawDataGenPO[[#This Row],[Date recive bill]]-RawDataGenPO[[#This Row],[Date Gen PO]])</f>
        <v>22</v>
      </c>
      <c r="AB499" s="192" t="str">
        <f>IF(RawDataGenPO[[#This Row],[GRN-PO date (Day)]]&gt;RawDataGenPO[[#This Row],[Lead time delivery (day)]],"over deliverry","Ontime")</f>
        <v>Ontime</v>
      </c>
      <c r="AC499" s="194"/>
    </row>
    <row r="500" spans="1:29" s="11" customFormat="1" x14ac:dyDescent="0.3">
      <c r="A500" s="4">
        <f>ROW()-ROW(RawDataGenPO[[#Headers],[No.]])</f>
        <v>499</v>
      </c>
      <c r="B500" s="35" t="s">
        <v>18</v>
      </c>
      <c r="C500" s="43">
        <v>45581</v>
      </c>
      <c r="D500" s="38"/>
      <c r="E500" s="38"/>
      <c r="F500" s="43">
        <v>45581</v>
      </c>
      <c r="G500" s="4" t="s">
        <v>1122</v>
      </c>
      <c r="H500" s="4" t="s">
        <v>1123</v>
      </c>
      <c r="I500" s="156">
        <f>IF(RawDataGenPO[[#This Row],[PO No.]]="","",RawDataGenPO[[#This Row],[DMY Create PR]]+7)</f>
        <v>45588</v>
      </c>
      <c r="J500" s="156"/>
      <c r="K500" s="153">
        <v>30</v>
      </c>
      <c r="L500" s="4" t="s">
        <v>193</v>
      </c>
      <c r="M500" s="35" t="s">
        <v>853</v>
      </c>
      <c r="N500" s="35" t="s">
        <v>44</v>
      </c>
      <c r="O500" s="3">
        <v>3</v>
      </c>
      <c r="P500" s="39" t="s">
        <v>1124</v>
      </c>
      <c r="Q500" s="40">
        <v>1</v>
      </c>
      <c r="R500" s="4" t="s">
        <v>481</v>
      </c>
      <c r="S500" s="41">
        <f>RawDataGenPO[[#This Row],[Total price]]/RawDataGenPO[[#This Row],[Qty'']]</f>
        <v>5320</v>
      </c>
      <c r="T500" s="46">
        <v>5320</v>
      </c>
      <c r="U500" s="16"/>
      <c r="V500" s="35" t="s">
        <v>986</v>
      </c>
      <c r="W500" s="4" t="s">
        <v>9</v>
      </c>
      <c r="X500" s="4"/>
      <c r="Y500" s="14">
        <v>45610</v>
      </c>
      <c r="Z500" s="14"/>
      <c r="AA500" s="191">
        <f>IF(RawDataGenPO[[#This Row],[Date Gen PO]]="","",RawDataGenPO[[#This Row],[Date recive bill]]-RawDataGenPO[[#This Row],[Date Gen PO]])</f>
        <v>22</v>
      </c>
      <c r="AB500" s="192" t="str">
        <f>IF(RawDataGenPO[[#This Row],[GRN-PO date (Day)]]&gt;RawDataGenPO[[#This Row],[Lead time delivery (day)]],"over deliverry","Ontime")</f>
        <v>Ontime</v>
      </c>
      <c r="AC500" s="194"/>
    </row>
    <row r="501" spans="1:29" s="11" customFormat="1" x14ac:dyDescent="0.3">
      <c r="A501" s="4">
        <f>ROW()-ROW(RawDataGenPO[[#Headers],[No.]])</f>
        <v>500</v>
      </c>
      <c r="B501" s="35" t="s">
        <v>18</v>
      </c>
      <c r="C501" s="43">
        <v>45581</v>
      </c>
      <c r="D501" s="38"/>
      <c r="E501" s="38"/>
      <c r="F501" s="43">
        <v>45581</v>
      </c>
      <c r="G501" s="4" t="s">
        <v>1122</v>
      </c>
      <c r="H501" s="4" t="s">
        <v>1123</v>
      </c>
      <c r="I501" s="156">
        <f>IF(RawDataGenPO[[#This Row],[PO No.]]="","",RawDataGenPO[[#This Row],[DMY Create PR]]+7)</f>
        <v>45588</v>
      </c>
      <c r="J501" s="156"/>
      <c r="K501" s="153">
        <v>30</v>
      </c>
      <c r="L501" s="4" t="s">
        <v>193</v>
      </c>
      <c r="M501" s="35" t="s">
        <v>853</v>
      </c>
      <c r="N501" s="35" t="s">
        <v>44</v>
      </c>
      <c r="O501" s="3">
        <v>4</v>
      </c>
      <c r="P501" s="39" t="s">
        <v>1125</v>
      </c>
      <c r="Q501" s="40">
        <v>1</v>
      </c>
      <c r="R501" s="4" t="s">
        <v>481</v>
      </c>
      <c r="S501" s="41">
        <f>RawDataGenPO[[#This Row],[Total price]]/RawDataGenPO[[#This Row],[Qty'']]</f>
        <v>1000</v>
      </c>
      <c r="T501" s="46">
        <v>1000</v>
      </c>
      <c r="U501" s="16"/>
      <c r="V501" s="35" t="s">
        <v>986</v>
      </c>
      <c r="W501" s="4" t="s">
        <v>9</v>
      </c>
      <c r="X501" s="4"/>
      <c r="Y501" s="14">
        <v>45610</v>
      </c>
      <c r="Z501" s="14"/>
      <c r="AA501" s="191">
        <f>IF(RawDataGenPO[[#This Row],[Date Gen PO]]="","",RawDataGenPO[[#This Row],[Date recive bill]]-RawDataGenPO[[#This Row],[Date Gen PO]])</f>
        <v>22</v>
      </c>
      <c r="AB501" s="192" t="str">
        <f>IF(RawDataGenPO[[#This Row],[GRN-PO date (Day)]]&gt;RawDataGenPO[[#This Row],[Lead time delivery (day)]],"over deliverry","Ontime")</f>
        <v>Ontime</v>
      </c>
      <c r="AC501" s="194"/>
    </row>
    <row r="502" spans="1:29" s="6" customFormat="1" ht="14.25" x14ac:dyDescent="0.25">
      <c r="A502" s="4">
        <f>ROW()-ROW(RawDataGenPO[[#Headers],[No.]])</f>
        <v>501</v>
      </c>
      <c r="B502" s="35" t="s">
        <v>18</v>
      </c>
      <c r="C502" s="43">
        <v>45581</v>
      </c>
      <c r="D502" s="38"/>
      <c r="E502" s="38"/>
      <c r="F502" s="43">
        <v>45581</v>
      </c>
      <c r="G502" s="66" t="s">
        <v>1122</v>
      </c>
      <c r="H502" s="66" t="s">
        <v>1123</v>
      </c>
      <c r="I502" s="156">
        <f>IF(RawDataGenPO[[#This Row],[PO No.]]="","",RawDataGenPO[[#This Row],[DMY Create PR]]+7)</f>
        <v>45588</v>
      </c>
      <c r="J502" s="156"/>
      <c r="K502" s="153">
        <v>30</v>
      </c>
      <c r="L502" s="66" t="s">
        <v>193</v>
      </c>
      <c r="M502" s="35" t="s">
        <v>853</v>
      </c>
      <c r="N502" s="35" t="s">
        <v>44</v>
      </c>
      <c r="O502" s="3">
        <v>5</v>
      </c>
      <c r="P502" s="108" t="s">
        <v>863</v>
      </c>
      <c r="Q502" s="109">
        <v>1</v>
      </c>
      <c r="R502" s="66" t="s">
        <v>481</v>
      </c>
      <c r="S502" s="41">
        <f>RawDataGenPO[[#This Row],[Total price]]/RawDataGenPO[[#This Row],[Qty'']]</f>
        <v>6000</v>
      </c>
      <c r="T502" s="110">
        <v>6000</v>
      </c>
      <c r="U502" s="111"/>
      <c r="V502" s="67" t="s">
        <v>986</v>
      </c>
      <c r="W502" s="4" t="s">
        <v>9</v>
      </c>
      <c r="X502" s="66"/>
      <c r="Y502" s="112">
        <v>45610</v>
      </c>
      <c r="Z502" s="112"/>
      <c r="AA502" s="191">
        <f>IF(RawDataGenPO[[#This Row],[Date Gen PO]]="","",RawDataGenPO[[#This Row],[Date recive bill]]-RawDataGenPO[[#This Row],[Date Gen PO]])</f>
        <v>22</v>
      </c>
      <c r="AB502" s="192" t="str">
        <f>IF(RawDataGenPO[[#This Row],[GRN-PO date (Day)]]&gt;RawDataGenPO[[#This Row],[Lead time delivery (day)]],"over deliverry","Ontime")</f>
        <v>Ontime</v>
      </c>
      <c r="AC502" s="200"/>
    </row>
    <row r="503" spans="1:29" s="6" customFormat="1" ht="14.25" x14ac:dyDescent="0.25">
      <c r="A503" s="4">
        <f>ROW()-ROW(RawDataGenPO[[#Headers],[No.]])</f>
        <v>502</v>
      </c>
      <c r="B503" s="35" t="s">
        <v>18</v>
      </c>
      <c r="C503" s="43">
        <v>45581</v>
      </c>
      <c r="D503" s="38"/>
      <c r="E503" s="38"/>
      <c r="F503" s="43">
        <v>45581</v>
      </c>
      <c r="G503" s="66" t="s">
        <v>1122</v>
      </c>
      <c r="H503" s="66" t="s">
        <v>1123</v>
      </c>
      <c r="I503" s="156">
        <f>IF(RawDataGenPO[[#This Row],[PO No.]]="","",RawDataGenPO[[#This Row],[DMY Create PR]]+7)</f>
        <v>45588</v>
      </c>
      <c r="J503" s="156"/>
      <c r="K503" s="153">
        <v>30</v>
      </c>
      <c r="L503" s="66" t="s">
        <v>193</v>
      </c>
      <c r="M503" s="35" t="s">
        <v>853</v>
      </c>
      <c r="N503" s="35" t="s">
        <v>44</v>
      </c>
      <c r="O503" s="3">
        <v>6</v>
      </c>
      <c r="P503" s="108" t="s">
        <v>864</v>
      </c>
      <c r="Q503" s="109">
        <v>1</v>
      </c>
      <c r="R503" s="66" t="s">
        <v>481</v>
      </c>
      <c r="S503" s="41">
        <f>RawDataGenPO[[#This Row],[Total price]]/RawDataGenPO[[#This Row],[Qty'']]</f>
        <v>5000</v>
      </c>
      <c r="T503" s="110">
        <v>5000</v>
      </c>
      <c r="U503" s="111"/>
      <c r="V503" s="67" t="s">
        <v>986</v>
      </c>
      <c r="W503" s="4" t="s">
        <v>9</v>
      </c>
      <c r="X503" s="66"/>
      <c r="Y503" s="112">
        <v>45610</v>
      </c>
      <c r="Z503" s="112"/>
      <c r="AA503" s="191">
        <f>IF(RawDataGenPO[[#This Row],[Date Gen PO]]="","",RawDataGenPO[[#This Row],[Date recive bill]]-RawDataGenPO[[#This Row],[Date Gen PO]])</f>
        <v>22</v>
      </c>
      <c r="AB503" s="192" t="str">
        <f>IF(RawDataGenPO[[#This Row],[GRN-PO date (Day)]]&gt;RawDataGenPO[[#This Row],[Lead time delivery (day)]],"over deliverry","Ontime")</f>
        <v>Ontime</v>
      </c>
      <c r="AC503" s="200"/>
    </row>
    <row r="504" spans="1:29" s="6" customFormat="1" ht="14.25" x14ac:dyDescent="0.25">
      <c r="A504" s="4">
        <f>ROW()-ROW(RawDataGenPO[[#Headers],[No.]])</f>
        <v>503</v>
      </c>
      <c r="B504" s="35" t="s">
        <v>18</v>
      </c>
      <c r="C504" s="43">
        <v>45581</v>
      </c>
      <c r="D504" s="38"/>
      <c r="E504" s="38"/>
      <c r="F504" s="43">
        <v>45581</v>
      </c>
      <c r="G504" s="66" t="s">
        <v>1122</v>
      </c>
      <c r="H504" s="66" t="s">
        <v>1123</v>
      </c>
      <c r="I504" s="156">
        <f>IF(RawDataGenPO[[#This Row],[PO No.]]="","",RawDataGenPO[[#This Row],[DMY Create PR]]+7)</f>
        <v>45588</v>
      </c>
      <c r="J504" s="156"/>
      <c r="K504" s="153">
        <v>30</v>
      </c>
      <c r="L504" s="4" t="s">
        <v>193</v>
      </c>
      <c r="M504" s="35" t="s">
        <v>853</v>
      </c>
      <c r="N504" s="35" t="s">
        <v>44</v>
      </c>
      <c r="O504" s="3">
        <v>7</v>
      </c>
      <c r="P504" s="108" t="s">
        <v>865</v>
      </c>
      <c r="Q504" s="109">
        <v>2</v>
      </c>
      <c r="R504" s="4" t="s">
        <v>481</v>
      </c>
      <c r="S504" s="113">
        <f>RawDataGenPO[[#This Row],[Total price]]/RawDataGenPO[[#This Row],[Qty'']]</f>
        <v>250</v>
      </c>
      <c r="T504" s="110">
        <v>500</v>
      </c>
      <c r="U504" s="111"/>
      <c r="V504" s="67" t="s">
        <v>986</v>
      </c>
      <c r="W504" s="4" t="s">
        <v>9</v>
      </c>
      <c r="X504" s="66"/>
      <c r="Y504" s="112">
        <v>45610</v>
      </c>
      <c r="Z504" s="112"/>
      <c r="AA504" s="191">
        <f>IF(RawDataGenPO[[#This Row],[Date Gen PO]]="","",RawDataGenPO[[#This Row],[Date recive bill]]-RawDataGenPO[[#This Row],[Date Gen PO]])</f>
        <v>22</v>
      </c>
      <c r="AB504" s="192" t="str">
        <f>IF(RawDataGenPO[[#This Row],[GRN-PO date (Day)]]&gt;RawDataGenPO[[#This Row],[Lead time delivery (day)]],"over deliverry","Ontime")</f>
        <v>Ontime</v>
      </c>
      <c r="AC504" s="200"/>
    </row>
    <row r="505" spans="1:29" s="6" customFormat="1" ht="14.25" x14ac:dyDescent="0.25">
      <c r="A505" s="4">
        <f>ROW()-ROW(RawDataGenPO[[#Headers],[No.]])</f>
        <v>504</v>
      </c>
      <c r="B505" s="35" t="s">
        <v>18</v>
      </c>
      <c r="C505" s="43">
        <v>45581</v>
      </c>
      <c r="D505" s="38"/>
      <c r="E505" s="38"/>
      <c r="F505" s="43">
        <v>45581</v>
      </c>
      <c r="G505" s="114" t="s">
        <v>1122</v>
      </c>
      <c r="H505" s="66" t="s">
        <v>1123</v>
      </c>
      <c r="I505" s="156">
        <f>IF(RawDataGenPO[[#This Row],[PO No.]]="","",RawDataGenPO[[#This Row],[DMY Create PR]]+7)</f>
        <v>45588</v>
      </c>
      <c r="J505" s="156"/>
      <c r="K505" s="153">
        <v>30</v>
      </c>
      <c r="L505" s="4" t="s">
        <v>193</v>
      </c>
      <c r="M505" s="35" t="s">
        <v>853</v>
      </c>
      <c r="N505" s="35" t="s">
        <v>44</v>
      </c>
      <c r="O505" s="3">
        <v>8</v>
      </c>
      <c r="P505" s="39" t="s">
        <v>866</v>
      </c>
      <c r="Q505" s="40">
        <v>1</v>
      </c>
      <c r="R505" s="4" t="s">
        <v>481</v>
      </c>
      <c r="S505" s="113">
        <f>RawDataGenPO[[#This Row],[Total price]]/RawDataGenPO[[#This Row],[Qty'']]</f>
        <v>30000</v>
      </c>
      <c r="T505" s="46">
        <v>30000</v>
      </c>
      <c r="U505" s="16"/>
      <c r="V505" s="67" t="s">
        <v>986</v>
      </c>
      <c r="W505" s="4" t="s">
        <v>9</v>
      </c>
      <c r="X505" s="66"/>
      <c r="Y505" s="112">
        <v>45610</v>
      </c>
      <c r="Z505" s="112"/>
      <c r="AA505" s="191">
        <f>IF(RawDataGenPO[[#This Row],[Date Gen PO]]="","",RawDataGenPO[[#This Row],[Date recive bill]]-RawDataGenPO[[#This Row],[Date Gen PO]])</f>
        <v>22</v>
      </c>
      <c r="AB505" s="192" t="str">
        <f>IF(RawDataGenPO[[#This Row],[GRN-PO date (Day)]]&gt;RawDataGenPO[[#This Row],[Lead time delivery (day)]],"over deliverry","Ontime")</f>
        <v>Ontime</v>
      </c>
      <c r="AC505" s="195"/>
    </row>
    <row r="506" spans="1:29" s="6" customFormat="1" ht="14.25" x14ac:dyDescent="0.25">
      <c r="A506" s="4">
        <f>ROW()-ROW(RawDataGenPO[[#Headers],[No.]])</f>
        <v>505</v>
      </c>
      <c r="B506" s="35" t="s">
        <v>18</v>
      </c>
      <c r="C506" s="43">
        <v>45581</v>
      </c>
      <c r="D506" s="38"/>
      <c r="E506" s="38"/>
      <c r="F506" s="43">
        <v>45581</v>
      </c>
      <c r="G506" s="114" t="s">
        <v>1126</v>
      </c>
      <c r="H506" s="66" t="s">
        <v>1127</v>
      </c>
      <c r="I506" s="156">
        <f>IF(RawDataGenPO[[#This Row],[PO No.]]="","",RawDataGenPO[[#This Row],[DMY Create PR]]+7)</f>
        <v>45588</v>
      </c>
      <c r="J506" s="156"/>
      <c r="K506" s="153">
        <v>30</v>
      </c>
      <c r="L506" s="4" t="s">
        <v>145</v>
      </c>
      <c r="M506" s="35" t="s">
        <v>146</v>
      </c>
      <c r="N506" s="35" t="s">
        <v>23</v>
      </c>
      <c r="O506" s="3">
        <v>1</v>
      </c>
      <c r="P506" s="39" t="s">
        <v>1128</v>
      </c>
      <c r="Q506" s="40">
        <v>10</v>
      </c>
      <c r="R506" s="4" t="s">
        <v>221</v>
      </c>
      <c r="S506" s="113">
        <f>RawDataGenPO[[#This Row],[Total price]]/RawDataGenPO[[#This Row],[Qty'']]</f>
        <v>195</v>
      </c>
      <c r="T506" s="46">
        <v>1950</v>
      </c>
      <c r="U506" s="16"/>
      <c r="V506" s="67" t="s">
        <v>542</v>
      </c>
      <c r="W506" s="4" t="s">
        <v>9</v>
      </c>
      <c r="X506" s="66"/>
      <c r="Y506" s="112">
        <v>45609</v>
      </c>
      <c r="Z506" s="112"/>
      <c r="AA506" s="201">
        <f>IF(RawDataGenPO[[#This Row],[Date Gen PO]]="","",RawDataGenPO[[#This Row],[Date recive bill]]-RawDataGenPO[[#This Row],[Date Gen PO]])</f>
        <v>21</v>
      </c>
      <c r="AB506" s="192" t="str">
        <f>IF(RawDataGenPO[[#This Row],[GRN-PO date (Day)]]&gt;RawDataGenPO[[#This Row],[Lead time delivery (day)]],"over deliverry","Ontime")</f>
        <v>Ontime</v>
      </c>
      <c r="AC506" s="195"/>
    </row>
    <row r="507" spans="1:29" s="6" customFormat="1" ht="14.25" x14ac:dyDescent="0.25">
      <c r="A507" s="4">
        <f>ROW()-ROW(RawDataGenPO[[#Headers],[No.]])</f>
        <v>506</v>
      </c>
      <c r="B507" s="35" t="s">
        <v>18</v>
      </c>
      <c r="C507" s="43">
        <v>45581</v>
      </c>
      <c r="D507" s="38"/>
      <c r="E507" s="38"/>
      <c r="F507" s="43">
        <v>45581</v>
      </c>
      <c r="G507" s="114" t="s">
        <v>1126</v>
      </c>
      <c r="H507" s="4" t="s">
        <v>1127</v>
      </c>
      <c r="I507" s="156">
        <f>IF(RawDataGenPO[[#This Row],[PO No.]]="","",RawDataGenPO[[#This Row],[DMY Create PR]]+7)</f>
        <v>45588</v>
      </c>
      <c r="J507" s="156"/>
      <c r="K507" s="153">
        <v>30</v>
      </c>
      <c r="L507" s="4" t="s">
        <v>145</v>
      </c>
      <c r="M507" s="35" t="s">
        <v>146</v>
      </c>
      <c r="N507" s="35" t="s">
        <v>23</v>
      </c>
      <c r="O507" s="3">
        <v>2</v>
      </c>
      <c r="P507" s="39" t="s">
        <v>1129</v>
      </c>
      <c r="Q507" s="40">
        <v>10</v>
      </c>
      <c r="R507" s="4" t="s">
        <v>221</v>
      </c>
      <c r="S507" s="113">
        <f>RawDataGenPO[[#This Row],[Total price]]/RawDataGenPO[[#This Row],[Qty'']]</f>
        <v>425</v>
      </c>
      <c r="T507" s="46">
        <v>4250</v>
      </c>
      <c r="U507" s="16"/>
      <c r="V507" s="35" t="s">
        <v>542</v>
      </c>
      <c r="W507" s="4" t="s">
        <v>9</v>
      </c>
      <c r="X507" s="4"/>
      <c r="Y507" s="14">
        <v>45609</v>
      </c>
      <c r="Z507" s="14"/>
      <c r="AA507" s="191">
        <f>IF(RawDataGenPO[[#This Row],[Date Gen PO]]="","",RawDataGenPO[[#This Row],[Date recive bill]]-RawDataGenPO[[#This Row],[Date Gen PO]])</f>
        <v>21</v>
      </c>
      <c r="AB507" s="192" t="str">
        <f>IF(RawDataGenPO[[#This Row],[GRN-PO date (Day)]]&gt;RawDataGenPO[[#This Row],[Lead time delivery (day)]],"over deliverry","Ontime")</f>
        <v>Ontime</v>
      </c>
      <c r="AC507" s="195"/>
    </row>
    <row r="508" spans="1:29" s="6" customFormat="1" ht="14.25" x14ac:dyDescent="0.25">
      <c r="A508" s="4">
        <f>ROW()-ROW(RawDataGenPO[[#Headers],[No.]])</f>
        <v>507</v>
      </c>
      <c r="B508" s="35" t="s">
        <v>18</v>
      </c>
      <c r="C508" s="43">
        <v>45581</v>
      </c>
      <c r="D508" s="38"/>
      <c r="E508" s="38"/>
      <c r="F508" s="43">
        <v>45581</v>
      </c>
      <c r="G508" s="114" t="s">
        <v>1126</v>
      </c>
      <c r="H508" s="4" t="s">
        <v>1127</v>
      </c>
      <c r="I508" s="156">
        <f>IF(RawDataGenPO[[#This Row],[PO No.]]="","",RawDataGenPO[[#This Row],[DMY Create PR]]+7)</f>
        <v>45588</v>
      </c>
      <c r="J508" s="156"/>
      <c r="K508" s="153">
        <v>30</v>
      </c>
      <c r="L508" s="4" t="s">
        <v>145</v>
      </c>
      <c r="M508" s="35" t="s">
        <v>146</v>
      </c>
      <c r="N508" s="35" t="s">
        <v>23</v>
      </c>
      <c r="O508" s="3">
        <v>3</v>
      </c>
      <c r="P508" s="39" t="s">
        <v>1130</v>
      </c>
      <c r="Q508" s="40">
        <v>10</v>
      </c>
      <c r="R508" s="4" t="s">
        <v>221</v>
      </c>
      <c r="S508" s="113">
        <f>RawDataGenPO[[#This Row],[Total price]]/RawDataGenPO[[#This Row],[Qty'']]</f>
        <v>190</v>
      </c>
      <c r="T508" s="46">
        <v>1900</v>
      </c>
      <c r="U508" s="16"/>
      <c r="V508" s="35" t="s">
        <v>542</v>
      </c>
      <c r="W508" s="4" t="s">
        <v>9</v>
      </c>
      <c r="X508" s="4"/>
      <c r="Y508" s="14">
        <v>45609</v>
      </c>
      <c r="Z508" s="14"/>
      <c r="AA508" s="191">
        <f>IF(RawDataGenPO[[#This Row],[Date Gen PO]]="","",RawDataGenPO[[#This Row],[Date recive bill]]-RawDataGenPO[[#This Row],[Date Gen PO]])</f>
        <v>21</v>
      </c>
      <c r="AB508" s="192" t="str">
        <f>IF(RawDataGenPO[[#This Row],[GRN-PO date (Day)]]&gt;RawDataGenPO[[#This Row],[Lead time delivery (day)]],"over deliverry","Ontime")</f>
        <v>Ontime</v>
      </c>
      <c r="AC508" s="195"/>
    </row>
    <row r="509" spans="1:29" s="6" customFormat="1" ht="14.25" x14ac:dyDescent="0.25">
      <c r="A509" s="4">
        <f>ROW()-ROW(RawDataGenPO[[#Headers],[No.]])</f>
        <v>508</v>
      </c>
      <c r="B509" s="35" t="s">
        <v>18</v>
      </c>
      <c r="C509" s="43">
        <v>45581</v>
      </c>
      <c r="D509" s="38"/>
      <c r="E509" s="38"/>
      <c r="F509" s="43">
        <v>45581</v>
      </c>
      <c r="G509" s="114" t="s">
        <v>1126</v>
      </c>
      <c r="H509" s="4" t="s">
        <v>1127</v>
      </c>
      <c r="I509" s="156">
        <f>IF(RawDataGenPO[[#This Row],[PO No.]]="","",RawDataGenPO[[#This Row],[DMY Create PR]]+7)</f>
        <v>45588</v>
      </c>
      <c r="J509" s="156"/>
      <c r="K509" s="153">
        <v>30</v>
      </c>
      <c r="L509" s="4" t="s">
        <v>145</v>
      </c>
      <c r="M509" s="35" t="s">
        <v>146</v>
      </c>
      <c r="N509" s="35" t="s">
        <v>23</v>
      </c>
      <c r="O509" s="3">
        <v>4</v>
      </c>
      <c r="P509" s="39" t="s">
        <v>1131</v>
      </c>
      <c r="Q509" s="40">
        <v>3</v>
      </c>
      <c r="R509" s="4" t="s">
        <v>221</v>
      </c>
      <c r="S509" s="113">
        <f>RawDataGenPO[[#This Row],[Total price]]/RawDataGenPO[[#This Row],[Qty'']]</f>
        <v>960</v>
      </c>
      <c r="T509" s="46">
        <v>2880</v>
      </c>
      <c r="U509" s="16"/>
      <c r="V509" s="35" t="s">
        <v>542</v>
      </c>
      <c r="W509" s="4" t="s">
        <v>9</v>
      </c>
      <c r="X509" s="4"/>
      <c r="Y509" s="14">
        <v>45609</v>
      </c>
      <c r="Z509" s="14"/>
      <c r="AA509" s="191">
        <f>IF(RawDataGenPO[[#This Row],[Date Gen PO]]="","",RawDataGenPO[[#This Row],[Date recive bill]]-RawDataGenPO[[#This Row],[Date Gen PO]])</f>
        <v>21</v>
      </c>
      <c r="AB509" s="192" t="str">
        <f>IF(RawDataGenPO[[#This Row],[GRN-PO date (Day)]]&gt;RawDataGenPO[[#This Row],[Lead time delivery (day)]],"over deliverry","Ontime")</f>
        <v>Ontime</v>
      </c>
      <c r="AC509" s="195"/>
    </row>
    <row r="510" spans="1:29" s="6" customFormat="1" ht="14.25" x14ac:dyDescent="0.25">
      <c r="A510" s="4">
        <f>ROW()-ROW(RawDataGenPO[[#Headers],[No.]])</f>
        <v>509</v>
      </c>
      <c r="B510" s="35" t="s">
        <v>18</v>
      </c>
      <c r="C510" s="43">
        <v>45581</v>
      </c>
      <c r="D510" s="38"/>
      <c r="E510" s="38"/>
      <c r="F510" s="43">
        <v>45581</v>
      </c>
      <c r="G510" s="114" t="s">
        <v>1126</v>
      </c>
      <c r="H510" s="4" t="s">
        <v>1127</v>
      </c>
      <c r="I510" s="156">
        <f>IF(RawDataGenPO[[#This Row],[PO No.]]="","",RawDataGenPO[[#This Row],[DMY Create PR]]+7)</f>
        <v>45588</v>
      </c>
      <c r="J510" s="156"/>
      <c r="K510" s="153">
        <v>30</v>
      </c>
      <c r="L510" s="4" t="s">
        <v>145</v>
      </c>
      <c r="M510" s="35" t="s">
        <v>146</v>
      </c>
      <c r="N510" s="35" t="s">
        <v>23</v>
      </c>
      <c r="O510" s="3">
        <v>5</v>
      </c>
      <c r="P510" s="39" t="s">
        <v>1132</v>
      </c>
      <c r="Q510" s="40">
        <v>5</v>
      </c>
      <c r="R510" s="4" t="s">
        <v>221</v>
      </c>
      <c r="S510" s="113">
        <f>RawDataGenPO[[#This Row],[Total price]]/RawDataGenPO[[#This Row],[Qty'']]</f>
        <v>730</v>
      </c>
      <c r="T510" s="46">
        <v>3650</v>
      </c>
      <c r="U510" s="16"/>
      <c r="V510" s="35" t="s">
        <v>542</v>
      </c>
      <c r="W510" s="4" t="s">
        <v>9</v>
      </c>
      <c r="X510" s="4"/>
      <c r="Y510" s="14">
        <v>45609</v>
      </c>
      <c r="Z510" s="14"/>
      <c r="AA510" s="191">
        <f>IF(RawDataGenPO[[#This Row],[Date Gen PO]]="","",RawDataGenPO[[#This Row],[Date recive bill]]-RawDataGenPO[[#This Row],[Date Gen PO]])</f>
        <v>21</v>
      </c>
      <c r="AB510" s="192" t="str">
        <f>IF(RawDataGenPO[[#This Row],[GRN-PO date (Day)]]&gt;RawDataGenPO[[#This Row],[Lead time delivery (day)]],"over deliverry","Ontime")</f>
        <v>Ontime</v>
      </c>
      <c r="AC510" s="195"/>
    </row>
    <row r="511" spans="1:29" s="6" customFormat="1" ht="14.25" x14ac:dyDescent="0.25">
      <c r="A511" s="4">
        <f>ROW()-ROW(RawDataGenPO[[#Headers],[No.]])</f>
        <v>510</v>
      </c>
      <c r="B511" s="35" t="s">
        <v>18</v>
      </c>
      <c r="C511" s="43">
        <v>45581</v>
      </c>
      <c r="D511" s="38"/>
      <c r="E511" s="38"/>
      <c r="F511" s="43">
        <v>45581</v>
      </c>
      <c r="G511" s="114" t="s">
        <v>1126</v>
      </c>
      <c r="H511" s="4" t="s">
        <v>1127</v>
      </c>
      <c r="I511" s="156">
        <f>IF(RawDataGenPO[[#This Row],[PO No.]]="","",RawDataGenPO[[#This Row],[DMY Create PR]]+7)</f>
        <v>45588</v>
      </c>
      <c r="J511" s="156"/>
      <c r="K511" s="153">
        <v>30</v>
      </c>
      <c r="L511" s="4" t="s">
        <v>145</v>
      </c>
      <c r="M511" s="35" t="s">
        <v>146</v>
      </c>
      <c r="N511" s="35" t="s">
        <v>23</v>
      </c>
      <c r="O511" s="3">
        <v>6</v>
      </c>
      <c r="P511" s="39" t="s">
        <v>1133</v>
      </c>
      <c r="Q511" s="40">
        <v>5</v>
      </c>
      <c r="R511" s="4" t="s">
        <v>221</v>
      </c>
      <c r="S511" s="113">
        <f>RawDataGenPO[[#This Row],[Total price]]/RawDataGenPO[[#This Row],[Qty'']]</f>
        <v>1130</v>
      </c>
      <c r="T511" s="46">
        <v>5650</v>
      </c>
      <c r="U511" s="16"/>
      <c r="V511" s="35" t="s">
        <v>542</v>
      </c>
      <c r="W511" s="4" t="s">
        <v>9</v>
      </c>
      <c r="X511" s="4"/>
      <c r="Y511" s="14">
        <v>45609</v>
      </c>
      <c r="Z511" s="14"/>
      <c r="AA511" s="191">
        <f>IF(RawDataGenPO[[#This Row],[Date Gen PO]]="","",RawDataGenPO[[#This Row],[Date recive bill]]-RawDataGenPO[[#This Row],[Date Gen PO]])</f>
        <v>21</v>
      </c>
      <c r="AB511" s="192" t="str">
        <f>IF(RawDataGenPO[[#This Row],[GRN-PO date (Day)]]&gt;RawDataGenPO[[#This Row],[Lead time delivery (day)]],"over deliverry","Ontime")</f>
        <v>Ontime</v>
      </c>
      <c r="AC511" s="195"/>
    </row>
    <row r="512" spans="1:29" s="6" customFormat="1" ht="14.25" x14ac:dyDescent="0.25">
      <c r="A512" s="4">
        <f>ROW()-ROW(RawDataGenPO[[#Headers],[No.]])</f>
        <v>511</v>
      </c>
      <c r="B512" s="35" t="s">
        <v>18</v>
      </c>
      <c r="C512" s="43">
        <v>45581</v>
      </c>
      <c r="D512" s="38"/>
      <c r="E512" s="38"/>
      <c r="F512" s="43">
        <v>45581</v>
      </c>
      <c r="G512" s="114" t="s">
        <v>1126</v>
      </c>
      <c r="H512" s="4" t="s">
        <v>1127</v>
      </c>
      <c r="I512" s="156">
        <f>IF(RawDataGenPO[[#This Row],[PO No.]]="","",RawDataGenPO[[#This Row],[DMY Create PR]]+7)</f>
        <v>45588</v>
      </c>
      <c r="J512" s="156"/>
      <c r="K512" s="153">
        <v>30</v>
      </c>
      <c r="L512" s="4" t="s">
        <v>145</v>
      </c>
      <c r="M512" s="35" t="s">
        <v>146</v>
      </c>
      <c r="N512" s="35" t="s">
        <v>23</v>
      </c>
      <c r="O512" s="3">
        <v>7</v>
      </c>
      <c r="P512" s="39" t="s">
        <v>1134</v>
      </c>
      <c r="Q512" s="40">
        <v>5</v>
      </c>
      <c r="R512" s="4" t="s">
        <v>221</v>
      </c>
      <c r="S512" s="113">
        <f>RawDataGenPO[[#This Row],[Total price]]/RawDataGenPO[[#This Row],[Qty'']]</f>
        <v>670</v>
      </c>
      <c r="T512" s="46">
        <v>3350</v>
      </c>
      <c r="U512" s="16"/>
      <c r="V512" s="35" t="s">
        <v>542</v>
      </c>
      <c r="W512" s="4" t="s">
        <v>9</v>
      </c>
      <c r="X512" s="4"/>
      <c r="Y512" s="14">
        <v>45609</v>
      </c>
      <c r="Z512" s="14"/>
      <c r="AA512" s="191">
        <f>IF(RawDataGenPO[[#This Row],[Date Gen PO]]="","",RawDataGenPO[[#This Row],[Date recive bill]]-RawDataGenPO[[#This Row],[Date Gen PO]])</f>
        <v>21</v>
      </c>
      <c r="AB512" s="192" t="str">
        <f>IF(RawDataGenPO[[#This Row],[GRN-PO date (Day)]]&gt;RawDataGenPO[[#This Row],[Lead time delivery (day)]],"over deliverry","Ontime")</f>
        <v>Ontime</v>
      </c>
      <c r="AC512" s="195"/>
    </row>
    <row r="513" spans="1:29" s="6" customFormat="1" ht="14.25" x14ac:dyDescent="0.25">
      <c r="A513" s="4">
        <f>ROW()-ROW(RawDataGenPO[[#Headers],[No.]])</f>
        <v>512</v>
      </c>
      <c r="B513" s="35" t="s">
        <v>18</v>
      </c>
      <c r="C513" s="43">
        <v>45581</v>
      </c>
      <c r="D513" s="38"/>
      <c r="E513" s="38"/>
      <c r="F513" s="43">
        <v>45581</v>
      </c>
      <c r="G513" s="114" t="s">
        <v>1126</v>
      </c>
      <c r="H513" s="4" t="s">
        <v>1127</v>
      </c>
      <c r="I513" s="156">
        <f>IF(RawDataGenPO[[#This Row],[PO No.]]="","",RawDataGenPO[[#This Row],[DMY Create PR]]+7)</f>
        <v>45588</v>
      </c>
      <c r="J513" s="156"/>
      <c r="K513" s="153">
        <v>30</v>
      </c>
      <c r="L513" s="4" t="s">
        <v>145</v>
      </c>
      <c r="M513" s="35" t="s">
        <v>146</v>
      </c>
      <c r="N513" s="35" t="s">
        <v>23</v>
      </c>
      <c r="O513" s="3">
        <v>8</v>
      </c>
      <c r="P513" s="39" t="s">
        <v>1135</v>
      </c>
      <c r="Q513" s="40">
        <v>5</v>
      </c>
      <c r="R513" s="4" t="s">
        <v>221</v>
      </c>
      <c r="S513" s="113">
        <f>RawDataGenPO[[#This Row],[Total price]]/RawDataGenPO[[#This Row],[Qty'']]</f>
        <v>310</v>
      </c>
      <c r="T513" s="46">
        <v>1550</v>
      </c>
      <c r="U513" s="16"/>
      <c r="V513" s="35" t="s">
        <v>542</v>
      </c>
      <c r="W513" s="4" t="s">
        <v>9</v>
      </c>
      <c r="X513" s="4"/>
      <c r="Y513" s="14">
        <v>45609</v>
      </c>
      <c r="Z513" s="14"/>
      <c r="AA513" s="191">
        <f>IF(RawDataGenPO[[#This Row],[Date Gen PO]]="","",RawDataGenPO[[#This Row],[Date recive bill]]-RawDataGenPO[[#This Row],[Date Gen PO]])</f>
        <v>21</v>
      </c>
      <c r="AB513" s="192" t="str">
        <f>IF(RawDataGenPO[[#This Row],[GRN-PO date (Day)]]&gt;RawDataGenPO[[#This Row],[Lead time delivery (day)]],"over deliverry","Ontime")</f>
        <v>Ontime</v>
      </c>
      <c r="AC513" s="195"/>
    </row>
    <row r="514" spans="1:29" s="6" customFormat="1" ht="71.25" x14ac:dyDescent="0.25">
      <c r="A514" s="4">
        <f>ROW()-ROW(RawDataGenPO[[#Headers],[No.]])</f>
        <v>513</v>
      </c>
      <c r="B514" s="35" t="s">
        <v>18</v>
      </c>
      <c r="C514" s="43">
        <v>45567</v>
      </c>
      <c r="D514" s="38"/>
      <c r="E514" s="38"/>
      <c r="F514" s="43">
        <v>45567</v>
      </c>
      <c r="G514" s="114" t="s">
        <v>1136</v>
      </c>
      <c r="H514" s="4" t="s">
        <v>1137</v>
      </c>
      <c r="I514" s="156">
        <f>IF(RawDataGenPO[[#This Row],[PO No.]]="","",RawDataGenPO[[#This Row],[DMY Create PR]]+7)</f>
        <v>45574</v>
      </c>
      <c r="J514" s="156"/>
      <c r="K514" s="153">
        <v>130</v>
      </c>
      <c r="L514" s="4" t="s">
        <v>193</v>
      </c>
      <c r="M514" s="35" t="s">
        <v>217</v>
      </c>
      <c r="N514" s="35" t="s">
        <v>26</v>
      </c>
      <c r="O514" s="3">
        <v>1</v>
      </c>
      <c r="P514" s="39" t="s">
        <v>1138</v>
      </c>
      <c r="Q514" s="40">
        <v>1</v>
      </c>
      <c r="R514" s="4" t="s">
        <v>481</v>
      </c>
      <c r="S514" s="113">
        <f>RawDataGenPO[[#This Row],[Total price]]/RawDataGenPO[[#This Row],[Qty'']]</f>
        <v>55500</v>
      </c>
      <c r="T514" s="46">
        <v>55500</v>
      </c>
      <c r="U514" s="13" t="s">
        <v>149</v>
      </c>
      <c r="V514" s="35" t="s">
        <v>1139</v>
      </c>
      <c r="W514" s="4" t="s">
        <v>9</v>
      </c>
      <c r="X514" s="4" t="s">
        <v>1140</v>
      </c>
      <c r="Y514" s="14">
        <v>45702</v>
      </c>
      <c r="Z514" s="14"/>
      <c r="AA514" s="191">
        <f>IF(RawDataGenPO[[#This Row],[Date Gen PO]]="","",RawDataGenPO[[#This Row],[Date recive bill]]-RawDataGenPO[[#This Row],[Date Gen PO]])</f>
        <v>128</v>
      </c>
      <c r="AB514" s="192" t="str">
        <f>IF(RawDataGenPO[[#This Row],[GRN-PO date (Day)]]&gt;RawDataGenPO[[#This Row],[Lead time delivery (day)]],"over deliverry","Ontime")</f>
        <v>Ontime</v>
      </c>
      <c r="AC514" s="195"/>
    </row>
    <row r="515" spans="1:29" s="6" customFormat="1" ht="14.25" x14ac:dyDescent="0.25">
      <c r="A515" s="4">
        <f>ROW()-ROW(RawDataGenPO[[#Headers],[No.]])</f>
        <v>514</v>
      </c>
      <c r="B515" s="35" t="s">
        <v>18</v>
      </c>
      <c r="C515" s="43">
        <v>45567</v>
      </c>
      <c r="D515" s="38"/>
      <c r="E515" s="38"/>
      <c r="F515" s="43">
        <v>45567</v>
      </c>
      <c r="G515" s="4" t="s">
        <v>1136</v>
      </c>
      <c r="H515" s="4" t="s">
        <v>1137</v>
      </c>
      <c r="I515" s="156">
        <f>IF(RawDataGenPO[[#This Row],[PO No.]]="","",RawDataGenPO[[#This Row],[DMY Create PR]]+7)</f>
        <v>45574</v>
      </c>
      <c r="J515" s="156"/>
      <c r="K515" s="153">
        <v>130</v>
      </c>
      <c r="L515" s="4" t="s">
        <v>193</v>
      </c>
      <c r="M515" s="35" t="s">
        <v>217</v>
      </c>
      <c r="N515" s="35" t="s">
        <v>26</v>
      </c>
      <c r="O515" s="3">
        <v>2</v>
      </c>
      <c r="P515" s="39" t="s">
        <v>1141</v>
      </c>
      <c r="Q515" s="40">
        <v>1</v>
      </c>
      <c r="R515" s="4" t="s">
        <v>481</v>
      </c>
      <c r="S515" s="113">
        <f>RawDataGenPO[[#This Row],[Total price]]/RawDataGenPO[[#This Row],[Qty'']]</f>
        <v>34500</v>
      </c>
      <c r="T515" s="46">
        <v>34500</v>
      </c>
      <c r="U515" s="13" t="s">
        <v>149</v>
      </c>
      <c r="V515" s="35" t="s">
        <v>1139</v>
      </c>
      <c r="W515" s="4" t="s">
        <v>9</v>
      </c>
      <c r="X515" s="4" t="s">
        <v>1140</v>
      </c>
      <c r="Y515" s="14">
        <v>45702</v>
      </c>
      <c r="Z515" s="14"/>
      <c r="AA515" s="191">
        <f>IF(RawDataGenPO[[#This Row],[Date Gen PO]]="","",RawDataGenPO[[#This Row],[Date recive bill]]-RawDataGenPO[[#This Row],[Date Gen PO]])</f>
        <v>128</v>
      </c>
      <c r="AB515" s="192" t="str">
        <f>IF(RawDataGenPO[[#This Row],[GRN-PO date (Day)]]&gt;RawDataGenPO[[#This Row],[Lead time delivery (day)]],"over deliverry","Ontime")</f>
        <v>Ontime</v>
      </c>
      <c r="AC515" s="195"/>
    </row>
    <row r="516" spans="1:29" s="6" customFormat="1" ht="28.5" x14ac:dyDescent="0.25">
      <c r="A516" s="4">
        <f>ROW()-ROW(RawDataGenPO[[#Headers],[No.]])</f>
        <v>515</v>
      </c>
      <c r="B516" s="35" t="s">
        <v>18</v>
      </c>
      <c r="C516" s="43">
        <v>45581</v>
      </c>
      <c r="D516" s="38"/>
      <c r="E516" s="38"/>
      <c r="F516" s="43">
        <v>45581</v>
      </c>
      <c r="G516" s="4" t="s">
        <v>1142</v>
      </c>
      <c r="H516" s="4" t="s">
        <v>1143</v>
      </c>
      <c r="I516" s="156">
        <f>IF(RawDataGenPO[[#This Row],[PO No.]]="","",RawDataGenPO[[#This Row],[DMY Create PR]]+7)</f>
        <v>45588</v>
      </c>
      <c r="J516" s="156"/>
      <c r="K516" s="153">
        <v>30</v>
      </c>
      <c r="L516" s="4" t="s">
        <v>145</v>
      </c>
      <c r="M516" s="35" t="s">
        <v>623</v>
      </c>
      <c r="N516" s="35" t="s">
        <v>23</v>
      </c>
      <c r="O516" s="3">
        <v>1</v>
      </c>
      <c r="P516" s="39" t="s">
        <v>1144</v>
      </c>
      <c r="Q516" s="40">
        <v>6</v>
      </c>
      <c r="R516" s="4" t="s">
        <v>221</v>
      </c>
      <c r="S516" s="113">
        <f>RawDataGenPO[[#This Row],[Total price]]/RawDataGenPO[[#This Row],[Qty'']]</f>
        <v>1680</v>
      </c>
      <c r="T516" s="46">
        <v>10080</v>
      </c>
      <c r="U516" s="16"/>
      <c r="V516" s="35" t="s">
        <v>358</v>
      </c>
      <c r="W516" s="4" t="s">
        <v>9</v>
      </c>
      <c r="X516" s="4"/>
      <c r="Y516" s="14">
        <v>45604</v>
      </c>
      <c r="Z516" s="14"/>
      <c r="AA516" s="191">
        <f>IF(RawDataGenPO[[#This Row],[Date Gen PO]]="","",RawDataGenPO[[#This Row],[Date recive bill]]-RawDataGenPO[[#This Row],[Date Gen PO]])</f>
        <v>16</v>
      </c>
      <c r="AB516" s="192" t="str">
        <f>IF(RawDataGenPO[[#This Row],[GRN-PO date (Day)]]&gt;RawDataGenPO[[#This Row],[Lead time delivery (day)]],"over deliverry","Ontime")</f>
        <v>Ontime</v>
      </c>
      <c r="AC516" s="195"/>
    </row>
    <row r="517" spans="1:29" s="6" customFormat="1" ht="28.5" x14ac:dyDescent="0.25">
      <c r="A517" s="4">
        <f>ROW()-ROW(RawDataGenPO[[#Headers],[No.]])</f>
        <v>516</v>
      </c>
      <c r="B517" s="35" t="s">
        <v>18</v>
      </c>
      <c r="C517" s="43">
        <v>45581</v>
      </c>
      <c r="D517" s="38"/>
      <c r="E517" s="38"/>
      <c r="F517" s="43">
        <v>45581</v>
      </c>
      <c r="G517" s="4" t="s">
        <v>1142</v>
      </c>
      <c r="H517" s="4" t="s">
        <v>1143</v>
      </c>
      <c r="I517" s="156">
        <f>IF(RawDataGenPO[[#This Row],[PO No.]]="","",RawDataGenPO[[#This Row],[DMY Create PR]]+7)</f>
        <v>45588</v>
      </c>
      <c r="J517" s="156"/>
      <c r="K517" s="153">
        <v>30</v>
      </c>
      <c r="L517" s="4" t="s">
        <v>145</v>
      </c>
      <c r="M517" s="35" t="s">
        <v>623</v>
      </c>
      <c r="N517" s="35" t="s">
        <v>23</v>
      </c>
      <c r="O517" s="3">
        <v>2</v>
      </c>
      <c r="P517" s="39" t="s">
        <v>1145</v>
      </c>
      <c r="Q517" s="40">
        <v>3</v>
      </c>
      <c r="R517" s="4" t="s">
        <v>221</v>
      </c>
      <c r="S517" s="113">
        <f>RawDataGenPO[[#This Row],[Total price]]/RawDataGenPO[[#This Row],[Qty'']]</f>
        <v>120</v>
      </c>
      <c r="T517" s="46">
        <v>360</v>
      </c>
      <c r="U517" s="16"/>
      <c r="V517" s="35" t="s">
        <v>358</v>
      </c>
      <c r="W517" s="4" t="s">
        <v>9</v>
      </c>
      <c r="X517" s="4"/>
      <c r="Y517" s="14">
        <v>45604</v>
      </c>
      <c r="Z517" s="14"/>
      <c r="AA517" s="191">
        <f>IF(RawDataGenPO[[#This Row],[Date Gen PO]]="","",RawDataGenPO[[#This Row],[Date recive bill]]-RawDataGenPO[[#This Row],[Date Gen PO]])</f>
        <v>16</v>
      </c>
      <c r="AB517" s="192" t="str">
        <f>IF(RawDataGenPO[[#This Row],[GRN-PO date (Day)]]&gt;RawDataGenPO[[#This Row],[Lead time delivery (day)]],"over deliverry","Ontime")</f>
        <v>Ontime</v>
      </c>
      <c r="AC517" s="195"/>
    </row>
    <row r="518" spans="1:29" s="6" customFormat="1" ht="14.25" x14ac:dyDescent="0.25">
      <c r="A518" s="4">
        <f>ROW()-ROW(RawDataGenPO[[#Headers],[No.]])</f>
        <v>517</v>
      </c>
      <c r="B518" s="35" t="s">
        <v>18</v>
      </c>
      <c r="C518" s="43">
        <v>45581</v>
      </c>
      <c r="D518" s="38"/>
      <c r="E518" s="38"/>
      <c r="F518" s="43">
        <v>45581</v>
      </c>
      <c r="G518" s="4" t="s">
        <v>1146</v>
      </c>
      <c r="H518" s="4" t="s">
        <v>1147</v>
      </c>
      <c r="I518" s="156">
        <f>IF(RawDataGenPO[[#This Row],[PO No.]]="","",RawDataGenPO[[#This Row],[DMY Create PR]]+7)</f>
        <v>45588</v>
      </c>
      <c r="J518" s="156"/>
      <c r="K518" s="153">
        <v>30</v>
      </c>
      <c r="L518" s="4" t="s">
        <v>193</v>
      </c>
      <c r="M518" s="35" t="s">
        <v>217</v>
      </c>
      <c r="N518" s="35" t="s">
        <v>26</v>
      </c>
      <c r="O518" s="3">
        <v>1</v>
      </c>
      <c r="P518" s="39" t="s">
        <v>1148</v>
      </c>
      <c r="Q518" s="40">
        <v>1</v>
      </c>
      <c r="R518" s="4" t="s">
        <v>481</v>
      </c>
      <c r="S518" s="113">
        <f>RawDataGenPO[[#This Row],[Total price]]/RawDataGenPO[[#This Row],[Qty'']]</f>
        <v>1500</v>
      </c>
      <c r="T518" s="46">
        <v>1500</v>
      </c>
      <c r="U518" s="16"/>
      <c r="V518" s="35" t="s">
        <v>1149</v>
      </c>
      <c r="W518" s="4" t="s">
        <v>9</v>
      </c>
      <c r="X518" s="4"/>
      <c r="Y518" s="14">
        <v>45600</v>
      </c>
      <c r="Z518" s="14"/>
      <c r="AA518" s="191">
        <f>IF(RawDataGenPO[[#This Row],[Date Gen PO]]="","",RawDataGenPO[[#This Row],[Date recive bill]]-RawDataGenPO[[#This Row],[Date Gen PO]])</f>
        <v>12</v>
      </c>
      <c r="AB518" s="192" t="str">
        <f>IF(RawDataGenPO[[#This Row],[GRN-PO date (Day)]]&gt;RawDataGenPO[[#This Row],[Lead time delivery (day)]],"over deliverry","Ontime")</f>
        <v>Ontime</v>
      </c>
      <c r="AC518" s="195"/>
    </row>
    <row r="519" spans="1:29" s="6" customFormat="1" ht="14.25" x14ac:dyDescent="0.25">
      <c r="A519" s="4">
        <f>ROW()-ROW(RawDataGenPO[[#Headers],[No.]])</f>
        <v>518</v>
      </c>
      <c r="B519" s="35" t="s">
        <v>18</v>
      </c>
      <c r="C519" s="43">
        <v>45583</v>
      </c>
      <c r="D519" s="38"/>
      <c r="E519" s="38"/>
      <c r="F519" s="43">
        <v>45583</v>
      </c>
      <c r="G519" s="4" t="s">
        <v>1150</v>
      </c>
      <c r="H519" s="4" t="s">
        <v>1151</v>
      </c>
      <c r="I519" s="156">
        <f>IF(RawDataGenPO[[#This Row],[PO No.]]="","",RawDataGenPO[[#This Row],[DMY Create PR]]+7)</f>
        <v>45590</v>
      </c>
      <c r="J519" s="156"/>
      <c r="K519" s="153">
        <v>30</v>
      </c>
      <c r="L519" s="4" t="s">
        <v>145</v>
      </c>
      <c r="M519" s="35" t="s">
        <v>146</v>
      </c>
      <c r="N519" s="35" t="s">
        <v>28</v>
      </c>
      <c r="O519" s="3">
        <v>1</v>
      </c>
      <c r="P519" s="39" t="s">
        <v>1152</v>
      </c>
      <c r="Q519" s="40">
        <v>60</v>
      </c>
      <c r="R519" s="4" t="s">
        <v>221</v>
      </c>
      <c r="S519" s="113">
        <f>RawDataGenPO[[#This Row],[Total price]]/RawDataGenPO[[#This Row],[Qty'']]</f>
        <v>11</v>
      </c>
      <c r="T519" s="46">
        <v>660</v>
      </c>
      <c r="U519" s="16"/>
      <c r="V519" s="35" t="s">
        <v>263</v>
      </c>
      <c r="W519" s="4" t="s">
        <v>9</v>
      </c>
      <c r="X519" s="4"/>
      <c r="Y519" s="14">
        <v>45609</v>
      </c>
      <c r="Z519" s="14"/>
      <c r="AA519" s="191">
        <f>IF(RawDataGenPO[[#This Row],[Date Gen PO]]="","",RawDataGenPO[[#This Row],[Date recive bill]]-RawDataGenPO[[#This Row],[Date Gen PO]])</f>
        <v>19</v>
      </c>
      <c r="AB519" s="192" t="str">
        <f>IF(RawDataGenPO[[#This Row],[GRN-PO date (Day)]]&gt;RawDataGenPO[[#This Row],[Lead time delivery (day)]],"over deliverry","Ontime")</f>
        <v>Ontime</v>
      </c>
      <c r="AC519" s="195"/>
    </row>
    <row r="520" spans="1:29" s="6" customFormat="1" ht="14.25" x14ac:dyDescent="0.25">
      <c r="A520" s="4">
        <f>ROW()-ROW(RawDataGenPO[[#Headers],[No.]])</f>
        <v>519</v>
      </c>
      <c r="B520" s="35" t="s">
        <v>18</v>
      </c>
      <c r="C520" s="43">
        <v>45583</v>
      </c>
      <c r="D520" s="38"/>
      <c r="E520" s="38"/>
      <c r="F520" s="43">
        <v>45583</v>
      </c>
      <c r="G520" s="4" t="s">
        <v>1150</v>
      </c>
      <c r="H520" s="4" t="s">
        <v>1151</v>
      </c>
      <c r="I520" s="156">
        <f>IF(RawDataGenPO[[#This Row],[PO No.]]="","",RawDataGenPO[[#This Row],[DMY Create PR]]+7)</f>
        <v>45590</v>
      </c>
      <c r="J520" s="156"/>
      <c r="K520" s="153">
        <v>30</v>
      </c>
      <c r="L520" s="4" t="s">
        <v>145</v>
      </c>
      <c r="M520" s="35" t="s">
        <v>146</v>
      </c>
      <c r="N520" s="35" t="s">
        <v>28</v>
      </c>
      <c r="O520" s="3">
        <v>2</v>
      </c>
      <c r="P520" s="39" t="s">
        <v>1153</v>
      </c>
      <c r="Q520" s="40">
        <v>60</v>
      </c>
      <c r="R520" s="4" t="s">
        <v>221</v>
      </c>
      <c r="S520" s="113">
        <f>RawDataGenPO[[#This Row],[Total price]]/RawDataGenPO[[#This Row],[Qty'']]</f>
        <v>11</v>
      </c>
      <c r="T520" s="46">
        <v>660</v>
      </c>
      <c r="U520" s="16"/>
      <c r="V520" s="35" t="s">
        <v>263</v>
      </c>
      <c r="W520" s="4" t="s">
        <v>9</v>
      </c>
      <c r="X520" s="4"/>
      <c r="Y520" s="14">
        <v>45609</v>
      </c>
      <c r="Z520" s="14"/>
      <c r="AA520" s="191">
        <f>IF(RawDataGenPO[[#This Row],[Date Gen PO]]="","",RawDataGenPO[[#This Row],[Date recive bill]]-RawDataGenPO[[#This Row],[Date Gen PO]])</f>
        <v>19</v>
      </c>
      <c r="AB520" s="192" t="str">
        <f>IF(RawDataGenPO[[#This Row],[GRN-PO date (Day)]]&gt;RawDataGenPO[[#This Row],[Lead time delivery (day)]],"over deliverry","Ontime")</f>
        <v>Ontime</v>
      </c>
      <c r="AC520" s="195"/>
    </row>
    <row r="521" spans="1:29" s="6" customFormat="1" ht="14.25" x14ac:dyDescent="0.25">
      <c r="A521" s="4">
        <f>ROW()-ROW(RawDataGenPO[[#Headers],[No.]])</f>
        <v>520</v>
      </c>
      <c r="B521" s="35" t="s">
        <v>18</v>
      </c>
      <c r="C521" s="43">
        <v>45583</v>
      </c>
      <c r="D521" s="38"/>
      <c r="E521" s="38"/>
      <c r="F521" s="43">
        <v>45583</v>
      </c>
      <c r="G521" s="4" t="s">
        <v>1150</v>
      </c>
      <c r="H521" s="4" t="s">
        <v>1151</v>
      </c>
      <c r="I521" s="156">
        <f>IF(RawDataGenPO[[#This Row],[PO No.]]="","",RawDataGenPO[[#This Row],[DMY Create PR]]+7)</f>
        <v>45590</v>
      </c>
      <c r="J521" s="156"/>
      <c r="K521" s="153">
        <v>30</v>
      </c>
      <c r="L521" s="4" t="s">
        <v>145</v>
      </c>
      <c r="M521" s="35" t="s">
        <v>146</v>
      </c>
      <c r="N521" s="35" t="s">
        <v>28</v>
      </c>
      <c r="O521" s="3">
        <v>3</v>
      </c>
      <c r="P521" s="39" t="s">
        <v>1154</v>
      </c>
      <c r="Q521" s="40">
        <v>60</v>
      </c>
      <c r="R521" s="4" t="s">
        <v>221</v>
      </c>
      <c r="S521" s="113">
        <f>RawDataGenPO[[#This Row],[Total price]]/RawDataGenPO[[#This Row],[Qty'']]</f>
        <v>12.5</v>
      </c>
      <c r="T521" s="46">
        <v>750</v>
      </c>
      <c r="U521" s="16"/>
      <c r="V521" s="35" t="s">
        <v>263</v>
      </c>
      <c r="W521" s="4" t="s">
        <v>9</v>
      </c>
      <c r="X521" s="4"/>
      <c r="Y521" s="14">
        <v>45609</v>
      </c>
      <c r="Z521" s="14"/>
      <c r="AA521" s="191">
        <f>IF(RawDataGenPO[[#This Row],[Date Gen PO]]="","",RawDataGenPO[[#This Row],[Date recive bill]]-RawDataGenPO[[#This Row],[Date Gen PO]])</f>
        <v>19</v>
      </c>
      <c r="AB521" s="192" t="str">
        <f>IF(RawDataGenPO[[#This Row],[GRN-PO date (Day)]]&gt;RawDataGenPO[[#This Row],[Lead time delivery (day)]],"over deliverry","Ontime")</f>
        <v>Ontime</v>
      </c>
      <c r="AC521" s="195"/>
    </row>
    <row r="522" spans="1:29" s="6" customFormat="1" ht="14.25" x14ac:dyDescent="0.25">
      <c r="A522" s="4">
        <f>ROW()-ROW(RawDataGenPO[[#Headers],[No.]])</f>
        <v>521</v>
      </c>
      <c r="B522" s="35" t="s">
        <v>18</v>
      </c>
      <c r="C522" s="43">
        <v>45583</v>
      </c>
      <c r="D522" s="38"/>
      <c r="E522" s="38"/>
      <c r="F522" s="43">
        <v>45583</v>
      </c>
      <c r="G522" s="4" t="s">
        <v>1150</v>
      </c>
      <c r="H522" s="4" t="s">
        <v>1151</v>
      </c>
      <c r="I522" s="156">
        <f>IF(RawDataGenPO[[#This Row],[PO No.]]="","",RawDataGenPO[[#This Row],[DMY Create PR]]+7)</f>
        <v>45590</v>
      </c>
      <c r="J522" s="156"/>
      <c r="K522" s="153">
        <v>30</v>
      </c>
      <c r="L522" s="4" t="s">
        <v>145</v>
      </c>
      <c r="M522" s="35" t="s">
        <v>146</v>
      </c>
      <c r="N522" s="35" t="s">
        <v>28</v>
      </c>
      <c r="O522" s="3">
        <v>4</v>
      </c>
      <c r="P522" s="39" t="s">
        <v>1155</v>
      </c>
      <c r="Q522" s="40">
        <v>3</v>
      </c>
      <c r="R522" s="4" t="s">
        <v>221</v>
      </c>
      <c r="S522" s="113">
        <f>RawDataGenPO[[#This Row],[Total price]]/RawDataGenPO[[#This Row],[Qty'']]</f>
        <v>500</v>
      </c>
      <c r="T522" s="46">
        <v>1500</v>
      </c>
      <c r="U522" s="16"/>
      <c r="V522" s="35" t="s">
        <v>263</v>
      </c>
      <c r="W522" s="4" t="s">
        <v>9</v>
      </c>
      <c r="X522" s="4"/>
      <c r="Y522" s="14">
        <v>45609</v>
      </c>
      <c r="Z522" s="14"/>
      <c r="AA522" s="191">
        <f>IF(RawDataGenPO[[#This Row],[Date Gen PO]]="","",RawDataGenPO[[#This Row],[Date recive bill]]-RawDataGenPO[[#This Row],[Date Gen PO]])</f>
        <v>19</v>
      </c>
      <c r="AB522" s="192" t="str">
        <f>IF(RawDataGenPO[[#This Row],[GRN-PO date (Day)]]&gt;RawDataGenPO[[#This Row],[Lead time delivery (day)]],"over deliverry","Ontime")</f>
        <v>Ontime</v>
      </c>
      <c r="AC522" s="195"/>
    </row>
    <row r="523" spans="1:29" s="6" customFormat="1" ht="14.25" x14ac:dyDescent="0.25">
      <c r="A523" s="4">
        <f>ROW()-ROW(RawDataGenPO[[#Headers],[No.]])</f>
        <v>522</v>
      </c>
      <c r="B523" s="35" t="s">
        <v>18</v>
      </c>
      <c r="C523" s="43">
        <v>45583</v>
      </c>
      <c r="D523" s="38"/>
      <c r="E523" s="38"/>
      <c r="F523" s="43">
        <v>45583</v>
      </c>
      <c r="G523" s="4" t="s">
        <v>1150</v>
      </c>
      <c r="H523" s="4" t="s">
        <v>1151</v>
      </c>
      <c r="I523" s="156">
        <f>IF(RawDataGenPO[[#This Row],[PO No.]]="","",RawDataGenPO[[#This Row],[DMY Create PR]]+7)</f>
        <v>45590</v>
      </c>
      <c r="J523" s="156"/>
      <c r="K523" s="153">
        <v>30</v>
      </c>
      <c r="L523" s="4" t="s">
        <v>145</v>
      </c>
      <c r="M523" s="35" t="s">
        <v>146</v>
      </c>
      <c r="N523" s="35" t="s">
        <v>28</v>
      </c>
      <c r="O523" s="3">
        <v>5</v>
      </c>
      <c r="P523" s="39" t="s">
        <v>1156</v>
      </c>
      <c r="Q523" s="40">
        <v>5</v>
      </c>
      <c r="R523" s="4" t="s">
        <v>221</v>
      </c>
      <c r="S523" s="113">
        <f>RawDataGenPO[[#This Row],[Total price]]/RawDataGenPO[[#This Row],[Qty'']]</f>
        <v>100</v>
      </c>
      <c r="T523" s="46">
        <v>500</v>
      </c>
      <c r="U523" s="16"/>
      <c r="V523" s="35" t="s">
        <v>263</v>
      </c>
      <c r="W523" s="4" t="s">
        <v>9</v>
      </c>
      <c r="X523" s="4"/>
      <c r="Y523" s="14">
        <v>45609</v>
      </c>
      <c r="Z523" s="14"/>
      <c r="AA523" s="191">
        <f>IF(RawDataGenPO[[#This Row],[Date Gen PO]]="","",RawDataGenPO[[#This Row],[Date recive bill]]-RawDataGenPO[[#This Row],[Date Gen PO]])</f>
        <v>19</v>
      </c>
      <c r="AB523" s="192" t="str">
        <f>IF(RawDataGenPO[[#This Row],[GRN-PO date (Day)]]&gt;RawDataGenPO[[#This Row],[Lead time delivery (day)]],"over deliverry","Ontime")</f>
        <v>Ontime</v>
      </c>
      <c r="AC523" s="195"/>
    </row>
    <row r="524" spans="1:29" s="6" customFormat="1" ht="14.25" x14ac:dyDescent="0.25">
      <c r="A524" s="4">
        <f>ROW()-ROW(RawDataGenPO[[#Headers],[No.]])</f>
        <v>523</v>
      </c>
      <c r="B524" s="35" t="s">
        <v>18</v>
      </c>
      <c r="C524" s="43">
        <v>45583</v>
      </c>
      <c r="D524" s="38"/>
      <c r="E524" s="38"/>
      <c r="F524" s="43">
        <v>45583</v>
      </c>
      <c r="G524" s="4" t="s">
        <v>1150</v>
      </c>
      <c r="H524" s="4" t="s">
        <v>1151</v>
      </c>
      <c r="I524" s="156">
        <f>IF(RawDataGenPO[[#This Row],[PO No.]]="","",RawDataGenPO[[#This Row],[DMY Create PR]]+7)</f>
        <v>45590</v>
      </c>
      <c r="J524" s="156"/>
      <c r="K524" s="153">
        <v>30</v>
      </c>
      <c r="L524" s="4" t="s">
        <v>145</v>
      </c>
      <c r="M524" s="35" t="s">
        <v>146</v>
      </c>
      <c r="N524" s="35" t="s">
        <v>28</v>
      </c>
      <c r="O524" s="3">
        <v>6</v>
      </c>
      <c r="P524" s="39" t="s">
        <v>1157</v>
      </c>
      <c r="Q524" s="40">
        <v>5</v>
      </c>
      <c r="R524" s="4" t="s">
        <v>221</v>
      </c>
      <c r="S524" s="113">
        <f>RawDataGenPO[[#This Row],[Total price]]/RawDataGenPO[[#This Row],[Qty'']]</f>
        <v>190</v>
      </c>
      <c r="T524" s="46">
        <v>950</v>
      </c>
      <c r="U524" s="16"/>
      <c r="V524" s="35" t="s">
        <v>263</v>
      </c>
      <c r="W524" s="4" t="s">
        <v>9</v>
      </c>
      <c r="X524" s="4"/>
      <c r="Y524" s="14">
        <v>45609</v>
      </c>
      <c r="Z524" s="14"/>
      <c r="AA524" s="191">
        <f>IF(RawDataGenPO[[#This Row],[Date Gen PO]]="","",RawDataGenPO[[#This Row],[Date recive bill]]-RawDataGenPO[[#This Row],[Date Gen PO]])</f>
        <v>19</v>
      </c>
      <c r="AB524" s="192" t="str">
        <f>IF(RawDataGenPO[[#This Row],[GRN-PO date (Day)]]&gt;RawDataGenPO[[#This Row],[Lead time delivery (day)]],"over deliverry","Ontime")</f>
        <v>Ontime</v>
      </c>
      <c r="AC524" s="195"/>
    </row>
    <row r="525" spans="1:29" s="6" customFormat="1" ht="28.5" x14ac:dyDescent="0.25">
      <c r="A525" s="4">
        <f>ROW()-ROW(RawDataGenPO[[#Headers],[No.]])</f>
        <v>524</v>
      </c>
      <c r="B525" s="35" t="s">
        <v>18</v>
      </c>
      <c r="C525" s="43">
        <v>45583</v>
      </c>
      <c r="D525" s="38"/>
      <c r="E525" s="38"/>
      <c r="F525" s="43">
        <v>45583</v>
      </c>
      <c r="G525" s="4" t="s">
        <v>1150</v>
      </c>
      <c r="H525" s="4" t="s">
        <v>1151</v>
      </c>
      <c r="I525" s="156">
        <f>IF(RawDataGenPO[[#This Row],[PO No.]]="","",RawDataGenPO[[#This Row],[DMY Create PR]]+7)</f>
        <v>45590</v>
      </c>
      <c r="J525" s="156"/>
      <c r="K525" s="153">
        <v>30</v>
      </c>
      <c r="L525" s="4" t="s">
        <v>145</v>
      </c>
      <c r="M525" s="35" t="s">
        <v>146</v>
      </c>
      <c r="N525" s="35" t="s">
        <v>28</v>
      </c>
      <c r="O525" s="3">
        <v>7</v>
      </c>
      <c r="P525" s="39" t="s">
        <v>1158</v>
      </c>
      <c r="Q525" s="40">
        <v>2</v>
      </c>
      <c r="R525" s="4" t="s">
        <v>221</v>
      </c>
      <c r="S525" s="113">
        <f>RawDataGenPO[[#This Row],[Total price]]/RawDataGenPO[[#This Row],[Qty'']]</f>
        <v>140</v>
      </c>
      <c r="T525" s="46">
        <v>280</v>
      </c>
      <c r="U525" s="16"/>
      <c r="V525" s="35" t="s">
        <v>263</v>
      </c>
      <c r="W525" s="4" t="s">
        <v>9</v>
      </c>
      <c r="X525" s="4"/>
      <c r="Y525" s="14">
        <v>45609</v>
      </c>
      <c r="Z525" s="14"/>
      <c r="AA525" s="191">
        <f>IF(RawDataGenPO[[#This Row],[Date Gen PO]]="","",RawDataGenPO[[#This Row],[Date recive bill]]-RawDataGenPO[[#This Row],[Date Gen PO]])</f>
        <v>19</v>
      </c>
      <c r="AB525" s="192" t="str">
        <f>IF(RawDataGenPO[[#This Row],[GRN-PO date (Day)]]&gt;RawDataGenPO[[#This Row],[Lead time delivery (day)]],"over deliverry","Ontime")</f>
        <v>Ontime</v>
      </c>
      <c r="AC525" s="195"/>
    </row>
    <row r="526" spans="1:29" s="6" customFormat="1" ht="14.25" x14ac:dyDescent="0.25">
      <c r="A526" s="4">
        <f>ROW()-ROW(RawDataGenPO[[#Headers],[No.]])</f>
        <v>525</v>
      </c>
      <c r="B526" s="35" t="s">
        <v>18</v>
      </c>
      <c r="C526" s="43">
        <v>45583</v>
      </c>
      <c r="D526" s="38"/>
      <c r="E526" s="38"/>
      <c r="F526" s="43">
        <v>45583</v>
      </c>
      <c r="G526" s="4" t="s">
        <v>1150</v>
      </c>
      <c r="H526" s="4" t="s">
        <v>1151</v>
      </c>
      <c r="I526" s="156">
        <f>IF(RawDataGenPO[[#This Row],[PO No.]]="","",RawDataGenPO[[#This Row],[DMY Create PR]]+7)</f>
        <v>45590</v>
      </c>
      <c r="J526" s="156"/>
      <c r="K526" s="153">
        <v>30</v>
      </c>
      <c r="L526" s="4" t="s">
        <v>145</v>
      </c>
      <c r="M526" s="35" t="s">
        <v>146</v>
      </c>
      <c r="N526" s="35" t="s">
        <v>28</v>
      </c>
      <c r="O526" s="3">
        <v>8</v>
      </c>
      <c r="P526" s="39" t="s">
        <v>1159</v>
      </c>
      <c r="Q526" s="40">
        <v>3</v>
      </c>
      <c r="R526" s="4" t="s">
        <v>221</v>
      </c>
      <c r="S526" s="113">
        <f>RawDataGenPO[[#This Row],[Total price]]/RawDataGenPO[[#This Row],[Qty'']]</f>
        <v>330</v>
      </c>
      <c r="T526" s="46">
        <v>990</v>
      </c>
      <c r="U526" s="16"/>
      <c r="V526" s="35" t="s">
        <v>263</v>
      </c>
      <c r="W526" s="4" t="s">
        <v>9</v>
      </c>
      <c r="X526" s="4"/>
      <c r="Y526" s="14">
        <v>45609</v>
      </c>
      <c r="Z526" s="14"/>
      <c r="AA526" s="191">
        <f>IF(RawDataGenPO[[#This Row],[Date Gen PO]]="","",RawDataGenPO[[#This Row],[Date recive bill]]-RawDataGenPO[[#This Row],[Date Gen PO]])</f>
        <v>19</v>
      </c>
      <c r="AB526" s="192" t="str">
        <f>IF(RawDataGenPO[[#This Row],[GRN-PO date (Day)]]&gt;RawDataGenPO[[#This Row],[Lead time delivery (day)]],"over deliverry","Ontime")</f>
        <v>Ontime</v>
      </c>
      <c r="AC526" s="195"/>
    </row>
    <row r="527" spans="1:29" s="6" customFormat="1" ht="28.5" x14ac:dyDescent="0.25">
      <c r="A527" s="4">
        <f>ROW()-ROW(RawDataGenPO[[#Headers],[No.]])</f>
        <v>526</v>
      </c>
      <c r="B527" s="35" t="s">
        <v>18</v>
      </c>
      <c r="C527" s="43">
        <v>45583</v>
      </c>
      <c r="D527" s="38"/>
      <c r="E527" s="38"/>
      <c r="F527" s="43">
        <v>45583</v>
      </c>
      <c r="G527" s="4" t="s">
        <v>1160</v>
      </c>
      <c r="H527" s="4" t="s">
        <v>1161</v>
      </c>
      <c r="I527" s="156">
        <f>IF(RawDataGenPO[[#This Row],[PO No.]]="","",RawDataGenPO[[#This Row],[DMY Create PR]]+7)</f>
        <v>45590</v>
      </c>
      <c r="J527" s="156"/>
      <c r="K527" s="153">
        <v>30</v>
      </c>
      <c r="L527" s="4" t="s">
        <v>145</v>
      </c>
      <c r="M527" s="35" t="s">
        <v>623</v>
      </c>
      <c r="N527" s="35" t="s">
        <v>23</v>
      </c>
      <c r="O527" s="3">
        <v>1</v>
      </c>
      <c r="P527" s="39" t="s">
        <v>1162</v>
      </c>
      <c r="Q527" s="40">
        <v>5</v>
      </c>
      <c r="R527" s="4" t="s">
        <v>221</v>
      </c>
      <c r="S527" s="113">
        <f>RawDataGenPO[[#This Row],[Total price]]/RawDataGenPO[[#This Row],[Qty'']]</f>
        <v>5500</v>
      </c>
      <c r="T527" s="46">
        <v>27500</v>
      </c>
      <c r="U527" s="16"/>
      <c r="V527" s="35" t="s">
        <v>849</v>
      </c>
      <c r="W527" s="4" t="s">
        <v>9</v>
      </c>
      <c r="X527" s="4"/>
      <c r="Y527" s="14">
        <v>45611</v>
      </c>
      <c r="Z527" s="14"/>
      <c r="AA527" s="191">
        <f>IF(RawDataGenPO[[#This Row],[Date Gen PO]]="","",RawDataGenPO[[#This Row],[Date recive bill]]-RawDataGenPO[[#This Row],[Date Gen PO]])</f>
        <v>21</v>
      </c>
      <c r="AB527" s="192" t="str">
        <f>IF(RawDataGenPO[[#This Row],[GRN-PO date (Day)]]&gt;RawDataGenPO[[#This Row],[Lead time delivery (day)]],"over deliverry","Ontime")</f>
        <v>Ontime</v>
      </c>
      <c r="AC527" s="195"/>
    </row>
    <row r="528" spans="1:29" s="6" customFormat="1" ht="57" x14ac:dyDescent="0.25">
      <c r="A528" s="4">
        <f>ROW()-ROW(RawDataGenPO[[#Headers],[No.]])</f>
        <v>527</v>
      </c>
      <c r="B528" s="35" t="s">
        <v>16</v>
      </c>
      <c r="C528" s="43">
        <v>45567</v>
      </c>
      <c r="D528" s="38"/>
      <c r="E528" s="38"/>
      <c r="F528" s="43">
        <v>45567</v>
      </c>
      <c r="G528" s="4" t="s">
        <v>1163</v>
      </c>
      <c r="H528" s="4" t="s">
        <v>1164</v>
      </c>
      <c r="I528" s="156">
        <f>IF(RawDataGenPO[[#This Row],[PO No.]]="","",RawDataGenPO[[#This Row],[DMY Create PR]]+7)</f>
        <v>45574</v>
      </c>
      <c r="J528" s="156"/>
      <c r="K528" s="153">
        <v>90</v>
      </c>
      <c r="L528" s="4" t="s">
        <v>1036</v>
      </c>
      <c r="M528" s="35" t="s">
        <v>1165</v>
      </c>
      <c r="N528" s="35" t="s">
        <v>29</v>
      </c>
      <c r="O528" s="3">
        <v>1</v>
      </c>
      <c r="P528" s="39" t="s">
        <v>1166</v>
      </c>
      <c r="Q528" s="40">
        <v>1</v>
      </c>
      <c r="R528" s="4" t="s">
        <v>481</v>
      </c>
      <c r="S528" s="113">
        <f>RawDataGenPO[[#This Row],[Total price]]/RawDataGenPO[[#This Row],[Qty'']]</f>
        <v>46000</v>
      </c>
      <c r="T528" s="46">
        <v>46000</v>
      </c>
      <c r="U528" s="13" t="s">
        <v>149</v>
      </c>
      <c r="V528" s="35" t="s">
        <v>1139</v>
      </c>
      <c r="W528" s="4" t="s">
        <v>9</v>
      </c>
      <c r="X528" s="4"/>
      <c r="Y528" s="14">
        <v>45645</v>
      </c>
      <c r="Z528" s="14"/>
      <c r="AA528" s="191">
        <f>IF(RawDataGenPO[[#This Row],[Date Gen PO]]="","",RawDataGenPO[[#This Row],[Date recive bill]]-RawDataGenPO[[#This Row],[Date Gen PO]])</f>
        <v>71</v>
      </c>
      <c r="AB528" s="192" t="str">
        <f>IF(RawDataGenPO[[#This Row],[GRN-PO date (Day)]]&gt;RawDataGenPO[[#This Row],[Lead time delivery (day)]],"over deliverry","Ontime")</f>
        <v>Ontime</v>
      </c>
      <c r="AC528" s="195"/>
    </row>
    <row r="529" spans="1:29" s="6" customFormat="1" ht="28.5" x14ac:dyDescent="0.25">
      <c r="A529" s="4">
        <f>ROW()-ROW(RawDataGenPO[[#Headers],[No.]])</f>
        <v>528</v>
      </c>
      <c r="B529" s="35" t="s">
        <v>18</v>
      </c>
      <c r="C529" s="43">
        <v>45583</v>
      </c>
      <c r="D529" s="38"/>
      <c r="E529" s="38"/>
      <c r="F529" s="43">
        <v>45583</v>
      </c>
      <c r="G529" s="4" t="s">
        <v>1167</v>
      </c>
      <c r="H529" s="4" t="s">
        <v>1168</v>
      </c>
      <c r="I529" s="156">
        <f>IF(RawDataGenPO[[#This Row],[PO No.]]="","",RawDataGenPO[[#This Row],[DMY Create PR]]+7)</f>
        <v>45590</v>
      </c>
      <c r="J529" s="156"/>
      <c r="K529" s="153">
        <f>IF(RawDataGenPO[[#This Row],[PO No.]]="","",10)</f>
        <v>10</v>
      </c>
      <c r="L529" s="4" t="s">
        <v>145</v>
      </c>
      <c r="M529" s="35" t="s">
        <v>623</v>
      </c>
      <c r="N529" s="35" t="s">
        <v>23</v>
      </c>
      <c r="O529" s="3">
        <v>1</v>
      </c>
      <c r="P529" s="39" t="s">
        <v>1169</v>
      </c>
      <c r="Q529" s="40">
        <v>6</v>
      </c>
      <c r="R529" s="4" t="s">
        <v>221</v>
      </c>
      <c r="S529" s="113">
        <f>RawDataGenPO[[#This Row],[Total price]]/RawDataGenPO[[#This Row],[Qty'']]</f>
        <v>350</v>
      </c>
      <c r="T529" s="46">
        <v>2100</v>
      </c>
      <c r="U529" s="16"/>
      <c r="V529" s="35" t="s">
        <v>162</v>
      </c>
      <c r="W529" s="4" t="s">
        <v>9</v>
      </c>
      <c r="X529" s="4"/>
      <c r="Y529" s="14">
        <v>45600</v>
      </c>
      <c r="Z529" s="14"/>
      <c r="AA529" s="191">
        <f>IF(RawDataGenPO[[#This Row],[Date Gen PO]]="","",RawDataGenPO[[#This Row],[Date recive bill]]-RawDataGenPO[[#This Row],[Date Gen PO]])</f>
        <v>10</v>
      </c>
      <c r="AB529" s="192" t="str">
        <f>IF(RawDataGenPO[[#This Row],[GRN-PO date (Day)]]&gt;RawDataGenPO[[#This Row],[Lead time delivery (day)]],"over deliverry","Ontime")</f>
        <v>Ontime</v>
      </c>
      <c r="AC529" s="195"/>
    </row>
    <row r="530" spans="1:29" s="6" customFormat="1" ht="14.25" x14ac:dyDescent="0.25">
      <c r="A530" s="4">
        <f>ROW()-ROW(RawDataGenPO[[#Headers],[No.]])</f>
        <v>529</v>
      </c>
      <c r="B530" s="35" t="s">
        <v>16</v>
      </c>
      <c r="C530" s="43">
        <v>45567</v>
      </c>
      <c r="D530" s="38"/>
      <c r="E530" s="38"/>
      <c r="F530" s="43">
        <v>45567</v>
      </c>
      <c r="G530" s="4" t="s">
        <v>1163</v>
      </c>
      <c r="H530" s="4" t="s">
        <v>1164</v>
      </c>
      <c r="I530" s="156">
        <f>IF(RawDataGenPO[[#This Row],[PO No.]]="","",RawDataGenPO[[#This Row],[DMY Create PR]]+7)</f>
        <v>45574</v>
      </c>
      <c r="J530" s="156"/>
      <c r="K530" s="153">
        <v>90</v>
      </c>
      <c r="L530" s="4" t="s">
        <v>1036</v>
      </c>
      <c r="M530" s="35" t="s">
        <v>217</v>
      </c>
      <c r="N530" s="35" t="s">
        <v>29</v>
      </c>
      <c r="O530" s="3">
        <v>2</v>
      </c>
      <c r="P530" s="39" t="s">
        <v>1170</v>
      </c>
      <c r="Q530" s="40">
        <v>1</v>
      </c>
      <c r="R530" s="4" t="s">
        <v>481</v>
      </c>
      <c r="S530" s="113">
        <f>RawDataGenPO[[#This Row],[Total price]]/RawDataGenPO[[#This Row],[Qty'']]</f>
        <v>68000</v>
      </c>
      <c r="T530" s="46">
        <v>68000</v>
      </c>
      <c r="U530" s="13" t="s">
        <v>149</v>
      </c>
      <c r="V530" s="35" t="s">
        <v>1139</v>
      </c>
      <c r="W530" s="4" t="s">
        <v>9</v>
      </c>
      <c r="X530" s="4"/>
      <c r="Y530" s="14">
        <v>45645</v>
      </c>
      <c r="Z530" s="14"/>
      <c r="AA530" s="191">
        <f>IF(RawDataGenPO[[#This Row],[Date Gen PO]]="","",RawDataGenPO[[#This Row],[Date recive bill]]-RawDataGenPO[[#This Row],[Date Gen PO]])</f>
        <v>71</v>
      </c>
      <c r="AB530" s="192" t="str">
        <f>IF(RawDataGenPO[[#This Row],[GRN-PO date (Day)]]&gt;RawDataGenPO[[#This Row],[Lead time delivery (day)]],"over deliverry","Ontime")</f>
        <v>Ontime</v>
      </c>
      <c r="AC530" s="195"/>
    </row>
    <row r="531" spans="1:29" s="6" customFormat="1" ht="14.25" x14ac:dyDescent="0.25">
      <c r="A531" s="4">
        <f>ROW()-ROW(RawDataGenPO[[#Headers],[No.]])</f>
        <v>530</v>
      </c>
      <c r="B531" s="35" t="s">
        <v>16</v>
      </c>
      <c r="C531" s="43">
        <v>45567</v>
      </c>
      <c r="D531" s="38"/>
      <c r="E531" s="38"/>
      <c r="F531" s="43">
        <v>45567</v>
      </c>
      <c r="G531" s="4" t="s">
        <v>1163</v>
      </c>
      <c r="H531" s="4" t="s">
        <v>1164</v>
      </c>
      <c r="I531" s="156">
        <f>IF(RawDataGenPO[[#This Row],[PO No.]]="","",RawDataGenPO[[#This Row],[DMY Create PR]]+7)</f>
        <v>45574</v>
      </c>
      <c r="J531" s="156"/>
      <c r="K531" s="153">
        <v>90</v>
      </c>
      <c r="L531" s="4" t="s">
        <v>1036</v>
      </c>
      <c r="M531" s="35" t="s">
        <v>217</v>
      </c>
      <c r="N531" s="35" t="s">
        <v>29</v>
      </c>
      <c r="O531" s="3">
        <v>3</v>
      </c>
      <c r="P531" s="39" t="s">
        <v>1171</v>
      </c>
      <c r="Q531" s="40">
        <v>1</v>
      </c>
      <c r="R531" s="4" t="s">
        <v>481</v>
      </c>
      <c r="S531" s="113">
        <f>RawDataGenPO[[#This Row],[Total price]]/RawDataGenPO[[#This Row],[Qty'']]</f>
        <v>56000</v>
      </c>
      <c r="T531" s="46">
        <v>56000</v>
      </c>
      <c r="U531" s="13" t="s">
        <v>149</v>
      </c>
      <c r="V531" s="35" t="s">
        <v>1139</v>
      </c>
      <c r="W531" s="4" t="s">
        <v>9</v>
      </c>
      <c r="X531" s="4"/>
      <c r="Y531" s="14">
        <v>45645</v>
      </c>
      <c r="Z531" s="14"/>
      <c r="AA531" s="191">
        <f>IF(RawDataGenPO[[#This Row],[Date Gen PO]]="","",RawDataGenPO[[#This Row],[Date recive bill]]-RawDataGenPO[[#This Row],[Date Gen PO]])</f>
        <v>71</v>
      </c>
      <c r="AB531" s="192" t="str">
        <f>IF(RawDataGenPO[[#This Row],[GRN-PO date (Day)]]&gt;RawDataGenPO[[#This Row],[Lead time delivery (day)]],"over deliverry","Ontime")</f>
        <v>Ontime</v>
      </c>
      <c r="AC531" s="195"/>
    </row>
    <row r="532" spans="1:29" s="6" customFormat="1" ht="14.25" x14ac:dyDescent="0.25">
      <c r="A532" s="4">
        <f>ROW()-ROW(RawDataGenPO[[#Headers],[No.]])</f>
        <v>531</v>
      </c>
      <c r="B532" s="35" t="s">
        <v>16</v>
      </c>
      <c r="C532" s="43">
        <v>45583</v>
      </c>
      <c r="D532" s="38"/>
      <c r="E532" s="38"/>
      <c r="F532" s="43">
        <v>45583</v>
      </c>
      <c r="G532" s="4" t="s">
        <v>1172</v>
      </c>
      <c r="H532" s="4" t="s">
        <v>1173</v>
      </c>
      <c r="I532" s="156">
        <f>IF(RawDataGenPO[[#This Row],[PO No.]]="","",RawDataGenPO[[#This Row],[DMY Create PR]]+7)</f>
        <v>45590</v>
      </c>
      <c r="J532" s="156"/>
      <c r="K532" s="153">
        <v>30</v>
      </c>
      <c r="L532" s="4" t="s">
        <v>145</v>
      </c>
      <c r="M532" s="35" t="s">
        <v>240</v>
      </c>
      <c r="N532" s="35" t="s">
        <v>23</v>
      </c>
      <c r="O532" s="3">
        <v>1</v>
      </c>
      <c r="P532" s="39" t="s">
        <v>1174</v>
      </c>
      <c r="Q532" s="40">
        <v>4</v>
      </c>
      <c r="R532" s="4" t="s">
        <v>221</v>
      </c>
      <c r="S532" s="113">
        <f>RawDataGenPO[[#This Row],[Total price]]/RawDataGenPO[[#This Row],[Qty'']]</f>
        <v>150</v>
      </c>
      <c r="T532" s="46">
        <v>600</v>
      </c>
      <c r="U532" s="16"/>
      <c r="V532" s="35" t="s">
        <v>358</v>
      </c>
      <c r="W532" s="4" t="s">
        <v>9</v>
      </c>
      <c r="X532" s="4"/>
      <c r="Y532" s="14">
        <v>45604</v>
      </c>
      <c r="Z532" s="14"/>
      <c r="AA532" s="191">
        <f>IF(RawDataGenPO[[#This Row],[Date Gen PO]]="","",RawDataGenPO[[#This Row],[Date recive bill]]-RawDataGenPO[[#This Row],[Date Gen PO]])</f>
        <v>14</v>
      </c>
      <c r="AB532" s="192" t="str">
        <f>IF(RawDataGenPO[[#This Row],[GRN-PO date (Day)]]&gt;RawDataGenPO[[#This Row],[Lead time delivery (day)]],"over deliverry","Ontime")</f>
        <v>Ontime</v>
      </c>
      <c r="AC532" s="195"/>
    </row>
    <row r="533" spans="1:29" s="6" customFormat="1" ht="14.25" x14ac:dyDescent="0.25">
      <c r="A533" s="4">
        <f>ROW()-ROW(RawDataGenPO[[#Headers],[No.]])</f>
        <v>532</v>
      </c>
      <c r="B533" s="35" t="s">
        <v>16</v>
      </c>
      <c r="C533" s="43">
        <v>45583</v>
      </c>
      <c r="D533" s="38"/>
      <c r="E533" s="38"/>
      <c r="F533" s="43">
        <v>45583</v>
      </c>
      <c r="G533" s="4" t="s">
        <v>1172</v>
      </c>
      <c r="H533" s="4" t="s">
        <v>1173</v>
      </c>
      <c r="I533" s="156">
        <f>IF(RawDataGenPO[[#This Row],[PO No.]]="","",RawDataGenPO[[#This Row],[DMY Create PR]]+7)</f>
        <v>45590</v>
      </c>
      <c r="J533" s="156"/>
      <c r="K533" s="153">
        <v>30</v>
      </c>
      <c r="L533" s="4" t="s">
        <v>145</v>
      </c>
      <c r="M533" s="35" t="s">
        <v>240</v>
      </c>
      <c r="N533" s="35" t="s">
        <v>23</v>
      </c>
      <c r="O533" s="3">
        <v>2</v>
      </c>
      <c r="P533" s="39" t="s">
        <v>1175</v>
      </c>
      <c r="Q533" s="40">
        <v>4</v>
      </c>
      <c r="R533" s="4" t="s">
        <v>221</v>
      </c>
      <c r="S533" s="113">
        <f>RawDataGenPO[[#This Row],[Total price]]/RawDataGenPO[[#This Row],[Qty'']]</f>
        <v>150</v>
      </c>
      <c r="T533" s="46">
        <v>600</v>
      </c>
      <c r="U533" s="16"/>
      <c r="V533" s="35" t="s">
        <v>358</v>
      </c>
      <c r="W533" s="4" t="s">
        <v>9</v>
      </c>
      <c r="X533" s="4"/>
      <c r="Y533" s="14">
        <v>45604</v>
      </c>
      <c r="Z533" s="14"/>
      <c r="AA533" s="191">
        <f>IF(RawDataGenPO[[#This Row],[Date Gen PO]]="","",RawDataGenPO[[#This Row],[Date recive bill]]-RawDataGenPO[[#This Row],[Date Gen PO]])</f>
        <v>14</v>
      </c>
      <c r="AB533" s="192" t="str">
        <f>IF(RawDataGenPO[[#This Row],[GRN-PO date (Day)]]&gt;RawDataGenPO[[#This Row],[Lead time delivery (day)]],"over deliverry","Ontime")</f>
        <v>Ontime</v>
      </c>
      <c r="AC533" s="195"/>
    </row>
    <row r="534" spans="1:29" s="6" customFormat="1" ht="14.25" x14ac:dyDescent="0.25">
      <c r="A534" s="4">
        <f>ROW()-ROW(RawDataGenPO[[#Headers],[No.]])</f>
        <v>533</v>
      </c>
      <c r="B534" s="35" t="s">
        <v>16</v>
      </c>
      <c r="C534" s="43">
        <v>45583</v>
      </c>
      <c r="D534" s="38"/>
      <c r="E534" s="38"/>
      <c r="F534" s="43">
        <v>45583</v>
      </c>
      <c r="G534" s="4" t="s">
        <v>1172</v>
      </c>
      <c r="H534" s="4" t="s">
        <v>1173</v>
      </c>
      <c r="I534" s="156">
        <f>IF(RawDataGenPO[[#This Row],[PO No.]]="","",RawDataGenPO[[#This Row],[DMY Create PR]]+7)</f>
        <v>45590</v>
      </c>
      <c r="J534" s="156"/>
      <c r="K534" s="153">
        <v>30</v>
      </c>
      <c r="L534" s="4" t="s">
        <v>145</v>
      </c>
      <c r="M534" s="35" t="s">
        <v>240</v>
      </c>
      <c r="N534" s="35" t="s">
        <v>23</v>
      </c>
      <c r="O534" s="3">
        <v>3</v>
      </c>
      <c r="P534" s="39" t="s">
        <v>1176</v>
      </c>
      <c r="Q534" s="40">
        <v>2</v>
      </c>
      <c r="R534" s="4" t="s">
        <v>221</v>
      </c>
      <c r="S534" s="113">
        <f>RawDataGenPO[[#This Row],[Total price]]/RawDataGenPO[[#This Row],[Qty'']]</f>
        <v>85</v>
      </c>
      <c r="T534" s="46">
        <v>170</v>
      </c>
      <c r="U534" s="16"/>
      <c r="V534" s="35" t="s">
        <v>358</v>
      </c>
      <c r="W534" s="4" t="s">
        <v>9</v>
      </c>
      <c r="X534" s="4"/>
      <c r="Y534" s="14">
        <v>45604</v>
      </c>
      <c r="Z534" s="14"/>
      <c r="AA534" s="191">
        <f>IF(RawDataGenPO[[#This Row],[Date Gen PO]]="","",RawDataGenPO[[#This Row],[Date recive bill]]-RawDataGenPO[[#This Row],[Date Gen PO]])</f>
        <v>14</v>
      </c>
      <c r="AB534" s="192" t="str">
        <f>IF(RawDataGenPO[[#This Row],[GRN-PO date (Day)]]&gt;RawDataGenPO[[#This Row],[Lead time delivery (day)]],"over deliverry","Ontime")</f>
        <v>Ontime</v>
      </c>
      <c r="AC534" s="195"/>
    </row>
    <row r="535" spans="1:29" s="6" customFormat="1" ht="14.25" x14ac:dyDescent="0.25">
      <c r="A535" s="4">
        <f>ROW()-ROW(RawDataGenPO[[#Headers],[No.]])</f>
        <v>534</v>
      </c>
      <c r="B535" s="35" t="s">
        <v>16</v>
      </c>
      <c r="C535" s="43">
        <v>45581</v>
      </c>
      <c r="D535" s="38"/>
      <c r="E535" s="38"/>
      <c r="F535" s="43">
        <v>45581</v>
      </c>
      <c r="G535" s="4" t="s">
        <v>1177</v>
      </c>
      <c r="H535" s="4" t="s">
        <v>1178</v>
      </c>
      <c r="I535" s="156">
        <f>IF(RawDataGenPO[[#This Row],[PO No.]]="","",RawDataGenPO[[#This Row],[DMY Create PR]]+7)</f>
        <v>45588</v>
      </c>
      <c r="J535" s="156"/>
      <c r="K535" s="153">
        <f>IF(RawDataGenPO[[#This Row],[PO No.]]="","",10)</f>
        <v>10</v>
      </c>
      <c r="L535" s="4" t="s">
        <v>145</v>
      </c>
      <c r="M535" s="35" t="s">
        <v>623</v>
      </c>
      <c r="N535" s="35" t="s">
        <v>23</v>
      </c>
      <c r="O535" s="3">
        <v>1</v>
      </c>
      <c r="P535" s="39" t="s">
        <v>1179</v>
      </c>
      <c r="Q535" s="40">
        <v>1</v>
      </c>
      <c r="R535" s="4" t="s">
        <v>221</v>
      </c>
      <c r="S535" s="113">
        <f>RawDataGenPO[[#This Row],[Total price]]/RawDataGenPO[[#This Row],[Qty'']]</f>
        <v>7550</v>
      </c>
      <c r="T535" s="46">
        <v>7550</v>
      </c>
      <c r="U535" s="16"/>
      <c r="V535" s="35" t="s">
        <v>849</v>
      </c>
      <c r="W535" s="4" t="s">
        <v>9</v>
      </c>
      <c r="X535" s="4"/>
      <c r="Y535" s="14">
        <v>45590</v>
      </c>
      <c r="Z535" s="14"/>
      <c r="AA535" s="191">
        <f>IF(RawDataGenPO[[#This Row],[Date Gen PO]]="","",RawDataGenPO[[#This Row],[Date recive bill]]-RawDataGenPO[[#This Row],[Date Gen PO]])</f>
        <v>2</v>
      </c>
      <c r="AB535" s="192" t="str">
        <f>IF(RawDataGenPO[[#This Row],[GRN-PO date (Day)]]&gt;RawDataGenPO[[#This Row],[Lead time delivery (day)]],"over deliverry","Ontime")</f>
        <v>Ontime</v>
      </c>
      <c r="AC535" s="195"/>
    </row>
    <row r="536" spans="1:29" s="6" customFormat="1" ht="28.5" x14ac:dyDescent="0.25">
      <c r="A536" s="4">
        <f>ROW()-ROW(RawDataGenPO[[#Headers],[No.]])</f>
        <v>535</v>
      </c>
      <c r="B536" s="35" t="s">
        <v>16</v>
      </c>
      <c r="C536" s="43">
        <v>45583</v>
      </c>
      <c r="D536" s="38"/>
      <c r="E536" s="38"/>
      <c r="F536" s="43">
        <v>45583</v>
      </c>
      <c r="G536" s="4" t="s">
        <v>1180</v>
      </c>
      <c r="H536" s="4" t="s">
        <v>1181</v>
      </c>
      <c r="I536" s="156">
        <f>IF(RawDataGenPO[[#This Row],[PO No.]]="","",RawDataGenPO[[#This Row],[DMY Create PR]]+7)</f>
        <v>45590</v>
      </c>
      <c r="J536" s="156"/>
      <c r="K536" s="153">
        <v>35</v>
      </c>
      <c r="L536" s="4" t="s">
        <v>193</v>
      </c>
      <c r="M536" s="35" t="s">
        <v>128</v>
      </c>
      <c r="N536" s="35" t="s">
        <v>37</v>
      </c>
      <c r="O536" s="3">
        <v>1</v>
      </c>
      <c r="P536" s="39" t="s">
        <v>1182</v>
      </c>
      <c r="Q536" s="40">
        <v>1</v>
      </c>
      <c r="R536" s="4" t="s">
        <v>481</v>
      </c>
      <c r="S536" s="113">
        <f>RawDataGenPO[[#This Row],[Total price]]/RawDataGenPO[[#This Row],[Qty'']]</f>
        <v>22500</v>
      </c>
      <c r="T536" s="46">
        <v>22500</v>
      </c>
      <c r="U536" s="16"/>
      <c r="V536" s="35" t="s">
        <v>830</v>
      </c>
      <c r="W536" s="4" t="s">
        <v>9</v>
      </c>
      <c r="X536" s="4"/>
      <c r="Y536" s="14">
        <v>45621</v>
      </c>
      <c r="Z536" s="14"/>
      <c r="AA536" s="191">
        <f>IF(RawDataGenPO[[#This Row],[Date Gen PO]]="","",RawDataGenPO[[#This Row],[Date recive bill]]-RawDataGenPO[[#This Row],[Date Gen PO]])</f>
        <v>31</v>
      </c>
      <c r="AB536" s="192" t="str">
        <f>IF(RawDataGenPO[[#This Row],[GRN-PO date (Day)]]&gt;RawDataGenPO[[#This Row],[Lead time delivery (day)]],"over deliverry","Ontime")</f>
        <v>Ontime</v>
      </c>
      <c r="AC536" s="195"/>
    </row>
    <row r="537" spans="1:29" s="6" customFormat="1" ht="14.25" x14ac:dyDescent="0.25">
      <c r="A537" s="4">
        <f>ROW()-ROW(RawDataGenPO[[#Headers],[No.]])</f>
        <v>536</v>
      </c>
      <c r="B537" s="35" t="s">
        <v>16</v>
      </c>
      <c r="C537" s="43">
        <v>45583</v>
      </c>
      <c r="D537" s="38"/>
      <c r="E537" s="38"/>
      <c r="F537" s="43">
        <v>45583</v>
      </c>
      <c r="G537" s="4" t="s">
        <v>1180</v>
      </c>
      <c r="H537" s="4" t="s">
        <v>1181</v>
      </c>
      <c r="I537" s="156">
        <f>IF(RawDataGenPO[[#This Row],[PO No.]]="","",RawDataGenPO[[#This Row],[DMY Create PR]]+7)</f>
        <v>45590</v>
      </c>
      <c r="J537" s="156"/>
      <c r="K537" s="153">
        <v>35</v>
      </c>
      <c r="L537" s="4" t="s">
        <v>193</v>
      </c>
      <c r="M537" s="35" t="s">
        <v>128</v>
      </c>
      <c r="N537" s="35" t="s">
        <v>37</v>
      </c>
      <c r="O537" s="3">
        <v>2</v>
      </c>
      <c r="P537" s="39" t="s">
        <v>1183</v>
      </c>
      <c r="Q537" s="40">
        <v>1</v>
      </c>
      <c r="R537" s="4" t="s">
        <v>481</v>
      </c>
      <c r="S537" s="113">
        <f>RawDataGenPO[[#This Row],[Total price]]/RawDataGenPO[[#This Row],[Qty'']]</f>
        <v>1260</v>
      </c>
      <c r="T537" s="46">
        <v>1260</v>
      </c>
      <c r="U537" s="16"/>
      <c r="V537" s="35" t="s">
        <v>830</v>
      </c>
      <c r="W537" s="4" t="s">
        <v>9</v>
      </c>
      <c r="X537" s="4"/>
      <c r="Y537" s="14">
        <v>45621</v>
      </c>
      <c r="Z537" s="14"/>
      <c r="AA537" s="191">
        <f>IF(RawDataGenPO[[#This Row],[Date Gen PO]]="","",RawDataGenPO[[#This Row],[Date recive bill]]-RawDataGenPO[[#This Row],[Date Gen PO]])</f>
        <v>31</v>
      </c>
      <c r="AB537" s="192" t="str">
        <f>IF(RawDataGenPO[[#This Row],[GRN-PO date (Day)]]&gt;RawDataGenPO[[#This Row],[Lead time delivery (day)]],"over deliverry","Ontime")</f>
        <v>Ontime</v>
      </c>
      <c r="AC537" s="195"/>
    </row>
    <row r="538" spans="1:29" s="6" customFormat="1" ht="14.25" x14ac:dyDescent="0.25">
      <c r="A538" s="4">
        <f>ROW()-ROW(RawDataGenPO[[#Headers],[No.]])</f>
        <v>537</v>
      </c>
      <c r="B538" s="35" t="s">
        <v>16</v>
      </c>
      <c r="C538" s="43">
        <v>45583</v>
      </c>
      <c r="D538" s="38"/>
      <c r="E538" s="38"/>
      <c r="F538" s="43">
        <v>45583</v>
      </c>
      <c r="G538" s="4" t="s">
        <v>1180</v>
      </c>
      <c r="H538" s="4" t="s">
        <v>1181</v>
      </c>
      <c r="I538" s="156">
        <f>IF(RawDataGenPO[[#This Row],[PO No.]]="","",RawDataGenPO[[#This Row],[DMY Create PR]]+7)</f>
        <v>45590</v>
      </c>
      <c r="J538" s="156"/>
      <c r="K538" s="153">
        <v>35</v>
      </c>
      <c r="L538" s="4" t="s">
        <v>193</v>
      </c>
      <c r="M538" s="35" t="s">
        <v>128</v>
      </c>
      <c r="N538" s="35" t="s">
        <v>37</v>
      </c>
      <c r="O538" s="3">
        <v>3</v>
      </c>
      <c r="P538" s="39" t="s">
        <v>1184</v>
      </c>
      <c r="Q538" s="40">
        <v>1</v>
      </c>
      <c r="R538" s="4" t="s">
        <v>481</v>
      </c>
      <c r="S538" s="113">
        <f>RawDataGenPO[[#This Row],[Total price]]/RawDataGenPO[[#This Row],[Qty'']]</f>
        <v>19800</v>
      </c>
      <c r="T538" s="46">
        <v>19800</v>
      </c>
      <c r="U538" s="16"/>
      <c r="V538" s="35" t="s">
        <v>830</v>
      </c>
      <c r="W538" s="4" t="s">
        <v>9</v>
      </c>
      <c r="X538" s="4"/>
      <c r="Y538" s="14">
        <v>45621</v>
      </c>
      <c r="Z538" s="14"/>
      <c r="AA538" s="191">
        <f>IF(RawDataGenPO[[#This Row],[Date Gen PO]]="","",RawDataGenPO[[#This Row],[Date recive bill]]-RawDataGenPO[[#This Row],[Date Gen PO]])</f>
        <v>31</v>
      </c>
      <c r="AB538" s="192" t="str">
        <f>IF(RawDataGenPO[[#This Row],[GRN-PO date (Day)]]&gt;RawDataGenPO[[#This Row],[Lead time delivery (day)]],"over deliverry","Ontime")</f>
        <v>Ontime</v>
      </c>
      <c r="AC538" s="195"/>
    </row>
    <row r="539" spans="1:29" s="6" customFormat="1" ht="14.25" x14ac:dyDescent="0.25">
      <c r="A539" s="4">
        <f>ROW()-ROW(RawDataGenPO[[#Headers],[No.]])</f>
        <v>538</v>
      </c>
      <c r="B539" s="35" t="s">
        <v>16</v>
      </c>
      <c r="C539" s="43">
        <v>45583</v>
      </c>
      <c r="D539" s="38"/>
      <c r="E539" s="38"/>
      <c r="F539" s="43">
        <v>45583</v>
      </c>
      <c r="G539" s="4" t="s">
        <v>1180</v>
      </c>
      <c r="H539" s="4" t="s">
        <v>1181</v>
      </c>
      <c r="I539" s="156">
        <f>IF(RawDataGenPO[[#This Row],[PO No.]]="","",RawDataGenPO[[#This Row],[DMY Create PR]]+7)</f>
        <v>45590</v>
      </c>
      <c r="J539" s="156"/>
      <c r="K539" s="153">
        <v>35</v>
      </c>
      <c r="L539" s="4" t="s">
        <v>193</v>
      </c>
      <c r="M539" s="35" t="s">
        <v>128</v>
      </c>
      <c r="N539" s="35" t="s">
        <v>37</v>
      </c>
      <c r="O539" s="3">
        <v>4</v>
      </c>
      <c r="P539" s="39" t="s">
        <v>1185</v>
      </c>
      <c r="Q539" s="40">
        <v>1</v>
      </c>
      <c r="R539" s="4" t="s">
        <v>481</v>
      </c>
      <c r="S539" s="113">
        <f>RawDataGenPO[[#This Row],[Total price]]/RawDataGenPO[[#This Row],[Qty'']]</f>
        <v>4950</v>
      </c>
      <c r="T539" s="46">
        <v>4950</v>
      </c>
      <c r="U539" s="16"/>
      <c r="V539" s="35" t="s">
        <v>830</v>
      </c>
      <c r="W539" s="4" t="s">
        <v>9</v>
      </c>
      <c r="X539" s="4"/>
      <c r="Y539" s="14">
        <v>45621</v>
      </c>
      <c r="Z539" s="14"/>
      <c r="AA539" s="191">
        <f>IF(RawDataGenPO[[#This Row],[Date Gen PO]]="","",RawDataGenPO[[#This Row],[Date recive bill]]-RawDataGenPO[[#This Row],[Date Gen PO]])</f>
        <v>31</v>
      </c>
      <c r="AB539" s="192" t="str">
        <f>IF(RawDataGenPO[[#This Row],[GRN-PO date (Day)]]&gt;RawDataGenPO[[#This Row],[Lead time delivery (day)]],"over deliverry","Ontime")</f>
        <v>Ontime</v>
      </c>
      <c r="AC539" s="195"/>
    </row>
    <row r="540" spans="1:29" s="6" customFormat="1" ht="28.5" x14ac:dyDescent="0.25">
      <c r="A540" s="4">
        <f>ROW()-ROW(RawDataGenPO[[#Headers],[No.]])</f>
        <v>539</v>
      </c>
      <c r="B540" s="35" t="s">
        <v>16</v>
      </c>
      <c r="C540" s="43">
        <v>45583</v>
      </c>
      <c r="D540" s="38"/>
      <c r="E540" s="38"/>
      <c r="F540" s="43">
        <v>45583</v>
      </c>
      <c r="G540" s="4" t="s">
        <v>1180</v>
      </c>
      <c r="H540" s="4" t="s">
        <v>1181</v>
      </c>
      <c r="I540" s="156">
        <f>IF(RawDataGenPO[[#This Row],[PO No.]]="","",RawDataGenPO[[#This Row],[DMY Create PR]]+7)</f>
        <v>45590</v>
      </c>
      <c r="J540" s="156"/>
      <c r="K540" s="153">
        <v>35</v>
      </c>
      <c r="L540" s="4" t="s">
        <v>193</v>
      </c>
      <c r="M540" s="35" t="s">
        <v>128</v>
      </c>
      <c r="N540" s="35" t="s">
        <v>37</v>
      </c>
      <c r="O540" s="3">
        <v>5</v>
      </c>
      <c r="P540" s="39" t="s">
        <v>1186</v>
      </c>
      <c r="Q540" s="40">
        <v>1</v>
      </c>
      <c r="R540" s="4" t="s">
        <v>481</v>
      </c>
      <c r="S540" s="113">
        <f>RawDataGenPO[[#This Row],[Total price]]/RawDataGenPO[[#This Row],[Qty'']]</f>
        <v>6300</v>
      </c>
      <c r="T540" s="46">
        <v>6300</v>
      </c>
      <c r="U540" s="16"/>
      <c r="V540" s="35" t="s">
        <v>830</v>
      </c>
      <c r="W540" s="4" t="s">
        <v>9</v>
      </c>
      <c r="X540" s="4"/>
      <c r="Y540" s="14">
        <v>45621</v>
      </c>
      <c r="Z540" s="14"/>
      <c r="AA540" s="191">
        <f>IF(RawDataGenPO[[#This Row],[Date Gen PO]]="","",RawDataGenPO[[#This Row],[Date recive bill]]-RawDataGenPO[[#This Row],[Date Gen PO]])</f>
        <v>31</v>
      </c>
      <c r="AB540" s="192" t="str">
        <f>IF(RawDataGenPO[[#This Row],[GRN-PO date (Day)]]&gt;RawDataGenPO[[#This Row],[Lead time delivery (day)]],"over deliverry","Ontime")</f>
        <v>Ontime</v>
      </c>
      <c r="AC540" s="195"/>
    </row>
    <row r="541" spans="1:29" s="6" customFormat="1" ht="28.5" x14ac:dyDescent="0.25">
      <c r="A541" s="4">
        <f>ROW()-ROW(RawDataGenPO[[#Headers],[No.]])</f>
        <v>540</v>
      </c>
      <c r="B541" s="35" t="s">
        <v>16</v>
      </c>
      <c r="C541" s="43">
        <v>45583</v>
      </c>
      <c r="D541" s="38"/>
      <c r="E541" s="38"/>
      <c r="F541" s="43">
        <v>45583</v>
      </c>
      <c r="G541" s="4" t="s">
        <v>1187</v>
      </c>
      <c r="H541" s="4" t="s">
        <v>1188</v>
      </c>
      <c r="I541" s="156">
        <f>IF(RawDataGenPO[[#This Row],[PO No.]]="","",RawDataGenPO[[#This Row],[DMY Create PR]]+7)</f>
        <v>45590</v>
      </c>
      <c r="J541" s="156"/>
      <c r="K541" s="153">
        <v>40</v>
      </c>
      <c r="L541" s="4" t="s">
        <v>145</v>
      </c>
      <c r="M541" s="35" t="s">
        <v>623</v>
      </c>
      <c r="N541" s="35" t="s">
        <v>23</v>
      </c>
      <c r="O541" s="3">
        <v>1</v>
      </c>
      <c r="P541" s="39" t="s">
        <v>1189</v>
      </c>
      <c r="Q541" s="40">
        <v>1</v>
      </c>
      <c r="R541" s="4" t="s">
        <v>1190</v>
      </c>
      <c r="S541" s="113">
        <f>RawDataGenPO[[#This Row],[Total price]]/RawDataGenPO[[#This Row],[Qty'']]</f>
        <v>21600</v>
      </c>
      <c r="T541" s="46">
        <v>21600</v>
      </c>
      <c r="U541" s="16"/>
      <c r="V541" s="35" t="s">
        <v>1191</v>
      </c>
      <c r="W541" s="4" t="s">
        <v>9</v>
      </c>
      <c r="X541" s="4"/>
      <c r="Y541" s="14">
        <v>45628</v>
      </c>
      <c r="Z541" s="14"/>
      <c r="AA541" s="191">
        <f>IF(RawDataGenPO[[#This Row],[Date Gen PO]]="","",RawDataGenPO[[#This Row],[Date recive bill]]-RawDataGenPO[[#This Row],[Date Gen PO]])</f>
        <v>38</v>
      </c>
      <c r="AB541" s="192" t="str">
        <f>IF(RawDataGenPO[[#This Row],[GRN-PO date (Day)]]&gt;RawDataGenPO[[#This Row],[Lead time delivery (day)]],"over deliverry","Ontime")</f>
        <v>Ontime</v>
      </c>
      <c r="AC541" s="195"/>
    </row>
    <row r="542" spans="1:29" s="6" customFormat="1" ht="14.25" x14ac:dyDescent="0.25">
      <c r="A542" s="4">
        <f>ROW()-ROW(RawDataGenPO[[#Headers],[No.]])</f>
        <v>541</v>
      </c>
      <c r="B542" s="35" t="s">
        <v>16</v>
      </c>
      <c r="C542" s="43">
        <v>45583</v>
      </c>
      <c r="D542" s="38"/>
      <c r="E542" s="38"/>
      <c r="F542" s="43">
        <v>45583</v>
      </c>
      <c r="G542" s="4" t="s">
        <v>1192</v>
      </c>
      <c r="H542" s="4" t="s">
        <v>1193</v>
      </c>
      <c r="I542" s="156">
        <f>IF(RawDataGenPO[[#This Row],[PO No.]]="","",RawDataGenPO[[#This Row],[DMY Create PR]]+7)</f>
        <v>45590</v>
      </c>
      <c r="J542" s="156"/>
      <c r="K542" s="153">
        <v>35</v>
      </c>
      <c r="L542" s="4" t="s">
        <v>145</v>
      </c>
      <c r="M542" s="35" t="s">
        <v>146</v>
      </c>
      <c r="N542" s="35" t="s">
        <v>23</v>
      </c>
      <c r="O542" s="3">
        <v>1</v>
      </c>
      <c r="P542" s="39" t="s">
        <v>1194</v>
      </c>
      <c r="Q542" s="40">
        <v>5</v>
      </c>
      <c r="R542" s="4" t="s">
        <v>1190</v>
      </c>
      <c r="S542" s="113">
        <f>RawDataGenPO[[#This Row],[Total price]]/RawDataGenPO[[#This Row],[Qty'']]</f>
        <v>280</v>
      </c>
      <c r="T542" s="46">
        <v>1400</v>
      </c>
      <c r="U542" s="16"/>
      <c r="V542" s="35" t="s">
        <v>358</v>
      </c>
      <c r="W542" s="4" t="s">
        <v>9</v>
      </c>
      <c r="X542" s="4"/>
      <c r="Y542" s="14">
        <v>45604</v>
      </c>
      <c r="Z542" s="14"/>
      <c r="AA542" s="191">
        <f>IF(RawDataGenPO[[#This Row],[Date Gen PO]]="","",RawDataGenPO[[#This Row],[Date recive bill]]-RawDataGenPO[[#This Row],[Date Gen PO]])</f>
        <v>14</v>
      </c>
      <c r="AB542" s="192" t="str">
        <f>IF(RawDataGenPO[[#This Row],[GRN-PO date (Day)]]&gt;RawDataGenPO[[#This Row],[Lead time delivery (day)]],"over deliverry","Ontime")</f>
        <v>Ontime</v>
      </c>
      <c r="AC542" s="195"/>
    </row>
    <row r="543" spans="1:29" s="6" customFormat="1" ht="14.25" x14ac:dyDescent="0.25">
      <c r="A543" s="4">
        <f>ROW()-ROW(RawDataGenPO[[#Headers],[No.]])</f>
        <v>542</v>
      </c>
      <c r="B543" s="35" t="s">
        <v>16</v>
      </c>
      <c r="C543" s="43">
        <v>45583</v>
      </c>
      <c r="D543" s="38"/>
      <c r="E543" s="38"/>
      <c r="F543" s="43">
        <v>45583</v>
      </c>
      <c r="G543" s="4" t="s">
        <v>1192</v>
      </c>
      <c r="H543" s="4" t="s">
        <v>1193</v>
      </c>
      <c r="I543" s="156">
        <f>IF(RawDataGenPO[[#This Row],[PO No.]]="","",RawDataGenPO[[#This Row],[DMY Create PR]]+7)</f>
        <v>45590</v>
      </c>
      <c r="J543" s="156"/>
      <c r="K543" s="153">
        <v>35</v>
      </c>
      <c r="L543" s="4" t="s">
        <v>145</v>
      </c>
      <c r="M543" s="35" t="s">
        <v>146</v>
      </c>
      <c r="N543" s="35" t="s">
        <v>23</v>
      </c>
      <c r="O543" s="3">
        <v>2</v>
      </c>
      <c r="P543" s="39" t="s">
        <v>1195</v>
      </c>
      <c r="Q543" s="40">
        <v>4</v>
      </c>
      <c r="R543" s="4" t="s">
        <v>1190</v>
      </c>
      <c r="S543" s="113">
        <f>RawDataGenPO[[#This Row],[Total price]]/RawDataGenPO[[#This Row],[Qty'']]</f>
        <v>180</v>
      </c>
      <c r="T543" s="46">
        <v>720</v>
      </c>
      <c r="U543" s="16"/>
      <c r="V543" s="35" t="s">
        <v>358</v>
      </c>
      <c r="W543" s="4" t="s">
        <v>9</v>
      </c>
      <c r="X543" s="4"/>
      <c r="Y543" s="14">
        <v>45604</v>
      </c>
      <c r="Z543" s="14"/>
      <c r="AA543" s="191">
        <f>IF(RawDataGenPO[[#This Row],[Date Gen PO]]="","",RawDataGenPO[[#This Row],[Date recive bill]]-RawDataGenPO[[#This Row],[Date Gen PO]])</f>
        <v>14</v>
      </c>
      <c r="AB543" s="192" t="str">
        <f>IF(RawDataGenPO[[#This Row],[GRN-PO date (Day)]]&gt;RawDataGenPO[[#This Row],[Lead time delivery (day)]],"over deliverry","Ontime")</f>
        <v>Ontime</v>
      </c>
      <c r="AC543" s="195"/>
    </row>
    <row r="544" spans="1:29" s="6" customFormat="1" ht="57" x14ac:dyDescent="0.25">
      <c r="A544" s="4">
        <f>ROW()-ROW(RawDataGenPO[[#Headers],[No.]])</f>
        <v>543</v>
      </c>
      <c r="B544" s="35" t="s">
        <v>16</v>
      </c>
      <c r="C544" s="43">
        <v>45581</v>
      </c>
      <c r="D544" s="38"/>
      <c r="E544" s="38"/>
      <c r="F544" s="43">
        <v>45581</v>
      </c>
      <c r="G544" s="4" t="s">
        <v>1177</v>
      </c>
      <c r="H544" s="4" t="s">
        <v>1178</v>
      </c>
      <c r="I544" s="156">
        <f>IF(RawDataGenPO[[#This Row],[PO No.]]="","",RawDataGenPO[[#This Row],[DMY Create PR]]+7)</f>
        <v>45588</v>
      </c>
      <c r="J544" s="156"/>
      <c r="K544" s="153">
        <f>IF(RawDataGenPO[[#This Row],[PO No.]]="","",10)</f>
        <v>10</v>
      </c>
      <c r="L544" s="4" t="s">
        <v>145</v>
      </c>
      <c r="M544" s="35" t="s">
        <v>623</v>
      </c>
      <c r="N544" s="35" t="s">
        <v>23</v>
      </c>
      <c r="O544" s="3">
        <v>2</v>
      </c>
      <c r="P544" s="39" t="s">
        <v>1196</v>
      </c>
      <c r="Q544" s="40">
        <v>1</v>
      </c>
      <c r="R544" s="4" t="s">
        <v>221</v>
      </c>
      <c r="S544" s="113">
        <f>RawDataGenPO[[#This Row],[Total price]]/RawDataGenPO[[#This Row],[Qty'']]</f>
        <v>2500</v>
      </c>
      <c r="T544" s="46">
        <v>2500</v>
      </c>
      <c r="U544" s="16"/>
      <c r="V544" s="35" t="s">
        <v>849</v>
      </c>
      <c r="W544" s="4" t="s">
        <v>9</v>
      </c>
      <c r="X544" s="4"/>
      <c r="Y544" s="14">
        <v>45590</v>
      </c>
      <c r="Z544" s="14"/>
      <c r="AA544" s="191">
        <f>IF(RawDataGenPO[[#This Row],[Date Gen PO]]="","",RawDataGenPO[[#This Row],[Date recive bill]]-RawDataGenPO[[#This Row],[Date Gen PO]])</f>
        <v>2</v>
      </c>
      <c r="AB544" s="192" t="str">
        <f>IF(RawDataGenPO[[#This Row],[GRN-PO date (Day)]]&gt;RawDataGenPO[[#This Row],[Lead time delivery (day)]],"over deliverry","Ontime")</f>
        <v>Ontime</v>
      </c>
      <c r="AC544" s="195"/>
    </row>
    <row r="545" spans="1:29" s="6" customFormat="1" ht="71.25" x14ac:dyDescent="0.25">
      <c r="A545" s="4">
        <f>ROW()-ROW(RawDataGenPO[[#Headers],[No.]])</f>
        <v>544</v>
      </c>
      <c r="B545" s="35" t="s">
        <v>16</v>
      </c>
      <c r="C545" s="43">
        <v>45583</v>
      </c>
      <c r="D545" s="38"/>
      <c r="E545" s="38"/>
      <c r="F545" s="43">
        <v>45583</v>
      </c>
      <c r="G545" s="4" t="s">
        <v>1197</v>
      </c>
      <c r="H545" s="4" t="s">
        <v>1198</v>
      </c>
      <c r="I545" s="156">
        <f>IF(RawDataGenPO[[#This Row],[PO No.]]="","",RawDataGenPO[[#This Row],[DMY Create PR]]+7)</f>
        <v>45590</v>
      </c>
      <c r="J545" s="156"/>
      <c r="K545" s="153">
        <v>35</v>
      </c>
      <c r="L545" s="4" t="s">
        <v>193</v>
      </c>
      <c r="M545" s="35" t="s">
        <v>181</v>
      </c>
      <c r="N545" s="35" t="s">
        <v>36</v>
      </c>
      <c r="O545" s="3">
        <v>1</v>
      </c>
      <c r="P545" s="39" t="s">
        <v>1199</v>
      </c>
      <c r="Q545" s="40">
        <v>1</v>
      </c>
      <c r="R545" s="4" t="s">
        <v>481</v>
      </c>
      <c r="S545" s="113">
        <f>RawDataGenPO[[#This Row],[Total price]]/RawDataGenPO[[#This Row],[Qty'']]</f>
        <v>14000</v>
      </c>
      <c r="T545" s="46">
        <v>14000</v>
      </c>
      <c r="U545" s="16"/>
      <c r="V545" s="35" t="s">
        <v>1091</v>
      </c>
      <c r="W545" s="4" t="s">
        <v>9</v>
      </c>
      <c r="X545" s="4"/>
      <c r="Y545" s="14">
        <v>45621</v>
      </c>
      <c r="Z545" s="14"/>
      <c r="AA545" s="191">
        <f>IF(RawDataGenPO[[#This Row],[Date Gen PO]]="","",RawDataGenPO[[#This Row],[Date recive bill]]-RawDataGenPO[[#This Row],[Date Gen PO]])</f>
        <v>31</v>
      </c>
      <c r="AB545" s="192" t="str">
        <f>IF(RawDataGenPO[[#This Row],[GRN-PO date (Day)]]&gt;RawDataGenPO[[#This Row],[Lead time delivery (day)]],"over deliverry","Ontime")</f>
        <v>Ontime</v>
      </c>
      <c r="AC545" s="195"/>
    </row>
    <row r="546" spans="1:29" s="6" customFormat="1" ht="28.5" x14ac:dyDescent="0.25">
      <c r="A546" s="4">
        <f>ROW()-ROW(RawDataGenPO[[#Headers],[No.]])</f>
        <v>545</v>
      </c>
      <c r="B546" s="35" t="s">
        <v>16</v>
      </c>
      <c r="C546" s="43">
        <v>45583</v>
      </c>
      <c r="D546" s="38"/>
      <c r="E546" s="38"/>
      <c r="F546" s="43">
        <v>45583</v>
      </c>
      <c r="G546" s="4" t="s">
        <v>1200</v>
      </c>
      <c r="H546" s="4" t="s">
        <v>1201</v>
      </c>
      <c r="I546" s="156">
        <f>IF(RawDataGenPO[[#This Row],[PO No.]]="","",RawDataGenPO[[#This Row],[DMY Create PR]]+7)</f>
        <v>45590</v>
      </c>
      <c r="J546" s="156"/>
      <c r="K546" s="153">
        <f>IF(RawDataGenPO[[#This Row],[PO No.]]="","",10)</f>
        <v>10</v>
      </c>
      <c r="L546" s="4" t="s">
        <v>145</v>
      </c>
      <c r="M546" s="35" t="s">
        <v>240</v>
      </c>
      <c r="N546" s="35" t="s">
        <v>88</v>
      </c>
      <c r="O546" s="3">
        <v>1</v>
      </c>
      <c r="P546" s="39" t="s">
        <v>1202</v>
      </c>
      <c r="Q546" s="40">
        <v>4</v>
      </c>
      <c r="R546" s="4" t="s">
        <v>221</v>
      </c>
      <c r="S546" s="113">
        <f>RawDataGenPO[[#This Row],[Total price]]/RawDataGenPO[[#This Row],[Qty'']]</f>
        <v>1250</v>
      </c>
      <c r="T546" s="46">
        <v>5000</v>
      </c>
      <c r="U546" s="16"/>
      <c r="V546" s="35" t="s">
        <v>422</v>
      </c>
      <c r="W546" s="4" t="s">
        <v>9</v>
      </c>
      <c r="X546" s="4"/>
      <c r="Y546" s="14">
        <v>45590</v>
      </c>
      <c r="Z546" s="14"/>
      <c r="AA546" s="191">
        <f>IF(RawDataGenPO[[#This Row],[Date Gen PO]]="","",RawDataGenPO[[#This Row],[Date recive bill]]-RawDataGenPO[[#This Row],[Date Gen PO]])</f>
        <v>0</v>
      </c>
      <c r="AB546" s="192" t="str">
        <f>IF(RawDataGenPO[[#This Row],[GRN-PO date (Day)]]&gt;RawDataGenPO[[#This Row],[Lead time delivery (day)]],"over deliverry","Ontime")</f>
        <v>Ontime</v>
      </c>
      <c r="AC546" s="195" t="s">
        <v>1203</v>
      </c>
    </row>
    <row r="547" spans="1:29" s="6" customFormat="1" ht="14.25" x14ac:dyDescent="0.25">
      <c r="A547" s="4">
        <f>ROW()-ROW(RawDataGenPO[[#Headers],[No.]])</f>
        <v>546</v>
      </c>
      <c r="B547" s="35" t="s">
        <v>16</v>
      </c>
      <c r="C547" s="43">
        <v>45583</v>
      </c>
      <c r="D547" s="38"/>
      <c r="E547" s="38"/>
      <c r="F547" s="43">
        <v>45583</v>
      </c>
      <c r="G547" s="4" t="s">
        <v>1167</v>
      </c>
      <c r="H547" s="4" t="s">
        <v>1168</v>
      </c>
      <c r="I547" s="156">
        <f>IF(RawDataGenPO[[#This Row],[PO No.]]="","",RawDataGenPO[[#This Row],[DMY Create PR]]+7)</f>
        <v>45590</v>
      </c>
      <c r="J547" s="156"/>
      <c r="K547" s="153">
        <f>IF(RawDataGenPO[[#This Row],[PO No.]]="","",10)</f>
        <v>10</v>
      </c>
      <c r="L547" s="4" t="s">
        <v>145</v>
      </c>
      <c r="M547" s="35" t="s">
        <v>623</v>
      </c>
      <c r="N547" s="35" t="s">
        <v>27</v>
      </c>
      <c r="O547" s="3">
        <v>2</v>
      </c>
      <c r="P547" s="39" t="s">
        <v>1204</v>
      </c>
      <c r="Q547" s="40">
        <v>1</v>
      </c>
      <c r="R547" s="4" t="s">
        <v>1205</v>
      </c>
      <c r="S547" s="113">
        <f>RawDataGenPO[[#This Row],[Total price]]/RawDataGenPO[[#This Row],[Qty'']]</f>
        <v>7000</v>
      </c>
      <c r="T547" s="46">
        <v>7000</v>
      </c>
      <c r="U547" s="16"/>
      <c r="V547" s="35" t="s">
        <v>162</v>
      </c>
      <c r="W547" s="4" t="s">
        <v>9</v>
      </c>
      <c r="X547" s="4"/>
      <c r="Y547" s="14">
        <v>45590</v>
      </c>
      <c r="Z547" s="14"/>
      <c r="AA547" s="191">
        <f>IF(RawDataGenPO[[#This Row],[Date Gen PO]]="","",RawDataGenPO[[#This Row],[Date recive bill]]-RawDataGenPO[[#This Row],[Date Gen PO]])</f>
        <v>0</v>
      </c>
      <c r="AB547" s="192" t="str">
        <f>IF(RawDataGenPO[[#This Row],[GRN-PO date (Day)]]&gt;RawDataGenPO[[#This Row],[Lead time delivery (day)]],"over deliverry","Ontime")</f>
        <v>Ontime</v>
      </c>
      <c r="AC547" s="195"/>
    </row>
    <row r="548" spans="1:29" s="6" customFormat="1" ht="14.25" x14ac:dyDescent="0.25">
      <c r="A548" s="4">
        <f>ROW()-ROW(RawDataGenPO[[#Headers],[No.]])</f>
        <v>547</v>
      </c>
      <c r="B548" s="35" t="s">
        <v>16</v>
      </c>
      <c r="C548" s="43">
        <v>45583</v>
      </c>
      <c r="D548" s="38"/>
      <c r="E548" s="38"/>
      <c r="F548" s="43">
        <v>45583</v>
      </c>
      <c r="G548" s="4" t="s">
        <v>1167</v>
      </c>
      <c r="H548" s="4" t="s">
        <v>1168</v>
      </c>
      <c r="I548" s="156">
        <f>IF(RawDataGenPO[[#This Row],[PO No.]]="","",RawDataGenPO[[#This Row],[DMY Create PR]]+7)</f>
        <v>45590</v>
      </c>
      <c r="J548" s="156"/>
      <c r="K548" s="153">
        <f>IF(RawDataGenPO[[#This Row],[PO No.]]="","",10)</f>
        <v>10</v>
      </c>
      <c r="L548" s="4" t="s">
        <v>145</v>
      </c>
      <c r="M548" s="35" t="s">
        <v>623</v>
      </c>
      <c r="N548" s="35" t="s">
        <v>27</v>
      </c>
      <c r="O548" s="3">
        <v>3</v>
      </c>
      <c r="P548" s="39" t="s">
        <v>1206</v>
      </c>
      <c r="Q548" s="40">
        <v>1</v>
      </c>
      <c r="R548" s="4" t="s">
        <v>1205</v>
      </c>
      <c r="S548" s="113">
        <f>RawDataGenPO[[#This Row],[Total price]]/RawDataGenPO[[#This Row],[Qty'']]</f>
        <v>26500</v>
      </c>
      <c r="T548" s="46">
        <v>26500</v>
      </c>
      <c r="U548" s="16"/>
      <c r="V548" s="35" t="s">
        <v>162</v>
      </c>
      <c r="W548" s="4" t="s">
        <v>9</v>
      </c>
      <c r="X548" s="4"/>
      <c r="Y548" s="14">
        <v>45590</v>
      </c>
      <c r="Z548" s="14"/>
      <c r="AA548" s="191">
        <f>IF(RawDataGenPO[[#This Row],[Date Gen PO]]="","",RawDataGenPO[[#This Row],[Date recive bill]]-RawDataGenPO[[#This Row],[Date Gen PO]])</f>
        <v>0</v>
      </c>
      <c r="AB548" s="192" t="str">
        <f>IF(RawDataGenPO[[#This Row],[GRN-PO date (Day)]]&gt;RawDataGenPO[[#This Row],[Lead time delivery (day)]],"over deliverry","Ontime")</f>
        <v>Ontime</v>
      </c>
      <c r="AC548" s="195"/>
    </row>
    <row r="549" spans="1:29" s="6" customFormat="1" ht="28.5" x14ac:dyDescent="0.25">
      <c r="A549" s="4">
        <f>ROW()-ROW(RawDataGenPO[[#Headers],[No.]])</f>
        <v>548</v>
      </c>
      <c r="B549" s="35" t="s">
        <v>16</v>
      </c>
      <c r="C549" s="43">
        <v>45581</v>
      </c>
      <c r="D549" s="38"/>
      <c r="E549" s="38"/>
      <c r="F549" s="43">
        <v>45581</v>
      </c>
      <c r="G549" s="4" t="s">
        <v>1207</v>
      </c>
      <c r="H549" s="4" t="s">
        <v>1208</v>
      </c>
      <c r="I549" s="156">
        <f>IF(RawDataGenPO[[#This Row],[PO No.]]="","",RawDataGenPO[[#This Row],[DMY Create PR]]+7)</f>
        <v>45588</v>
      </c>
      <c r="J549" s="156"/>
      <c r="K549" s="153">
        <v>50</v>
      </c>
      <c r="L549" s="4" t="s">
        <v>1209</v>
      </c>
      <c r="M549" s="35" t="s">
        <v>30</v>
      </c>
      <c r="N549" s="35" t="s">
        <v>36</v>
      </c>
      <c r="O549" s="3">
        <v>1</v>
      </c>
      <c r="P549" s="39" t="s">
        <v>1210</v>
      </c>
      <c r="Q549" s="40">
        <v>1</v>
      </c>
      <c r="R549" s="4" t="s">
        <v>221</v>
      </c>
      <c r="S549" s="113">
        <f>RawDataGenPO[[#This Row],[Total price]]/RawDataGenPO[[#This Row],[Qty'']]</f>
        <v>8000</v>
      </c>
      <c r="T549" s="46">
        <v>8000</v>
      </c>
      <c r="U549" s="16"/>
      <c r="V549" s="35" t="s">
        <v>1211</v>
      </c>
      <c r="W549" s="4" t="s">
        <v>9</v>
      </c>
      <c r="X549" s="4"/>
      <c r="Y549" s="14">
        <v>45628</v>
      </c>
      <c r="Z549" s="14"/>
      <c r="AA549" s="191">
        <f>IF(RawDataGenPO[[#This Row],[Date Gen PO]]="","",RawDataGenPO[[#This Row],[Date recive bill]]-RawDataGenPO[[#This Row],[Date Gen PO]])</f>
        <v>40</v>
      </c>
      <c r="AB549" s="192" t="str">
        <f>IF(RawDataGenPO[[#This Row],[GRN-PO date (Day)]]&gt;RawDataGenPO[[#This Row],[Lead time delivery (day)]],"over deliverry","Ontime")</f>
        <v>Ontime</v>
      </c>
      <c r="AC549" s="195"/>
    </row>
    <row r="550" spans="1:29" s="6" customFormat="1" ht="14.25" x14ac:dyDescent="0.25">
      <c r="A550" s="4">
        <f>ROW()-ROW(RawDataGenPO[[#Headers],[No.]])</f>
        <v>549</v>
      </c>
      <c r="B550" s="35" t="s">
        <v>16</v>
      </c>
      <c r="C550" s="43">
        <v>45581</v>
      </c>
      <c r="D550" s="38"/>
      <c r="E550" s="38"/>
      <c r="F550" s="43">
        <v>45581</v>
      </c>
      <c r="G550" s="4" t="s">
        <v>1207</v>
      </c>
      <c r="H550" s="4" t="s">
        <v>1208</v>
      </c>
      <c r="I550" s="156">
        <f>IF(RawDataGenPO[[#This Row],[PO No.]]="","",RawDataGenPO[[#This Row],[DMY Create PR]]+7)</f>
        <v>45588</v>
      </c>
      <c r="J550" s="156"/>
      <c r="K550" s="153">
        <v>50</v>
      </c>
      <c r="L550" s="4" t="s">
        <v>1209</v>
      </c>
      <c r="M550" s="35" t="s">
        <v>30</v>
      </c>
      <c r="N550" s="35" t="s">
        <v>36</v>
      </c>
      <c r="O550" s="3">
        <v>2</v>
      </c>
      <c r="P550" s="39" t="s">
        <v>1212</v>
      </c>
      <c r="Q550" s="40">
        <v>2</v>
      </c>
      <c r="R550" s="4" t="s">
        <v>221</v>
      </c>
      <c r="S550" s="113">
        <f>RawDataGenPO[[#This Row],[Total price]]/RawDataGenPO[[#This Row],[Qty'']]</f>
        <v>4000</v>
      </c>
      <c r="T550" s="46">
        <v>8000</v>
      </c>
      <c r="U550" s="16"/>
      <c r="V550" s="35" t="s">
        <v>1211</v>
      </c>
      <c r="W550" s="4" t="s">
        <v>9</v>
      </c>
      <c r="X550" s="4"/>
      <c r="Y550" s="14">
        <v>45628</v>
      </c>
      <c r="Z550" s="14"/>
      <c r="AA550" s="191">
        <f>IF(RawDataGenPO[[#This Row],[Date Gen PO]]="","",RawDataGenPO[[#This Row],[Date recive bill]]-RawDataGenPO[[#This Row],[Date Gen PO]])</f>
        <v>40</v>
      </c>
      <c r="AB550" s="192" t="str">
        <f>IF(RawDataGenPO[[#This Row],[GRN-PO date (Day)]]&gt;RawDataGenPO[[#This Row],[Lead time delivery (day)]],"over deliverry","Ontime")</f>
        <v>Ontime</v>
      </c>
      <c r="AC550" s="195"/>
    </row>
    <row r="551" spans="1:29" s="6" customFormat="1" ht="14.25" x14ac:dyDescent="0.25">
      <c r="A551" s="4">
        <f>ROW()-ROW(RawDataGenPO[[#Headers],[No.]])</f>
        <v>550</v>
      </c>
      <c r="B551" s="35" t="s">
        <v>16</v>
      </c>
      <c r="C551" s="43">
        <v>45581</v>
      </c>
      <c r="D551" s="38"/>
      <c r="E551" s="38"/>
      <c r="F551" s="43">
        <v>45581</v>
      </c>
      <c r="G551" s="4" t="s">
        <v>1207</v>
      </c>
      <c r="H551" s="4" t="s">
        <v>1208</v>
      </c>
      <c r="I551" s="156">
        <f>IF(RawDataGenPO[[#This Row],[PO No.]]="","",RawDataGenPO[[#This Row],[DMY Create PR]]+7)</f>
        <v>45588</v>
      </c>
      <c r="J551" s="156"/>
      <c r="K551" s="153">
        <v>50</v>
      </c>
      <c r="L551" s="4" t="s">
        <v>1209</v>
      </c>
      <c r="M551" s="35" t="s">
        <v>30</v>
      </c>
      <c r="N551" s="35" t="s">
        <v>36</v>
      </c>
      <c r="O551" s="3">
        <v>3</v>
      </c>
      <c r="P551" s="39" t="s">
        <v>1213</v>
      </c>
      <c r="Q551" s="40">
        <v>1</v>
      </c>
      <c r="R551" s="4" t="s">
        <v>221</v>
      </c>
      <c r="S551" s="113">
        <f>RawDataGenPO[[#This Row],[Total price]]/RawDataGenPO[[#This Row],[Qty'']]</f>
        <v>3000</v>
      </c>
      <c r="T551" s="46">
        <v>3000</v>
      </c>
      <c r="U551" s="16"/>
      <c r="V551" s="35" t="s">
        <v>1211</v>
      </c>
      <c r="W551" s="4" t="s">
        <v>9</v>
      </c>
      <c r="X551" s="4"/>
      <c r="Y551" s="14">
        <v>45628</v>
      </c>
      <c r="Z551" s="14"/>
      <c r="AA551" s="191">
        <f>IF(RawDataGenPO[[#This Row],[Date Gen PO]]="","",RawDataGenPO[[#This Row],[Date recive bill]]-RawDataGenPO[[#This Row],[Date Gen PO]])</f>
        <v>40</v>
      </c>
      <c r="AB551" s="192" t="str">
        <f>IF(RawDataGenPO[[#This Row],[GRN-PO date (Day)]]&gt;RawDataGenPO[[#This Row],[Lead time delivery (day)]],"over deliverry","Ontime")</f>
        <v>Ontime</v>
      </c>
      <c r="AC551" s="195"/>
    </row>
    <row r="552" spans="1:29" s="6" customFormat="1" ht="14.25" x14ac:dyDescent="0.25">
      <c r="A552" s="4">
        <f>ROW()-ROW(RawDataGenPO[[#Headers],[No.]])</f>
        <v>551</v>
      </c>
      <c r="B552" s="35" t="s">
        <v>16</v>
      </c>
      <c r="C552" s="43">
        <v>45581</v>
      </c>
      <c r="D552" s="38"/>
      <c r="E552" s="38"/>
      <c r="F552" s="43">
        <v>45581</v>
      </c>
      <c r="G552" s="4" t="s">
        <v>1207</v>
      </c>
      <c r="H552" s="4" t="s">
        <v>1208</v>
      </c>
      <c r="I552" s="156">
        <f>IF(RawDataGenPO[[#This Row],[PO No.]]="","",RawDataGenPO[[#This Row],[DMY Create PR]]+7)</f>
        <v>45588</v>
      </c>
      <c r="J552" s="156"/>
      <c r="K552" s="153">
        <v>50</v>
      </c>
      <c r="L552" s="4" t="s">
        <v>1209</v>
      </c>
      <c r="M552" s="35" t="s">
        <v>30</v>
      </c>
      <c r="N552" s="35" t="s">
        <v>36</v>
      </c>
      <c r="O552" s="3">
        <v>4</v>
      </c>
      <c r="P552" s="39" t="s">
        <v>1214</v>
      </c>
      <c r="Q552" s="40">
        <v>1</v>
      </c>
      <c r="R552" s="4" t="s">
        <v>221</v>
      </c>
      <c r="S552" s="113">
        <f>RawDataGenPO[[#This Row],[Total price]]/RawDataGenPO[[#This Row],[Qty'']]</f>
        <v>3000</v>
      </c>
      <c r="T552" s="46">
        <v>3000</v>
      </c>
      <c r="U552" s="16"/>
      <c r="V552" s="35" t="s">
        <v>1211</v>
      </c>
      <c r="W552" s="4" t="s">
        <v>9</v>
      </c>
      <c r="X552" s="4"/>
      <c r="Y552" s="14">
        <v>45628</v>
      </c>
      <c r="Z552" s="14"/>
      <c r="AA552" s="191">
        <f>IF(RawDataGenPO[[#This Row],[Date Gen PO]]="","",RawDataGenPO[[#This Row],[Date recive bill]]-RawDataGenPO[[#This Row],[Date Gen PO]])</f>
        <v>40</v>
      </c>
      <c r="AB552" s="192" t="str">
        <f>IF(RawDataGenPO[[#This Row],[GRN-PO date (Day)]]&gt;RawDataGenPO[[#This Row],[Lead time delivery (day)]],"over deliverry","Ontime")</f>
        <v>Ontime</v>
      </c>
      <c r="AC552" s="195"/>
    </row>
    <row r="553" spans="1:29" s="6" customFormat="1" ht="28.5" x14ac:dyDescent="0.25">
      <c r="A553" s="4">
        <f>ROW()-ROW(RawDataGenPO[[#Headers],[No.]])</f>
        <v>552</v>
      </c>
      <c r="B553" s="35" t="s">
        <v>16</v>
      </c>
      <c r="C553" s="43">
        <v>45581</v>
      </c>
      <c r="D553" s="38"/>
      <c r="E553" s="38"/>
      <c r="F553" s="43">
        <v>45581</v>
      </c>
      <c r="G553" s="4" t="s">
        <v>1215</v>
      </c>
      <c r="H553" s="4" t="s">
        <v>1216</v>
      </c>
      <c r="I553" s="156">
        <f>IF(RawDataGenPO[[#This Row],[PO No.]]="","",RawDataGenPO[[#This Row],[DMY Create PR]]+7)</f>
        <v>45588</v>
      </c>
      <c r="J553" s="156"/>
      <c r="K553" s="153">
        <v>30</v>
      </c>
      <c r="L553" s="4" t="s">
        <v>145</v>
      </c>
      <c r="M553" s="35" t="s">
        <v>217</v>
      </c>
      <c r="N553" s="35" t="s">
        <v>40</v>
      </c>
      <c r="O553" s="3">
        <v>1</v>
      </c>
      <c r="P553" s="39" t="s">
        <v>1217</v>
      </c>
      <c r="Q553" s="40">
        <v>4</v>
      </c>
      <c r="R553" s="4" t="s">
        <v>221</v>
      </c>
      <c r="S553" s="113">
        <f>RawDataGenPO[[#This Row],[Total price]]/RawDataGenPO[[#This Row],[Qty'']]</f>
        <v>7200</v>
      </c>
      <c r="T553" s="46">
        <v>28800</v>
      </c>
      <c r="U553" s="16"/>
      <c r="V553" s="35" t="s">
        <v>1149</v>
      </c>
      <c r="W553" s="4" t="s">
        <v>9</v>
      </c>
      <c r="X553" s="4"/>
      <c r="Y553" s="14">
        <v>45615</v>
      </c>
      <c r="Z553" s="14"/>
      <c r="AA553" s="191">
        <f>IF(RawDataGenPO[[#This Row],[Date Gen PO]]="","",RawDataGenPO[[#This Row],[Date recive bill]]-RawDataGenPO[[#This Row],[Date Gen PO]])</f>
        <v>27</v>
      </c>
      <c r="AB553" s="192" t="str">
        <f>IF(RawDataGenPO[[#This Row],[GRN-PO date (Day)]]&gt;RawDataGenPO[[#This Row],[Lead time delivery (day)]],"over deliverry","Ontime")</f>
        <v>Ontime</v>
      </c>
      <c r="AC553" s="195"/>
    </row>
    <row r="554" spans="1:29" s="6" customFormat="1" ht="28.5" x14ac:dyDescent="0.25">
      <c r="A554" s="4">
        <f>ROW()-ROW(RawDataGenPO[[#Headers],[No.]])</f>
        <v>553</v>
      </c>
      <c r="B554" s="35" t="s">
        <v>16</v>
      </c>
      <c r="C554" s="43">
        <v>45581</v>
      </c>
      <c r="D554" s="38"/>
      <c r="E554" s="38"/>
      <c r="F554" s="43">
        <v>45581</v>
      </c>
      <c r="G554" s="4" t="s">
        <v>1215</v>
      </c>
      <c r="H554" s="4" t="s">
        <v>1216</v>
      </c>
      <c r="I554" s="156">
        <f>IF(RawDataGenPO[[#This Row],[PO No.]]="","",RawDataGenPO[[#This Row],[DMY Create PR]]+7)</f>
        <v>45588</v>
      </c>
      <c r="J554" s="156"/>
      <c r="K554" s="153">
        <v>30</v>
      </c>
      <c r="L554" s="4" t="s">
        <v>145</v>
      </c>
      <c r="M554" s="35" t="s">
        <v>217</v>
      </c>
      <c r="N554" s="35" t="s">
        <v>40</v>
      </c>
      <c r="O554" s="3">
        <v>2</v>
      </c>
      <c r="P554" s="39" t="s">
        <v>1218</v>
      </c>
      <c r="Q554" s="40">
        <v>2</v>
      </c>
      <c r="R554" s="4" t="s">
        <v>221</v>
      </c>
      <c r="S554" s="113">
        <f>RawDataGenPO[[#This Row],[Total price]]/RawDataGenPO[[#This Row],[Qty'']]</f>
        <v>3300</v>
      </c>
      <c r="T554" s="46">
        <v>6600</v>
      </c>
      <c r="U554" s="16"/>
      <c r="V554" s="35" t="s">
        <v>1149</v>
      </c>
      <c r="W554" s="4" t="s">
        <v>9</v>
      </c>
      <c r="X554" s="4"/>
      <c r="Y554" s="14">
        <v>45615</v>
      </c>
      <c r="Z554" s="14"/>
      <c r="AA554" s="191">
        <f>IF(RawDataGenPO[[#This Row],[Date Gen PO]]="","",RawDataGenPO[[#This Row],[Date recive bill]]-RawDataGenPO[[#This Row],[Date Gen PO]])</f>
        <v>27</v>
      </c>
      <c r="AB554" s="192" t="str">
        <f>IF(RawDataGenPO[[#This Row],[GRN-PO date (Day)]]&gt;RawDataGenPO[[#This Row],[Lead time delivery (day)]],"over deliverry","Ontime")</f>
        <v>Ontime</v>
      </c>
      <c r="AC554" s="195"/>
    </row>
    <row r="555" spans="1:29" s="6" customFormat="1" ht="14.25" x14ac:dyDescent="0.25">
      <c r="A555" s="4">
        <f>ROW()-ROW(RawDataGenPO[[#Headers],[No.]])</f>
        <v>554</v>
      </c>
      <c r="B555" s="35" t="s">
        <v>16</v>
      </c>
      <c r="C555" s="43">
        <v>45581</v>
      </c>
      <c r="D555" s="38"/>
      <c r="E555" s="38"/>
      <c r="F555" s="43">
        <v>45581</v>
      </c>
      <c r="G555" s="4" t="s">
        <v>1219</v>
      </c>
      <c r="H555" s="4" t="s">
        <v>1220</v>
      </c>
      <c r="I555" s="156">
        <f>IF(RawDataGenPO[[#This Row],[PO No.]]="","",RawDataGenPO[[#This Row],[DMY Create PR]]+7)</f>
        <v>45588</v>
      </c>
      <c r="J555" s="156"/>
      <c r="K555" s="153">
        <v>30</v>
      </c>
      <c r="L555" s="4" t="s">
        <v>193</v>
      </c>
      <c r="M555" s="35" t="s">
        <v>257</v>
      </c>
      <c r="N555" s="35" t="s">
        <v>27</v>
      </c>
      <c r="O555" s="3">
        <v>1</v>
      </c>
      <c r="P555" s="39" t="s">
        <v>1221</v>
      </c>
      <c r="Q555" s="40">
        <v>1</v>
      </c>
      <c r="R555" s="4" t="s">
        <v>487</v>
      </c>
      <c r="S555" s="113">
        <f>RawDataGenPO[[#This Row],[Total price]]/RawDataGenPO[[#This Row],[Qty'']]</f>
        <v>5000</v>
      </c>
      <c r="T555" s="46">
        <v>5000</v>
      </c>
      <c r="U555" s="16"/>
      <c r="V555" s="35" t="s">
        <v>1222</v>
      </c>
      <c r="W555" s="4" t="s">
        <v>9</v>
      </c>
      <c r="X555" s="4"/>
      <c r="Y555" s="14">
        <v>45601</v>
      </c>
      <c r="Z555" s="14"/>
      <c r="AA555" s="191">
        <f>IF(RawDataGenPO[[#This Row],[Date Gen PO]]="","",RawDataGenPO[[#This Row],[Date recive bill]]-RawDataGenPO[[#This Row],[Date Gen PO]])</f>
        <v>13</v>
      </c>
      <c r="AB555" s="192" t="str">
        <f>IF(RawDataGenPO[[#This Row],[GRN-PO date (Day)]]&gt;RawDataGenPO[[#This Row],[Lead time delivery (day)]],"over deliverry","Ontime")</f>
        <v>Ontime</v>
      </c>
      <c r="AC555" s="195"/>
    </row>
    <row r="556" spans="1:29" s="6" customFormat="1" ht="14.25" x14ac:dyDescent="0.25">
      <c r="A556" s="4">
        <f>ROW()-ROW(RawDataGenPO[[#Headers],[No.]])</f>
        <v>555</v>
      </c>
      <c r="B556" s="35" t="s">
        <v>16</v>
      </c>
      <c r="C556" s="43">
        <v>45581</v>
      </c>
      <c r="D556" s="38"/>
      <c r="E556" s="38"/>
      <c r="F556" s="43">
        <v>45581</v>
      </c>
      <c r="G556" s="4" t="s">
        <v>1219</v>
      </c>
      <c r="H556" s="4" t="s">
        <v>1220</v>
      </c>
      <c r="I556" s="156">
        <f>IF(RawDataGenPO[[#This Row],[PO No.]]="","",RawDataGenPO[[#This Row],[DMY Create PR]]+7)</f>
        <v>45588</v>
      </c>
      <c r="J556" s="156"/>
      <c r="K556" s="153">
        <v>30</v>
      </c>
      <c r="L556" s="4" t="s">
        <v>193</v>
      </c>
      <c r="M556" s="35" t="s">
        <v>257</v>
      </c>
      <c r="N556" s="35" t="s">
        <v>27</v>
      </c>
      <c r="O556" s="3">
        <v>2</v>
      </c>
      <c r="P556" s="39" t="s">
        <v>1223</v>
      </c>
      <c r="Q556" s="40">
        <v>3</v>
      </c>
      <c r="R556" s="4" t="s">
        <v>487</v>
      </c>
      <c r="S556" s="113">
        <f>RawDataGenPO[[#This Row],[Total price]]/RawDataGenPO[[#This Row],[Qty'']]</f>
        <v>1500</v>
      </c>
      <c r="T556" s="46">
        <v>4500</v>
      </c>
      <c r="U556" s="16"/>
      <c r="V556" s="35" t="s">
        <v>1222</v>
      </c>
      <c r="W556" s="4" t="s">
        <v>9</v>
      </c>
      <c r="X556" s="4"/>
      <c r="Y556" s="14">
        <v>45601</v>
      </c>
      <c r="Z556" s="14"/>
      <c r="AA556" s="191">
        <f>IF(RawDataGenPO[[#This Row],[Date Gen PO]]="","",RawDataGenPO[[#This Row],[Date recive bill]]-RawDataGenPO[[#This Row],[Date Gen PO]])</f>
        <v>13</v>
      </c>
      <c r="AB556" s="192" t="str">
        <f>IF(RawDataGenPO[[#This Row],[GRN-PO date (Day)]]&gt;RawDataGenPO[[#This Row],[Lead time delivery (day)]],"over deliverry","Ontime")</f>
        <v>Ontime</v>
      </c>
      <c r="AC556" s="195"/>
    </row>
    <row r="557" spans="1:29" s="6" customFormat="1" ht="14.25" x14ac:dyDescent="0.25">
      <c r="A557" s="4">
        <f>ROW()-ROW(RawDataGenPO[[#Headers],[No.]])</f>
        <v>556</v>
      </c>
      <c r="B557" s="35" t="s">
        <v>16</v>
      </c>
      <c r="C557" s="43">
        <v>45581</v>
      </c>
      <c r="D557" s="38"/>
      <c r="E557" s="38"/>
      <c r="F557" s="43">
        <v>45581</v>
      </c>
      <c r="G557" s="4" t="s">
        <v>1219</v>
      </c>
      <c r="H557" s="4" t="s">
        <v>1220</v>
      </c>
      <c r="I557" s="156">
        <f>IF(RawDataGenPO[[#This Row],[PO No.]]="","",RawDataGenPO[[#This Row],[DMY Create PR]]+7)</f>
        <v>45588</v>
      </c>
      <c r="J557" s="156"/>
      <c r="K557" s="153">
        <v>30</v>
      </c>
      <c r="L557" s="4" t="s">
        <v>193</v>
      </c>
      <c r="M557" s="35" t="s">
        <v>257</v>
      </c>
      <c r="N557" s="35" t="s">
        <v>27</v>
      </c>
      <c r="O557" s="3">
        <v>3</v>
      </c>
      <c r="P557" s="39" t="s">
        <v>1224</v>
      </c>
      <c r="Q557" s="40">
        <v>1</v>
      </c>
      <c r="R557" s="4" t="s">
        <v>487</v>
      </c>
      <c r="S557" s="113">
        <f>RawDataGenPO[[#This Row],[Total price]]/RawDataGenPO[[#This Row],[Qty'']]</f>
        <v>8000</v>
      </c>
      <c r="T557" s="46">
        <v>8000</v>
      </c>
      <c r="U557" s="16"/>
      <c r="V557" s="35" t="s">
        <v>1222</v>
      </c>
      <c r="W557" s="4" t="s">
        <v>9</v>
      </c>
      <c r="X557" s="4"/>
      <c r="Y557" s="14">
        <v>45601</v>
      </c>
      <c r="Z557" s="14"/>
      <c r="AA557" s="191">
        <f>IF(RawDataGenPO[[#This Row],[Date Gen PO]]="","",RawDataGenPO[[#This Row],[Date recive bill]]-RawDataGenPO[[#This Row],[Date Gen PO]])</f>
        <v>13</v>
      </c>
      <c r="AB557" s="192" t="str">
        <f>IF(RawDataGenPO[[#This Row],[GRN-PO date (Day)]]&gt;RawDataGenPO[[#This Row],[Lead time delivery (day)]],"over deliverry","Ontime")</f>
        <v>Ontime</v>
      </c>
      <c r="AC557" s="195"/>
    </row>
    <row r="558" spans="1:29" s="6" customFormat="1" ht="28.5" x14ac:dyDescent="0.25">
      <c r="A558" s="4">
        <f>ROW()-ROW(RawDataGenPO[[#Headers],[No.]])</f>
        <v>557</v>
      </c>
      <c r="B558" s="35" t="s">
        <v>16</v>
      </c>
      <c r="C558" s="43">
        <v>45581</v>
      </c>
      <c r="D558" s="38"/>
      <c r="E558" s="38"/>
      <c r="F558" s="43">
        <v>45581</v>
      </c>
      <c r="G558" s="4" t="s">
        <v>1225</v>
      </c>
      <c r="H558" s="4" t="s">
        <v>1226</v>
      </c>
      <c r="I558" s="156">
        <f>IF(RawDataGenPO[[#This Row],[PO No.]]="","",RawDataGenPO[[#This Row],[DMY Create PR]]+7)</f>
        <v>45588</v>
      </c>
      <c r="J558" s="156"/>
      <c r="K558" s="153">
        <f>IF(RawDataGenPO[[#This Row],[PO No.]]="","",10)</f>
        <v>10</v>
      </c>
      <c r="L558" s="4" t="s">
        <v>145</v>
      </c>
      <c r="M558" s="35" t="s">
        <v>623</v>
      </c>
      <c r="N558" s="35" t="s">
        <v>23</v>
      </c>
      <c r="O558" s="3">
        <v>1</v>
      </c>
      <c r="P558" s="39" t="s">
        <v>1227</v>
      </c>
      <c r="Q558" s="40">
        <v>3</v>
      </c>
      <c r="R558" s="4" t="s">
        <v>481</v>
      </c>
      <c r="S558" s="113">
        <f>RawDataGenPO[[#This Row],[Total price]]/RawDataGenPO[[#This Row],[Qty'']]</f>
        <v>650</v>
      </c>
      <c r="T558" s="46">
        <v>1950</v>
      </c>
      <c r="U558" s="16"/>
      <c r="V558" s="35" t="s">
        <v>1228</v>
      </c>
      <c r="W558" s="4" t="s">
        <v>9</v>
      </c>
      <c r="X558" s="4"/>
      <c r="Y558" s="14">
        <v>45597</v>
      </c>
      <c r="Z558" s="14"/>
      <c r="AA558" s="191">
        <f>IF(RawDataGenPO[[#This Row],[Date Gen PO]]="","",RawDataGenPO[[#This Row],[Date recive bill]]-RawDataGenPO[[#This Row],[Date Gen PO]])</f>
        <v>9</v>
      </c>
      <c r="AB558" s="192" t="str">
        <f>IF(RawDataGenPO[[#This Row],[GRN-PO date (Day)]]&gt;RawDataGenPO[[#This Row],[Lead time delivery (day)]],"over deliverry","Ontime")</f>
        <v>Ontime</v>
      </c>
      <c r="AC558" s="195"/>
    </row>
    <row r="559" spans="1:29" s="6" customFormat="1" ht="28.5" x14ac:dyDescent="0.25">
      <c r="A559" s="4">
        <f>ROW()-ROW(RawDataGenPO[[#Headers],[No.]])</f>
        <v>558</v>
      </c>
      <c r="B559" s="35" t="s">
        <v>16</v>
      </c>
      <c r="C559" s="43">
        <v>45581</v>
      </c>
      <c r="D559" s="38"/>
      <c r="E559" s="38"/>
      <c r="F559" s="43">
        <v>45581</v>
      </c>
      <c r="G559" s="4" t="s">
        <v>1225</v>
      </c>
      <c r="H559" s="4" t="s">
        <v>1226</v>
      </c>
      <c r="I559" s="156">
        <f>IF(RawDataGenPO[[#This Row],[PO No.]]="","",RawDataGenPO[[#This Row],[DMY Create PR]]+7)</f>
        <v>45588</v>
      </c>
      <c r="J559" s="156"/>
      <c r="K559" s="153">
        <f>IF(RawDataGenPO[[#This Row],[PO No.]]="","",10)</f>
        <v>10</v>
      </c>
      <c r="L559" s="4" t="s">
        <v>145</v>
      </c>
      <c r="M559" s="35" t="s">
        <v>623</v>
      </c>
      <c r="N559" s="35" t="s">
        <v>23</v>
      </c>
      <c r="O559" s="3">
        <v>2</v>
      </c>
      <c r="P559" s="39" t="s">
        <v>1229</v>
      </c>
      <c r="Q559" s="40">
        <v>3</v>
      </c>
      <c r="R559" s="4" t="s">
        <v>481</v>
      </c>
      <c r="S559" s="113">
        <f>RawDataGenPO[[#This Row],[Total price]]/RawDataGenPO[[#This Row],[Qty'']]</f>
        <v>650</v>
      </c>
      <c r="T559" s="46">
        <v>1950</v>
      </c>
      <c r="U559" s="16"/>
      <c r="V559" s="35" t="s">
        <v>1228</v>
      </c>
      <c r="W559" s="4" t="s">
        <v>9</v>
      </c>
      <c r="X559" s="4"/>
      <c r="Y559" s="14">
        <v>45597</v>
      </c>
      <c r="Z559" s="14"/>
      <c r="AA559" s="191">
        <f>IF(RawDataGenPO[[#This Row],[Date Gen PO]]="","",RawDataGenPO[[#This Row],[Date recive bill]]-RawDataGenPO[[#This Row],[Date Gen PO]])</f>
        <v>9</v>
      </c>
      <c r="AB559" s="192" t="str">
        <f>IF(RawDataGenPO[[#This Row],[GRN-PO date (Day)]]&gt;RawDataGenPO[[#This Row],[Lead time delivery (day)]],"over deliverry","Ontime")</f>
        <v>Ontime</v>
      </c>
      <c r="AC559" s="195"/>
    </row>
    <row r="560" spans="1:29" s="6" customFormat="1" ht="28.5" x14ac:dyDescent="0.25">
      <c r="A560" s="4">
        <f>ROW()-ROW(RawDataGenPO[[#Headers],[No.]])</f>
        <v>559</v>
      </c>
      <c r="B560" s="35" t="s">
        <v>16</v>
      </c>
      <c r="C560" s="43">
        <v>45581</v>
      </c>
      <c r="D560" s="38"/>
      <c r="E560" s="38"/>
      <c r="F560" s="43">
        <v>45581</v>
      </c>
      <c r="G560" s="4" t="s">
        <v>1225</v>
      </c>
      <c r="H560" s="4" t="s">
        <v>1226</v>
      </c>
      <c r="I560" s="156">
        <f>IF(RawDataGenPO[[#This Row],[PO No.]]="","",RawDataGenPO[[#This Row],[DMY Create PR]]+7)</f>
        <v>45588</v>
      </c>
      <c r="J560" s="156"/>
      <c r="K560" s="153">
        <f>IF(RawDataGenPO[[#This Row],[PO No.]]="","",10)</f>
        <v>10</v>
      </c>
      <c r="L560" s="4" t="s">
        <v>145</v>
      </c>
      <c r="M560" s="35" t="s">
        <v>623</v>
      </c>
      <c r="N560" s="35" t="s">
        <v>23</v>
      </c>
      <c r="O560" s="3">
        <v>3</v>
      </c>
      <c r="P560" s="39" t="s">
        <v>1230</v>
      </c>
      <c r="Q560" s="40">
        <v>3</v>
      </c>
      <c r="R560" s="4" t="s">
        <v>481</v>
      </c>
      <c r="S560" s="113">
        <f>RawDataGenPO[[#This Row],[Total price]]/RawDataGenPO[[#This Row],[Qty'']]</f>
        <v>900</v>
      </c>
      <c r="T560" s="46">
        <v>2700</v>
      </c>
      <c r="U560" s="16"/>
      <c r="V560" s="35" t="s">
        <v>1228</v>
      </c>
      <c r="W560" s="4" t="s">
        <v>9</v>
      </c>
      <c r="X560" s="4"/>
      <c r="Y560" s="14">
        <v>45597</v>
      </c>
      <c r="Z560" s="14"/>
      <c r="AA560" s="191">
        <f>IF(RawDataGenPO[[#This Row],[Date Gen PO]]="","",RawDataGenPO[[#This Row],[Date recive bill]]-RawDataGenPO[[#This Row],[Date Gen PO]])</f>
        <v>9</v>
      </c>
      <c r="AB560" s="192" t="str">
        <f>IF(RawDataGenPO[[#This Row],[GRN-PO date (Day)]]&gt;RawDataGenPO[[#This Row],[Lead time delivery (day)]],"over deliverry","Ontime")</f>
        <v>Ontime</v>
      </c>
      <c r="AC560" s="195"/>
    </row>
    <row r="561" spans="1:29" s="6" customFormat="1" ht="14.25" x14ac:dyDescent="0.25">
      <c r="A561" s="4">
        <f>ROW()-ROW(RawDataGenPO[[#Headers],[No.]])</f>
        <v>560</v>
      </c>
      <c r="B561" s="35" t="s">
        <v>16</v>
      </c>
      <c r="C561" s="43">
        <v>45588</v>
      </c>
      <c r="D561" s="38"/>
      <c r="E561" s="38"/>
      <c r="F561" s="43">
        <v>45588</v>
      </c>
      <c r="G561" s="4" t="s">
        <v>1231</v>
      </c>
      <c r="H561" s="4" t="s">
        <v>1232</v>
      </c>
      <c r="I561" s="156">
        <f>IF(RawDataGenPO[[#This Row],[PO No.]]="","",RawDataGenPO[[#This Row],[DMY Create PR]]+7)</f>
        <v>45595</v>
      </c>
      <c r="J561" s="156"/>
      <c r="K561" s="153">
        <f>IF(RawDataGenPO[[#This Row],[PO No.]]="","",10)</f>
        <v>10</v>
      </c>
      <c r="L561" s="4" t="s">
        <v>1233</v>
      </c>
      <c r="M561" s="35" t="s">
        <v>187</v>
      </c>
      <c r="N561" s="35" t="s">
        <v>19</v>
      </c>
      <c r="O561" s="3">
        <v>1</v>
      </c>
      <c r="P561" s="39" t="s">
        <v>1234</v>
      </c>
      <c r="Q561" s="40">
        <v>10</v>
      </c>
      <c r="R561" s="4" t="s">
        <v>221</v>
      </c>
      <c r="S561" s="113">
        <f>RawDataGenPO[[#This Row],[Total price]]/RawDataGenPO[[#This Row],[Qty'']]</f>
        <v>241.4</v>
      </c>
      <c r="T561" s="46">
        <v>2414</v>
      </c>
      <c r="U561" s="16"/>
      <c r="V561" s="35" t="s">
        <v>1235</v>
      </c>
      <c r="W561" s="4" t="s">
        <v>9</v>
      </c>
      <c r="X561" s="4"/>
      <c r="Y561" s="14">
        <v>45601</v>
      </c>
      <c r="Z561" s="14"/>
      <c r="AA561" s="191">
        <f>IF(RawDataGenPO[[#This Row],[Date Gen PO]]="","",RawDataGenPO[[#This Row],[Date recive bill]]-RawDataGenPO[[#This Row],[Date Gen PO]])</f>
        <v>6</v>
      </c>
      <c r="AB561" s="192" t="str">
        <f>IF(RawDataGenPO[[#This Row],[GRN-PO date (Day)]]&gt;RawDataGenPO[[#This Row],[Lead time delivery (day)]],"over deliverry","Ontime")</f>
        <v>Ontime</v>
      </c>
      <c r="AC561" s="195"/>
    </row>
    <row r="562" spans="1:29" s="6" customFormat="1" ht="28.5" x14ac:dyDescent="0.25">
      <c r="A562" s="4">
        <f>ROW()-ROW(RawDataGenPO[[#Headers],[No.]])</f>
        <v>561</v>
      </c>
      <c r="B562" s="35" t="s">
        <v>16</v>
      </c>
      <c r="C562" s="43">
        <v>45588</v>
      </c>
      <c r="D562" s="38"/>
      <c r="E562" s="38"/>
      <c r="F562" s="43">
        <v>45588</v>
      </c>
      <c r="G562" s="4" t="s">
        <v>1236</v>
      </c>
      <c r="H562" s="4" t="s">
        <v>1237</v>
      </c>
      <c r="I562" s="156">
        <f>IF(RawDataGenPO[[#This Row],[PO No.]]="","",RawDataGenPO[[#This Row],[DMY Create PR]]+7)</f>
        <v>45595</v>
      </c>
      <c r="J562" s="156"/>
      <c r="K562" s="153">
        <f>IF(RawDataGenPO[[#This Row],[PO No.]]="","",10)</f>
        <v>10</v>
      </c>
      <c r="L562" s="4" t="s">
        <v>145</v>
      </c>
      <c r="M562" s="35" t="s">
        <v>623</v>
      </c>
      <c r="N562" s="35" t="s">
        <v>23</v>
      </c>
      <c r="O562" s="3">
        <v>2</v>
      </c>
      <c r="P562" s="39" t="s">
        <v>1238</v>
      </c>
      <c r="Q562" s="40">
        <v>1</v>
      </c>
      <c r="R562" s="4" t="s">
        <v>221</v>
      </c>
      <c r="S562" s="113">
        <f>RawDataGenPO[[#This Row],[Total price]]/RawDataGenPO[[#This Row],[Qty'']]</f>
        <v>2300</v>
      </c>
      <c r="T562" s="46">
        <v>2300</v>
      </c>
      <c r="U562" s="16"/>
      <c r="V562" s="35" t="s">
        <v>358</v>
      </c>
      <c r="W562" s="4" t="s">
        <v>9</v>
      </c>
      <c r="X562" s="4"/>
      <c r="Y562" s="14">
        <v>45604</v>
      </c>
      <c r="Z562" s="14"/>
      <c r="AA562" s="191">
        <f>IF(RawDataGenPO[[#This Row],[Date Gen PO]]="","",RawDataGenPO[[#This Row],[Date recive bill]]-RawDataGenPO[[#This Row],[Date Gen PO]])</f>
        <v>9</v>
      </c>
      <c r="AB562" s="192" t="str">
        <f>IF(RawDataGenPO[[#This Row],[GRN-PO date (Day)]]&gt;RawDataGenPO[[#This Row],[Lead time delivery (day)]],"over deliverry","Ontime")</f>
        <v>Ontime</v>
      </c>
      <c r="AC562" s="195"/>
    </row>
    <row r="563" spans="1:29" s="6" customFormat="1" ht="14.25" x14ac:dyDescent="0.25">
      <c r="A563" s="4">
        <f>ROW()-ROW(RawDataGenPO[[#Headers],[No.]])</f>
        <v>562</v>
      </c>
      <c r="B563" s="35" t="s">
        <v>16</v>
      </c>
      <c r="C563" s="43">
        <v>45583</v>
      </c>
      <c r="D563" s="38"/>
      <c r="E563" s="38"/>
      <c r="F563" s="43">
        <v>45583</v>
      </c>
      <c r="G563" s="4" t="s">
        <v>1172</v>
      </c>
      <c r="H563" s="4" t="s">
        <v>1239</v>
      </c>
      <c r="I563" s="156">
        <f>IF(RawDataGenPO[[#This Row],[PO No.]]="","",RawDataGenPO[[#This Row],[DMY Create PR]]+7)</f>
        <v>45590</v>
      </c>
      <c r="J563" s="156"/>
      <c r="K563" s="153">
        <f>IF(RawDataGenPO[[#This Row],[PO No.]]="","",10)</f>
        <v>10</v>
      </c>
      <c r="L563" s="4" t="s">
        <v>145</v>
      </c>
      <c r="M563" s="35" t="s">
        <v>146</v>
      </c>
      <c r="N563" s="35" t="s">
        <v>23</v>
      </c>
      <c r="O563" s="3">
        <v>1</v>
      </c>
      <c r="P563" s="39" t="s">
        <v>1240</v>
      </c>
      <c r="Q563" s="40">
        <v>1</v>
      </c>
      <c r="R563" s="4" t="s">
        <v>221</v>
      </c>
      <c r="S563" s="113">
        <f>RawDataGenPO[[#This Row],[Total price]]/RawDataGenPO[[#This Row],[Qty'']]</f>
        <v>9987</v>
      </c>
      <c r="T563" s="46">
        <v>9987</v>
      </c>
      <c r="U563" s="16"/>
      <c r="V563" s="35" t="s">
        <v>334</v>
      </c>
      <c r="W563" s="4" t="s">
        <v>9</v>
      </c>
      <c r="X563" s="4"/>
      <c r="Y563" s="14">
        <v>45590</v>
      </c>
      <c r="Z563" s="14"/>
      <c r="AA563" s="191">
        <f>IF(RawDataGenPO[[#This Row],[Date Gen PO]]="","",RawDataGenPO[[#This Row],[Date recive bill]]-RawDataGenPO[[#This Row],[Date Gen PO]])</f>
        <v>0</v>
      </c>
      <c r="AB563" s="192" t="str">
        <f>IF(RawDataGenPO[[#This Row],[GRN-PO date (Day)]]&gt;RawDataGenPO[[#This Row],[Lead time delivery (day)]],"over deliverry","Ontime")</f>
        <v>Ontime</v>
      </c>
      <c r="AC563" s="195"/>
    </row>
    <row r="564" spans="1:29" s="6" customFormat="1" ht="14.25" x14ac:dyDescent="0.25">
      <c r="A564" s="4">
        <f>ROW()-ROW(RawDataGenPO[[#Headers],[No.]])</f>
        <v>563</v>
      </c>
      <c r="B564" s="35" t="s">
        <v>16</v>
      </c>
      <c r="C564" s="43">
        <v>45583</v>
      </c>
      <c r="D564" s="38"/>
      <c r="E564" s="38"/>
      <c r="F564" s="43">
        <v>45583</v>
      </c>
      <c r="G564" s="4" t="s">
        <v>1241</v>
      </c>
      <c r="H564" s="4" t="s">
        <v>1242</v>
      </c>
      <c r="I564" s="156">
        <f>IF(RawDataGenPO[[#This Row],[PO No.]]="","",RawDataGenPO[[#This Row],[DMY Create PR]]+7)</f>
        <v>45590</v>
      </c>
      <c r="J564" s="156"/>
      <c r="K564" s="153">
        <f>IF(RawDataGenPO[[#This Row],[PO No.]]="","",10)</f>
        <v>10</v>
      </c>
      <c r="L564" s="4" t="s">
        <v>145</v>
      </c>
      <c r="M564" s="35" t="s">
        <v>623</v>
      </c>
      <c r="N564" s="35" t="s">
        <v>23</v>
      </c>
      <c r="O564" s="3">
        <v>1</v>
      </c>
      <c r="P564" s="39" t="s">
        <v>1243</v>
      </c>
      <c r="Q564" s="40">
        <v>1</v>
      </c>
      <c r="R564" s="4" t="s">
        <v>221</v>
      </c>
      <c r="S564" s="113">
        <f>RawDataGenPO[[#This Row],[Total price]]/RawDataGenPO[[#This Row],[Qty'']]</f>
        <v>11400</v>
      </c>
      <c r="T564" s="46">
        <v>11400</v>
      </c>
      <c r="U564" s="16"/>
      <c r="V564" s="35" t="s">
        <v>380</v>
      </c>
      <c r="W564" s="4" t="s">
        <v>9</v>
      </c>
      <c r="X564" s="4"/>
      <c r="Y564" s="14">
        <v>45590</v>
      </c>
      <c r="Z564" s="14"/>
      <c r="AA564" s="191">
        <f>IF(RawDataGenPO[[#This Row],[Date Gen PO]]="","",RawDataGenPO[[#This Row],[Date recive bill]]-RawDataGenPO[[#This Row],[Date Gen PO]])</f>
        <v>0</v>
      </c>
      <c r="AB564" s="192" t="str">
        <f>IF(RawDataGenPO[[#This Row],[GRN-PO date (Day)]]&gt;RawDataGenPO[[#This Row],[Lead time delivery (day)]],"over deliverry","Ontime")</f>
        <v>Ontime</v>
      </c>
      <c r="AC564" s="195"/>
    </row>
    <row r="565" spans="1:29" s="6" customFormat="1" ht="14.25" x14ac:dyDescent="0.25">
      <c r="A565" s="4">
        <f>ROW()-ROW(RawDataGenPO[[#Headers],[No.]])</f>
        <v>564</v>
      </c>
      <c r="B565" s="35" t="s">
        <v>16</v>
      </c>
      <c r="C565" s="43">
        <v>45583</v>
      </c>
      <c r="D565" s="38"/>
      <c r="E565" s="38"/>
      <c r="F565" s="43">
        <v>45583</v>
      </c>
      <c r="G565" s="4" t="s">
        <v>1244</v>
      </c>
      <c r="H565" s="4" t="s">
        <v>1245</v>
      </c>
      <c r="I565" s="156">
        <f>IF(RawDataGenPO[[#This Row],[PO No.]]="","",RawDataGenPO[[#This Row],[DMY Create PR]]+7)</f>
        <v>45590</v>
      </c>
      <c r="J565" s="156"/>
      <c r="K565" s="153">
        <v>14</v>
      </c>
      <c r="L565" s="4" t="s">
        <v>186</v>
      </c>
      <c r="M565" s="35" t="s">
        <v>187</v>
      </c>
      <c r="N565" s="35" t="s">
        <v>27</v>
      </c>
      <c r="O565" s="3">
        <v>1</v>
      </c>
      <c r="P565" s="39" t="s">
        <v>188</v>
      </c>
      <c r="Q565" s="40">
        <v>50</v>
      </c>
      <c r="R565" s="4" t="s">
        <v>221</v>
      </c>
      <c r="S565" s="113">
        <f>RawDataGenPO[[#This Row],[Total price]]/RawDataGenPO[[#This Row],[Qty'']]</f>
        <v>63</v>
      </c>
      <c r="T565" s="63">
        <v>3150</v>
      </c>
      <c r="U565" s="16"/>
      <c r="V565" s="35" t="s">
        <v>162</v>
      </c>
      <c r="W565" s="4" t="s">
        <v>9</v>
      </c>
      <c r="X565" s="4"/>
      <c r="Y565" s="14">
        <v>45590</v>
      </c>
      <c r="Z565" s="14"/>
      <c r="AA565" s="191">
        <f>IF(RawDataGenPO[[#This Row],[Date Gen PO]]="","",RawDataGenPO[[#This Row],[Date recive bill]]-RawDataGenPO[[#This Row],[Date Gen PO]])</f>
        <v>0</v>
      </c>
      <c r="AB565" s="192" t="str">
        <f>IF(RawDataGenPO[[#This Row],[GRN-PO date (Day)]]&gt;RawDataGenPO[[#This Row],[Lead time delivery (day)]],"over deliverry","Ontime")</f>
        <v>Ontime</v>
      </c>
      <c r="AC565" s="195"/>
    </row>
    <row r="566" spans="1:29" s="17" customFormat="1" ht="14.25" x14ac:dyDescent="0.25">
      <c r="A566" s="4">
        <f>ROW()-ROW(RawDataGenPO[[#Headers],[No.]])</f>
        <v>565</v>
      </c>
      <c r="B566" s="35" t="s">
        <v>16</v>
      </c>
      <c r="C566" s="43">
        <v>45583</v>
      </c>
      <c r="D566" s="38"/>
      <c r="E566" s="38"/>
      <c r="F566" s="43">
        <v>45583</v>
      </c>
      <c r="G566" s="4" t="s">
        <v>1244</v>
      </c>
      <c r="H566" s="4" t="s">
        <v>1245</v>
      </c>
      <c r="I566" s="156">
        <f>IF(RawDataGenPO[[#This Row],[PO No.]]="","",RawDataGenPO[[#This Row],[DMY Create PR]]+7)</f>
        <v>45590</v>
      </c>
      <c r="J566" s="156"/>
      <c r="K566" s="153">
        <f>IF(RawDataGenPO[[#This Row],[PO No.]]="","",10)</f>
        <v>10</v>
      </c>
      <c r="L566" s="4" t="s">
        <v>189</v>
      </c>
      <c r="M566" s="35" t="s">
        <v>187</v>
      </c>
      <c r="N566" s="35" t="s">
        <v>27</v>
      </c>
      <c r="O566" s="3">
        <v>2</v>
      </c>
      <c r="P566" s="39" t="s">
        <v>190</v>
      </c>
      <c r="Q566" s="40">
        <v>50</v>
      </c>
      <c r="R566" s="4" t="s">
        <v>221</v>
      </c>
      <c r="S566" s="113">
        <f>RawDataGenPO[[#This Row],[Total price]]/RawDataGenPO[[#This Row],[Qty'']]</f>
        <v>134</v>
      </c>
      <c r="T566" s="63">
        <v>6700</v>
      </c>
      <c r="U566" s="16"/>
      <c r="V566" s="35" t="s">
        <v>162</v>
      </c>
      <c r="W566" s="4" t="s">
        <v>9</v>
      </c>
      <c r="X566" s="4"/>
      <c r="Y566" s="14">
        <v>45590</v>
      </c>
      <c r="Z566" s="14"/>
      <c r="AA566" s="191">
        <f>IF(RawDataGenPO[[#This Row],[Date Gen PO]]="","",RawDataGenPO[[#This Row],[Date recive bill]]-RawDataGenPO[[#This Row],[Date Gen PO]])</f>
        <v>0</v>
      </c>
      <c r="AB566" s="192" t="str">
        <f>IF(RawDataGenPO[[#This Row],[GRN-PO date (Day)]]&gt;RawDataGenPO[[#This Row],[Lead time delivery (day)]],"over deliverry","Ontime")</f>
        <v>Ontime</v>
      </c>
      <c r="AC566" s="195"/>
    </row>
    <row r="567" spans="1:29" s="6" customFormat="1" ht="14.25" x14ac:dyDescent="0.25">
      <c r="A567" s="4">
        <f>ROW()-ROW(RawDataGenPO[[#Headers],[No.]])</f>
        <v>566</v>
      </c>
      <c r="B567" s="35" t="s">
        <v>16</v>
      </c>
      <c r="C567" s="43">
        <v>45583</v>
      </c>
      <c r="D567" s="38"/>
      <c r="E567" s="38"/>
      <c r="F567" s="43">
        <v>45583</v>
      </c>
      <c r="G567" s="4" t="s">
        <v>1244</v>
      </c>
      <c r="H567" s="4" t="s">
        <v>1245</v>
      </c>
      <c r="I567" s="156">
        <f>IF(RawDataGenPO[[#This Row],[PO No.]]="","",RawDataGenPO[[#This Row],[DMY Create PR]]+7)</f>
        <v>45590</v>
      </c>
      <c r="J567" s="156"/>
      <c r="K567" s="153">
        <f>IF(RawDataGenPO[[#This Row],[PO No.]]="","",10)</f>
        <v>10</v>
      </c>
      <c r="L567" s="4" t="s">
        <v>1246</v>
      </c>
      <c r="M567" s="35" t="s">
        <v>187</v>
      </c>
      <c r="N567" s="35" t="s">
        <v>27</v>
      </c>
      <c r="O567" s="3">
        <v>3</v>
      </c>
      <c r="P567" s="39" t="s">
        <v>1247</v>
      </c>
      <c r="Q567" s="40">
        <v>40</v>
      </c>
      <c r="R567" s="4" t="s">
        <v>221</v>
      </c>
      <c r="S567" s="113">
        <f>RawDataGenPO[[#This Row],[Total price]]/RawDataGenPO[[#This Row],[Qty'']]</f>
        <v>14</v>
      </c>
      <c r="T567" s="63">
        <v>560</v>
      </c>
      <c r="U567" s="16"/>
      <c r="V567" s="35" t="s">
        <v>162</v>
      </c>
      <c r="W567" s="4" t="s">
        <v>9</v>
      </c>
      <c r="X567" s="4"/>
      <c r="Y567" s="14">
        <v>45590</v>
      </c>
      <c r="Z567" s="14"/>
      <c r="AA567" s="191">
        <f>IF(RawDataGenPO[[#This Row],[Date Gen PO]]="","",RawDataGenPO[[#This Row],[Date recive bill]]-RawDataGenPO[[#This Row],[Date Gen PO]])</f>
        <v>0</v>
      </c>
      <c r="AB567" s="192" t="str">
        <f>IF(RawDataGenPO[[#This Row],[GRN-PO date (Day)]]&gt;RawDataGenPO[[#This Row],[Lead time delivery (day)]],"over deliverry","Ontime")</f>
        <v>Ontime</v>
      </c>
      <c r="AC567" s="195"/>
    </row>
    <row r="568" spans="1:29" s="6" customFormat="1" ht="14.25" x14ac:dyDescent="0.25">
      <c r="A568" s="4">
        <f>ROW()-ROW(RawDataGenPO[[#Headers],[No.]])</f>
        <v>567</v>
      </c>
      <c r="B568" s="35" t="s">
        <v>16</v>
      </c>
      <c r="C568" s="38">
        <v>45589</v>
      </c>
      <c r="D568" s="38"/>
      <c r="E568" s="38"/>
      <c r="F568" s="38">
        <v>45589</v>
      </c>
      <c r="G568" s="4" t="s">
        <v>1248</v>
      </c>
      <c r="H568" s="4" t="s">
        <v>1249</v>
      </c>
      <c r="I568" s="156">
        <f>IF(RawDataGenPO[[#This Row],[PO No.]]="","",RawDataGenPO[[#This Row],[DMY Create PR]]+7)</f>
        <v>45596</v>
      </c>
      <c r="J568" s="156"/>
      <c r="K568" s="153">
        <v>30</v>
      </c>
      <c r="L568" s="4" t="s">
        <v>145</v>
      </c>
      <c r="M568" s="35" t="s">
        <v>217</v>
      </c>
      <c r="N568" s="35" t="s">
        <v>24</v>
      </c>
      <c r="O568" s="3">
        <v>1</v>
      </c>
      <c r="P568" s="39" t="s">
        <v>1250</v>
      </c>
      <c r="Q568" s="40">
        <v>6</v>
      </c>
      <c r="R568" s="4" t="s">
        <v>221</v>
      </c>
      <c r="S568" s="113">
        <f>RawDataGenPO[[#This Row],[Total price]]/RawDataGenPO[[#This Row],[Qty'']]</f>
        <v>556</v>
      </c>
      <c r="T568" s="63">
        <v>3336</v>
      </c>
      <c r="U568" s="16"/>
      <c r="V568" s="35" t="s">
        <v>406</v>
      </c>
      <c r="W568" s="4" t="s">
        <v>9</v>
      </c>
      <c r="X568" s="4" t="s">
        <v>1251</v>
      </c>
      <c r="Y568" s="14">
        <v>45610</v>
      </c>
      <c r="Z568" s="14"/>
      <c r="AA568" s="191">
        <f>IF(RawDataGenPO[[#This Row],[Date Gen PO]]="","",RawDataGenPO[[#This Row],[Date recive bill]]-RawDataGenPO[[#This Row],[Date Gen PO]])</f>
        <v>14</v>
      </c>
      <c r="AB568" s="192" t="str">
        <f>IF(RawDataGenPO[[#This Row],[GRN-PO date (Day)]]&gt;RawDataGenPO[[#This Row],[Lead time delivery (day)]],"over deliverry","Ontime")</f>
        <v>Ontime</v>
      </c>
      <c r="AC568" s="195"/>
    </row>
    <row r="569" spans="1:29" s="6" customFormat="1" x14ac:dyDescent="0.3">
      <c r="A569" s="4">
        <f>ROW()-ROW(RawDataGenPO[[#Headers],[No.]])</f>
        <v>568</v>
      </c>
      <c r="B569" s="35" t="s">
        <v>16</v>
      </c>
      <c r="C569" s="43">
        <v>45588</v>
      </c>
      <c r="D569" s="38"/>
      <c r="E569" s="38"/>
      <c r="F569" s="43">
        <v>45588</v>
      </c>
      <c r="G569" s="4" t="s">
        <v>4507</v>
      </c>
      <c r="H569" s="4" t="s">
        <v>1252</v>
      </c>
      <c r="I569" s="156">
        <f>IF(RawDataGenPO[[#This Row],[PO No.]]="","",RawDataGenPO[[#This Row],[DMY Create PR]]+7)</f>
        <v>45595</v>
      </c>
      <c r="J569" s="156"/>
      <c r="K569" s="153">
        <v>90</v>
      </c>
      <c r="L569" s="4" t="s">
        <v>308</v>
      </c>
      <c r="M569" s="35" t="s">
        <v>146</v>
      </c>
      <c r="N569" s="35" t="s">
        <v>23</v>
      </c>
      <c r="O569" s="3">
        <v>1</v>
      </c>
      <c r="P569" s="39" t="s">
        <v>1253</v>
      </c>
      <c r="Q569" s="116">
        <v>1</v>
      </c>
      <c r="R569" s="4" t="s">
        <v>221</v>
      </c>
      <c r="S569" s="117">
        <f>RawDataGenPO[[#This Row],[Total price]]/RawDataGenPO[[#This Row],[Qty'']]</f>
        <v>15961.3</v>
      </c>
      <c r="T569" s="306">
        <v>15961.3</v>
      </c>
      <c r="U569" s="16"/>
      <c r="V569" s="35" t="s">
        <v>1254</v>
      </c>
      <c r="W569" s="4" t="s">
        <v>9</v>
      </c>
      <c r="X569" s="4" t="s">
        <v>1255</v>
      </c>
      <c r="Y569" s="14">
        <v>45674</v>
      </c>
      <c r="Z569" s="14"/>
      <c r="AA569" s="191">
        <f>IF(RawDataGenPO[[#This Row],[Date Gen PO]]="","",RawDataGenPO[[#This Row],[Date recive bill]]-RawDataGenPO[[#This Row],[Date Gen PO]])</f>
        <v>79</v>
      </c>
      <c r="AB569" s="192" t="str">
        <f>IF(RawDataGenPO[[#This Row],[GRN-PO date (Day)]]&gt;RawDataGenPO[[#This Row],[Lead time delivery (day)]],"over deliverry","Ontime")</f>
        <v>Ontime</v>
      </c>
      <c r="AC569" s="195"/>
    </row>
    <row r="570" spans="1:29" s="6" customFormat="1" x14ac:dyDescent="0.3">
      <c r="A570" s="4">
        <f>ROW()-ROW(RawDataGenPO[[#Headers],[No.]])</f>
        <v>569</v>
      </c>
      <c r="B570" s="35" t="s">
        <v>17</v>
      </c>
      <c r="C570" s="43">
        <v>45588</v>
      </c>
      <c r="D570" s="38"/>
      <c r="E570" s="38"/>
      <c r="F570" s="43">
        <v>45588</v>
      </c>
      <c r="G570" s="4" t="s">
        <v>4507</v>
      </c>
      <c r="H570" s="4" t="s">
        <v>1252</v>
      </c>
      <c r="I570" s="156">
        <f>IF(RawDataGenPO[[#This Row],[PO No.]]="","",RawDataGenPO[[#This Row],[DMY Create PR]]+7)</f>
        <v>45595</v>
      </c>
      <c r="J570" s="156"/>
      <c r="K570" s="153">
        <v>90</v>
      </c>
      <c r="L570" s="4" t="s">
        <v>308</v>
      </c>
      <c r="M570" s="35" t="s">
        <v>146</v>
      </c>
      <c r="N570" s="35" t="s">
        <v>23</v>
      </c>
      <c r="O570" s="3">
        <v>2</v>
      </c>
      <c r="P570" s="39" t="s">
        <v>1256</v>
      </c>
      <c r="Q570" s="116">
        <v>2</v>
      </c>
      <c r="R570" s="4" t="s">
        <v>221</v>
      </c>
      <c r="S570" s="117">
        <f>RawDataGenPO[[#This Row],[Total price]]/RawDataGenPO[[#This Row],[Qty'']]</f>
        <v>1017.875</v>
      </c>
      <c r="T570" s="306">
        <v>2035.75</v>
      </c>
      <c r="U570" s="16"/>
      <c r="V570" s="35" t="s">
        <v>1254</v>
      </c>
      <c r="W570" s="4" t="s">
        <v>9</v>
      </c>
      <c r="X570" s="4" t="s">
        <v>1255</v>
      </c>
      <c r="Y570" s="14">
        <v>45674</v>
      </c>
      <c r="Z570" s="14"/>
      <c r="AA570" s="191">
        <f>IF(RawDataGenPO[[#This Row],[Date Gen PO]]="","",RawDataGenPO[[#This Row],[Date recive bill]]-RawDataGenPO[[#This Row],[Date Gen PO]])</f>
        <v>79</v>
      </c>
      <c r="AB570" s="192" t="str">
        <f>IF(RawDataGenPO[[#This Row],[GRN-PO date (Day)]]&gt;RawDataGenPO[[#This Row],[Lead time delivery (day)]],"over deliverry","Ontime")</f>
        <v>Ontime</v>
      </c>
      <c r="AC570" s="195"/>
    </row>
    <row r="571" spans="1:29" s="6" customFormat="1" x14ac:dyDescent="0.3">
      <c r="A571" s="4">
        <f>ROW()-ROW(RawDataGenPO[[#Headers],[No.]])</f>
        <v>570</v>
      </c>
      <c r="B571" s="35" t="s">
        <v>17</v>
      </c>
      <c r="C571" s="43">
        <v>45588</v>
      </c>
      <c r="D571" s="38"/>
      <c r="E571" s="38"/>
      <c r="F571" s="43">
        <v>45588</v>
      </c>
      <c r="G571" s="4" t="s">
        <v>4507</v>
      </c>
      <c r="H571" s="4" t="s">
        <v>1252</v>
      </c>
      <c r="I571" s="156">
        <f>IF(RawDataGenPO[[#This Row],[PO No.]]="","",RawDataGenPO[[#This Row],[DMY Create PR]]+7)</f>
        <v>45595</v>
      </c>
      <c r="J571" s="156"/>
      <c r="K571" s="153">
        <v>90</v>
      </c>
      <c r="L571" s="4" t="s">
        <v>308</v>
      </c>
      <c r="M571" s="35" t="s">
        <v>146</v>
      </c>
      <c r="N571" s="35" t="s">
        <v>23</v>
      </c>
      <c r="O571" s="3">
        <v>3</v>
      </c>
      <c r="P571" s="39" t="s">
        <v>1257</v>
      </c>
      <c r="Q571" s="116">
        <v>1</v>
      </c>
      <c r="R571" s="4" t="s">
        <v>221</v>
      </c>
      <c r="S571" s="117">
        <f>RawDataGenPO[[#This Row],[Total price]]/RawDataGenPO[[#This Row],[Qty'']]</f>
        <v>1991.55</v>
      </c>
      <c r="T571" s="306">
        <v>1991.55</v>
      </c>
      <c r="U571" s="16"/>
      <c r="V571" s="35" t="s">
        <v>1254</v>
      </c>
      <c r="W571" s="4" t="s">
        <v>9</v>
      </c>
      <c r="X571" s="4" t="s">
        <v>1255</v>
      </c>
      <c r="Y571" s="14">
        <v>45674</v>
      </c>
      <c r="Z571" s="14"/>
      <c r="AA571" s="191">
        <f>IF(RawDataGenPO[[#This Row],[Date Gen PO]]="","",RawDataGenPO[[#This Row],[Date recive bill]]-RawDataGenPO[[#This Row],[Date Gen PO]])</f>
        <v>79</v>
      </c>
      <c r="AB571" s="192" t="str">
        <f>IF(RawDataGenPO[[#This Row],[GRN-PO date (Day)]]&gt;RawDataGenPO[[#This Row],[Lead time delivery (day)]],"over deliverry","Ontime")</f>
        <v>Ontime</v>
      </c>
      <c r="AC571" s="195"/>
    </row>
    <row r="572" spans="1:29" s="6" customFormat="1" x14ac:dyDescent="0.3">
      <c r="A572" s="4">
        <f>ROW()-ROW(RawDataGenPO[[#Headers],[No.]])</f>
        <v>571</v>
      </c>
      <c r="B572" s="35" t="s">
        <v>17</v>
      </c>
      <c r="C572" s="43">
        <v>45588</v>
      </c>
      <c r="D572" s="38"/>
      <c r="E572" s="38"/>
      <c r="F572" s="43">
        <v>45588</v>
      </c>
      <c r="G572" s="4" t="s">
        <v>4507</v>
      </c>
      <c r="H572" s="4" t="s">
        <v>1252</v>
      </c>
      <c r="I572" s="156">
        <f>IF(RawDataGenPO[[#This Row],[PO No.]]="","",RawDataGenPO[[#This Row],[DMY Create PR]]+7)</f>
        <v>45595</v>
      </c>
      <c r="J572" s="156"/>
      <c r="K572" s="153">
        <v>90</v>
      </c>
      <c r="L572" s="4" t="s">
        <v>308</v>
      </c>
      <c r="M572" s="35" t="s">
        <v>146</v>
      </c>
      <c r="N572" s="35" t="s">
        <v>23</v>
      </c>
      <c r="O572" s="3">
        <v>4</v>
      </c>
      <c r="P572" s="39" t="s">
        <v>1258</v>
      </c>
      <c r="Q572" s="116">
        <v>1</v>
      </c>
      <c r="R572" s="4" t="s">
        <v>221</v>
      </c>
      <c r="S572" s="117">
        <f>RawDataGenPO[[#This Row],[Total price]]/RawDataGenPO[[#This Row],[Qty'']]</f>
        <v>17975.55</v>
      </c>
      <c r="T572" s="306">
        <v>17975.55</v>
      </c>
      <c r="U572" s="16"/>
      <c r="V572" s="35" t="s">
        <v>1254</v>
      </c>
      <c r="W572" s="4" t="s">
        <v>9</v>
      </c>
      <c r="X572" s="4" t="s">
        <v>1255</v>
      </c>
      <c r="Y572" s="14">
        <v>45674</v>
      </c>
      <c r="Z572" s="14"/>
      <c r="AA572" s="191">
        <f>IF(RawDataGenPO[[#This Row],[Date Gen PO]]="","",RawDataGenPO[[#This Row],[Date recive bill]]-RawDataGenPO[[#This Row],[Date Gen PO]])</f>
        <v>79</v>
      </c>
      <c r="AB572" s="192" t="str">
        <f>IF(RawDataGenPO[[#This Row],[GRN-PO date (Day)]]&gt;RawDataGenPO[[#This Row],[Lead time delivery (day)]],"over deliverry","Ontime")</f>
        <v>Ontime</v>
      </c>
      <c r="AC572" s="195"/>
    </row>
    <row r="573" spans="1:29" s="6" customFormat="1" x14ac:dyDescent="0.3">
      <c r="A573" s="4">
        <f>ROW()-ROW(RawDataGenPO[[#Headers],[No.]])</f>
        <v>572</v>
      </c>
      <c r="B573" s="35" t="s">
        <v>17</v>
      </c>
      <c r="C573" s="43">
        <v>45588</v>
      </c>
      <c r="D573" s="38"/>
      <c r="E573" s="38"/>
      <c r="F573" s="43">
        <v>45588</v>
      </c>
      <c r="G573" s="4" t="s">
        <v>4507</v>
      </c>
      <c r="H573" s="4" t="s">
        <v>1252</v>
      </c>
      <c r="I573" s="156">
        <f>IF(RawDataGenPO[[#This Row],[PO No.]]="","",RawDataGenPO[[#This Row],[DMY Create PR]]+7)</f>
        <v>45595</v>
      </c>
      <c r="J573" s="156"/>
      <c r="K573" s="153">
        <v>90</v>
      </c>
      <c r="L573" s="4" t="s">
        <v>308</v>
      </c>
      <c r="M573" s="35" t="s">
        <v>146</v>
      </c>
      <c r="N573" s="35" t="s">
        <v>23</v>
      </c>
      <c r="O573" s="3">
        <v>5</v>
      </c>
      <c r="P573" s="39" t="s">
        <v>1259</v>
      </c>
      <c r="Q573" s="116">
        <v>1</v>
      </c>
      <c r="R573" s="4" t="s">
        <v>221</v>
      </c>
      <c r="S573" s="117">
        <f>RawDataGenPO[[#This Row],[Total price]]/RawDataGenPO[[#This Row],[Qty'']]</f>
        <v>7998.5</v>
      </c>
      <c r="T573" s="306">
        <v>7998.5</v>
      </c>
      <c r="U573" s="16"/>
      <c r="V573" s="35" t="s">
        <v>1254</v>
      </c>
      <c r="W573" s="4" t="s">
        <v>9</v>
      </c>
      <c r="X573" s="4" t="s">
        <v>1255</v>
      </c>
      <c r="Y573" s="14">
        <v>45674</v>
      </c>
      <c r="Z573" s="14"/>
      <c r="AA573" s="191">
        <f>IF(RawDataGenPO[[#This Row],[Date Gen PO]]="","",RawDataGenPO[[#This Row],[Date recive bill]]-RawDataGenPO[[#This Row],[Date Gen PO]])</f>
        <v>79</v>
      </c>
      <c r="AB573" s="192" t="str">
        <f>IF(RawDataGenPO[[#This Row],[GRN-PO date (Day)]]&gt;RawDataGenPO[[#This Row],[Lead time delivery (day)]],"over deliverry","Ontime")</f>
        <v>Ontime</v>
      </c>
      <c r="AC573" s="195"/>
    </row>
    <row r="574" spans="1:29" s="6" customFormat="1" x14ac:dyDescent="0.3">
      <c r="A574" s="4">
        <f>ROW()-ROW(RawDataGenPO[[#Headers],[No.]])</f>
        <v>573</v>
      </c>
      <c r="B574" s="35" t="s">
        <v>17</v>
      </c>
      <c r="C574" s="43">
        <v>45588</v>
      </c>
      <c r="D574" s="38"/>
      <c r="E574" s="38"/>
      <c r="F574" s="43">
        <v>45588</v>
      </c>
      <c r="G574" s="4" t="s">
        <v>4507</v>
      </c>
      <c r="H574" s="4" t="s">
        <v>1252</v>
      </c>
      <c r="I574" s="156">
        <f>IF(RawDataGenPO[[#This Row],[PO No.]]="","",RawDataGenPO[[#This Row],[DMY Create PR]]+7)</f>
        <v>45595</v>
      </c>
      <c r="J574" s="156"/>
      <c r="K574" s="153">
        <v>90</v>
      </c>
      <c r="L574" s="4" t="s">
        <v>308</v>
      </c>
      <c r="M574" s="35" t="s">
        <v>146</v>
      </c>
      <c r="N574" s="35" t="s">
        <v>23</v>
      </c>
      <c r="O574" s="3">
        <v>6</v>
      </c>
      <c r="P574" s="39" t="s">
        <v>1260</v>
      </c>
      <c r="Q574" s="116">
        <v>1</v>
      </c>
      <c r="R574" s="4" t="s">
        <v>221</v>
      </c>
      <c r="S574" s="117">
        <f>RawDataGenPO[[#This Row],[Total price]]/RawDataGenPO[[#This Row],[Qty'']]</f>
        <v>2627.35</v>
      </c>
      <c r="T574" s="306">
        <v>2627.35</v>
      </c>
      <c r="U574" s="16"/>
      <c r="V574" s="35" t="s">
        <v>1254</v>
      </c>
      <c r="W574" s="4" t="s">
        <v>9</v>
      </c>
      <c r="X574" s="4" t="s">
        <v>1255</v>
      </c>
      <c r="Y574" s="14">
        <v>45674</v>
      </c>
      <c r="Z574" s="14"/>
      <c r="AA574" s="191">
        <f>IF(RawDataGenPO[[#This Row],[Date Gen PO]]="","",RawDataGenPO[[#This Row],[Date recive bill]]-RawDataGenPO[[#This Row],[Date Gen PO]])</f>
        <v>79</v>
      </c>
      <c r="AB574" s="192" t="str">
        <f>IF(RawDataGenPO[[#This Row],[GRN-PO date (Day)]]&gt;RawDataGenPO[[#This Row],[Lead time delivery (day)]],"over deliverry","Ontime")</f>
        <v>Ontime</v>
      </c>
      <c r="AC574" s="195"/>
    </row>
    <row r="575" spans="1:29" s="6" customFormat="1" x14ac:dyDescent="0.3">
      <c r="A575" s="4">
        <f>ROW()-ROW(RawDataGenPO[[#Headers],[No.]])</f>
        <v>574</v>
      </c>
      <c r="B575" s="35" t="s">
        <v>17</v>
      </c>
      <c r="C575" s="43">
        <v>45588</v>
      </c>
      <c r="D575" s="38"/>
      <c r="E575" s="38"/>
      <c r="F575" s="43">
        <v>45588</v>
      </c>
      <c r="G575" s="4" t="s">
        <v>4507</v>
      </c>
      <c r="H575" s="4" t="s">
        <v>1252</v>
      </c>
      <c r="I575" s="156">
        <f>IF(RawDataGenPO[[#This Row],[PO No.]]="","",RawDataGenPO[[#This Row],[DMY Create PR]]+7)</f>
        <v>45595</v>
      </c>
      <c r="J575" s="156"/>
      <c r="K575" s="153">
        <v>90</v>
      </c>
      <c r="L575" s="4" t="s">
        <v>308</v>
      </c>
      <c r="M575" s="35" t="s">
        <v>146</v>
      </c>
      <c r="N575" s="35" t="s">
        <v>23</v>
      </c>
      <c r="O575" s="3">
        <v>7</v>
      </c>
      <c r="P575" s="39" t="s">
        <v>1261</v>
      </c>
      <c r="Q575" s="116">
        <v>1</v>
      </c>
      <c r="R575" s="4" t="s">
        <v>221</v>
      </c>
      <c r="S575" s="117">
        <f>RawDataGenPO[[#This Row],[Total price]]/RawDataGenPO[[#This Row],[Qty'']]</f>
        <v>28980.05</v>
      </c>
      <c r="T575" s="306">
        <v>28980.05</v>
      </c>
      <c r="U575" s="16"/>
      <c r="V575" s="35" t="s">
        <v>1254</v>
      </c>
      <c r="W575" s="4" t="s">
        <v>9</v>
      </c>
      <c r="X575" s="4" t="s">
        <v>1255</v>
      </c>
      <c r="Y575" s="14">
        <v>45674</v>
      </c>
      <c r="Z575" s="14"/>
      <c r="AA575" s="191">
        <f>IF(RawDataGenPO[[#This Row],[Date Gen PO]]="","",RawDataGenPO[[#This Row],[Date recive bill]]-RawDataGenPO[[#This Row],[Date Gen PO]])</f>
        <v>79</v>
      </c>
      <c r="AB575" s="192" t="str">
        <f>IF(RawDataGenPO[[#This Row],[GRN-PO date (Day)]]&gt;RawDataGenPO[[#This Row],[Lead time delivery (day)]],"over deliverry","Ontime")</f>
        <v>Ontime</v>
      </c>
      <c r="AC575" s="195"/>
    </row>
    <row r="576" spans="1:29" s="6" customFormat="1" x14ac:dyDescent="0.3">
      <c r="A576" s="4">
        <f>ROW()-ROW(RawDataGenPO[[#Headers],[No.]])</f>
        <v>575</v>
      </c>
      <c r="B576" s="35" t="s">
        <v>17</v>
      </c>
      <c r="C576" s="43">
        <v>45588</v>
      </c>
      <c r="D576" s="38"/>
      <c r="E576" s="38"/>
      <c r="F576" s="43">
        <v>45588</v>
      </c>
      <c r="G576" s="4" t="s">
        <v>4507</v>
      </c>
      <c r="H576" s="4" t="s">
        <v>1252</v>
      </c>
      <c r="I576" s="156">
        <v>45298</v>
      </c>
      <c r="J576" s="156"/>
      <c r="K576" s="153">
        <f>IF(RawDataGenPO[[#This Row],[PO No.]]="","",10)</f>
        <v>10</v>
      </c>
      <c r="L576" s="4" t="s">
        <v>308</v>
      </c>
      <c r="M576" s="35" t="s">
        <v>146</v>
      </c>
      <c r="N576" s="35" t="s">
        <v>23</v>
      </c>
      <c r="O576" s="3">
        <v>8</v>
      </c>
      <c r="P576" s="39" t="s">
        <v>1262</v>
      </c>
      <c r="Q576" s="116">
        <v>1</v>
      </c>
      <c r="R576" s="4" t="s">
        <v>221</v>
      </c>
      <c r="S576" s="117">
        <f>RawDataGenPO[[#This Row],[Total price]]/RawDataGenPO[[#This Row],[Qty'']]</f>
        <v>7855.7</v>
      </c>
      <c r="T576" s="306">
        <v>7855.7</v>
      </c>
      <c r="U576" s="16"/>
      <c r="V576" s="35" t="s">
        <v>1254</v>
      </c>
      <c r="W576" s="146" t="s">
        <v>9</v>
      </c>
      <c r="X576" s="4" t="s">
        <v>1255</v>
      </c>
      <c r="Y576" s="14">
        <v>45308</v>
      </c>
      <c r="Z576" s="14"/>
      <c r="AA576" s="191">
        <f>IF(RawDataGenPO[[#This Row],[Date Gen PO]]="","",RawDataGenPO[[#This Row],[Date recive bill]]-RawDataGenPO[[#This Row],[Date Gen PO]])</f>
        <v>10</v>
      </c>
      <c r="AB576" s="192" t="str">
        <f>IF(RawDataGenPO[[#This Row],[GRN-PO date (Day)]]&gt;RawDataGenPO[[#This Row],[Lead time delivery (day)]],"over deliverry","Ontime")</f>
        <v>Ontime</v>
      </c>
      <c r="AC576" s="195"/>
    </row>
    <row r="577" spans="1:29" s="6" customFormat="1" ht="14.25" x14ac:dyDescent="0.25">
      <c r="A577" s="4">
        <f>ROW()-ROW(RawDataGenPO[[#Headers],[No.]])</f>
        <v>576</v>
      </c>
      <c r="B577" s="35" t="s">
        <v>18</v>
      </c>
      <c r="C577" s="38">
        <v>45589</v>
      </c>
      <c r="D577" s="38"/>
      <c r="E577" s="38"/>
      <c r="F577" s="38">
        <v>45589</v>
      </c>
      <c r="G577" s="4" t="s">
        <v>1248</v>
      </c>
      <c r="H577" s="4" t="s">
        <v>1249</v>
      </c>
      <c r="I577" s="156">
        <f>IF(RawDataGenPO[[#This Row],[PO No.]]="","",RawDataGenPO[[#This Row],[DMY Create PR]]+7)</f>
        <v>45596</v>
      </c>
      <c r="J577" s="156"/>
      <c r="K577" s="153">
        <v>20</v>
      </c>
      <c r="L577" s="4" t="s">
        <v>145</v>
      </c>
      <c r="M577" s="35" t="s">
        <v>217</v>
      </c>
      <c r="N577" s="35" t="s">
        <v>24</v>
      </c>
      <c r="O577" s="3">
        <v>3</v>
      </c>
      <c r="P577" s="39" t="s">
        <v>1263</v>
      </c>
      <c r="Q577" s="40">
        <v>4</v>
      </c>
      <c r="R577" s="4" t="s">
        <v>221</v>
      </c>
      <c r="S577" s="117">
        <f>RawDataGenPO[[#This Row],[Total price]]/RawDataGenPO[[#This Row],[Qty'']]</f>
        <v>665</v>
      </c>
      <c r="T577" s="118">
        <v>2660</v>
      </c>
      <c r="U577" s="16"/>
      <c r="V577" s="35" t="s">
        <v>406</v>
      </c>
      <c r="W577" s="4" t="s">
        <v>9</v>
      </c>
      <c r="X577" s="115" t="s">
        <v>1251</v>
      </c>
      <c r="Y577" s="14">
        <v>45610</v>
      </c>
      <c r="Z577" s="14"/>
      <c r="AA577" s="191">
        <f>IF(RawDataGenPO[[#This Row],[Date Gen PO]]="","",RawDataGenPO[[#This Row],[Date recive bill]]-RawDataGenPO[[#This Row],[Date Gen PO]])</f>
        <v>14</v>
      </c>
      <c r="AB577" s="192" t="str">
        <f>IF(RawDataGenPO[[#This Row],[GRN-PO date (Day)]]&gt;RawDataGenPO[[#This Row],[Lead time delivery (day)]],"over deliverry","Ontime")</f>
        <v>Ontime</v>
      </c>
      <c r="AC577" s="195"/>
    </row>
    <row r="578" spans="1:29" s="6" customFormat="1" ht="14.25" x14ac:dyDescent="0.25">
      <c r="A578" s="4">
        <f>ROW()-ROW(RawDataGenPO[[#Headers],[No.]])</f>
        <v>577</v>
      </c>
      <c r="B578" s="35" t="s">
        <v>18</v>
      </c>
      <c r="C578" s="45">
        <v>45589</v>
      </c>
      <c r="D578" s="38"/>
      <c r="E578" s="45"/>
      <c r="F578" s="45">
        <v>45589</v>
      </c>
      <c r="G578" s="4" t="s">
        <v>1248</v>
      </c>
      <c r="H578" s="4" t="s">
        <v>1249</v>
      </c>
      <c r="I578" s="156">
        <f>IF(RawDataGenPO[[#This Row],[PO No.]]="","",RawDataGenPO[[#This Row],[DMY Create PR]]+7)</f>
        <v>45596</v>
      </c>
      <c r="J578" s="156"/>
      <c r="K578" s="153">
        <v>120</v>
      </c>
      <c r="L578" s="4" t="s">
        <v>145</v>
      </c>
      <c r="M578" s="35" t="s">
        <v>217</v>
      </c>
      <c r="N578" s="35" t="s">
        <v>24</v>
      </c>
      <c r="O578" s="3">
        <v>2</v>
      </c>
      <c r="P578" s="39" t="s">
        <v>1264</v>
      </c>
      <c r="Q578" s="40">
        <v>6</v>
      </c>
      <c r="R578" s="4" t="s">
        <v>221</v>
      </c>
      <c r="S578" s="113">
        <f>RawDataGenPO[[#This Row],[Total price]]/RawDataGenPO[[#This Row],[Qty'']]</f>
        <v>550</v>
      </c>
      <c r="T578" s="46">
        <v>3300</v>
      </c>
      <c r="U578" s="16"/>
      <c r="V578" s="35" t="s">
        <v>406</v>
      </c>
      <c r="W578" s="4" t="s">
        <v>9</v>
      </c>
      <c r="X578" s="115" t="s">
        <v>1265</v>
      </c>
      <c r="Y578" s="14">
        <v>45706</v>
      </c>
      <c r="Z578" s="14"/>
      <c r="AA578" s="191">
        <f>IF(RawDataGenPO[[#This Row],[Date Gen PO]]="","",RawDataGenPO[[#This Row],[Date recive bill]]-RawDataGenPO[[#This Row],[Date Gen PO]])</f>
        <v>110</v>
      </c>
      <c r="AB578" s="192" t="str">
        <f>IF(RawDataGenPO[[#This Row],[GRN-PO date (Day)]]&gt;RawDataGenPO[[#This Row],[Lead time delivery (day)]],"over deliverry","Ontime")</f>
        <v>Ontime</v>
      </c>
      <c r="AC578" s="195"/>
    </row>
    <row r="579" spans="1:29" s="6" customFormat="1" ht="28.5" x14ac:dyDescent="0.25">
      <c r="A579" s="4">
        <f>ROW()-ROW(RawDataGenPO[[#Headers],[No.]])</f>
        <v>578</v>
      </c>
      <c r="B579" s="35" t="s">
        <v>18</v>
      </c>
      <c r="C579" s="73">
        <v>45595</v>
      </c>
      <c r="D579" s="38"/>
      <c r="E579" s="45"/>
      <c r="F579" s="73">
        <v>45595</v>
      </c>
      <c r="G579" s="4" t="s">
        <v>1266</v>
      </c>
      <c r="H579" s="4" t="s">
        <v>1267</v>
      </c>
      <c r="I579" s="156">
        <f>IF(RawDataGenPO[[#This Row],[PO No.]]="","",RawDataGenPO[[#This Row],[DMY Create PR]]+7)</f>
        <v>45602</v>
      </c>
      <c r="J579" s="156"/>
      <c r="K579" s="153">
        <v>20</v>
      </c>
      <c r="L579" s="4" t="s">
        <v>145</v>
      </c>
      <c r="M579" s="35" t="s">
        <v>30</v>
      </c>
      <c r="N579" s="35" t="s">
        <v>23</v>
      </c>
      <c r="O579" s="3">
        <v>1</v>
      </c>
      <c r="P579" s="39" t="s">
        <v>1268</v>
      </c>
      <c r="Q579" s="40">
        <v>3</v>
      </c>
      <c r="R579" s="4" t="s">
        <v>221</v>
      </c>
      <c r="S579" s="113">
        <f>RawDataGenPO[[#This Row],[Total price]]/RawDataGenPO[[#This Row],[Qty'']]</f>
        <v>750</v>
      </c>
      <c r="T579" s="46">
        <v>2250</v>
      </c>
      <c r="U579" s="16"/>
      <c r="V579" s="35" t="s">
        <v>1269</v>
      </c>
      <c r="W579" s="4" t="s">
        <v>9</v>
      </c>
      <c r="X579" s="4"/>
      <c r="Y579" s="14">
        <v>45621</v>
      </c>
      <c r="Z579" s="14"/>
      <c r="AA579" s="191">
        <f>IF(RawDataGenPO[[#This Row],[Date Gen PO]]="","",RawDataGenPO[[#This Row],[Date recive bill]]-RawDataGenPO[[#This Row],[Date Gen PO]])</f>
        <v>19</v>
      </c>
      <c r="AB579" s="192" t="str">
        <f>IF(RawDataGenPO[[#This Row],[GRN-PO date (Day)]]&gt;RawDataGenPO[[#This Row],[Lead time delivery (day)]],"over deliverry","Ontime")</f>
        <v>Ontime</v>
      </c>
      <c r="AC579" s="195"/>
    </row>
    <row r="580" spans="1:29" ht="14.25" x14ac:dyDescent="0.25">
      <c r="A580" s="4">
        <f>ROW()-ROW(RawDataGenPO[[#Headers],[No.]])</f>
        <v>579</v>
      </c>
      <c r="B580" s="35" t="s">
        <v>18</v>
      </c>
      <c r="C580" s="73">
        <v>45595</v>
      </c>
      <c r="E580" s="45"/>
      <c r="F580" s="73">
        <v>45595</v>
      </c>
      <c r="G580" s="4" t="s">
        <v>1266</v>
      </c>
      <c r="H580" s="4" t="s">
        <v>1267</v>
      </c>
      <c r="I580" s="156">
        <f>IF(RawDataGenPO[[#This Row],[PO No.]]="","",RawDataGenPO[[#This Row],[DMY Create PR]]+7)</f>
        <v>45602</v>
      </c>
      <c r="J580" s="156"/>
      <c r="K580" s="153">
        <v>90</v>
      </c>
      <c r="L580" s="4" t="s">
        <v>145</v>
      </c>
      <c r="M580" s="35" t="s">
        <v>30</v>
      </c>
      <c r="N580" s="35" t="s">
        <v>23</v>
      </c>
      <c r="O580" s="3">
        <v>2</v>
      </c>
      <c r="P580" s="39" t="s">
        <v>1270</v>
      </c>
      <c r="Q580" s="40">
        <v>1</v>
      </c>
      <c r="R580" s="4" t="s">
        <v>221</v>
      </c>
      <c r="S580" s="113">
        <f>RawDataGenPO[[#This Row],[Total price]]/RawDataGenPO[[#This Row],[Qty'']]</f>
        <v>250</v>
      </c>
      <c r="T580" s="46">
        <v>250</v>
      </c>
      <c r="U580" s="16"/>
      <c r="V580" s="35" t="s">
        <v>1269</v>
      </c>
      <c r="W580" s="4" t="s">
        <v>9</v>
      </c>
      <c r="Y580" s="14">
        <v>45621</v>
      </c>
      <c r="AA580" s="191">
        <f>IF(RawDataGenPO[[#This Row],[Date Gen PO]]="","",RawDataGenPO[[#This Row],[Date recive bill]]-RawDataGenPO[[#This Row],[Date Gen PO]])</f>
        <v>19</v>
      </c>
      <c r="AB580" s="192" t="str">
        <f>IF(RawDataGenPO[[#This Row],[GRN-PO date (Day)]]&gt;RawDataGenPO[[#This Row],[Lead time delivery (day)]],"over deliverry","Ontime")</f>
        <v>Ontime</v>
      </c>
      <c r="AC580" s="195"/>
    </row>
    <row r="581" spans="1:29" ht="14.25" x14ac:dyDescent="0.25">
      <c r="A581" s="4">
        <f>ROW()-ROW(RawDataGenPO[[#Headers],[No.]])</f>
        <v>580</v>
      </c>
      <c r="B581" s="35" t="s">
        <v>18</v>
      </c>
      <c r="C581" s="73">
        <v>45595</v>
      </c>
      <c r="E581" s="45"/>
      <c r="F581" s="73">
        <v>45595</v>
      </c>
      <c r="G581" s="4" t="s">
        <v>1271</v>
      </c>
      <c r="H581" s="4" t="s">
        <v>1272</v>
      </c>
      <c r="I581" s="156">
        <f>IF(RawDataGenPO[[#This Row],[PO No.]]="","",RawDataGenPO[[#This Row],[DMY Create PR]]+7)</f>
        <v>45602</v>
      </c>
      <c r="J581" s="156"/>
      <c r="K581" s="153">
        <f>IF(RawDataGenPO[[#This Row],[PO No.]]="","",10)</f>
        <v>10</v>
      </c>
      <c r="L581" s="4" t="s">
        <v>1273</v>
      </c>
      <c r="M581" s="35" t="s">
        <v>623</v>
      </c>
      <c r="N581" s="35" t="s">
        <v>27</v>
      </c>
      <c r="O581" s="3">
        <v>1</v>
      </c>
      <c r="P581" s="39" t="s">
        <v>1274</v>
      </c>
      <c r="Q581" s="40">
        <v>100</v>
      </c>
      <c r="R581" s="4" t="s">
        <v>221</v>
      </c>
      <c r="S581" s="113">
        <f>RawDataGenPO[[#This Row],[Total price]]/RawDataGenPO[[#This Row],[Qty'']]</f>
        <v>2.4</v>
      </c>
      <c r="T581" s="46">
        <v>240</v>
      </c>
      <c r="U581" s="16"/>
      <c r="V581" s="35" t="s">
        <v>162</v>
      </c>
      <c r="W581" s="4" t="s">
        <v>9</v>
      </c>
      <c r="Y581" s="14">
        <v>45609</v>
      </c>
      <c r="AA581" s="191">
        <f>IF(RawDataGenPO[[#This Row],[Date Gen PO]]="","",RawDataGenPO[[#This Row],[Date recive bill]]-RawDataGenPO[[#This Row],[Date Gen PO]])</f>
        <v>7</v>
      </c>
      <c r="AB581" s="192" t="str">
        <f>IF(RawDataGenPO[[#This Row],[GRN-PO date (Day)]]&gt;RawDataGenPO[[#This Row],[Lead time delivery (day)]],"over deliverry","Ontime")</f>
        <v>Ontime</v>
      </c>
      <c r="AC581" s="195"/>
    </row>
    <row r="582" spans="1:29" ht="53.45" customHeight="1" x14ac:dyDescent="0.25">
      <c r="A582" s="4">
        <f>ROW()-ROW(RawDataGenPO[[#Headers],[No.]])</f>
        <v>581</v>
      </c>
      <c r="B582" s="35" t="s">
        <v>18</v>
      </c>
      <c r="C582" s="73">
        <v>45595</v>
      </c>
      <c r="E582" s="45"/>
      <c r="F582" s="73">
        <v>45595</v>
      </c>
      <c r="G582" s="4" t="s">
        <v>1271</v>
      </c>
      <c r="H582" s="4" t="s">
        <v>1272</v>
      </c>
      <c r="I582" s="156">
        <f>IF(RawDataGenPO[[#This Row],[PO No.]]="","",RawDataGenPO[[#This Row],[DMY Create PR]]+7)</f>
        <v>45602</v>
      </c>
      <c r="J582" s="156"/>
      <c r="K582" s="153">
        <f>IF(RawDataGenPO[[#This Row],[PO No.]]="","",10)</f>
        <v>10</v>
      </c>
      <c r="L582" s="4" t="s">
        <v>1273</v>
      </c>
      <c r="M582" s="35" t="s">
        <v>623</v>
      </c>
      <c r="N582" s="35" t="s">
        <v>27</v>
      </c>
      <c r="O582" s="3">
        <v>2</v>
      </c>
      <c r="P582" s="39" t="s">
        <v>1275</v>
      </c>
      <c r="Q582" s="40">
        <v>100</v>
      </c>
      <c r="R582" s="4" t="s">
        <v>221</v>
      </c>
      <c r="S582" s="113">
        <f>RawDataGenPO[[#This Row],[Total price]]/RawDataGenPO[[#This Row],[Qty'']]</f>
        <v>4.8</v>
      </c>
      <c r="T582" s="46">
        <v>480</v>
      </c>
      <c r="U582" s="16"/>
      <c r="V582" s="35" t="s">
        <v>162</v>
      </c>
      <c r="W582" s="4" t="s">
        <v>9</v>
      </c>
      <c r="Y582" s="14">
        <v>45609</v>
      </c>
      <c r="AA582" s="191">
        <f>IF(RawDataGenPO[[#This Row],[Date Gen PO]]="","",RawDataGenPO[[#This Row],[Date recive bill]]-RawDataGenPO[[#This Row],[Date Gen PO]])</f>
        <v>7</v>
      </c>
      <c r="AB582" s="192" t="str">
        <f>IF(RawDataGenPO[[#This Row],[GRN-PO date (Day)]]&gt;RawDataGenPO[[#This Row],[Lead time delivery (day)]],"over deliverry","Ontime")</f>
        <v>Ontime</v>
      </c>
      <c r="AC582" s="195"/>
    </row>
    <row r="583" spans="1:29" ht="14.25" x14ac:dyDescent="0.25">
      <c r="A583" s="4">
        <f>ROW()-ROW(RawDataGenPO[[#Headers],[No.]])</f>
        <v>582</v>
      </c>
      <c r="B583" s="35" t="s">
        <v>18</v>
      </c>
      <c r="C583" s="73">
        <v>45595</v>
      </c>
      <c r="E583" s="45"/>
      <c r="F583" s="73">
        <v>45595</v>
      </c>
      <c r="G583" s="70" t="s">
        <v>1271</v>
      </c>
      <c r="H583" s="4" t="s">
        <v>1272</v>
      </c>
      <c r="I583" s="156">
        <f>IF(RawDataGenPO[[#This Row],[PO No.]]="","",RawDataGenPO[[#This Row],[DMY Create PR]]+7)</f>
        <v>45602</v>
      </c>
      <c r="J583" s="156"/>
      <c r="K583" s="153">
        <f>IF(RawDataGenPO[[#This Row],[PO No.]]="","",10)</f>
        <v>10</v>
      </c>
      <c r="L583" s="4" t="s">
        <v>1273</v>
      </c>
      <c r="M583" s="35" t="s">
        <v>623</v>
      </c>
      <c r="N583" s="35" t="s">
        <v>27</v>
      </c>
      <c r="O583" s="3">
        <v>3</v>
      </c>
      <c r="P583" s="39" t="s">
        <v>1276</v>
      </c>
      <c r="Q583" s="40">
        <v>15</v>
      </c>
      <c r="R583" s="4" t="s">
        <v>221</v>
      </c>
      <c r="S583" s="113">
        <f>RawDataGenPO[[#This Row],[Total price]]/RawDataGenPO[[#This Row],[Qty'']]</f>
        <v>38</v>
      </c>
      <c r="T583" s="46">
        <v>570</v>
      </c>
      <c r="U583" s="16"/>
      <c r="V583" s="35" t="s">
        <v>162</v>
      </c>
      <c r="W583" s="4" t="s">
        <v>9</v>
      </c>
      <c r="Y583" s="14">
        <v>45609</v>
      </c>
      <c r="AA583" s="191">
        <f>IF(RawDataGenPO[[#This Row],[Date Gen PO]]="","",RawDataGenPO[[#This Row],[Date recive bill]]-RawDataGenPO[[#This Row],[Date Gen PO]])</f>
        <v>7</v>
      </c>
      <c r="AB583" s="192" t="str">
        <f>IF(RawDataGenPO[[#This Row],[GRN-PO date (Day)]]&gt;RawDataGenPO[[#This Row],[Lead time delivery (day)]],"over deliverry","Ontime")</f>
        <v>Ontime</v>
      </c>
      <c r="AC583" s="195"/>
    </row>
    <row r="584" spans="1:29" ht="14.25" x14ac:dyDescent="0.25">
      <c r="A584" s="4">
        <f>ROW()-ROW(RawDataGenPO[[#Headers],[No.]])</f>
        <v>583</v>
      </c>
      <c r="B584" s="35" t="s">
        <v>18</v>
      </c>
      <c r="C584" s="73">
        <v>45595</v>
      </c>
      <c r="E584" s="45"/>
      <c r="F584" s="73">
        <v>45595</v>
      </c>
      <c r="G584" s="70" t="s">
        <v>1277</v>
      </c>
      <c r="H584" s="4" t="s">
        <v>1278</v>
      </c>
      <c r="I584" s="156">
        <f>IF(RawDataGenPO[[#This Row],[PO No.]]="","",RawDataGenPO[[#This Row],[DMY Create PR]]+7)</f>
        <v>45602</v>
      </c>
      <c r="J584" s="156"/>
      <c r="K584" s="153">
        <f>IF(RawDataGenPO[[#This Row],[PO No.]]="","",10)</f>
        <v>10</v>
      </c>
      <c r="L584" s="4" t="s">
        <v>1273</v>
      </c>
      <c r="M584" s="35" t="s">
        <v>623</v>
      </c>
      <c r="N584" s="35" t="s">
        <v>27</v>
      </c>
      <c r="O584" s="3">
        <v>1</v>
      </c>
      <c r="P584" s="39" t="s">
        <v>1279</v>
      </c>
      <c r="Q584" s="40">
        <v>10</v>
      </c>
      <c r="R584" s="4" t="s">
        <v>221</v>
      </c>
      <c r="S584" s="113">
        <f>RawDataGenPO[[#This Row],[Total price]]/RawDataGenPO[[#This Row],[Qty'']]</f>
        <v>29</v>
      </c>
      <c r="T584" s="46">
        <v>290</v>
      </c>
      <c r="U584" s="16"/>
      <c r="V584" s="35" t="s">
        <v>162</v>
      </c>
      <c r="W584" s="4" t="s">
        <v>9</v>
      </c>
      <c r="Y584" s="14">
        <v>45609</v>
      </c>
      <c r="AA584" s="191">
        <f>IF(RawDataGenPO[[#This Row],[Date Gen PO]]="","",RawDataGenPO[[#This Row],[Date recive bill]]-RawDataGenPO[[#This Row],[Date Gen PO]])</f>
        <v>7</v>
      </c>
      <c r="AB584" s="192" t="str">
        <f>IF(RawDataGenPO[[#This Row],[GRN-PO date (Day)]]&gt;RawDataGenPO[[#This Row],[Lead time delivery (day)]],"over deliverry","Ontime")</f>
        <v>Ontime</v>
      </c>
      <c r="AC584" s="195"/>
    </row>
    <row r="585" spans="1:29" ht="14.25" x14ac:dyDescent="0.25">
      <c r="A585" s="4">
        <f>ROW()-ROW(RawDataGenPO[[#Headers],[No.]])</f>
        <v>584</v>
      </c>
      <c r="B585" s="35" t="s">
        <v>18</v>
      </c>
      <c r="C585" s="73">
        <v>45595</v>
      </c>
      <c r="E585" s="45"/>
      <c r="F585" s="73">
        <v>45595</v>
      </c>
      <c r="G585" s="4" t="s">
        <v>1277</v>
      </c>
      <c r="H585" s="4" t="s">
        <v>1278</v>
      </c>
      <c r="I585" s="156">
        <f>IF(RawDataGenPO[[#This Row],[PO No.]]="","",RawDataGenPO[[#This Row],[DMY Create PR]]+7)</f>
        <v>45602</v>
      </c>
      <c r="J585" s="156"/>
      <c r="K585" s="153">
        <f>IF(RawDataGenPO[[#This Row],[PO No.]]="","",10)</f>
        <v>10</v>
      </c>
      <c r="L585" s="4" t="s">
        <v>1273</v>
      </c>
      <c r="M585" s="35" t="s">
        <v>623</v>
      </c>
      <c r="N585" s="35" t="s">
        <v>27</v>
      </c>
      <c r="O585" s="3">
        <v>2</v>
      </c>
      <c r="P585" s="39" t="s">
        <v>1280</v>
      </c>
      <c r="Q585" s="40">
        <v>10</v>
      </c>
      <c r="R585" s="4" t="s">
        <v>221</v>
      </c>
      <c r="S585" s="113">
        <f>RawDataGenPO[[#This Row],[Total price]]/RawDataGenPO[[#This Row],[Qty'']]</f>
        <v>19</v>
      </c>
      <c r="T585" s="46">
        <v>190</v>
      </c>
      <c r="U585" s="16"/>
      <c r="V585" s="35" t="s">
        <v>162</v>
      </c>
      <c r="W585" s="4" t="s">
        <v>9</v>
      </c>
      <c r="Y585" s="14">
        <v>45609</v>
      </c>
      <c r="AA585" s="191">
        <f>IF(RawDataGenPO[[#This Row],[Date Gen PO]]="","",RawDataGenPO[[#This Row],[Date recive bill]]-RawDataGenPO[[#This Row],[Date Gen PO]])</f>
        <v>7</v>
      </c>
      <c r="AB585" s="192" t="str">
        <f>IF(RawDataGenPO[[#This Row],[GRN-PO date (Day)]]&gt;RawDataGenPO[[#This Row],[Lead time delivery (day)]],"over deliverry","Ontime")</f>
        <v>Ontime</v>
      </c>
      <c r="AC585" s="195"/>
    </row>
    <row r="586" spans="1:29" s="6" customFormat="1" ht="14.25" x14ac:dyDescent="0.25">
      <c r="A586" s="4">
        <f>ROW()-ROW(RawDataGenPO[[#Headers],[No.]])</f>
        <v>585</v>
      </c>
      <c r="B586" s="35" t="s">
        <v>18</v>
      </c>
      <c r="C586" s="73">
        <v>45595</v>
      </c>
      <c r="D586" s="38"/>
      <c r="E586" s="45"/>
      <c r="F586" s="73">
        <v>45595</v>
      </c>
      <c r="G586" s="4" t="s">
        <v>1277</v>
      </c>
      <c r="H586" s="4" t="s">
        <v>1278</v>
      </c>
      <c r="I586" s="156">
        <f>IF(RawDataGenPO[[#This Row],[PO No.]]="","",RawDataGenPO[[#This Row],[DMY Create PR]]+7)</f>
        <v>45602</v>
      </c>
      <c r="J586" s="156"/>
      <c r="K586" s="153">
        <f>IF(RawDataGenPO[[#This Row],[PO No.]]="","",10)</f>
        <v>10</v>
      </c>
      <c r="L586" s="4" t="s">
        <v>1273</v>
      </c>
      <c r="M586" s="35" t="s">
        <v>623</v>
      </c>
      <c r="N586" s="35" t="s">
        <v>27</v>
      </c>
      <c r="O586" s="3">
        <v>3</v>
      </c>
      <c r="P586" s="39" t="s">
        <v>1281</v>
      </c>
      <c r="Q586" s="40">
        <v>10</v>
      </c>
      <c r="R586" s="4" t="s">
        <v>221</v>
      </c>
      <c r="S586" s="113">
        <f>RawDataGenPO[[#This Row],[Total price]]/RawDataGenPO[[#This Row],[Qty'']]</f>
        <v>10</v>
      </c>
      <c r="T586" s="46">
        <v>100</v>
      </c>
      <c r="U586" s="16"/>
      <c r="V586" s="35" t="s">
        <v>162</v>
      </c>
      <c r="W586" s="4" t="s">
        <v>9</v>
      </c>
      <c r="X586" s="4"/>
      <c r="Y586" s="14">
        <v>45609</v>
      </c>
      <c r="Z586" s="14"/>
      <c r="AA586" s="191">
        <f>IF(RawDataGenPO[[#This Row],[Date Gen PO]]="","",RawDataGenPO[[#This Row],[Date recive bill]]-RawDataGenPO[[#This Row],[Date Gen PO]])</f>
        <v>7</v>
      </c>
      <c r="AB586" s="192" t="str">
        <f>IF(RawDataGenPO[[#This Row],[GRN-PO date (Day)]]&gt;RawDataGenPO[[#This Row],[Lead time delivery (day)]],"over deliverry","Ontime")</f>
        <v>Ontime</v>
      </c>
      <c r="AC586" s="195"/>
    </row>
    <row r="587" spans="1:29" s="6" customFormat="1" ht="14.25" x14ac:dyDescent="0.25">
      <c r="A587" s="4">
        <f>ROW()-ROW(RawDataGenPO[[#Headers],[No.]])</f>
        <v>586</v>
      </c>
      <c r="B587" s="35" t="s">
        <v>18</v>
      </c>
      <c r="C587" s="45">
        <v>45589</v>
      </c>
      <c r="D587" s="38"/>
      <c r="E587" s="45"/>
      <c r="F587" s="45">
        <v>45589</v>
      </c>
      <c r="G587" s="38" t="s">
        <v>1282</v>
      </c>
      <c r="H587" s="4" t="s">
        <v>1283</v>
      </c>
      <c r="I587" s="155">
        <f>IF(RawDataGenPO[[#This Row],[PO No.]]="","",RawDataGenPO[[#This Row],[DMY Create PR]]+7)</f>
        <v>45596</v>
      </c>
      <c r="J587" s="155"/>
      <c r="K587" s="157">
        <v>120</v>
      </c>
      <c r="L587" s="4" t="s">
        <v>145</v>
      </c>
      <c r="M587" s="35" t="s">
        <v>217</v>
      </c>
      <c r="N587" s="35" t="s">
        <v>19</v>
      </c>
      <c r="O587" s="3">
        <v>1</v>
      </c>
      <c r="P587" s="39" t="s">
        <v>1284</v>
      </c>
      <c r="Q587" s="40">
        <v>1</v>
      </c>
      <c r="R587" s="4" t="s">
        <v>221</v>
      </c>
      <c r="S587" s="113">
        <f>RawDataGenPO[[#This Row],[Total price]]/RawDataGenPO[[#This Row],[Qty'']]</f>
        <v>21400</v>
      </c>
      <c r="T587" s="46">
        <v>21400</v>
      </c>
      <c r="U587" s="16"/>
      <c r="V587" s="35" t="s">
        <v>1149</v>
      </c>
      <c r="W587" s="146" t="s">
        <v>9</v>
      </c>
      <c r="X587" s="4" t="s">
        <v>5249</v>
      </c>
      <c r="Y587" s="14">
        <v>46146</v>
      </c>
      <c r="Z587" s="14"/>
      <c r="AA587" s="191">
        <f>IF(RawDataGenPO[[#This Row],[Date Gen PO]]="","",RawDataGenPO[[#This Row],[Date recive bill]]-RawDataGenPO[[#This Row],[Date Gen PO]])</f>
        <v>550</v>
      </c>
      <c r="AB587" s="192" t="str">
        <f>IF(RawDataGenPO[[#This Row],[GRN-PO date (Day)]]&gt;RawDataGenPO[[#This Row],[Lead time delivery (day)]],"over deliverry","Ontime")</f>
        <v>over deliverry</v>
      </c>
      <c r="AC587" s="195"/>
    </row>
    <row r="588" spans="1:29" s="6" customFormat="1" ht="14.25" x14ac:dyDescent="0.25">
      <c r="A588" s="4">
        <f>ROW()-ROW(RawDataGenPO[[#Headers],[No.]])</f>
        <v>587</v>
      </c>
      <c r="B588" s="35" t="s">
        <v>18</v>
      </c>
      <c r="C588" s="45">
        <v>45589</v>
      </c>
      <c r="D588" s="38"/>
      <c r="E588" s="45"/>
      <c r="F588" s="45">
        <v>45589</v>
      </c>
      <c r="G588" s="38" t="s">
        <v>1282</v>
      </c>
      <c r="H588" s="4" t="s">
        <v>1283</v>
      </c>
      <c r="I588" s="156">
        <f>IF(RawDataGenPO[[#This Row],[PO No.]]="","",RawDataGenPO[[#This Row],[DMY Create PR]]+7)</f>
        <v>45596</v>
      </c>
      <c r="J588" s="156"/>
      <c r="K588" s="153">
        <v>90</v>
      </c>
      <c r="L588" s="4" t="s">
        <v>145</v>
      </c>
      <c r="M588" s="35" t="s">
        <v>217</v>
      </c>
      <c r="N588" s="35" t="s">
        <v>19</v>
      </c>
      <c r="O588" s="3">
        <v>2</v>
      </c>
      <c r="P588" s="39" t="s">
        <v>1285</v>
      </c>
      <c r="Q588" s="40">
        <v>1</v>
      </c>
      <c r="R588" s="4" t="s">
        <v>221</v>
      </c>
      <c r="S588" s="113">
        <f>RawDataGenPO[[#This Row],[Total price]]/RawDataGenPO[[#This Row],[Qty'']]</f>
        <v>2500</v>
      </c>
      <c r="T588" s="46">
        <v>2500</v>
      </c>
      <c r="U588" s="16"/>
      <c r="V588" s="35" t="s">
        <v>1149</v>
      </c>
      <c r="W588" s="146" t="s">
        <v>9</v>
      </c>
      <c r="X588" s="4"/>
      <c r="Y588" s="14">
        <v>45679</v>
      </c>
      <c r="Z588" s="14"/>
      <c r="AA588" s="191">
        <f>IF(RawDataGenPO[[#This Row],[Date Gen PO]]="","",RawDataGenPO[[#This Row],[Date recive bill]]-RawDataGenPO[[#This Row],[Date Gen PO]])</f>
        <v>83</v>
      </c>
      <c r="AB588" s="192" t="str">
        <f>IF(RawDataGenPO[[#This Row],[GRN-PO date (Day)]]&gt;RawDataGenPO[[#This Row],[Lead time delivery (day)]],"over deliverry","Ontime")</f>
        <v>Ontime</v>
      </c>
      <c r="AC588" s="195"/>
    </row>
    <row r="589" spans="1:29" s="6" customFormat="1" ht="14.25" x14ac:dyDescent="0.25">
      <c r="A589" s="4">
        <f>ROW()-ROW(RawDataGenPO[[#Headers],[No.]])</f>
        <v>588</v>
      </c>
      <c r="B589" s="35" t="s">
        <v>18</v>
      </c>
      <c r="C589" s="45">
        <v>45589</v>
      </c>
      <c r="D589" s="38"/>
      <c r="E589" s="45"/>
      <c r="F589" s="45">
        <v>45589</v>
      </c>
      <c r="G589" s="4" t="s">
        <v>1286</v>
      </c>
      <c r="H589" s="4" t="s">
        <v>1287</v>
      </c>
      <c r="I589" s="156">
        <f>IF(RawDataGenPO[[#This Row],[PO No.]]="","",RawDataGenPO[[#This Row],[DMY Create PR]]+7)</f>
        <v>45596</v>
      </c>
      <c r="J589" s="156"/>
      <c r="K589" s="153">
        <v>60</v>
      </c>
      <c r="L589" s="4" t="s">
        <v>145</v>
      </c>
      <c r="M589" s="35" t="s">
        <v>623</v>
      </c>
      <c r="N589" s="35" t="s">
        <v>24</v>
      </c>
      <c r="O589" s="3">
        <v>1</v>
      </c>
      <c r="P589" s="39" t="s">
        <v>1288</v>
      </c>
      <c r="Q589" s="40">
        <v>2</v>
      </c>
      <c r="R589" s="4" t="s">
        <v>221</v>
      </c>
      <c r="S589" s="113">
        <f>RawDataGenPO[[#This Row],[Total price]]/RawDataGenPO[[#This Row],[Qty'']]</f>
        <v>450</v>
      </c>
      <c r="T589" s="46">
        <v>900</v>
      </c>
      <c r="U589" s="16"/>
      <c r="V589" s="35" t="s">
        <v>1289</v>
      </c>
      <c r="W589" s="146" t="s">
        <v>9</v>
      </c>
      <c r="X589" s="4"/>
      <c r="Y589" s="14">
        <v>45643</v>
      </c>
      <c r="Z589" s="14"/>
      <c r="AA589" s="191">
        <f>IF(RawDataGenPO[[#This Row],[Date Gen PO]]="","",RawDataGenPO[[#This Row],[Date recive bill]]-RawDataGenPO[[#This Row],[Date Gen PO]])</f>
        <v>47</v>
      </c>
      <c r="AB589" s="192" t="str">
        <f>IF(RawDataGenPO[[#This Row],[GRN-PO date (Day)]]&gt;RawDataGenPO[[#This Row],[Lead time delivery (day)]],"over deliverry","Ontime")</f>
        <v>Ontime</v>
      </c>
      <c r="AC589" s="195"/>
    </row>
    <row r="590" spans="1:29" s="6" customFormat="1" ht="14.25" x14ac:dyDescent="0.25">
      <c r="A590" s="4">
        <f>ROW()-ROW(RawDataGenPO[[#Headers],[No.]])</f>
        <v>589</v>
      </c>
      <c r="B590" s="35" t="s">
        <v>18</v>
      </c>
      <c r="C590" s="45">
        <v>45589</v>
      </c>
      <c r="D590" s="38"/>
      <c r="E590" s="45"/>
      <c r="F590" s="45">
        <v>45589</v>
      </c>
      <c r="G590" s="4" t="s">
        <v>1286</v>
      </c>
      <c r="H590" s="4" t="s">
        <v>1287</v>
      </c>
      <c r="I590" s="156">
        <f>IF(RawDataGenPO[[#This Row],[PO No.]]="","",RawDataGenPO[[#This Row],[DMY Create PR]]+7)</f>
        <v>45596</v>
      </c>
      <c r="J590" s="156"/>
      <c r="K590" s="153">
        <v>60</v>
      </c>
      <c r="L590" s="4" t="s">
        <v>145</v>
      </c>
      <c r="M590" s="35" t="s">
        <v>623</v>
      </c>
      <c r="N590" s="35" t="s">
        <v>24</v>
      </c>
      <c r="O590" s="3">
        <v>2</v>
      </c>
      <c r="P590" s="39" t="s">
        <v>1290</v>
      </c>
      <c r="Q590" s="40">
        <v>2</v>
      </c>
      <c r="R590" s="4" t="s">
        <v>221</v>
      </c>
      <c r="S590" s="113">
        <f>RawDataGenPO[[#This Row],[Total price]]/RawDataGenPO[[#This Row],[Qty'']]</f>
        <v>550</v>
      </c>
      <c r="T590" s="46">
        <v>1100</v>
      </c>
      <c r="U590" s="16"/>
      <c r="V590" s="35" t="s">
        <v>1289</v>
      </c>
      <c r="W590" s="146" t="s">
        <v>9</v>
      </c>
      <c r="X590" s="4"/>
      <c r="Y590" s="14">
        <v>45643</v>
      </c>
      <c r="Z590" s="14"/>
      <c r="AA590" s="191">
        <f>IF(RawDataGenPO[[#This Row],[Date Gen PO]]="","",RawDataGenPO[[#This Row],[Date recive bill]]-RawDataGenPO[[#This Row],[Date Gen PO]])</f>
        <v>47</v>
      </c>
      <c r="AB590" s="192" t="str">
        <f>IF(RawDataGenPO[[#This Row],[GRN-PO date (Day)]]&gt;RawDataGenPO[[#This Row],[Lead time delivery (day)]],"over deliverry","Ontime")</f>
        <v>Ontime</v>
      </c>
      <c r="AC590" s="195"/>
    </row>
    <row r="591" spans="1:29" s="6" customFormat="1" ht="42.75" x14ac:dyDescent="0.25">
      <c r="A591" s="4">
        <f>ROW()-ROW(RawDataGenPO[[#Headers],[No.]])</f>
        <v>590</v>
      </c>
      <c r="B591" s="35" t="s">
        <v>18</v>
      </c>
      <c r="C591" s="45">
        <v>45589</v>
      </c>
      <c r="D591" s="38"/>
      <c r="E591" s="45"/>
      <c r="F591" s="45">
        <v>45589</v>
      </c>
      <c r="G591" s="4" t="s">
        <v>1286</v>
      </c>
      <c r="H591" s="4" t="s">
        <v>1287</v>
      </c>
      <c r="I591" s="156">
        <f>IF(RawDataGenPO[[#This Row],[PO No.]]="","",RawDataGenPO[[#This Row],[DMY Create PR]]+7)</f>
        <v>45596</v>
      </c>
      <c r="J591" s="156"/>
      <c r="K591" s="153">
        <v>60</v>
      </c>
      <c r="L591" s="4" t="s">
        <v>145</v>
      </c>
      <c r="M591" s="35" t="s">
        <v>623</v>
      </c>
      <c r="N591" s="35" t="s">
        <v>24</v>
      </c>
      <c r="O591" s="3">
        <v>3</v>
      </c>
      <c r="P591" s="39" t="s">
        <v>1291</v>
      </c>
      <c r="Q591" s="40">
        <v>2</v>
      </c>
      <c r="R591" s="4" t="s">
        <v>221</v>
      </c>
      <c r="S591" s="113">
        <f>RawDataGenPO[[#This Row],[Total price]]/RawDataGenPO[[#This Row],[Qty'']]</f>
        <v>1500</v>
      </c>
      <c r="T591" s="46">
        <v>3000</v>
      </c>
      <c r="U591" s="16"/>
      <c r="V591" s="35" t="s">
        <v>1289</v>
      </c>
      <c r="W591" s="146" t="s">
        <v>9</v>
      </c>
      <c r="X591" s="4"/>
      <c r="Y591" s="14">
        <v>45643</v>
      </c>
      <c r="Z591" s="14"/>
      <c r="AA591" s="191">
        <f>IF(RawDataGenPO[[#This Row],[Date Gen PO]]="","",RawDataGenPO[[#This Row],[Date recive bill]]-RawDataGenPO[[#This Row],[Date Gen PO]])</f>
        <v>47</v>
      </c>
      <c r="AB591" s="192" t="str">
        <f>IF(RawDataGenPO[[#This Row],[GRN-PO date (Day)]]&gt;RawDataGenPO[[#This Row],[Lead time delivery (day)]],"over deliverry","Ontime")</f>
        <v>Ontime</v>
      </c>
      <c r="AC591" s="195"/>
    </row>
    <row r="592" spans="1:29" s="6" customFormat="1" ht="42.75" x14ac:dyDescent="0.25">
      <c r="A592" s="4">
        <f>ROW()-ROW(RawDataGenPO[[#Headers],[No.]])</f>
        <v>591</v>
      </c>
      <c r="B592" s="35" t="s">
        <v>18</v>
      </c>
      <c r="C592" s="73">
        <v>45595</v>
      </c>
      <c r="D592" s="38"/>
      <c r="E592" s="45"/>
      <c r="F592" s="73">
        <v>45595</v>
      </c>
      <c r="G592" s="4" t="s">
        <v>1292</v>
      </c>
      <c r="H592" s="4" t="s">
        <v>1293</v>
      </c>
      <c r="I592" s="156">
        <f>IF(RawDataGenPO[[#This Row],[PO No.]]="","",RawDataGenPO[[#This Row],[DMY Create PR]]+7)</f>
        <v>45602</v>
      </c>
      <c r="J592" s="156"/>
      <c r="K592" s="153">
        <v>160</v>
      </c>
      <c r="L592" s="4" t="s">
        <v>489</v>
      </c>
      <c r="M592" s="35" t="s">
        <v>479</v>
      </c>
      <c r="N592" s="35" t="s">
        <v>36</v>
      </c>
      <c r="O592" s="3">
        <v>1</v>
      </c>
      <c r="P592" s="39" t="s">
        <v>1294</v>
      </c>
      <c r="Q592" s="40">
        <v>1</v>
      </c>
      <c r="R592" s="4" t="s">
        <v>481</v>
      </c>
      <c r="S592" s="113">
        <f>RawDataGenPO[[#This Row],[Total price]]/RawDataGenPO[[#This Row],[Qty'']]</f>
        <v>25000</v>
      </c>
      <c r="T592" s="46">
        <v>25000</v>
      </c>
      <c r="U592" s="16"/>
      <c r="V592" s="119" t="s">
        <v>1295</v>
      </c>
      <c r="W592" s="146" t="s">
        <v>9</v>
      </c>
      <c r="X592" s="4" t="s">
        <v>1296</v>
      </c>
      <c r="Y592" s="14">
        <v>45755</v>
      </c>
      <c r="Z592" s="14"/>
      <c r="AA592" s="191">
        <f>IF(RawDataGenPO[[#This Row],[Date Gen PO]]="","",RawDataGenPO[[#This Row],[Date recive bill]]-RawDataGenPO[[#This Row],[Date Gen PO]])</f>
        <v>153</v>
      </c>
      <c r="AB592" s="192" t="str">
        <f>IF(RawDataGenPO[[#This Row],[GRN-PO date (Day)]]&gt;RawDataGenPO[[#This Row],[Lead time delivery (day)]],"over deliverry","Ontime")</f>
        <v>Ontime</v>
      </c>
      <c r="AC592" s="195"/>
    </row>
    <row r="593" spans="1:29" s="6" customFormat="1" ht="14.25" x14ac:dyDescent="0.25">
      <c r="A593" s="4">
        <f>ROW()-ROW(RawDataGenPO[[#Headers],[No.]])</f>
        <v>592</v>
      </c>
      <c r="B593" s="35" t="s">
        <v>18</v>
      </c>
      <c r="C593" s="73">
        <v>45597</v>
      </c>
      <c r="D593" s="38"/>
      <c r="E593" s="45"/>
      <c r="F593" s="73">
        <v>45597</v>
      </c>
      <c r="G593" s="4" t="s">
        <v>1297</v>
      </c>
      <c r="H593" s="4" t="s">
        <v>1298</v>
      </c>
      <c r="I593" s="156">
        <f>IF(RawDataGenPO[[#This Row],[PO No.]]="","",RawDataGenPO[[#This Row],[DMY Create PR]]+7)</f>
        <v>45604</v>
      </c>
      <c r="J593" s="156"/>
      <c r="K593" s="153">
        <v>120</v>
      </c>
      <c r="L593" s="4" t="s">
        <v>193</v>
      </c>
      <c r="M593" s="35" t="s">
        <v>217</v>
      </c>
      <c r="N593" s="35" t="s">
        <v>19</v>
      </c>
      <c r="O593" s="3">
        <v>1</v>
      </c>
      <c r="P593" s="134" t="s">
        <v>1299</v>
      </c>
      <c r="Q593" s="40">
        <v>1</v>
      </c>
      <c r="R593" s="4" t="s">
        <v>481</v>
      </c>
      <c r="S593" s="113">
        <f>RawDataGenPO[[#This Row],[Total price]]/RawDataGenPO[[#This Row],[Qty'']]</f>
        <v>6250</v>
      </c>
      <c r="T593" s="46">
        <v>6250</v>
      </c>
      <c r="U593" s="16"/>
      <c r="V593" s="35" t="s">
        <v>1091</v>
      </c>
      <c r="W593" s="146" t="s">
        <v>9</v>
      </c>
      <c r="X593" s="4" t="s">
        <v>4339</v>
      </c>
      <c r="Y593" s="14">
        <v>45993</v>
      </c>
      <c r="Z593" s="14"/>
      <c r="AA593" s="191">
        <f>IF(RawDataGenPO[[#This Row],[Date Gen PO]]="","",RawDataGenPO[[#This Row],[Date recive bill]]-RawDataGenPO[[#This Row],[Date Gen PO]])</f>
        <v>389</v>
      </c>
      <c r="AB593" s="192" t="str">
        <f>IF(RawDataGenPO[[#This Row],[GRN-PO date (Day)]]&gt;RawDataGenPO[[#This Row],[Lead time delivery (day)]],"over deliverry","Ontime")</f>
        <v>over deliverry</v>
      </c>
      <c r="AC593" s="195"/>
    </row>
    <row r="594" spans="1:29" ht="14.25" x14ac:dyDescent="0.25">
      <c r="A594" s="4">
        <f>ROW()-ROW(RawDataGenPO[[#Headers],[No.]])</f>
        <v>593</v>
      </c>
      <c r="B594" s="35" t="s">
        <v>18</v>
      </c>
      <c r="C594" s="73">
        <v>45597</v>
      </c>
      <c r="E594" s="45"/>
      <c r="F594" s="73">
        <v>45597</v>
      </c>
      <c r="G594" s="4" t="s">
        <v>1297</v>
      </c>
      <c r="H594" s="4" t="s">
        <v>1298</v>
      </c>
      <c r="I594" s="156">
        <f>IF(RawDataGenPO[[#This Row],[PO No.]]="","",RawDataGenPO[[#This Row],[DMY Create PR]]+7)</f>
        <v>45604</v>
      </c>
      <c r="J594" s="156"/>
      <c r="K594" s="153">
        <v>120</v>
      </c>
      <c r="L594" s="4" t="s">
        <v>193</v>
      </c>
      <c r="M594" s="35" t="s">
        <v>217</v>
      </c>
      <c r="N594" s="35" t="s">
        <v>19</v>
      </c>
      <c r="O594" s="3">
        <v>2</v>
      </c>
      <c r="P594" s="134" t="s">
        <v>1300</v>
      </c>
      <c r="Q594" s="40">
        <v>2</v>
      </c>
      <c r="R594" s="4" t="s">
        <v>481</v>
      </c>
      <c r="S594" s="113">
        <f>RawDataGenPO[[#This Row],[Total price]]/RawDataGenPO[[#This Row],[Qty'']]</f>
        <v>260</v>
      </c>
      <c r="T594" s="63">
        <v>520</v>
      </c>
      <c r="U594" s="16"/>
      <c r="V594" s="35" t="s">
        <v>1091</v>
      </c>
      <c r="W594" s="146" t="s">
        <v>9</v>
      </c>
      <c r="X594" s="4" t="s">
        <v>4339</v>
      </c>
      <c r="Y594" s="14">
        <v>45993</v>
      </c>
      <c r="AA594" s="191">
        <f>IF(RawDataGenPO[[#This Row],[Date Gen PO]]="","",RawDataGenPO[[#This Row],[Date recive bill]]-RawDataGenPO[[#This Row],[Date Gen PO]])</f>
        <v>389</v>
      </c>
      <c r="AB594" s="192" t="str">
        <f>IF(RawDataGenPO[[#This Row],[GRN-PO date (Day)]]&gt;RawDataGenPO[[#This Row],[Lead time delivery (day)]],"over deliverry","Ontime")</f>
        <v>over deliverry</v>
      </c>
      <c r="AC594" s="195"/>
    </row>
    <row r="595" spans="1:29" ht="14.25" x14ac:dyDescent="0.25">
      <c r="A595" s="4">
        <f>ROW()-ROW(RawDataGenPO[[#Headers],[No.]])</f>
        <v>594</v>
      </c>
      <c r="B595" s="35" t="s">
        <v>18</v>
      </c>
      <c r="C595" s="73">
        <v>45597</v>
      </c>
      <c r="E595" s="45"/>
      <c r="F595" s="73">
        <v>45597</v>
      </c>
      <c r="G595" s="4" t="s">
        <v>1297</v>
      </c>
      <c r="H595" s="4" t="s">
        <v>1298</v>
      </c>
      <c r="I595" s="156">
        <f>IF(RawDataGenPO[[#This Row],[PO No.]]="","",RawDataGenPO[[#This Row],[DMY Create PR]]+7)</f>
        <v>45604</v>
      </c>
      <c r="J595" s="156"/>
      <c r="K595" s="153">
        <v>120</v>
      </c>
      <c r="L595" s="4" t="s">
        <v>193</v>
      </c>
      <c r="M595" s="35" t="s">
        <v>217</v>
      </c>
      <c r="N595" s="35" t="s">
        <v>19</v>
      </c>
      <c r="O595" s="3">
        <v>3</v>
      </c>
      <c r="P595" s="134" t="s">
        <v>1301</v>
      </c>
      <c r="Q595" s="40">
        <v>1</v>
      </c>
      <c r="R595" s="4" t="s">
        <v>481</v>
      </c>
      <c r="S595" s="113">
        <f>RawDataGenPO[[#This Row],[Total price]]/RawDataGenPO[[#This Row],[Qty'']]</f>
        <v>450</v>
      </c>
      <c r="T595" s="63">
        <v>450</v>
      </c>
      <c r="U595" s="16"/>
      <c r="V595" s="35" t="s">
        <v>1091</v>
      </c>
      <c r="W595" s="146" t="s">
        <v>9</v>
      </c>
      <c r="X595" s="4" t="s">
        <v>4339</v>
      </c>
      <c r="Y595" s="14">
        <v>45993</v>
      </c>
      <c r="AA595" s="191">
        <f>IF(RawDataGenPO[[#This Row],[Date Gen PO]]="","",RawDataGenPO[[#This Row],[Date recive bill]]-RawDataGenPO[[#This Row],[Date Gen PO]])</f>
        <v>389</v>
      </c>
      <c r="AB595" s="192" t="str">
        <f>IF(RawDataGenPO[[#This Row],[GRN-PO date (Day)]]&gt;RawDataGenPO[[#This Row],[Lead time delivery (day)]],"over deliverry","Ontime")</f>
        <v>over deliverry</v>
      </c>
      <c r="AC595" s="195"/>
    </row>
    <row r="596" spans="1:29" ht="14.25" x14ac:dyDescent="0.25">
      <c r="A596" s="4">
        <f>ROW()-ROW(RawDataGenPO[[#Headers],[No.]])</f>
        <v>595</v>
      </c>
      <c r="B596" s="35" t="s">
        <v>18</v>
      </c>
      <c r="C596" s="73">
        <v>45597</v>
      </c>
      <c r="E596" s="45"/>
      <c r="F596" s="73">
        <v>45597</v>
      </c>
      <c r="G596" s="4" t="s">
        <v>1297</v>
      </c>
      <c r="H596" s="4" t="s">
        <v>1298</v>
      </c>
      <c r="I596" s="156">
        <f>IF(RawDataGenPO[[#This Row],[PO No.]]="","",RawDataGenPO[[#This Row],[DMY Create PR]]+7)</f>
        <v>45604</v>
      </c>
      <c r="J596" s="156"/>
      <c r="K596" s="153">
        <v>120</v>
      </c>
      <c r="L596" s="4" t="s">
        <v>193</v>
      </c>
      <c r="M596" s="35" t="s">
        <v>217</v>
      </c>
      <c r="N596" s="35" t="s">
        <v>19</v>
      </c>
      <c r="O596" s="3">
        <v>4</v>
      </c>
      <c r="P596" s="134" t="s">
        <v>1302</v>
      </c>
      <c r="Q596" s="40">
        <v>4</v>
      </c>
      <c r="R596" s="4" t="s">
        <v>481</v>
      </c>
      <c r="S596" s="41">
        <f>RawDataGenPO[[#This Row],[Total price]]/RawDataGenPO[[#This Row],[Qty'']]</f>
        <v>300</v>
      </c>
      <c r="T596" s="63">
        <v>1200</v>
      </c>
      <c r="U596" s="16"/>
      <c r="V596" s="35" t="s">
        <v>1091</v>
      </c>
      <c r="W596" s="146" t="s">
        <v>9</v>
      </c>
      <c r="X596" s="4" t="s">
        <v>4339</v>
      </c>
      <c r="Y596" s="14">
        <v>45993</v>
      </c>
      <c r="AA596" s="191">
        <f>IF(RawDataGenPO[[#This Row],[Date Gen PO]]="","",RawDataGenPO[[#This Row],[Date recive bill]]-RawDataGenPO[[#This Row],[Date Gen PO]])</f>
        <v>389</v>
      </c>
      <c r="AB596" s="192" t="str">
        <f>IF(RawDataGenPO[[#This Row],[GRN-PO date (Day)]]&gt;RawDataGenPO[[#This Row],[Lead time delivery (day)]],"over deliverry","Ontime")</f>
        <v>over deliverry</v>
      </c>
      <c r="AC596" s="194"/>
    </row>
    <row r="597" spans="1:29" ht="14.25" x14ac:dyDescent="0.25">
      <c r="A597" s="4">
        <f>ROW()-ROW(RawDataGenPO[[#Headers],[No.]])</f>
        <v>596</v>
      </c>
      <c r="B597" s="35" t="s">
        <v>18</v>
      </c>
      <c r="C597" s="73">
        <v>45597</v>
      </c>
      <c r="E597" s="45"/>
      <c r="F597" s="73">
        <v>45597</v>
      </c>
      <c r="G597" s="4" t="s">
        <v>1297</v>
      </c>
      <c r="H597" s="4" t="s">
        <v>1298</v>
      </c>
      <c r="I597" s="156">
        <f>IF(RawDataGenPO[[#This Row],[PO No.]]="","",RawDataGenPO[[#This Row],[DMY Create PR]]+7)</f>
        <v>45604</v>
      </c>
      <c r="J597" s="156"/>
      <c r="K597" s="153">
        <v>120</v>
      </c>
      <c r="L597" s="4" t="s">
        <v>193</v>
      </c>
      <c r="M597" s="35" t="s">
        <v>217</v>
      </c>
      <c r="N597" s="35" t="s">
        <v>19</v>
      </c>
      <c r="O597" s="3">
        <v>5</v>
      </c>
      <c r="P597" s="134" t="s">
        <v>1303</v>
      </c>
      <c r="Q597" s="40">
        <v>2</v>
      </c>
      <c r="R597" s="4" t="s">
        <v>481</v>
      </c>
      <c r="S597" s="41">
        <f>RawDataGenPO[[#This Row],[Total price]]/RawDataGenPO[[#This Row],[Qty'']]</f>
        <v>600</v>
      </c>
      <c r="T597" s="63">
        <v>1200</v>
      </c>
      <c r="U597" s="16"/>
      <c r="V597" s="35" t="s">
        <v>1091</v>
      </c>
      <c r="W597" s="146" t="s">
        <v>9</v>
      </c>
      <c r="X597" s="4" t="s">
        <v>4339</v>
      </c>
      <c r="Y597" s="14">
        <v>45993</v>
      </c>
      <c r="AA597" s="191">
        <f>IF(RawDataGenPO[[#This Row],[Date Gen PO]]="","",RawDataGenPO[[#This Row],[Date recive bill]]-RawDataGenPO[[#This Row],[Date Gen PO]])</f>
        <v>389</v>
      </c>
      <c r="AB597" s="192" t="str">
        <f>IF(RawDataGenPO[[#This Row],[GRN-PO date (Day)]]&gt;RawDataGenPO[[#This Row],[Lead time delivery (day)]],"over deliverry","Ontime")</f>
        <v>over deliverry</v>
      </c>
      <c r="AC597" s="195"/>
    </row>
    <row r="598" spans="1:29" ht="14.25" x14ac:dyDescent="0.25">
      <c r="A598" s="4">
        <f>ROW()-ROW(RawDataGenPO[[#Headers],[No.]])</f>
        <v>597</v>
      </c>
      <c r="B598" s="35" t="s">
        <v>18</v>
      </c>
      <c r="C598" s="73">
        <v>45597</v>
      </c>
      <c r="E598" s="45"/>
      <c r="F598" s="73">
        <v>45597</v>
      </c>
      <c r="G598" s="4" t="s">
        <v>1297</v>
      </c>
      <c r="H598" s="4" t="s">
        <v>1298</v>
      </c>
      <c r="I598" s="156">
        <f>IF(RawDataGenPO[[#This Row],[PO No.]]="","",RawDataGenPO[[#This Row],[DMY Create PR]]+7)</f>
        <v>45604</v>
      </c>
      <c r="J598" s="156"/>
      <c r="K598" s="153">
        <v>120</v>
      </c>
      <c r="L598" s="4" t="s">
        <v>193</v>
      </c>
      <c r="M598" s="35" t="s">
        <v>217</v>
      </c>
      <c r="N598" s="35" t="s">
        <v>19</v>
      </c>
      <c r="O598" s="3">
        <v>6</v>
      </c>
      <c r="P598" s="134" t="s">
        <v>1304</v>
      </c>
      <c r="Q598" s="40">
        <v>1</v>
      </c>
      <c r="R598" s="4" t="s">
        <v>481</v>
      </c>
      <c r="S598" s="41">
        <f>RawDataGenPO[[#This Row],[Total price]]/RawDataGenPO[[#This Row],[Qty'']]</f>
        <v>18000</v>
      </c>
      <c r="T598" s="63">
        <v>18000</v>
      </c>
      <c r="U598" s="16"/>
      <c r="V598" s="35" t="s">
        <v>1091</v>
      </c>
      <c r="W598" s="146" t="s">
        <v>9</v>
      </c>
      <c r="X598" s="4" t="s">
        <v>4339</v>
      </c>
      <c r="Y598" s="14">
        <v>45993</v>
      </c>
      <c r="AA598" s="191">
        <f>IF(RawDataGenPO[[#This Row],[Date Gen PO]]="","",RawDataGenPO[[#This Row],[Date recive bill]]-RawDataGenPO[[#This Row],[Date Gen PO]])</f>
        <v>389</v>
      </c>
      <c r="AB598" s="192" t="str">
        <f>IF(RawDataGenPO[[#This Row],[GRN-PO date (Day)]]&gt;RawDataGenPO[[#This Row],[Lead time delivery (day)]],"over deliverry","Ontime")</f>
        <v>over deliverry</v>
      </c>
      <c r="AC598" s="195"/>
    </row>
    <row r="599" spans="1:29" x14ac:dyDescent="0.3">
      <c r="A599" s="4">
        <f>ROW()-ROW(RawDataGenPO[[#Headers],[No.]])</f>
        <v>598</v>
      </c>
      <c r="B599" s="35" t="s">
        <v>18</v>
      </c>
      <c r="C599" s="73">
        <v>45604</v>
      </c>
      <c r="E599" s="45"/>
      <c r="F599" s="73">
        <v>45604</v>
      </c>
      <c r="G599" s="4" t="s">
        <v>1305</v>
      </c>
      <c r="H599" s="4" t="s">
        <v>1306</v>
      </c>
      <c r="I599" s="156">
        <f>IF(RawDataGenPO[[#This Row],[PO No.]]="","",RawDataGenPO[[#This Row],[DMY Create PR]]+7)</f>
        <v>45611</v>
      </c>
      <c r="J599" s="156"/>
      <c r="K599" s="153">
        <v>20</v>
      </c>
      <c r="L599" s="4" t="s">
        <v>1273</v>
      </c>
      <c r="M599" s="35" t="s">
        <v>146</v>
      </c>
      <c r="N599" s="35" t="s">
        <v>28</v>
      </c>
      <c r="O599" s="3">
        <v>1</v>
      </c>
      <c r="P599" s="39" t="s">
        <v>1307</v>
      </c>
      <c r="Q599" s="40">
        <v>6</v>
      </c>
      <c r="R599" s="4" t="s">
        <v>221</v>
      </c>
      <c r="S599" s="41">
        <f>RawDataGenPO[[#This Row],[Total price]]/RawDataGenPO[[#This Row],[Qty'']]</f>
        <v>39</v>
      </c>
      <c r="T599" s="116">
        <v>234</v>
      </c>
      <c r="U599" s="16"/>
      <c r="V599" s="35" t="s">
        <v>263</v>
      </c>
      <c r="W599" s="4" t="s">
        <v>9</v>
      </c>
      <c r="Y599" s="14">
        <v>45629</v>
      </c>
      <c r="AA599" s="191">
        <f>IF(RawDataGenPO[[#This Row],[Date Gen PO]]="","",RawDataGenPO[[#This Row],[Date recive bill]]-RawDataGenPO[[#This Row],[Date Gen PO]])</f>
        <v>18</v>
      </c>
      <c r="AB599" s="192" t="str">
        <f>IF(RawDataGenPO[[#This Row],[GRN-PO date (Day)]]&gt;RawDataGenPO[[#This Row],[Lead time delivery (day)]],"over deliverry","Ontime")</f>
        <v>Ontime</v>
      </c>
      <c r="AC599" s="195"/>
    </row>
    <row r="600" spans="1:29" x14ac:dyDescent="0.3">
      <c r="A600" s="4">
        <f>ROW()-ROW(RawDataGenPO[[#Headers],[No.]])</f>
        <v>599</v>
      </c>
      <c r="B600" s="35" t="s">
        <v>18</v>
      </c>
      <c r="C600" s="73">
        <v>45604</v>
      </c>
      <c r="E600" s="45"/>
      <c r="F600" s="73">
        <v>45604</v>
      </c>
      <c r="G600" s="4" t="s">
        <v>1305</v>
      </c>
      <c r="H600" s="4" t="s">
        <v>1306</v>
      </c>
      <c r="I600" s="156">
        <f>IF(RawDataGenPO[[#This Row],[PO No.]]="","",RawDataGenPO[[#This Row],[DMY Create PR]]+7)</f>
        <v>45611</v>
      </c>
      <c r="J600" s="156"/>
      <c r="K600" s="153">
        <v>20</v>
      </c>
      <c r="L600" s="4" t="s">
        <v>1273</v>
      </c>
      <c r="M600" s="35" t="s">
        <v>146</v>
      </c>
      <c r="N600" s="35" t="s">
        <v>28</v>
      </c>
      <c r="O600" s="3">
        <v>2</v>
      </c>
      <c r="P600" s="39" t="s">
        <v>1308</v>
      </c>
      <c r="Q600" s="40">
        <v>6</v>
      </c>
      <c r="R600" s="4" t="s">
        <v>221</v>
      </c>
      <c r="S600" s="113">
        <f>RawDataGenPO[[#This Row],[Total price]]/RawDataGenPO[[#This Row],[Qty'']]</f>
        <v>29</v>
      </c>
      <c r="T600" s="116">
        <v>174</v>
      </c>
      <c r="U600" s="16"/>
      <c r="V600" s="35" t="s">
        <v>263</v>
      </c>
      <c r="W600" s="4" t="s">
        <v>9</v>
      </c>
      <c r="Y600" s="14">
        <v>45629</v>
      </c>
      <c r="AA600" s="191">
        <f>IF(RawDataGenPO[[#This Row],[Date Gen PO]]="","",RawDataGenPO[[#This Row],[Date recive bill]]-RawDataGenPO[[#This Row],[Date Gen PO]])</f>
        <v>18</v>
      </c>
      <c r="AB600" s="192" t="str">
        <f>IF(RawDataGenPO[[#This Row],[GRN-PO date (Day)]]&gt;RawDataGenPO[[#This Row],[Lead time delivery (day)]],"over deliverry","Ontime")</f>
        <v>Ontime</v>
      </c>
      <c r="AC600" s="195"/>
    </row>
    <row r="601" spans="1:29" x14ac:dyDescent="0.3">
      <c r="A601" s="4">
        <f>ROW()-ROW(RawDataGenPO[[#Headers],[No.]])</f>
        <v>600</v>
      </c>
      <c r="B601" s="35" t="s">
        <v>18</v>
      </c>
      <c r="C601" s="73">
        <v>45604</v>
      </c>
      <c r="E601" s="45"/>
      <c r="F601" s="73">
        <v>45604</v>
      </c>
      <c r="G601" s="4" t="s">
        <v>1305</v>
      </c>
      <c r="H601" s="4" t="s">
        <v>1306</v>
      </c>
      <c r="I601" s="156">
        <f>IF(RawDataGenPO[[#This Row],[PO No.]]="","",RawDataGenPO[[#This Row],[DMY Create PR]]+7)</f>
        <v>45611</v>
      </c>
      <c r="J601" s="156"/>
      <c r="K601" s="153">
        <v>20</v>
      </c>
      <c r="L601" s="4" t="s">
        <v>1273</v>
      </c>
      <c r="M601" s="35" t="s">
        <v>146</v>
      </c>
      <c r="N601" s="35" t="s">
        <v>28</v>
      </c>
      <c r="O601" s="3">
        <v>3</v>
      </c>
      <c r="P601" s="39" t="s">
        <v>1309</v>
      </c>
      <c r="Q601" s="40">
        <v>6</v>
      </c>
      <c r="R601" s="4" t="s">
        <v>221</v>
      </c>
      <c r="S601" s="113">
        <f>RawDataGenPO[[#This Row],[Total price]]/RawDataGenPO[[#This Row],[Qty'']]</f>
        <v>78</v>
      </c>
      <c r="T601" s="116">
        <v>468</v>
      </c>
      <c r="U601" s="16"/>
      <c r="V601" s="35" t="s">
        <v>263</v>
      </c>
      <c r="W601" s="4" t="s">
        <v>9</v>
      </c>
      <c r="Y601" s="14">
        <v>45629</v>
      </c>
      <c r="AA601" s="191">
        <f>IF(RawDataGenPO[[#This Row],[Date Gen PO]]="","",RawDataGenPO[[#This Row],[Date recive bill]]-RawDataGenPO[[#This Row],[Date Gen PO]])</f>
        <v>18</v>
      </c>
      <c r="AB601" s="192" t="str">
        <f>IF(RawDataGenPO[[#This Row],[GRN-PO date (Day)]]&gt;RawDataGenPO[[#This Row],[Lead time delivery (day)]],"over deliverry","Ontime")</f>
        <v>Ontime</v>
      </c>
      <c r="AC601" s="195"/>
    </row>
    <row r="602" spans="1:29" s="6" customFormat="1" x14ac:dyDescent="0.3">
      <c r="A602" s="4">
        <f>ROW()-ROW(RawDataGenPO[[#Headers],[No.]])</f>
        <v>601</v>
      </c>
      <c r="B602" s="35" t="s">
        <v>18</v>
      </c>
      <c r="C602" s="73">
        <v>45604</v>
      </c>
      <c r="D602" s="38"/>
      <c r="E602" s="45"/>
      <c r="F602" s="73">
        <v>45604</v>
      </c>
      <c r="G602" s="4" t="s">
        <v>1305</v>
      </c>
      <c r="H602" s="4" t="s">
        <v>1306</v>
      </c>
      <c r="I602" s="156">
        <f>IF(RawDataGenPO[[#This Row],[PO No.]]="","",RawDataGenPO[[#This Row],[DMY Create PR]]+7)</f>
        <v>45611</v>
      </c>
      <c r="J602" s="156"/>
      <c r="K602" s="153">
        <v>20</v>
      </c>
      <c r="L602" s="4" t="s">
        <v>1273</v>
      </c>
      <c r="M602" s="35" t="s">
        <v>146</v>
      </c>
      <c r="N602" s="35" t="s">
        <v>28</v>
      </c>
      <c r="O602" s="3">
        <v>4</v>
      </c>
      <c r="P602" s="39" t="s">
        <v>1310</v>
      </c>
      <c r="Q602" s="40">
        <v>6</v>
      </c>
      <c r="R602" s="4" t="s">
        <v>221</v>
      </c>
      <c r="S602" s="113">
        <f>RawDataGenPO[[#This Row],[Total price]]/RawDataGenPO[[#This Row],[Qty'']]</f>
        <v>78</v>
      </c>
      <c r="T602" s="120">
        <v>468</v>
      </c>
      <c r="U602" s="16"/>
      <c r="V602" s="35" t="s">
        <v>263</v>
      </c>
      <c r="W602" s="4" t="s">
        <v>9</v>
      </c>
      <c r="X602" s="4"/>
      <c r="Y602" s="14">
        <v>45629</v>
      </c>
      <c r="Z602" s="14"/>
      <c r="AA602" s="191">
        <f>IF(RawDataGenPO[[#This Row],[Date Gen PO]]="","",RawDataGenPO[[#This Row],[Date recive bill]]-RawDataGenPO[[#This Row],[Date Gen PO]])</f>
        <v>18</v>
      </c>
      <c r="AB602" s="192" t="str">
        <f>IF(RawDataGenPO[[#This Row],[GRN-PO date (Day)]]&gt;RawDataGenPO[[#This Row],[Lead time delivery (day)]],"over deliverry","Ontime")</f>
        <v>Ontime</v>
      </c>
      <c r="AC602" s="195"/>
    </row>
    <row r="603" spans="1:29" x14ac:dyDescent="0.3">
      <c r="A603" s="4">
        <f>ROW()-ROW(RawDataGenPO[[#Headers],[No.]])</f>
        <v>602</v>
      </c>
      <c r="B603" s="35" t="s">
        <v>18</v>
      </c>
      <c r="C603" s="73">
        <v>45604</v>
      </c>
      <c r="E603" s="45"/>
      <c r="F603" s="73">
        <v>45604</v>
      </c>
      <c r="G603" s="4" t="s">
        <v>1305</v>
      </c>
      <c r="H603" s="4" t="s">
        <v>1306</v>
      </c>
      <c r="I603" s="156">
        <f>IF(RawDataGenPO[[#This Row],[PO No.]]="","",RawDataGenPO[[#This Row],[DMY Create PR]]+7)</f>
        <v>45611</v>
      </c>
      <c r="J603" s="156"/>
      <c r="K603" s="153">
        <v>20</v>
      </c>
      <c r="L603" s="4" t="s">
        <v>1273</v>
      </c>
      <c r="M603" s="35" t="s">
        <v>146</v>
      </c>
      <c r="N603" s="35" t="s">
        <v>28</v>
      </c>
      <c r="O603" s="3">
        <v>5</v>
      </c>
      <c r="P603" s="39" t="s">
        <v>1311</v>
      </c>
      <c r="Q603" s="40">
        <v>6</v>
      </c>
      <c r="R603" s="4" t="s">
        <v>221</v>
      </c>
      <c r="S603" s="113">
        <f>RawDataGenPO[[#This Row],[Total price]]/RawDataGenPO[[#This Row],[Qty'']]</f>
        <v>120</v>
      </c>
      <c r="T603" s="120">
        <v>720</v>
      </c>
      <c r="U603" s="16"/>
      <c r="V603" s="35" t="s">
        <v>263</v>
      </c>
      <c r="W603" s="4" t="s">
        <v>9</v>
      </c>
      <c r="Y603" s="14">
        <v>45629</v>
      </c>
      <c r="AA603" s="191">
        <f>IF(RawDataGenPO[[#This Row],[Date Gen PO]]="","",RawDataGenPO[[#This Row],[Date recive bill]]-RawDataGenPO[[#This Row],[Date Gen PO]])</f>
        <v>18</v>
      </c>
      <c r="AB603" s="192" t="str">
        <f>IF(RawDataGenPO[[#This Row],[GRN-PO date (Day)]]&gt;RawDataGenPO[[#This Row],[Lead time delivery (day)]],"over deliverry","Ontime")</f>
        <v>Ontime</v>
      </c>
      <c r="AC603" s="195"/>
    </row>
    <row r="604" spans="1:29" x14ac:dyDescent="0.3">
      <c r="A604" s="4">
        <f>ROW()-ROW(RawDataGenPO[[#Headers],[No.]])</f>
        <v>603</v>
      </c>
      <c r="B604" s="35" t="s">
        <v>18</v>
      </c>
      <c r="C604" s="73">
        <v>45604</v>
      </c>
      <c r="E604" s="45"/>
      <c r="F604" s="73">
        <v>45604</v>
      </c>
      <c r="G604" s="4" t="s">
        <v>1305</v>
      </c>
      <c r="H604" s="4" t="s">
        <v>1306</v>
      </c>
      <c r="I604" s="156">
        <f>IF(RawDataGenPO[[#This Row],[PO No.]]="","",RawDataGenPO[[#This Row],[DMY Create PR]]+7)</f>
        <v>45611</v>
      </c>
      <c r="J604" s="156"/>
      <c r="K604" s="153">
        <v>20</v>
      </c>
      <c r="L604" s="4" t="s">
        <v>1273</v>
      </c>
      <c r="M604" s="35" t="s">
        <v>146</v>
      </c>
      <c r="N604" s="35" t="s">
        <v>28</v>
      </c>
      <c r="O604" s="3">
        <v>6</v>
      </c>
      <c r="P604" s="39" t="s">
        <v>1312</v>
      </c>
      <c r="Q604" s="40">
        <v>6</v>
      </c>
      <c r="R604" s="4" t="s">
        <v>221</v>
      </c>
      <c r="S604" s="113">
        <f>RawDataGenPO[[#This Row],[Total price]]/RawDataGenPO[[#This Row],[Qty'']]</f>
        <v>260</v>
      </c>
      <c r="T604" s="120">
        <v>1560</v>
      </c>
      <c r="U604" s="16"/>
      <c r="V604" s="35" t="s">
        <v>263</v>
      </c>
      <c r="W604" s="4" t="s">
        <v>9</v>
      </c>
      <c r="Y604" s="14">
        <v>45629</v>
      </c>
      <c r="AA604" s="191">
        <f>IF(RawDataGenPO[[#This Row],[Date Gen PO]]="","",RawDataGenPO[[#This Row],[Date recive bill]]-RawDataGenPO[[#This Row],[Date Gen PO]])</f>
        <v>18</v>
      </c>
      <c r="AB604" s="192" t="str">
        <f>IF(RawDataGenPO[[#This Row],[GRN-PO date (Day)]]&gt;RawDataGenPO[[#This Row],[Lead time delivery (day)]],"over deliverry","Ontime")</f>
        <v>Ontime</v>
      </c>
      <c r="AC604" s="195"/>
    </row>
    <row r="605" spans="1:29" x14ac:dyDescent="0.3">
      <c r="A605" s="4">
        <f>ROW()-ROW(RawDataGenPO[[#Headers],[No.]])</f>
        <v>604</v>
      </c>
      <c r="B605" s="35" t="s">
        <v>18</v>
      </c>
      <c r="C605" s="73">
        <v>45604</v>
      </c>
      <c r="E605" s="45"/>
      <c r="F605" s="73">
        <v>45604</v>
      </c>
      <c r="G605" s="4" t="s">
        <v>1305</v>
      </c>
      <c r="H605" s="4" t="s">
        <v>1306</v>
      </c>
      <c r="I605" s="156">
        <f>IF(RawDataGenPO[[#This Row],[PO No.]]="","",RawDataGenPO[[#This Row],[DMY Create PR]]+7)</f>
        <v>45611</v>
      </c>
      <c r="J605" s="156"/>
      <c r="K605" s="153">
        <v>20</v>
      </c>
      <c r="L605" s="4" t="s">
        <v>1273</v>
      </c>
      <c r="M605" s="35" t="s">
        <v>146</v>
      </c>
      <c r="N605" s="35" t="s">
        <v>28</v>
      </c>
      <c r="O605" s="3">
        <v>7</v>
      </c>
      <c r="P605" s="39" t="s">
        <v>1313</v>
      </c>
      <c r="Q605" s="40">
        <v>6</v>
      </c>
      <c r="R605" s="4" t="s">
        <v>221</v>
      </c>
      <c r="S605" s="113">
        <f>RawDataGenPO[[#This Row],[Total price]]/RawDataGenPO[[#This Row],[Qty'']]</f>
        <v>590</v>
      </c>
      <c r="T605" s="120">
        <v>3540</v>
      </c>
      <c r="U605" s="16"/>
      <c r="V605" s="35" t="s">
        <v>263</v>
      </c>
      <c r="W605" s="4" t="s">
        <v>9</v>
      </c>
      <c r="Y605" s="14">
        <v>45629</v>
      </c>
      <c r="AA605" s="191">
        <f>IF(RawDataGenPO[[#This Row],[Date Gen PO]]="","",RawDataGenPO[[#This Row],[Date recive bill]]-RawDataGenPO[[#This Row],[Date Gen PO]])</f>
        <v>18</v>
      </c>
      <c r="AB605" s="192" t="str">
        <f>IF(RawDataGenPO[[#This Row],[GRN-PO date (Day)]]&gt;RawDataGenPO[[#This Row],[Lead time delivery (day)]],"over deliverry","Ontime")</f>
        <v>Ontime</v>
      </c>
      <c r="AC605" s="195"/>
    </row>
    <row r="606" spans="1:29" ht="18" customHeight="1" x14ac:dyDescent="0.3">
      <c r="A606" s="4">
        <f>ROW()-ROW(RawDataGenPO[[#Headers],[No.]])</f>
        <v>605</v>
      </c>
      <c r="B606" s="35" t="s">
        <v>18</v>
      </c>
      <c r="C606" s="73">
        <v>45604</v>
      </c>
      <c r="E606" s="45"/>
      <c r="F606" s="73">
        <v>45604</v>
      </c>
      <c r="G606" s="4" t="s">
        <v>1305</v>
      </c>
      <c r="H606" s="4" t="s">
        <v>1306</v>
      </c>
      <c r="I606" s="156">
        <f>IF(RawDataGenPO[[#This Row],[PO No.]]="","",RawDataGenPO[[#This Row],[DMY Create PR]]+7)</f>
        <v>45611</v>
      </c>
      <c r="J606" s="156"/>
      <c r="K606" s="153">
        <v>20</v>
      </c>
      <c r="L606" s="4" t="s">
        <v>1273</v>
      </c>
      <c r="M606" s="35" t="s">
        <v>146</v>
      </c>
      <c r="N606" s="35" t="s">
        <v>28</v>
      </c>
      <c r="O606" s="3">
        <v>8</v>
      </c>
      <c r="P606" s="39" t="s">
        <v>1314</v>
      </c>
      <c r="Q606" s="40">
        <v>6</v>
      </c>
      <c r="R606" s="4" t="s">
        <v>221</v>
      </c>
      <c r="S606" s="113">
        <f>RawDataGenPO[[#This Row],[Total price]]/RawDataGenPO[[#This Row],[Qty'']]</f>
        <v>415</v>
      </c>
      <c r="T606" s="120">
        <v>2490</v>
      </c>
      <c r="U606" s="16"/>
      <c r="V606" s="35" t="s">
        <v>263</v>
      </c>
      <c r="W606" s="4" t="s">
        <v>9</v>
      </c>
      <c r="Y606" s="14">
        <v>45629</v>
      </c>
      <c r="AA606" s="191">
        <f>IF(RawDataGenPO[[#This Row],[Date Gen PO]]="","",RawDataGenPO[[#This Row],[Date recive bill]]-RawDataGenPO[[#This Row],[Date Gen PO]])</f>
        <v>18</v>
      </c>
      <c r="AB606" s="192" t="str">
        <f>IF(RawDataGenPO[[#This Row],[GRN-PO date (Day)]]&gt;RawDataGenPO[[#This Row],[Lead time delivery (day)]],"over deliverry","Ontime")</f>
        <v>Ontime</v>
      </c>
      <c r="AC606" s="195"/>
    </row>
    <row r="607" spans="1:29" x14ac:dyDescent="0.3">
      <c r="A607" s="4">
        <f>ROW()-ROW(RawDataGenPO[[#Headers],[No.]])</f>
        <v>606</v>
      </c>
      <c r="B607" s="35" t="s">
        <v>18</v>
      </c>
      <c r="C607" s="73">
        <v>45604</v>
      </c>
      <c r="E607" s="45"/>
      <c r="F607" s="73">
        <v>45604</v>
      </c>
      <c r="G607" s="4" t="s">
        <v>1305</v>
      </c>
      <c r="H607" s="4" t="s">
        <v>1306</v>
      </c>
      <c r="I607" s="156">
        <f>IF(RawDataGenPO[[#This Row],[PO No.]]="","",RawDataGenPO[[#This Row],[DMY Create PR]]+7)</f>
        <v>45611</v>
      </c>
      <c r="J607" s="156"/>
      <c r="K607" s="153">
        <v>20</v>
      </c>
      <c r="L607" s="4" t="s">
        <v>1273</v>
      </c>
      <c r="M607" s="35" t="s">
        <v>146</v>
      </c>
      <c r="N607" s="35" t="s">
        <v>28</v>
      </c>
      <c r="O607" s="3">
        <v>9</v>
      </c>
      <c r="P607" s="39" t="s">
        <v>1315</v>
      </c>
      <c r="Q607" s="40">
        <v>6</v>
      </c>
      <c r="R607" s="4" t="s">
        <v>221</v>
      </c>
      <c r="S607" s="113">
        <f>RawDataGenPO[[#This Row],[Total price]]/RawDataGenPO[[#This Row],[Qty'']]</f>
        <v>103</v>
      </c>
      <c r="T607" s="120">
        <v>618</v>
      </c>
      <c r="U607" s="16"/>
      <c r="V607" s="35" t="s">
        <v>263</v>
      </c>
      <c r="W607" s="4" t="s">
        <v>9</v>
      </c>
      <c r="Y607" s="14">
        <v>45629</v>
      </c>
      <c r="AA607" s="191">
        <f>IF(RawDataGenPO[[#This Row],[Date Gen PO]]="","",RawDataGenPO[[#This Row],[Date recive bill]]-RawDataGenPO[[#This Row],[Date Gen PO]])</f>
        <v>18</v>
      </c>
      <c r="AB607" s="192" t="str">
        <f>IF(RawDataGenPO[[#This Row],[GRN-PO date (Day)]]&gt;RawDataGenPO[[#This Row],[Lead time delivery (day)]],"over deliverry","Ontime")</f>
        <v>Ontime</v>
      </c>
      <c r="AC607" s="195"/>
    </row>
    <row r="608" spans="1:29" x14ac:dyDescent="0.3">
      <c r="A608" s="4">
        <f>ROW()-ROW(RawDataGenPO[[#Headers],[No.]])</f>
        <v>607</v>
      </c>
      <c r="B608" s="35" t="s">
        <v>18</v>
      </c>
      <c r="C608" s="73">
        <v>45604</v>
      </c>
      <c r="E608" s="45"/>
      <c r="F608" s="73">
        <v>45604</v>
      </c>
      <c r="G608" s="4" t="s">
        <v>1305</v>
      </c>
      <c r="H608" s="4" t="s">
        <v>1306</v>
      </c>
      <c r="I608" s="156">
        <f>IF(RawDataGenPO[[#This Row],[PO No.]]="","",RawDataGenPO[[#This Row],[DMY Create PR]]+7)</f>
        <v>45611</v>
      </c>
      <c r="J608" s="156"/>
      <c r="K608" s="153">
        <v>20</v>
      </c>
      <c r="L608" s="4" t="s">
        <v>1273</v>
      </c>
      <c r="M608" s="35" t="s">
        <v>146</v>
      </c>
      <c r="N608" s="35" t="s">
        <v>28</v>
      </c>
      <c r="O608" s="3">
        <v>10</v>
      </c>
      <c r="P608" s="39" t="s">
        <v>1316</v>
      </c>
      <c r="Q608" s="40">
        <v>6</v>
      </c>
      <c r="R608" s="4" t="s">
        <v>221</v>
      </c>
      <c r="S608" s="113">
        <f>RawDataGenPO[[#This Row],[Total price]]/RawDataGenPO[[#This Row],[Qty'']]</f>
        <v>54</v>
      </c>
      <c r="T608" s="120">
        <v>324</v>
      </c>
      <c r="U608" s="16"/>
      <c r="V608" s="35" t="s">
        <v>263</v>
      </c>
      <c r="W608" s="4" t="s">
        <v>9</v>
      </c>
      <c r="Y608" s="14">
        <v>45629</v>
      </c>
      <c r="AA608" s="191">
        <f>IF(RawDataGenPO[[#This Row],[Date Gen PO]]="","",RawDataGenPO[[#This Row],[Date recive bill]]-RawDataGenPO[[#This Row],[Date Gen PO]])</f>
        <v>18</v>
      </c>
      <c r="AB608" s="192" t="str">
        <f>IF(RawDataGenPO[[#This Row],[GRN-PO date (Day)]]&gt;RawDataGenPO[[#This Row],[Lead time delivery (day)]],"over deliverry","Ontime")</f>
        <v>Ontime</v>
      </c>
      <c r="AC608" s="195"/>
    </row>
    <row r="609" spans="1:29" x14ac:dyDescent="0.3">
      <c r="A609" s="4">
        <f>ROW()-ROW(RawDataGenPO[[#Headers],[No.]])</f>
        <v>608</v>
      </c>
      <c r="B609" s="35" t="s">
        <v>18</v>
      </c>
      <c r="C609" s="73">
        <v>45604</v>
      </c>
      <c r="E609" s="45"/>
      <c r="F609" s="73">
        <v>45604</v>
      </c>
      <c r="G609" s="4" t="s">
        <v>1305</v>
      </c>
      <c r="H609" s="4" t="s">
        <v>1306</v>
      </c>
      <c r="I609" s="156">
        <f>IF(RawDataGenPO[[#This Row],[PO No.]]="","",RawDataGenPO[[#This Row],[DMY Create PR]]+7)</f>
        <v>45611</v>
      </c>
      <c r="J609" s="156"/>
      <c r="K609" s="153">
        <v>20</v>
      </c>
      <c r="L609" s="4" t="s">
        <v>1273</v>
      </c>
      <c r="M609" s="35" t="s">
        <v>146</v>
      </c>
      <c r="N609" s="35" t="s">
        <v>28</v>
      </c>
      <c r="O609" s="3">
        <v>11</v>
      </c>
      <c r="P609" s="39" t="s">
        <v>1317</v>
      </c>
      <c r="Q609" s="40">
        <v>6</v>
      </c>
      <c r="R609" s="4" t="s">
        <v>221</v>
      </c>
      <c r="S609" s="113">
        <f>RawDataGenPO[[#This Row],[Total price]]/RawDataGenPO[[#This Row],[Qty'']]</f>
        <v>65</v>
      </c>
      <c r="T609" s="120">
        <v>390</v>
      </c>
      <c r="U609" s="16"/>
      <c r="V609" s="35" t="s">
        <v>263</v>
      </c>
      <c r="W609" s="4" t="s">
        <v>9</v>
      </c>
      <c r="Y609" s="14">
        <v>45629</v>
      </c>
      <c r="AA609" s="191">
        <f>IF(RawDataGenPO[[#This Row],[Date Gen PO]]="","",RawDataGenPO[[#This Row],[Date recive bill]]-RawDataGenPO[[#This Row],[Date Gen PO]])</f>
        <v>18</v>
      </c>
      <c r="AB609" s="192" t="str">
        <f>IF(RawDataGenPO[[#This Row],[GRN-PO date (Day)]]&gt;RawDataGenPO[[#This Row],[Lead time delivery (day)]],"over deliverry","Ontime")</f>
        <v>Ontime</v>
      </c>
      <c r="AC609" s="195"/>
    </row>
    <row r="610" spans="1:29" x14ac:dyDescent="0.3">
      <c r="A610" s="4">
        <f>ROW()-ROW(RawDataGenPO[[#Headers],[No.]])</f>
        <v>609</v>
      </c>
      <c r="B610" s="35" t="s">
        <v>18</v>
      </c>
      <c r="C610" s="73">
        <v>45604</v>
      </c>
      <c r="E610" s="45"/>
      <c r="F610" s="73">
        <v>45604</v>
      </c>
      <c r="G610" s="4" t="s">
        <v>1305</v>
      </c>
      <c r="H610" s="4" t="s">
        <v>1306</v>
      </c>
      <c r="I610" s="156">
        <f>IF(RawDataGenPO[[#This Row],[PO No.]]="","",RawDataGenPO[[#This Row],[DMY Create PR]]+7)</f>
        <v>45611</v>
      </c>
      <c r="J610" s="156"/>
      <c r="K610" s="153">
        <v>20</v>
      </c>
      <c r="L610" s="4" t="s">
        <v>1273</v>
      </c>
      <c r="M610" s="35" t="s">
        <v>146</v>
      </c>
      <c r="N610" s="35" t="s">
        <v>28</v>
      </c>
      <c r="O610" s="3">
        <v>12</v>
      </c>
      <c r="P610" s="39" t="s">
        <v>1318</v>
      </c>
      <c r="Q610" s="40">
        <v>6</v>
      </c>
      <c r="R610" s="4" t="s">
        <v>221</v>
      </c>
      <c r="S610" s="113">
        <f>RawDataGenPO[[#This Row],[Total price]]/RawDataGenPO[[#This Row],[Qty'']]</f>
        <v>170</v>
      </c>
      <c r="T610" s="116">
        <v>1020</v>
      </c>
      <c r="U610" s="16"/>
      <c r="V610" s="35" t="s">
        <v>263</v>
      </c>
      <c r="W610" s="4" t="s">
        <v>9</v>
      </c>
      <c r="Y610" s="14">
        <v>45629</v>
      </c>
      <c r="AA610" s="191">
        <f>IF(RawDataGenPO[[#This Row],[Date Gen PO]]="","",RawDataGenPO[[#This Row],[Date recive bill]]-RawDataGenPO[[#This Row],[Date Gen PO]])</f>
        <v>18</v>
      </c>
      <c r="AB610" s="192" t="str">
        <f>IF(RawDataGenPO[[#This Row],[GRN-PO date (Day)]]&gt;RawDataGenPO[[#This Row],[Lead time delivery (day)]],"over deliverry","Ontime")</f>
        <v>Ontime</v>
      </c>
      <c r="AC610" s="195"/>
    </row>
    <row r="611" spans="1:29" ht="85.5" x14ac:dyDescent="0.25">
      <c r="A611" s="4">
        <f>ROW()-ROW(RawDataGenPO[[#Headers],[No.]])</f>
        <v>610</v>
      </c>
      <c r="B611" s="35" t="s">
        <v>16</v>
      </c>
      <c r="C611" s="73">
        <v>45595</v>
      </c>
      <c r="E611" s="45"/>
      <c r="F611" s="73">
        <v>45595</v>
      </c>
      <c r="G611" s="4" t="s">
        <v>1319</v>
      </c>
      <c r="H611" s="4" t="s">
        <v>1320</v>
      </c>
      <c r="I611" s="156">
        <f>IF(RawDataGenPO[[#This Row],[PO No.]]="","",RawDataGenPO[[#This Row],[DMY Create PR]]+7)</f>
        <v>45602</v>
      </c>
      <c r="J611" s="156"/>
      <c r="K611" s="153">
        <f>IF(RawDataGenPO[[#This Row],[PO No.]]="","",10)</f>
        <v>10</v>
      </c>
      <c r="L611" s="4" t="s">
        <v>308</v>
      </c>
      <c r="M611" s="35" t="s">
        <v>217</v>
      </c>
      <c r="N611" s="35" t="s">
        <v>23</v>
      </c>
      <c r="O611" s="3">
        <v>1</v>
      </c>
      <c r="P611" s="39" t="s">
        <v>1321</v>
      </c>
      <c r="Q611" s="40">
        <v>1</v>
      </c>
      <c r="R611" s="4" t="s">
        <v>221</v>
      </c>
      <c r="S611" s="113">
        <f>RawDataGenPO[[#This Row],[Total price]]/RawDataGenPO[[#This Row],[Qty'']]</f>
        <v>65000</v>
      </c>
      <c r="T611" s="63">
        <v>65000</v>
      </c>
      <c r="U611" s="16"/>
      <c r="V611" s="35" t="s">
        <v>1322</v>
      </c>
      <c r="W611" s="4" t="s">
        <v>9</v>
      </c>
      <c r="Y611" s="14">
        <v>45611</v>
      </c>
      <c r="AA611" s="191">
        <f>IF(RawDataGenPO[[#This Row],[Date Gen PO]]="","",RawDataGenPO[[#This Row],[Date recive bill]]-RawDataGenPO[[#This Row],[Date Gen PO]])</f>
        <v>9</v>
      </c>
      <c r="AB611" s="192" t="str">
        <f>IF(RawDataGenPO[[#This Row],[GRN-PO date (Day)]]&gt;RawDataGenPO[[#This Row],[Lead time delivery (day)]],"over deliverry","Ontime")</f>
        <v>Ontime</v>
      </c>
      <c r="AC611" s="195"/>
    </row>
    <row r="612" spans="1:29" ht="14.25" x14ac:dyDescent="0.25">
      <c r="A612" s="4">
        <f>ROW()-ROW(RawDataGenPO[[#Headers],[No.]])</f>
        <v>611</v>
      </c>
      <c r="B612" s="35" t="s">
        <v>18</v>
      </c>
      <c r="C612" s="73">
        <v>45604</v>
      </c>
      <c r="E612" s="45"/>
      <c r="F612" s="73">
        <v>45604</v>
      </c>
      <c r="G612" s="4" t="s">
        <v>1323</v>
      </c>
      <c r="H612" s="4" t="s">
        <v>1324</v>
      </c>
      <c r="I612" s="156">
        <f>IF(RawDataGenPO[[#This Row],[PO No.]]="","",RawDataGenPO[[#This Row],[DMY Create PR]]+7)</f>
        <v>45611</v>
      </c>
      <c r="J612" s="156"/>
      <c r="K612" s="153">
        <f>IF(RawDataGenPO[[#This Row],[PO No.]]="","",10)</f>
        <v>10</v>
      </c>
      <c r="L612" s="4" t="s">
        <v>145</v>
      </c>
      <c r="M612" s="35" t="s">
        <v>30</v>
      </c>
      <c r="N612" s="35" t="s">
        <v>23</v>
      </c>
      <c r="O612" s="3">
        <v>1</v>
      </c>
      <c r="P612" s="39" t="s">
        <v>1325</v>
      </c>
      <c r="Q612" s="40">
        <v>1</v>
      </c>
      <c r="R612" s="4" t="s">
        <v>221</v>
      </c>
      <c r="S612" s="113">
        <f>RawDataGenPO[[#This Row],[Total price]]/RawDataGenPO[[#This Row],[Qty'']]</f>
        <v>121.5</v>
      </c>
      <c r="T612" s="63">
        <v>121.5</v>
      </c>
      <c r="U612" s="16"/>
      <c r="V612" s="35" t="s">
        <v>1326</v>
      </c>
      <c r="W612" s="4" t="s">
        <v>9</v>
      </c>
      <c r="Y612" s="14">
        <v>45621</v>
      </c>
      <c r="AA612" s="191">
        <f>IF(RawDataGenPO[[#This Row],[Date Gen PO]]="","",RawDataGenPO[[#This Row],[Date recive bill]]-RawDataGenPO[[#This Row],[Date Gen PO]])</f>
        <v>10</v>
      </c>
      <c r="AB612" s="192" t="str">
        <f>IF(RawDataGenPO[[#This Row],[GRN-PO date (Day)]]&gt;RawDataGenPO[[#This Row],[Lead time delivery (day)]],"over deliverry","Ontime")</f>
        <v>Ontime</v>
      </c>
      <c r="AC612" s="195"/>
    </row>
    <row r="613" spans="1:29" ht="14.25" x14ac:dyDescent="0.25">
      <c r="A613" s="4">
        <f>ROW()-ROW(RawDataGenPO[[#Headers],[No.]])</f>
        <v>612</v>
      </c>
      <c r="B613" s="35" t="s">
        <v>18</v>
      </c>
      <c r="C613" s="73">
        <v>45604</v>
      </c>
      <c r="E613" s="45"/>
      <c r="F613" s="73">
        <v>45604</v>
      </c>
      <c r="G613" s="4" t="s">
        <v>1323</v>
      </c>
      <c r="H613" s="4" t="s">
        <v>1324</v>
      </c>
      <c r="I613" s="156">
        <f>IF(RawDataGenPO[[#This Row],[PO No.]]="","",RawDataGenPO[[#This Row],[DMY Create PR]]+7)</f>
        <v>45611</v>
      </c>
      <c r="J613" s="156"/>
      <c r="K613" s="153">
        <f>IF(RawDataGenPO[[#This Row],[PO No.]]="","",10)</f>
        <v>10</v>
      </c>
      <c r="L613" s="4" t="s">
        <v>145</v>
      </c>
      <c r="M613" s="35" t="s">
        <v>30</v>
      </c>
      <c r="N613" s="35" t="s">
        <v>23</v>
      </c>
      <c r="O613" s="3">
        <v>2</v>
      </c>
      <c r="P613" s="39" t="s">
        <v>1327</v>
      </c>
      <c r="Q613" s="40">
        <v>1</v>
      </c>
      <c r="R613" s="4" t="s">
        <v>221</v>
      </c>
      <c r="S613" s="113">
        <f>RawDataGenPO[[#This Row],[Total price]]/RawDataGenPO[[#This Row],[Qty'']]</f>
        <v>121.5</v>
      </c>
      <c r="T613" s="63">
        <v>121.5</v>
      </c>
      <c r="U613" s="16"/>
      <c r="V613" s="35" t="s">
        <v>1326</v>
      </c>
      <c r="W613" s="4" t="s">
        <v>9</v>
      </c>
      <c r="Y613" s="14">
        <v>45621</v>
      </c>
      <c r="AA613" s="191">
        <f>IF(RawDataGenPO[[#This Row],[Date Gen PO]]="","",RawDataGenPO[[#This Row],[Date recive bill]]-RawDataGenPO[[#This Row],[Date Gen PO]])</f>
        <v>10</v>
      </c>
      <c r="AB613" s="192" t="str">
        <f>IF(RawDataGenPO[[#This Row],[GRN-PO date (Day)]]&gt;RawDataGenPO[[#This Row],[Lead time delivery (day)]],"over deliverry","Ontime")</f>
        <v>Ontime</v>
      </c>
      <c r="AC613" s="195"/>
    </row>
    <row r="614" spans="1:29" ht="14.25" x14ac:dyDescent="0.25">
      <c r="A614" s="4">
        <f>ROW()-ROW(RawDataGenPO[[#Headers],[No.]])</f>
        <v>613</v>
      </c>
      <c r="B614" s="35" t="s">
        <v>18</v>
      </c>
      <c r="C614" s="73">
        <v>45604</v>
      </c>
      <c r="E614" s="45"/>
      <c r="F614" s="73">
        <v>45604</v>
      </c>
      <c r="G614" s="4" t="s">
        <v>1323</v>
      </c>
      <c r="H614" s="4" t="s">
        <v>1324</v>
      </c>
      <c r="I614" s="156">
        <f>IF(RawDataGenPO[[#This Row],[PO No.]]="","",RawDataGenPO[[#This Row],[DMY Create PR]]+7)</f>
        <v>45611</v>
      </c>
      <c r="J614" s="156"/>
      <c r="K614" s="153">
        <f>IF(RawDataGenPO[[#This Row],[PO No.]]="","",10)</f>
        <v>10</v>
      </c>
      <c r="L614" s="4" t="s">
        <v>145</v>
      </c>
      <c r="M614" s="35" t="s">
        <v>30</v>
      </c>
      <c r="N614" s="35" t="s">
        <v>23</v>
      </c>
      <c r="O614" s="3">
        <v>3</v>
      </c>
      <c r="P614" s="39" t="s">
        <v>1328</v>
      </c>
      <c r="Q614" s="40">
        <v>1</v>
      </c>
      <c r="R614" s="4" t="s">
        <v>221</v>
      </c>
      <c r="S614" s="113">
        <f>RawDataGenPO[[#This Row],[Total price]]/RawDataGenPO[[#This Row],[Qty'']]</f>
        <v>121.5</v>
      </c>
      <c r="T614" s="63">
        <v>121.5</v>
      </c>
      <c r="U614" s="16"/>
      <c r="V614" s="35" t="s">
        <v>1326</v>
      </c>
      <c r="W614" s="4" t="s">
        <v>9</v>
      </c>
      <c r="Y614" s="14">
        <v>45621</v>
      </c>
      <c r="AA614" s="191">
        <f>IF(RawDataGenPO[[#This Row],[Date Gen PO]]="","",RawDataGenPO[[#This Row],[Date recive bill]]-RawDataGenPO[[#This Row],[Date Gen PO]])</f>
        <v>10</v>
      </c>
      <c r="AB614" s="192" t="str">
        <f>IF(RawDataGenPO[[#This Row],[GRN-PO date (Day)]]&gt;RawDataGenPO[[#This Row],[Lead time delivery (day)]],"over deliverry","Ontime")</f>
        <v>Ontime</v>
      </c>
      <c r="AC614" s="195"/>
    </row>
    <row r="615" spans="1:29" ht="14.25" x14ac:dyDescent="0.25">
      <c r="A615" s="4">
        <f>ROW()-ROW(RawDataGenPO[[#Headers],[No.]])</f>
        <v>614</v>
      </c>
      <c r="B615" s="35" t="s">
        <v>18</v>
      </c>
      <c r="C615" s="73">
        <v>45604</v>
      </c>
      <c r="E615" s="45"/>
      <c r="F615" s="73">
        <v>45604</v>
      </c>
      <c r="G615" s="4" t="s">
        <v>1323</v>
      </c>
      <c r="H615" s="4" t="s">
        <v>1324</v>
      </c>
      <c r="I615" s="156">
        <f>IF(RawDataGenPO[[#This Row],[PO No.]]="","",RawDataGenPO[[#This Row],[DMY Create PR]]+7)</f>
        <v>45611</v>
      </c>
      <c r="J615" s="156"/>
      <c r="K615" s="153">
        <f>IF(RawDataGenPO[[#This Row],[PO No.]]="","",10)</f>
        <v>10</v>
      </c>
      <c r="L615" s="4" t="s">
        <v>145</v>
      </c>
      <c r="M615" s="35" t="s">
        <v>30</v>
      </c>
      <c r="N615" s="35" t="s">
        <v>23</v>
      </c>
      <c r="O615" s="3">
        <v>4</v>
      </c>
      <c r="P615" s="39" t="s">
        <v>1329</v>
      </c>
      <c r="Q615" s="40">
        <v>1</v>
      </c>
      <c r="R615" s="4" t="s">
        <v>221</v>
      </c>
      <c r="S615" s="113">
        <f>RawDataGenPO[[#This Row],[Total price]]/RawDataGenPO[[#This Row],[Qty'']]</f>
        <v>121.5</v>
      </c>
      <c r="T615" s="63">
        <v>121.5</v>
      </c>
      <c r="U615" s="16"/>
      <c r="V615" s="35" t="s">
        <v>1326</v>
      </c>
      <c r="W615" s="4" t="s">
        <v>9</v>
      </c>
      <c r="Y615" s="14">
        <v>45621</v>
      </c>
      <c r="AA615" s="191">
        <f>IF(RawDataGenPO[[#This Row],[Date Gen PO]]="","",RawDataGenPO[[#This Row],[Date recive bill]]-RawDataGenPO[[#This Row],[Date Gen PO]])</f>
        <v>10</v>
      </c>
      <c r="AB615" s="192" t="str">
        <f>IF(RawDataGenPO[[#This Row],[GRN-PO date (Day)]]&gt;RawDataGenPO[[#This Row],[Lead time delivery (day)]],"over deliverry","Ontime")</f>
        <v>Ontime</v>
      </c>
      <c r="AC615" s="195"/>
    </row>
    <row r="616" spans="1:29" ht="14.25" x14ac:dyDescent="0.25">
      <c r="A616" s="4">
        <f>ROW()-ROW(RawDataGenPO[[#Headers],[No.]])</f>
        <v>615</v>
      </c>
      <c r="B616" s="35" t="s">
        <v>18</v>
      </c>
      <c r="C616" s="73">
        <v>45604</v>
      </c>
      <c r="E616" s="45"/>
      <c r="F616" s="73">
        <v>45604</v>
      </c>
      <c r="G616" s="4" t="s">
        <v>1323</v>
      </c>
      <c r="H616" s="4" t="s">
        <v>1324</v>
      </c>
      <c r="I616" s="156">
        <f>IF(RawDataGenPO[[#This Row],[PO No.]]="","",RawDataGenPO[[#This Row],[DMY Create PR]]+7)</f>
        <v>45611</v>
      </c>
      <c r="J616" s="156"/>
      <c r="K616" s="153">
        <f>IF(RawDataGenPO[[#This Row],[PO No.]]="","",10)</f>
        <v>10</v>
      </c>
      <c r="L616" s="4" t="s">
        <v>145</v>
      </c>
      <c r="M616" s="35" t="s">
        <v>30</v>
      </c>
      <c r="N616" s="35" t="s">
        <v>23</v>
      </c>
      <c r="O616" s="3">
        <v>5</v>
      </c>
      <c r="P616" s="39" t="s">
        <v>1330</v>
      </c>
      <c r="Q616" s="40">
        <v>1</v>
      </c>
      <c r="R616" s="4" t="s">
        <v>221</v>
      </c>
      <c r="S616" s="113">
        <f>RawDataGenPO[[#This Row],[Total price]]/RawDataGenPO[[#This Row],[Qty'']]</f>
        <v>121.5</v>
      </c>
      <c r="T616" s="63">
        <v>121.5</v>
      </c>
      <c r="U616" s="16"/>
      <c r="V616" s="35" t="s">
        <v>1326</v>
      </c>
      <c r="W616" s="4" t="s">
        <v>9</v>
      </c>
      <c r="Y616" s="14">
        <v>45621</v>
      </c>
      <c r="AA616" s="191">
        <f>IF(RawDataGenPO[[#This Row],[Date Gen PO]]="","",RawDataGenPO[[#This Row],[Date recive bill]]-RawDataGenPO[[#This Row],[Date Gen PO]])</f>
        <v>10</v>
      </c>
      <c r="AB616" s="192" t="str">
        <f>IF(RawDataGenPO[[#This Row],[GRN-PO date (Day)]]&gt;RawDataGenPO[[#This Row],[Lead time delivery (day)]],"over deliverry","Ontime")</f>
        <v>Ontime</v>
      </c>
      <c r="AC616" s="195"/>
    </row>
    <row r="617" spans="1:29" ht="14.25" x14ac:dyDescent="0.25">
      <c r="A617" s="4">
        <f>ROW()-ROW(RawDataGenPO[[#Headers],[No.]])</f>
        <v>616</v>
      </c>
      <c r="B617" s="35" t="s">
        <v>18</v>
      </c>
      <c r="C617" s="73">
        <v>45604</v>
      </c>
      <c r="E617" s="45"/>
      <c r="F617" s="73">
        <v>45604</v>
      </c>
      <c r="G617" s="4" t="s">
        <v>1323</v>
      </c>
      <c r="H617" s="4" t="s">
        <v>1324</v>
      </c>
      <c r="I617" s="156">
        <f>IF(RawDataGenPO[[#This Row],[PO No.]]="","",RawDataGenPO[[#This Row],[DMY Create PR]]+7)</f>
        <v>45611</v>
      </c>
      <c r="J617" s="156"/>
      <c r="K617" s="153">
        <f>IF(RawDataGenPO[[#This Row],[PO No.]]="","",10)</f>
        <v>10</v>
      </c>
      <c r="L617" s="4" t="s">
        <v>145</v>
      </c>
      <c r="M617" s="35" t="s">
        <v>30</v>
      </c>
      <c r="N617" s="35" t="s">
        <v>23</v>
      </c>
      <c r="O617" s="3">
        <v>6</v>
      </c>
      <c r="P617" s="39" t="s">
        <v>1331</v>
      </c>
      <c r="Q617" s="40">
        <v>1</v>
      </c>
      <c r="R617" s="4" t="s">
        <v>221</v>
      </c>
      <c r="S617" s="113">
        <f>RawDataGenPO[[#This Row],[Total price]]/RawDataGenPO[[#This Row],[Qty'']]</f>
        <v>121.5</v>
      </c>
      <c r="T617" s="63">
        <v>121.5</v>
      </c>
      <c r="U617" s="16"/>
      <c r="V617" s="35" t="s">
        <v>1326</v>
      </c>
      <c r="W617" s="4" t="s">
        <v>9</v>
      </c>
      <c r="Y617" s="14">
        <v>45621</v>
      </c>
      <c r="AA617" s="191">
        <f>IF(RawDataGenPO[[#This Row],[Date Gen PO]]="","",RawDataGenPO[[#This Row],[Date recive bill]]-RawDataGenPO[[#This Row],[Date Gen PO]])</f>
        <v>10</v>
      </c>
      <c r="AB617" s="192" t="str">
        <f>IF(RawDataGenPO[[#This Row],[GRN-PO date (Day)]]&gt;RawDataGenPO[[#This Row],[Lead time delivery (day)]],"over deliverry","Ontime")</f>
        <v>Ontime</v>
      </c>
      <c r="AC617" s="195"/>
    </row>
    <row r="618" spans="1:29" ht="14.25" x14ac:dyDescent="0.25">
      <c r="A618" s="4">
        <f>ROW()-ROW(RawDataGenPO[[#Headers],[No.]])</f>
        <v>617</v>
      </c>
      <c r="B618" s="35" t="s">
        <v>18</v>
      </c>
      <c r="C618" s="73">
        <v>45604</v>
      </c>
      <c r="E618" s="45"/>
      <c r="F618" s="73">
        <v>45604</v>
      </c>
      <c r="G618" s="4" t="s">
        <v>1323</v>
      </c>
      <c r="H618" s="4" t="s">
        <v>1324</v>
      </c>
      <c r="I618" s="156">
        <f>IF(RawDataGenPO[[#This Row],[PO No.]]="","",RawDataGenPO[[#This Row],[DMY Create PR]]+7)</f>
        <v>45611</v>
      </c>
      <c r="J618" s="156"/>
      <c r="K618" s="153">
        <f>IF(RawDataGenPO[[#This Row],[PO No.]]="","",10)</f>
        <v>10</v>
      </c>
      <c r="L618" s="4" t="s">
        <v>145</v>
      </c>
      <c r="M618" s="35" t="s">
        <v>30</v>
      </c>
      <c r="N618" s="35" t="s">
        <v>23</v>
      </c>
      <c r="O618" s="3">
        <v>7</v>
      </c>
      <c r="P618" s="39" t="s">
        <v>1332</v>
      </c>
      <c r="Q618" s="40">
        <v>1</v>
      </c>
      <c r="R618" s="4" t="s">
        <v>221</v>
      </c>
      <c r="S618" s="113">
        <f>RawDataGenPO[[#This Row],[Total price]]/RawDataGenPO[[#This Row],[Qty'']]</f>
        <v>121.5</v>
      </c>
      <c r="T618" s="63">
        <v>121.5</v>
      </c>
      <c r="U618" s="16"/>
      <c r="V618" s="35" t="s">
        <v>1326</v>
      </c>
      <c r="W618" s="4" t="s">
        <v>9</v>
      </c>
      <c r="Y618" s="14">
        <v>45621</v>
      </c>
      <c r="AA618" s="191">
        <f>IF(RawDataGenPO[[#This Row],[Date Gen PO]]="","",RawDataGenPO[[#This Row],[Date recive bill]]-RawDataGenPO[[#This Row],[Date Gen PO]])</f>
        <v>10</v>
      </c>
      <c r="AB618" s="192" t="str">
        <f>IF(RawDataGenPO[[#This Row],[GRN-PO date (Day)]]&gt;RawDataGenPO[[#This Row],[Lead time delivery (day)]],"over deliverry","Ontime")</f>
        <v>Ontime</v>
      </c>
      <c r="AC618" s="195"/>
    </row>
    <row r="619" spans="1:29" ht="14.25" x14ac:dyDescent="0.25">
      <c r="A619" s="4">
        <f>ROW()-ROW(RawDataGenPO[[#Headers],[No.]])</f>
        <v>618</v>
      </c>
      <c r="B619" s="35" t="s">
        <v>18</v>
      </c>
      <c r="C619" s="73">
        <v>45604</v>
      </c>
      <c r="E619" s="45"/>
      <c r="F619" s="73">
        <v>45604</v>
      </c>
      <c r="G619" s="4" t="s">
        <v>1323</v>
      </c>
      <c r="H619" s="4" t="s">
        <v>1324</v>
      </c>
      <c r="I619" s="156">
        <f>IF(RawDataGenPO[[#This Row],[PO No.]]="","",RawDataGenPO[[#This Row],[DMY Create PR]]+7)</f>
        <v>45611</v>
      </c>
      <c r="J619" s="156"/>
      <c r="K619" s="153">
        <f>IF(RawDataGenPO[[#This Row],[PO No.]]="","",10)</f>
        <v>10</v>
      </c>
      <c r="L619" s="4" t="s">
        <v>145</v>
      </c>
      <c r="M619" s="35" t="s">
        <v>30</v>
      </c>
      <c r="N619" s="35" t="s">
        <v>23</v>
      </c>
      <c r="O619" s="3">
        <v>8</v>
      </c>
      <c r="P619" s="39" t="s">
        <v>1333</v>
      </c>
      <c r="Q619" s="40">
        <v>7</v>
      </c>
      <c r="R619" s="4" t="s">
        <v>221</v>
      </c>
      <c r="S619" s="113">
        <f>RawDataGenPO[[#This Row],[Total price]]/RawDataGenPO[[#This Row],[Qty'']]</f>
        <v>18.690000000000001</v>
      </c>
      <c r="T619" s="63">
        <v>130.83000000000001</v>
      </c>
      <c r="U619" s="16"/>
      <c r="V619" s="35" t="s">
        <v>1326</v>
      </c>
      <c r="W619" s="4" t="s">
        <v>9</v>
      </c>
      <c r="Y619" s="14">
        <v>45621</v>
      </c>
      <c r="AA619" s="191">
        <f>IF(RawDataGenPO[[#This Row],[Date Gen PO]]="","",RawDataGenPO[[#This Row],[Date recive bill]]-RawDataGenPO[[#This Row],[Date Gen PO]])</f>
        <v>10</v>
      </c>
      <c r="AB619" s="192" t="str">
        <f>IF(RawDataGenPO[[#This Row],[GRN-PO date (Day)]]&gt;RawDataGenPO[[#This Row],[Lead time delivery (day)]],"over deliverry","Ontime")</f>
        <v>Ontime</v>
      </c>
      <c r="AC619" s="195"/>
    </row>
    <row r="620" spans="1:29" ht="14.25" x14ac:dyDescent="0.25">
      <c r="A620" s="4">
        <f>ROW()-ROW(RawDataGenPO[[#Headers],[No.]])</f>
        <v>619</v>
      </c>
      <c r="B620" s="35" t="s">
        <v>18</v>
      </c>
      <c r="C620" s="73">
        <v>45604</v>
      </c>
      <c r="E620" s="45"/>
      <c r="F620" s="73">
        <v>45604</v>
      </c>
      <c r="G620" s="4" t="s">
        <v>1323</v>
      </c>
      <c r="H620" s="4" t="s">
        <v>1324</v>
      </c>
      <c r="I620" s="156">
        <f>IF(RawDataGenPO[[#This Row],[PO No.]]="","",RawDataGenPO[[#This Row],[DMY Create PR]]+7)</f>
        <v>45611</v>
      </c>
      <c r="J620" s="156"/>
      <c r="K620" s="153">
        <f>IF(RawDataGenPO[[#This Row],[PO No.]]="","",10)</f>
        <v>10</v>
      </c>
      <c r="L620" s="4" t="s">
        <v>145</v>
      </c>
      <c r="M620" s="35" t="s">
        <v>30</v>
      </c>
      <c r="N620" s="35" t="s">
        <v>23</v>
      </c>
      <c r="O620" s="3">
        <v>9</v>
      </c>
      <c r="P620" s="39" t="s">
        <v>1334</v>
      </c>
      <c r="Q620" s="40">
        <v>7</v>
      </c>
      <c r="R620" s="4" t="s">
        <v>221</v>
      </c>
      <c r="S620" s="113">
        <f>RawDataGenPO[[#This Row],[Total price]]/RawDataGenPO[[#This Row],[Qty'']]</f>
        <v>28.04</v>
      </c>
      <c r="T620" s="63">
        <v>196.28</v>
      </c>
      <c r="U620" s="16"/>
      <c r="V620" s="35" t="s">
        <v>1326</v>
      </c>
      <c r="W620" s="4" t="s">
        <v>9</v>
      </c>
      <c r="Y620" s="14">
        <v>45621</v>
      </c>
      <c r="AA620" s="191">
        <f>IF(RawDataGenPO[[#This Row],[Date Gen PO]]="","",RawDataGenPO[[#This Row],[Date recive bill]]-RawDataGenPO[[#This Row],[Date Gen PO]])</f>
        <v>10</v>
      </c>
      <c r="AB620" s="192" t="str">
        <f>IF(RawDataGenPO[[#This Row],[GRN-PO date (Day)]]&gt;RawDataGenPO[[#This Row],[Lead time delivery (day)]],"over deliverry","Ontime")</f>
        <v>Ontime</v>
      </c>
      <c r="AC620" s="195"/>
    </row>
    <row r="621" spans="1:29" ht="14.25" x14ac:dyDescent="0.25">
      <c r="A621" s="4">
        <f>ROW()-ROW(RawDataGenPO[[#Headers],[No.]])</f>
        <v>620</v>
      </c>
      <c r="B621" s="35" t="s">
        <v>18</v>
      </c>
      <c r="C621" s="73">
        <v>45604</v>
      </c>
      <c r="E621" s="45"/>
      <c r="F621" s="73">
        <v>45604</v>
      </c>
      <c r="G621" s="4" t="s">
        <v>1323</v>
      </c>
      <c r="H621" s="4" t="s">
        <v>1324</v>
      </c>
      <c r="I621" s="156">
        <f>IF(RawDataGenPO[[#This Row],[PO No.]]="","",RawDataGenPO[[#This Row],[DMY Create PR]]+7)</f>
        <v>45611</v>
      </c>
      <c r="J621" s="156"/>
      <c r="K621" s="153">
        <f>IF(RawDataGenPO[[#This Row],[PO No.]]="","",10)</f>
        <v>10</v>
      </c>
      <c r="L621" s="4" t="s">
        <v>876</v>
      </c>
      <c r="M621" s="35" t="s">
        <v>30</v>
      </c>
      <c r="N621" s="35" t="s">
        <v>23</v>
      </c>
      <c r="O621" s="3">
        <v>10</v>
      </c>
      <c r="P621" s="39" t="s">
        <v>1335</v>
      </c>
      <c r="Q621" s="40">
        <v>1</v>
      </c>
      <c r="R621" s="4" t="s">
        <v>221</v>
      </c>
      <c r="S621" s="113">
        <f>RawDataGenPO[[#This Row],[Total price]]/RawDataGenPO[[#This Row],[Qty'']]</f>
        <v>93.46</v>
      </c>
      <c r="T621" s="63">
        <v>93.46</v>
      </c>
      <c r="U621" s="16"/>
      <c r="V621" s="35" t="s">
        <v>1326</v>
      </c>
      <c r="W621" s="4" t="s">
        <v>9</v>
      </c>
      <c r="Y621" s="14">
        <v>45621</v>
      </c>
      <c r="AA621" s="191">
        <f>IF(RawDataGenPO[[#This Row],[Date Gen PO]]="","",RawDataGenPO[[#This Row],[Date recive bill]]-RawDataGenPO[[#This Row],[Date Gen PO]])</f>
        <v>10</v>
      </c>
      <c r="AB621" s="192" t="str">
        <f>IF(RawDataGenPO[[#This Row],[GRN-PO date (Day)]]&gt;RawDataGenPO[[#This Row],[Lead time delivery (day)]],"over deliverry","Ontime")</f>
        <v>Ontime</v>
      </c>
      <c r="AC621" s="195"/>
    </row>
    <row r="622" spans="1:29" s="6" customFormat="1" ht="230.25" customHeight="1" x14ac:dyDescent="0.25">
      <c r="A622" s="4">
        <f>ROW()-ROW(RawDataGenPO[[#Headers],[No.]])</f>
        <v>621</v>
      </c>
      <c r="B622" s="35" t="s">
        <v>18</v>
      </c>
      <c r="C622" s="73">
        <v>45604</v>
      </c>
      <c r="D622" s="38"/>
      <c r="E622" s="45"/>
      <c r="F622" s="73">
        <v>45604</v>
      </c>
      <c r="G622" s="4" t="s">
        <v>1336</v>
      </c>
      <c r="H622" s="4" t="s">
        <v>1337</v>
      </c>
      <c r="I622" s="156">
        <f>IF(RawDataGenPO[[#This Row],[PO No.]]="","",RawDataGenPO[[#This Row],[DMY Create PR]]+7)</f>
        <v>45611</v>
      </c>
      <c r="J622" s="156"/>
      <c r="K622" s="153">
        <v>40</v>
      </c>
      <c r="L622" s="4" t="s">
        <v>193</v>
      </c>
      <c r="M622" s="35" t="s">
        <v>181</v>
      </c>
      <c r="N622" s="35" t="s">
        <v>66</v>
      </c>
      <c r="O622" s="3">
        <v>1</v>
      </c>
      <c r="P622" s="39" t="s">
        <v>1338</v>
      </c>
      <c r="Q622" s="40">
        <v>1</v>
      </c>
      <c r="R622" s="4" t="s">
        <v>481</v>
      </c>
      <c r="S622" s="113">
        <f>RawDataGenPO[[#This Row],[Total price]]/RawDataGenPO[[#This Row],[Qty'']]</f>
        <v>39600</v>
      </c>
      <c r="T622" s="46">
        <v>39600</v>
      </c>
      <c r="U622" s="16"/>
      <c r="V622" s="35" t="s">
        <v>195</v>
      </c>
      <c r="W622" s="4" t="s">
        <v>9</v>
      </c>
      <c r="X622" s="4"/>
      <c r="Y622" s="14">
        <v>45645</v>
      </c>
      <c r="Z622" s="14"/>
      <c r="AA622" s="191">
        <f>IF(RawDataGenPO[[#This Row],[Date Gen PO]]="","",RawDataGenPO[[#This Row],[Date recive bill]]-RawDataGenPO[[#This Row],[Date Gen PO]])</f>
        <v>34</v>
      </c>
      <c r="AB622" s="192" t="str">
        <f>IF(RawDataGenPO[[#This Row],[GRN-PO date (Day)]]&gt;RawDataGenPO[[#This Row],[Lead time delivery (day)]],"over deliverry","Ontime")</f>
        <v>Ontime</v>
      </c>
      <c r="AC622" s="195"/>
    </row>
    <row r="623" spans="1:29" s="6" customFormat="1" ht="14.25" x14ac:dyDescent="0.25">
      <c r="A623" s="4">
        <f>ROW()-ROW(RawDataGenPO[[#Headers],[No.]])</f>
        <v>622</v>
      </c>
      <c r="B623" s="35" t="s">
        <v>18</v>
      </c>
      <c r="C623" s="73">
        <v>45604</v>
      </c>
      <c r="D623" s="38"/>
      <c r="E623" s="45"/>
      <c r="F623" s="73">
        <v>45604</v>
      </c>
      <c r="G623" s="4" t="s">
        <v>1336</v>
      </c>
      <c r="H623" s="4" t="s">
        <v>1337</v>
      </c>
      <c r="I623" s="156">
        <f>IF(RawDataGenPO[[#This Row],[PO No.]]="","",RawDataGenPO[[#This Row],[DMY Create PR]]+7)</f>
        <v>45611</v>
      </c>
      <c r="J623" s="156"/>
      <c r="K623" s="153">
        <v>40</v>
      </c>
      <c r="L623" s="4" t="s">
        <v>193</v>
      </c>
      <c r="M623" s="35" t="s">
        <v>181</v>
      </c>
      <c r="N623" s="35" t="s">
        <v>66</v>
      </c>
      <c r="O623" s="3">
        <v>2</v>
      </c>
      <c r="P623" s="39" t="s">
        <v>1339</v>
      </c>
      <c r="Q623" s="40">
        <v>1</v>
      </c>
      <c r="R623" s="4" t="s">
        <v>481</v>
      </c>
      <c r="S623" s="113">
        <f>RawDataGenPO[[#This Row],[Total price]]/RawDataGenPO[[#This Row],[Qty'']]</f>
        <v>5000</v>
      </c>
      <c r="T623" s="46">
        <v>5000</v>
      </c>
      <c r="U623" s="16"/>
      <c r="V623" s="35" t="s">
        <v>195</v>
      </c>
      <c r="W623" s="4" t="s">
        <v>9</v>
      </c>
      <c r="X623" s="4"/>
      <c r="Y623" s="14">
        <v>45645</v>
      </c>
      <c r="Z623" s="14"/>
      <c r="AA623" s="191">
        <f>IF(RawDataGenPO[[#This Row],[Date Gen PO]]="","",RawDataGenPO[[#This Row],[Date recive bill]]-RawDataGenPO[[#This Row],[Date Gen PO]])</f>
        <v>34</v>
      </c>
      <c r="AB623" s="192" t="str">
        <f>IF(RawDataGenPO[[#This Row],[GRN-PO date (Day)]]&gt;RawDataGenPO[[#This Row],[Lead time delivery (day)]],"over deliverry","Ontime")</f>
        <v>Ontime</v>
      </c>
      <c r="AC623" s="195"/>
    </row>
    <row r="624" spans="1:29" s="6" customFormat="1" ht="213.75" x14ac:dyDescent="0.25">
      <c r="A624" s="4">
        <f>ROW()-ROW(RawDataGenPO[[#Headers],[No.]])</f>
        <v>623</v>
      </c>
      <c r="B624" s="35" t="s">
        <v>18</v>
      </c>
      <c r="C624" s="73">
        <v>45604</v>
      </c>
      <c r="D624" s="38"/>
      <c r="E624" s="45"/>
      <c r="F624" s="73">
        <v>45604</v>
      </c>
      <c r="G624" s="4" t="s">
        <v>1340</v>
      </c>
      <c r="H624" s="4" t="s">
        <v>1341</v>
      </c>
      <c r="I624" s="156">
        <f>IF(RawDataGenPO[[#This Row],[PO No.]]="","",RawDataGenPO[[#This Row],[DMY Create PR]]+7)</f>
        <v>45611</v>
      </c>
      <c r="J624" s="156"/>
      <c r="K624" s="153">
        <v>40</v>
      </c>
      <c r="L624" s="4" t="s">
        <v>193</v>
      </c>
      <c r="M624" s="35" t="s">
        <v>181</v>
      </c>
      <c r="N624" s="35" t="s">
        <v>67</v>
      </c>
      <c r="O624" s="3">
        <v>1</v>
      </c>
      <c r="P624" s="39" t="s">
        <v>1342</v>
      </c>
      <c r="Q624" s="40">
        <v>1</v>
      </c>
      <c r="R624" s="4" t="s">
        <v>481</v>
      </c>
      <c r="S624" s="113">
        <f>RawDataGenPO[[#This Row],[Total price]]/RawDataGenPO[[#This Row],[Qty'']]</f>
        <v>39600</v>
      </c>
      <c r="T624" s="46">
        <v>39600</v>
      </c>
      <c r="U624" s="16"/>
      <c r="V624" s="35" t="s">
        <v>195</v>
      </c>
      <c r="W624" s="4" t="s">
        <v>9</v>
      </c>
      <c r="X624" s="4"/>
      <c r="Y624" s="14">
        <v>45645</v>
      </c>
      <c r="Z624" s="14"/>
      <c r="AA624" s="191">
        <f>IF(RawDataGenPO[[#This Row],[Date Gen PO]]="","",RawDataGenPO[[#This Row],[Date recive bill]]-RawDataGenPO[[#This Row],[Date Gen PO]])</f>
        <v>34</v>
      </c>
      <c r="AB624" s="192" t="str">
        <f>IF(RawDataGenPO[[#This Row],[GRN-PO date (Day)]]&gt;RawDataGenPO[[#This Row],[Lead time delivery (day)]],"over deliverry","Ontime")</f>
        <v>Ontime</v>
      </c>
      <c r="AC624" s="195"/>
    </row>
    <row r="625" spans="1:29" s="6" customFormat="1" ht="14.25" x14ac:dyDescent="0.25">
      <c r="A625" s="4">
        <f>ROW()-ROW(RawDataGenPO[[#Headers],[No.]])</f>
        <v>624</v>
      </c>
      <c r="B625" s="35" t="s">
        <v>18</v>
      </c>
      <c r="C625" s="73">
        <v>45604</v>
      </c>
      <c r="D625" s="38"/>
      <c r="E625" s="45"/>
      <c r="F625" s="73">
        <v>45604</v>
      </c>
      <c r="G625" s="4" t="s">
        <v>1340</v>
      </c>
      <c r="H625" s="4" t="s">
        <v>1341</v>
      </c>
      <c r="I625" s="156">
        <f>IF(RawDataGenPO[[#This Row],[PO No.]]="","",RawDataGenPO[[#This Row],[DMY Create PR]]+7)</f>
        <v>45611</v>
      </c>
      <c r="J625" s="156"/>
      <c r="K625" s="153">
        <v>40</v>
      </c>
      <c r="L625" s="4" t="s">
        <v>193</v>
      </c>
      <c r="M625" s="35" t="s">
        <v>181</v>
      </c>
      <c r="N625" s="35" t="s">
        <v>67</v>
      </c>
      <c r="O625" s="3">
        <v>2</v>
      </c>
      <c r="P625" s="39" t="s">
        <v>1339</v>
      </c>
      <c r="Q625" s="40">
        <v>1</v>
      </c>
      <c r="R625" s="4" t="s">
        <v>481</v>
      </c>
      <c r="S625" s="113">
        <f>RawDataGenPO[[#This Row],[Total price]]/RawDataGenPO[[#This Row],[Qty'']]</f>
        <v>5000</v>
      </c>
      <c r="T625" s="46">
        <v>5000</v>
      </c>
      <c r="U625" s="16"/>
      <c r="V625" s="35" t="s">
        <v>195</v>
      </c>
      <c r="W625" s="4" t="s">
        <v>9</v>
      </c>
      <c r="X625" s="4"/>
      <c r="Y625" s="14">
        <v>45645</v>
      </c>
      <c r="Z625" s="14"/>
      <c r="AA625" s="191">
        <f>IF(RawDataGenPO[[#This Row],[Date Gen PO]]="","",RawDataGenPO[[#This Row],[Date recive bill]]-RawDataGenPO[[#This Row],[Date Gen PO]])</f>
        <v>34</v>
      </c>
      <c r="AB625" s="192" t="str">
        <f>IF(RawDataGenPO[[#This Row],[GRN-PO date (Day)]]&gt;RawDataGenPO[[#This Row],[Lead time delivery (day)]],"over deliverry","Ontime")</f>
        <v>Ontime</v>
      </c>
      <c r="AC625" s="195"/>
    </row>
    <row r="626" spans="1:29" s="6" customFormat="1" x14ac:dyDescent="0.3">
      <c r="A626" s="4">
        <f>ROW()-ROW(RawDataGenPO[[#Headers],[No.]])</f>
        <v>625</v>
      </c>
      <c r="B626" s="35" t="s">
        <v>16</v>
      </c>
      <c r="C626" s="73">
        <v>45595</v>
      </c>
      <c r="D626" s="38"/>
      <c r="E626" s="45"/>
      <c r="F626" s="73">
        <v>45595</v>
      </c>
      <c r="G626" s="4" t="s">
        <v>1343</v>
      </c>
      <c r="H626" s="4" t="s">
        <v>1344</v>
      </c>
      <c r="I626" s="156">
        <f>IF(RawDataGenPO[[#This Row],[PO No.]]="","",RawDataGenPO[[#This Row],[DMY Create PR]]+7)</f>
        <v>45602</v>
      </c>
      <c r="J626" s="156"/>
      <c r="K626" s="153">
        <v>60</v>
      </c>
      <c r="L626" s="4" t="s">
        <v>308</v>
      </c>
      <c r="M626" s="35" t="s">
        <v>309</v>
      </c>
      <c r="N626" s="35" t="s">
        <v>23</v>
      </c>
      <c r="O626" s="3">
        <v>1</v>
      </c>
      <c r="P626" s="39" t="s">
        <v>1345</v>
      </c>
      <c r="Q626" s="40">
        <v>1</v>
      </c>
      <c r="R626" s="4" t="s">
        <v>221</v>
      </c>
      <c r="S626" s="113">
        <f>RawDataGenPO[[#This Row],[Total price]]/RawDataGenPO[[#This Row],[Qty'']]</f>
        <v>21355.14</v>
      </c>
      <c r="T626" s="120">
        <v>21355.14</v>
      </c>
      <c r="U626" s="16"/>
      <c r="V626" s="35" t="s">
        <v>1346</v>
      </c>
      <c r="W626" s="4" t="s">
        <v>9</v>
      </c>
      <c r="X626" s="4"/>
      <c r="Y626" s="14">
        <v>45659</v>
      </c>
      <c r="Z626" s="14"/>
      <c r="AA626" s="191">
        <f>IF(RawDataGenPO[[#This Row],[Date Gen PO]]="","",RawDataGenPO[[#This Row],[Date recive bill]]-RawDataGenPO[[#This Row],[Date Gen PO]])</f>
        <v>57</v>
      </c>
      <c r="AB626" s="192" t="str">
        <f>IF(RawDataGenPO[[#This Row],[GRN-PO date (Day)]]&gt;RawDataGenPO[[#This Row],[Lead time delivery (day)]],"over deliverry","Ontime")</f>
        <v>Ontime</v>
      </c>
      <c r="AC626" s="195"/>
    </row>
    <row r="627" spans="1:29" s="6" customFormat="1" x14ac:dyDescent="0.3">
      <c r="A627" s="4">
        <f>ROW()-ROW(RawDataGenPO[[#Headers],[No.]])</f>
        <v>626</v>
      </c>
      <c r="B627" s="35" t="s">
        <v>16</v>
      </c>
      <c r="C627" s="73">
        <v>45595</v>
      </c>
      <c r="D627" s="38"/>
      <c r="E627" s="45"/>
      <c r="F627" s="73">
        <v>45595</v>
      </c>
      <c r="G627" s="4" t="s">
        <v>1343</v>
      </c>
      <c r="H627" s="4" t="s">
        <v>1344</v>
      </c>
      <c r="I627" s="156">
        <f>IF(RawDataGenPO[[#This Row],[PO No.]]="","",RawDataGenPO[[#This Row],[DMY Create PR]]+7)</f>
        <v>45602</v>
      </c>
      <c r="J627" s="156"/>
      <c r="K627" s="153">
        <v>60</v>
      </c>
      <c r="L627" s="4" t="s">
        <v>308</v>
      </c>
      <c r="M627" s="35" t="s">
        <v>309</v>
      </c>
      <c r="N627" s="35" t="s">
        <v>23</v>
      </c>
      <c r="O627" s="3">
        <v>2</v>
      </c>
      <c r="P627" s="39" t="s">
        <v>1345</v>
      </c>
      <c r="Q627" s="40">
        <v>1</v>
      </c>
      <c r="R627" s="4" t="s">
        <v>221</v>
      </c>
      <c r="S627" s="113">
        <f>RawDataGenPO[[#This Row],[Total price]]/RawDataGenPO[[#This Row],[Qty'']]</f>
        <v>21355.14</v>
      </c>
      <c r="T627" s="120">
        <v>21355.14</v>
      </c>
      <c r="U627" s="16"/>
      <c r="V627" s="35" t="s">
        <v>1346</v>
      </c>
      <c r="W627" s="4" t="s">
        <v>9</v>
      </c>
      <c r="X627" s="4"/>
      <c r="Y627" s="14">
        <v>45659</v>
      </c>
      <c r="Z627" s="14"/>
      <c r="AA627" s="191">
        <f>IF(RawDataGenPO[[#This Row],[Date Gen PO]]="","",RawDataGenPO[[#This Row],[Date recive bill]]-RawDataGenPO[[#This Row],[Date Gen PO]])</f>
        <v>57</v>
      </c>
      <c r="AB627" s="192" t="str">
        <f>IF(RawDataGenPO[[#This Row],[GRN-PO date (Day)]]&gt;RawDataGenPO[[#This Row],[Lead time delivery (day)]],"over deliverry","Ontime")</f>
        <v>Ontime</v>
      </c>
      <c r="AC627" s="195"/>
    </row>
    <row r="628" spans="1:29" s="6" customFormat="1" ht="35.25" customHeight="1" x14ac:dyDescent="0.3">
      <c r="A628" s="4">
        <f>ROW()-ROW(RawDataGenPO[[#Headers],[No.]])</f>
        <v>627</v>
      </c>
      <c r="B628" s="35" t="s">
        <v>16</v>
      </c>
      <c r="C628" s="73">
        <v>45595</v>
      </c>
      <c r="D628" s="38"/>
      <c r="E628" s="45"/>
      <c r="F628" s="73">
        <v>45595</v>
      </c>
      <c r="G628" s="4" t="s">
        <v>1343</v>
      </c>
      <c r="H628" s="4" t="s">
        <v>1344</v>
      </c>
      <c r="I628" s="156">
        <f>IF(RawDataGenPO[[#This Row],[PO No.]]="","",RawDataGenPO[[#This Row],[DMY Create PR]]+7)</f>
        <v>45602</v>
      </c>
      <c r="J628" s="156"/>
      <c r="K628" s="153">
        <v>60</v>
      </c>
      <c r="L628" s="4" t="s">
        <v>308</v>
      </c>
      <c r="M628" s="35" t="s">
        <v>309</v>
      </c>
      <c r="N628" s="35" t="s">
        <v>23</v>
      </c>
      <c r="O628" s="3">
        <v>3</v>
      </c>
      <c r="P628" s="39" t="s">
        <v>1347</v>
      </c>
      <c r="Q628" s="40">
        <v>1</v>
      </c>
      <c r="R628" s="4" t="s">
        <v>221</v>
      </c>
      <c r="S628" s="121">
        <f>RawDataGenPO[[#This Row],[Total price]]/RawDataGenPO[[#This Row],[Qty'']]</f>
        <v>35650</v>
      </c>
      <c r="T628" s="120">
        <v>35650</v>
      </c>
      <c r="U628" s="4"/>
      <c r="V628" s="35" t="s">
        <v>1346</v>
      </c>
      <c r="W628" s="4" t="s">
        <v>9</v>
      </c>
      <c r="X628" s="4"/>
      <c r="Y628" s="14">
        <v>45659</v>
      </c>
      <c r="Z628" s="14"/>
      <c r="AA628" s="191">
        <f>IF(RawDataGenPO[[#This Row],[Date Gen PO]]="","",RawDataGenPO[[#This Row],[Date recive bill]]-RawDataGenPO[[#This Row],[Date Gen PO]])</f>
        <v>57</v>
      </c>
      <c r="AB628" s="192" t="str">
        <f>IF(RawDataGenPO[[#This Row],[GRN-PO date (Day)]]&gt;RawDataGenPO[[#This Row],[Lead time delivery (day)]],"over deliverry","Ontime")</f>
        <v>Ontime</v>
      </c>
      <c r="AC628" s="202"/>
    </row>
    <row r="629" spans="1:29" s="6" customFormat="1" x14ac:dyDescent="0.3">
      <c r="A629" s="4">
        <f>ROW()-ROW(RawDataGenPO[[#Headers],[No.]])</f>
        <v>628</v>
      </c>
      <c r="B629" s="35" t="s">
        <v>16</v>
      </c>
      <c r="C629" s="73">
        <v>45595</v>
      </c>
      <c r="D629" s="38"/>
      <c r="E629" s="45"/>
      <c r="F629" s="73">
        <v>45595</v>
      </c>
      <c r="G629" s="4" t="s">
        <v>1343</v>
      </c>
      <c r="H629" s="4" t="s">
        <v>1344</v>
      </c>
      <c r="I629" s="156">
        <f>IF(RawDataGenPO[[#This Row],[PO No.]]="","",RawDataGenPO[[#This Row],[DMY Create PR]]+7)</f>
        <v>45602</v>
      </c>
      <c r="J629" s="156"/>
      <c r="K629" s="153">
        <v>60</v>
      </c>
      <c r="L629" s="4" t="s">
        <v>308</v>
      </c>
      <c r="M629" s="35" t="s">
        <v>309</v>
      </c>
      <c r="N629" s="35" t="s">
        <v>23</v>
      </c>
      <c r="O629" s="3">
        <v>4</v>
      </c>
      <c r="P629" s="39" t="s">
        <v>1348</v>
      </c>
      <c r="Q629" s="40">
        <v>1</v>
      </c>
      <c r="R629" s="4" t="s">
        <v>221</v>
      </c>
      <c r="S629" s="121">
        <f>RawDataGenPO[[#This Row],[Total price]]/RawDataGenPO[[#This Row],[Qty'']]</f>
        <v>13225</v>
      </c>
      <c r="T629" s="120">
        <v>13225</v>
      </c>
      <c r="U629" s="16"/>
      <c r="V629" s="35" t="s">
        <v>1346</v>
      </c>
      <c r="W629" s="4" t="s">
        <v>9</v>
      </c>
      <c r="X629" s="4"/>
      <c r="Y629" s="14">
        <v>45659</v>
      </c>
      <c r="Z629" s="14"/>
      <c r="AA629" s="191">
        <f>IF(RawDataGenPO[[#This Row],[Date Gen PO]]="","",RawDataGenPO[[#This Row],[Date recive bill]]-RawDataGenPO[[#This Row],[Date Gen PO]])</f>
        <v>57</v>
      </c>
      <c r="AB629" s="192" t="str">
        <f>IF(RawDataGenPO[[#This Row],[GRN-PO date (Day)]]&gt;RawDataGenPO[[#This Row],[Lead time delivery (day)]],"over deliverry","Ontime")</f>
        <v>Ontime</v>
      </c>
      <c r="AC629" s="195"/>
    </row>
    <row r="630" spans="1:29" s="6" customFormat="1" ht="29.25" x14ac:dyDescent="0.3">
      <c r="A630" s="4">
        <f>ROW()-ROW(RawDataGenPO[[#Headers],[No.]])</f>
        <v>629</v>
      </c>
      <c r="B630" s="35" t="s">
        <v>16</v>
      </c>
      <c r="C630" s="73">
        <v>45595</v>
      </c>
      <c r="D630" s="38"/>
      <c r="E630" s="45"/>
      <c r="F630" s="73">
        <v>45595</v>
      </c>
      <c r="G630" s="4" t="s">
        <v>1343</v>
      </c>
      <c r="H630" s="4" t="s">
        <v>1344</v>
      </c>
      <c r="I630" s="156">
        <f>IF(RawDataGenPO[[#This Row],[PO No.]]="","",RawDataGenPO[[#This Row],[DMY Create PR]]+7)</f>
        <v>45602</v>
      </c>
      <c r="J630" s="156"/>
      <c r="K630" s="153">
        <v>60</v>
      </c>
      <c r="L630" s="4" t="s">
        <v>308</v>
      </c>
      <c r="M630" s="35" t="s">
        <v>309</v>
      </c>
      <c r="N630" s="35" t="s">
        <v>23</v>
      </c>
      <c r="O630" s="3">
        <v>5</v>
      </c>
      <c r="P630" s="39" t="s">
        <v>1349</v>
      </c>
      <c r="Q630" s="40">
        <v>1</v>
      </c>
      <c r="R630" s="4" t="s">
        <v>221</v>
      </c>
      <c r="S630" s="121">
        <f>RawDataGenPO[[#This Row],[Total price]]/RawDataGenPO[[#This Row],[Qty'']]</f>
        <v>10766.36</v>
      </c>
      <c r="T630" s="120">
        <v>10766.36</v>
      </c>
      <c r="U630" s="16"/>
      <c r="V630" s="35" t="s">
        <v>1346</v>
      </c>
      <c r="W630" s="4" t="s">
        <v>9</v>
      </c>
      <c r="X630" s="4"/>
      <c r="Y630" s="14">
        <v>45659</v>
      </c>
      <c r="Z630" s="14"/>
      <c r="AA630" s="191">
        <f>IF(RawDataGenPO[[#This Row],[Date Gen PO]]="","",RawDataGenPO[[#This Row],[Date recive bill]]-RawDataGenPO[[#This Row],[Date Gen PO]])</f>
        <v>57</v>
      </c>
      <c r="AB630" s="192" t="str">
        <f>IF(RawDataGenPO[[#This Row],[GRN-PO date (Day)]]&gt;RawDataGenPO[[#This Row],[Lead time delivery (day)]],"over deliverry","Ontime")</f>
        <v>Ontime</v>
      </c>
      <c r="AC630" s="195"/>
    </row>
    <row r="631" spans="1:29" s="6" customFormat="1" ht="29.25" x14ac:dyDescent="0.3">
      <c r="A631" s="4">
        <f>ROW()-ROW(RawDataGenPO[[#Headers],[No.]])</f>
        <v>630</v>
      </c>
      <c r="B631" s="35" t="s">
        <v>16</v>
      </c>
      <c r="C631" s="73">
        <v>45595</v>
      </c>
      <c r="D631" s="38"/>
      <c r="E631" s="45"/>
      <c r="F631" s="73">
        <v>45595</v>
      </c>
      <c r="G631" s="4" t="s">
        <v>1343</v>
      </c>
      <c r="H631" s="4" t="s">
        <v>1344</v>
      </c>
      <c r="I631" s="156">
        <f>IF(RawDataGenPO[[#This Row],[PO No.]]="","",RawDataGenPO[[#This Row],[DMY Create PR]]+7)</f>
        <v>45602</v>
      </c>
      <c r="J631" s="156"/>
      <c r="K631" s="153">
        <v>60</v>
      </c>
      <c r="L631" s="4" t="s">
        <v>308</v>
      </c>
      <c r="M631" s="35" t="s">
        <v>309</v>
      </c>
      <c r="N631" s="35" t="s">
        <v>23</v>
      </c>
      <c r="O631" s="3">
        <v>6</v>
      </c>
      <c r="P631" s="39" t="s">
        <v>1349</v>
      </c>
      <c r="Q631" s="40">
        <v>1</v>
      </c>
      <c r="R631" s="4" t="s">
        <v>221</v>
      </c>
      <c r="S631" s="121">
        <f>RawDataGenPO[[#This Row],[Total price]]/RawDataGenPO[[#This Row],[Qty'']]</f>
        <v>10766.36</v>
      </c>
      <c r="T631" s="120">
        <v>10766.36</v>
      </c>
      <c r="U631" s="16"/>
      <c r="V631" s="35" t="s">
        <v>1346</v>
      </c>
      <c r="W631" s="4" t="s">
        <v>9</v>
      </c>
      <c r="X631" s="4"/>
      <c r="Y631" s="14">
        <v>45659</v>
      </c>
      <c r="Z631" s="14"/>
      <c r="AA631" s="191">
        <f>IF(RawDataGenPO[[#This Row],[Date Gen PO]]="","",RawDataGenPO[[#This Row],[Date recive bill]]-RawDataGenPO[[#This Row],[Date Gen PO]])</f>
        <v>57</v>
      </c>
      <c r="AB631" s="192" t="str">
        <f>IF(RawDataGenPO[[#This Row],[GRN-PO date (Day)]]&gt;RawDataGenPO[[#This Row],[Lead time delivery (day)]],"over deliverry","Ontime")</f>
        <v>Ontime</v>
      </c>
      <c r="AC631" s="195"/>
    </row>
    <row r="632" spans="1:29" s="6" customFormat="1" x14ac:dyDescent="0.3">
      <c r="A632" s="4">
        <f>ROW()-ROW(RawDataGenPO[[#Headers],[No.]])</f>
        <v>631</v>
      </c>
      <c r="B632" s="35" t="s">
        <v>16</v>
      </c>
      <c r="C632" s="73">
        <v>45595</v>
      </c>
      <c r="D632" s="38"/>
      <c r="E632" s="45"/>
      <c r="F632" s="73">
        <v>45595</v>
      </c>
      <c r="G632" s="4" t="s">
        <v>1343</v>
      </c>
      <c r="H632" s="4" t="s">
        <v>1344</v>
      </c>
      <c r="I632" s="156">
        <f>IF(RawDataGenPO[[#This Row],[PO No.]]="","",RawDataGenPO[[#This Row],[DMY Create PR]]+7)</f>
        <v>45602</v>
      </c>
      <c r="J632" s="156"/>
      <c r="K632" s="153">
        <v>60</v>
      </c>
      <c r="L632" s="4" t="s">
        <v>308</v>
      </c>
      <c r="M632" s="35" t="s">
        <v>309</v>
      </c>
      <c r="N632" s="35" t="s">
        <v>23</v>
      </c>
      <c r="O632" s="3">
        <v>7</v>
      </c>
      <c r="P632" s="39" t="s">
        <v>1350</v>
      </c>
      <c r="Q632" s="40">
        <v>1</v>
      </c>
      <c r="R632" s="4" t="s">
        <v>221</v>
      </c>
      <c r="S632" s="121">
        <f>RawDataGenPO[[#This Row],[Total price]]/RawDataGenPO[[#This Row],[Qty'']]</f>
        <v>4065.42</v>
      </c>
      <c r="T632" s="120">
        <v>4065.42</v>
      </c>
      <c r="U632" s="16"/>
      <c r="V632" s="35" t="s">
        <v>1346</v>
      </c>
      <c r="W632" s="4" t="s">
        <v>9</v>
      </c>
      <c r="X632" s="4"/>
      <c r="Y632" s="14">
        <v>45659</v>
      </c>
      <c r="Z632" s="14"/>
      <c r="AA632" s="191">
        <f>IF(RawDataGenPO[[#This Row],[Date Gen PO]]="","",RawDataGenPO[[#This Row],[Date recive bill]]-RawDataGenPO[[#This Row],[Date Gen PO]])</f>
        <v>57</v>
      </c>
      <c r="AB632" s="192" t="str">
        <f>IF(RawDataGenPO[[#This Row],[GRN-PO date (Day)]]&gt;RawDataGenPO[[#This Row],[Lead time delivery (day)]],"over deliverry","Ontime")</f>
        <v>Ontime</v>
      </c>
      <c r="AC632" s="195"/>
    </row>
    <row r="633" spans="1:29" ht="28.5" x14ac:dyDescent="0.25">
      <c r="A633" s="4">
        <f>ROW()-ROW(RawDataGenPO[[#Headers],[No.]])</f>
        <v>632</v>
      </c>
      <c r="B633" s="35" t="s">
        <v>16</v>
      </c>
      <c r="C633" s="73">
        <v>45610</v>
      </c>
      <c r="E633" s="45"/>
      <c r="F633" s="73">
        <v>45610</v>
      </c>
      <c r="G633" s="4" t="s">
        <v>1351</v>
      </c>
      <c r="H633" s="4" t="s">
        <v>1352</v>
      </c>
      <c r="I633" s="156">
        <f>IF(RawDataGenPO[[#This Row],[PO No.]]="","",RawDataGenPO[[#This Row],[DMY Create PR]]+7)</f>
        <v>45617</v>
      </c>
      <c r="J633" s="156"/>
      <c r="K633" s="153">
        <v>20</v>
      </c>
      <c r="L633" s="4" t="s">
        <v>193</v>
      </c>
      <c r="M633" s="35" t="s">
        <v>128</v>
      </c>
      <c r="N633" s="35" t="s">
        <v>38</v>
      </c>
      <c r="O633" s="3">
        <v>1</v>
      </c>
      <c r="P633" s="39" t="s">
        <v>1353</v>
      </c>
      <c r="Q633" s="40">
        <v>1</v>
      </c>
      <c r="R633" s="4" t="s">
        <v>221</v>
      </c>
      <c r="S633" s="113">
        <f>RawDataGenPO[[#This Row],[Total price]]/RawDataGenPO[[#This Row],[Qty'']]</f>
        <v>1750</v>
      </c>
      <c r="T633" s="46">
        <v>1750</v>
      </c>
      <c r="U633" s="16"/>
      <c r="V633" s="35" t="s">
        <v>416</v>
      </c>
      <c r="W633" s="4" t="s">
        <v>9</v>
      </c>
      <c r="Y633" s="14">
        <v>45628</v>
      </c>
      <c r="AA633" s="191">
        <f>IF(RawDataGenPO[[#This Row],[Date Gen PO]]="","",RawDataGenPO[[#This Row],[Date recive bill]]-RawDataGenPO[[#This Row],[Date Gen PO]])</f>
        <v>11</v>
      </c>
      <c r="AB633" s="192" t="str">
        <f>IF(RawDataGenPO[[#This Row],[GRN-PO date (Day)]]&gt;RawDataGenPO[[#This Row],[Lead time delivery (day)]],"over deliverry","Ontime")</f>
        <v>Ontime</v>
      </c>
      <c r="AC633" s="195"/>
    </row>
    <row r="634" spans="1:29" ht="114" x14ac:dyDescent="0.25">
      <c r="A634" s="4">
        <f>ROW()-ROW(RawDataGenPO[[#Headers],[No.]])</f>
        <v>633</v>
      </c>
      <c r="B634" s="35" t="s">
        <v>17</v>
      </c>
      <c r="C634" s="73">
        <v>45547</v>
      </c>
      <c r="E634" s="45"/>
      <c r="F634" s="73">
        <v>45547</v>
      </c>
      <c r="G634" s="4" t="s">
        <v>1354</v>
      </c>
      <c r="H634" s="4" t="s">
        <v>1355</v>
      </c>
      <c r="I634" s="156">
        <f>IF(RawDataGenPO[[#This Row],[PO No.]]="","",RawDataGenPO[[#This Row],[DMY Create PR]]+7)</f>
        <v>45554</v>
      </c>
      <c r="J634" s="156"/>
      <c r="K634" s="153">
        <v>60</v>
      </c>
      <c r="L634" s="4" t="s">
        <v>308</v>
      </c>
      <c r="M634" s="35" t="s">
        <v>623</v>
      </c>
      <c r="N634" s="35" t="s">
        <v>23</v>
      </c>
      <c r="O634" s="4">
        <v>1</v>
      </c>
      <c r="P634" s="39" t="s">
        <v>1356</v>
      </c>
      <c r="Q634" s="40">
        <v>1</v>
      </c>
      <c r="R634" s="4" t="s">
        <v>221</v>
      </c>
      <c r="S634" s="113">
        <f>RawDataGenPO[[#This Row],[Total price]]/RawDataGenPO[[#This Row],[Qty'']]</f>
        <v>15900</v>
      </c>
      <c r="T634" s="46">
        <v>15900</v>
      </c>
      <c r="U634" s="13" t="s">
        <v>149</v>
      </c>
      <c r="V634" s="35" t="s">
        <v>1357</v>
      </c>
      <c r="W634" s="4" t="s">
        <v>9</v>
      </c>
      <c r="Y634" s="14">
        <v>45602</v>
      </c>
      <c r="AA634" s="191">
        <f>IF(RawDataGenPO[[#This Row],[Date Gen PO]]="","",RawDataGenPO[[#This Row],[Date recive bill]]-RawDataGenPO[[#This Row],[Date Gen PO]])</f>
        <v>48</v>
      </c>
      <c r="AB634" s="192" t="str">
        <f>IF(RawDataGenPO[[#This Row],[GRN-PO date (Day)]]&gt;RawDataGenPO[[#This Row],[Lead time delivery (day)]],"over deliverry","Ontime")</f>
        <v>Ontime</v>
      </c>
      <c r="AC634" s="195"/>
    </row>
    <row r="635" spans="1:29" s="6" customFormat="1" ht="14.25" x14ac:dyDescent="0.25">
      <c r="A635" s="4">
        <f>ROW()-ROW(RawDataGenPO[[#Headers],[No.]])</f>
        <v>634</v>
      </c>
      <c r="B635" s="35" t="s">
        <v>18</v>
      </c>
      <c r="C635" s="73">
        <v>45610</v>
      </c>
      <c r="D635" s="38"/>
      <c r="E635" s="45"/>
      <c r="F635" s="73">
        <v>45610</v>
      </c>
      <c r="G635" s="4" t="s">
        <v>1358</v>
      </c>
      <c r="H635" s="4" t="s">
        <v>1359</v>
      </c>
      <c r="I635" s="156">
        <f>IF(RawDataGenPO[[#This Row],[PO No.]]="","",RawDataGenPO[[#This Row],[DMY Create PR]]+7)</f>
        <v>45617</v>
      </c>
      <c r="J635" s="156"/>
      <c r="K635" s="153">
        <v>60</v>
      </c>
      <c r="L635" s="4" t="s">
        <v>1273</v>
      </c>
      <c r="M635" s="35" t="s">
        <v>217</v>
      </c>
      <c r="N635" s="35" t="s">
        <v>23</v>
      </c>
      <c r="O635" s="3">
        <v>1</v>
      </c>
      <c r="P635" s="39" t="s">
        <v>1360</v>
      </c>
      <c r="Q635" s="40">
        <v>2</v>
      </c>
      <c r="R635" s="4" t="s">
        <v>221</v>
      </c>
      <c r="S635" s="113">
        <f>RawDataGenPO[[#This Row],[Total price]]/RawDataGenPO[[#This Row],[Qty'']]</f>
        <v>2540</v>
      </c>
      <c r="T635" s="46">
        <v>5080</v>
      </c>
      <c r="U635" s="16"/>
      <c r="V635" s="35" t="s">
        <v>1361</v>
      </c>
      <c r="W635" s="146" t="s">
        <v>9</v>
      </c>
      <c r="X635" s="4"/>
      <c r="Y635" s="14">
        <v>45659</v>
      </c>
      <c r="Z635" s="14"/>
      <c r="AA635" s="191">
        <f>IF(RawDataGenPO[[#This Row],[Date Gen PO]]="","",RawDataGenPO[[#This Row],[Date recive bill]]-RawDataGenPO[[#This Row],[Date Gen PO]])</f>
        <v>42</v>
      </c>
      <c r="AB635" s="192" t="str">
        <f>IF(RawDataGenPO[[#This Row],[GRN-PO date (Day)]]&gt;RawDataGenPO[[#This Row],[Lead time delivery (day)]],"over deliverry","Ontime")</f>
        <v>Ontime</v>
      </c>
      <c r="AC635" s="195"/>
    </row>
    <row r="636" spans="1:29" s="6" customFormat="1" ht="14.25" x14ac:dyDescent="0.25">
      <c r="A636" s="4">
        <f>ROW()-ROW(RawDataGenPO[[#Headers],[No.]])</f>
        <v>635</v>
      </c>
      <c r="B636" s="35" t="s">
        <v>18</v>
      </c>
      <c r="C636" s="73">
        <v>45610</v>
      </c>
      <c r="D636" s="38"/>
      <c r="E636" s="45"/>
      <c r="F636" s="73">
        <v>45610</v>
      </c>
      <c r="G636" s="4" t="s">
        <v>1358</v>
      </c>
      <c r="H636" s="4" t="s">
        <v>1359</v>
      </c>
      <c r="I636" s="156">
        <f>IF(RawDataGenPO[[#This Row],[PO No.]]="","",RawDataGenPO[[#This Row],[DMY Create PR]]+7)</f>
        <v>45617</v>
      </c>
      <c r="J636" s="156"/>
      <c r="K636" s="153">
        <v>60</v>
      </c>
      <c r="L636" s="4" t="s">
        <v>1273</v>
      </c>
      <c r="M636" s="35" t="s">
        <v>217</v>
      </c>
      <c r="N636" s="35" t="s">
        <v>23</v>
      </c>
      <c r="O636" s="3">
        <v>2</v>
      </c>
      <c r="P636" s="39" t="s">
        <v>1362</v>
      </c>
      <c r="Q636" s="40">
        <v>1</v>
      </c>
      <c r="R636" s="4" t="s">
        <v>221</v>
      </c>
      <c r="S636" s="113">
        <f>RawDataGenPO[[#This Row],[Total price]]/RawDataGenPO[[#This Row],[Qty'']]</f>
        <v>2625</v>
      </c>
      <c r="T636" s="46">
        <v>2625</v>
      </c>
      <c r="U636" s="16"/>
      <c r="V636" s="35" t="s">
        <v>1361</v>
      </c>
      <c r="W636" s="146" t="s">
        <v>9</v>
      </c>
      <c r="X636" s="4"/>
      <c r="Y636" s="14">
        <v>45659</v>
      </c>
      <c r="Z636" s="14"/>
      <c r="AA636" s="191">
        <f>IF(RawDataGenPO[[#This Row],[Date Gen PO]]="","",RawDataGenPO[[#This Row],[Date recive bill]]-RawDataGenPO[[#This Row],[Date Gen PO]])</f>
        <v>42</v>
      </c>
      <c r="AB636" s="192" t="str">
        <f>IF(RawDataGenPO[[#This Row],[GRN-PO date (Day)]]&gt;RawDataGenPO[[#This Row],[Lead time delivery (day)]],"over deliverry","Ontime")</f>
        <v>Ontime</v>
      </c>
      <c r="AC636" s="195"/>
    </row>
    <row r="637" spans="1:29" s="6" customFormat="1" ht="28.5" x14ac:dyDescent="0.25">
      <c r="A637" s="4">
        <f>ROW()-ROW(RawDataGenPO[[#Headers],[No.]])</f>
        <v>636</v>
      </c>
      <c r="B637" s="35" t="s">
        <v>18</v>
      </c>
      <c r="C637" s="73">
        <v>45610</v>
      </c>
      <c r="D637" s="38"/>
      <c r="E637" s="45"/>
      <c r="F637" s="73">
        <v>45610</v>
      </c>
      <c r="G637" s="4" t="s">
        <v>1358</v>
      </c>
      <c r="H637" s="4" t="s">
        <v>1359</v>
      </c>
      <c r="I637" s="156">
        <f>IF(RawDataGenPO[[#This Row],[PO No.]]="","",RawDataGenPO[[#This Row],[DMY Create PR]]+7)</f>
        <v>45617</v>
      </c>
      <c r="J637" s="156"/>
      <c r="K637" s="153">
        <v>60</v>
      </c>
      <c r="L637" s="4" t="s">
        <v>1273</v>
      </c>
      <c r="M637" s="35" t="s">
        <v>217</v>
      </c>
      <c r="N637" s="35" t="s">
        <v>23</v>
      </c>
      <c r="O637" s="3">
        <v>3</v>
      </c>
      <c r="P637" s="39" t="s">
        <v>1363</v>
      </c>
      <c r="Q637" s="40">
        <v>1</v>
      </c>
      <c r="R637" s="4" t="s">
        <v>221</v>
      </c>
      <c r="S637" s="113">
        <f>RawDataGenPO[[#This Row],[Total price]]/RawDataGenPO[[#This Row],[Qty'']]</f>
        <v>4584</v>
      </c>
      <c r="T637" s="46">
        <v>4584</v>
      </c>
      <c r="U637" s="16"/>
      <c r="V637" s="35" t="s">
        <v>1361</v>
      </c>
      <c r="W637" s="146" t="s">
        <v>9</v>
      </c>
      <c r="X637" s="4"/>
      <c r="Y637" s="14">
        <v>45659</v>
      </c>
      <c r="Z637" s="14"/>
      <c r="AA637" s="191">
        <f>IF(RawDataGenPO[[#This Row],[Date Gen PO]]="","",RawDataGenPO[[#This Row],[Date recive bill]]-RawDataGenPO[[#This Row],[Date Gen PO]])</f>
        <v>42</v>
      </c>
      <c r="AB637" s="192" t="str">
        <f>IF(RawDataGenPO[[#This Row],[GRN-PO date (Day)]]&gt;RawDataGenPO[[#This Row],[Lead time delivery (day)]],"over deliverry","Ontime")</f>
        <v>Ontime</v>
      </c>
      <c r="AC637" s="195"/>
    </row>
    <row r="638" spans="1:29" s="6" customFormat="1" ht="28.5" x14ac:dyDescent="0.25">
      <c r="A638" s="4">
        <f>ROW()-ROW(RawDataGenPO[[#Headers],[No.]])</f>
        <v>637</v>
      </c>
      <c r="B638" s="35" t="s">
        <v>18</v>
      </c>
      <c r="C638" s="73">
        <v>45611</v>
      </c>
      <c r="D638" s="38"/>
      <c r="E638" s="45"/>
      <c r="F638" s="73">
        <v>45611</v>
      </c>
      <c r="G638" s="4" t="s">
        <v>1364</v>
      </c>
      <c r="H638" s="4" t="s">
        <v>1365</v>
      </c>
      <c r="I638" s="156">
        <f>IF(RawDataGenPO[[#This Row],[PO No.]]="","",RawDataGenPO[[#This Row],[DMY Create PR]]+7)</f>
        <v>45618</v>
      </c>
      <c r="J638" s="156"/>
      <c r="K638" s="153">
        <v>30</v>
      </c>
      <c r="L638" s="4" t="s">
        <v>145</v>
      </c>
      <c r="M638" s="35" t="s">
        <v>623</v>
      </c>
      <c r="N638" s="35" t="s">
        <v>23</v>
      </c>
      <c r="O638" s="3">
        <v>1</v>
      </c>
      <c r="P638" s="39" t="s">
        <v>1366</v>
      </c>
      <c r="Q638" s="40">
        <v>1</v>
      </c>
      <c r="R638" s="4" t="s">
        <v>221</v>
      </c>
      <c r="S638" s="113">
        <f>RawDataGenPO[[#This Row],[Total price]]/RawDataGenPO[[#This Row],[Qty'']]</f>
        <v>1560</v>
      </c>
      <c r="T638" s="46">
        <v>1560</v>
      </c>
      <c r="U638" s="16"/>
      <c r="V638" s="35" t="s">
        <v>358</v>
      </c>
      <c r="W638" s="146" t="s">
        <v>9</v>
      </c>
      <c r="X638" s="4"/>
      <c r="Y638" s="14">
        <v>45639</v>
      </c>
      <c r="Z638" s="14"/>
      <c r="AA638" s="191">
        <f>IF(RawDataGenPO[[#This Row],[Date Gen PO]]="","",RawDataGenPO[[#This Row],[Date recive bill]]-RawDataGenPO[[#This Row],[Date Gen PO]])</f>
        <v>21</v>
      </c>
      <c r="AB638" s="192" t="str">
        <f>IF(RawDataGenPO[[#This Row],[GRN-PO date (Day)]]&gt;RawDataGenPO[[#This Row],[Lead time delivery (day)]],"over deliverry","Ontime")</f>
        <v>Ontime</v>
      </c>
      <c r="AC638" s="195"/>
    </row>
    <row r="639" spans="1:29" s="6" customFormat="1" ht="14.25" x14ac:dyDescent="0.25">
      <c r="A639" s="4">
        <f>ROW()-ROW(RawDataGenPO[[#Headers],[No.]])</f>
        <v>638</v>
      </c>
      <c r="B639" s="35" t="s">
        <v>18</v>
      </c>
      <c r="C639" s="73">
        <v>45597</v>
      </c>
      <c r="D639" s="38"/>
      <c r="E639" s="45"/>
      <c r="F639" s="73">
        <v>45597</v>
      </c>
      <c r="G639" s="4" t="s">
        <v>1367</v>
      </c>
      <c r="H639" s="4" t="s">
        <v>1368</v>
      </c>
      <c r="I639" s="156">
        <f>IF(RawDataGenPO[[#This Row],[PO No.]]="","",RawDataGenPO[[#This Row],[DMY Create PR]]+7)</f>
        <v>45604</v>
      </c>
      <c r="J639" s="156"/>
      <c r="K639" s="153">
        <v>60</v>
      </c>
      <c r="L639" s="4" t="s">
        <v>145</v>
      </c>
      <c r="M639" s="35" t="s">
        <v>309</v>
      </c>
      <c r="N639" s="35" t="s">
        <v>85</v>
      </c>
      <c r="O639" s="3">
        <v>1</v>
      </c>
      <c r="P639" s="39" t="s">
        <v>1369</v>
      </c>
      <c r="Q639" s="40">
        <v>12</v>
      </c>
      <c r="R639" s="4" t="s">
        <v>1370</v>
      </c>
      <c r="S639" s="113">
        <f>RawDataGenPO[[#This Row],[Total price]]/RawDataGenPO[[#This Row],[Qty'']]</f>
        <v>375</v>
      </c>
      <c r="T639" s="46">
        <v>4500</v>
      </c>
      <c r="U639" s="16"/>
      <c r="V639" s="35" t="s">
        <v>1371</v>
      </c>
      <c r="W639" s="146" t="s">
        <v>9</v>
      </c>
      <c r="X639" s="4"/>
      <c r="Y639" s="14">
        <v>45645</v>
      </c>
      <c r="Z639" s="14"/>
      <c r="AA639" s="191">
        <f>IF(RawDataGenPO[[#This Row],[Date Gen PO]]="","",RawDataGenPO[[#This Row],[Date recive bill]]-RawDataGenPO[[#This Row],[Date Gen PO]])</f>
        <v>41</v>
      </c>
      <c r="AB639" s="192" t="str">
        <f>IF(RawDataGenPO[[#This Row],[GRN-PO date (Day)]]&gt;RawDataGenPO[[#This Row],[Lead time delivery (day)]],"over deliverry","Ontime")</f>
        <v>Ontime</v>
      </c>
      <c r="AC639" s="195"/>
    </row>
    <row r="640" spans="1:29" s="6" customFormat="1" ht="71.25" x14ac:dyDescent="0.25">
      <c r="A640" s="4">
        <f>ROW()-ROW(RawDataGenPO[[#Headers],[No.]])</f>
        <v>639</v>
      </c>
      <c r="B640" s="35" t="s">
        <v>18</v>
      </c>
      <c r="C640" s="73">
        <v>45604</v>
      </c>
      <c r="D640" s="38"/>
      <c r="E640" s="45"/>
      <c r="F640" s="73">
        <v>45604</v>
      </c>
      <c r="G640" s="4" t="s">
        <v>1372</v>
      </c>
      <c r="H640" s="4" t="s">
        <v>1373</v>
      </c>
      <c r="I640" s="156">
        <f>IF(RawDataGenPO[[#This Row],[PO No.]]="","",RawDataGenPO[[#This Row],[DMY Create PR]]+7)</f>
        <v>45611</v>
      </c>
      <c r="J640" s="156"/>
      <c r="K640" s="153">
        <v>60</v>
      </c>
      <c r="L640" s="4" t="s">
        <v>489</v>
      </c>
      <c r="M640" s="35" t="s">
        <v>309</v>
      </c>
      <c r="N640" s="35" t="s">
        <v>36</v>
      </c>
      <c r="O640" s="3">
        <v>1</v>
      </c>
      <c r="P640" s="39" t="s">
        <v>1374</v>
      </c>
      <c r="Q640" s="40">
        <v>1</v>
      </c>
      <c r="R640" s="4" t="s">
        <v>481</v>
      </c>
      <c r="S640" s="113">
        <f>RawDataGenPO[[#This Row],[Total price]]/RawDataGenPO[[#This Row],[Qty'']]</f>
        <v>5250</v>
      </c>
      <c r="T640" s="46">
        <v>5250</v>
      </c>
      <c r="U640" s="16"/>
      <c r="V640" s="35" t="s">
        <v>505</v>
      </c>
      <c r="W640" s="146" t="s">
        <v>9</v>
      </c>
      <c r="X640" s="4"/>
      <c r="Y640" s="14">
        <v>45646</v>
      </c>
      <c r="Z640" s="14"/>
      <c r="AA640" s="191">
        <f>IF(RawDataGenPO[[#This Row],[Date Gen PO]]="","",RawDataGenPO[[#This Row],[Date recive bill]]-RawDataGenPO[[#This Row],[Date Gen PO]])</f>
        <v>35</v>
      </c>
      <c r="AB640" s="192" t="str">
        <f>IF(RawDataGenPO[[#This Row],[GRN-PO date (Day)]]&gt;RawDataGenPO[[#This Row],[Lead time delivery (day)]],"over deliverry","Ontime")</f>
        <v>Ontime</v>
      </c>
      <c r="AC640" s="195"/>
    </row>
    <row r="641" spans="1:29" ht="14.25" x14ac:dyDescent="0.25">
      <c r="A641" s="4">
        <f>ROW()-ROW(RawDataGenPO[[#Headers],[No.]])</f>
        <v>640</v>
      </c>
      <c r="B641" s="35" t="s">
        <v>18</v>
      </c>
      <c r="C641" s="73">
        <v>45610</v>
      </c>
      <c r="E641" s="45"/>
      <c r="F641" s="73">
        <v>45610</v>
      </c>
      <c r="G641" s="4" t="s">
        <v>1375</v>
      </c>
      <c r="H641" s="4" t="s">
        <v>1376</v>
      </c>
      <c r="I641" s="156">
        <f>IF(RawDataGenPO[[#This Row],[PO No.]]="","",RawDataGenPO[[#This Row],[DMY Create PR]]+7)</f>
        <v>45617</v>
      </c>
      <c r="J641" s="156"/>
      <c r="K641" s="153">
        <v>100</v>
      </c>
      <c r="L641" s="4" t="s">
        <v>489</v>
      </c>
      <c r="M641" s="35" t="s">
        <v>30</v>
      </c>
      <c r="N641" s="35" t="s">
        <v>34</v>
      </c>
      <c r="O641" s="3">
        <v>1</v>
      </c>
      <c r="P641" s="39" t="s">
        <v>1377</v>
      </c>
      <c r="Q641" s="40">
        <v>1</v>
      </c>
      <c r="R641" s="4" t="s">
        <v>487</v>
      </c>
      <c r="S641" s="113">
        <f>RawDataGenPO[[#This Row],[Total price]]/RawDataGenPO[[#This Row],[Qty'']]</f>
        <v>55000</v>
      </c>
      <c r="T641" s="46">
        <v>55000</v>
      </c>
      <c r="U641" s="16"/>
      <c r="V641" s="35" t="s">
        <v>1378</v>
      </c>
      <c r="W641" s="146" t="s">
        <v>9</v>
      </c>
      <c r="X641" s="4" t="s">
        <v>1379</v>
      </c>
      <c r="Y641" s="14">
        <v>45717</v>
      </c>
      <c r="AA641" s="191">
        <f>IF(RawDataGenPO[[#This Row],[Date Gen PO]]="","",RawDataGenPO[[#This Row],[Date recive bill]]-RawDataGenPO[[#This Row],[Date Gen PO]])</f>
        <v>100</v>
      </c>
      <c r="AB641" s="192" t="str">
        <f>IF(RawDataGenPO[[#This Row],[GRN-PO date (Day)]]&gt;RawDataGenPO[[#This Row],[Lead time delivery (day)]],"over deliverry","Ontime")</f>
        <v>Ontime</v>
      </c>
      <c r="AC641" s="195"/>
    </row>
    <row r="642" spans="1:29" ht="14.25" x14ac:dyDescent="0.25">
      <c r="A642" s="4">
        <f>ROW()-ROW(RawDataGenPO[[#Headers],[No.]])</f>
        <v>641</v>
      </c>
      <c r="B642" s="35" t="s">
        <v>18</v>
      </c>
      <c r="C642" s="73">
        <v>45610</v>
      </c>
      <c r="E642" s="45"/>
      <c r="F642" s="73">
        <v>45610</v>
      </c>
      <c r="G642" s="4" t="s">
        <v>1375</v>
      </c>
      <c r="H642" s="4" t="s">
        <v>1376</v>
      </c>
      <c r="I642" s="156">
        <f>IF(RawDataGenPO[[#This Row],[PO No.]]="","",RawDataGenPO[[#This Row],[DMY Create PR]]+7)</f>
        <v>45617</v>
      </c>
      <c r="J642" s="156"/>
      <c r="K642" s="153">
        <v>100</v>
      </c>
      <c r="L642" s="4" t="s">
        <v>145</v>
      </c>
      <c r="M642" s="35" t="s">
        <v>30</v>
      </c>
      <c r="N642" s="35" t="s">
        <v>34</v>
      </c>
      <c r="O642" s="3">
        <v>2</v>
      </c>
      <c r="P642" s="39" t="s">
        <v>1380</v>
      </c>
      <c r="Q642" s="40">
        <v>6</v>
      </c>
      <c r="R642" s="4" t="s">
        <v>487</v>
      </c>
      <c r="S642" s="113">
        <f>RawDataGenPO[[#This Row],[Total price]]/RawDataGenPO[[#This Row],[Qty'']]</f>
        <v>6200</v>
      </c>
      <c r="T642" s="46">
        <v>37200</v>
      </c>
      <c r="U642" s="16"/>
      <c r="V642" s="35" t="s">
        <v>1378</v>
      </c>
      <c r="W642" s="146" t="s">
        <v>9</v>
      </c>
      <c r="X642" s="4" t="s">
        <v>1379</v>
      </c>
      <c r="Y642" s="14">
        <v>45717</v>
      </c>
      <c r="AA642" s="191">
        <f>IF(RawDataGenPO[[#This Row],[Date Gen PO]]="","",RawDataGenPO[[#This Row],[Date recive bill]]-RawDataGenPO[[#This Row],[Date Gen PO]])</f>
        <v>100</v>
      </c>
      <c r="AB642" s="192" t="str">
        <f>IF(RawDataGenPO[[#This Row],[GRN-PO date (Day)]]&gt;RawDataGenPO[[#This Row],[Lead time delivery (day)]],"over deliverry","Ontime")</f>
        <v>Ontime</v>
      </c>
      <c r="AC642" s="195"/>
    </row>
    <row r="643" spans="1:29" s="6" customFormat="1" ht="14.25" x14ac:dyDescent="0.25">
      <c r="A643" s="4">
        <f>ROW()-ROW(RawDataGenPO[[#Headers],[No.]])</f>
        <v>642</v>
      </c>
      <c r="B643" s="35" t="s">
        <v>18</v>
      </c>
      <c r="C643" s="73">
        <v>45611</v>
      </c>
      <c r="D643" s="38"/>
      <c r="E643" s="45"/>
      <c r="F643" s="73">
        <v>45611</v>
      </c>
      <c r="G643" s="4" t="s">
        <v>1381</v>
      </c>
      <c r="H643" s="4" t="s">
        <v>1382</v>
      </c>
      <c r="I643" s="156">
        <f>IF(RawDataGenPO[[#This Row],[PO No.]]="","",RawDataGenPO[[#This Row],[DMY Create PR]]+7)</f>
        <v>45618</v>
      </c>
      <c r="J643" s="156"/>
      <c r="K643" s="153">
        <v>30</v>
      </c>
      <c r="L643" s="4" t="s">
        <v>1273</v>
      </c>
      <c r="M643" s="35" t="s">
        <v>623</v>
      </c>
      <c r="N643" s="35" t="s">
        <v>28</v>
      </c>
      <c r="O643" s="3">
        <v>1</v>
      </c>
      <c r="P643" s="39" t="s">
        <v>1383</v>
      </c>
      <c r="Q643" s="40">
        <v>5</v>
      </c>
      <c r="R643" s="4" t="s">
        <v>221</v>
      </c>
      <c r="S643" s="113">
        <f>RawDataGenPO[[#This Row],[Total price]]/RawDataGenPO[[#This Row],[Qty'']]</f>
        <v>690</v>
      </c>
      <c r="T643" s="46">
        <v>3450</v>
      </c>
      <c r="U643" s="16"/>
      <c r="V643" s="35" t="s">
        <v>358</v>
      </c>
      <c r="W643" s="146" t="s">
        <v>9</v>
      </c>
      <c r="X643" s="4"/>
      <c r="Y643" s="14">
        <v>45639</v>
      </c>
      <c r="Z643" s="14"/>
      <c r="AA643" s="191">
        <f>IF(RawDataGenPO[[#This Row],[Date Gen PO]]="","",RawDataGenPO[[#This Row],[Date recive bill]]-RawDataGenPO[[#This Row],[Date Gen PO]])</f>
        <v>21</v>
      </c>
      <c r="AB643" s="192" t="str">
        <f>IF(RawDataGenPO[[#This Row],[GRN-PO date (Day)]]&gt;RawDataGenPO[[#This Row],[Lead time delivery (day)]],"over deliverry","Ontime")</f>
        <v>Ontime</v>
      </c>
      <c r="AC643" s="195"/>
    </row>
    <row r="644" spans="1:29" s="6" customFormat="1" ht="14.25" x14ac:dyDescent="0.25">
      <c r="A644" s="4">
        <f>ROW()-ROW(RawDataGenPO[[#Headers],[No.]])</f>
        <v>643</v>
      </c>
      <c r="B644" s="35" t="s">
        <v>18</v>
      </c>
      <c r="C644" s="73">
        <v>45611</v>
      </c>
      <c r="D644" s="38"/>
      <c r="E644" s="45"/>
      <c r="F644" s="73">
        <v>45611</v>
      </c>
      <c r="G644" s="4" t="s">
        <v>1381</v>
      </c>
      <c r="H644" s="4" t="s">
        <v>1384</v>
      </c>
      <c r="I644" s="156">
        <f>IF(RawDataGenPO[[#This Row],[PO No.]]="","",RawDataGenPO[[#This Row],[DMY Create PR]]+7)</f>
        <v>45618</v>
      </c>
      <c r="J644" s="156"/>
      <c r="K644" s="153">
        <v>30</v>
      </c>
      <c r="L644" s="4" t="s">
        <v>1385</v>
      </c>
      <c r="M644" s="35" t="s">
        <v>623</v>
      </c>
      <c r="N644" s="35" t="s">
        <v>28</v>
      </c>
      <c r="O644" s="3">
        <v>2</v>
      </c>
      <c r="P644" s="39" t="s">
        <v>1386</v>
      </c>
      <c r="Q644" s="40">
        <v>5</v>
      </c>
      <c r="R644" s="4" t="s">
        <v>221</v>
      </c>
      <c r="S644" s="113">
        <f>RawDataGenPO[[#This Row],[Total price]]/RawDataGenPO[[#This Row],[Qty'']]</f>
        <v>315</v>
      </c>
      <c r="T644" s="46">
        <v>1575</v>
      </c>
      <c r="U644" s="16"/>
      <c r="V644" s="35" t="s">
        <v>681</v>
      </c>
      <c r="W644" s="146" t="s">
        <v>9</v>
      </c>
      <c r="X644" s="4"/>
      <c r="Y644" s="14">
        <v>45637</v>
      </c>
      <c r="Z644" s="14"/>
      <c r="AA644" s="191">
        <f>IF(RawDataGenPO[[#This Row],[Date Gen PO]]="","",RawDataGenPO[[#This Row],[Date recive bill]]-RawDataGenPO[[#This Row],[Date Gen PO]])</f>
        <v>19</v>
      </c>
      <c r="AB644" s="192" t="str">
        <f>IF(RawDataGenPO[[#This Row],[GRN-PO date (Day)]]&gt;RawDataGenPO[[#This Row],[Lead time delivery (day)]],"over deliverry","Ontime")</f>
        <v>Ontime</v>
      </c>
      <c r="AC644" s="195"/>
    </row>
    <row r="645" spans="1:29" s="6" customFormat="1" ht="14.25" x14ac:dyDescent="0.25">
      <c r="A645" s="4">
        <f>ROW()-ROW(RawDataGenPO[[#Headers],[No.]])</f>
        <v>644</v>
      </c>
      <c r="B645" s="35" t="s">
        <v>18</v>
      </c>
      <c r="C645" s="73">
        <v>45621</v>
      </c>
      <c r="D645" s="38"/>
      <c r="E645" s="45"/>
      <c r="F645" s="73">
        <v>45621</v>
      </c>
      <c r="G645" s="4" t="s">
        <v>1387</v>
      </c>
      <c r="H645" s="4" t="s">
        <v>1388</v>
      </c>
      <c r="I645" s="156">
        <f>IF(RawDataGenPO[[#This Row],[PO No.]]="","",RawDataGenPO[[#This Row],[DMY Create PR]]+7)</f>
        <v>45628</v>
      </c>
      <c r="J645" s="156"/>
      <c r="K645" s="153">
        <f>IF(RawDataGenPO[[#This Row],[PO No.]]="","",10)</f>
        <v>10</v>
      </c>
      <c r="L645" s="4" t="s">
        <v>1389</v>
      </c>
      <c r="M645" s="35" t="s">
        <v>154</v>
      </c>
      <c r="N645" s="35" t="s">
        <v>32</v>
      </c>
      <c r="O645" s="3">
        <v>1</v>
      </c>
      <c r="P645" s="210" t="s">
        <v>116</v>
      </c>
      <c r="Q645" s="211">
        <v>20</v>
      </c>
      <c r="R645" s="212" t="s">
        <v>1390</v>
      </c>
      <c r="S645" s="215">
        <f>RawDataGenPO[[#This Row],[Total price]]/RawDataGenPO[[#This Row],[Qty'']]</f>
        <v>3900</v>
      </c>
      <c r="T645" s="216">
        <v>78000</v>
      </c>
      <c r="U645" s="16"/>
      <c r="V645" s="35" t="s">
        <v>156</v>
      </c>
      <c r="W645" s="4" t="s">
        <v>9</v>
      </c>
      <c r="X645" s="4"/>
      <c r="Y645" s="14">
        <v>45631</v>
      </c>
      <c r="Z645" s="14"/>
      <c r="AA645" s="191">
        <f>IF(RawDataGenPO[[#This Row],[Date Gen PO]]="","",RawDataGenPO[[#This Row],[Date recive bill]]-RawDataGenPO[[#This Row],[Date Gen PO]])</f>
        <v>3</v>
      </c>
      <c r="AB645" s="192" t="str">
        <f>IF(RawDataGenPO[[#This Row],[GRN-PO date (Day)]]&gt;RawDataGenPO[[#This Row],[Lead time delivery (day)]],"over deliverry","Ontime")</f>
        <v>Ontime</v>
      </c>
      <c r="AC645" s="195"/>
    </row>
    <row r="646" spans="1:29" s="6" customFormat="1" ht="14.25" x14ac:dyDescent="0.25">
      <c r="A646" s="4">
        <f>ROW()-ROW(RawDataGenPO[[#Headers],[No.]])</f>
        <v>645</v>
      </c>
      <c r="B646" s="35" t="s">
        <v>18</v>
      </c>
      <c r="C646" s="73">
        <v>45621</v>
      </c>
      <c r="D646" s="38"/>
      <c r="E646" s="45"/>
      <c r="F646" s="73">
        <v>45621</v>
      </c>
      <c r="G646" s="4" t="s">
        <v>1387</v>
      </c>
      <c r="H646" s="4" t="s">
        <v>1388</v>
      </c>
      <c r="I646" s="156">
        <f>IF(RawDataGenPO[[#This Row],[PO No.]]="","",RawDataGenPO[[#This Row],[DMY Create PR]]+7)</f>
        <v>45628</v>
      </c>
      <c r="J646" s="156"/>
      <c r="K646" s="153">
        <f>IF(RawDataGenPO[[#This Row],[PO No.]]="","",10)</f>
        <v>10</v>
      </c>
      <c r="L646" s="4" t="s">
        <v>1391</v>
      </c>
      <c r="M646" s="35" t="s">
        <v>154</v>
      </c>
      <c r="N646" s="35" t="s">
        <v>32</v>
      </c>
      <c r="O646" s="3">
        <v>2</v>
      </c>
      <c r="P646" s="39" t="s">
        <v>1121</v>
      </c>
      <c r="Q646" s="40">
        <v>3</v>
      </c>
      <c r="R646" s="4" t="s">
        <v>1390</v>
      </c>
      <c r="S646" s="113">
        <f>RawDataGenPO[[#This Row],[Total price]]/RawDataGenPO[[#This Row],[Qty'']]</f>
        <v>3600</v>
      </c>
      <c r="T646" s="46">
        <v>10800</v>
      </c>
      <c r="U646" s="16"/>
      <c r="V646" s="35" t="s">
        <v>156</v>
      </c>
      <c r="W646" s="4" t="s">
        <v>9</v>
      </c>
      <c r="X646" s="4"/>
      <c r="Y646" s="14">
        <v>45637</v>
      </c>
      <c r="Z646" s="14"/>
      <c r="AA646" s="191">
        <f>IF(RawDataGenPO[[#This Row],[Date Gen PO]]="","",RawDataGenPO[[#This Row],[Date recive bill]]-RawDataGenPO[[#This Row],[Date Gen PO]])</f>
        <v>9</v>
      </c>
      <c r="AB646" s="192" t="str">
        <f>IF(RawDataGenPO[[#This Row],[GRN-PO date (Day)]]&gt;RawDataGenPO[[#This Row],[Lead time delivery (day)]],"over deliverry","Ontime")</f>
        <v>Ontime</v>
      </c>
      <c r="AC646" s="195"/>
    </row>
    <row r="647" spans="1:29" s="6" customFormat="1" ht="14.25" x14ac:dyDescent="0.25">
      <c r="A647" s="4">
        <f>ROW()-ROW(RawDataGenPO[[#Headers],[No.]])</f>
        <v>646</v>
      </c>
      <c r="B647" s="35" t="s">
        <v>18</v>
      </c>
      <c r="C647" s="73">
        <v>45621</v>
      </c>
      <c r="D647" s="38"/>
      <c r="E647" s="45"/>
      <c r="F647" s="73">
        <v>45621</v>
      </c>
      <c r="G647" s="4" t="s">
        <v>1392</v>
      </c>
      <c r="H647" s="4" t="s">
        <v>1393</v>
      </c>
      <c r="I647" s="156">
        <f>IF(RawDataGenPO[[#This Row],[PO No.]]="","",RawDataGenPO[[#This Row],[DMY Create PR]]+7)</f>
        <v>45628</v>
      </c>
      <c r="J647" s="156"/>
      <c r="K647" s="153">
        <f>IF(RawDataGenPO[[#This Row],[PO No.]]="","",10)</f>
        <v>10</v>
      </c>
      <c r="L647" s="4" t="s">
        <v>1389</v>
      </c>
      <c r="M647" s="35" t="s">
        <v>154</v>
      </c>
      <c r="N647" s="35" t="s">
        <v>32</v>
      </c>
      <c r="O647" s="3">
        <v>1</v>
      </c>
      <c r="P647" s="210" t="s">
        <v>116</v>
      </c>
      <c r="Q647" s="211">
        <v>30</v>
      </c>
      <c r="R647" s="212" t="s">
        <v>1390</v>
      </c>
      <c r="S647" s="215">
        <f>RawDataGenPO[[#This Row],[Total price]]/RawDataGenPO[[#This Row],[Qty'']]</f>
        <v>2700</v>
      </c>
      <c r="T647" s="216">
        <v>81000</v>
      </c>
      <c r="U647" s="16"/>
      <c r="V647" s="35" t="s">
        <v>459</v>
      </c>
      <c r="W647" s="4" t="s">
        <v>9</v>
      </c>
      <c r="X647" s="4"/>
      <c r="Y647" s="14">
        <v>45631</v>
      </c>
      <c r="Z647" s="14"/>
      <c r="AA647" s="191">
        <f>IF(RawDataGenPO[[#This Row],[Date Gen PO]]="","",RawDataGenPO[[#This Row],[Date recive bill]]-RawDataGenPO[[#This Row],[Date Gen PO]])</f>
        <v>3</v>
      </c>
      <c r="AB647" s="192" t="str">
        <f>IF(RawDataGenPO[[#This Row],[GRN-PO date (Day)]]&gt;RawDataGenPO[[#This Row],[Lead time delivery (day)]],"over deliverry","Ontime")</f>
        <v>Ontime</v>
      </c>
      <c r="AC647" s="195"/>
    </row>
    <row r="648" spans="1:29" s="6" customFormat="1" ht="28.5" x14ac:dyDescent="0.25">
      <c r="A648" s="4">
        <f>ROW()-ROW(RawDataGenPO[[#Headers],[No.]])</f>
        <v>647</v>
      </c>
      <c r="B648" s="35" t="s">
        <v>18</v>
      </c>
      <c r="C648" s="73">
        <v>45622</v>
      </c>
      <c r="D648" s="38"/>
      <c r="E648" s="45"/>
      <c r="F648" s="73">
        <v>45622</v>
      </c>
      <c r="G648" s="4" t="s">
        <v>1394</v>
      </c>
      <c r="H648" s="4" t="s">
        <v>1395</v>
      </c>
      <c r="I648" s="156">
        <f>IF(RawDataGenPO[[#This Row],[PO No.]]="","",RawDataGenPO[[#This Row],[DMY Create PR]]+7)</f>
        <v>45629</v>
      </c>
      <c r="J648" s="156"/>
      <c r="K648" s="153">
        <f>IF(RawDataGenPO[[#This Row],[PO No.]]="","",10)</f>
        <v>10</v>
      </c>
      <c r="L648" s="4" t="s">
        <v>193</v>
      </c>
      <c r="M648" s="35" t="s">
        <v>217</v>
      </c>
      <c r="N648" s="35" t="s">
        <v>32</v>
      </c>
      <c r="O648" s="3">
        <v>1</v>
      </c>
      <c r="P648" s="39" t="s">
        <v>1396</v>
      </c>
      <c r="Q648" s="40">
        <v>1</v>
      </c>
      <c r="R648" s="4" t="s">
        <v>487</v>
      </c>
      <c r="S648" s="113">
        <f>RawDataGenPO[[#This Row],[Total price]]/RawDataGenPO[[#This Row],[Qty'']]</f>
        <v>25000</v>
      </c>
      <c r="T648" s="46">
        <v>25000</v>
      </c>
      <c r="U648" s="16"/>
      <c r="V648" s="35" t="s">
        <v>1091</v>
      </c>
      <c r="W648" s="173" t="s">
        <v>9</v>
      </c>
      <c r="X648" s="4"/>
      <c r="Y648" s="14">
        <v>45637</v>
      </c>
      <c r="Z648" s="14"/>
      <c r="AA648" s="191">
        <f>IF(RawDataGenPO[[#This Row],[Date Gen PO]]="","",RawDataGenPO[[#This Row],[Date recive bill]]-RawDataGenPO[[#This Row],[Date Gen PO]])</f>
        <v>8</v>
      </c>
      <c r="AB648" s="192" t="str">
        <f>IF(RawDataGenPO[[#This Row],[GRN-PO date (Day)]]&gt;RawDataGenPO[[#This Row],[Lead time delivery (day)]],"over deliverry","Ontime")</f>
        <v>Ontime</v>
      </c>
      <c r="AC648" s="195"/>
    </row>
    <row r="649" spans="1:29" s="6" customFormat="1" ht="57" x14ac:dyDescent="0.25">
      <c r="A649" s="4">
        <f>ROW()-ROW(RawDataGenPO[[#Headers],[No.]])</f>
        <v>648</v>
      </c>
      <c r="B649" s="35" t="s">
        <v>18</v>
      </c>
      <c r="C649" s="73">
        <v>45624</v>
      </c>
      <c r="D649" s="38"/>
      <c r="E649" s="45"/>
      <c r="F649" s="73">
        <v>45624</v>
      </c>
      <c r="G649" s="4" t="s">
        <v>1397</v>
      </c>
      <c r="H649" s="4" t="s">
        <v>1398</v>
      </c>
      <c r="I649" s="156">
        <f>IF(RawDataGenPO[[#This Row],[PO No.]]="","",RawDataGenPO[[#This Row],[DMY Create PR]]+7)</f>
        <v>45631</v>
      </c>
      <c r="J649" s="156"/>
      <c r="K649" s="153">
        <v>60</v>
      </c>
      <c r="L649" s="4" t="s">
        <v>1273</v>
      </c>
      <c r="M649" s="35" t="s">
        <v>623</v>
      </c>
      <c r="N649" s="35" t="s">
        <v>23</v>
      </c>
      <c r="O649" s="4">
        <v>1</v>
      </c>
      <c r="P649" s="39" t="s">
        <v>1399</v>
      </c>
      <c r="Q649" s="40">
        <v>1</v>
      </c>
      <c r="R649" s="4" t="s">
        <v>487</v>
      </c>
      <c r="S649" s="113">
        <f>RawDataGenPO[[#This Row],[Total price]]/RawDataGenPO[[#This Row],[Qty'']]</f>
        <v>8500</v>
      </c>
      <c r="T649" s="46">
        <v>8500</v>
      </c>
      <c r="U649" s="16"/>
      <c r="V649" s="35" t="s">
        <v>601</v>
      </c>
      <c r="W649" s="146" t="s">
        <v>9</v>
      </c>
      <c r="X649" s="4" t="s">
        <v>1400</v>
      </c>
      <c r="Y649" s="14">
        <v>45691</v>
      </c>
      <c r="Z649" s="14"/>
      <c r="AA649" s="191">
        <f>IF(RawDataGenPO[[#This Row],[Date Gen PO]]="","",RawDataGenPO[[#This Row],[Date recive bill]]-RawDataGenPO[[#This Row],[Date Gen PO]])</f>
        <v>60</v>
      </c>
      <c r="AB649" s="192" t="str">
        <f>IF(RawDataGenPO[[#This Row],[GRN-PO date (Day)]]&gt;RawDataGenPO[[#This Row],[Lead time delivery (day)]],"over deliverry","Ontime")</f>
        <v>Ontime</v>
      </c>
      <c r="AC649" s="195"/>
    </row>
    <row r="650" spans="1:29" s="6" customFormat="1" ht="14.25" x14ac:dyDescent="0.25">
      <c r="A650" s="4">
        <f>ROW()-ROW(RawDataGenPO[[#Headers],[No.]])</f>
        <v>649</v>
      </c>
      <c r="B650" s="35" t="s">
        <v>18</v>
      </c>
      <c r="C650" s="73">
        <v>45624</v>
      </c>
      <c r="D650" s="38"/>
      <c r="E650" s="45"/>
      <c r="F650" s="73">
        <v>45624</v>
      </c>
      <c r="G650" s="4" t="s">
        <v>1397</v>
      </c>
      <c r="H650" s="4" t="s">
        <v>1398</v>
      </c>
      <c r="I650" s="156">
        <f>IF(RawDataGenPO[[#This Row],[PO No.]]="","",RawDataGenPO[[#This Row],[DMY Create PR]]+7)</f>
        <v>45631</v>
      </c>
      <c r="J650" s="156"/>
      <c r="K650" s="153">
        <v>60</v>
      </c>
      <c r="L650" s="4" t="s">
        <v>1273</v>
      </c>
      <c r="M650" s="35" t="s">
        <v>623</v>
      </c>
      <c r="N650" s="35" t="s">
        <v>23</v>
      </c>
      <c r="O650" s="4">
        <v>2</v>
      </c>
      <c r="P650" s="39" t="s">
        <v>1401</v>
      </c>
      <c r="Q650" s="40">
        <v>1</v>
      </c>
      <c r="R650" s="4" t="s">
        <v>487</v>
      </c>
      <c r="S650" s="113">
        <f>RawDataGenPO[[#This Row],[Total price]]/RawDataGenPO[[#This Row],[Qty'']]</f>
        <v>3000</v>
      </c>
      <c r="T650" s="46">
        <v>3000</v>
      </c>
      <c r="U650" s="16"/>
      <c r="V650" s="35" t="s">
        <v>601</v>
      </c>
      <c r="W650" s="146" t="s">
        <v>9</v>
      </c>
      <c r="X650" s="4" t="s">
        <v>1400</v>
      </c>
      <c r="Y650" s="14">
        <v>45691</v>
      </c>
      <c r="Z650" s="14"/>
      <c r="AA650" s="191">
        <f>IF(RawDataGenPO[[#This Row],[Date Gen PO]]="","",RawDataGenPO[[#This Row],[Date recive bill]]-RawDataGenPO[[#This Row],[Date Gen PO]])</f>
        <v>60</v>
      </c>
      <c r="AB650" s="192" t="str">
        <f>IF(RawDataGenPO[[#This Row],[GRN-PO date (Day)]]&gt;RawDataGenPO[[#This Row],[Lead time delivery (day)]],"over deliverry","Ontime")</f>
        <v>Ontime</v>
      </c>
      <c r="AC650" s="195"/>
    </row>
    <row r="651" spans="1:29" s="6" customFormat="1" ht="14.25" x14ac:dyDescent="0.25">
      <c r="A651" s="4">
        <f>ROW()-ROW(RawDataGenPO[[#Headers],[No.]])</f>
        <v>650</v>
      </c>
      <c r="B651" s="35" t="s">
        <v>18</v>
      </c>
      <c r="C651" s="73">
        <v>45624</v>
      </c>
      <c r="D651" s="38"/>
      <c r="E651" s="45"/>
      <c r="F651" s="73">
        <v>45624</v>
      </c>
      <c r="G651" s="4" t="s">
        <v>1402</v>
      </c>
      <c r="H651" s="4" t="s">
        <v>1403</v>
      </c>
      <c r="I651" s="156">
        <f>IF(RawDataGenPO[[#This Row],[PO No.]]="","",RawDataGenPO[[#This Row],[DMY Create PR]]+7)</f>
        <v>45631</v>
      </c>
      <c r="J651" s="156"/>
      <c r="K651" s="153">
        <v>60</v>
      </c>
      <c r="L651" s="4" t="s">
        <v>1273</v>
      </c>
      <c r="M651" s="35" t="s">
        <v>623</v>
      </c>
      <c r="N651" s="35" t="s">
        <v>43</v>
      </c>
      <c r="O651" s="4">
        <v>1</v>
      </c>
      <c r="P651" s="39" t="s">
        <v>1404</v>
      </c>
      <c r="Q651" s="40">
        <v>24</v>
      </c>
      <c r="R651" s="4" t="s">
        <v>221</v>
      </c>
      <c r="S651" s="113">
        <f>RawDataGenPO[[#This Row],[Total price]]/RawDataGenPO[[#This Row],[Qty'']]</f>
        <v>255</v>
      </c>
      <c r="T651" s="46">
        <v>6120</v>
      </c>
      <c r="U651" s="16"/>
      <c r="V651" s="35" t="s">
        <v>1405</v>
      </c>
      <c r="W651" s="146" t="s">
        <v>9</v>
      </c>
      <c r="X651" s="4"/>
      <c r="Y651" s="14">
        <v>45659</v>
      </c>
      <c r="Z651" s="14"/>
      <c r="AA651" s="191">
        <f>IF(RawDataGenPO[[#This Row],[Date Gen PO]]="","",RawDataGenPO[[#This Row],[Date recive bill]]-RawDataGenPO[[#This Row],[Date Gen PO]])</f>
        <v>28</v>
      </c>
      <c r="AB651" s="192" t="str">
        <f>IF(RawDataGenPO[[#This Row],[GRN-PO date (Day)]]&gt;RawDataGenPO[[#This Row],[Lead time delivery (day)]],"over deliverry","Ontime")</f>
        <v>Ontime</v>
      </c>
      <c r="AC651" s="195"/>
    </row>
    <row r="652" spans="1:29" s="6" customFormat="1" ht="14.25" x14ac:dyDescent="0.25">
      <c r="A652" s="4">
        <f>ROW()-ROW(RawDataGenPO[[#Headers],[No.]])</f>
        <v>651</v>
      </c>
      <c r="B652" s="35" t="s">
        <v>18</v>
      </c>
      <c r="C652" s="73">
        <v>45624</v>
      </c>
      <c r="D652" s="38"/>
      <c r="E652" s="45"/>
      <c r="F652" s="73">
        <v>45624</v>
      </c>
      <c r="G652" s="66" t="s">
        <v>1406</v>
      </c>
      <c r="H652" s="66" t="s">
        <v>1407</v>
      </c>
      <c r="I652" s="156">
        <f>IF(RawDataGenPO[[#This Row],[PO No.]]="","",RawDataGenPO[[#This Row],[DMY Create PR]]+7)</f>
        <v>45631</v>
      </c>
      <c r="J652" s="156"/>
      <c r="K652" s="153">
        <v>60</v>
      </c>
      <c r="L652" s="4" t="s">
        <v>1273</v>
      </c>
      <c r="M652" s="67" t="s">
        <v>257</v>
      </c>
      <c r="N652" s="67" t="s">
        <v>27</v>
      </c>
      <c r="O652" s="66">
        <v>2</v>
      </c>
      <c r="P652" s="108" t="s">
        <v>1408</v>
      </c>
      <c r="Q652" s="109">
        <v>3</v>
      </c>
      <c r="R652" s="4" t="s">
        <v>221</v>
      </c>
      <c r="S652" s="113">
        <f>RawDataGenPO[[#This Row],[Total price]]/RawDataGenPO[[#This Row],[Qty'']]</f>
        <v>4551</v>
      </c>
      <c r="T652" s="46">
        <v>13653</v>
      </c>
      <c r="U652" s="111"/>
      <c r="V652" s="67" t="s">
        <v>1409</v>
      </c>
      <c r="W652" s="146" t="s">
        <v>9</v>
      </c>
      <c r="X652" s="4" t="s">
        <v>1410</v>
      </c>
      <c r="Y652" s="14">
        <v>45673</v>
      </c>
      <c r="Z652" s="14"/>
      <c r="AA652" s="191">
        <f>IF(RawDataGenPO[[#This Row],[Date Gen PO]]="","",RawDataGenPO[[#This Row],[Date recive bill]]-RawDataGenPO[[#This Row],[Date Gen PO]])</f>
        <v>42</v>
      </c>
      <c r="AB652" s="192" t="str">
        <f>IF(RawDataGenPO[[#This Row],[GRN-PO date (Day)]]&gt;RawDataGenPO[[#This Row],[Lead time delivery (day)]],"over deliverry","Ontime")</f>
        <v>Ontime</v>
      </c>
      <c r="AC652" s="200"/>
    </row>
    <row r="653" spans="1:29" s="6" customFormat="1" ht="14.25" x14ac:dyDescent="0.25">
      <c r="A653" s="4">
        <f>ROW()-ROW(RawDataGenPO[[#Headers],[No.]])</f>
        <v>652</v>
      </c>
      <c r="B653" s="35" t="s">
        <v>18</v>
      </c>
      <c r="C653" s="73">
        <v>45624</v>
      </c>
      <c r="D653" s="38"/>
      <c r="E653" s="45"/>
      <c r="F653" s="73">
        <v>45624</v>
      </c>
      <c r="G653" s="4" t="s">
        <v>1411</v>
      </c>
      <c r="H653" s="4" t="s">
        <v>1412</v>
      </c>
      <c r="I653" s="156">
        <f>IF(RawDataGenPO[[#This Row],[PO No.]]="","",RawDataGenPO[[#This Row],[DMY Create PR]]+7)</f>
        <v>45631</v>
      </c>
      <c r="J653" s="156"/>
      <c r="K653" s="153">
        <f>IF(RawDataGenPO[[#This Row],[PO No.]]="","",10)</f>
        <v>10</v>
      </c>
      <c r="L653" s="4" t="s">
        <v>1273</v>
      </c>
      <c r="M653" s="35" t="s">
        <v>623</v>
      </c>
      <c r="N653" s="35" t="s">
        <v>102</v>
      </c>
      <c r="O653" s="4">
        <v>1</v>
      </c>
      <c r="P653" s="39" t="s">
        <v>1413</v>
      </c>
      <c r="Q653" s="40">
        <v>2</v>
      </c>
      <c r="R653" s="4" t="s">
        <v>221</v>
      </c>
      <c r="S653" s="113">
        <f>RawDataGenPO[[#This Row],[Total price]]/RawDataGenPO[[#This Row],[Qty'']]</f>
        <v>685</v>
      </c>
      <c r="T653" s="46">
        <v>1370</v>
      </c>
      <c r="U653" s="16"/>
      <c r="V653" s="35" t="s">
        <v>252</v>
      </c>
      <c r="W653" s="146" t="s">
        <v>9</v>
      </c>
      <c r="X653" s="4"/>
      <c r="Y653" s="14">
        <v>45639</v>
      </c>
      <c r="Z653" s="14"/>
      <c r="AA653" s="191">
        <f>IF(RawDataGenPO[[#This Row],[Date Gen PO]]="","",RawDataGenPO[[#This Row],[Date recive bill]]-RawDataGenPO[[#This Row],[Date Gen PO]])</f>
        <v>8</v>
      </c>
      <c r="AB653" s="192" t="str">
        <f>IF(RawDataGenPO[[#This Row],[GRN-PO date (Day)]]&gt;RawDataGenPO[[#This Row],[Lead time delivery (day)]],"over deliverry","Ontime")</f>
        <v>Ontime</v>
      </c>
      <c r="AC653" s="195"/>
    </row>
    <row r="654" spans="1:29" s="6" customFormat="1" ht="14.25" x14ac:dyDescent="0.25">
      <c r="A654" s="4">
        <f>ROW()-ROW(RawDataGenPO[[#Headers],[No.]])</f>
        <v>653</v>
      </c>
      <c r="B654" s="35" t="s">
        <v>18</v>
      </c>
      <c r="C654" s="73">
        <v>45624</v>
      </c>
      <c r="D654" s="38"/>
      <c r="E654" s="45"/>
      <c r="F654" s="73">
        <v>45624</v>
      </c>
      <c r="G654" s="4" t="s">
        <v>1411</v>
      </c>
      <c r="H654" s="4" t="s">
        <v>1412</v>
      </c>
      <c r="I654" s="156">
        <f>IF(RawDataGenPO[[#This Row],[PO No.]]="","",RawDataGenPO[[#This Row],[DMY Create PR]]+7)</f>
        <v>45631</v>
      </c>
      <c r="J654" s="156"/>
      <c r="K654" s="153">
        <f>IF(RawDataGenPO[[#This Row],[PO No.]]="","",10)</f>
        <v>10</v>
      </c>
      <c r="L654" s="4" t="s">
        <v>1273</v>
      </c>
      <c r="M654" s="35" t="s">
        <v>623</v>
      </c>
      <c r="N654" s="35" t="s">
        <v>102</v>
      </c>
      <c r="O654" s="4">
        <v>2</v>
      </c>
      <c r="P654" s="39" t="s">
        <v>1414</v>
      </c>
      <c r="Q654" s="40">
        <v>2</v>
      </c>
      <c r="R654" s="4" t="s">
        <v>221</v>
      </c>
      <c r="S654" s="113">
        <f>RawDataGenPO[[#This Row],[Total price]]/RawDataGenPO[[#This Row],[Qty'']]</f>
        <v>275</v>
      </c>
      <c r="T654" s="46">
        <v>550</v>
      </c>
      <c r="U654" s="16"/>
      <c r="V654" s="35" t="s">
        <v>252</v>
      </c>
      <c r="W654" s="146" t="s">
        <v>9</v>
      </c>
      <c r="X654" s="4"/>
      <c r="Y654" s="14">
        <v>45639</v>
      </c>
      <c r="Z654" s="14"/>
      <c r="AA654" s="191">
        <f>IF(RawDataGenPO[[#This Row],[Date Gen PO]]="","",RawDataGenPO[[#This Row],[Date recive bill]]-RawDataGenPO[[#This Row],[Date Gen PO]])</f>
        <v>8</v>
      </c>
      <c r="AB654" s="192" t="str">
        <f>IF(RawDataGenPO[[#This Row],[GRN-PO date (Day)]]&gt;RawDataGenPO[[#This Row],[Lead time delivery (day)]],"over deliverry","Ontime")</f>
        <v>Ontime</v>
      </c>
      <c r="AC654" s="195"/>
    </row>
    <row r="655" spans="1:29" s="6" customFormat="1" ht="14.25" x14ac:dyDescent="0.25">
      <c r="A655" s="4">
        <f>ROW()-ROW(RawDataGenPO[[#Headers],[No.]])</f>
        <v>654</v>
      </c>
      <c r="B655" s="35" t="s">
        <v>18</v>
      </c>
      <c r="C655" s="73">
        <v>45624</v>
      </c>
      <c r="D655" s="38"/>
      <c r="E655" s="45"/>
      <c r="F655" s="73">
        <v>45624</v>
      </c>
      <c r="G655" s="4" t="s">
        <v>1411</v>
      </c>
      <c r="H655" s="4" t="s">
        <v>1412</v>
      </c>
      <c r="I655" s="156">
        <f>IF(RawDataGenPO[[#This Row],[PO No.]]="","",RawDataGenPO[[#This Row],[DMY Create PR]]+7)</f>
        <v>45631</v>
      </c>
      <c r="J655" s="156"/>
      <c r="K655" s="153">
        <f>IF(RawDataGenPO[[#This Row],[PO No.]]="","",10)</f>
        <v>10</v>
      </c>
      <c r="L655" s="4" t="s">
        <v>1273</v>
      </c>
      <c r="M655" s="35" t="s">
        <v>623</v>
      </c>
      <c r="N655" s="35" t="s">
        <v>102</v>
      </c>
      <c r="O655" s="4">
        <v>3</v>
      </c>
      <c r="P655" s="39" t="s">
        <v>1415</v>
      </c>
      <c r="Q655" s="40">
        <v>2</v>
      </c>
      <c r="R655" s="4" t="s">
        <v>221</v>
      </c>
      <c r="S655" s="113">
        <f>RawDataGenPO[[#This Row],[Total price]]/RawDataGenPO[[#This Row],[Qty'']]</f>
        <v>165</v>
      </c>
      <c r="T655" s="46">
        <v>330</v>
      </c>
      <c r="U655" s="16"/>
      <c r="V655" s="35" t="s">
        <v>252</v>
      </c>
      <c r="W655" s="146" t="s">
        <v>9</v>
      </c>
      <c r="X655" s="4"/>
      <c r="Y655" s="14">
        <v>45639</v>
      </c>
      <c r="Z655" s="14"/>
      <c r="AA655" s="191">
        <f>IF(RawDataGenPO[[#This Row],[Date Gen PO]]="","",RawDataGenPO[[#This Row],[Date recive bill]]-RawDataGenPO[[#This Row],[Date Gen PO]])</f>
        <v>8</v>
      </c>
      <c r="AB655" s="192" t="str">
        <f>IF(RawDataGenPO[[#This Row],[GRN-PO date (Day)]]&gt;RawDataGenPO[[#This Row],[Lead time delivery (day)]],"over deliverry","Ontime")</f>
        <v>Ontime</v>
      </c>
      <c r="AC655" s="195"/>
    </row>
    <row r="656" spans="1:29" s="6" customFormat="1" ht="14.25" x14ac:dyDescent="0.25">
      <c r="A656" s="4">
        <f>ROW()-ROW(RawDataGenPO[[#Headers],[No.]])</f>
        <v>655</v>
      </c>
      <c r="B656" s="35" t="s">
        <v>18</v>
      </c>
      <c r="C656" s="73">
        <v>45624</v>
      </c>
      <c r="D656" s="38"/>
      <c r="E656" s="45"/>
      <c r="F656" s="73">
        <v>45624</v>
      </c>
      <c r="G656" s="4" t="s">
        <v>1411</v>
      </c>
      <c r="H656" s="4" t="s">
        <v>1412</v>
      </c>
      <c r="I656" s="156">
        <f>IF(RawDataGenPO[[#This Row],[PO No.]]="","",RawDataGenPO[[#This Row],[DMY Create PR]]+7)</f>
        <v>45631</v>
      </c>
      <c r="J656" s="156"/>
      <c r="K656" s="153">
        <f>IF(RawDataGenPO[[#This Row],[PO No.]]="","",10)</f>
        <v>10</v>
      </c>
      <c r="L656" s="4" t="s">
        <v>1273</v>
      </c>
      <c r="M656" s="35" t="s">
        <v>623</v>
      </c>
      <c r="N656" s="35" t="s">
        <v>102</v>
      </c>
      <c r="O656" s="4">
        <v>4</v>
      </c>
      <c r="P656" s="39" t="s">
        <v>1416</v>
      </c>
      <c r="Q656" s="40">
        <v>2</v>
      </c>
      <c r="R656" s="4" t="s">
        <v>221</v>
      </c>
      <c r="S656" s="113">
        <f>RawDataGenPO[[#This Row],[Total price]]/RawDataGenPO[[#This Row],[Qty'']]</f>
        <v>200</v>
      </c>
      <c r="T656" s="46">
        <v>400</v>
      </c>
      <c r="U656" s="16"/>
      <c r="V656" s="35" t="s">
        <v>252</v>
      </c>
      <c r="W656" s="146" t="s">
        <v>9</v>
      </c>
      <c r="X656" s="4"/>
      <c r="Y656" s="14">
        <v>45639</v>
      </c>
      <c r="Z656" s="14"/>
      <c r="AA656" s="191">
        <f>IF(RawDataGenPO[[#This Row],[Date Gen PO]]="","",RawDataGenPO[[#This Row],[Date recive bill]]-RawDataGenPO[[#This Row],[Date Gen PO]])</f>
        <v>8</v>
      </c>
      <c r="AB656" s="192" t="str">
        <f>IF(RawDataGenPO[[#This Row],[GRN-PO date (Day)]]&gt;RawDataGenPO[[#This Row],[Lead time delivery (day)]],"over deliverry","Ontime")</f>
        <v>Ontime</v>
      </c>
      <c r="AC656" s="195"/>
    </row>
    <row r="657" spans="1:29" s="6" customFormat="1" ht="14.25" x14ac:dyDescent="0.25">
      <c r="A657" s="4">
        <f>ROW()-ROW(RawDataGenPO[[#Headers],[No.]])</f>
        <v>656</v>
      </c>
      <c r="B657" s="35" t="s">
        <v>18</v>
      </c>
      <c r="C657" s="73">
        <v>45624</v>
      </c>
      <c r="D657" s="38"/>
      <c r="E657" s="45"/>
      <c r="F657" s="73">
        <v>45624</v>
      </c>
      <c r="G657" s="4" t="s">
        <v>1411</v>
      </c>
      <c r="H657" s="4" t="s">
        <v>1412</v>
      </c>
      <c r="I657" s="156">
        <f>IF(RawDataGenPO[[#This Row],[PO No.]]="","",RawDataGenPO[[#This Row],[DMY Create PR]]+7)</f>
        <v>45631</v>
      </c>
      <c r="J657" s="156"/>
      <c r="K657" s="153">
        <f>IF(RawDataGenPO[[#This Row],[PO No.]]="","",10)</f>
        <v>10</v>
      </c>
      <c r="L657" s="4" t="s">
        <v>1273</v>
      </c>
      <c r="M657" s="35" t="s">
        <v>623</v>
      </c>
      <c r="N657" s="35" t="s">
        <v>102</v>
      </c>
      <c r="O657" s="4">
        <v>5</v>
      </c>
      <c r="P657" s="39" t="s">
        <v>1417</v>
      </c>
      <c r="Q657" s="40">
        <v>2</v>
      </c>
      <c r="R657" s="4" t="s">
        <v>221</v>
      </c>
      <c r="S657" s="113">
        <f>RawDataGenPO[[#This Row],[Total price]]/RawDataGenPO[[#This Row],[Qty'']]</f>
        <v>180</v>
      </c>
      <c r="T657" s="46">
        <v>360</v>
      </c>
      <c r="U657" s="16"/>
      <c r="V657" s="35" t="s">
        <v>252</v>
      </c>
      <c r="W657" s="146" t="s">
        <v>9</v>
      </c>
      <c r="X657" s="4"/>
      <c r="Y657" s="14">
        <v>45639</v>
      </c>
      <c r="Z657" s="14"/>
      <c r="AA657" s="191">
        <f>IF(RawDataGenPO[[#This Row],[Date Gen PO]]="","",RawDataGenPO[[#This Row],[Date recive bill]]-RawDataGenPO[[#This Row],[Date Gen PO]])</f>
        <v>8</v>
      </c>
      <c r="AB657" s="192" t="str">
        <f>IF(RawDataGenPO[[#This Row],[GRN-PO date (Day)]]&gt;RawDataGenPO[[#This Row],[Lead time delivery (day)]],"over deliverry","Ontime")</f>
        <v>Ontime</v>
      </c>
      <c r="AC657" s="195"/>
    </row>
    <row r="658" spans="1:29" s="6" customFormat="1" ht="14.25" x14ac:dyDescent="0.25">
      <c r="A658" s="4">
        <f>ROW()-ROW(RawDataGenPO[[#Headers],[No.]])</f>
        <v>657</v>
      </c>
      <c r="B658" s="35" t="s">
        <v>18</v>
      </c>
      <c r="C658" s="73">
        <v>45624</v>
      </c>
      <c r="D658" s="38"/>
      <c r="E658" s="45"/>
      <c r="F658" s="73">
        <v>45624</v>
      </c>
      <c r="G658" s="4" t="s">
        <v>1411</v>
      </c>
      <c r="H658" s="4" t="s">
        <v>1412</v>
      </c>
      <c r="I658" s="156">
        <f>IF(RawDataGenPO[[#This Row],[PO No.]]="","",RawDataGenPO[[#This Row],[DMY Create PR]]+7)</f>
        <v>45631</v>
      </c>
      <c r="J658" s="156"/>
      <c r="K658" s="153">
        <f>IF(RawDataGenPO[[#This Row],[PO No.]]="","",10)</f>
        <v>10</v>
      </c>
      <c r="L658" s="4" t="s">
        <v>1273</v>
      </c>
      <c r="M658" s="35" t="s">
        <v>623</v>
      </c>
      <c r="N658" s="35" t="s">
        <v>102</v>
      </c>
      <c r="O658" s="4">
        <v>6</v>
      </c>
      <c r="P658" s="39" t="s">
        <v>1418</v>
      </c>
      <c r="Q658" s="40">
        <v>2</v>
      </c>
      <c r="R658" s="4" t="s">
        <v>221</v>
      </c>
      <c r="S658" s="113">
        <f>RawDataGenPO[[#This Row],[Total price]]/RawDataGenPO[[#This Row],[Qty'']]</f>
        <v>225</v>
      </c>
      <c r="T658" s="46">
        <v>450</v>
      </c>
      <c r="U658" s="16"/>
      <c r="V658" s="35" t="s">
        <v>252</v>
      </c>
      <c r="W658" s="146" t="s">
        <v>9</v>
      </c>
      <c r="X658" s="4"/>
      <c r="Y658" s="14">
        <v>45639</v>
      </c>
      <c r="Z658" s="14"/>
      <c r="AA658" s="191">
        <f>IF(RawDataGenPO[[#This Row],[Date Gen PO]]="","",RawDataGenPO[[#This Row],[Date recive bill]]-RawDataGenPO[[#This Row],[Date Gen PO]])</f>
        <v>8</v>
      </c>
      <c r="AB658" s="192" t="str">
        <f>IF(RawDataGenPO[[#This Row],[GRN-PO date (Day)]]&gt;RawDataGenPO[[#This Row],[Lead time delivery (day)]],"over deliverry","Ontime")</f>
        <v>Ontime</v>
      </c>
      <c r="AC658" s="195"/>
    </row>
    <row r="659" spans="1:29" s="6" customFormat="1" ht="14.25" x14ac:dyDescent="0.25">
      <c r="A659" s="4">
        <f>ROW()-ROW(RawDataGenPO[[#Headers],[No.]])</f>
        <v>658</v>
      </c>
      <c r="B659" s="35" t="s">
        <v>18</v>
      </c>
      <c r="C659" s="73">
        <v>45624</v>
      </c>
      <c r="D659" s="38"/>
      <c r="E659" s="45"/>
      <c r="F659" s="73">
        <v>45624</v>
      </c>
      <c r="G659" s="4" t="s">
        <v>1411</v>
      </c>
      <c r="H659" s="4" t="s">
        <v>1412</v>
      </c>
      <c r="I659" s="156">
        <f>IF(RawDataGenPO[[#This Row],[PO No.]]="","",RawDataGenPO[[#This Row],[DMY Create PR]]+7)</f>
        <v>45631</v>
      </c>
      <c r="J659" s="156"/>
      <c r="K659" s="153">
        <f>IF(RawDataGenPO[[#This Row],[PO No.]]="","",10)</f>
        <v>10</v>
      </c>
      <c r="L659" s="4" t="s">
        <v>1273</v>
      </c>
      <c r="M659" s="35" t="s">
        <v>623</v>
      </c>
      <c r="N659" s="35" t="s">
        <v>102</v>
      </c>
      <c r="O659" s="4">
        <v>7</v>
      </c>
      <c r="P659" s="39" t="s">
        <v>1419</v>
      </c>
      <c r="Q659" s="40">
        <v>2</v>
      </c>
      <c r="R659" s="4" t="s">
        <v>221</v>
      </c>
      <c r="S659" s="113">
        <f>RawDataGenPO[[#This Row],[Total price]]/RawDataGenPO[[#This Row],[Qty'']]</f>
        <v>65</v>
      </c>
      <c r="T659" s="46">
        <v>130</v>
      </c>
      <c r="U659" s="16"/>
      <c r="V659" s="35" t="s">
        <v>252</v>
      </c>
      <c r="W659" s="146" t="s">
        <v>9</v>
      </c>
      <c r="X659" s="4"/>
      <c r="Y659" s="14">
        <v>45639</v>
      </c>
      <c r="Z659" s="14"/>
      <c r="AA659" s="191">
        <f>IF(RawDataGenPO[[#This Row],[Date Gen PO]]="","",RawDataGenPO[[#This Row],[Date recive bill]]-RawDataGenPO[[#This Row],[Date Gen PO]])</f>
        <v>8</v>
      </c>
      <c r="AB659" s="192" t="str">
        <f>IF(RawDataGenPO[[#This Row],[GRN-PO date (Day)]]&gt;RawDataGenPO[[#This Row],[Lead time delivery (day)]],"over deliverry","Ontime")</f>
        <v>Ontime</v>
      </c>
      <c r="AC659" s="195"/>
    </row>
    <row r="660" spans="1:29" s="6" customFormat="1" ht="14.25" x14ac:dyDescent="0.25">
      <c r="A660" s="4">
        <f>ROW()-ROW(RawDataGenPO[[#Headers],[No.]])</f>
        <v>659</v>
      </c>
      <c r="B660" s="35" t="s">
        <v>18</v>
      </c>
      <c r="C660" s="73">
        <v>45624</v>
      </c>
      <c r="D660" s="38"/>
      <c r="E660" s="45"/>
      <c r="F660" s="73">
        <v>45624</v>
      </c>
      <c r="G660" s="4" t="s">
        <v>1411</v>
      </c>
      <c r="H660" s="4" t="s">
        <v>1412</v>
      </c>
      <c r="I660" s="156">
        <f>IF(RawDataGenPO[[#This Row],[PO No.]]="","",RawDataGenPO[[#This Row],[DMY Create PR]]+7)</f>
        <v>45631</v>
      </c>
      <c r="J660" s="156"/>
      <c r="K660" s="153">
        <f>IF(RawDataGenPO[[#This Row],[PO No.]]="","",10)</f>
        <v>10</v>
      </c>
      <c r="L660" s="4" t="s">
        <v>1273</v>
      </c>
      <c r="M660" s="35" t="s">
        <v>623</v>
      </c>
      <c r="N660" s="35" t="s">
        <v>102</v>
      </c>
      <c r="O660" s="4">
        <v>8</v>
      </c>
      <c r="P660" s="39" t="s">
        <v>1420</v>
      </c>
      <c r="Q660" s="40">
        <v>2</v>
      </c>
      <c r="R660" s="4" t="s">
        <v>221</v>
      </c>
      <c r="S660" s="113">
        <f>RawDataGenPO[[#This Row],[Total price]]/RawDataGenPO[[#This Row],[Qty'']]</f>
        <v>20</v>
      </c>
      <c r="T660" s="46">
        <v>40</v>
      </c>
      <c r="U660" s="16"/>
      <c r="V660" s="35" t="s">
        <v>252</v>
      </c>
      <c r="W660" s="146" t="s">
        <v>9</v>
      </c>
      <c r="X660" s="4"/>
      <c r="Y660" s="14">
        <v>45639</v>
      </c>
      <c r="Z660" s="14"/>
      <c r="AA660" s="191">
        <f>IF(RawDataGenPO[[#This Row],[Date Gen PO]]="","",RawDataGenPO[[#This Row],[Date recive bill]]-RawDataGenPO[[#This Row],[Date Gen PO]])</f>
        <v>8</v>
      </c>
      <c r="AB660" s="192" t="str">
        <f>IF(RawDataGenPO[[#This Row],[GRN-PO date (Day)]]&gt;RawDataGenPO[[#This Row],[Lead time delivery (day)]],"over deliverry","Ontime")</f>
        <v>Ontime</v>
      </c>
      <c r="AC660" s="195"/>
    </row>
    <row r="661" spans="1:29" s="6" customFormat="1" ht="14.25" x14ac:dyDescent="0.25">
      <c r="A661" s="4">
        <f>ROW()-ROW(RawDataGenPO[[#Headers],[No.]])</f>
        <v>660</v>
      </c>
      <c r="B661" s="35" t="s">
        <v>18</v>
      </c>
      <c r="C661" s="73">
        <v>45624</v>
      </c>
      <c r="D661" s="38"/>
      <c r="E661" s="45"/>
      <c r="F661" s="73">
        <v>45624</v>
      </c>
      <c r="G661" s="4" t="s">
        <v>1411</v>
      </c>
      <c r="H661" s="4" t="s">
        <v>1412</v>
      </c>
      <c r="I661" s="156">
        <f>IF(RawDataGenPO[[#This Row],[PO No.]]="","",RawDataGenPO[[#This Row],[DMY Create PR]]+7)</f>
        <v>45631</v>
      </c>
      <c r="J661" s="156"/>
      <c r="K661" s="153">
        <f>IF(RawDataGenPO[[#This Row],[PO No.]]="","",10)</f>
        <v>10</v>
      </c>
      <c r="L661" s="4" t="s">
        <v>1273</v>
      </c>
      <c r="M661" s="35" t="s">
        <v>623</v>
      </c>
      <c r="N661" s="35" t="s">
        <v>102</v>
      </c>
      <c r="O661" s="4">
        <v>9</v>
      </c>
      <c r="P661" s="39" t="s">
        <v>1421</v>
      </c>
      <c r="Q661" s="40">
        <v>2</v>
      </c>
      <c r="R661" s="4" t="s">
        <v>221</v>
      </c>
      <c r="S661" s="113">
        <f>RawDataGenPO[[#This Row],[Total price]]/RawDataGenPO[[#This Row],[Qty'']]</f>
        <v>20</v>
      </c>
      <c r="T661" s="46">
        <v>40</v>
      </c>
      <c r="U661" s="16"/>
      <c r="V661" s="35" t="s">
        <v>252</v>
      </c>
      <c r="W661" s="146" t="s">
        <v>9</v>
      </c>
      <c r="X661" s="4"/>
      <c r="Y661" s="14">
        <v>45639</v>
      </c>
      <c r="Z661" s="14"/>
      <c r="AA661" s="191">
        <f>IF(RawDataGenPO[[#This Row],[Date Gen PO]]="","",RawDataGenPO[[#This Row],[Date recive bill]]-RawDataGenPO[[#This Row],[Date Gen PO]])</f>
        <v>8</v>
      </c>
      <c r="AB661" s="192" t="str">
        <f>IF(RawDataGenPO[[#This Row],[GRN-PO date (Day)]]&gt;RawDataGenPO[[#This Row],[Lead time delivery (day)]],"over deliverry","Ontime")</f>
        <v>Ontime</v>
      </c>
      <c r="AC661" s="195"/>
    </row>
    <row r="662" spans="1:29" s="6" customFormat="1" ht="14.25" x14ac:dyDescent="0.25">
      <c r="A662" s="4">
        <f>ROW()-ROW(RawDataGenPO[[#Headers],[No.]])</f>
        <v>661</v>
      </c>
      <c r="B662" s="35" t="s">
        <v>18</v>
      </c>
      <c r="C662" s="73">
        <v>45624</v>
      </c>
      <c r="D662" s="38"/>
      <c r="E662" s="45"/>
      <c r="F662" s="73">
        <v>45624</v>
      </c>
      <c r="G662" s="4" t="s">
        <v>1411</v>
      </c>
      <c r="H662" s="4" t="s">
        <v>1412</v>
      </c>
      <c r="I662" s="156">
        <f>IF(RawDataGenPO[[#This Row],[PO No.]]="","",RawDataGenPO[[#This Row],[DMY Create PR]]+7)</f>
        <v>45631</v>
      </c>
      <c r="J662" s="156"/>
      <c r="K662" s="153">
        <f>IF(RawDataGenPO[[#This Row],[PO No.]]="","",10)</f>
        <v>10</v>
      </c>
      <c r="L662" s="4" t="s">
        <v>1273</v>
      </c>
      <c r="M662" s="35" t="s">
        <v>623</v>
      </c>
      <c r="N662" s="35" t="s">
        <v>102</v>
      </c>
      <c r="O662" s="4">
        <v>10</v>
      </c>
      <c r="P662" s="39" t="s">
        <v>1224</v>
      </c>
      <c r="Q662" s="40">
        <v>2</v>
      </c>
      <c r="R662" s="4" t="s">
        <v>221</v>
      </c>
      <c r="S662" s="113">
        <f>RawDataGenPO[[#This Row],[Total price]]/RawDataGenPO[[#This Row],[Qty'']]</f>
        <v>800</v>
      </c>
      <c r="T662" s="46">
        <v>1600</v>
      </c>
      <c r="U662" s="16"/>
      <c r="V662" s="35" t="s">
        <v>252</v>
      </c>
      <c r="W662" s="146" t="s">
        <v>9</v>
      </c>
      <c r="X662" s="4"/>
      <c r="Y662" s="14">
        <v>45639</v>
      </c>
      <c r="Z662" s="14"/>
      <c r="AA662" s="191">
        <f>IF(RawDataGenPO[[#This Row],[Date Gen PO]]="","",RawDataGenPO[[#This Row],[Date recive bill]]-RawDataGenPO[[#This Row],[Date Gen PO]])</f>
        <v>8</v>
      </c>
      <c r="AB662" s="192" t="str">
        <f>IF(RawDataGenPO[[#This Row],[GRN-PO date (Day)]]&gt;RawDataGenPO[[#This Row],[Lead time delivery (day)]],"over deliverry","Ontime")</f>
        <v>Ontime</v>
      </c>
      <c r="AC662" s="195"/>
    </row>
    <row r="663" spans="1:29" s="6" customFormat="1" ht="71.25" x14ac:dyDescent="0.25">
      <c r="A663" s="4">
        <f>ROW()-ROW(RawDataGenPO[[#Headers],[No.]])</f>
        <v>662</v>
      </c>
      <c r="B663" s="35" t="s">
        <v>18</v>
      </c>
      <c r="C663" s="73">
        <v>45624</v>
      </c>
      <c r="D663" s="38"/>
      <c r="E663" s="45"/>
      <c r="F663" s="73">
        <v>45624</v>
      </c>
      <c r="G663" s="4" t="s">
        <v>1422</v>
      </c>
      <c r="H663" s="4" t="s">
        <v>1423</v>
      </c>
      <c r="I663" s="156">
        <f>IF(RawDataGenPO[[#This Row],[PO No.]]="","",RawDataGenPO[[#This Row],[DMY Create PR]]+7)</f>
        <v>45631</v>
      </c>
      <c r="J663" s="156"/>
      <c r="K663" s="153">
        <v>30</v>
      </c>
      <c r="L663" s="4" t="s">
        <v>1273</v>
      </c>
      <c r="M663" s="35" t="s">
        <v>217</v>
      </c>
      <c r="N663" s="35" t="s">
        <v>24</v>
      </c>
      <c r="O663" s="4">
        <v>1</v>
      </c>
      <c r="P663" s="39" t="s">
        <v>1424</v>
      </c>
      <c r="Q663" s="40">
        <v>3</v>
      </c>
      <c r="R663" s="4" t="s">
        <v>221</v>
      </c>
      <c r="S663" s="113">
        <f>RawDataGenPO[[#This Row],[Total price]]/RawDataGenPO[[#This Row],[Qty'']]</f>
        <v>5000</v>
      </c>
      <c r="T663" s="46">
        <v>15000</v>
      </c>
      <c r="U663" s="16"/>
      <c r="V663" s="35" t="s">
        <v>1425</v>
      </c>
      <c r="W663" s="146" t="s">
        <v>9</v>
      </c>
      <c r="X663" s="4"/>
      <c r="Y663" s="14">
        <v>45642</v>
      </c>
      <c r="Z663" s="14"/>
      <c r="AA663" s="191">
        <f>IF(RawDataGenPO[[#This Row],[Date Gen PO]]="","",RawDataGenPO[[#This Row],[Date recive bill]]-RawDataGenPO[[#This Row],[Date Gen PO]])</f>
        <v>11</v>
      </c>
      <c r="AB663" s="192" t="str">
        <f>IF(RawDataGenPO[[#This Row],[GRN-PO date (Day)]]&gt;RawDataGenPO[[#This Row],[Lead time delivery (day)]],"over deliverry","Ontime")</f>
        <v>Ontime</v>
      </c>
      <c r="AC663" s="195"/>
    </row>
    <row r="664" spans="1:29" s="6" customFormat="1" ht="71.25" x14ac:dyDescent="0.25">
      <c r="A664" s="4">
        <f>ROW()-ROW(RawDataGenPO[[#Headers],[No.]])</f>
        <v>663</v>
      </c>
      <c r="B664" s="35" t="s">
        <v>18</v>
      </c>
      <c r="C664" s="73">
        <v>45624</v>
      </c>
      <c r="D664" s="38"/>
      <c r="E664" s="45"/>
      <c r="F664" s="73">
        <v>45624</v>
      </c>
      <c r="G664" s="4" t="s">
        <v>1422</v>
      </c>
      <c r="H664" s="4" t="s">
        <v>1423</v>
      </c>
      <c r="I664" s="156">
        <f>IF(RawDataGenPO[[#This Row],[PO No.]]="","",RawDataGenPO[[#This Row],[DMY Create PR]]+7)</f>
        <v>45631</v>
      </c>
      <c r="J664" s="156"/>
      <c r="K664" s="153">
        <f>IF(RawDataGenPO[[#This Row],[PO No.]]="","",21)</f>
        <v>21</v>
      </c>
      <c r="L664" s="4" t="s">
        <v>1273</v>
      </c>
      <c r="M664" s="35" t="s">
        <v>217</v>
      </c>
      <c r="N664" s="35" t="s">
        <v>24</v>
      </c>
      <c r="O664" s="4">
        <v>2</v>
      </c>
      <c r="P664" s="39" t="s">
        <v>1426</v>
      </c>
      <c r="Q664" s="40">
        <v>3</v>
      </c>
      <c r="R664" s="4" t="s">
        <v>221</v>
      </c>
      <c r="S664" s="113">
        <f>RawDataGenPO[[#This Row],[Total price]]/RawDataGenPO[[#This Row],[Qty'']]</f>
        <v>5000</v>
      </c>
      <c r="T664" s="46">
        <v>15000</v>
      </c>
      <c r="U664" s="16"/>
      <c r="V664" s="35" t="s">
        <v>1425</v>
      </c>
      <c r="W664" s="146" t="s">
        <v>9</v>
      </c>
      <c r="X664" s="4"/>
      <c r="Y664" s="14">
        <v>45642</v>
      </c>
      <c r="Z664" s="14"/>
      <c r="AA664" s="191">
        <f>IF(RawDataGenPO[[#This Row],[Date Gen PO]]="","",RawDataGenPO[[#This Row],[Date recive bill]]-RawDataGenPO[[#This Row],[Date Gen PO]])</f>
        <v>11</v>
      </c>
      <c r="AB664" s="192" t="str">
        <f>IF(RawDataGenPO[[#This Row],[GRN-PO date (Day)]]&gt;RawDataGenPO[[#This Row],[Lead time delivery (day)]],"over deliverry","Ontime")</f>
        <v>Ontime</v>
      </c>
      <c r="AC664" s="195"/>
    </row>
    <row r="665" spans="1:29" s="6" customFormat="1" ht="14.25" x14ac:dyDescent="0.25">
      <c r="A665" s="4">
        <f>ROW()-ROW(RawDataGenPO[[#Headers],[No.]])</f>
        <v>664</v>
      </c>
      <c r="B665" s="35" t="s">
        <v>18</v>
      </c>
      <c r="C665" s="73">
        <v>45624</v>
      </c>
      <c r="D665" s="38" t="s">
        <v>1427</v>
      </c>
      <c r="E665" s="45"/>
      <c r="F665" s="73">
        <v>45624</v>
      </c>
      <c r="G665" s="4" t="s">
        <v>1428</v>
      </c>
      <c r="H665" s="4" t="s">
        <v>1429</v>
      </c>
      <c r="I665" s="156">
        <f>IF(RawDataGenPO[[#This Row],[PO No.]]="","",RawDataGenPO[[#This Row],[DMY Create PR]]+7)</f>
        <v>45631</v>
      </c>
      <c r="J665" s="156"/>
      <c r="K665" s="153">
        <f>IF(RawDataGenPO[[#This Row],[PO No.]]="","",10)</f>
        <v>10</v>
      </c>
      <c r="L665" s="4" t="s">
        <v>1273</v>
      </c>
      <c r="M665" s="35" t="s">
        <v>623</v>
      </c>
      <c r="N665" s="35" t="s">
        <v>47</v>
      </c>
      <c r="O665" s="4">
        <v>1</v>
      </c>
      <c r="P665" s="39" t="s">
        <v>1430</v>
      </c>
      <c r="Q665" s="40">
        <v>1</v>
      </c>
      <c r="R665" s="4" t="s">
        <v>221</v>
      </c>
      <c r="S665" s="113">
        <f>RawDataGenPO[[#This Row],[Total price]]/RawDataGenPO[[#This Row],[Qty'']]</f>
        <v>2000</v>
      </c>
      <c r="T665" s="46">
        <v>2000</v>
      </c>
      <c r="U665" s="16"/>
      <c r="V665" s="35" t="s">
        <v>849</v>
      </c>
      <c r="W665" s="146" t="s">
        <v>9</v>
      </c>
      <c r="X665" s="4"/>
      <c r="Y665" s="14">
        <v>45636</v>
      </c>
      <c r="Z665" s="14"/>
      <c r="AA665" s="191">
        <f>IF(RawDataGenPO[[#This Row],[Date Gen PO]]="","",RawDataGenPO[[#This Row],[Date recive bill]]-RawDataGenPO[[#This Row],[Date Gen PO]])</f>
        <v>5</v>
      </c>
      <c r="AB665" s="192" t="str">
        <f>IF(RawDataGenPO[[#This Row],[GRN-PO date (Day)]]&gt;RawDataGenPO[[#This Row],[Lead time delivery (day)]],"over deliverry","Ontime")</f>
        <v>Ontime</v>
      </c>
      <c r="AC665" s="195"/>
    </row>
    <row r="666" spans="1:29" s="6" customFormat="1" ht="14.25" x14ac:dyDescent="0.25">
      <c r="A666" s="4">
        <f>ROW()-ROW(RawDataGenPO[[#Headers],[No.]])</f>
        <v>665</v>
      </c>
      <c r="B666" s="35" t="s">
        <v>18</v>
      </c>
      <c r="C666" s="73">
        <v>45624</v>
      </c>
      <c r="D666" s="38" t="s">
        <v>1427</v>
      </c>
      <c r="E666" s="45"/>
      <c r="F666" s="73">
        <v>45624</v>
      </c>
      <c r="G666" s="4" t="s">
        <v>1428</v>
      </c>
      <c r="H666" s="4" t="s">
        <v>1429</v>
      </c>
      <c r="I666" s="156">
        <f>IF(RawDataGenPO[[#This Row],[PO No.]]="","",RawDataGenPO[[#This Row],[DMY Create PR]]+7)</f>
        <v>45631</v>
      </c>
      <c r="J666" s="156"/>
      <c r="K666" s="153">
        <f>IF(RawDataGenPO[[#This Row],[PO No.]]="","",10)</f>
        <v>10</v>
      </c>
      <c r="L666" s="4" t="s">
        <v>1273</v>
      </c>
      <c r="M666" s="35" t="s">
        <v>623</v>
      </c>
      <c r="N666" s="35" t="s">
        <v>47</v>
      </c>
      <c r="O666" s="4">
        <v>2</v>
      </c>
      <c r="P666" s="39" t="s">
        <v>1431</v>
      </c>
      <c r="Q666" s="40">
        <v>4</v>
      </c>
      <c r="R666" s="4" t="s">
        <v>221</v>
      </c>
      <c r="S666" s="113">
        <f>RawDataGenPO[[#This Row],[Total price]]/RawDataGenPO[[#This Row],[Qty'']]</f>
        <v>400</v>
      </c>
      <c r="T666" s="46">
        <v>1600</v>
      </c>
      <c r="U666" s="16"/>
      <c r="V666" s="35" t="s">
        <v>849</v>
      </c>
      <c r="W666" s="146" t="s">
        <v>9</v>
      </c>
      <c r="X666" s="4"/>
      <c r="Y666" s="14">
        <v>45636</v>
      </c>
      <c r="Z666" s="14"/>
      <c r="AA666" s="191">
        <f>IF(RawDataGenPO[[#This Row],[Date Gen PO]]="","",RawDataGenPO[[#This Row],[Date recive bill]]-RawDataGenPO[[#This Row],[Date Gen PO]])</f>
        <v>5</v>
      </c>
      <c r="AB666" s="192" t="str">
        <f>IF(RawDataGenPO[[#This Row],[GRN-PO date (Day)]]&gt;RawDataGenPO[[#This Row],[Lead time delivery (day)]],"over deliverry","Ontime")</f>
        <v>Ontime</v>
      </c>
      <c r="AC666" s="195"/>
    </row>
    <row r="667" spans="1:29" s="6" customFormat="1" ht="14.25" x14ac:dyDescent="0.25">
      <c r="A667" s="4">
        <f>ROW()-ROW(RawDataGenPO[[#Headers],[No.]])</f>
        <v>666</v>
      </c>
      <c r="B667" s="35" t="s">
        <v>18</v>
      </c>
      <c r="C667" s="73">
        <v>45624</v>
      </c>
      <c r="D667" s="38" t="s">
        <v>1427</v>
      </c>
      <c r="E667" s="45"/>
      <c r="F667" s="73">
        <v>45624</v>
      </c>
      <c r="G667" s="4" t="s">
        <v>1428</v>
      </c>
      <c r="H667" s="4" t="s">
        <v>1429</v>
      </c>
      <c r="I667" s="156">
        <f>IF(RawDataGenPO[[#This Row],[PO No.]]="","",RawDataGenPO[[#This Row],[DMY Create PR]]+7)</f>
        <v>45631</v>
      </c>
      <c r="J667" s="156"/>
      <c r="K667" s="153">
        <f>IF(RawDataGenPO[[#This Row],[PO No.]]="","",10)</f>
        <v>10</v>
      </c>
      <c r="L667" s="4" t="s">
        <v>1273</v>
      </c>
      <c r="M667" s="35" t="s">
        <v>623</v>
      </c>
      <c r="N667" s="35" t="s">
        <v>47</v>
      </c>
      <c r="O667" s="4">
        <v>3</v>
      </c>
      <c r="P667" s="39" t="s">
        <v>1432</v>
      </c>
      <c r="Q667" s="40">
        <v>5</v>
      </c>
      <c r="R667" s="4" t="s">
        <v>221</v>
      </c>
      <c r="S667" s="113">
        <f>RawDataGenPO[[#This Row],[Total price]]/RawDataGenPO[[#This Row],[Qty'']]</f>
        <v>250</v>
      </c>
      <c r="T667" s="46">
        <v>1250</v>
      </c>
      <c r="U667" s="16"/>
      <c r="V667" s="35" t="s">
        <v>849</v>
      </c>
      <c r="W667" s="146" t="s">
        <v>9</v>
      </c>
      <c r="X667" s="4"/>
      <c r="Y667" s="14">
        <v>45636</v>
      </c>
      <c r="Z667" s="14"/>
      <c r="AA667" s="191">
        <f>IF(RawDataGenPO[[#This Row],[Date Gen PO]]="","",RawDataGenPO[[#This Row],[Date recive bill]]-RawDataGenPO[[#This Row],[Date Gen PO]])</f>
        <v>5</v>
      </c>
      <c r="AB667" s="192" t="str">
        <f>IF(RawDataGenPO[[#This Row],[GRN-PO date (Day)]]&gt;RawDataGenPO[[#This Row],[Lead time delivery (day)]],"over deliverry","Ontime")</f>
        <v>Ontime</v>
      </c>
      <c r="AC667" s="195"/>
    </row>
    <row r="668" spans="1:29" s="6" customFormat="1" ht="14.25" x14ac:dyDescent="0.25">
      <c r="A668" s="4">
        <f>ROW()-ROW(RawDataGenPO[[#Headers],[No.]])</f>
        <v>667</v>
      </c>
      <c r="B668" s="35" t="s">
        <v>18</v>
      </c>
      <c r="C668" s="73">
        <v>45624</v>
      </c>
      <c r="D668" s="38" t="s">
        <v>1427</v>
      </c>
      <c r="E668" s="45"/>
      <c r="F668" s="73">
        <v>45624</v>
      </c>
      <c r="G668" s="4" t="s">
        <v>1428</v>
      </c>
      <c r="H668" s="4" t="s">
        <v>1429</v>
      </c>
      <c r="I668" s="156">
        <f>IF(RawDataGenPO[[#This Row],[PO No.]]="","",RawDataGenPO[[#This Row],[DMY Create PR]]+7)</f>
        <v>45631</v>
      </c>
      <c r="J668" s="156"/>
      <c r="K668" s="153">
        <f>IF(RawDataGenPO[[#This Row],[PO No.]]="","",10)</f>
        <v>10</v>
      </c>
      <c r="L668" s="4" t="s">
        <v>1273</v>
      </c>
      <c r="M668" s="35" t="s">
        <v>623</v>
      </c>
      <c r="N668" s="35" t="s">
        <v>47</v>
      </c>
      <c r="O668" s="4">
        <v>4</v>
      </c>
      <c r="P668" s="39" t="s">
        <v>1433</v>
      </c>
      <c r="Q668" s="40">
        <v>6</v>
      </c>
      <c r="R668" s="4" t="s">
        <v>221</v>
      </c>
      <c r="S668" s="113">
        <f>RawDataGenPO[[#This Row],[Total price]]/RawDataGenPO[[#This Row],[Qty'']]</f>
        <v>100</v>
      </c>
      <c r="T668" s="46">
        <v>600</v>
      </c>
      <c r="U668" s="16"/>
      <c r="V668" s="35" t="s">
        <v>849</v>
      </c>
      <c r="W668" s="146" t="s">
        <v>9</v>
      </c>
      <c r="X668" s="4"/>
      <c r="Y668" s="14">
        <v>45636</v>
      </c>
      <c r="Z668" s="14"/>
      <c r="AA668" s="191">
        <f>IF(RawDataGenPO[[#This Row],[Date Gen PO]]="","",RawDataGenPO[[#This Row],[Date recive bill]]-RawDataGenPO[[#This Row],[Date Gen PO]])</f>
        <v>5</v>
      </c>
      <c r="AB668" s="192" t="str">
        <f>IF(RawDataGenPO[[#This Row],[GRN-PO date (Day)]]&gt;RawDataGenPO[[#This Row],[Lead time delivery (day)]],"over deliverry","Ontime")</f>
        <v>Ontime</v>
      </c>
      <c r="AC668" s="195"/>
    </row>
    <row r="669" spans="1:29" s="6" customFormat="1" ht="14.25" x14ac:dyDescent="0.25">
      <c r="A669" s="4">
        <f>ROW()-ROW(RawDataGenPO[[#Headers],[No.]])</f>
        <v>668</v>
      </c>
      <c r="B669" s="35" t="s">
        <v>18</v>
      </c>
      <c r="C669" s="73">
        <v>45624</v>
      </c>
      <c r="D669" s="38" t="s">
        <v>1427</v>
      </c>
      <c r="E669" s="45"/>
      <c r="F669" s="73">
        <v>45624</v>
      </c>
      <c r="G669" s="4" t="s">
        <v>1428</v>
      </c>
      <c r="H669" s="4" t="s">
        <v>1429</v>
      </c>
      <c r="I669" s="156">
        <f>IF(RawDataGenPO[[#This Row],[PO No.]]="","",RawDataGenPO[[#This Row],[DMY Create PR]]+7)</f>
        <v>45631</v>
      </c>
      <c r="J669" s="156"/>
      <c r="K669" s="153">
        <f>IF(RawDataGenPO[[#This Row],[PO No.]]="","",10)</f>
        <v>10</v>
      </c>
      <c r="L669" s="4" t="s">
        <v>1273</v>
      </c>
      <c r="M669" s="35" t="s">
        <v>623</v>
      </c>
      <c r="N669" s="35" t="s">
        <v>47</v>
      </c>
      <c r="O669" s="4">
        <v>5</v>
      </c>
      <c r="P669" s="39" t="s">
        <v>1434</v>
      </c>
      <c r="Q669" s="40">
        <v>5</v>
      </c>
      <c r="R669" s="4" t="s">
        <v>221</v>
      </c>
      <c r="S669" s="113">
        <f>RawDataGenPO[[#This Row],[Total price]]/RawDataGenPO[[#This Row],[Qty'']]</f>
        <v>200</v>
      </c>
      <c r="T669" s="46">
        <v>1000</v>
      </c>
      <c r="U669" s="16"/>
      <c r="V669" s="35" t="s">
        <v>849</v>
      </c>
      <c r="W669" s="146" t="s">
        <v>9</v>
      </c>
      <c r="X669" s="4"/>
      <c r="Y669" s="14">
        <v>45636</v>
      </c>
      <c r="Z669" s="14"/>
      <c r="AA669" s="191">
        <f>IF(RawDataGenPO[[#This Row],[Date Gen PO]]="","",RawDataGenPO[[#This Row],[Date recive bill]]-RawDataGenPO[[#This Row],[Date Gen PO]])</f>
        <v>5</v>
      </c>
      <c r="AB669" s="192" t="str">
        <f>IF(RawDataGenPO[[#This Row],[GRN-PO date (Day)]]&gt;RawDataGenPO[[#This Row],[Lead time delivery (day)]],"over deliverry","Ontime")</f>
        <v>Ontime</v>
      </c>
      <c r="AC669" s="195"/>
    </row>
    <row r="670" spans="1:29" s="6" customFormat="1" ht="14.25" x14ac:dyDescent="0.25">
      <c r="A670" s="4">
        <f>ROW()-ROW(RawDataGenPO[[#Headers],[No.]])</f>
        <v>669</v>
      </c>
      <c r="B670" s="35" t="s">
        <v>18</v>
      </c>
      <c r="C670" s="73">
        <v>45624</v>
      </c>
      <c r="D670" s="38" t="s">
        <v>1427</v>
      </c>
      <c r="E670" s="45"/>
      <c r="F670" s="73">
        <v>45624</v>
      </c>
      <c r="G670" s="4" t="s">
        <v>1428</v>
      </c>
      <c r="H670" s="4" t="s">
        <v>1429</v>
      </c>
      <c r="I670" s="156">
        <f>IF(RawDataGenPO[[#This Row],[PO No.]]="","",RawDataGenPO[[#This Row],[DMY Create PR]]+7)</f>
        <v>45631</v>
      </c>
      <c r="J670" s="156"/>
      <c r="K670" s="153">
        <f>IF(RawDataGenPO[[#This Row],[PO No.]]="","",10)</f>
        <v>10</v>
      </c>
      <c r="L670" s="4" t="s">
        <v>1273</v>
      </c>
      <c r="M670" s="35" t="s">
        <v>623</v>
      </c>
      <c r="N670" s="35" t="s">
        <v>47</v>
      </c>
      <c r="O670" s="4">
        <v>6</v>
      </c>
      <c r="P670" s="39" t="s">
        <v>1435</v>
      </c>
      <c r="Q670" s="40">
        <v>4</v>
      </c>
      <c r="R670" s="4" t="s">
        <v>221</v>
      </c>
      <c r="S670" s="113">
        <f>RawDataGenPO[[#This Row],[Total price]]/RawDataGenPO[[#This Row],[Qty'']]</f>
        <v>80</v>
      </c>
      <c r="T670" s="46">
        <v>320</v>
      </c>
      <c r="U670" s="16"/>
      <c r="V670" s="35" t="s">
        <v>849</v>
      </c>
      <c r="W670" s="146" t="s">
        <v>9</v>
      </c>
      <c r="X670" s="4"/>
      <c r="Y670" s="14">
        <v>45636</v>
      </c>
      <c r="Z670" s="14"/>
      <c r="AA670" s="191">
        <f>IF(RawDataGenPO[[#This Row],[Date Gen PO]]="","",RawDataGenPO[[#This Row],[Date recive bill]]-RawDataGenPO[[#This Row],[Date Gen PO]])</f>
        <v>5</v>
      </c>
      <c r="AB670" s="192" t="str">
        <f>IF(RawDataGenPO[[#This Row],[GRN-PO date (Day)]]&gt;RawDataGenPO[[#This Row],[Lead time delivery (day)]],"over deliverry","Ontime")</f>
        <v>Ontime</v>
      </c>
      <c r="AC670" s="195"/>
    </row>
    <row r="671" spans="1:29" s="6" customFormat="1" ht="14.25" x14ac:dyDescent="0.25">
      <c r="A671" s="4">
        <f>ROW()-ROW(RawDataGenPO[[#Headers],[No.]])</f>
        <v>670</v>
      </c>
      <c r="B671" s="35" t="s">
        <v>18</v>
      </c>
      <c r="C671" s="73">
        <v>45624</v>
      </c>
      <c r="D671" s="38" t="s">
        <v>1427</v>
      </c>
      <c r="E671" s="45"/>
      <c r="F671" s="73">
        <v>45624</v>
      </c>
      <c r="G671" s="4" t="s">
        <v>1428</v>
      </c>
      <c r="H671" s="4" t="s">
        <v>1429</v>
      </c>
      <c r="I671" s="156">
        <f>IF(RawDataGenPO[[#This Row],[PO No.]]="","",RawDataGenPO[[#This Row],[DMY Create PR]]+7)</f>
        <v>45631</v>
      </c>
      <c r="J671" s="156"/>
      <c r="K671" s="153">
        <f>IF(RawDataGenPO[[#This Row],[PO No.]]="","",10)</f>
        <v>10</v>
      </c>
      <c r="L671" s="4" t="s">
        <v>1273</v>
      </c>
      <c r="M671" s="35" t="s">
        <v>623</v>
      </c>
      <c r="N671" s="35" t="s">
        <v>47</v>
      </c>
      <c r="O671" s="4">
        <v>7</v>
      </c>
      <c r="P671" s="39" t="s">
        <v>1436</v>
      </c>
      <c r="Q671" s="40">
        <v>4</v>
      </c>
      <c r="R671" s="4" t="s">
        <v>221</v>
      </c>
      <c r="S671" s="113">
        <f>RawDataGenPO[[#This Row],[Total price]]/RawDataGenPO[[#This Row],[Qty'']]</f>
        <v>350</v>
      </c>
      <c r="T671" s="46">
        <v>1400</v>
      </c>
      <c r="U671" s="16"/>
      <c r="V671" s="35" t="s">
        <v>849</v>
      </c>
      <c r="W671" s="146" t="s">
        <v>9</v>
      </c>
      <c r="X671" s="4"/>
      <c r="Y671" s="14">
        <v>45636</v>
      </c>
      <c r="Z671" s="14"/>
      <c r="AA671" s="191">
        <f>IF(RawDataGenPO[[#This Row],[Date Gen PO]]="","",RawDataGenPO[[#This Row],[Date recive bill]]-RawDataGenPO[[#This Row],[Date Gen PO]])</f>
        <v>5</v>
      </c>
      <c r="AB671" s="192" t="str">
        <f>IF(RawDataGenPO[[#This Row],[GRN-PO date (Day)]]&gt;RawDataGenPO[[#This Row],[Lead time delivery (day)]],"over deliverry","Ontime")</f>
        <v>Ontime</v>
      </c>
      <c r="AC671" s="195"/>
    </row>
    <row r="672" spans="1:29" s="6" customFormat="1" ht="14.25" x14ac:dyDescent="0.25">
      <c r="A672" s="4">
        <f>ROW()-ROW(RawDataGenPO[[#Headers],[No.]])</f>
        <v>671</v>
      </c>
      <c r="B672" s="35" t="s">
        <v>18</v>
      </c>
      <c r="C672" s="73">
        <v>45624</v>
      </c>
      <c r="D672" s="38" t="s">
        <v>1427</v>
      </c>
      <c r="E672" s="45"/>
      <c r="F672" s="73">
        <v>45624</v>
      </c>
      <c r="G672" s="4" t="s">
        <v>1428</v>
      </c>
      <c r="H672" s="4" t="s">
        <v>1429</v>
      </c>
      <c r="I672" s="156">
        <f>IF(RawDataGenPO[[#This Row],[PO No.]]="","",RawDataGenPO[[#This Row],[DMY Create PR]]+7)</f>
        <v>45631</v>
      </c>
      <c r="J672" s="156"/>
      <c r="K672" s="153">
        <f>IF(RawDataGenPO[[#This Row],[PO No.]]="","",10)</f>
        <v>10</v>
      </c>
      <c r="L672" s="4" t="s">
        <v>1273</v>
      </c>
      <c r="M672" s="35" t="s">
        <v>623</v>
      </c>
      <c r="N672" s="35" t="s">
        <v>47</v>
      </c>
      <c r="O672" s="4">
        <v>8</v>
      </c>
      <c r="P672" s="39" t="s">
        <v>1437</v>
      </c>
      <c r="Q672" s="40">
        <v>4</v>
      </c>
      <c r="R672" s="4" t="s">
        <v>221</v>
      </c>
      <c r="S672" s="113">
        <f>RawDataGenPO[[#This Row],[Total price]]/RawDataGenPO[[#This Row],[Qty'']]</f>
        <v>80</v>
      </c>
      <c r="T672" s="46">
        <v>320</v>
      </c>
      <c r="U672" s="16"/>
      <c r="V672" s="35" t="s">
        <v>849</v>
      </c>
      <c r="W672" s="146" t="s">
        <v>9</v>
      </c>
      <c r="X672" s="4"/>
      <c r="Y672" s="14">
        <v>45636</v>
      </c>
      <c r="Z672" s="14"/>
      <c r="AA672" s="191">
        <f>IF(RawDataGenPO[[#This Row],[Date Gen PO]]="","",RawDataGenPO[[#This Row],[Date recive bill]]-RawDataGenPO[[#This Row],[Date Gen PO]])</f>
        <v>5</v>
      </c>
      <c r="AB672" s="192" t="str">
        <f>IF(RawDataGenPO[[#This Row],[GRN-PO date (Day)]]&gt;RawDataGenPO[[#This Row],[Lead time delivery (day)]],"over deliverry","Ontime")</f>
        <v>Ontime</v>
      </c>
      <c r="AC672" s="195"/>
    </row>
    <row r="673" spans="1:29" s="6" customFormat="1" ht="14.25" x14ac:dyDescent="0.25">
      <c r="A673" s="4">
        <f>ROW()-ROW(RawDataGenPO[[#Headers],[No.]])</f>
        <v>672</v>
      </c>
      <c r="B673" s="35" t="s">
        <v>18</v>
      </c>
      <c r="C673" s="73">
        <v>45624</v>
      </c>
      <c r="D673" s="38" t="s">
        <v>1438</v>
      </c>
      <c r="E673" s="45"/>
      <c r="F673" s="73">
        <v>45624</v>
      </c>
      <c r="G673" s="4" t="s">
        <v>1439</v>
      </c>
      <c r="H673" s="4" t="s">
        <v>1440</v>
      </c>
      <c r="I673" s="156">
        <f>IF(RawDataGenPO[[#This Row],[PO No.]]="","",RawDataGenPO[[#This Row],[DMY Create PR]]+7)</f>
        <v>45631</v>
      </c>
      <c r="J673" s="156"/>
      <c r="K673" s="153">
        <f>IF(RawDataGenPO[[#This Row],[PO No.]]="","",10)</f>
        <v>10</v>
      </c>
      <c r="L673" s="4" t="s">
        <v>1273</v>
      </c>
      <c r="M673" s="35" t="s">
        <v>623</v>
      </c>
      <c r="N673" s="35" t="s">
        <v>56</v>
      </c>
      <c r="O673" s="4">
        <v>1</v>
      </c>
      <c r="P673" s="39" t="s">
        <v>1441</v>
      </c>
      <c r="Q673" s="40">
        <v>2</v>
      </c>
      <c r="R673" s="4" t="s">
        <v>762</v>
      </c>
      <c r="S673" s="113">
        <f>RawDataGenPO[[#This Row],[Total price]]/RawDataGenPO[[#This Row],[Qty'']]</f>
        <v>720</v>
      </c>
      <c r="T673" s="46">
        <v>1440</v>
      </c>
      <c r="U673" s="16"/>
      <c r="V673" s="35" t="s">
        <v>162</v>
      </c>
      <c r="W673" s="146" t="s">
        <v>9</v>
      </c>
      <c r="X673" s="4"/>
      <c r="Y673" s="14">
        <v>45636</v>
      </c>
      <c r="Z673" s="14"/>
      <c r="AA673" s="191">
        <f>IF(RawDataGenPO[[#This Row],[Date Gen PO]]="","",RawDataGenPO[[#This Row],[Date recive bill]]-RawDataGenPO[[#This Row],[Date Gen PO]])</f>
        <v>5</v>
      </c>
      <c r="AB673" s="192" t="str">
        <f>IF(RawDataGenPO[[#This Row],[GRN-PO date (Day)]]&gt;RawDataGenPO[[#This Row],[Lead time delivery (day)]],"over deliverry","Ontime")</f>
        <v>Ontime</v>
      </c>
      <c r="AC673" s="195"/>
    </row>
    <row r="674" spans="1:29" s="6" customFormat="1" ht="14.25" x14ac:dyDescent="0.25">
      <c r="A674" s="4">
        <f>ROW()-ROW(RawDataGenPO[[#Headers],[No.]])</f>
        <v>673</v>
      </c>
      <c r="B674" s="35" t="s">
        <v>18</v>
      </c>
      <c r="C674" s="73">
        <v>45624</v>
      </c>
      <c r="D674" s="38" t="s">
        <v>1438</v>
      </c>
      <c r="E674" s="45"/>
      <c r="F674" s="73">
        <v>45624</v>
      </c>
      <c r="G674" s="4" t="s">
        <v>1439</v>
      </c>
      <c r="H674" s="4" t="s">
        <v>1440</v>
      </c>
      <c r="I674" s="156">
        <f>IF(RawDataGenPO[[#This Row],[PO No.]]="","",RawDataGenPO[[#This Row],[DMY Create PR]]+7)</f>
        <v>45631</v>
      </c>
      <c r="J674" s="156"/>
      <c r="K674" s="153">
        <f>IF(RawDataGenPO[[#This Row],[PO No.]]="","",10)</f>
        <v>10</v>
      </c>
      <c r="L674" s="4" t="s">
        <v>1273</v>
      </c>
      <c r="M674" s="35" t="s">
        <v>623</v>
      </c>
      <c r="N674" s="35" t="s">
        <v>56</v>
      </c>
      <c r="O674" s="4">
        <v>2</v>
      </c>
      <c r="P674" s="39" t="s">
        <v>1442</v>
      </c>
      <c r="Q674" s="40">
        <v>2</v>
      </c>
      <c r="R674" s="4" t="s">
        <v>762</v>
      </c>
      <c r="S674" s="113">
        <f>RawDataGenPO[[#This Row],[Total price]]/RawDataGenPO[[#This Row],[Qty'']]</f>
        <v>720</v>
      </c>
      <c r="T674" s="46">
        <v>1440</v>
      </c>
      <c r="U674" s="16"/>
      <c r="V674" s="35" t="s">
        <v>162</v>
      </c>
      <c r="W674" s="146" t="s">
        <v>9</v>
      </c>
      <c r="X674" s="4"/>
      <c r="Y674" s="14">
        <v>45636</v>
      </c>
      <c r="Z674" s="14"/>
      <c r="AA674" s="191">
        <f>IF(RawDataGenPO[[#This Row],[Date Gen PO]]="","",RawDataGenPO[[#This Row],[Date recive bill]]-RawDataGenPO[[#This Row],[Date Gen PO]])</f>
        <v>5</v>
      </c>
      <c r="AB674" s="192" t="str">
        <f>IF(RawDataGenPO[[#This Row],[GRN-PO date (Day)]]&gt;RawDataGenPO[[#This Row],[Lead time delivery (day)]],"over deliverry","Ontime")</f>
        <v>Ontime</v>
      </c>
      <c r="AC674" s="195"/>
    </row>
    <row r="675" spans="1:29" s="6" customFormat="1" ht="14.25" x14ac:dyDescent="0.25">
      <c r="A675" s="4">
        <f>ROW()-ROW(RawDataGenPO[[#Headers],[No.]])</f>
        <v>674</v>
      </c>
      <c r="B675" s="35" t="s">
        <v>18</v>
      </c>
      <c r="C675" s="73">
        <v>45624</v>
      </c>
      <c r="D675" s="38" t="s">
        <v>1438</v>
      </c>
      <c r="E675" s="45"/>
      <c r="F675" s="73">
        <v>45624</v>
      </c>
      <c r="G675" s="4" t="s">
        <v>1439</v>
      </c>
      <c r="H675" s="4" t="s">
        <v>1440</v>
      </c>
      <c r="I675" s="156">
        <f>IF(RawDataGenPO[[#This Row],[PO No.]]="","",RawDataGenPO[[#This Row],[DMY Create PR]]+7)</f>
        <v>45631</v>
      </c>
      <c r="J675" s="156"/>
      <c r="K675" s="153">
        <f>IF(RawDataGenPO[[#This Row],[PO No.]]="","",10)</f>
        <v>10</v>
      </c>
      <c r="L675" s="4" t="s">
        <v>1273</v>
      </c>
      <c r="M675" s="35" t="s">
        <v>623</v>
      </c>
      <c r="N675" s="35" t="s">
        <v>56</v>
      </c>
      <c r="O675" s="4">
        <v>3</v>
      </c>
      <c r="P675" s="39" t="s">
        <v>1443</v>
      </c>
      <c r="Q675" s="40">
        <v>2</v>
      </c>
      <c r="R675" s="4" t="s">
        <v>762</v>
      </c>
      <c r="S675" s="113">
        <f>RawDataGenPO[[#This Row],[Total price]]/RawDataGenPO[[#This Row],[Qty'']]</f>
        <v>535</v>
      </c>
      <c r="T675" s="46">
        <v>1070</v>
      </c>
      <c r="U675" s="16"/>
      <c r="V675" s="35" t="s">
        <v>162</v>
      </c>
      <c r="W675" s="146" t="s">
        <v>9</v>
      </c>
      <c r="X675" s="4"/>
      <c r="Y675" s="14">
        <v>45636</v>
      </c>
      <c r="Z675" s="14"/>
      <c r="AA675" s="191">
        <f>IF(RawDataGenPO[[#This Row],[Date Gen PO]]="","",RawDataGenPO[[#This Row],[Date recive bill]]-RawDataGenPO[[#This Row],[Date Gen PO]])</f>
        <v>5</v>
      </c>
      <c r="AB675" s="192" t="str">
        <f>IF(RawDataGenPO[[#This Row],[GRN-PO date (Day)]]&gt;RawDataGenPO[[#This Row],[Lead time delivery (day)]],"over deliverry","Ontime")</f>
        <v>Ontime</v>
      </c>
      <c r="AC675" s="195"/>
    </row>
    <row r="676" spans="1:29" s="6" customFormat="1" ht="14.25" x14ac:dyDescent="0.25">
      <c r="A676" s="4">
        <f>ROW()-ROW(RawDataGenPO[[#Headers],[No.]])</f>
        <v>675</v>
      </c>
      <c r="B676" s="35" t="s">
        <v>18</v>
      </c>
      <c r="C676" s="73">
        <v>45624</v>
      </c>
      <c r="D676" s="38" t="s">
        <v>1438</v>
      </c>
      <c r="E676" s="45"/>
      <c r="F676" s="73">
        <v>45624</v>
      </c>
      <c r="G676" s="4" t="s">
        <v>1439</v>
      </c>
      <c r="H676" s="4" t="s">
        <v>1440</v>
      </c>
      <c r="I676" s="156">
        <f>IF(RawDataGenPO[[#This Row],[PO No.]]="","",RawDataGenPO[[#This Row],[DMY Create PR]]+7)</f>
        <v>45631</v>
      </c>
      <c r="J676" s="156"/>
      <c r="K676" s="153">
        <f>IF(RawDataGenPO[[#This Row],[PO No.]]="","",10)</f>
        <v>10</v>
      </c>
      <c r="L676" s="4" t="s">
        <v>1273</v>
      </c>
      <c r="M676" s="35" t="s">
        <v>623</v>
      </c>
      <c r="N676" s="35" t="s">
        <v>56</v>
      </c>
      <c r="O676" s="4">
        <v>4</v>
      </c>
      <c r="P676" s="39" t="s">
        <v>1444</v>
      </c>
      <c r="Q676" s="40">
        <v>2</v>
      </c>
      <c r="R676" s="4" t="s">
        <v>762</v>
      </c>
      <c r="S676" s="113">
        <f>RawDataGenPO[[#This Row],[Total price]]/RawDataGenPO[[#This Row],[Qty'']]</f>
        <v>535</v>
      </c>
      <c r="T676" s="46">
        <v>1070</v>
      </c>
      <c r="U676" s="16"/>
      <c r="V676" s="35" t="s">
        <v>162</v>
      </c>
      <c r="W676" s="146" t="s">
        <v>9</v>
      </c>
      <c r="X676" s="4"/>
      <c r="Y676" s="14">
        <v>45636</v>
      </c>
      <c r="Z676" s="14"/>
      <c r="AA676" s="191">
        <f>IF(RawDataGenPO[[#This Row],[Date Gen PO]]="","",RawDataGenPO[[#This Row],[Date recive bill]]-RawDataGenPO[[#This Row],[Date Gen PO]])</f>
        <v>5</v>
      </c>
      <c r="AB676" s="192" t="str">
        <f>IF(RawDataGenPO[[#This Row],[GRN-PO date (Day)]]&gt;RawDataGenPO[[#This Row],[Lead time delivery (day)]],"over deliverry","Ontime")</f>
        <v>Ontime</v>
      </c>
      <c r="AC676" s="195"/>
    </row>
    <row r="677" spans="1:29" s="6" customFormat="1" ht="14.25" x14ac:dyDescent="0.25">
      <c r="A677" s="4">
        <f>ROW()-ROW(RawDataGenPO[[#Headers],[No.]])</f>
        <v>676</v>
      </c>
      <c r="B677" s="35" t="s">
        <v>18</v>
      </c>
      <c r="C677" s="73">
        <v>45624</v>
      </c>
      <c r="D677" s="38" t="s">
        <v>1438</v>
      </c>
      <c r="E677" s="45"/>
      <c r="F677" s="73">
        <v>45624</v>
      </c>
      <c r="G677" s="4" t="s">
        <v>1439</v>
      </c>
      <c r="H677" s="4" t="s">
        <v>1440</v>
      </c>
      <c r="I677" s="156">
        <f>IF(RawDataGenPO[[#This Row],[PO No.]]="","",RawDataGenPO[[#This Row],[DMY Create PR]]+7)</f>
        <v>45631</v>
      </c>
      <c r="J677" s="156"/>
      <c r="K677" s="153">
        <f>IF(RawDataGenPO[[#This Row],[PO No.]]="","",10)</f>
        <v>10</v>
      </c>
      <c r="L677" s="4" t="s">
        <v>1273</v>
      </c>
      <c r="M677" s="35" t="s">
        <v>623</v>
      </c>
      <c r="N677" s="35" t="s">
        <v>56</v>
      </c>
      <c r="O677" s="4">
        <v>5</v>
      </c>
      <c r="P677" s="39" t="s">
        <v>1445</v>
      </c>
      <c r="Q677" s="40">
        <v>2</v>
      </c>
      <c r="R677" s="4" t="s">
        <v>762</v>
      </c>
      <c r="S677" s="113">
        <f>RawDataGenPO[[#This Row],[Total price]]/RawDataGenPO[[#This Row],[Qty'']]</f>
        <v>535</v>
      </c>
      <c r="T677" s="46">
        <v>1070</v>
      </c>
      <c r="U677" s="16"/>
      <c r="V677" s="35" t="s">
        <v>162</v>
      </c>
      <c r="W677" s="146" t="s">
        <v>9</v>
      </c>
      <c r="X677" s="4"/>
      <c r="Y677" s="14">
        <v>45636</v>
      </c>
      <c r="Z677" s="14"/>
      <c r="AA677" s="191">
        <f>IF(RawDataGenPO[[#This Row],[Date Gen PO]]="","",RawDataGenPO[[#This Row],[Date recive bill]]-RawDataGenPO[[#This Row],[Date Gen PO]])</f>
        <v>5</v>
      </c>
      <c r="AB677" s="192" t="str">
        <f>IF(RawDataGenPO[[#This Row],[GRN-PO date (Day)]]&gt;RawDataGenPO[[#This Row],[Lead time delivery (day)]],"over deliverry","Ontime")</f>
        <v>Ontime</v>
      </c>
      <c r="AC677" s="195"/>
    </row>
    <row r="678" spans="1:29" s="6" customFormat="1" ht="14.25" x14ac:dyDescent="0.25">
      <c r="A678" s="4">
        <f>ROW()-ROW(RawDataGenPO[[#Headers],[No.]])</f>
        <v>677</v>
      </c>
      <c r="B678" s="35" t="s">
        <v>18</v>
      </c>
      <c r="C678" s="73">
        <v>45624</v>
      </c>
      <c r="D678" s="38" t="s">
        <v>1438</v>
      </c>
      <c r="E678" s="45"/>
      <c r="F678" s="73">
        <v>45624</v>
      </c>
      <c r="G678" s="4" t="s">
        <v>1439</v>
      </c>
      <c r="H678" s="4" t="s">
        <v>1440</v>
      </c>
      <c r="I678" s="156">
        <f>IF(RawDataGenPO[[#This Row],[PO No.]]="","",RawDataGenPO[[#This Row],[DMY Create PR]]+7)</f>
        <v>45631</v>
      </c>
      <c r="J678" s="156"/>
      <c r="K678" s="153">
        <f>IF(RawDataGenPO[[#This Row],[PO No.]]="","",10)</f>
        <v>10</v>
      </c>
      <c r="L678" s="4" t="s">
        <v>1273</v>
      </c>
      <c r="M678" s="35" t="s">
        <v>623</v>
      </c>
      <c r="N678" s="35" t="s">
        <v>56</v>
      </c>
      <c r="O678" s="4">
        <v>6</v>
      </c>
      <c r="P678" s="39" t="s">
        <v>1446</v>
      </c>
      <c r="Q678" s="40">
        <v>2</v>
      </c>
      <c r="R678" s="4" t="s">
        <v>762</v>
      </c>
      <c r="S678" s="113">
        <f>RawDataGenPO[[#This Row],[Total price]]/RawDataGenPO[[#This Row],[Qty'']]</f>
        <v>535</v>
      </c>
      <c r="T678" s="46">
        <v>1070</v>
      </c>
      <c r="U678" s="16"/>
      <c r="V678" s="35" t="s">
        <v>162</v>
      </c>
      <c r="W678" s="146" t="s">
        <v>9</v>
      </c>
      <c r="X678" s="4"/>
      <c r="Y678" s="14">
        <v>45636</v>
      </c>
      <c r="Z678" s="14"/>
      <c r="AA678" s="191">
        <f>IF(RawDataGenPO[[#This Row],[Date Gen PO]]="","",RawDataGenPO[[#This Row],[Date recive bill]]-RawDataGenPO[[#This Row],[Date Gen PO]])</f>
        <v>5</v>
      </c>
      <c r="AB678" s="192" t="str">
        <f>IF(RawDataGenPO[[#This Row],[GRN-PO date (Day)]]&gt;RawDataGenPO[[#This Row],[Lead time delivery (day)]],"over deliverry","Ontime")</f>
        <v>Ontime</v>
      </c>
      <c r="AC678" s="195"/>
    </row>
    <row r="679" spans="1:29" s="6" customFormat="1" ht="14.25" x14ac:dyDescent="0.25">
      <c r="A679" s="4">
        <f>ROW()-ROW(RawDataGenPO[[#Headers],[No.]])</f>
        <v>678</v>
      </c>
      <c r="B679" s="35" t="s">
        <v>18</v>
      </c>
      <c r="C679" s="73">
        <v>45624</v>
      </c>
      <c r="D679" s="38" t="s">
        <v>1438</v>
      </c>
      <c r="E679" s="45"/>
      <c r="F679" s="73">
        <v>45624</v>
      </c>
      <c r="G679" s="4" t="s">
        <v>1439</v>
      </c>
      <c r="H679" s="4" t="s">
        <v>1440</v>
      </c>
      <c r="I679" s="156">
        <f>IF(RawDataGenPO[[#This Row],[PO No.]]="","",RawDataGenPO[[#This Row],[DMY Create PR]]+7)</f>
        <v>45631</v>
      </c>
      <c r="J679" s="156"/>
      <c r="K679" s="153">
        <f>IF(RawDataGenPO[[#This Row],[PO No.]]="","",10)</f>
        <v>10</v>
      </c>
      <c r="L679" s="4" t="s">
        <v>1273</v>
      </c>
      <c r="M679" s="35" t="s">
        <v>623</v>
      </c>
      <c r="N679" s="35" t="s">
        <v>56</v>
      </c>
      <c r="O679" s="4">
        <v>7</v>
      </c>
      <c r="P679" s="39" t="s">
        <v>1447</v>
      </c>
      <c r="Q679" s="40">
        <v>2</v>
      </c>
      <c r="R679" s="4" t="s">
        <v>762</v>
      </c>
      <c r="S679" s="113">
        <f>RawDataGenPO[[#This Row],[Total price]]/RawDataGenPO[[#This Row],[Qty'']]</f>
        <v>535</v>
      </c>
      <c r="T679" s="46">
        <v>1070</v>
      </c>
      <c r="U679" s="16"/>
      <c r="V679" s="35" t="s">
        <v>162</v>
      </c>
      <c r="W679" s="146" t="s">
        <v>9</v>
      </c>
      <c r="X679" s="4"/>
      <c r="Y679" s="14">
        <v>45636</v>
      </c>
      <c r="Z679" s="14"/>
      <c r="AA679" s="191">
        <f>IF(RawDataGenPO[[#This Row],[Date Gen PO]]="","",RawDataGenPO[[#This Row],[Date recive bill]]-RawDataGenPO[[#This Row],[Date Gen PO]])</f>
        <v>5</v>
      </c>
      <c r="AB679" s="192" t="str">
        <f>IF(RawDataGenPO[[#This Row],[GRN-PO date (Day)]]&gt;RawDataGenPO[[#This Row],[Lead time delivery (day)]],"over deliverry","Ontime")</f>
        <v>Ontime</v>
      </c>
      <c r="AC679" s="195"/>
    </row>
    <row r="680" spans="1:29" s="6" customFormat="1" ht="14.25" x14ac:dyDescent="0.25">
      <c r="A680" s="4">
        <f>ROW()-ROW(RawDataGenPO[[#Headers],[No.]])</f>
        <v>679</v>
      </c>
      <c r="B680" s="35" t="s">
        <v>18</v>
      </c>
      <c r="C680" s="73">
        <v>45624</v>
      </c>
      <c r="D680" s="38" t="s">
        <v>1448</v>
      </c>
      <c r="E680" s="45"/>
      <c r="F680" s="73">
        <v>45624</v>
      </c>
      <c r="G680" s="4" t="s">
        <v>1449</v>
      </c>
      <c r="H680" s="4" t="s">
        <v>1450</v>
      </c>
      <c r="I680" s="156">
        <f>IF(RawDataGenPO[[#This Row],[PO No.]]="","",RawDataGenPO[[#This Row],[DMY Create PR]]+7)</f>
        <v>45631</v>
      </c>
      <c r="J680" s="156"/>
      <c r="K680" s="153">
        <v>30</v>
      </c>
      <c r="L680" s="4" t="s">
        <v>1273</v>
      </c>
      <c r="M680" s="35" t="s">
        <v>623</v>
      </c>
      <c r="N680" s="35" t="s">
        <v>56</v>
      </c>
      <c r="O680" s="4">
        <v>1</v>
      </c>
      <c r="P680" s="39" t="s">
        <v>1451</v>
      </c>
      <c r="Q680" s="40">
        <v>6</v>
      </c>
      <c r="R680" s="4" t="s">
        <v>221</v>
      </c>
      <c r="S680" s="113">
        <f>RawDataGenPO[[#This Row],[Total price]]/RawDataGenPO[[#This Row],[Qty'']]</f>
        <v>325</v>
      </c>
      <c r="T680" s="46">
        <v>1950</v>
      </c>
      <c r="U680" s="16"/>
      <c r="V680" s="35" t="s">
        <v>380</v>
      </c>
      <c r="W680" s="146" t="s">
        <v>9</v>
      </c>
      <c r="X680" s="4"/>
      <c r="Y680" s="14">
        <v>45643</v>
      </c>
      <c r="Z680" s="14"/>
      <c r="AA680" s="191">
        <f>IF(RawDataGenPO[[#This Row],[Date Gen PO]]="","",RawDataGenPO[[#This Row],[Date recive bill]]-RawDataGenPO[[#This Row],[Date Gen PO]])</f>
        <v>12</v>
      </c>
      <c r="AB680" s="192" t="str">
        <f>IF(RawDataGenPO[[#This Row],[GRN-PO date (Day)]]&gt;RawDataGenPO[[#This Row],[Lead time delivery (day)]],"over deliverry","Ontime")</f>
        <v>Ontime</v>
      </c>
      <c r="AC680" s="195"/>
    </row>
    <row r="681" spans="1:29" s="6" customFormat="1" ht="14.25" x14ac:dyDescent="0.25">
      <c r="A681" s="4">
        <f>ROW()-ROW(RawDataGenPO[[#Headers],[No.]])</f>
        <v>680</v>
      </c>
      <c r="B681" s="35" t="s">
        <v>18</v>
      </c>
      <c r="C681" s="73">
        <v>45624</v>
      </c>
      <c r="D681" s="38" t="s">
        <v>1448</v>
      </c>
      <c r="E681" s="45"/>
      <c r="F681" s="73">
        <v>45624</v>
      </c>
      <c r="G681" s="4" t="s">
        <v>1449</v>
      </c>
      <c r="H681" s="4" t="s">
        <v>1450</v>
      </c>
      <c r="I681" s="156">
        <f>IF(RawDataGenPO[[#This Row],[PO No.]]="","",RawDataGenPO[[#This Row],[DMY Create PR]]+7)</f>
        <v>45631</v>
      </c>
      <c r="J681" s="156"/>
      <c r="K681" s="153">
        <v>30</v>
      </c>
      <c r="L681" s="4" t="s">
        <v>1273</v>
      </c>
      <c r="M681" s="35" t="s">
        <v>623</v>
      </c>
      <c r="N681" s="35" t="s">
        <v>56</v>
      </c>
      <c r="O681" s="4">
        <v>2</v>
      </c>
      <c r="P681" s="39" t="s">
        <v>1452</v>
      </c>
      <c r="Q681" s="40">
        <v>6</v>
      </c>
      <c r="R681" s="4" t="s">
        <v>221</v>
      </c>
      <c r="S681" s="113">
        <f>RawDataGenPO[[#This Row],[Total price]]/RawDataGenPO[[#This Row],[Qty'']]</f>
        <v>256</v>
      </c>
      <c r="T681" s="46">
        <v>1536</v>
      </c>
      <c r="U681" s="16"/>
      <c r="V681" s="35" t="s">
        <v>380</v>
      </c>
      <c r="W681" s="146" t="s">
        <v>9</v>
      </c>
      <c r="X681" s="4"/>
      <c r="Y681" s="14">
        <v>45643</v>
      </c>
      <c r="Z681" s="14"/>
      <c r="AA681" s="191">
        <f>IF(RawDataGenPO[[#This Row],[Date Gen PO]]="","",RawDataGenPO[[#This Row],[Date recive bill]]-RawDataGenPO[[#This Row],[Date Gen PO]])</f>
        <v>12</v>
      </c>
      <c r="AB681" s="192" t="str">
        <f>IF(RawDataGenPO[[#This Row],[GRN-PO date (Day)]]&gt;RawDataGenPO[[#This Row],[Lead time delivery (day)]],"over deliverry","Ontime")</f>
        <v>Ontime</v>
      </c>
      <c r="AC681" s="195"/>
    </row>
    <row r="682" spans="1:29" s="6" customFormat="1" ht="14.25" x14ac:dyDescent="0.25">
      <c r="A682" s="4">
        <f>ROW()-ROW(RawDataGenPO[[#Headers],[No.]])</f>
        <v>681</v>
      </c>
      <c r="B682" s="35" t="s">
        <v>18</v>
      </c>
      <c r="C682" s="73">
        <v>45624</v>
      </c>
      <c r="D682" s="38" t="s">
        <v>1448</v>
      </c>
      <c r="E682" s="45"/>
      <c r="F682" s="73">
        <v>45624</v>
      </c>
      <c r="G682" s="4" t="s">
        <v>1449</v>
      </c>
      <c r="H682" s="4" t="s">
        <v>1450</v>
      </c>
      <c r="I682" s="156">
        <f>IF(RawDataGenPO[[#This Row],[PO No.]]="","",RawDataGenPO[[#This Row],[DMY Create PR]]+7)</f>
        <v>45631</v>
      </c>
      <c r="J682" s="156"/>
      <c r="K682" s="153">
        <v>30</v>
      </c>
      <c r="L682" s="4" t="s">
        <v>1273</v>
      </c>
      <c r="M682" s="35" t="s">
        <v>623</v>
      </c>
      <c r="N682" s="35" t="s">
        <v>56</v>
      </c>
      <c r="O682" s="4">
        <v>3</v>
      </c>
      <c r="P682" s="39" t="s">
        <v>1453</v>
      </c>
      <c r="Q682" s="40">
        <v>6</v>
      </c>
      <c r="R682" s="4" t="s">
        <v>221</v>
      </c>
      <c r="S682" s="113">
        <f>RawDataGenPO[[#This Row],[Total price]]/RawDataGenPO[[#This Row],[Qty'']]</f>
        <v>183</v>
      </c>
      <c r="T682" s="46">
        <v>1098</v>
      </c>
      <c r="U682" s="16"/>
      <c r="V682" s="35" t="s">
        <v>380</v>
      </c>
      <c r="W682" s="146" t="s">
        <v>9</v>
      </c>
      <c r="X682" s="4"/>
      <c r="Y682" s="14">
        <v>45643</v>
      </c>
      <c r="Z682" s="14"/>
      <c r="AA682" s="191">
        <f>IF(RawDataGenPO[[#This Row],[Date Gen PO]]="","",RawDataGenPO[[#This Row],[Date recive bill]]-RawDataGenPO[[#This Row],[Date Gen PO]])</f>
        <v>12</v>
      </c>
      <c r="AB682" s="192" t="str">
        <f>IF(RawDataGenPO[[#This Row],[GRN-PO date (Day)]]&gt;RawDataGenPO[[#This Row],[Lead time delivery (day)]],"over deliverry","Ontime")</f>
        <v>Ontime</v>
      </c>
      <c r="AC682" s="195"/>
    </row>
    <row r="683" spans="1:29" s="6" customFormat="1" ht="14.25" x14ac:dyDescent="0.25">
      <c r="A683" s="4">
        <f>ROW()-ROW(RawDataGenPO[[#Headers],[No.]])</f>
        <v>682</v>
      </c>
      <c r="B683" s="35" t="s">
        <v>18</v>
      </c>
      <c r="C683" s="73">
        <v>45624</v>
      </c>
      <c r="D683" s="38" t="s">
        <v>1448</v>
      </c>
      <c r="E683" s="45"/>
      <c r="F683" s="73">
        <v>45624</v>
      </c>
      <c r="G683" s="4" t="s">
        <v>1449</v>
      </c>
      <c r="H683" s="4" t="s">
        <v>1450</v>
      </c>
      <c r="I683" s="156">
        <f>IF(RawDataGenPO[[#This Row],[PO No.]]="","",RawDataGenPO[[#This Row],[DMY Create PR]]+7)</f>
        <v>45631</v>
      </c>
      <c r="J683" s="156"/>
      <c r="K683" s="153">
        <v>30</v>
      </c>
      <c r="L683" s="4" t="s">
        <v>1273</v>
      </c>
      <c r="M683" s="35" t="s">
        <v>623</v>
      </c>
      <c r="N683" s="35" t="s">
        <v>56</v>
      </c>
      <c r="O683" s="4">
        <v>4</v>
      </c>
      <c r="P683" s="39" t="s">
        <v>1454</v>
      </c>
      <c r="Q683" s="40">
        <v>6</v>
      </c>
      <c r="R683" s="4" t="s">
        <v>221</v>
      </c>
      <c r="S683" s="113">
        <f>RawDataGenPO[[#This Row],[Total price]]/RawDataGenPO[[#This Row],[Qty'']]</f>
        <v>244</v>
      </c>
      <c r="T683" s="46">
        <v>1464</v>
      </c>
      <c r="U683" s="16"/>
      <c r="V683" s="35" t="s">
        <v>380</v>
      </c>
      <c r="W683" s="146" t="s">
        <v>9</v>
      </c>
      <c r="X683" s="4"/>
      <c r="Y683" s="14">
        <v>45643</v>
      </c>
      <c r="Z683" s="14"/>
      <c r="AA683" s="191">
        <f>IF(RawDataGenPO[[#This Row],[Date Gen PO]]="","",RawDataGenPO[[#This Row],[Date recive bill]]-RawDataGenPO[[#This Row],[Date Gen PO]])</f>
        <v>12</v>
      </c>
      <c r="AB683" s="192" t="str">
        <f>IF(RawDataGenPO[[#This Row],[GRN-PO date (Day)]]&gt;RawDataGenPO[[#This Row],[Lead time delivery (day)]],"over deliverry","Ontime")</f>
        <v>Ontime</v>
      </c>
      <c r="AC683" s="195"/>
    </row>
    <row r="684" spans="1:29" s="6" customFormat="1" ht="14.25" x14ac:dyDescent="0.25">
      <c r="A684" s="4">
        <f>ROW()-ROW(RawDataGenPO[[#Headers],[No.]])</f>
        <v>683</v>
      </c>
      <c r="B684" s="35" t="s">
        <v>18</v>
      </c>
      <c r="C684" s="73">
        <v>45624</v>
      </c>
      <c r="D684" s="38" t="s">
        <v>1448</v>
      </c>
      <c r="E684" s="45"/>
      <c r="F684" s="73">
        <v>45624</v>
      </c>
      <c r="G684" s="4" t="s">
        <v>1449</v>
      </c>
      <c r="H684" s="4" t="s">
        <v>1450</v>
      </c>
      <c r="I684" s="156">
        <f>IF(RawDataGenPO[[#This Row],[PO No.]]="","",RawDataGenPO[[#This Row],[DMY Create PR]]+7)</f>
        <v>45631</v>
      </c>
      <c r="J684" s="156"/>
      <c r="K684" s="153">
        <v>30</v>
      </c>
      <c r="L684" s="4" t="s">
        <v>1273</v>
      </c>
      <c r="M684" s="35" t="s">
        <v>623</v>
      </c>
      <c r="N684" s="35" t="s">
        <v>56</v>
      </c>
      <c r="O684" s="4">
        <v>5</v>
      </c>
      <c r="P684" s="39" t="s">
        <v>1455</v>
      </c>
      <c r="Q684" s="40">
        <v>6</v>
      </c>
      <c r="R684" s="4" t="s">
        <v>221</v>
      </c>
      <c r="S684" s="113">
        <f>RawDataGenPO[[#This Row],[Total price]]/RawDataGenPO[[#This Row],[Qty'']]</f>
        <v>284</v>
      </c>
      <c r="T684" s="46">
        <v>1704</v>
      </c>
      <c r="U684" s="16"/>
      <c r="V684" s="35" t="s">
        <v>380</v>
      </c>
      <c r="W684" s="146" t="s">
        <v>9</v>
      </c>
      <c r="X684" s="4"/>
      <c r="Y684" s="14">
        <v>45643</v>
      </c>
      <c r="Z684" s="14"/>
      <c r="AA684" s="191">
        <f>IF(RawDataGenPO[[#This Row],[Date Gen PO]]="","",RawDataGenPO[[#This Row],[Date recive bill]]-RawDataGenPO[[#This Row],[Date Gen PO]])</f>
        <v>12</v>
      </c>
      <c r="AB684" s="192" t="str">
        <f>IF(RawDataGenPO[[#This Row],[GRN-PO date (Day)]]&gt;RawDataGenPO[[#This Row],[Lead time delivery (day)]],"over deliverry","Ontime")</f>
        <v>Ontime</v>
      </c>
      <c r="AC684" s="195"/>
    </row>
    <row r="685" spans="1:29" s="6" customFormat="1" ht="14.25" x14ac:dyDescent="0.25">
      <c r="A685" s="4">
        <f>ROW()-ROW(RawDataGenPO[[#Headers],[No.]])</f>
        <v>684</v>
      </c>
      <c r="B685" s="35" t="s">
        <v>18</v>
      </c>
      <c r="C685" s="73">
        <v>45624</v>
      </c>
      <c r="D685" s="38" t="s">
        <v>1448</v>
      </c>
      <c r="E685" s="45"/>
      <c r="F685" s="73">
        <v>45624</v>
      </c>
      <c r="G685" s="4" t="s">
        <v>1449</v>
      </c>
      <c r="H685" s="4" t="s">
        <v>1450</v>
      </c>
      <c r="I685" s="156">
        <f>IF(RawDataGenPO[[#This Row],[PO No.]]="","",RawDataGenPO[[#This Row],[DMY Create PR]]+7)</f>
        <v>45631</v>
      </c>
      <c r="J685" s="156"/>
      <c r="K685" s="153">
        <v>30</v>
      </c>
      <c r="L685" s="4" t="s">
        <v>1273</v>
      </c>
      <c r="M685" s="35" t="s">
        <v>623</v>
      </c>
      <c r="N685" s="35" t="s">
        <v>56</v>
      </c>
      <c r="O685" s="4">
        <v>6</v>
      </c>
      <c r="P685" s="39" t="s">
        <v>1456</v>
      </c>
      <c r="Q685" s="40">
        <v>6</v>
      </c>
      <c r="R685" s="4" t="s">
        <v>221</v>
      </c>
      <c r="S685" s="113">
        <f>RawDataGenPO[[#This Row],[Total price]]/RawDataGenPO[[#This Row],[Qty'']]</f>
        <v>202</v>
      </c>
      <c r="T685" s="46">
        <v>1212</v>
      </c>
      <c r="U685" s="16"/>
      <c r="V685" s="35" t="s">
        <v>380</v>
      </c>
      <c r="W685" s="146" t="s">
        <v>9</v>
      </c>
      <c r="X685" s="4"/>
      <c r="Y685" s="14">
        <v>45643</v>
      </c>
      <c r="Z685" s="14"/>
      <c r="AA685" s="191">
        <f>IF(RawDataGenPO[[#This Row],[Date Gen PO]]="","",RawDataGenPO[[#This Row],[Date recive bill]]-RawDataGenPO[[#This Row],[Date Gen PO]])</f>
        <v>12</v>
      </c>
      <c r="AB685" s="192" t="str">
        <f>IF(RawDataGenPO[[#This Row],[GRN-PO date (Day)]]&gt;RawDataGenPO[[#This Row],[Lead time delivery (day)]],"over deliverry","Ontime")</f>
        <v>Ontime</v>
      </c>
      <c r="AC685" s="195"/>
    </row>
    <row r="686" spans="1:29" s="6" customFormat="1" ht="14.25" x14ac:dyDescent="0.25">
      <c r="A686" s="4">
        <f>ROW()-ROW(RawDataGenPO[[#Headers],[No.]])</f>
        <v>685</v>
      </c>
      <c r="B686" s="35" t="s">
        <v>18</v>
      </c>
      <c r="C686" s="73">
        <v>45624</v>
      </c>
      <c r="D686" s="38" t="s">
        <v>1448</v>
      </c>
      <c r="E686" s="45"/>
      <c r="F686" s="73">
        <v>45624</v>
      </c>
      <c r="G686" s="4" t="s">
        <v>1449</v>
      </c>
      <c r="H686" s="4" t="s">
        <v>1450</v>
      </c>
      <c r="I686" s="156">
        <f>IF(RawDataGenPO[[#This Row],[PO No.]]="","",RawDataGenPO[[#This Row],[DMY Create PR]]+7)</f>
        <v>45631</v>
      </c>
      <c r="J686" s="156"/>
      <c r="K686" s="153">
        <v>30</v>
      </c>
      <c r="L686" s="4" t="s">
        <v>1273</v>
      </c>
      <c r="M686" s="35" t="s">
        <v>623</v>
      </c>
      <c r="N686" s="35" t="s">
        <v>56</v>
      </c>
      <c r="O686" s="4">
        <v>7</v>
      </c>
      <c r="P686" s="39" t="s">
        <v>1457</v>
      </c>
      <c r="Q686" s="40">
        <v>6</v>
      </c>
      <c r="R686" s="4" t="s">
        <v>221</v>
      </c>
      <c r="S686" s="113">
        <f>RawDataGenPO[[#This Row],[Total price]]/RawDataGenPO[[#This Row],[Qty'']]</f>
        <v>162</v>
      </c>
      <c r="T686" s="46">
        <v>972</v>
      </c>
      <c r="U686" s="16"/>
      <c r="V686" s="35" t="s">
        <v>380</v>
      </c>
      <c r="W686" s="146" t="s">
        <v>9</v>
      </c>
      <c r="X686" s="4"/>
      <c r="Y686" s="14">
        <v>45643</v>
      </c>
      <c r="Z686" s="14"/>
      <c r="AA686" s="191">
        <f>IF(RawDataGenPO[[#This Row],[Date Gen PO]]="","",RawDataGenPO[[#This Row],[Date recive bill]]-RawDataGenPO[[#This Row],[Date Gen PO]])</f>
        <v>12</v>
      </c>
      <c r="AB686" s="192" t="str">
        <f>IF(RawDataGenPO[[#This Row],[GRN-PO date (Day)]]&gt;RawDataGenPO[[#This Row],[Lead time delivery (day)]],"over deliverry","Ontime")</f>
        <v>Ontime</v>
      </c>
      <c r="AC686" s="195"/>
    </row>
    <row r="687" spans="1:29" s="6" customFormat="1" ht="14.25" x14ac:dyDescent="0.25">
      <c r="A687" s="4">
        <f>ROW()-ROW(RawDataGenPO[[#Headers],[No.]])</f>
        <v>686</v>
      </c>
      <c r="B687" s="35" t="s">
        <v>18</v>
      </c>
      <c r="C687" s="73">
        <v>45624</v>
      </c>
      <c r="D687" s="38" t="s">
        <v>1448</v>
      </c>
      <c r="E687" s="45"/>
      <c r="F687" s="73">
        <v>45624</v>
      </c>
      <c r="G687" s="4" t="s">
        <v>1449</v>
      </c>
      <c r="H687" s="4" t="s">
        <v>1450</v>
      </c>
      <c r="I687" s="156">
        <f>IF(RawDataGenPO[[#This Row],[PO No.]]="","",RawDataGenPO[[#This Row],[DMY Create PR]]+7)</f>
        <v>45631</v>
      </c>
      <c r="J687" s="156"/>
      <c r="K687" s="153">
        <v>30</v>
      </c>
      <c r="L687" s="4" t="s">
        <v>1273</v>
      </c>
      <c r="M687" s="35" t="s">
        <v>623</v>
      </c>
      <c r="N687" s="35" t="s">
        <v>56</v>
      </c>
      <c r="O687" s="4">
        <v>8</v>
      </c>
      <c r="P687" s="39" t="s">
        <v>1458</v>
      </c>
      <c r="Q687" s="40">
        <v>6</v>
      </c>
      <c r="R687" s="4" t="s">
        <v>221</v>
      </c>
      <c r="S687" s="113">
        <f>RawDataGenPO[[#This Row],[Total price]]/RawDataGenPO[[#This Row],[Qty'']]</f>
        <v>223</v>
      </c>
      <c r="T687" s="46">
        <v>1338</v>
      </c>
      <c r="U687" s="16"/>
      <c r="V687" s="35" t="s">
        <v>380</v>
      </c>
      <c r="W687" s="146" t="s">
        <v>9</v>
      </c>
      <c r="X687" s="4"/>
      <c r="Y687" s="14">
        <v>45643</v>
      </c>
      <c r="Z687" s="14"/>
      <c r="AA687" s="191">
        <f>IF(RawDataGenPO[[#This Row],[Date Gen PO]]="","",RawDataGenPO[[#This Row],[Date recive bill]]-RawDataGenPO[[#This Row],[Date Gen PO]])</f>
        <v>12</v>
      </c>
      <c r="AB687" s="192" t="str">
        <f>IF(RawDataGenPO[[#This Row],[GRN-PO date (Day)]]&gt;RawDataGenPO[[#This Row],[Lead time delivery (day)]],"over deliverry","Ontime")</f>
        <v>Ontime</v>
      </c>
      <c r="AC687" s="195"/>
    </row>
    <row r="688" spans="1:29" s="6" customFormat="1" ht="14.25" x14ac:dyDescent="0.25">
      <c r="A688" s="4">
        <f>ROW()-ROW(RawDataGenPO[[#Headers],[No.]])</f>
        <v>687</v>
      </c>
      <c r="B688" s="35" t="s">
        <v>18</v>
      </c>
      <c r="C688" s="73">
        <v>45624</v>
      </c>
      <c r="D688" s="38" t="s">
        <v>1448</v>
      </c>
      <c r="E688" s="45"/>
      <c r="F688" s="73">
        <v>45624</v>
      </c>
      <c r="G688" s="4" t="s">
        <v>1449</v>
      </c>
      <c r="H688" s="4" t="s">
        <v>1450</v>
      </c>
      <c r="I688" s="156">
        <f>IF(RawDataGenPO[[#This Row],[PO No.]]="","",RawDataGenPO[[#This Row],[DMY Create PR]]+7)</f>
        <v>45631</v>
      </c>
      <c r="J688" s="156"/>
      <c r="K688" s="153">
        <v>30</v>
      </c>
      <c r="L688" s="4" t="s">
        <v>1273</v>
      </c>
      <c r="M688" s="35" t="s">
        <v>623</v>
      </c>
      <c r="N688" s="35" t="s">
        <v>56</v>
      </c>
      <c r="O688" s="4">
        <v>9</v>
      </c>
      <c r="P688" s="39" t="s">
        <v>1459</v>
      </c>
      <c r="Q688" s="40">
        <v>6</v>
      </c>
      <c r="R688" s="4" t="s">
        <v>221</v>
      </c>
      <c r="S688" s="113">
        <f>RawDataGenPO[[#This Row],[Total price]]/RawDataGenPO[[#This Row],[Qty'']]</f>
        <v>144</v>
      </c>
      <c r="T688" s="46">
        <v>864</v>
      </c>
      <c r="U688" s="16"/>
      <c r="V688" s="35"/>
      <c r="W688" s="146" t="s">
        <v>9</v>
      </c>
      <c r="X688" s="4"/>
      <c r="Y688" s="14">
        <v>45643</v>
      </c>
      <c r="Z688" s="14"/>
      <c r="AA688" s="191">
        <f>IF(RawDataGenPO[[#This Row],[Date Gen PO]]="","",RawDataGenPO[[#This Row],[Date recive bill]]-RawDataGenPO[[#This Row],[Date Gen PO]])</f>
        <v>12</v>
      </c>
      <c r="AB688" s="192" t="str">
        <f>IF(RawDataGenPO[[#This Row],[GRN-PO date (Day)]]&gt;RawDataGenPO[[#This Row],[Lead time delivery (day)]],"over deliverry","Ontime")</f>
        <v>Ontime</v>
      </c>
      <c r="AC688" s="195"/>
    </row>
    <row r="689" spans="1:29" s="6" customFormat="1" ht="14.25" x14ac:dyDescent="0.25">
      <c r="A689" s="4">
        <f>ROW()-ROW(RawDataGenPO[[#Headers],[No.]])</f>
        <v>688</v>
      </c>
      <c r="B689" s="35" t="s">
        <v>18</v>
      </c>
      <c r="C689" s="73">
        <v>45624</v>
      </c>
      <c r="D689" s="38" t="s">
        <v>1448</v>
      </c>
      <c r="E689" s="45"/>
      <c r="F689" s="73">
        <v>45624</v>
      </c>
      <c r="G689" s="4" t="s">
        <v>1449</v>
      </c>
      <c r="H689" s="4" t="s">
        <v>1450</v>
      </c>
      <c r="I689" s="156">
        <f>IF(RawDataGenPO[[#This Row],[PO No.]]="","",RawDataGenPO[[#This Row],[DMY Create PR]]+7)</f>
        <v>45631</v>
      </c>
      <c r="J689" s="156"/>
      <c r="K689" s="153">
        <v>30</v>
      </c>
      <c r="L689" s="4" t="s">
        <v>1273</v>
      </c>
      <c r="M689" s="35" t="s">
        <v>623</v>
      </c>
      <c r="N689" s="35" t="s">
        <v>56</v>
      </c>
      <c r="O689" s="4">
        <v>10</v>
      </c>
      <c r="P689" s="39" t="s">
        <v>1460</v>
      </c>
      <c r="Q689" s="40">
        <v>6</v>
      </c>
      <c r="R689" s="4" t="s">
        <v>221</v>
      </c>
      <c r="S689" s="113">
        <f>RawDataGenPO[[#This Row],[Total price]]/RawDataGenPO[[#This Row],[Qty'']]</f>
        <v>189</v>
      </c>
      <c r="T689" s="46">
        <v>1134</v>
      </c>
      <c r="U689" s="16"/>
      <c r="V689" s="35" t="s">
        <v>380</v>
      </c>
      <c r="W689" s="146" t="s">
        <v>9</v>
      </c>
      <c r="X689" s="4"/>
      <c r="Y689" s="14">
        <v>45643</v>
      </c>
      <c r="Z689" s="14"/>
      <c r="AA689" s="191">
        <f>IF(RawDataGenPO[[#This Row],[Date Gen PO]]="","",RawDataGenPO[[#This Row],[Date recive bill]]-RawDataGenPO[[#This Row],[Date Gen PO]])</f>
        <v>12</v>
      </c>
      <c r="AB689" s="192" t="str">
        <f>IF(RawDataGenPO[[#This Row],[GRN-PO date (Day)]]&gt;RawDataGenPO[[#This Row],[Lead time delivery (day)]],"over deliverry","Ontime")</f>
        <v>Ontime</v>
      </c>
      <c r="AC689" s="195"/>
    </row>
    <row r="690" spans="1:29" s="6" customFormat="1" ht="14.25" x14ac:dyDescent="0.25">
      <c r="A690" s="4">
        <f>ROW()-ROW(RawDataGenPO[[#Headers],[No.]])</f>
        <v>689</v>
      </c>
      <c r="B690" s="35" t="s">
        <v>18</v>
      </c>
      <c r="C690" s="73">
        <v>45624</v>
      </c>
      <c r="D690" s="38" t="s">
        <v>1448</v>
      </c>
      <c r="E690" s="45"/>
      <c r="F690" s="73">
        <v>45624</v>
      </c>
      <c r="G690" s="4" t="s">
        <v>1449</v>
      </c>
      <c r="H690" s="4" t="s">
        <v>1450</v>
      </c>
      <c r="I690" s="156">
        <f>IF(RawDataGenPO[[#This Row],[PO No.]]="","",RawDataGenPO[[#This Row],[DMY Create PR]]+7)</f>
        <v>45631</v>
      </c>
      <c r="J690" s="156"/>
      <c r="K690" s="153">
        <v>30</v>
      </c>
      <c r="L690" s="4" t="s">
        <v>1273</v>
      </c>
      <c r="M690" s="35" t="s">
        <v>623</v>
      </c>
      <c r="N690" s="35" t="s">
        <v>56</v>
      </c>
      <c r="O690" s="4">
        <v>11</v>
      </c>
      <c r="P690" s="39" t="s">
        <v>1461</v>
      </c>
      <c r="Q690" s="40">
        <v>6</v>
      </c>
      <c r="R690" s="4" t="s">
        <v>221</v>
      </c>
      <c r="S690" s="113">
        <f>RawDataGenPO[[#This Row],[Total price]]/RawDataGenPO[[#This Row],[Qty'']]</f>
        <v>110</v>
      </c>
      <c r="T690" s="46">
        <v>660</v>
      </c>
      <c r="U690" s="16"/>
      <c r="V690" s="35" t="s">
        <v>380</v>
      </c>
      <c r="W690" s="146" t="s">
        <v>9</v>
      </c>
      <c r="X690" s="4"/>
      <c r="Y690" s="14">
        <v>45643</v>
      </c>
      <c r="Z690" s="14"/>
      <c r="AA690" s="191">
        <f>IF(RawDataGenPO[[#This Row],[Date Gen PO]]="","",RawDataGenPO[[#This Row],[Date recive bill]]-RawDataGenPO[[#This Row],[Date Gen PO]])</f>
        <v>12</v>
      </c>
      <c r="AB690" s="192" t="str">
        <f>IF(RawDataGenPO[[#This Row],[GRN-PO date (Day)]]&gt;RawDataGenPO[[#This Row],[Lead time delivery (day)]],"over deliverry","Ontime")</f>
        <v>Ontime</v>
      </c>
      <c r="AC690" s="195"/>
    </row>
    <row r="691" spans="1:29" s="6" customFormat="1" ht="14.25" x14ac:dyDescent="0.25">
      <c r="A691" s="4">
        <f>ROW()-ROW(RawDataGenPO[[#Headers],[No.]])</f>
        <v>690</v>
      </c>
      <c r="B691" s="35" t="s">
        <v>18</v>
      </c>
      <c r="C691" s="73">
        <v>45624</v>
      </c>
      <c r="D691" s="38" t="s">
        <v>1448</v>
      </c>
      <c r="E691" s="45"/>
      <c r="F691" s="73">
        <v>45624</v>
      </c>
      <c r="G691" s="4" t="s">
        <v>1449</v>
      </c>
      <c r="H691" s="4" t="s">
        <v>1450</v>
      </c>
      <c r="I691" s="156">
        <f>IF(RawDataGenPO[[#This Row],[PO No.]]="","",RawDataGenPO[[#This Row],[DMY Create PR]]+7)</f>
        <v>45631</v>
      </c>
      <c r="J691" s="156"/>
      <c r="K691" s="153">
        <f>IF(RawDataGenPO[[#This Row],[PO No.]]="","",10)</f>
        <v>10</v>
      </c>
      <c r="L691" s="4" t="s">
        <v>1273</v>
      </c>
      <c r="M691" s="35" t="s">
        <v>623</v>
      </c>
      <c r="N691" s="35" t="s">
        <v>56</v>
      </c>
      <c r="O691" s="4">
        <v>12</v>
      </c>
      <c r="P691" s="39" t="s">
        <v>1462</v>
      </c>
      <c r="Q691" s="40">
        <v>6</v>
      </c>
      <c r="R691" s="4" t="s">
        <v>221</v>
      </c>
      <c r="S691" s="113">
        <f>RawDataGenPO[[#This Row],[Total price]]/RawDataGenPO[[#This Row],[Qty'']]</f>
        <v>168</v>
      </c>
      <c r="T691" s="46">
        <v>1008</v>
      </c>
      <c r="U691" s="16"/>
      <c r="V691" s="35" t="s">
        <v>380</v>
      </c>
      <c r="W691" s="146" t="s">
        <v>9</v>
      </c>
      <c r="X691" s="4"/>
      <c r="Y691" s="14">
        <v>45643</v>
      </c>
      <c r="Z691" s="14"/>
      <c r="AA691" s="191">
        <f>IF(RawDataGenPO[[#This Row],[Date Gen PO]]="","",RawDataGenPO[[#This Row],[Date recive bill]]-RawDataGenPO[[#This Row],[Date Gen PO]])</f>
        <v>12</v>
      </c>
      <c r="AB691" s="192" t="str">
        <f>IF(RawDataGenPO[[#This Row],[GRN-PO date (Day)]]&gt;RawDataGenPO[[#This Row],[Lead time delivery (day)]],"over deliverry","Ontime")</f>
        <v>over deliverry</v>
      </c>
      <c r="AC691" s="195"/>
    </row>
    <row r="692" spans="1:29" s="6" customFormat="1" ht="14.25" x14ac:dyDescent="0.25">
      <c r="A692" s="4">
        <f>ROW()-ROW(RawDataGenPO[[#Headers],[No.]])</f>
        <v>691</v>
      </c>
      <c r="B692" s="35" t="s">
        <v>18</v>
      </c>
      <c r="C692" s="73">
        <v>45624</v>
      </c>
      <c r="D692" s="38"/>
      <c r="E692" s="45"/>
      <c r="F692" s="73">
        <v>45624</v>
      </c>
      <c r="G692" s="4" t="s">
        <v>1463</v>
      </c>
      <c r="H692" s="4" t="s">
        <v>1464</v>
      </c>
      <c r="I692" s="156">
        <f>IF(RawDataGenPO[[#This Row],[PO No.]]="","",RawDataGenPO[[#This Row],[DMY Create PR]]+7)</f>
        <v>45631</v>
      </c>
      <c r="J692" s="156"/>
      <c r="K692" s="153">
        <v>45</v>
      </c>
      <c r="L692" s="4" t="s">
        <v>489</v>
      </c>
      <c r="M692" s="35" t="s">
        <v>1465</v>
      </c>
      <c r="N692" s="35" t="s">
        <v>36</v>
      </c>
      <c r="O692" s="4">
        <v>1</v>
      </c>
      <c r="P692" s="39" t="s">
        <v>1466</v>
      </c>
      <c r="Q692" s="40">
        <v>1</v>
      </c>
      <c r="R692" s="4" t="s">
        <v>221</v>
      </c>
      <c r="S692" s="113">
        <f>RawDataGenPO[[#This Row],[Total price]]/RawDataGenPO[[#This Row],[Qty'']]</f>
        <v>6500</v>
      </c>
      <c r="T692" s="46">
        <v>6500</v>
      </c>
      <c r="U692" s="16"/>
      <c r="V692" s="35" t="s">
        <v>1467</v>
      </c>
      <c r="W692" s="146" t="s">
        <v>9</v>
      </c>
      <c r="X692" s="4" t="s">
        <v>1468</v>
      </c>
      <c r="Y692" s="14">
        <v>45673</v>
      </c>
      <c r="Z692" s="14"/>
      <c r="AA692" s="191">
        <f>IF(RawDataGenPO[[#This Row],[Date Gen PO]]="","",RawDataGenPO[[#This Row],[Date recive bill]]-RawDataGenPO[[#This Row],[Date Gen PO]])</f>
        <v>42</v>
      </c>
      <c r="AB692" s="192" t="str">
        <f>IF(RawDataGenPO[[#This Row],[GRN-PO date (Day)]]&gt;RawDataGenPO[[#This Row],[Lead time delivery (day)]],"over deliverry","Ontime")</f>
        <v>Ontime</v>
      </c>
      <c r="AC692" s="195"/>
    </row>
    <row r="693" spans="1:29" s="6" customFormat="1" ht="14.25" x14ac:dyDescent="0.25">
      <c r="A693" s="4">
        <f>ROW()-ROW(RawDataGenPO[[#Headers],[No.]])</f>
        <v>692</v>
      </c>
      <c r="B693" s="35" t="s">
        <v>18</v>
      </c>
      <c r="C693" s="73">
        <v>45624</v>
      </c>
      <c r="D693" s="38"/>
      <c r="E693" s="45"/>
      <c r="F693" s="73">
        <v>45624</v>
      </c>
      <c r="G693" s="4" t="s">
        <v>1463</v>
      </c>
      <c r="H693" s="4" t="s">
        <v>1464</v>
      </c>
      <c r="I693" s="156">
        <f>IF(RawDataGenPO[[#This Row],[PO No.]]="","",RawDataGenPO[[#This Row],[DMY Create PR]]+7)</f>
        <v>45631</v>
      </c>
      <c r="J693" s="156"/>
      <c r="K693" s="153">
        <v>45</v>
      </c>
      <c r="L693" s="4" t="s">
        <v>489</v>
      </c>
      <c r="M693" s="35" t="s">
        <v>1465</v>
      </c>
      <c r="N693" s="35" t="s">
        <v>36</v>
      </c>
      <c r="O693" s="4">
        <v>2</v>
      </c>
      <c r="P693" s="39" t="s">
        <v>1469</v>
      </c>
      <c r="Q693" s="40">
        <v>8</v>
      </c>
      <c r="R693" s="4" t="s">
        <v>221</v>
      </c>
      <c r="S693" s="113">
        <f>RawDataGenPO[[#This Row],[Total price]]/RawDataGenPO[[#This Row],[Qty'']]</f>
        <v>81.25</v>
      </c>
      <c r="T693" s="46">
        <v>650</v>
      </c>
      <c r="U693" s="16"/>
      <c r="V693" s="35" t="s">
        <v>1467</v>
      </c>
      <c r="W693" s="146" t="s">
        <v>9</v>
      </c>
      <c r="X693" s="4" t="s">
        <v>1468</v>
      </c>
      <c r="Y693" s="14">
        <v>45673</v>
      </c>
      <c r="Z693" s="14"/>
      <c r="AA693" s="191">
        <f>IF(RawDataGenPO[[#This Row],[Date Gen PO]]="","",RawDataGenPO[[#This Row],[Date recive bill]]-RawDataGenPO[[#This Row],[Date Gen PO]])</f>
        <v>42</v>
      </c>
      <c r="AB693" s="192" t="str">
        <f>IF(RawDataGenPO[[#This Row],[GRN-PO date (Day)]]&gt;RawDataGenPO[[#This Row],[Lead time delivery (day)]],"over deliverry","Ontime")</f>
        <v>Ontime</v>
      </c>
      <c r="AC693" s="195"/>
    </row>
    <row r="694" spans="1:29" s="6" customFormat="1" ht="14.25" x14ac:dyDescent="0.25">
      <c r="A694" s="4">
        <f>ROW()-ROW(RawDataGenPO[[#Headers],[No.]])</f>
        <v>693</v>
      </c>
      <c r="B694" s="35" t="s">
        <v>18</v>
      </c>
      <c r="C694" s="73">
        <v>45624</v>
      </c>
      <c r="D694" s="38"/>
      <c r="E694" s="45"/>
      <c r="F694" s="73">
        <v>45624</v>
      </c>
      <c r="G694" s="4" t="s">
        <v>1463</v>
      </c>
      <c r="H694" s="4" t="s">
        <v>1464</v>
      </c>
      <c r="I694" s="156">
        <f>IF(RawDataGenPO[[#This Row],[PO No.]]="","",RawDataGenPO[[#This Row],[DMY Create PR]]+7)</f>
        <v>45631</v>
      </c>
      <c r="J694" s="156"/>
      <c r="K694" s="153">
        <v>45</v>
      </c>
      <c r="L694" s="4" t="s">
        <v>489</v>
      </c>
      <c r="M694" s="35" t="s">
        <v>1465</v>
      </c>
      <c r="N694" s="35" t="s">
        <v>36</v>
      </c>
      <c r="O694" s="4">
        <v>3</v>
      </c>
      <c r="P694" s="39" t="s">
        <v>1470</v>
      </c>
      <c r="Q694" s="40">
        <v>1</v>
      </c>
      <c r="R694" s="4" t="s">
        <v>221</v>
      </c>
      <c r="S694" s="113">
        <f>RawDataGenPO[[#This Row],[Total price]]/RawDataGenPO[[#This Row],[Qty'']]</f>
        <v>1800</v>
      </c>
      <c r="T694" s="46">
        <v>1800</v>
      </c>
      <c r="U694" s="16"/>
      <c r="V694" s="35" t="s">
        <v>1467</v>
      </c>
      <c r="W694" s="146" t="s">
        <v>9</v>
      </c>
      <c r="X694" s="4" t="s">
        <v>1468</v>
      </c>
      <c r="Y694" s="14">
        <v>45673</v>
      </c>
      <c r="Z694" s="14"/>
      <c r="AA694" s="191">
        <f>IF(RawDataGenPO[[#This Row],[Date Gen PO]]="","",RawDataGenPO[[#This Row],[Date recive bill]]-RawDataGenPO[[#This Row],[Date Gen PO]])</f>
        <v>42</v>
      </c>
      <c r="AB694" s="192" t="str">
        <f>IF(RawDataGenPO[[#This Row],[GRN-PO date (Day)]]&gt;RawDataGenPO[[#This Row],[Lead time delivery (day)]],"over deliverry","Ontime")</f>
        <v>Ontime</v>
      </c>
      <c r="AC694" s="195"/>
    </row>
    <row r="695" spans="1:29" s="6" customFormat="1" ht="14.25" x14ac:dyDescent="0.25">
      <c r="A695" s="4">
        <f>ROW()-ROW(RawDataGenPO[[#Headers],[No.]])</f>
        <v>694</v>
      </c>
      <c r="B695" s="35" t="s">
        <v>18</v>
      </c>
      <c r="C695" s="73">
        <v>45624</v>
      </c>
      <c r="D695" s="38"/>
      <c r="E695" s="45"/>
      <c r="F695" s="73">
        <v>45624</v>
      </c>
      <c r="G695" s="4" t="s">
        <v>1463</v>
      </c>
      <c r="H695" s="4" t="s">
        <v>1464</v>
      </c>
      <c r="I695" s="156">
        <f>IF(RawDataGenPO[[#This Row],[PO No.]]="","",RawDataGenPO[[#This Row],[DMY Create PR]]+7)</f>
        <v>45631</v>
      </c>
      <c r="J695" s="156"/>
      <c r="K695" s="153">
        <v>45</v>
      </c>
      <c r="L695" s="4" t="s">
        <v>489</v>
      </c>
      <c r="M695" s="35" t="s">
        <v>1465</v>
      </c>
      <c r="N695" s="35" t="s">
        <v>36</v>
      </c>
      <c r="O695" s="4">
        <v>4</v>
      </c>
      <c r="P695" s="39" t="s">
        <v>1471</v>
      </c>
      <c r="Q695" s="40">
        <v>1</v>
      </c>
      <c r="R695" s="4" t="s">
        <v>221</v>
      </c>
      <c r="S695" s="113">
        <f>RawDataGenPO[[#This Row],[Total price]]/RawDataGenPO[[#This Row],[Qty'']]</f>
        <v>9500</v>
      </c>
      <c r="T695" s="46">
        <v>9500</v>
      </c>
      <c r="U695" s="16"/>
      <c r="V695" s="35" t="s">
        <v>1467</v>
      </c>
      <c r="W695" s="146" t="s">
        <v>9</v>
      </c>
      <c r="X695" s="4" t="s">
        <v>1468</v>
      </c>
      <c r="Y695" s="14">
        <v>45673</v>
      </c>
      <c r="Z695" s="14"/>
      <c r="AA695" s="191">
        <f>IF(RawDataGenPO[[#This Row],[Date Gen PO]]="","",RawDataGenPO[[#This Row],[Date recive bill]]-RawDataGenPO[[#This Row],[Date Gen PO]])</f>
        <v>42</v>
      </c>
      <c r="AB695" s="192" t="str">
        <f>IF(RawDataGenPO[[#This Row],[GRN-PO date (Day)]]&gt;RawDataGenPO[[#This Row],[Lead time delivery (day)]],"over deliverry","Ontime")</f>
        <v>Ontime</v>
      </c>
      <c r="AC695" s="195"/>
    </row>
    <row r="696" spans="1:29" s="6" customFormat="1" ht="14.25" x14ac:dyDescent="0.25">
      <c r="A696" s="4">
        <f>ROW()-ROW(RawDataGenPO[[#Headers],[No.]])</f>
        <v>695</v>
      </c>
      <c r="B696" s="35" t="s">
        <v>18</v>
      </c>
      <c r="C696" s="73">
        <v>45624</v>
      </c>
      <c r="D696" s="38"/>
      <c r="E696" s="45"/>
      <c r="F696" s="73">
        <v>45624</v>
      </c>
      <c r="G696" s="4" t="s">
        <v>1463</v>
      </c>
      <c r="H696" s="4" t="s">
        <v>1464</v>
      </c>
      <c r="I696" s="156">
        <f>IF(RawDataGenPO[[#This Row],[PO No.]]="","",RawDataGenPO[[#This Row],[DMY Create PR]]+7)</f>
        <v>45631</v>
      </c>
      <c r="J696" s="156"/>
      <c r="K696" s="153">
        <v>45</v>
      </c>
      <c r="L696" s="4" t="s">
        <v>489</v>
      </c>
      <c r="M696" s="35" t="s">
        <v>1465</v>
      </c>
      <c r="N696" s="35" t="s">
        <v>36</v>
      </c>
      <c r="O696" s="4">
        <v>5</v>
      </c>
      <c r="P696" s="39" t="s">
        <v>1472</v>
      </c>
      <c r="Q696" s="40">
        <v>1</v>
      </c>
      <c r="R696" s="4" t="s">
        <v>221</v>
      </c>
      <c r="S696" s="113">
        <f>RawDataGenPO[[#This Row],[Total price]]/RawDataGenPO[[#This Row],[Qty'']]</f>
        <v>7500</v>
      </c>
      <c r="T696" s="46">
        <v>7500</v>
      </c>
      <c r="U696" s="16"/>
      <c r="V696" s="35" t="s">
        <v>1467</v>
      </c>
      <c r="W696" s="146" t="s">
        <v>9</v>
      </c>
      <c r="X696" s="4" t="s">
        <v>1468</v>
      </c>
      <c r="Y696" s="14">
        <v>45673</v>
      </c>
      <c r="Z696" s="14"/>
      <c r="AA696" s="191">
        <f>IF(RawDataGenPO[[#This Row],[Date Gen PO]]="","",RawDataGenPO[[#This Row],[Date recive bill]]-RawDataGenPO[[#This Row],[Date Gen PO]])</f>
        <v>42</v>
      </c>
      <c r="AB696" s="192" t="str">
        <f>IF(RawDataGenPO[[#This Row],[GRN-PO date (Day)]]&gt;RawDataGenPO[[#This Row],[Lead time delivery (day)]],"over deliverry","Ontime")</f>
        <v>Ontime</v>
      </c>
      <c r="AC696" s="195"/>
    </row>
    <row r="697" spans="1:29" s="6" customFormat="1" ht="28.5" x14ac:dyDescent="0.25">
      <c r="A697" s="4">
        <f>ROW()-ROW(RawDataGenPO[[#Headers],[No.]])</f>
        <v>696</v>
      </c>
      <c r="B697" s="35" t="s">
        <v>18</v>
      </c>
      <c r="C697" s="73">
        <v>45624</v>
      </c>
      <c r="D697" s="38"/>
      <c r="E697" s="45"/>
      <c r="F697" s="73">
        <v>45624</v>
      </c>
      <c r="G697" s="4" t="s">
        <v>1473</v>
      </c>
      <c r="H697" s="4" t="s">
        <v>1474</v>
      </c>
      <c r="I697" s="156">
        <f>IF(RawDataGenPO[[#This Row],[PO No.]]="","",RawDataGenPO[[#This Row],[DMY Create PR]]+7)</f>
        <v>45631</v>
      </c>
      <c r="J697" s="156"/>
      <c r="K697" s="153">
        <v>45</v>
      </c>
      <c r="L697" s="4" t="s">
        <v>1273</v>
      </c>
      <c r="M697" s="35" t="s">
        <v>128</v>
      </c>
      <c r="N697" s="35" t="s">
        <v>48</v>
      </c>
      <c r="O697" s="3">
        <v>1</v>
      </c>
      <c r="P697" s="39" t="s">
        <v>1475</v>
      </c>
      <c r="Q697" s="40">
        <v>2</v>
      </c>
      <c r="R697" s="4" t="s">
        <v>221</v>
      </c>
      <c r="S697" s="113">
        <f>RawDataGenPO[[#This Row],[Total price]]/RawDataGenPO[[#This Row],[Qty'']]</f>
        <v>7125</v>
      </c>
      <c r="T697" s="46">
        <v>14250</v>
      </c>
      <c r="U697" s="16"/>
      <c r="V697" s="35" t="s">
        <v>416</v>
      </c>
      <c r="W697" s="146" t="s">
        <v>9</v>
      </c>
      <c r="X697" s="4" t="s">
        <v>1476</v>
      </c>
      <c r="Y697" s="14">
        <v>45666</v>
      </c>
      <c r="Z697" s="14"/>
      <c r="AA697" s="191">
        <f>IF(RawDataGenPO[[#This Row],[Date Gen PO]]="","",RawDataGenPO[[#This Row],[Date recive bill]]-RawDataGenPO[[#This Row],[Date Gen PO]])</f>
        <v>35</v>
      </c>
      <c r="AB697" s="192" t="str">
        <f>IF(RawDataGenPO[[#This Row],[GRN-PO date (Day)]]&gt;RawDataGenPO[[#This Row],[Lead time delivery (day)]],"over deliverry","Ontime")</f>
        <v>Ontime</v>
      </c>
      <c r="AC697" s="195"/>
    </row>
    <row r="698" spans="1:29" s="6" customFormat="1" ht="28.5" x14ac:dyDescent="0.25">
      <c r="A698" s="4">
        <f>ROW()-ROW(RawDataGenPO[[#Headers],[No.]])</f>
        <v>697</v>
      </c>
      <c r="B698" s="35" t="s">
        <v>18</v>
      </c>
      <c r="C698" s="73">
        <v>45624</v>
      </c>
      <c r="D698" s="38"/>
      <c r="E698" s="45"/>
      <c r="F698" s="73">
        <v>45624</v>
      </c>
      <c r="G698" s="4" t="s">
        <v>1473</v>
      </c>
      <c r="H698" s="4" t="s">
        <v>1474</v>
      </c>
      <c r="I698" s="156">
        <f>IF(RawDataGenPO[[#This Row],[PO No.]]="","",RawDataGenPO[[#This Row],[DMY Create PR]]+7)</f>
        <v>45631</v>
      </c>
      <c r="J698" s="156"/>
      <c r="K698" s="153">
        <v>45</v>
      </c>
      <c r="L698" s="4" t="s">
        <v>1273</v>
      </c>
      <c r="M698" s="35" t="s">
        <v>128</v>
      </c>
      <c r="N698" s="35" t="s">
        <v>48</v>
      </c>
      <c r="O698" s="4">
        <v>2</v>
      </c>
      <c r="P698" s="39" t="s">
        <v>1477</v>
      </c>
      <c r="Q698" s="40">
        <v>4</v>
      </c>
      <c r="R698" s="4" t="s">
        <v>221</v>
      </c>
      <c r="S698" s="113">
        <f>RawDataGenPO[[#This Row],[Total price]]/RawDataGenPO[[#This Row],[Qty'']]</f>
        <v>712.5</v>
      </c>
      <c r="T698" s="46">
        <v>2850</v>
      </c>
      <c r="U698" s="16"/>
      <c r="V698" s="35" t="s">
        <v>416</v>
      </c>
      <c r="W698" s="146" t="s">
        <v>9</v>
      </c>
      <c r="X698" s="4" t="s">
        <v>1476</v>
      </c>
      <c r="Y698" s="14">
        <v>45666</v>
      </c>
      <c r="Z698" s="14"/>
      <c r="AA698" s="191">
        <f>IF(RawDataGenPO[[#This Row],[Date Gen PO]]="","",RawDataGenPO[[#This Row],[Date recive bill]]-RawDataGenPO[[#This Row],[Date Gen PO]])</f>
        <v>35</v>
      </c>
      <c r="AB698" s="192" t="str">
        <f>IF(RawDataGenPO[[#This Row],[GRN-PO date (Day)]]&gt;RawDataGenPO[[#This Row],[Lead time delivery (day)]],"over deliverry","Ontime")</f>
        <v>Ontime</v>
      </c>
      <c r="AC698" s="195"/>
    </row>
    <row r="699" spans="1:29" s="6" customFormat="1" ht="28.5" x14ac:dyDescent="0.25">
      <c r="A699" s="4">
        <f>ROW()-ROW(RawDataGenPO[[#Headers],[No.]])</f>
        <v>698</v>
      </c>
      <c r="B699" s="35" t="s">
        <v>18</v>
      </c>
      <c r="C699" s="73">
        <v>45624</v>
      </c>
      <c r="D699" s="38"/>
      <c r="E699" s="45"/>
      <c r="F699" s="73">
        <v>45624</v>
      </c>
      <c r="G699" s="4" t="s">
        <v>1473</v>
      </c>
      <c r="H699" s="4" t="s">
        <v>1474</v>
      </c>
      <c r="I699" s="156">
        <f>IF(RawDataGenPO[[#This Row],[PO No.]]="","",RawDataGenPO[[#This Row],[DMY Create PR]]+7)</f>
        <v>45631</v>
      </c>
      <c r="J699" s="156"/>
      <c r="K699" s="153">
        <v>45</v>
      </c>
      <c r="L699" s="4" t="s">
        <v>1273</v>
      </c>
      <c r="M699" s="35" t="s">
        <v>128</v>
      </c>
      <c r="N699" s="35" t="s">
        <v>48</v>
      </c>
      <c r="O699" s="3">
        <v>3</v>
      </c>
      <c r="P699" s="39" t="s">
        <v>1478</v>
      </c>
      <c r="Q699" s="40">
        <v>2</v>
      </c>
      <c r="R699" s="4" t="s">
        <v>221</v>
      </c>
      <c r="S699" s="113">
        <f>RawDataGenPO[[#This Row],[Total price]]/RawDataGenPO[[#This Row],[Qty'']]</f>
        <v>7125</v>
      </c>
      <c r="T699" s="46">
        <v>14250</v>
      </c>
      <c r="U699" s="16"/>
      <c r="V699" s="35" t="s">
        <v>416</v>
      </c>
      <c r="W699" s="146" t="s">
        <v>9</v>
      </c>
      <c r="X699" s="4" t="s">
        <v>1476</v>
      </c>
      <c r="Y699" s="14">
        <v>45666</v>
      </c>
      <c r="Z699" s="14"/>
      <c r="AA699" s="191">
        <f>IF(RawDataGenPO[[#This Row],[Date Gen PO]]="","",RawDataGenPO[[#This Row],[Date recive bill]]-RawDataGenPO[[#This Row],[Date Gen PO]])</f>
        <v>35</v>
      </c>
      <c r="AB699" s="192" t="str">
        <f>IF(RawDataGenPO[[#This Row],[GRN-PO date (Day)]]&gt;RawDataGenPO[[#This Row],[Lead time delivery (day)]],"over deliverry","Ontime")</f>
        <v>Ontime</v>
      </c>
      <c r="AC699" s="195"/>
    </row>
    <row r="700" spans="1:29" s="6" customFormat="1" ht="28.5" x14ac:dyDescent="0.25">
      <c r="A700" s="4">
        <f>ROW()-ROW(RawDataGenPO[[#Headers],[No.]])</f>
        <v>699</v>
      </c>
      <c r="B700" s="35" t="s">
        <v>18</v>
      </c>
      <c r="C700" s="73">
        <v>45624</v>
      </c>
      <c r="D700" s="38"/>
      <c r="E700" s="45"/>
      <c r="F700" s="73">
        <v>45624</v>
      </c>
      <c r="G700" s="4" t="s">
        <v>1473</v>
      </c>
      <c r="H700" s="4" t="s">
        <v>1474</v>
      </c>
      <c r="I700" s="156">
        <f>IF(RawDataGenPO[[#This Row],[PO No.]]="","",RawDataGenPO[[#This Row],[DMY Create PR]]+7)</f>
        <v>45631</v>
      </c>
      <c r="J700" s="156"/>
      <c r="K700" s="153">
        <v>45</v>
      </c>
      <c r="L700" s="4" t="s">
        <v>1273</v>
      </c>
      <c r="M700" s="35" t="s">
        <v>128</v>
      </c>
      <c r="N700" s="35" t="s">
        <v>48</v>
      </c>
      <c r="O700" s="4">
        <v>4</v>
      </c>
      <c r="P700" s="39" t="s">
        <v>1479</v>
      </c>
      <c r="Q700" s="40">
        <v>2</v>
      </c>
      <c r="R700" s="4" t="s">
        <v>221</v>
      </c>
      <c r="S700" s="113">
        <f>RawDataGenPO[[#This Row],[Total price]]/RawDataGenPO[[#This Row],[Qty'']]</f>
        <v>1140</v>
      </c>
      <c r="T700" s="46">
        <v>2280</v>
      </c>
      <c r="U700" s="16"/>
      <c r="V700" s="35" t="s">
        <v>416</v>
      </c>
      <c r="W700" s="146" t="s">
        <v>9</v>
      </c>
      <c r="X700" s="4" t="s">
        <v>1476</v>
      </c>
      <c r="Y700" s="14">
        <v>45666</v>
      </c>
      <c r="Z700" s="14"/>
      <c r="AA700" s="191">
        <f>IF(RawDataGenPO[[#This Row],[Date Gen PO]]="","",RawDataGenPO[[#This Row],[Date recive bill]]-RawDataGenPO[[#This Row],[Date Gen PO]])</f>
        <v>35</v>
      </c>
      <c r="AB700" s="192" t="str">
        <f>IF(RawDataGenPO[[#This Row],[GRN-PO date (Day)]]&gt;RawDataGenPO[[#This Row],[Lead time delivery (day)]],"over deliverry","Ontime")</f>
        <v>Ontime</v>
      </c>
      <c r="AC700" s="195"/>
    </row>
    <row r="701" spans="1:29" s="6" customFormat="1" ht="28.5" x14ac:dyDescent="0.25">
      <c r="A701" s="4">
        <f>ROW()-ROW(RawDataGenPO[[#Headers],[No.]])</f>
        <v>700</v>
      </c>
      <c r="B701" s="35" t="s">
        <v>18</v>
      </c>
      <c r="C701" s="73">
        <v>45624</v>
      </c>
      <c r="D701" s="38"/>
      <c r="E701" s="45"/>
      <c r="F701" s="73">
        <v>45624</v>
      </c>
      <c r="G701" s="4" t="s">
        <v>1473</v>
      </c>
      <c r="H701" s="4" t="s">
        <v>1474</v>
      </c>
      <c r="I701" s="156">
        <f>IF(RawDataGenPO[[#This Row],[PO No.]]="","",RawDataGenPO[[#This Row],[DMY Create PR]]+7)</f>
        <v>45631</v>
      </c>
      <c r="J701" s="156"/>
      <c r="K701" s="153">
        <v>45</v>
      </c>
      <c r="L701" s="4" t="s">
        <v>1273</v>
      </c>
      <c r="M701" s="35" t="s">
        <v>128</v>
      </c>
      <c r="N701" s="35" t="s">
        <v>48</v>
      </c>
      <c r="O701" s="4">
        <v>5</v>
      </c>
      <c r="P701" s="39" t="s">
        <v>1480</v>
      </c>
      <c r="Q701" s="40">
        <v>2</v>
      </c>
      <c r="R701" s="4" t="s">
        <v>221</v>
      </c>
      <c r="S701" s="113">
        <f>RawDataGenPO[[#This Row],[Total price]]/RawDataGenPO[[#This Row],[Qty'']]</f>
        <v>3990</v>
      </c>
      <c r="T701" s="46">
        <v>7980</v>
      </c>
      <c r="U701" s="16"/>
      <c r="V701" s="35" t="s">
        <v>416</v>
      </c>
      <c r="W701" s="146" t="s">
        <v>9</v>
      </c>
      <c r="X701" s="4" t="s">
        <v>1476</v>
      </c>
      <c r="Y701" s="14">
        <v>45666</v>
      </c>
      <c r="Z701" s="14"/>
      <c r="AA701" s="191">
        <f>IF(RawDataGenPO[[#This Row],[Date Gen PO]]="","",RawDataGenPO[[#This Row],[Date recive bill]]-RawDataGenPO[[#This Row],[Date Gen PO]])</f>
        <v>35</v>
      </c>
      <c r="AB701" s="192" t="str">
        <f>IF(RawDataGenPO[[#This Row],[GRN-PO date (Day)]]&gt;RawDataGenPO[[#This Row],[Lead time delivery (day)]],"over deliverry","Ontime")</f>
        <v>Ontime</v>
      </c>
      <c r="AC701" s="195"/>
    </row>
    <row r="702" spans="1:29" s="6" customFormat="1" ht="28.5" x14ac:dyDescent="0.25">
      <c r="A702" s="4">
        <f>ROW()-ROW(RawDataGenPO[[#Headers],[No.]])</f>
        <v>701</v>
      </c>
      <c r="B702" s="35" t="s">
        <v>18</v>
      </c>
      <c r="C702" s="73">
        <v>45624</v>
      </c>
      <c r="D702" s="38"/>
      <c r="E702" s="45"/>
      <c r="F702" s="73">
        <v>45624</v>
      </c>
      <c r="G702" s="4" t="s">
        <v>1473</v>
      </c>
      <c r="H702" s="4" t="s">
        <v>1474</v>
      </c>
      <c r="I702" s="156">
        <f>IF(RawDataGenPO[[#This Row],[PO No.]]="","",RawDataGenPO[[#This Row],[DMY Create PR]]+7)</f>
        <v>45631</v>
      </c>
      <c r="J702" s="156"/>
      <c r="K702" s="153">
        <v>45</v>
      </c>
      <c r="L702" s="4" t="s">
        <v>1273</v>
      </c>
      <c r="M702" s="35" t="s">
        <v>128</v>
      </c>
      <c r="N702" s="35" t="s">
        <v>48</v>
      </c>
      <c r="O702" s="3">
        <v>6</v>
      </c>
      <c r="P702" s="39" t="s">
        <v>1481</v>
      </c>
      <c r="Q702" s="40">
        <v>2</v>
      </c>
      <c r="R702" s="4" t="s">
        <v>221</v>
      </c>
      <c r="S702" s="113">
        <f>RawDataGenPO[[#This Row],[Total price]]/RawDataGenPO[[#This Row],[Qty'']]</f>
        <v>7125</v>
      </c>
      <c r="T702" s="46">
        <v>14250</v>
      </c>
      <c r="U702" s="16"/>
      <c r="V702" s="35" t="s">
        <v>416</v>
      </c>
      <c r="W702" s="146" t="s">
        <v>9</v>
      </c>
      <c r="X702" s="4" t="s">
        <v>1476</v>
      </c>
      <c r="Y702" s="14">
        <v>45666</v>
      </c>
      <c r="Z702" s="14"/>
      <c r="AA702" s="191">
        <f>IF(RawDataGenPO[[#This Row],[Date Gen PO]]="","",RawDataGenPO[[#This Row],[Date recive bill]]-RawDataGenPO[[#This Row],[Date Gen PO]])</f>
        <v>35</v>
      </c>
      <c r="AB702" s="192" t="str">
        <f>IF(RawDataGenPO[[#This Row],[GRN-PO date (Day)]]&gt;RawDataGenPO[[#This Row],[Lead time delivery (day)]],"over deliverry","Ontime")</f>
        <v>Ontime</v>
      </c>
      <c r="AC702" s="195"/>
    </row>
    <row r="703" spans="1:29" s="6" customFormat="1" ht="28.5" x14ac:dyDescent="0.25">
      <c r="A703" s="4">
        <f>ROW()-ROW(RawDataGenPO[[#Headers],[No.]])</f>
        <v>702</v>
      </c>
      <c r="B703" s="35" t="s">
        <v>18</v>
      </c>
      <c r="C703" s="73">
        <v>45624</v>
      </c>
      <c r="D703" s="38"/>
      <c r="E703" s="45"/>
      <c r="F703" s="73">
        <v>45624</v>
      </c>
      <c r="G703" s="4" t="s">
        <v>1473</v>
      </c>
      <c r="H703" s="4" t="s">
        <v>1474</v>
      </c>
      <c r="I703" s="156">
        <f>IF(RawDataGenPO[[#This Row],[PO No.]]="","",RawDataGenPO[[#This Row],[DMY Create PR]]+7)</f>
        <v>45631</v>
      </c>
      <c r="J703" s="156"/>
      <c r="K703" s="153">
        <v>45</v>
      </c>
      <c r="L703" s="4" t="s">
        <v>1273</v>
      </c>
      <c r="M703" s="35" t="s">
        <v>128</v>
      </c>
      <c r="N703" s="35" t="s">
        <v>48</v>
      </c>
      <c r="O703" s="4">
        <v>7</v>
      </c>
      <c r="P703" s="39" t="s">
        <v>1482</v>
      </c>
      <c r="Q703" s="40">
        <v>4</v>
      </c>
      <c r="R703" s="4" t="s">
        <v>221</v>
      </c>
      <c r="S703" s="113">
        <f>RawDataGenPO[[#This Row],[Total price]]/RawDataGenPO[[#This Row],[Qty'']]</f>
        <v>712.5</v>
      </c>
      <c r="T703" s="46">
        <v>2850</v>
      </c>
      <c r="U703" s="16"/>
      <c r="V703" s="35" t="s">
        <v>416</v>
      </c>
      <c r="W703" s="146" t="s">
        <v>9</v>
      </c>
      <c r="X703" s="4" t="s">
        <v>1476</v>
      </c>
      <c r="Y703" s="14">
        <v>45666</v>
      </c>
      <c r="Z703" s="14"/>
      <c r="AA703" s="191">
        <f>IF(RawDataGenPO[[#This Row],[Date Gen PO]]="","",RawDataGenPO[[#This Row],[Date recive bill]]-RawDataGenPO[[#This Row],[Date Gen PO]])</f>
        <v>35</v>
      </c>
      <c r="AB703" s="192" t="str">
        <f>IF(RawDataGenPO[[#This Row],[GRN-PO date (Day)]]&gt;RawDataGenPO[[#This Row],[Lead time delivery (day)]],"over deliverry","Ontime")</f>
        <v>Ontime</v>
      </c>
      <c r="AC703" s="195"/>
    </row>
    <row r="704" spans="1:29" s="6" customFormat="1" ht="28.5" x14ac:dyDescent="0.25">
      <c r="A704" s="4">
        <f>ROW()-ROW(RawDataGenPO[[#Headers],[No.]])</f>
        <v>703</v>
      </c>
      <c r="B704" s="35" t="s">
        <v>18</v>
      </c>
      <c r="C704" s="73">
        <v>45624</v>
      </c>
      <c r="D704" s="38"/>
      <c r="E704" s="45"/>
      <c r="F704" s="73">
        <v>45624</v>
      </c>
      <c r="G704" s="4" t="s">
        <v>1473</v>
      </c>
      <c r="H704" s="4" t="s">
        <v>1474</v>
      </c>
      <c r="I704" s="156">
        <f>IF(RawDataGenPO[[#This Row],[PO No.]]="","",RawDataGenPO[[#This Row],[DMY Create PR]]+7)</f>
        <v>45631</v>
      </c>
      <c r="J704" s="156"/>
      <c r="K704" s="153">
        <v>45</v>
      </c>
      <c r="L704" s="4" t="s">
        <v>1273</v>
      </c>
      <c r="M704" s="35" t="s">
        <v>128</v>
      </c>
      <c r="N704" s="35" t="s">
        <v>48</v>
      </c>
      <c r="O704" s="3">
        <v>8</v>
      </c>
      <c r="P704" s="39" t="s">
        <v>1483</v>
      </c>
      <c r="Q704" s="40">
        <v>2</v>
      </c>
      <c r="R704" s="4" t="s">
        <v>221</v>
      </c>
      <c r="S704" s="113">
        <f>RawDataGenPO[[#This Row],[Total price]]/RawDataGenPO[[#This Row],[Qty'']]</f>
        <v>7125</v>
      </c>
      <c r="T704" s="46">
        <v>14250</v>
      </c>
      <c r="U704" s="16"/>
      <c r="V704" s="35" t="s">
        <v>416</v>
      </c>
      <c r="W704" s="146" t="s">
        <v>9</v>
      </c>
      <c r="X704" s="4" t="s">
        <v>1476</v>
      </c>
      <c r="Y704" s="14">
        <v>45666</v>
      </c>
      <c r="Z704" s="14"/>
      <c r="AA704" s="191">
        <f>IF(RawDataGenPO[[#This Row],[Date Gen PO]]="","",RawDataGenPO[[#This Row],[Date recive bill]]-RawDataGenPO[[#This Row],[Date Gen PO]])</f>
        <v>35</v>
      </c>
      <c r="AB704" s="192" t="str">
        <f>IF(RawDataGenPO[[#This Row],[GRN-PO date (Day)]]&gt;RawDataGenPO[[#This Row],[Lead time delivery (day)]],"over deliverry","Ontime")</f>
        <v>Ontime</v>
      </c>
      <c r="AC704" s="195"/>
    </row>
    <row r="705" spans="1:29" s="6" customFormat="1" ht="32.1" customHeight="1" x14ac:dyDescent="0.25">
      <c r="A705" s="4">
        <f>ROW()-ROW(RawDataGenPO[[#Headers],[No.]])</f>
        <v>704</v>
      </c>
      <c r="B705" s="35" t="s">
        <v>18</v>
      </c>
      <c r="C705" s="73">
        <v>45624</v>
      </c>
      <c r="D705" s="38"/>
      <c r="E705" s="45"/>
      <c r="F705" s="73">
        <v>45624</v>
      </c>
      <c r="G705" s="4" t="s">
        <v>1473</v>
      </c>
      <c r="H705" s="4" t="s">
        <v>1474</v>
      </c>
      <c r="I705" s="156">
        <f>IF(RawDataGenPO[[#This Row],[PO No.]]="","",RawDataGenPO[[#This Row],[DMY Create PR]]+7)</f>
        <v>45631</v>
      </c>
      <c r="J705" s="156"/>
      <c r="K705" s="153">
        <v>45</v>
      </c>
      <c r="L705" s="4" t="s">
        <v>1273</v>
      </c>
      <c r="M705" s="35" t="s">
        <v>128</v>
      </c>
      <c r="N705" s="35" t="s">
        <v>48</v>
      </c>
      <c r="O705" s="4">
        <v>9</v>
      </c>
      <c r="P705" s="39" t="s">
        <v>1484</v>
      </c>
      <c r="Q705" s="40">
        <v>2</v>
      </c>
      <c r="R705" s="4" t="s">
        <v>221</v>
      </c>
      <c r="S705" s="113">
        <f>RawDataGenPO[[#This Row],[Total price]]/RawDataGenPO[[#This Row],[Qty'']]</f>
        <v>1140</v>
      </c>
      <c r="T705" s="46">
        <v>2280</v>
      </c>
      <c r="U705" s="16"/>
      <c r="V705" s="35" t="s">
        <v>416</v>
      </c>
      <c r="W705" s="146" t="s">
        <v>9</v>
      </c>
      <c r="X705" s="4" t="s">
        <v>1476</v>
      </c>
      <c r="Y705" s="14">
        <v>45666</v>
      </c>
      <c r="Z705" s="14"/>
      <c r="AA705" s="191">
        <f>IF(RawDataGenPO[[#This Row],[Date Gen PO]]="","",RawDataGenPO[[#This Row],[Date recive bill]]-RawDataGenPO[[#This Row],[Date Gen PO]])</f>
        <v>35</v>
      </c>
      <c r="AB705" s="192" t="str">
        <f>IF(RawDataGenPO[[#This Row],[GRN-PO date (Day)]]&gt;RawDataGenPO[[#This Row],[Lead time delivery (day)]],"over deliverry","Ontime")</f>
        <v>Ontime</v>
      </c>
      <c r="AC705" s="195"/>
    </row>
    <row r="706" spans="1:29" s="6" customFormat="1" ht="32.1" customHeight="1" x14ac:dyDescent="0.25">
      <c r="A706" s="4">
        <f>ROW()-ROW(RawDataGenPO[[#Headers],[No.]])</f>
        <v>705</v>
      </c>
      <c r="B706" s="35" t="s">
        <v>18</v>
      </c>
      <c r="C706" s="73">
        <v>45624</v>
      </c>
      <c r="D706" s="38"/>
      <c r="E706" s="45"/>
      <c r="F706" s="73">
        <v>45624</v>
      </c>
      <c r="G706" s="4" t="s">
        <v>1473</v>
      </c>
      <c r="H706" s="4" t="s">
        <v>1474</v>
      </c>
      <c r="I706" s="156">
        <f>IF(RawDataGenPO[[#This Row],[PO No.]]="","",RawDataGenPO[[#This Row],[DMY Create PR]]+7)</f>
        <v>45631</v>
      </c>
      <c r="J706" s="156"/>
      <c r="K706" s="153">
        <v>45</v>
      </c>
      <c r="L706" s="4" t="s">
        <v>1273</v>
      </c>
      <c r="M706" s="35" t="s">
        <v>128</v>
      </c>
      <c r="N706" s="35" t="s">
        <v>48</v>
      </c>
      <c r="O706" s="4">
        <v>10</v>
      </c>
      <c r="P706" s="39" t="s">
        <v>1485</v>
      </c>
      <c r="Q706" s="40">
        <v>2</v>
      </c>
      <c r="R706" s="4" t="s">
        <v>221</v>
      </c>
      <c r="S706" s="113">
        <f>RawDataGenPO[[#This Row],[Total price]]/RawDataGenPO[[#This Row],[Qty'']]</f>
        <v>3990</v>
      </c>
      <c r="T706" s="46">
        <v>7980</v>
      </c>
      <c r="U706" s="16"/>
      <c r="V706" s="35" t="s">
        <v>416</v>
      </c>
      <c r="W706" s="146" t="s">
        <v>9</v>
      </c>
      <c r="X706" s="4" t="s">
        <v>1476</v>
      </c>
      <c r="Y706" s="14">
        <v>45666</v>
      </c>
      <c r="Z706" s="14"/>
      <c r="AA706" s="191">
        <f>IF(RawDataGenPO[[#This Row],[Date Gen PO]]="","",RawDataGenPO[[#This Row],[Date recive bill]]-RawDataGenPO[[#This Row],[Date Gen PO]])</f>
        <v>35</v>
      </c>
      <c r="AB706" s="192" t="str">
        <f>IF(RawDataGenPO[[#This Row],[GRN-PO date (Day)]]&gt;RawDataGenPO[[#This Row],[Lead time delivery (day)]],"over deliverry","Ontime")</f>
        <v>Ontime</v>
      </c>
      <c r="AC706" s="195"/>
    </row>
    <row r="707" spans="1:29" s="6" customFormat="1" ht="19.5" customHeight="1" x14ac:dyDescent="0.25">
      <c r="A707" s="4">
        <f>ROW()-ROW(RawDataGenPO[[#Headers],[No.]])</f>
        <v>706</v>
      </c>
      <c r="B707" s="35" t="s">
        <v>18</v>
      </c>
      <c r="C707" s="73">
        <v>45629</v>
      </c>
      <c r="D707" s="38"/>
      <c r="E707" s="45"/>
      <c r="F707" s="73">
        <v>45629</v>
      </c>
      <c r="G707" s="4" t="s">
        <v>1486</v>
      </c>
      <c r="H707" s="4" t="s">
        <v>1487</v>
      </c>
      <c r="I707" s="156">
        <f>IF(RawDataGenPO[[#This Row],[PO No.]]="","",RawDataGenPO[[#This Row],[DMY Create PR]]+7)</f>
        <v>45636</v>
      </c>
      <c r="J707" s="156"/>
      <c r="K707" s="153">
        <f>IF(RawDataGenPO[[#This Row],[PO No.]]="","",10)</f>
        <v>10</v>
      </c>
      <c r="L707" s="4" t="s">
        <v>193</v>
      </c>
      <c r="M707" s="35" t="s">
        <v>128</v>
      </c>
      <c r="N707" s="35" t="s">
        <v>31</v>
      </c>
      <c r="O707" s="3">
        <v>1</v>
      </c>
      <c r="P707" s="39" t="s">
        <v>1488</v>
      </c>
      <c r="Q707" s="40">
        <v>1</v>
      </c>
      <c r="R707" s="4" t="s">
        <v>481</v>
      </c>
      <c r="S707" s="113">
        <f>RawDataGenPO[[#This Row],[Total price]]/RawDataGenPO[[#This Row],[Qty'']]</f>
        <v>5700</v>
      </c>
      <c r="T707" s="46">
        <v>5700</v>
      </c>
      <c r="U707" s="16"/>
      <c r="V707" s="35" t="s">
        <v>416</v>
      </c>
      <c r="W707" s="146" t="s">
        <v>9</v>
      </c>
      <c r="X707" s="4"/>
      <c r="Y707" s="14">
        <v>45642</v>
      </c>
      <c r="Z707" s="14"/>
      <c r="AA707" s="191">
        <f>IF(RawDataGenPO[[#This Row],[Date Gen PO]]="","",RawDataGenPO[[#This Row],[Date recive bill]]-RawDataGenPO[[#This Row],[Date Gen PO]])</f>
        <v>6</v>
      </c>
      <c r="AB707" s="192" t="str">
        <f>IF(RawDataGenPO[[#This Row],[GRN-PO date (Day)]]&gt;RawDataGenPO[[#This Row],[Lead time delivery (day)]],"over deliverry","Ontime")</f>
        <v>Ontime</v>
      </c>
      <c r="AC707" s="195"/>
    </row>
    <row r="708" spans="1:29" s="6" customFormat="1" ht="14.25" x14ac:dyDescent="0.25">
      <c r="A708" s="4">
        <f>ROW()-ROW(RawDataGenPO[[#Headers],[No.]])</f>
        <v>707</v>
      </c>
      <c r="B708" s="35" t="s">
        <v>18</v>
      </c>
      <c r="C708" s="73">
        <v>45629</v>
      </c>
      <c r="D708" s="38"/>
      <c r="E708" s="45"/>
      <c r="F708" s="73">
        <v>45629</v>
      </c>
      <c r="G708" s="4" t="s">
        <v>1486</v>
      </c>
      <c r="H708" s="4" t="s">
        <v>1489</v>
      </c>
      <c r="I708" s="156">
        <f>IF(RawDataGenPO[[#This Row],[PO No.]]="","",RawDataGenPO[[#This Row],[DMY Create PR]]+7)</f>
        <v>45636</v>
      </c>
      <c r="J708" s="156"/>
      <c r="K708" s="153">
        <f>IF(RawDataGenPO[[#This Row],[PO No.]]="","",10)</f>
        <v>10</v>
      </c>
      <c r="L708" s="4" t="s">
        <v>193</v>
      </c>
      <c r="M708" s="35" t="s">
        <v>128</v>
      </c>
      <c r="N708" s="35" t="s">
        <v>31</v>
      </c>
      <c r="O708" s="3">
        <v>2</v>
      </c>
      <c r="P708" s="39" t="s">
        <v>1490</v>
      </c>
      <c r="Q708" s="40">
        <v>1</v>
      </c>
      <c r="R708" s="4" t="s">
        <v>481</v>
      </c>
      <c r="S708" s="113">
        <f>RawDataGenPO[[#This Row],[Total price]]/RawDataGenPO[[#This Row],[Qty'']]</f>
        <v>5750</v>
      </c>
      <c r="T708" s="46">
        <v>5750</v>
      </c>
      <c r="U708" s="16"/>
      <c r="V708" s="35" t="s">
        <v>416</v>
      </c>
      <c r="W708" s="146" t="s">
        <v>9</v>
      </c>
      <c r="X708" s="4"/>
      <c r="Y708" s="14">
        <v>45642</v>
      </c>
      <c r="Z708" s="14"/>
      <c r="AA708" s="191">
        <f>IF(RawDataGenPO[[#This Row],[Date Gen PO]]="","",RawDataGenPO[[#This Row],[Date recive bill]]-RawDataGenPO[[#This Row],[Date Gen PO]])</f>
        <v>6</v>
      </c>
      <c r="AB708" s="192" t="str">
        <f>IF(RawDataGenPO[[#This Row],[GRN-PO date (Day)]]&gt;RawDataGenPO[[#This Row],[Lead time delivery (day)]],"over deliverry","Ontime")</f>
        <v>Ontime</v>
      </c>
      <c r="AC708" s="195"/>
    </row>
    <row r="709" spans="1:29" s="6" customFormat="1" ht="14.25" x14ac:dyDescent="0.25">
      <c r="A709" s="4">
        <f>ROW()-ROW(RawDataGenPO[[#Headers],[No.]])</f>
        <v>708</v>
      </c>
      <c r="B709" s="35" t="s">
        <v>18</v>
      </c>
      <c r="C709" s="73">
        <v>45629</v>
      </c>
      <c r="D709" s="38"/>
      <c r="E709" s="45"/>
      <c r="F709" s="73">
        <v>45629</v>
      </c>
      <c r="G709" s="4" t="s">
        <v>1486</v>
      </c>
      <c r="H709" s="4" t="s">
        <v>1489</v>
      </c>
      <c r="I709" s="156">
        <f>IF(RawDataGenPO[[#This Row],[PO No.]]="","",RawDataGenPO[[#This Row],[DMY Create PR]]+7)</f>
        <v>45636</v>
      </c>
      <c r="J709" s="156"/>
      <c r="K709" s="153">
        <f>IF(RawDataGenPO[[#This Row],[PO No.]]="","",10)</f>
        <v>10</v>
      </c>
      <c r="L709" s="4" t="s">
        <v>193</v>
      </c>
      <c r="M709" s="35" t="s">
        <v>128</v>
      </c>
      <c r="N709" s="35" t="s">
        <v>31</v>
      </c>
      <c r="O709" s="3">
        <v>3</v>
      </c>
      <c r="P709" s="39" t="s">
        <v>1491</v>
      </c>
      <c r="Q709" s="40">
        <v>1</v>
      </c>
      <c r="R709" s="4" t="s">
        <v>481</v>
      </c>
      <c r="S709" s="113">
        <f>RawDataGenPO[[#This Row],[Total price]]/RawDataGenPO[[#This Row],[Qty'']]</f>
        <v>8250</v>
      </c>
      <c r="T709" s="46">
        <v>8250</v>
      </c>
      <c r="U709" s="16"/>
      <c r="V709" s="35" t="s">
        <v>416</v>
      </c>
      <c r="W709" s="146" t="s">
        <v>9</v>
      </c>
      <c r="X709" s="4"/>
      <c r="Y709" s="14">
        <v>45642</v>
      </c>
      <c r="Z709" s="14"/>
      <c r="AA709" s="191">
        <f>IF(RawDataGenPO[[#This Row],[Date Gen PO]]="","",RawDataGenPO[[#This Row],[Date recive bill]]-RawDataGenPO[[#This Row],[Date Gen PO]])</f>
        <v>6</v>
      </c>
      <c r="AB709" s="192" t="str">
        <f>IF(RawDataGenPO[[#This Row],[GRN-PO date (Day)]]&gt;RawDataGenPO[[#This Row],[Lead time delivery (day)]],"over deliverry","Ontime")</f>
        <v>Ontime</v>
      </c>
      <c r="AC709" s="195"/>
    </row>
    <row r="710" spans="1:29" s="6" customFormat="1" ht="14.25" x14ac:dyDescent="0.25">
      <c r="A710" s="4">
        <f>ROW()-ROW(RawDataGenPO[[#Headers],[No.]])</f>
        <v>709</v>
      </c>
      <c r="B710" s="35" t="s">
        <v>18</v>
      </c>
      <c r="C710" s="73">
        <v>45629</v>
      </c>
      <c r="D710" s="38"/>
      <c r="E710" s="45"/>
      <c r="F710" s="73">
        <v>45629</v>
      </c>
      <c r="G710" s="4" t="s">
        <v>1486</v>
      </c>
      <c r="H710" s="4" t="s">
        <v>1489</v>
      </c>
      <c r="I710" s="156">
        <f>IF(RawDataGenPO[[#This Row],[PO No.]]="","",RawDataGenPO[[#This Row],[DMY Create PR]]+7)</f>
        <v>45636</v>
      </c>
      <c r="J710" s="156"/>
      <c r="K710" s="153">
        <f>IF(RawDataGenPO[[#This Row],[PO No.]]="","",10)</f>
        <v>10</v>
      </c>
      <c r="L710" s="4" t="s">
        <v>193</v>
      </c>
      <c r="M710" s="35" t="s">
        <v>128</v>
      </c>
      <c r="N710" s="35" t="s">
        <v>31</v>
      </c>
      <c r="O710" s="3">
        <v>4</v>
      </c>
      <c r="P710" s="39" t="s">
        <v>688</v>
      </c>
      <c r="Q710" s="40">
        <v>1</v>
      </c>
      <c r="R710" s="4" t="s">
        <v>481</v>
      </c>
      <c r="S710" s="113">
        <f>RawDataGenPO[[#This Row],[Total price]]/RawDataGenPO[[#This Row],[Qty'']]</f>
        <v>1000</v>
      </c>
      <c r="T710" s="46">
        <v>1000</v>
      </c>
      <c r="U710" s="16"/>
      <c r="V710" s="35" t="s">
        <v>416</v>
      </c>
      <c r="W710" s="146" t="s">
        <v>9</v>
      </c>
      <c r="X710" s="4"/>
      <c r="Y710" s="14">
        <v>45642</v>
      </c>
      <c r="Z710" s="14"/>
      <c r="AA710" s="191">
        <f>IF(RawDataGenPO[[#This Row],[Date Gen PO]]="","",RawDataGenPO[[#This Row],[Date recive bill]]-RawDataGenPO[[#This Row],[Date Gen PO]])</f>
        <v>6</v>
      </c>
      <c r="AB710" s="192" t="str">
        <f>IF(RawDataGenPO[[#This Row],[GRN-PO date (Day)]]&gt;RawDataGenPO[[#This Row],[Lead time delivery (day)]],"over deliverry","Ontime")</f>
        <v>Ontime</v>
      </c>
      <c r="AC710" s="195"/>
    </row>
    <row r="711" spans="1:29" s="6" customFormat="1" ht="14.25" x14ac:dyDescent="0.25">
      <c r="A711" s="4">
        <f>ROW()-ROW(RawDataGenPO[[#Headers],[No.]])</f>
        <v>710</v>
      </c>
      <c r="B711" s="35" t="s">
        <v>18</v>
      </c>
      <c r="C711" s="73">
        <v>45629</v>
      </c>
      <c r="D711" s="38"/>
      <c r="E711" s="45"/>
      <c r="F711" s="73">
        <v>45629</v>
      </c>
      <c r="G711" s="4" t="s">
        <v>1486</v>
      </c>
      <c r="H711" s="4" t="s">
        <v>1492</v>
      </c>
      <c r="I711" s="156">
        <f>IF(RawDataGenPO[[#This Row],[PO No.]]="","",RawDataGenPO[[#This Row],[DMY Create PR]]+7)</f>
        <v>45636</v>
      </c>
      <c r="J711" s="156"/>
      <c r="K711" s="153">
        <f>IF(RawDataGenPO[[#This Row],[PO No.]]="","",10)</f>
        <v>10</v>
      </c>
      <c r="L711" s="4" t="s">
        <v>193</v>
      </c>
      <c r="M711" s="35" t="s">
        <v>128</v>
      </c>
      <c r="N711" s="35" t="s">
        <v>31</v>
      </c>
      <c r="O711" s="3">
        <v>5</v>
      </c>
      <c r="P711" s="39" t="s">
        <v>688</v>
      </c>
      <c r="Q711" s="40">
        <v>1</v>
      </c>
      <c r="R711" s="4" t="s">
        <v>481</v>
      </c>
      <c r="S711" s="113">
        <f>RawDataGenPO[[#This Row],[Total price]]/RawDataGenPO[[#This Row],[Qty'']]</f>
        <v>3000</v>
      </c>
      <c r="T711" s="46">
        <v>3000</v>
      </c>
      <c r="U711" s="16"/>
      <c r="V711" s="35" t="s">
        <v>416</v>
      </c>
      <c r="W711" s="146" t="s">
        <v>9</v>
      </c>
      <c r="X711" s="4"/>
      <c r="Y711" s="14">
        <v>45642</v>
      </c>
      <c r="Z711" s="14"/>
      <c r="AA711" s="191">
        <f>IF(RawDataGenPO[[#This Row],[Date Gen PO]]="","",RawDataGenPO[[#This Row],[Date recive bill]]-RawDataGenPO[[#This Row],[Date Gen PO]])</f>
        <v>6</v>
      </c>
      <c r="AB711" s="192" t="str">
        <f>IF(RawDataGenPO[[#This Row],[GRN-PO date (Day)]]&gt;RawDataGenPO[[#This Row],[Lead time delivery (day)]],"over deliverry","Ontime")</f>
        <v>Ontime</v>
      </c>
      <c r="AC711" s="195"/>
    </row>
    <row r="712" spans="1:29" s="6" customFormat="1" ht="14.25" x14ac:dyDescent="0.25">
      <c r="A712" s="4">
        <f>ROW()-ROW(RawDataGenPO[[#Headers],[No.]])</f>
        <v>711</v>
      </c>
      <c r="B712" s="35" t="s">
        <v>17</v>
      </c>
      <c r="C712" s="73">
        <v>45629</v>
      </c>
      <c r="D712" s="38"/>
      <c r="E712" s="45"/>
      <c r="F712" s="73">
        <v>45629</v>
      </c>
      <c r="G712" s="4" t="s">
        <v>1493</v>
      </c>
      <c r="H712" s="4" t="s">
        <v>1494</v>
      </c>
      <c r="I712" s="156">
        <f>IF(RawDataGenPO[[#This Row],[PO No.]]="","",RawDataGenPO[[#This Row],[DMY Create PR]]+7)</f>
        <v>45636</v>
      </c>
      <c r="J712" s="156"/>
      <c r="K712" s="153">
        <v>45</v>
      </c>
      <c r="L712" s="4" t="s">
        <v>1495</v>
      </c>
      <c r="M712" s="35" t="s">
        <v>1050</v>
      </c>
      <c r="N712" s="35" t="s">
        <v>23</v>
      </c>
      <c r="O712" s="3">
        <v>1</v>
      </c>
      <c r="P712" s="39" t="s">
        <v>1496</v>
      </c>
      <c r="Q712" s="40">
        <v>1</v>
      </c>
      <c r="R712" s="4" t="s">
        <v>481</v>
      </c>
      <c r="S712" s="113">
        <f>RawDataGenPO[[#This Row],[Total price]]/RawDataGenPO[[#This Row],[Qty'']]</f>
        <v>52500</v>
      </c>
      <c r="T712" s="46">
        <v>52500</v>
      </c>
      <c r="U712" s="16"/>
      <c r="V712" s="35" t="s">
        <v>1497</v>
      </c>
      <c r="W712" s="146" t="s">
        <v>9</v>
      </c>
      <c r="X712" s="4" t="s">
        <v>1498</v>
      </c>
      <c r="Y712" s="14">
        <v>45673</v>
      </c>
      <c r="Z712" s="14"/>
      <c r="AA712" s="191">
        <f>IF(RawDataGenPO[[#This Row],[Date Gen PO]]="","",RawDataGenPO[[#This Row],[Date recive bill]]-RawDataGenPO[[#This Row],[Date Gen PO]])</f>
        <v>37</v>
      </c>
      <c r="AB712" s="192" t="str">
        <f>IF(RawDataGenPO[[#This Row],[GRN-PO date (Day)]]&gt;RawDataGenPO[[#This Row],[Lead time delivery (day)]],"over deliverry","Ontime")</f>
        <v>Ontime</v>
      </c>
      <c r="AC712" s="195"/>
    </row>
    <row r="713" spans="1:29" s="6" customFormat="1" ht="14.25" x14ac:dyDescent="0.25">
      <c r="A713" s="4">
        <f>ROW()-ROW(RawDataGenPO[[#Headers],[No.]])</f>
        <v>712</v>
      </c>
      <c r="B713" s="35" t="s">
        <v>17</v>
      </c>
      <c r="C713" s="73">
        <v>45629</v>
      </c>
      <c r="D713" s="38"/>
      <c r="E713" s="45"/>
      <c r="F713" s="73">
        <v>45629</v>
      </c>
      <c r="G713" s="4" t="s">
        <v>1493</v>
      </c>
      <c r="H713" s="4" t="s">
        <v>1494</v>
      </c>
      <c r="I713" s="156">
        <f>IF(RawDataGenPO[[#This Row],[PO No.]]="","",RawDataGenPO[[#This Row],[DMY Create PR]]+7)</f>
        <v>45636</v>
      </c>
      <c r="J713" s="156"/>
      <c r="K713" s="153">
        <v>45</v>
      </c>
      <c r="L713" s="4" t="s">
        <v>1495</v>
      </c>
      <c r="M713" s="35" t="s">
        <v>1050</v>
      </c>
      <c r="N713" s="35" t="s">
        <v>23</v>
      </c>
      <c r="O713" s="3">
        <v>2</v>
      </c>
      <c r="P713" s="39" t="s">
        <v>1499</v>
      </c>
      <c r="Q713" s="40">
        <v>1</v>
      </c>
      <c r="R713" s="4" t="s">
        <v>481</v>
      </c>
      <c r="S713" s="113">
        <f>RawDataGenPO[[#This Row],[Total price]]/RawDataGenPO[[#This Row],[Qty'']]</f>
        <v>8700</v>
      </c>
      <c r="T713" s="46">
        <v>8700</v>
      </c>
      <c r="U713" s="16"/>
      <c r="V713" s="35" t="s">
        <v>1497</v>
      </c>
      <c r="W713" s="146" t="s">
        <v>9</v>
      </c>
      <c r="X713" s="4" t="s">
        <v>1498</v>
      </c>
      <c r="Y713" s="14">
        <v>45673</v>
      </c>
      <c r="Z713" s="14"/>
      <c r="AA713" s="191">
        <f>IF(RawDataGenPO[[#This Row],[Date Gen PO]]="","",RawDataGenPO[[#This Row],[Date recive bill]]-RawDataGenPO[[#This Row],[Date Gen PO]])</f>
        <v>37</v>
      </c>
      <c r="AB713" s="192" t="str">
        <f>IF(RawDataGenPO[[#This Row],[GRN-PO date (Day)]]&gt;RawDataGenPO[[#This Row],[Lead time delivery (day)]],"over deliverry","Ontime")</f>
        <v>Ontime</v>
      </c>
      <c r="AC713" s="195"/>
    </row>
    <row r="714" spans="1:29" s="6" customFormat="1" ht="14.25" x14ac:dyDescent="0.25">
      <c r="A714" s="4">
        <f>ROW()-ROW(RawDataGenPO[[#Headers],[No.]])</f>
        <v>713</v>
      </c>
      <c r="B714" s="35" t="s">
        <v>18</v>
      </c>
      <c r="C714" s="73">
        <v>45631</v>
      </c>
      <c r="D714" s="38"/>
      <c r="E714" s="45"/>
      <c r="F714" s="73">
        <v>45631</v>
      </c>
      <c r="G714" s="4" t="s">
        <v>1500</v>
      </c>
      <c r="H714" s="4" t="s">
        <v>1501</v>
      </c>
      <c r="I714" s="156">
        <f>IF(RawDataGenPO[[#This Row],[PO No.]]="","",RawDataGenPO[[#This Row],[DMY Create PR]]+7)</f>
        <v>45638</v>
      </c>
      <c r="J714" s="156"/>
      <c r="K714" s="153">
        <v>45</v>
      </c>
      <c r="L714" s="4" t="s">
        <v>1273</v>
      </c>
      <c r="M714" s="35" t="s">
        <v>1050</v>
      </c>
      <c r="N714" s="35" t="s">
        <v>23</v>
      </c>
      <c r="O714" s="3">
        <v>1</v>
      </c>
      <c r="P714" s="39" t="s">
        <v>1502</v>
      </c>
      <c r="Q714" s="40">
        <v>1</v>
      </c>
      <c r="R714" s="4" t="s">
        <v>481</v>
      </c>
      <c r="S714" s="113">
        <f>RawDataGenPO[[#This Row],[Total price]]/RawDataGenPO[[#This Row],[Qty'']]</f>
        <v>13000</v>
      </c>
      <c r="T714" s="46">
        <v>13000</v>
      </c>
      <c r="U714" s="16"/>
      <c r="V714" s="35" t="s">
        <v>1497</v>
      </c>
      <c r="W714" s="146" t="s">
        <v>9</v>
      </c>
      <c r="X714" s="4" t="s">
        <v>1503</v>
      </c>
      <c r="Y714" s="14">
        <v>45673</v>
      </c>
      <c r="Z714" s="14"/>
      <c r="AA714" s="191">
        <f>IF(RawDataGenPO[[#This Row],[Date Gen PO]]="","",RawDataGenPO[[#This Row],[Date recive bill]]-RawDataGenPO[[#This Row],[Date Gen PO]])</f>
        <v>35</v>
      </c>
      <c r="AB714" s="192" t="str">
        <f>IF(RawDataGenPO[[#This Row],[GRN-PO date (Day)]]&gt;RawDataGenPO[[#This Row],[Lead time delivery (day)]],"over deliverry","Ontime")</f>
        <v>Ontime</v>
      </c>
      <c r="AC714" s="195"/>
    </row>
    <row r="715" spans="1:29" s="6" customFormat="1" x14ac:dyDescent="0.3">
      <c r="A715" s="4">
        <f>ROW()-ROW(RawDataGenPO[[#Headers],[No.]])</f>
        <v>714</v>
      </c>
      <c r="B715" s="35" t="s">
        <v>18</v>
      </c>
      <c r="C715" s="73">
        <v>45631</v>
      </c>
      <c r="D715" s="38" t="s">
        <v>1504</v>
      </c>
      <c r="E715" s="45"/>
      <c r="F715" s="73">
        <v>45631</v>
      </c>
      <c r="G715" s="4" t="s">
        <v>1505</v>
      </c>
      <c r="H715" s="4" t="s">
        <v>1506</v>
      </c>
      <c r="I715" s="156">
        <f>IF(RawDataGenPO[[#This Row],[PO No.]]="","",RawDataGenPO[[#This Row],[DMY Create PR]]+7)</f>
        <v>45638</v>
      </c>
      <c r="J715" s="156"/>
      <c r="K715" s="153">
        <v>45</v>
      </c>
      <c r="L715" s="122" t="s">
        <v>1507</v>
      </c>
      <c r="M715" s="35" t="s">
        <v>187</v>
      </c>
      <c r="N715" s="35" t="s">
        <v>23</v>
      </c>
      <c r="O715" s="3">
        <v>1</v>
      </c>
      <c r="P715" s="123" t="s">
        <v>1508</v>
      </c>
      <c r="Q715" s="40">
        <v>10</v>
      </c>
      <c r="R715" s="4" t="s">
        <v>221</v>
      </c>
      <c r="S715" s="113">
        <f>RawDataGenPO[[#This Row],[Total price]]/RawDataGenPO[[#This Row],[Qty'']]</f>
        <v>10</v>
      </c>
      <c r="T715" s="46">
        <v>100</v>
      </c>
      <c r="U715" s="16"/>
      <c r="V715" s="35" t="s">
        <v>406</v>
      </c>
      <c r="W715" s="146" t="s">
        <v>9</v>
      </c>
      <c r="X715" s="4"/>
      <c r="Y715" s="14">
        <v>45659</v>
      </c>
      <c r="Z715" s="14"/>
      <c r="AA715" s="191">
        <f>IF(RawDataGenPO[[#This Row],[Date Gen PO]]="","",RawDataGenPO[[#This Row],[Date recive bill]]-RawDataGenPO[[#This Row],[Date Gen PO]])</f>
        <v>21</v>
      </c>
      <c r="AB715" s="192" t="str">
        <f>IF(RawDataGenPO[[#This Row],[GRN-PO date (Day)]]&gt;RawDataGenPO[[#This Row],[Lead time delivery (day)]],"over deliverry","Ontime")</f>
        <v>Ontime</v>
      </c>
      <c r="AC715" s="195"/>
    </row>
    <row r="716" spans="1:29" s="6" customFormat="1" x14ac:dyDescent="0.3">
      <c r="A716" s="4">
        <f>ROW()-ROW(RawDataGenPO[[#Headers],[No.]])</f>
        <v>715</v>
      </c>
      <c r="B716" s="35" t="s">
        <v>18</v>
      </c>
      <c r="C716" s="73">
        <v>45631</v>
      </c>
      <c r="D716" s="38" t="s">
        <v>1504</v>
      </c>
      <c r="E716" s="45"/>
      <c r="F716" s="73">
        <v>45631</v>
      </c>
      <c r="G716" s="4" t="s">
        <v>1505</v>
      </c>
      <c r="H716" s="4" t="s">
        <v>1506</v>
      </c>
      <c r="I716" s="156">
        <f>IF(RawDataGenPO[[#This Row],[PO No.]]="","",RawDataGenPO[[#This Row],[DMY Create PR]]+7)</f>
        <v>45638</v>
      </c>
      <c r="J716" s="156"/>
      <c r="K716" s="153">
        <v>45</v>
      </c>
      <c r="L716" s="122" t="s">
        <v>1509</v>
      </c>
      <c r="M716" s="35" t="s">
        <v>187</v>
      </c>
      <c r="N716" s="35" t="s">
        <v>23</v>
      </c>
      <c r="O716" s="3">
        <v>2</v>
      </c>
      <c r="P716" s="123" t="s">
        <v>1510</v>
      </c>
      <c r="Q716" s="40">
        <v>10</v>
      </c>
      <c r="R716" s="4" t="s">
        <v>221</v>
      </c>
      <c r="S716" s="113">
        <f>RawDataGenPO[[#This Row],[Total price]]/RawDataGenPO[[#This Row],[Qty'']]</f>
        <v>11</v>
      </c>
      <c r="T716" s="46">
        <v>110</v>
      </c>
      <c r="U716" s="16"/>
      <c r="V716" s="35" t="s">
        <v>406</v>
      </c>
      <c r="W716" s="146" t="s">
        <v>9</v>
      </c>
      <c r="X716" s="4"/>
      <c r="Y716" s="14">
        <v>45659</v>
      </c>
      <c r="Z716" s="14"/>
      <c r="AA716" s="191">
        <f>IF(RawDataGenPO[[#This Row],[Date Gen PO]]="","",RawDataGenPO[[#This Row],[Date recive bill]]-RawDataGenPO[[#This Row],[Date Gen PO]])</f>
        <v>21</v>
      </c>
      <c r="AB716" s="192" t="str">
        <f>IF(RawDataGenPO[[#This Row],[GRN-PO date (Day)]]&gt;RawDataGenPO[[#This Row],[Lead time delivery (day)]],"over deliverry","Ontime")</f>
        <v>Ontime</v>
      </c>
      <c r="AC716" s="195"/>
    </row>
    <row r="717" spans="1:29" s="6" customFormat="1" x14ac:dyDescent="0.3">
      <c r="A717" s="4">
        <f>ROW()-ROW(RawDataGenPO[[#Headers],[No.]])</f>
        <v>716</v>
      </c>
      <c r="B717" s="35" t="s">
        <v>18</v>
      </c>
      <c r="C717" s="73">
        <v>45631</v>
      </c>
      <c r="D717" s="38" t="s">
        <v>1504</v>
      </c>
      <c r="E717" s="45"/>
      <c r="F717" s="73">
        <v>45631</v>
      </c>
      <c r="G717" s="4" t="s">
        <v>1505</v>
      </c>
      <c r="H717" s="4" t="s">
        <v>1506</v>
      </c>
      <c r="I717" s="156">
        <f>IF(RawDataGenPO[[#This Row],[PO No.]]="","",RawDataGenPO[[#This Row],[DMY Create PR]]+7)</f>
        <v>45638</v>
      </c>
      <c r="J717" s="156"/>
      <c r="K717" s="153">
        <v>45</v>
      </c>
      <c r="L717" s="122" t="s">
        <v>1511</v>
      </c>
      <c r="M717" s="35" t="s">
        <v>187</v>
      </c>
      <c r="N717" s="35" t="s">
        <v>23</v>
      </c>
      <c r="O717" s="3">
        <v>3</v>
      </c>
      <c r="P717" s="123" t="s">
        <v>1512</v>
      </c>
      <c r="Q717" s="40">
        <v>10</v>
      </c>
      <c r="R717" s="4" t="s">
        <v>221</v>
      </c>
      <c r="S717" s="113">
        <f>RawDataGenPO[[#This Row],[Total price]]/RawDataGenPO[[#This Row],[Qty'']]</f>
        <v>15</v>
      </c>
      <c r="T717" s="46">
        <v>150</v>
      </c>
      <c r="U717" s="16"/>
      <c r="V717" s="35" t="s">
        <v>406</v>
      </c>
      <c r="W717" s="146" t="s">
        <v>9</v>
      </c>
      <c r="X717" s="4"/>
      <c r="Y717" s="14">
        <v>45659</v>
      </c>
      <c r="Z717" s="14"/>
      <c r="AA717" s="191">
        <f>IF(RawDataGenPO[[#This Row],[Date Gen PO]]="","",RawDataGenPO[[#This Row],[Date recive bill]]-RawDataGenPO[[#This Row],[Date Gen PO]])</f>
        <v>21</v>
      </c>
      <c r="AB717" s="192" t="str">
        <f>IF(RawDataGenPO[[#This Row],[GRN-PO date (Day)]]&gt;RawDataGenPO[[#This Row],[Lead time delivery (day)]],"over deliverry","Ontime")</f>
        <v>Ontime</v>
      </c>
      <c r="AC717" s="195"/>
    </row>
    <row r="718" spans="1:29" s="6" customFormat="1" x14ac:dyDescent="0.3">
      <c r="A718" s="4">
        <f>ROW()-ROW(RawDataGenPO[[#Headers],[No.]])</f>
        <v>717</v>
      </c>
      <c r="B718" s="35" t="s">
        <v>18</v>
      </c>
      <c r="C718" s="73">
        <v>45631</v>
      </c>
      <c r="D718" s="38" t="s">
        <v>1504</v>
      </c>
      <c r="E718" s="45"/>
      <c r="F718" s="73">
        <v>45631</v>
      </c>
      <c r="G718" s="4" t="s">
        <v>1505</v>
      </c>
      <c r="H718" s="4" t="s">
        <v>1506</v>
      </c>
      <c r="I718" s="156">
        <f>IF(RawDataGenPO[[#This Row],[PO No.]]="","",RawDataGenPO[[#This Row],[DMY Create PR]]+7)</f>
        <v>45638</v>
      </c>
      <c r="J718" s="156"/>
      <c r="K718" s="153">
        <v>45</v>
      </c>
      <c r="L718" s="122" t="s">
        <v>1513</v>
      </c>
      <c r="M718" s="35" t="s">
        <v>187</v>
      </c>
      <c r="N718" s="35" t="s">
        <v>23</v>
      </c>
      <c r="O718" s="3">
        <v>4</v>
      </c>
      <c r="P718" s="123" t="s">
        <v>1514</v>
      </c>
      <c r="Q718" s="40">
        <v>10</v>
      </c>
      <c r="R718" s="4" t="s">
        <v>221</v>
      </c>
      <c r="S718" s="113">
        <f>RawDataGenPO[[#This Row],[Total price]]/RawDataGenPO[[#This Row],[Qty'']]</f>
        <v>23</v>
      </c>
      <c r="T718" s="46">
        <v>230</v>
      </c>
      <c r="U718" s="16"/>
      <c r="V718" s="35" t="s">
        <v>406</v>
      </c>
      <c r="W718" s="146" t="s">
        <v>9</v>
      </c>
      <c r="X718" s="4"/>
      <c r="Y718" s="14">
        <v>45659</v>
      </c>
      <c r="Z718" s="14"/>
      <c r="AA718" s="191">
        <f>IF(RawDataGenPO[[#This Row],[Date Gen PO]]="","",RawDataGenPO[[#This Row],[Date recive bill]]-RawDataGenPO[[#This Row],[Date Gen PO]])</f>
        <v>21</v>
      </c>
      <c r="AB718" s="192" t="str">
        <f>IF(RawDataGenPO[[#This Row],[GRN-PO date (Day)]]&gt;RawDataGenPO[[#This Row],[Lead time delivery (day)]],"over deliverry","Ontime")</f>
        <v>Ontime</v>
      </c>
      <c r="AC718" s="195"/>
    </row>
    <row r="719" spans="1:29" s="6" customFormat="1" x14ac:dyDescent="0.3">
      <c r="A719" s="4">
        <f>ROW()-ROW(RawDataGenPO[[#Headers],[No.]])</f>
        <v>718</v>
      </c>
      <c r="B719" s="35" t="s">
        <v>18</v>
      </c>
      <c r="C719" s="73">
        <v>45631</v>
      </c>
      <c r="D719" s="38" t="s">
        <v>1504</v>
      </c>
      <c r="E719" s="45"/>
      <c r="F719" s="73">
        <v>45631</v>
      </c>
      <c r="G719" s="4" t="s">
        <v>1505</v>
      </c>
      <c r="H719" s="4" t="s">
        <v>1506</v>
      </c>
      <c r="I719" s="156">
        <f>IF(RawDataGenPO[[#This Row],[PO No.]]="","",RawDataGenPO[[#This Row],[DMY Create PR]]+7)</f>
        <v>45638</v>
      </c>
      <c r="J719" s="156"/>
      <c r="K719" s="153">
        <v>45</v>
      </c>
      <c r="L719" s="122" t="s">
        <v>1515</v>
      </c>
      <c r="M719" s="35" t="s">
        <v>187</v>
      </c>
      <c r="N719" s="35" t="s">
        <v>23</v>
      </c>
      <c r="O719" s="3">
        <v>5</v>
      </c>
      <c r="P719" s="123" t="s">
        <v>1516</v>
      </c>
      <c r="Q719" s="40">
        <v>10</v>
      </c>
      <c r="R719" s="4" t="s">
        <v>221</v>
      </c>
      <c r="S719" s="113">
        <f>RawDataGenPO[[#This Row],[Total price]]/RawDataGenPO[[#This Row],[Qty'']]</f>
        <v>10</v>
      </c>
      <c r="T719" s="46">
        <v>100</v>
      </c>
      <c r="U719" s="16"/>
      <c r="V719" s="35" t="s">
        <v>406</v>
      </c>
      <c r="W719" s="146" t="s">
        <v>9</v>
      </c>
      <c r="X719" s="4"/>
      <c r="Y719" s="14">
        <v>45659</v>
      </c>
      <c r="Z719" s="14"/>
      <c r="AA719" s="191">
        <f>IF(RawDataGenPO[[#This Row],[Date Gen PO]]="","",RawDataGenPO[[#This Row],[Date recive bill]]-RawDataGenPO[[#This Row],[Date Gen PO]])</f>
        <v>21</v>
      </c>
      <c r="AB719" s="192" t="str">
        <f>IF(RawDataGenPO[[#This Row],[GRN-PO date (Day)]]&gt;RawDataGenPO[[#This Row],[Lead time delivery (day)]],"over deliverry","Ontime")</f>
        <v>Ontime</v>
      </c>
      <c r="AC719" s="195"/>
    </row>
    <row r="720" spans="1:29" s="6" customFormat="1" x14ac:dyDescent="0.3">
      <c r="A720" s="4">
        <f>ROW()-ROW(RawDataGenPO[[#Headers],[No.]])</f>
        <v>719</v>
      </c>
      <c r="B720" s="35" t="s">
        <v>18</v>
      </c>
      <c r="C720" s="73">
        <v>45631</v>
      </c>
      <c r="D720" s="38" t="s">
        <v>1504</v>
      </c>
      <c r="E720" s="45"/>
      <c r="F720" s="73">
        <v>45631</v>
      </c>
      <c r="G720" s="4" t="s">
        <v>1505</v>
      </c>
      <c r="H720" s="4" t="s">
        <v>1506</v>
      </c>
      <c r="I720" s="156">
        <f>IF(RawDataGenPO[[#This Row],[PO No.]]="","",RawDataGenPO[[#This Row],[DMY Create PR]]+7)</f>
        <v>45638</v>
      </c>
      <c r="J720" s="156"/>
      <c r="K720" s="153">
        <v>45</v>
      </c>
      <c r="L720" s="122" t="s">
        <v>1517</v>
      </c>
      <c r="M720" s="35" t="s">
        <v>187</v>
      </c>
      <c r="N720" s="35" t="s">
        <v>23</v>
      </c>
      <c r="O720" s="3">
        <v>6</v>
      </c>
      <c r="P720" s="123" t="s">
        <v>1518</v>
      </c>
      <c r="Q720" s="40">
        <v>10</v>
      </c>
      <c r="R720" s="4" t="s">
        <v>221</v>
      </c>
      <c r="S720" s="113">
        <f>RawDataGenPO[[#This Row],[Total price]]/RawDataGenPO[[#This Row],[Qty'']]</f>
        <v>11</v>
      </c>
      <c r="T720" s="46">
        <v>110</v>
      </c>
      <c r="U720" s="16"/>
      <c r="V720" s="35" t="s">
        <v>406</v>
      </c>
      <c r="W720" s="146" t="s">
        <v>9</v>
      </c>
      <c r="X720" s="4"/>
      <c r="Y720" s="14">
        <v>45659</v>
      </c>
      <c r="Z720" s="14"/>
      <c r="AA720" s="191">
        <f>IF(RawDataGenPO[[#This Row],[Date Gen PO]]="","",RawDataGenPO[[#This Row],[Date recive bill]]-RawDataGenPO[[#This Row],[Date Gen PO]])</f>
        <v>21</v>
      </c>
      <c r="AB720" s="192" t="str">
        <f>IF(RawDataGenPO[[#This Row],[GRN-PO date (Day)]]&gt;RawDataGenPO[[#This Row],[Lead time delivery (day)]],"over deliverry","Ontime")</f>
        <v>Ontime</v>
      </c>
      <c r="AC720" s="195"/>
    </row>
    <row r="721" spans="1:29" s="6" customFormat="1" x14ac:dyDescent="0.3">
      <c r="A721" s="4">
        <f>ROW()-ROW(RawDataGenPO[[#Headers],[No.]])</f>
        <v>720</v>
      </c>
      <c r="B721" s="35" t="s">
        <v>18</v>
      </c>
      <c r="C721" s="73">
        <v>45631</v>
      </c>
      <c r="D721" s="38" t="s">
        <v>1504</v>
      </c>
      <c r="E721" s="45"/>
      <c r="F721" s="73">
        <v>45631</v>
      </c>
      <c r="G721" s="4" t="s">
        <v>1505</v>
      </c>
      <c r="H721" s="4" t="s">
        <v>1506</v>
      </c>
      <c r="I721" s="156">
        <f>IF(RawDataGenPO[[#This Row],[PO No.]]="","",RawDataGenPO[[#This Row],[DMY Create PR]]+7)</f>
        <v>45638</v>
      </c>
      <c r="J721" s="156"/>
      <c r="K721" s="153">
        <v>45</v>
      </c>
      <c r="L721" s="122" t="s">
        <v>1519</v>
      </c>
      <c r="M721" s="35" t="s">
        <v>187</v>
      </c>
      <c r="N721" s="35" t="s">
        <v>23</v>
      </c>
      <c r="O721" s="3">
        <v>7</v>
      </c>
      <c r="P721" s="123" t="s">
        <v>1520</v>
      </c>
      <c r="Q721" s="40">
        <v>10</v>
      </c>
      <c r="R721" s="4" t="s">
        <v>221</v>
      </c>
      <c r="S721" s="113">
        <f>RawDataGenPO[[#This Row],[Total price]]/RawDataGenPO[[#This Row],[Qty'']]</f>
        <v>16</v>
      </c>
      <c r="T721" s="46">
        <v>160</v>
      </c>
      <c r="U721" s="16"/>
      <c r="V721" s="35" t="s">
        <v>406</v>
      </c>
      <c r="W721" s="146" t="s">
        <v>9</v>
      </c>
      <c r="X721" s="4"/>
      <c r="Y721" s="14">
        <v>45659</v>
      </c>
      <c r="Z721" s="14"/>
      <c r="AA721" s="191">
        <f>IF(RawDataGenPO[[#This Row],[Date Gen PO]]="","",RawDataGenPO[[#This Row],[Date recive bill]]-RawDataGenPO[[#This Row],[Date Gen PO]])</f>
        <v>21</v>
      </c>
      <c r="AB721" s="192" t="str">
        <f>IF(RawDataGenPO[[#This Row],[GRN-PO date (Day)]]&gt;RawDataGenPO[[#This Row],[Lead time delivery (day)]],"over deliverry","Ontime")</f>
        <v>Ontime</v>
      </c>
      <c r="AC721" s="195"/>
    </row>
    <row r="722" spans="1:29" s="6" customFormat="1" x14ac:dyDescent="0.3">
      <c r="A722" s="4">
        <f>ROW()-ROW(RawDataGenPO[[#Headers],[No.]])</f>
        <v>721</v>
      </c>
      <c r="B722" s="35" t="s">
        <v>18</v>
      </c>
      <c r="C722" s="73">
        <v>45631</v>
      </c>
      <c r="D722" s="38" t="s">
        <v>1504</v>
      </c>
      <c r="E722" s="45"/>
      <c r="F722" s="73">
        <v>45631</v>
      </c>
      <c r="G722" s="4" t="s">
        <v>1505</v>
      </c>
      <c r="H722" s="4" t="s">
        <v>1506</v>
      </c>
      <c r="I722" s="156">
        <f>IF(RawDataGenPO[[#This Row],[PO No.]]="","",RawDataGenPO[[#This Row],[DMY Create PR]]+7)</f>
        <v>45638</v>
      </c>
      <c r="J722" s="156"/>
      <c r="K722" s="153">
        <v>45</v>
      </c>
      <c r="L722" s="122" t="s">
        <v>1521</v>
      </c>
      <c r="M722" s="35" t="s">
        <v>187</v>
      </c>
      <c r="N722" s="35" t="s">
        <v>23</v>
      </c>
      <c r="O722" s="3">
        <v>8</v>
      </c>
      <c r="P722" s="123" t="s">
        <v>1522</v>
      </c>
      <c r="Q722" s="40">
        <v>10</v>
      </c>
      <c r="R722" s="4" t="s">
        <v>221</v>
      </c>
      <c r="S722" s="113">
        <f>RawDataGenPO[[#This Row],[Total price]]/RawDataGenPO[[#This Row],[Qty'']]</f>
        <v>24</v>
      </c>
      <c r="T722" s="46">
        <v>240</v>
      </c>
      <c r="U722" s="16"/>
      <c r="V722" s="35" t="s">
        <v>406</v>
      </c>
      <c r="W722" s="146" t="s">
        <v>9</v>
      </c>
      <c r="X722" s="4"/>
      <c r="Y722" s="14">
        <v>45659</v>
      </c>
      <c r="Z722" s="14"/>
      <c r="AA722" s="191">
        <f>IF(RawDataGenPO[[#This Row],[Date Gen PO]]="","",RawDataGenPO[[#This Row],[Date recive bill]]-RawDataGenPO[[#This Row],[Date Gen PO]])</f>
        <v>21</v>
      </c>
      <c r="AB722" s="192" t="str">
        <f>IF(RawDataGenPO[[#This Row],[GRN-PO date (Day)]]&gt;RawDataGenPO[[#This Row],[Lead time delivery (day)]],"over deliverry","Ontime")</f>
        <v>Ontime</v>
      </c>
      <c r="AC722" s="195"/>
    </row>
    <row r="723" spans="1:29" s="6" customFormat="1" x14ac:dyDescent="0.3">
      <c r="A723" s="4">
        <f>ROW()-ROW(RawDataGenPO[[#Headers],[No.]])</f>
        <v>722</v>
      </c>
      <c r="B723" s="35" t="s">
        <v>18</v>
      </c>
      <c r="C723" s="73">
        <v>45631</v>
      </c>
      <c r="D723" s="38" t="s">
        <v>1504</v>
      </c>
      <c r="E723" s="45"/>
      <c r="F723" s="73">
        <v>45631</v>
      </c>
      <c r="G723" s="4" t="s">
        <v>1505</v>
      </c>
      <c r="H723" s="4" t="s">
        <v>1506</v>
      </c>
      <c r="I723" s="156">
        <f>IF(RawDataGenPO[[#This Row],[PO No.]]="","",RawDataGenPO[[#This Row],[DMY Create PR]]+7)</f>
        <v>45638</v>
      </c>
      <c r="J723" s="156"/>
      <c r="K723" s="153">
        <v>45</v>
      </c>
      <c r="L723" s="122" t="s">
        <v>1523</v>
      </c>
      <c r="M723" s="35" t="s">
        <v>187</v>
      </c>
      <c r="N723" s="35" t="s">
        <v>23</v>
      </c>
      <c r="O723" s="3">
        <v>9</v>
      </c>
      <c r="P723" s="123" t="s">
        <v>1524</v>
      </c>
      <c r="Q723" s="40">
        <v>10</v>
      </c>
      <c r="R723" s="4" t="s">
        <v>221</v>
      </c>
      <c r="S723" s="113">
        <f>RawDataGenPO[[#This Row],[Total price]]/RawDataGenPO[[#This Row],[Qty'']]</f>
        <v>16</v>
      </c>
      <c r="T723" s="46">
        <v>160</v>
      </c>
      <c r="U723" s="16"/>
      <c r="V723" s="35" t="s">
        <v>406</v>
      </c>
      <c r="W723" s="146" t="s">
        <v>9</v>
      </c>
      <c r="X723" s="4"/>
      <c r="Y723" s="14">
        <v>45659</v>
      </c>
      <c r="Z723" s="14"/>
      <c r="AA723" s="191">
        <f>IF(RawDataGenPO[[#This Row],[Date Gen PO]]="","",RawDataGenPO[[#This Row],[Date recive bill]]-RawDataGenPO[[#This Row],[Date Gen PO]])</f>
        <v>21</v>
      </c>
      <c r="AB723" s="192" t="str">
        <f>IF(RawDataGenPO[[#This Row],[GRN-PO date (Day)]]&gt;RawDataGenPO[[#This Row],[Lead time delivery (day)]],"over deliverry","Ontime")</f>
        <v>Ontime</v>
      </c>
      <c r="AC723" s="195"/>
    </row>
    <row r="724" spans="1:29" s="6" customFormat="1" x14ac:dyDescent="0.3">
      <c r="A724" s="4">
        <f>ROW()-ROW(RawDataGenPO[[#Headers],[No.]])</f>
        <v>723</v>
      </c>
      <c r="B724" s="35" t="s">
        <v>18</v>
      </c>
      <c r="C724" s="73">
        <v>45631</v>
      </c>
      <c r="D724" s="38" t="s">
        <v>1504</v>
      </c>
      <c r="E724" s="45"/>
      <c r="F724" s="73">
        <v>45631</v>
      </c>
      <c r="G724" s="4" t="s">
        <v>1505</v>
      </c>
      <c r="H724" s="4" t="s">
        <v>1506</v>
      </c>
      <c r="I724" s="156">
        <f>IF(RawDataGenPO[[#This Row],[PO No.]]="","",RawDataGenPO[[#This Row],[DMY Create PR]]+7)</f>
        <v>45638</v>
      </c>
      <c r="J724" s="156"/>
      <c r="K724" s="153">
        <v>45</v>
      </c>
      <c r="L724" s="122" t="s">
        <v>1525</v>
      </c>
      <c r="M724" s="35" t="s">
        <v>187</v>
      </c>
      <c r="N724" s="35" t="s">
        <v>23</v>
      </c>
      <c r="O724" s="3">
        <v>10</v>
      </c>
      <c r="P724" s="123" t="s">
        <v>1526</v>
      </c>
      <c r="Q724" s="40">
        <v>10</v>
      </c>
      <c r="R724" s="4" t="s">
        <v>221</v>
      </c>
      <c r="S724" s="113">
        <f>RawDataGenPO[[#This Row],[Total price]]/RawDataGenPO[[#This Row],[Qty'']]</f>
        <v>16</v>
      </c>
      <c r="T724" s="46">
        <v>160</v>
      </c>
      <c r="U724" s="16"/>
      <c r="V724" s="35" t="s">
        <v>406</v>
      </c>
      <c r="W724" s="146" t="s">
        <v>9</v>
      </c>
      <c r="X724" s="4"/>
      <c r="Y724" s="14">
        <v>45659</v>
      </c>
      <c r="Z724" s="14"/>
      <c r="AA724" s="191">
        <f>IF(RawDataGenPO[[#This Row],[Date Gen PO]]="","",RawDataGenPO[[#This Row],[Date recive bill]]-RawDataGenPO[[#This Row],[Date Gen PO]])</f>
        <v>21</v>
      </c>
      <c r="AB724" s="192" t="str">
        <f>IF(RawDataGenPO[[#This Row],[GRN-PO date (Day)]]&gt;RawDataGenPO[[#This Row],[Lead time delivery (day)]],"over deliverry","Ontime")</f>
        <v>Ontime</v>
      </c>
      <c r="AC724" s="195"/>
    </row>
    <row r="725" spans="1:29" s="6" customFormat="1" x14ac:dyDescent="0.3">
      <c r="A725" s="4">
        <f>ROW()-ROW(RawDataGenPO[[#Headers],[No.]])</f>
        <v>724</v>
      </c>
      <c r="B725" s="35" t="s">
        <v>18</v>
      </c>
      <c r="C725" s="73">
        <v>45631</v>
      </c>
      <c r="D725" s="38" t="s">
        <v>1504</v>
      </c>
      <c r="E725" s="45"/>
      <c r="F725" s="73">
        <v>45631</v>
      </c>
      <c r="G725" s="4" t="s">
        <v>1505</v>
      </c>
      <c r="H725" s="4" t="s">
        <v>1506</v>
      </c>
      <c r="I725" s="156">
        <f>IF(RawDataGenPO[[#This Row],[PO No.]]="","",RawDataGenPO[[#This Row],[DMY Create PR]]+7)</f>
        <v>45638</v>
      </c>
      <c r="J725" s="156"/>
      <c r="K725" s="153">
        <v>45</v>
      </c>
      <c r="L725" s="122" t="s">
        <v>1527</v>
      </c>
      <c r="M725" s="35" t="s">
        <v>187</v>
      </c>
      <c r="N725" s="35" t="s">
        <v>23</v>
      </c>
      <c r="O725" s="3">
        <v>11</v>
      </c>
      <c r="P725" s="123" t="s">
        <v>1528</v>
      </c>
      <c r="Q725" s="40">
        <v>10</v>
      </c>
      <c r="R725" s="4" t="s">
        <v>221</v>
      </c>
      <c r="S725" s="113">
        <f>RawDataGenPO[[#This Row],[Total price]]/RawDataGenPO[[#This Row],[Qty'']]</f>
        <v>17</v>
      </c>
      <c r="T725" s="46">
        <v>170</v>
      </c>
      <c r="U725" s="16"/>
      <c r="V725" s="35" t="s">
        <v>406</v>
      </c>
      <c r="W725" s="146" t="s">
        <v>9</v>
      </c>
      <c r="X725" s="4"/>
      <c r="Y725" s="14">
        <v>45659</v>
      </c>
      <c r="Z725" s="14"/>
      <c r="AA725" s="191">
        <f>IF(RawDataGenPO[[#This Row],[Date Gen PO]]="","",RawDataGenPO[[#This Row],[Date recive bill]]-RawDataGenPO[[#This Row],[Date Gen PO]])</f>
        <v>21</v>
      </c>
      <c r="AB725" s="192" t="str">
        <f>IF(RawDataGenPO[[#This Row],[GRN-PO date (Day)]]&gt;RawDataGenPO[[#This Row],[Lead time delivery (day)]],"over deliverry","Ontime")</f>
        <v>Ontime</v>
      </c>
      <c r="AC725" s="195"/>
    </row>
    <row r="726" spans="1:29" s="6" customFormat="1" x14ac:dyDescent="0.3">
      <c r="A726" s="4">
        <f>ROW()-ROW(RawDataGenPO[[#Headers],[No.]])</f>
        <v>725</v>
      </c>
      <c r="B726" s="35" t="s">
        <v>18</v>
      </c>
      <c r="C726" s="73">
        <v>45631</v>
      </c>
      <c r="D726" s="38" t="s">
        <v>1504</v>
      </c>
      <c r="E726" s="45"/>
      <c r="F726" s="73">
        <v>45631</v>
      </c>
      <c r="G726" s="4" t="s">
        <v>1505</v>
      </c>
      <c r="H726" s="4" t="s">
        <v>1506</v>
      </c>
      <c r="I726" s="156">
        <f>IF(RawDataGenPO[[#This Row],[PO No.]]="","",RawDataGenPO[[#This Row],[DMY Create PR]]+7)</f>
        <v>45638</v>
      </c>
      <c r="J726" s="156"/>
      <c r="K726" s="153">
        <v>45</v>
      </c>
      <c r="L726" s="122" t="s">
        <v>1529</v>
      </c>
      <c r="M726" s="35" t="s">
        <v>187</v>
      </c>
      <c r="N726" s="35" t="s">
        <v>23</v>
      </c>
      <c r="O726" s="3">
        <v>12</v>
      </c>
      <c r="P726" s="123" t="s">
        <v>1530</v>
      </c>
      <c r="Q726" s="40">
        <v>10</v>
      </c>
      <c r="R726" s="4" t="s">
        <v>221</v>
      </c>
      <c r="S726" s="113">
        <f>RawDataGenPO[[#This Row],[Total price]]/RawDataGenPO[[#This Row],[Qty'']]</f>
        <v>24</v>
      </c>
      <c r="T726" s="46">
        <v>240</v>
      </c>
      <c r="U726" s="16"/>
      <c r="V726" s="35" t="s">
        <v>406</v>
      </c>
      <c r="W726" s="146" t="s">
        <v>9</v>
      </c>
      <c r="X726" s="4"/>
      <c r="Y726" s="14">
        <v>45659</v>
      </c>
      <c r="Z726" s="14"/>
      <c r="AA726" s="191">
        <f>IF(RawDataGenPO[[#This Row],[Date Gen PO]]="","",RawDataGenPO[[#This Row],[Date recive bill]]-RawDataGenPO[[#This Row],[Date Gen PO]])</f>
        <v>21</v>
      </c>
      <c r="AB726" s="192" t="str">
        <f>IF(RawDataGenPO[[#This Row],[GRN-PO date (Day)]]&gt;RawDataGenPO[[#This Row],[Lead time delivery (day)]],"over deliverry","Ontime")</f>
        <v>Ontime</v>
      </c>
      <c r="AC726" s="195"/>
    </row>
    <row r="727" spans="1:29" s="6" customFormat="1" x14ac:dyDescent="0.3">
      <c r="A727" s="4">
        <f>ROW()-ROW(RawDataGenPO[[#Headers],[No.]])</f>
        <v>726</v>
      </c>
      <c r="B727" s="35" t="s">
        <v>18</v>
      </c>
      <c r="C727" s="73">
        <v>45631</v>
      </c>
      <c r="D727" s="38" t="s">
        <v>1504</v>
      </c>
      <c r="E727" s="45"/>
      <c r="F727" s="73">
        <v>45631</v>
      </c>
      <c r="G727" s="4" t="s">
        <v>1505</v>
      </c>
      <c r="H727" s="4" t="s">
        <v>1506</v>
      </c>
      <c r="I727" s="156">
        <f>IF(RawDataGenPO[[#This Row],[PO No.]]="","",RawDataGenPO[[#This Row],[DMY Create PR]]+7)</f>
        <v>45638</v>
      </c>
      <c r="J727" s="156"/>
      <c r="K727" s="153">
        <v>45</v>
      </c>
      <c r="L727" s="122" t="s">
        <v>1531</v>
      </c>
      <c r="M727" s="35" t="s">
        <v>187</v>
      </c>
      <c r="N727" s="35" t="s">
        <v>23</v>
      </c>
      <c r="O727" s="3">
        <v>13</v>
      </c>
      <c r="P727" s="123" t="s">
        <v>1532</v>
      </c>
      <c r="Q727" s="40">
        <v>10</v>
      </c>
      <c r="R727" s="4" t="s">
        <v>221</v>
      </c>
      <c r="S727" s="113">
        <f>RawDataGenPO[[#This Row],[Total price]]/RawDataGenPO[[#This Row],[Qty'']]</f>
        <v>22</v>
      </c>
      <c r="T727" s="46">
        <v>220</v>
      </c>
      <c r="U727" s="16"/>
      <c r="V727" s="35" t="s">
        <v>406</v>
      </c>
      <c r="W727" s="146" t="s">
        <v>9</v>
      </c>
      <c r="X727" s="4"/>
      <c r="Y727" s="14">
        <v>45659</v>
      </c>
      <c r="Z727" s="14"/>
      <c r="AA727" s="191">
        <f>IF(RawDataGenPO[[#This Row],[Date Gen PO]]="","",RawDataGenPO[[#This Row],[Date recive bill]]-RawDataGenPO[[#This Row],[Date Gen PO]])</f>
        <v>21</v>
      </c>
      <c r="AB727" s="192" t="str">
        <f>IF(RawDataGenPO[[#This Row],[GRN-PO date (Day)]]&gt;RawDataGenPO[[#This Row],[Lead time delivery (day)]],"over deliverry","Ontime")</f>
        <v>Ontime</v>
      </c>
      <c r="AC727" s="195"/>
    </row>
    <row r="728" spans="1:29" s="6" customFormat="1" x14ac:dyDescent="0.3">
      <c r="A728" s="4">
        <f>ROW()-ROW(RawDataGenPO[[#Headers],[No.]])</f>
        <v>727</v>
      </c>
      <c r="B728" s="35" t="s">
        <v>18</v>
      </c>
      <c r="C728" s="73">
        <v>45631</v>
      </c>
      <c r="D728" s="38" t="s">
        <v>1504</v>
      </c>
      <c r="E728" s="45"/>
      <c r="F728" s="73">
        <v>45631</v>
      </c>
      <c r="G728" s="4" t="s">
        <v>1505</v>
      </c>
      <c r="H728" s="4" t="s">
        <v>1506</v>
      </c>
      <c r="I728" s="156">
        <f>IF(RawDataGenPO[[#This Row],[PO No.]]="","",RawDataGenPO[[#This Row],[DMY Create PR]]+7)</f>
        <v>45638</v>
      </c>
      <c r="J728" s="156"/>
      <c r="K728" s="153">
        <v>45</v>
      </c>
      <c r="L728" s="122" t="s">
        <v>1533</v>
      </c>
      <c r="M728" s="35" t="s">
        <v>187</v>
      </c>
      <c r="N728" s="35" t="s">
        <v>23</v>
      </c>
      <c r="O728" s="3">
        <v>14</v>
      </c>
      <c r="P728" s="123" t="s">
        <v>1534</v>
      </c>
      <c r="Q728" s="40">
        <v>10</v>
      </c>
      <c r="R728" s="4" t="s">
        <v>221</v>
      </c>
      <c r="S728" s="113">
        <f>RawDataGenPO[[#This Row],[Total price]]/RawDataGenPO[[#This Row],[Qty'']]</f>
        <v>27</v>
      </c>
      <c r="T728" s="46">
        <v>270</v>
      </c>
      <c r="U728" s="16"/>
      <c r="V728" s="35" t="s">
        <v>406</v>
      </c>
      <c r="W728" s="146" t="s">
        <v>9</v>
      </c>
      <c r="X728" s="4"/>
      <c r="Y728" s="14">
        <v>45659</v>
      </c>
      <c r="Z728" s="14"/>
      <c r="AA728" s="191">
        <f>IF(RawDataGenPO[[#This Row],[Date Gen PO]]="","",RawDataGenPO[[#This Row],[Date recive bill]]-RawDataGenPO[[#This Row],[Date Gen PO]])</f>
        <v>21</v>
      </c>
      <c r="AB728" s="192" t="str">
        <f>IF(RawDataGenPO[[#This Row],[GRN-PO date (Day)]]&gt;RawDataGenPO[[#This Row],[Lead time delivery (day)]],"over deliverry","Ontime")</f>
        <v>Ontime</v>
      </c>
      <c r="AC728" s="195"/>
    </row>
    <row r="729" spans="1:29" s="6" customFormat="1" x14ac:dyDescent="0.3">
      <c r="A729" s="4">
        <f>ROW()-ROW(RawDataGenPO[[#Headers],[No.]])</f>
        <v>728</v>
      </c>
      <c r="B729" s="35" t="s">
        <v>18</v>
      </c>
      <c r="C729" s="73">
        <v>45631</v>
      </c>
      <c r="D729" s="38" t="s">
        <v>1504</v>
      </c>
      <c r="E729" s="45"/>
      <c r="F729" s="73">
        <v>45631</v>
      </c>
      <c r="G729" s="4" t="s">
        <v>1505</v>
      </c>
      <c r="H729" s="4" t="s">
        <v>1506</v>
      </c>
      <c r="I729" s="156">
        <f>IF(RawDataGenPO[[#This Row],[PO No.]]="","",RawDataGenPO[[#This Row],[DMY Create PR]]+7)</f>
        <v>45638</v>
      </c>
      <c r="J729" s="156"/>
      <c r="K729" s="153">
        <v>45</v>
      </c>
      <c r="L729" s="122" t="s">
        <v>1535</v>
      </c>
      <c r="M729" s="35" t="s">
        <v>187</v>
      </c>
      <c r="N729" s="35" t="s">
        <v>23</v>
      </c>
      <c r="O729" s="3">
        <v>15</v>
      </c>
      <c r="P729" s="123" t="s">
        <v>1536</v>
      </c>
      <c r="Q729" s="40">
        <v>10</v>
      </c>
      <c r="R729" s="4" t="s">
        <v>221</v>
      </c>
      <c r="S729" s="113">
        <f>RawDataGenPO[[#This Row],[Total price]]/RawDataGenPO[[#This Row],[Qty'']]</f>
        <v>28</v>
      </c>
      <c r="T729" s="46">
        <v>280</v>
      </c>
      <c r="U729" s="16"/>
      <c r="V729" s="35" t="s">
        <v>406</v>
      </c>
      <c r="W729" s="146" t="s">
        <v>9</v>
      </c>
      <c r="X729" s="4"/>
      <c r="Y729" s="14">
        <v>45659</v>
      </c>
      <c r="Z729" s="14"/>
      <c r="AA729" s="191">
        <f>IF(RawDataGenPO[[#This Row],[Date Gen PO]]="","",RawDataGenPO[[#This Row],[Date recive bill]]-RawDataGenPO[[#This Row],[Date Gen PO]])</f>
        <v>21</v>
      </c>
      <c r="AB729" s="192" t="str">
        <f>IF(RawDataGenPO[[#This Row],[GRN-PO date (Day)]]&gt;RawDataGenPO[[#This Row],[Lead time delivery (day)]],"over deliverry","Ontime")</f>
        <v>Ontime</v>
      </c>
      <c r="AC729" s="195"/>
    </row>
    <row r="730" spans="1:29" s="6" customFormat="1" x14ac:dyDescent="0.3">
      <c r="A730" s="4">
        <f>ROW()-ROW(RawDataGenPO[[#Headers],[No.]])</f>
        <v>729</v>
      </c>
      <c r="B730" s="35" t="s">
        <v>18</v>
      </c>
      <c r="C730" s="73">
        <v>45631</v>
      </c>
      <c r="D730" s="38" t="s">
        <v>1504</v>
      </c>
      <c r="E730" s="45"/>
      <c r="F730" s="73">
        <v>45631</v>
      </c>
      <c r="G730" s="4" t="s">
        <v>1505</v>
      </c>
      <c r="H730" s="4" t="s">
        <v>1506</v>
      </c>
      <c r="I730" s="156">
        <f>IF(RawDataGenPO[[#This Row],[PO No.]]="","",RawDataGenPO[[#This Row],[DMY Create PR]]+7)</f>
        <v>45638</v>
      </c>
      <c r="J730" s="156"/>
      <c r="K730" s="153">
        <v>45</v>
      </c>
      <c r="L730" s="122" t="s">
        <v>1537</v>
      </c>
      <c r="M730" s="35" t="s">
        <v>187</v>
      </c>
      <c r="N730" s="35" t="s">
        <v>23</v>
      </c>
      <c r="O730" s="3">
        <v>16</v>
      </c>
      <c r="P730" s="123" t="s">
        <v>1538</v>
      </c>
      <c r="Q730" s="40">
        <v>10</v>
      </c>
      <c r="R730" s="4" t="s">
        <v>221</v>
      </c>
      <c r="S730" s="113">
        <f>RawDataGenPO[[#This Row],[Total price]]/RawDataGenPO[[#This Row],[Qty'']]</f>
        <v>15</v>
      </c>
      <c r="T730" s="46">
        <v>150</v>
      </c>
      <c r="U730" s="16"/>
      <c r="V730" s="35" t="s">
        <v>406</v>
      </c>
      <c r="W730" s="146" t="s">
        <v>9</v>
      </c>
      <c r="X730" s="4"/>
      <c r="Y730" s="14">
        <v>45659</v>
      </c>
      <c r="Z730" s="14"/>
      <c r="AA730" s="191">
        <f>IF(RawDataGenPO[[#This Row],[Date Gen PO]]="","",RawDataGenPO[[#This Row],[Date recive bill]]-RawDataGenPO[[#This Row],[Date Gen PO]])</f>
        <v>21</v>
      </c>
      <c r="AB730" s="192" t="str">
        <f>IF(RawDataGenPO[[#This Row],[GRN-PO date (Day)]]&gt;RawDataGenPO[[#This Row],[Lead time delivery (day)]],"over deliverry","Ontime")</f>
        <v>Ontime</v>
      </c>
      <c r="AC730" s="195"/>
    </row>
    <row r="731" spans="1:29" s="6" customFormat="1" x14ac:dyDescent="0.3">
      <c r="A731" s="4">
        <f>ROW()-ROW(RawDataGenPO[[#Headers],[No.]])</f>
        <v>730</v>
      </c>
      <c r="B731" s="35" t="s">
        <v>18</v>
      </c>
      <c r="C731" s="73">
        <v>45631</v>
      </c>
      <c r="D731" s="38" t="s">
        <v>1504</v>
      </c>
      <c r="E731" s="45"/>
      <c r="F731" s="73">
        <v>45631</v>
      </c>
      <c r="G731" s="4" t="s">
        <v>1505</v>
      </c>
      <c r="H731" s="4" t="s">
        <v>1506</v>
      </c>
      <c r="I731" s="156">
        <f>IF(RawDataGenPO[[#This Row],[PO No.]]="","",RawDataGenPO[[#This Row],[DMY Create PR]]+7)</f>
        <v>45638</v>
      </c>
      <c r="J731" s="156"/>
      <c r="K731" s="153">
        <v>45</v>
      </c>
      <c r="L731" s="122" t="s">
        <v>1539</v>
      </c>
      <c r="M731" s="35" t="s">
        <v>187</v>
      </c>
      <c r="N731" s="35" t="s">
        <v>23</v>
      </c>
      <c r="O731" s="3">
        <v>17</v>
      </c>
      <c r="P731" s="123" t="s">
        <v>1540</v>
      </c>
      <c r="Q731" s="40">
        <v>10</v>
      </c>
      <c r="R731" s="4" t="s">
        <v>221</v>
      </c>
      <c r="S731" s="113">
        <f>RawDataGenPO[[#This Row],[Total price]]/RawDataGenPO[[#This Row],[Qty'']]</f>
        <v>18</v>
      </c>
      <c r="T731" s="46">
        <v>180</v>
      </c>
      <c r="U731" s="16"/>
      <c r="V731" s="35" t="s">
        <v>406</v>
      </c>
      <c r="W731" s="146" t="s">
        <v>9</v>
      </c>
      <c r="X731" s="4"/>
      <c r="Y731" s="14">
        <v>45659</v>
      </c>
      <c r="Z731" s="14"/>
      <c r="AA731" s="191">
        <f>IF(RawDataGenPO[[#This Row],[Date Gen PO]]="","",RawDataGenPO[[#This Row],[Date recive bill]]-RawDataGenPO[[#This Row],[Date Gen PO]])</f>
        <v>21</v>
      </c>
      <c r="AB731" s="192" t="str">
        <f>IF(RawDataGenPO[[#This Row],[GRN-PO date (Day)]]&gt;RawDataGenPO[[#This Row],[Lead time delivery (day)]],"over deliverry","Ontime")</f>
        <v>Ontime</v>
      </c>
      <c r="AC731" s="195"/>
    </row>
    <row r="732" spans="1:29" s="6" customFormat="1" x14ac:dyDescent="0.3">
      <c r="A732" s="4">
        <f>ROW()-ROW(RawDataGenPO[[#Headers],[No.]])</f>
        <v>731</v>
      </c>
      <c r="B732" s="35" t="s">
        <v>18</v>
      </c>
      <c r="C732" s="73">
        <v>45631</v>
      </c>
      <c r="D732" s="38" t="s">
        <v>1504</v>
      </c>
      <c r="E732" s="45"/>
      <c r="F732" s="73">
        <v>45631</v>
      </c>
      <c r="G732" s="4" t="s">
        <v>1505</v>
      </c>
      <c r="H732" s="4" t="s">
        <v>1506</v>
      </c>
      <c r="I732" s="156">
        <f>IF(RawDataGenPO[[#This Row],[PO No.]]="","",RawDataGenPO[[#This Row],[DMY Create PR]]+7)</f>
        <v>45638</v>
      </c>
      <c r="J732" s="156"/>
      <c r="K732" s="153">
        <v>45</v>
      </c>
      <c r="L732" s="122" t="s">
        <v>1541</v>
      </c>
      <c r="M732" s="35" t="s">
        <v>187</v>
      </c>
      <c r="N732" s="35" t="s">
        <v>23</v>
      </c>
      <c r="O732" s="3">
        <v>18</v>
      </c>
      <c r="P732" s="123" t="s">
        <v>1542</v>
      </c>
      <c r="Q732" s="40">
        <v>10</v>
      </c>
      <c r="R732" s="4" t="s">
        <v>221</v>
      </c>
      <c r="S732" s="113">
        <f>RawDataGenPO[[#This Row],[Total price]]/RawDataGenPO[[#This Row],[Qty'']]</f>
        <v>52</v>
      </c>
      <c r="T732" s="46">
        <v>520</v>
      </c>
      <c r="U732" s="16"/>
      <c r="V732" s="35" t="s">
        <v>406</v>
      </c>
      <c r="W732" s="146" t="s">
        <v>9</v>
      </c>
      <c r="X732" s="4"/>
      <c r="Y732" s="14">
        <v>45659</v>
      </c>
      <c r="Z732" s="14"/>
      <c r="AA732" s="191">
        <f>IF(RawDataGenPO[[#This Row],[Date Gen PO]]="","",RawDataGenPO[[#This Row],[Date recive bill]]-RawDataGenPO[[#This Row],[Date Gen PO]])</f>
        <v>21</v>
      </c>
      <c r="AB732" s="192" t="str">
        <f>IF(RawDataGenPO[[#This Row],[GRN-PO date (Day)]]&gt;RawDataGenPO[[#This Row],[Lead time delivery (day)]],"over deliverry","Ontime")</f>
        <v>Ontime</v>
      </c>
      <c r="AC732" s="195"/>
    </row>
    <row r="733" spans="1:29" s="6" customFormat="1" x14ac:dyDescent="0.3">
      <c r="A733" s="4">
        <f>ROW()-ROW(RawDataGenPO[[#Headers],[No.]])</f>
        <v>732</v>
      </c>
      <c r="B733" s="35" t="s">
        <v>18</v>
      </c>
      <c r="C733" s="73">
        <v>45631</v>
      </c>
      <c r="D733" s="38" t="s">
        <v>1504</v>
      </c>
      <c r="E733" s="45"/>
      <c r="F733" s="73">
        <v>45631</v>
      </c>
      <c r="G733" s="4" t="s">
        <v>1505</v>
      </c>
      <c r="H733" s="4" t="s">
        <v>1506</v>
      </c>
      <c r="I733" s="156">
        <f>IF(RawDataGenPO[[#This Row],[PO No.]]="","",RawDataGenPO[[#This Row],[DMY Create PR]]+7)</f>
        <v>45638</v>
      </c>
      <c r="J733" s="156"/>
      <c r="K733" s="153">
        <v>45</v>
      </c>
      <c r="L733" s="122" t="s">
        <v>1543</v>
      </c>
      <c r="M733" s="35" t="s">
        <v>187</v>
      </c>
      <c r="N733" s="35" t="s">
        <v>23</v>
      </c>
      <c r="O733" s="3">
        <v>19</v>
      </c>
      <c r="P733" s="123" t="s">
        <v>1544</v>
      </c>
      <c r="Q733" s="40">
        <v>10</v>
      </c>
      <c r="R733" s="4" t="s">
        <v>221</v>
      </c>
      <c r="S733" s="113">
        <f>RawDataGenPO[[#This Row],[Total price]]/RawDataGenPO[[#This Row],[Qty'']]</f>
        <v>11</v>
      </c>
      <c r="T733" s="46">
        <v>110</v>
      </c>
      <c r="U733" s="16"/>
      <c r="V733" s="35" t="s">
        <v>406</v>
      </c>
      <c r="W733" s="146" t="s">
        <v>9</v>
      </c>
      <c r="X733" s="4"/>
      <c r="Y733" s="14">
        <v>45659</v>
      </c>
      <c r="Z733" s="14"/>
      <c r="AA733" s="191">
        <f>IF(RawDataGenPO[[#This Row],[Date Gen PO]]="","",RawDataGenPO[[#This Row],[Date recive bill]]-RawDataGenPO[[#This Row],[Date Gen PO]])</f>
        <v>21</v>
      </c>
      <c r="AB733" s="192" t="str">
        <f>IF(RawDataGenPO[[#This Row],[GRN-PO date (Day)]]&gt;RawDataGenPO[[#This Row],[Lead time delivery (day)]],"over deliverry","Ontime")</f>
        <v>Ontime</v>
      </c>
      <c r="AC733" s="195"/>
    </row>
    <row r="734" spans="1:29" s="6" customFormat="1" x14ac:dyDescent="0.3">
      <c r="A734" s="4">
        <f>ROW()-ROW(RawDataGenPO[[#Headers],[No.]])</f>
        <v>733</v>
      </c>
      <c r="B734" s="35" t="s">
        <v>18</v>
      </c>
      <c r="C734" s="73">
        <v>45631</v>
      </c>
      <c r="D734" s="38" t="s">
        <v>1504</v>
      </c>
      <c r="E734" s="45"/>
      <c r="F734" s="73">
        <v>45631</v>
      </c>
      <c r="G734" s="4" t="s">
        <v>1505</v>
      </c>
      <c r="H734" s="4" t="s">
        <v>1506</v>
      </c>
      <c r="I734" s="156">
        <f>IF(RawDataGenPO[[#This Row],[PO No.]]="","",RawDataGenPO[[#This Row],[DMY Create PR]]+7)</f>
        <v>45638</v>
      </c>
      <c r="J734" s="156"/>
      <c r="K734" s="153">
        <v>45</v>
      </c>
      <c r="L734" s="122" t="s">
        <v>1545</v>
      </c>
      <c r="M734" s="35" t="s">
        <v>187</v>
      </c>
      <c r="N734" s="35" t="s">
        <v>23</v>
      </c>
      <c r="O734" s="3">
        <v>20</v>
      </c>
      <c r="P734" s="123" t="s">
        <v>1546</v>
      </c>
      <c r="Q734" s="40">
        <v>10</v>
      </c>
      <c r="R734" s="4" t="s">
        <v>221</v>
      </c>
      <c r="S734" s="113">
        <f>RawDataGenPO[[#This Row],[Total price]]/RawDataGenPO[[#This Row],[Qty'']]</f>
        <v>11</v>
      </c>
      <c r="T734" s="46">
        <v>110</v>
      </c>
      <c r="U734" s="16"/>
      <c r="V734" s="35" t="s">
        <v>406</v>
      </c>
      <c r="W734" s="146" t="s">
        <v>9</v>
      </c>
      <c r="X734" s="4"/>
      <c r="Y734" s="14">
        <v>45659</v>
      </c>
      <c r="Z734" s="14"/>
      <c r="AA734" s="191">
        <f>IF(RawDataGenPO[[#This Row],[Date Gen PO]]="","",RawDataGenPO[[#This Row],[Date recive bill]]-RawDataGenPO[[#This Row],[Date Gen PO]])</f>
        <v>21</v>
      </c>
      <c r="AB734" s="192" t="str">
        <f>IF(RawDataGenPO[[#This Row],[GRN-PO date (Day)]]&gt;RawDataGenPO[[#This Row],[Lead time delivery (day)]],"over deliverry","Ontime")</f>
        <v>Ontime</v>
      </c>
      <c r="AC734" s="195"/>
    </row>
    <row r="735" spans="1:29" s="6" customFormat="1" x14ac:dyDescent="0.3">
      <c r="A735" s="4">
        <f>ROW()-ROW(RawDataGenPO[[#Headers],[No.]])</f>
        <v>734</v>
      </c>
      <c r="B735" s="35" t="s">
        <v>18</v>
      </c>
      <c r="C735" s="73">
        <v>45631</v>
      </c>
      <c r="D735" s="38" t="s">
        <v>1504</v>
      </c>
      <c r="E735" s="45"/>
      <c r="F735" s="73">
        <v>45631</v>
      </c>
      <c r="G735" s="4" t="s">
        <v>1505</v>
      </c>
      <c r="H735" s="4" t="s">
        <v>1506</v>
      </c>
      <c r="I735" s="156">
        <f>IF(RawDataGenPO[[#This Row],[PO No.]]="","",RawDataGenPO[[#This Row],[DMY Create PR]]+7)</f>
        <v>45638</v>
      </c>
      <c r="J735" s="156"/>
      <c r="K735" s="153">
        <v>45</v>
      </c>
      <c r="L735" s="122" t="s">
        <v>1547</v>
      </c>
      <c r="M735" s="35" t="s">
        <v>187</v>
      </c>
      <c r="N735" s="35" t="s">
        <v>23</v>
      </c>
      <c r="O735" s="3">
        <v>21</v>
      </c>
      <c r="P735" s="123" t="s">
        <v>1548</v>
      </c>
      <c r="Q735" s="40">
        <v>10</v>
      </c>
      <c r="R735" s="4" t="s">
        <v>221</v>
      </c>
      <c r="S735" s="113">
        <f>RawDataGenPO[[#This Row],[Total price]]/RawDataGenPO[[#This Row],[Qty'']]</f>
        <v>12</v>
      </c>
      <c r="T735" s="46">
        <v>120</v>
      </c>
      <c r="U735" s="16"/>
      <c r="V735" s="35" t="s">
        <v>406</v>
      </c>
      <c r="W735" s="146" t="s">
        <v>9</v>
      </c>
      <c r="X735" s="4"/>
      <c r="Y735" s="14">
        <v>45659</v>
      </c>
      <c r="Z735" s="14"/>
      <c r="AA735" s="191">
        <f>IF(RawDataGenPO[[#This Row],[Date Gen PO]]="","",RawDataGenPO[[#This Row],[Date recive bill]]-RawDataGenPO[[#This Row],[Date Gen PO]])</f>
        <v>21</v>
      </c>
      <c r="AB735" s="192" t="str">
        <f>IF(RawDataGenPO[[#This Row],[GRN-PO date (Day)]]&gt;RawDataGenPO[[#This Row],[Lead time delivery (day)]],"over deliverry","Ontime")</f>
        <v>Ontime</v>
      </c>
      <c r="AC735" s="195"/>
    </row>
    <row r="736" spans="1:29" ht="14.25" x14ac:dyDescent="0.25">
      <c r="A736" s="4">
        <f>ROW()-ROW(RawDataGenPO[[#Headers],[No.]])</f>
        <v>735</v>
      </c>
      <c r="B736" s="35" t="s">
        <v>17</v>
      </c>
      <c r="C736" s="73">
        <v>45631</v>
      </c>
      <c r="F736" s="73">
        <v>45631</v>
      </c>
      <c r="G736" s="4" t="s">
        <v>1549</v>
      </c>
      <c r="H736" s="4" t="s">
        <v>1550</v>
      </c>
      <c r="I736" s="156">
        <f>IF(RawDataGenPO[[#This Row],[PO No.]]="","",RawDataGenPO[[#This Row],[DMY Create PR]]+7)</f>
        <v>45638</v>
      </c>
      <c r="J736" s="156"/>
      <c r="K736" s="153">
        <v>80</v>
      </c>
      <c r="L736" s="4" t="s">
        <v>308</v>
      </c>
      <c r="M736" s="35" t="s">
        <v>1551</v>
      </c>
      <c r="N736" s="35" t="s">
        <v>34</v>
      </c>
      <c r="O736" s="3">
        <v>1</v>
      </c>
      <c r="P736" s="124" t="s">
        <v>1552</v>
      </c>
      <c r="Q736" s="40">
        <v>4</v>
      </c>
      <c r="R736" s="4" t="s">
        <v>487</v>
      </c>
      <c r="S736" s="113">
        <f>RawDataGenPO[[#This Row],[Total price]]/RawDataGenPO[[#This Row],[Qty'']]</f>
        <v>13500</v>
      </c>
      <c r="T736" s="46">
        <v>54000</v>
      </c>
      <c r="U736" s="16"/>
      <c r="V736" s="35" t="s">
        <v>1553</v>
      </c>
      <c r="W736" s="146" t="s">
        <v>9</v>
      </c>
      <c r="X736" s="4" t="s">
        <v>1554</v>
      </c>
      <c r="Y736" s="14">
        <v>45714</v>
      </c>
      <c r="AA736" s="191">
        <f>IF(RawDataGenPO[[#This Row],[Date Gen PO]]="","",RawDataGenPO[[#This Row],[Date recive bill]]-RawDataGenPO[[#This Row],[Date Gen PO]])</f>
        <v>76</v>
      </c>
      <c r="AB736" s="192" t="str">
        <f>IF(RawDataGenPO[[#This Row],[GRN-PO date (Day)]]&gt;RawDataGenPO[[#This Row],[Lead time delivery (day)]],"over deliverry","Ontime")</f>
        <v>Ontime</v>
      </c>
      <c r="AC736" s="195"/>
    </row>
    <row r="737" spans="1:29" ht="14.25" x14ac:dyDescent="0.25">
      <c r="A737" s="4">
        <f>ROW()-ROW(RawDataGenPO[[#Headers],[No.]])</f>
        <v>736</v>
      </c>
      <c r="B737" s="35" t="s">
        <v>17</v>
      </c>
      <c r="C737" s="73">
        <v>45631</v>
      </c>
      <c r="F737" s="73">
        <v>45631</v>
      </c>
      <c r="G737" s="4" t="s">
        <v>1549</v>
      </c>
      <c r="H737" s="4" t="s">
        <v>1550</v>
      </c>
      <c r="I737" s="156">
        <f>IF(RawDataGenPO[[#This Row],[PO No.]]="","",RawDataGenPO[[#This Row],[DMY Create PR]]+7)</f>
        <v>45638</v>
      </c>
      <c r="J737" s="156"/>
      <c r="K737" s="153">
        <v>80</v>
      </c>
      <c r="L737" s="4" t="s">
        <v>308</v>
      </c>
      <c r="M737" s="35" t="s">
        <v>1551</v>
      </c>
      <c r="N737" s="35" t="s">
        <v>59</v>
      </c>
      <c r="O737" s="3">
        <v>2</v>
      </c>
      <c r="P737" s="124" t="s">
        <v>1555</v>
      </c>
      <c r="Q737" s="40">
        <v>2</v>
      </c>
      <c r="R737" s="4" t="s">
        <v>487</v>
      </c>
      <c r="S737" s="113">
        <f>RawDataGenPO[[#This Row],[Total price]]/RawDataGenPO[[#This Row],[Qty'']]</f>
        <v>9500</v>
      </c>
      <c r="T737" s="46">
        <v>19000</v>
      </c>
      <c r="U737" s="16"/>
      <c r="V737" s="35" t="s">
        <v>1553</v>
      </c>
      <c r="W737" s="146" t="s">
        <v>9</v>
      </c>
      <c r="X737" s="4" t="s">
        <v>1554</v>
      </c>
      <c r="Y737" s="14">
        <v>45714</v>
      </c>
      <c r="AA737" s="191">
        <f>IF(RawDataGenPO[[#This Row],[Date Gen PO]]="","",RawDataGenPO[[#This Row],[Date recive bill]]-RawDataGenPO[[#This Row],[Date Gen PO]])</f>
        <v>76</v>
      </c>
      <c r="AB737" s="192" t="str">
        <f>IF(RawDataGenPO[[#This Row],[GRN-PO date (Day)]]&gt;RawDataGenPO[[#This Row],[Lead time delivery (day)]],"over deliverry","Ontime")</f>
        <v>Ontime</v>
      </c>
      <c r="AC737" s="195"/>
    </row>
    <row r="738" spans="1:29" ht="14.25" x14ac:dyDescent="0.25">
      <c r="A738" s="4">
        <f>ROW()-ROW(RawDataGenPO[[#Headers],[No.]])</f>
        <v>737</v>
      </c>
      <c r="B738" s="35" t="s">
        <v>17</v>
      </c>
      <c r="C738" s="73">
        <v>45631</v>
      </c>
      <c r="F738" s="73">
        <v>45631</v>
      </c>
      <c r="G738" s="4" t="s">
        <v>1549</v>
      </c>
      <c r="H738" s="4" t="s">
        <v>1550</v>
      </c>
      <c r="I738" s="156">
        <f>IF(RawDataGenPO[[#This Row],[PO No.]]="","",RawDataGenPO[[#This Row],[DMY Create PR]]+7)</f>
        <v>45638</v>
      </c>
      <c r="J738" s="156"/>
      <c r="K738" s="153">
        <v>80</v>
      </c>
      <c r="L738" s="4" t="s">
        <v>308</v>
      </c>
      <c r="M738" s="35" t="s">
        <v>1551</v>
      </c>
      <c r="N738" s="35" t="s">
        <v>59</v>
      </c>
      <c r="O738" s="3">
        <v>3</v>
      </c>
      <c r="P738" s="124" t="s">
        <v>1556</v>
      </c>
      <c r="Q738" s="40">
        <v>2</v>
      </c>
      <c r="R738" s="4" t="s">
        <v>487</v>
      </c>
      <c r="S738" s="113">
        <f>RawDataGenPO[[#This Row],[Total price]]/RawDataGenPO[[#This Row],[Qty'']]</f>
        <v>3000</v>
      </c>
      <c r="T738" s="46">
        <v>6000</v>
      </c>
      <c r="U738" s="16"/>
      <c r="V738" s="35" t="s">
        <v>1553</v>
      </c>
      <c r="W738" s="146" t="s">
        <v>9</v>
      </c>
      <c r="X738" s="4" t="s">
        <v>1554</v>
      </c>
      <c r="Y738" s="14">
        <v>45714</v>
      </c>
      <c r="AA738" s="191">
        <f>IF(RawDataGenPO[[#This Row],[Date Gen PO]]="","",RawDataGenPO[[#This Row],[Date recive bill]]-RawDataGenPO[[#This Row],[Date Gen PO]])</f>
        <v>76</v>
      </c>
      <c r="AB738" s="192" t="str">
        <f>IF(RawDataGenPO[[#This Row],[GRN-PO date (Day)]]&gt;RawDataGenPO[[#This Row],[Lead time delivery (day)]],"over deliverry","Ontime")</f>
        <v>Ontime</v>
      </c>
      <c r="AC738" s="195"/>
    </row>
    <row r="739" spans="1:29" ht="14.25" x14ac:dyDescent="0.25">
      <c r="A739" s="4">
        <f>ROW()-ROW(RawDataGenPO[[#Headers],[No.]])</f>
        <v>738</v>
      </c>
      <c r="B739" s="35" t="s">
        <v>17</v>
      </c>
      <c r="C739" s="73">
        <v>45631</v>
      </c>
      <c r="F739" s="73">
        <v>45631</v>
      </c>
      <c r="G739" s="4" t="s">
        <v>1549</v>
      </c>
      <c r="H739" s="4" t="s">
        <v>1550</v>
      </c>
      <c r="I739" s="156">
        <f>IF(RawDataGenPO[[#This Row],[PO No.]]="","",RawDataGenPO[[#This Row],[DMY Create PR]]+7)</f>
        <v>45638</v>
      </c>
      <c r="J739" s="156"/>
      <c r="K739" s="153">
        <v>80</v>
      </c>
      <c r="L739" s="4" t="s">
        <v>308</v>
      </c>
      <c r="M739" s="35" t="s">
        <v>1551</v>
      </c>
      <c r="N739" s="35" t="s">
        <v>59</v>
      </c>
      <c r="O739" s="3">
        <v>4</v>
      </c>
      <c r="P739" s="124" t="s">
        <v>1557</v>
      </c>
      <c r="Q739" s="40">
        <v>2</v>
      </c>
      <c r="R739" s="4" t="s">
        <v>487</v>
      </c>
      <c r="S739" s="113">
        <f>RawDataGenPO[[#This Row],[Total price]]/RawDataGenPO[[#This Row],[Qty'']]</f>
        <v>3000</v>
      </c>
      <c r="T739" s="46">
        <v>6000</v>
      </c>
      <c r="U739" s="16"/>
      <c r="V739" s="35" t="s">
        <v>1553</v>
      </c>
      <c r="W739" s="146" t="s">
        <v>9</v>
      </c>
      <c r="X739" s="4" t="s">
        <v>1554</v>
      </c>
      <c r="Y739" s="14">
        <v>45714</v>
      </c>
      <c r="AA739" s="191">
        <f>IF(RawDataGenPO[[#This Row],[Date Gen PO]]="","",RawDataGenPO[[#This Row],[Date recive bill]]-RawDataGenPO[[#This Row],[Date Gen PO]])</f>
        <v>76</v>
      </c>
      <c r="AB739" s="192" t="str">
        <f>IF(RawDataGenPO[[#This Row],[GRN-PO date (Day)]]&gt;RawDataGenPO[[#This Row],[Lead time delivery (day)]],"over deliverry","Ontime")</f>
        <v>Ontime</v>
      </c>
      <c r="AC739" s="195"/>
    </row>
    <row r="740" spans="1:29" s="6" customFormat="1" ht="28.5" x14ac:dyDescent="0.25">
      <c r="A740" s="4">
        <f>ROW()-ROW(RawDataGenPO[[#Headers],[No.]])</f>
        <v>739</v>
      </c>
      <c r="B740" s="35" t="s">
        <v>17</v>
      </c>
      <c r="C740" s="73">
        <v>45631</v>
      </c>
      <c r="D740" s="38"/>
      <c r="E740" s="38"/>
      <c r="F740" s="73">
        <v>45631</v>
      </c>
      <c r="G740" s="4" t="s">
        <v>1558</v>
      </c>
      <c r="H740" s="4" t="s">
        <v>1559</v>
      </c>
      <c r="I740" s="156">
        <f>IF(RawDataGenPO[[#This Row],[PO No.]]="","",RawDataGenPO[[#This Row],[DMY Create PR]]+7)</f>
        <v>45638</v>
      </c>
      <c r="J740" s="156"/>
      <c r="K740" s="153">
        <v>45</v>
      </c>
      <c r="L740" s="4" t="s">
        <v>308</v>
      </c>
      <c r="M740" s="35" t="s">
        <v>1551</v>
      </c>
      <c r="N740" s="35" t="s">
        <v>59</v>
      </c>
      <c r="O740" s="3">
        <v>1</v>
      </c>
      <c r="P740" s="124" t="s">
        <v>1560</v>
      </c>
      <c r="Q740" s="40">
        <v>1</v>
      </c>
      <c r="R740" s="4" t="s">
        <v>1190</v>
      </c>
      <c r="S740" s="113">
        <f>RawDataGenPO[[#This Row],[Total price]]/RawDataGenPO[[#This Row],[Qty'']]</f>
        <v>8925</v>
      </c>
      <c r="T740" s="46">
        <v>8925</v>
      </c>
      <c r="U740" s="16"/>
      <c r="V740" s="35" t="s">
        <v>1561</v>
      </c>
      <c r="W740" s="146" t="s">
        <v>9</v>
      </c>
      <c r="X740" s="4" t="s">
        <v>1562</v>
      </c>
      <c r="Y740" s="14">
        <v>45677</v>
      </c>
      <c r="Z740" s="14"/>
      <c r="AA740" s="191">
        <f>IF(RawDataGenPO[[#This Row],[Date Gen PO]]="","",RawDataGenPO[[#This Row],[Date recive bill]]-RawDataGenPO[[#This Row],[Date Gen PO]])</f>
        <v>39</v>
      </c>
      <c r="AB740" s="192" t="str">
        <f>IF(RawDataGenPO[[#This Row],[GRN-PO date (Day)]]&gt;RawDataGenPO[[#This Row],[Lead time delivery (day)]],"over deliverry","Ontime")</f>
        <v>Ontime</v>
      </c>
      <c r="AC740" s="195"/>
    </row>
    <row r="741" spans="1:29" s="6" customFormat="1" ht="14.25" x14ac:dyDescent="0.25">
      <c r="A741" s="4">
        <f>ROW()-ROW(RawDataGenPO[[#Headers],[No.]])</f>
        <v>740</v>
      </c>
      <c r="B741" s="35" t="s">
        <v>17</v>
      </c>
      <c r="C741" s="73">
        <v>45631</v>
      </c>
      <c r="D741" s="38"/>
      <c r="E741" s="38"/>
      <c r="F741" s="73">
        <v>45631</v>
      </c>
      <c r="G741" s="4" t="s">
        <v>1558</v>
      </c>
      <c r="H741" s="4" t="s">
        <v>1559</v>
      </c>
      <c r="I741" s="156">
        <f>IF(RawDataGenPO[[#This Row],[PO No.]]="","",RawDataGenPO[[#This Row],[DMY Create PR]]+7)</f>
        <v>45638</v>
      </c>
      <c r="J741" s="156"/>
      <c r="K741" s="153">
        <v>45</v>
      </c>
      <c r="L741" s="4" t="s">
        <v>308</v>
      </c>
      <c r="M741" s="35" t="s">
        <v>1551</v>
      </c>
      <c r="N741" s="35" t="s">
        <v>59</v>
      </c>
      <c r="O741" s="3">
        <v>2</v>
      </c>
      <c r="P741" s="124" t="s">
        <v>1563</v>
      </c>
      <c r="Q741" s="40">
        <v>1</v>
      </c>
      <c r="R741" s="4" t="s">
        <v>1190</v>
      </c>
      <c r="S741" s="113">
        <f>RawDataGenPO[[#This Row],[Total price]]/RawDataGenPO[[#This Row],[Qty'']]</f>
        <v>4875</v>
      </c>
      <c r="T741" s="46">
        <v>4875</v>
      </c>
      <c r="U741" s="16"/>
      <c r="V741" s="35" t="s">
        <v>1561</v>
      </c>
      <c r="W741" s="146" t="s">
        <v>9</v>
      </c>
      <c r="X741" s="4" t="s">
        <v>1562</v>
      </c>
      <c r="Y741" s="14">
        <v>45677</v>
      </c>
      <c r="Z741" s="14"/>
      <c r="AA741" s="191">
        <f>IF(RawDataGenPO[[#This Row],[Date Gen PO]]="","",RawDataGenPO[[#This Row],[Date recive bill]]-RawDataGenPO[[#This Row],[Date Gen PO]])</f>
        <v>39</v>
      </c>
      <c r="AB741" s="192" t="str">
        <f>IF(RawDataGenPO[[#This Row],[GRN-PO date (Day)]]&gt;RawDataGenPO[[#This Row],[Lead time delivery (day)]],"over deliverry","Ontime")</f>
        <v>Ontime</v>
      </c>
      <c r="AC741" s="195"/>
    </row>
    <row r="742" spans="1:29" s="6" customFormat="1" ht="14.25" x14ac:dyDescent="0.25">
      <c r="A742" s="4">
        <f>ROW()-ROW(RawDataGenPO[[#Headers],[No.]])</f>
        <v>741</v>
      </c>
      <c r="B742" s="35" t="s">
        <v>17</v>
      </c>
      <c r="C742" s="73">
        <v>45631</v>
      </c>
      <c r="D742" s="38"/>
      <c r="E742" s="38"/>
      <c r="F742" s="73">
        <v>45631</v>
      </c>
      <c r="G742" s="4" t="s">
        <v>1558</v>
      </c>
      <c r="H742" s="4" t="s">
        <v>1559</v>
      </c>
      <c r="I742" s="156">
        <f>IF(RawDataGenPO[[#This Row],[PO No.]]="","",RawDataGenPO[[#This Row],[DMY Create PR]]+7)</f>
        <v>45638</v>
      </c>
      <c r="J742" s="156"/>
      <c r="K742" s="153">
        <v>45</v>
      </c>
      <c r="L742" s="4" t="s">
        <v>308</v>
      </c>
      <c r="M742" s="35" t="s">
        <v>1551</v>
      </c>
      <c r="N742" s="35" t="s">
        <v>59</v>
      </c>
      <c r="O742" s="3">
        <v>3</v>
      </c>
      <c r="P742" s="124" t="s">
        <v>1563</v>
      </c>
      <c r="Q742" s="40">
        <v>1</v>
      </c>
      <c r="R742" s="4" t="s">
        <v>487</v>
      </c>
      <c r="S742" s="113">
        <f>RawDataGenPO[[#This Row],[Total price]]/RawDataGenPO[[#This Row],[Qty'']]</f>
        <v>3675</v>
      </c>
      <c r="T742" s="46">
        <v>3675</v>
      </c>
      <c r="U742" s="16"/>
      <c r="V742" s="35" t="s">
        <v>1561</v>
      </c>
      <c r="W742" s="146" t="s">
        <v>9</v>
      </c>
      <c r="X742" s="4" t="s">
        <v>1562</v>
      </c>
      <c r="Y742" s="14">
        <v>45677</v>
      </c>
      <c r="Z742" s="14"/>
      <c r="AA742" s="191">
        <f>IF(RawDataGenPO[[#This Row],[Date Gen PO]]="","",RawDataGenPO[[#This Row],[Date recive bill]]-RawDataGenPO[[#This Row],[Date Gen PO]])</f>
        <v>39</v>
      </c>
      <c r="AB742" s="192" t="str">
        <f>IF(RawDataGenPO[[#This Row],[GRN-PO date (Day)]]&gt;RawDataGenPO[[#This Row],[Lead time delivery (day)]],"over deliverry","Ontime")</f>
        <v>Ontime</v>
      </c>
      <c r="AC742" s="195"/>
    </row>
    <row r="743" spans="1:29" ht="28.5" x14ac:dyDescent="0.25">
      <c r="A743" s="4">
        <f>ROW()-ROW(RawDataGenPO[[#Headers],[No.]])</f>
        <v>742</v>
      </c>
      <c r="B743" s="35" t="s">
        <v>17</v>
      </c>
      <c r="C743" s="73">
        <v>45631</v>
      </c>
      <c r="D743" s="38" t="s">
        <v>1564</v>
      </c>
      <c r="F743" s="73">
        <v>45631</v>
      </c>
      <c r="G743" s="4" t="s">
        <v>1565</v>
      </c>
      <c r="H743" s="4" t="s">
        <v>1566</v>
      </c>
      <c r="I743" s="156">
        <f>IF(RawDataGenPO[[#This Row],[PO No.]]="","",RawDataGenPO[[#This Row],[DMY Create PR]]+7)</f>
        <v>45638</v>
      </c>
      <c r="J743" s="156"/>
      <c r="K743" s="153">
        <v>240</v>
      </c>
      <c r="L743" s="4" t="s">
        <v>664</v>
      </c>
      <c r="M743" s="35" t="s">
        <v>217</v>
      </c>
      <c r="N743" s="35" t="s">
        <v>19</v>
      </c>
      <c r="O743" s="3">
        <v>1</v>
      </c>
      <c r="P743" s="130" t="s">
        <v>1567</v>
      </c>
      <c r="Q743" s="40">
        <v>1</v>
      </c>
      <c r="R743" s="4" t="s">
        <v>487</v>
      </c>
      <c r="S743" s="113">
        <f>RawDataGenPO[[#This Row],[Total price]]/RawDataGenPO[[#This Row],[Qty'']]</f>
        <v>6580000</v>
      </c>
      <c r="T743" s="46">
        <v>6580000</v>
      </c>
      <c r="U743" s="16"/>
      <c r="V743" s="35" t="s">
        <v>1568</v>
      </c>
      <c r="W743" s="173" t="s">
        <v>9</v>
      </c>
      <c r="X743" s="4" t="s">
        <v>5312</v>
      </c>
      <c r="Y743" s="14">
        <v>46045</v>
      </c>
      <c r="AA743" s="191">
        <f>IF(RawDataGenPO[[#This Row],[Date Gen PO]]="","",RawDataGenPO[[#This Row],[Date recive bill]]-RawDataGenPO[[#This Row],[Date Gen PO]])</f>
        <v>407</v>
      </c>
      <c r="AB743" s="192" t="str">
        <f>IF(RawDataGenPO[[#This Row],[GRN-PO date (Day)]]&gt;RawDataGenPO[[#This Row],[Lead time delivery (day)]],"over deliverry","Ontime")</f>
        <v>over deliverry</v>
      </c>
      <c r="AC743" s="195"/>
    </row>
    <row r="744" spans="1:29" s="6" customFormat="1" ht="14.25" x14ac:dyDescent="0.25">
      <c r="A744" s="4">
        <f>ROW()-ROW(RawDataGenPO[[#Headers],[No.]])</f>
        <v>743</v>
      </c>
      <c r="B744" s="35" t="s">
        <v>18</v>
      </c>
      <c r="C744" s="73">
        <v>45631</v>
      </c>
      <c r="D744" s="38" t="s">
        <v>1570</v>
      </c>
      <c r="E744" s="38"/>
      <c r="F744" s="73">
        <v>45631</v>
      </c>
      <c r="G744" s="4" t="s">
        <v>1571</v>
      </c>
      <c r="H744" s="4" t="s">
        <v>1572</v>
      </c>
      <c r="I744" s="156">
        <f>IF(RawDataGenPO[[#This Row],[PO No.]]="","",RawDataGenPO[[#This Row],[DMY Create PR]]+7)</f>
        <v>45638</v>
      </c>
      <c r="J744" s="156"/>
      <c r="K744" s="153">
        <f>IF(RawDataGenPO[[#This Row],[PO No.]]="","",10)</f>
        <v>10</v>
      </c>
      <c r="L744" s="4" t="s">
        <v>153</v>
      </c>
      <c r="M744" s="35" t="s">
        <v>154</v>
      </c>
      <c r="N744" s="35" t="s">
        <v>25</v>
      </c>
      <c r="O744" s="3">
        <v>1</v>
      </c>
      <c r="P744" s="217" t="s">
        <v>116</v>
      </c>
      <c r="Q744" s="211">
        <v>20</v>
      </c>
      <c r="R744" s="212" t="s">
        <v>942</v>
      </c>
      <c r="S744" s="215">
        <f>RawDataGenPO[[#This Row],[Total price]]/RawDataGenPO[[#This Row],[Qty'']]</f>
        <v>2950</v>
      </c>
      <c r="T744" s="216">
        <v>59000</v>
      </c>
      <c r="U744" s="16"/>
      <c r="V744" s="35" t="s">
        <v>156</v>
      </c>
      <c r="W744" s="146" t="s">
        <v>9</v>
      </c>
      <c r="X744" s="4"/>
      <c r="Y744" s="14">
        <v>45638</v>
      </c>
      <c r="Z744" s="14"/>
      <c r="AA744" s="191">
        <f>IF(RawDataGenPO[[#This Row],[Date Gen PO]]="","",RawDataGenPO[[#This Row],[Date recive bill]]-RawDataGenPO[[#This Row],[Date Gen PO]])</f>
        <v>0</v>
      </c>
      <c r="AB744" s="192" t="str">
        <f>IF(RawDataGenPO[[#This Row],[GRN-PO date (Day)]]&gt;RawDataGenPO[[#This Row],[Lead time delivery (day)]],"over deliverry","Ontime")</f>
        <v>Ontime</v>
      </c>
      <c r="AC744" s="195"/>
    </row>
    <row r="745" spans="1:29" s="6" customFormat="1" ht="15" customHeight="1" x14ac:dyDescent="0.25">
      <c r="A745" s="4">
        <f>ROW()-ROW(RawDataGenPO[[#Headers],[No.]])</f>
        <v>744</v>
      </c>
      <c r="B745" s="35" t="s">
        <v>18</v>
      </c>
      <c r="C745" s="73">
        <v>45631</v>
      </c>
      <c r="D745" s="38" t="s">
        <v>1573</v>
      </c>
      <c r="E745" s="38"/>
      <c r="F745" s="73">
        <v>45631</v>
      </c>
      <c r="G745" s="4" t="s">
        <v>1574</v>
      </c>
      <c r="H745" s="4" t="s">
        <v>1575</v>
      </c>
      <c r="I745" s="156">
        <f>IF(RawDataGenPO[[#This Row],[PO No.]]="","",RawDataGenPO[[#This Row],[DMY Create PR]]+7)</f>
        <v>45638</v>
      </c>
      <c r="J745" s="156"/>
      <c r="K745" s="153">
        <f>IF(RawDataGenPO[[#This Row],[PO No.]]="","",10)</f>
        <v>10</v>
      </c>
      <c r="L745" s="125" t="s">
        <v>748</v>
      </c>
      <c r="M745" s="35" t="s">
        <v>187</v>
      </c>
      <c r="N745" s="35" t="s">
        <v>28</v>
      </c>
      <c r="O745" s="3">
        <v>1</v>
      </c>
      <c r="P745" s="124" t="s">
        <v>749</v>
      </c>
      <c r="Q745" s="40">
        <v>4</v>
      </c>
      <c r="R745" s="4" t="s">
        <v>221</v>
      </c>
      <c r="S745" s="113">
        <f>RawDataGenPO[[#This Row],[Total price]]/RawDataGenPO[[#This Row],[Qty'']]</f>
        <v>4560.9799999999996</v>
      </c>
      <c r="T745" s="46">
        <v>18243.919999999998</v>
      </c>
      <c r="U745" s="16"/>
      <c r="V745" s="35" t="s">
        <v>747</v>
      </c>
      <c r="W745" s="146" t="s">
        <v>9</v>
      </c>
      <c r="X745" s="4"/>
      <c r="Y745" s="14">
        <v>45638</v>
      </c>
      <c r="Z745" s="14"/>
      <c r="AA745" s="191">
        <f>IF(RawDataGenPO[[#This Row],[Date Gen PO]]="","",RawDataGenPO[[#This Row],[Date recive bill]]-RawDataGenPO[[#This Row],[Date Gen PO]])</f>
        <v>0</v>
      </c>
      <c r="AB745" s="192" t="str">
        <f>IF(RawDataGenPO[[#This Row],[GRN-PO date (Day)]]&gt;RawDataGenPO[[#This Row],[Lead time delivery (day)]],"over deliverry","Ontime")</f>
        <v>Ontime</v>
      </c>
      <c r="AC745" s="195"/>
    </row>
    <row r="746" spans="1:29" s="31" customFormat="1" ht="14.25" x14ac:dyDescent="0.25">
      <c r="A746" s="4">
        <f>ROW()-ROW(RawDataGenPO[[#Headers],[No.]])</f>
        <v>745</v>
      </c>
      <c r="B746" s="35" t="s">
        <v>18</v>
      </c>
      <c r="C746" s="73">
        <v>45632</v>
      </c>
      <c r="D746" s="38" t="s">
        <v>1576</v>
      </c>
      <c r="E746" s="38"/>
      <c r="F746" s="73">
        <v>45632</v>
      </c>
      <c r="G746" s="4" t="s">
        <v>1577</v>
      </c>
      <c r="H746" s="4" t="s">
        <v>1578</v>
      </c>
      <c r="I746" s="156">
        <f>IF(RawDataGenPO[[#This Row],[PO No.]]="","",RawDataGenPO[[#This Row],[DMY Create PR]]+7)</f>
        <v>45639</v>
      </c>
      <c r="J746" s="156"/>
      <c r="K746" s="153">
        <v>45</v>
      </c>
      <c r="L746" s="4" t="s">
        <v>145</v>
      </c>
      <c r="M746" s="35" t="s">
        <v>128</v>
      </c>
      <c r="N746" s="35" t="s">
        <v>33</v>
      </c>
      <c r="O746" s="3">
        <v>1</v>
      </c>
      <c r="P746" s="124" t="s">
        <v>1579</v>
      </c>
      <c r="Q746" s="40">
        <v>2</v>
      </c>
      <c r="R746" s="4" t="s">
        <v>221</v>
      </c>
      <c r="S746" s="113">
        <f>RawDataGenPO[[#This Row],[Total price]]/RawDataGenPO[[#This Row],[Qty'']]</f>
        <v>2130</v>
      </c>
      <c r="T746" s="46">
        <v>4260</v>
      </c>
      <c r="U746" s="16"/>
      <c r="V746" s="35" t="s">
        <v>380</v>
      </c>
      <c r="W746" s="146" t="s">
        <v>9</v>
      </c>
      <c r="X746" s="126"/>
      <c r="Y746" s="14">
        <v>45664</v>
      </c>
      <c r="Z746" s="14"/>
      <c r="AA746" s="191">
        <f>IF(RawDataGenPO[[#This Row],[Date Gen PO]]="","",RawDataGenPO[[#This Row],[Date recive bill]]-RawDataGenPO[[#This Row],[Date Gen PO]])</f>
        <v>25</v>
      </c>
      <c r="AB746" s="192" t="str">
        <f>IF(RawDataGenPO[[#This Row],[GRN-PO date (Day)]]&gt;RawDataGenPO[[#This Row],[Lead time delivery (day)]],"over deliverry","Ontime")</f>
        <v>Ontime</v>
      </c>
      <c r="AC746" s="195"/>
    </row>
    <row r="747" spans="1:29" s="31" customFormat="1" ht="14.25" x14ac:dyDescent="0.25">
      <c r="A747" s="4">
        <f>ROW()-ROW(RawDataGenPO[[#Headers],[No.]])</f>
        <v>746</v>
      </c>
      <c r="B747" s="35" t="s">
        <v>18</v>
      </c>
      <c r="C747" s="73">
        <v>45632</v>
      </c>
      <c r="D747" s="38" t="s">
        <v>1576</v>
      </c>
      <c r="E747" s="38"/>
      <c r="F747" s="73">
        <v>45632</v>
      </c>
      <c r="G747" s="4" t="s">
        <v>1577</v>
      </c>
      <c r="H747" s="4" t="s">
        <v>1578</v>
      </c>
      <c r="I747" s="156">
        <f>IF(RawDataGenPO[[#This Row],[PO No.]]="","",RawDataGenPO[[#This Row],[DMY Create PR]]+7)</f>
        <v>45639</v>
      </c>
      <c r="J747" s="156"/>
      <c r="K747" s="153">
        <v>45</v>
      </c>
      <c r="L747" s="4" t="s">
        <v>145</v>
      </c>
      <c r="M747" s="35" t="s">
        <v>128</v>
      </c>
      <c r="N747" s="35" t="s">
        <v>33</v>
      </c>
      <c r="O747" s="3">
        <v>2</v>
      </c>
      <c r="P747" s="124" t="s">
        <v>1580</v>
      </c>
      <c r="Q747" s="40">
        <v>2</v>
      </c>
      <c r="R747" s="4" t="s">
        <v>221</v>
      </c>
      <c r="S747" s="113">
        <f>RawDataGenPO[[#This Row],[Total price]]/RawDataGenPO[[#This Row],[Qty'']]</f>
        <v>5100</v>
      </c>
      <c r="T747" s="46">
        <v>10200</v>
      </c>
      <c r="U747" s="16"/>
      <c r="V747" s="35" t="s">
        <v>380</v>
      </c>
      <c r="W747" s="146" t="s">
        <v>9</v>
      </c>
      <c r="X747" s="4"/>
      <c r="Y747" s="14">
        <v>45664</v>
      </c>
      <c r="Z747" s="14"/>
      <c r="AA747" s="191">
        <f>IF(RawDataGenPO[[#This Row],[Date Gen PO]]="","",RawDataGenPO[[#This Row],[Date recive bill]]-RawDataGenPO[[#This Row],[Date Gen PO]])</f>
        <v>25</v>
      </c>
      <c r="AB747" s="192" t="str">
        <f>IF(RawDataGenPO[[#This Row],[GRN-PO date (Day)]]&gt;RawDataGenPO[[#This Row],[Lead time delivery (day)]],"over deliverry","Ontime")</f>
        <v>Ontime</v>
      </c>
      <c r="AC747" s="195"/>
    </row>
    <row r="748" spans="1:29" s="6" customFormat="1" ht="14.25" x14ac:dyDescent="0.25">
      <c r="A748" s="4">
        <f>ROW()-ROW(RawDataGenPO[[#Headers],[No.]])</f>
        <v>747</v>
      </c>
      <c r="B748" s="35" t="s">
        <v>18</v>
      </c>
      <c r="C748" s="73">
        <v>45632</v>
      </c>
      <c r="D748" s="38" t="s">
        <v>1576</v>
      </c>
      <c r="E748" s="38"/>
      <c r="F748" s="73">
        <v>45632</v>
      </c>
      <c r="G748" s="4" t="s">
        <v>1577</v>
      </c>
      <c r="H748" s="4" t="s">
        <v>1578</v>
      </c>
      <c r="I748" s="156">
        <f>IF(RawDataGenPO[[#This Row],[PO No.]]="","",RawDataGenPO[[#This Row],[DMY Create PR]]+7)</f>
        <v>45639</v>
      </c>
      <c r="J748" s="156"/>
      <c r="K748" s="153">
        <f>IF(RawDataGenPO[[#This Row],[PO No.]]="","",10)</f>
        <v>10</v>
      </c>
      <c r="L748" s="4" t="s">
        <v>145</v>
      </c>
      <c r="M748" s="35" t="s">
        <v>128</v>
      </c>
      <c r="N748" s="35" t="s">
        <v>33</v>
      </c>
      <c r="O748" s="3">
        <v>3</v>
      </c>
      <c r="P748" s="124" t="s">
        <v>1581</v>
      </c>
      <c r="Q748" s="40">
        <v>2</v>
      </c>
      <c r="R748" s="4" t="s">
        <v>221</v>
      </c>
      <c r="S748" s="113">
        <f>RawDataGenPO[[#This Row],[Total price]]/RawDataGenPO[[#This Row],[Qty'']]</f>
        <v>1425</v>
      </c>
      <c r="T748" s="46">
        <v>2850</v>
      </c>
      <c r="U748" s="16"/>
      <c r="V748" s="35" t="s">
        <v>380</v>
      </c>
      <c r="W748" s="146" t="s">
        <v>9</v>
      </c>
      <c r="X748" s="4"/>
      <c r="Y748" s="14">
        <v>45645</v>
      </c>
      <c r="Z748" s="14"/>
      <c r="AA748" s="191">
        <f>IF(RawDataGenPO[[#This Row],[Date Gen PO]]="","",RawDataGenPO[[#This Row],[Date recive bill]]-RawDataGenPO[[#This Row],[Date Gen PO]])</f>
        <v>6</v>
      </c>
      <c r="AB748" s="192" t="str">
        <f>IF(RawDataGenPO[[#This Row],[GRN-PO date (Day)]]&gt;RawDataGenPO[[#This Row],[Lead time delivery (day)]],"over deliverry","Ontime")</f>
        <v>Ontime</v>
      </c>
      <c r="AC748" s="195"/>
    </row>
    <row r="749" spans="1:29" s="6" customFormat="1" ht="14.25" x14ac:dyDescent="0.25">
      <c r="A749" s="4">
        <f>ROW()-ROW(RawDataGenPO[[#Headers],[No.]])</f>
        <v>748</v>
      </c>
      <c r="B749" s="35" t="s">
        <v>18</v>
      </c>
      <c r="C749" s="73">
        <v>45632</v>
      </c>
      <c r="D749" s="38" t="s">
        <v>1582</v>
      </c>
      <c r="E749" s="38"/>
      <c r="F749" s="73">
        <v>45632</v>
      </c>
      <c r="G749" s="4" t="s">
        <v>1583</v>
      </c>
      <c r="H749" s="4" t="s">
        <v>1584</v>
      </c>
      <c r="I749" s="156">
        <f>IF(RawDataGenPO[[#This Row],[PO No.]]="","",RawDataGenPO[[#This Row],[DMY Create PR]]+7)</f>
        <v>45639</v>
      </c>
      <c r="J749" s="156"/>
      <c r="K749" s="153">
        <f>IF(RawDataGenPO[[#This Row],[PO No.]]="","",10)</f>
        <v>10</v>
      </c>
      <c r="L749" s="4" t="s">
        <v>145</v>
      </c>
      <c r="M749" s="35" t="s">
        <v>128</v>
      </c>
      <c r="N749" s="35" t="s">
        <v>56</v>
      </c>
      <c r="O749" s="3">
        <v>1</v>
      </c>
      <c r="P749" s="124" t="s">
        <v>1585</v>
      </c>
      <c r="Q749" s="40">
        <v>50</v>
      </c>
      <c r="R749" s="4" t="s">
        <v>1586</v>
      </c>
      <c r="S749" s="113">
        <f>RawDataGenPO[[#This Row],[Total price]]/RawDataGenPO[[#This Row],[Qty'']]</f>
        <v>90</v>
      </c>
      <c r="T749" s="46">
        <v>4500</v>
      </c>
      <c r="U749" s="16"/>
      <c r="V749" s="35" t="s">
        <v>358</v>
      </c>
      <c r="W749" s="146" t="s">
        <v>9</v>
      </c>
      <c r="X749" s="4"/>
      <c r="Y749" s="14">
        <v>45645</v>
      </c>
      <c r="Z749" s="14"/>
      <c r="AA749" s="191">
        <f>IF(RawDataGenPO[[#This Row],[Date Gen PO]]="","",RawDataGenPO[[#This Row],[Date recive bill]]-RawDataGenPO[[#This Row],[Date Gen PO]])</f>
        <v>6</v>
      </c>
      <c r="AB749" s="192" t="str">
        <f>IF(RawDataGenPO[[#This Row],[GRN-PO date (Day)]]&gt;RawDataGenPO[[#This Row],[Lead time delivery (day)]],"over deliverry","Ontime")</f>
        <v>Ontime</v>
      </c>
      <c r="AC749" s="195"/>
    </row>
    <row r="750" spans="1:29" s="6" customFormat="1" ht="14.25" x14ac:dyDescent="0.25">
      <c r="A750" s="4">
        <f>ROW()-ROW(RawDataGenPO[[#Headers],[No.]])</f>
        <v>749</v>
      </c>
      <c r="B750" s="35" t="s">
        <v>18</v>
      </c>
      <c r="C750" s="73">
        <v>45632</v>
      </c>
      <c r="D750" s="38" t="s">
        <v>1587</v>
      </c>
      <c r="E750" s="38"/>
      <c r="F750" s="73">
        <v>45632</v>
      </c>
      <c r="G750" s="4" t="s">
        <v>1588</v>
      </c>
      <c r="H750" s="4" t="s">
        <v>1589</v>
      </c>
      <c r="I750" s="156">
        <f>IF(RawDataGenPO[[#This Row],[PO No.]]="","",RawDataGenPO[[#This Row],[DMY Create PR]]+7)</f>
        <v>45639</v>
      </c>
      <c r="J750" s="156"/>
      <c r="K750" s="153">
        <f>IF(RawDataGenPO[[#This Row],[PO No.]]="","",10)</f>
        <v>10</v>
      </c>
      <c r="L750" s="4" t="s">
        <v>145</v>
      </c>
      <c r="M750" s="35" t="s">
        <v>128</v>
      </c>
      <c r="N750" s="35" t="s">
        <v>47</v>
      </c>
      <c r="O750" s="3">
        <v>1</v>
      </c>
      <c r="P750" s="124" t="s">
        <v>1590</v>
      </c>
      <c r="Q750" s="40">
        <v>1</v>
      </c>
      <c r="R750" s="4" t="s">
        <v>1591</v>
      </c>
      <c r="S750" s="113">
        <f>RawDataGenPO[[#This Row],[Total price]]/RawDataGenPO[[#This Row],[Qty'']]</f>
        <v>180</v>
      </c>
      <c r="T750" s="46">
        <v>180</v>
      </c>
      <c r="U750" s="16"/>
      <c r="V750" s="35" t="s">
        <v>358</v>
      </c>
      <c r="W750" s="146" t="s">
        <v>9</v>
      </c>
      <c r="X750" s="4"/>
      <c r="Y750" s="14">
        <v>45645</v>
      </c>
      <c r="Z750" s="14"/>
      <c r="AA750" s="191">
        <f>IF(RawDataGenPO[[#This Row],[Date Gen PO]]="","",RawDataGenPO[[#This Row],[Date recive bill]]-RawDataGenPO[[#This Row],[Date Gen PO]])</f>
        <v>6</v>
      </c>
      <c r="AB750" s="192" t="str">
        <f>IF(RawDataGenPO[[#This Row],[GRN-PO date (Day)]]&gt;RawDataGenPO[[#This Row],[Lead time delivery (day)]],"over deliverry","Ontime")</f>
        <v>Ontime</v>
      </c>
      <c r="AC750" s="195"/>
    </row>
    <row r="751" spans="1:29" s="6" customFormat="1" ht="14.25" x14ac:dyDescent="0.25">
      <c r="A751" s="4">
        <f>ROW()-ROW(RawDataGenPO[[#Headers],[No.]])</f>
        <v>750</v>
      </c>
      <c r="B751" s="35" t="s">
        <v>18</v>
      </c>
      <c r="C751" s="73">
        <v>45632</v>
      </c>
      <c r="D751" s="38" t="s">
        <v>1587</v>
      </c>
      <c r="E751" s="38"/>
      <c r="F751" s="73">
        <v>45632</v>
      </c>
      <c r="G751" s="4" t="s">
        <v>1588</v>
      </c>
      <c r="H751" s="4" t="s">
        <v>1589</v>
      </c>
      <c r="I751" s="156">
        <f>IF(RawDataGenPO[[#This Row],[PO No.]]="","",RawDataGenPO[[#This Row],[DMY Create PR]]+7)</f>
        <v>45639</v>
      </c>
      <c r="J751" s="156"/>
      <c r="K751" s="153">
        <f>IF(RawDataGenPO[[#This Row],[PO No.]]="","",10)</f>
        <v>10</v>
      </c>
      <c r="L751" s="4" t="s">
        <v>145</v>
      </c>
      <c r="M751" s="35" t="s">
        <v>128</v>
      </c>
      <c r="N751" s="35" t="s">
        <v>47</v>
      </c>
      <c r="O751" s="3">
        <v>2</v>
      </c>
      <c r="P751" s="124" t="s">
        <v>1592</v>
      </c>
      <c r="Q751" s="40">
        <v>1</v>
      </c>
      <c r="R751" s="4" t="s">
        <v>1591</v>
      </c>
      <c r="S751" s="113">
        <f>RawDataGenPO[[#This Row],[Total price]]/RawDataGenPO[[#This Row],[Qty'']]</f>
        <v>150</v>
      </c>
      <c r="T751" s="46">
        <v>150</v>
      </c>
      <c r="U751" s="16"/>
      <c r="V751" s="35" t="s">
        <v>358</v>
      </c>
      <c r="W751" s="146" t="s">
        <v>9</v>
      </c>
      <c r="X751" s="4"/>
      <c r="Y751" s="14">
        <v>45645</v>
      </c>
      <c r="Z751" s="14"/>
      <c r="AA751" s="191">
        <f>IF(RawDataGenPO[[#This Row],[Date Gen PO]]="","",RawDataGenPO[[#This Row],[Date recive bill]]-RawDataGenPO[[#This Row],[Date Gen PO]])</f>
        <v>6</v>
      </c>
      <c r="AB751" s="192" t="str">
        <f>IF(RawDataGenPO[[#This Row],[GRN-PO date (Day)]]&gt;RawDataGenPO[[#This Row],[Lead time delivery (day)]],"over deliverry","Ontime")</f>
        <v>Ontime</v>
      </c>
      <c r="AC751" s="195"/>
    </row>
    <row r="752" spans="1:29" s="6" customFormat="1" ht="14.25" x14ac:dyDescent="0.25">
      <c r="A752" s="4">
        <f>ROW()-ROW(RawDataGenPO[[#Headers],[No.]])</f>
        <v>751</v>
      </c>
      <c r="B752" s="35" t="s">
        <v>18</v>
      </c>
      <c r="C752" s="73">
        <v>45632</v>
      </c>
      <c r="D752" s="38" t="s">
        <v>1587</v>
      </c>
      <c r="E752" s="38"/>
      <c r="F752" s="73">
        <v>45632</v>
      </c>
      <c r="G752" s="4" t="s">
        <v>1588</v>
      </c>
      <c r="H752" s="4" t="s">
        <v>1593</v>
      </c>
      <c r="I752" s="156">
        <f>IF(RawDataGenPO[[#This Row],[PO No.]]="","",RawDataGenPO[[#This Row],[DMY Create PR]]+7)</f>
        <v>45639</v>
      </c>
      <c r="J752" s="156"/>
      <c r="K752" s="153">
        <v>45</v>
      </c>
      <c r="L752" s="4" t="s">
        <v>145</v>
      </c>
      <c r="M752" s="35" t="s">
        <v>128</v>
      </c>
      <c r="N752" s="35" t="s">
        <v>47</v>
      </c>
      <c r="O752" s="3">
        <v>3</v>
      </c>
      <c r="P752" s="124" t="s">
        <v>1594</v>
      </c>
      <c r="Q752" s="40">
        <v>1</v>
      </c>
      <c r="R752" s="4" t="s">
        <v>1591</v>
      </c>
      <c r="S752" s="113">
        <f>RawDataGenPO[[#This Row],[Total price]]/RawDataGenPO[[#This Row],[Qty'']]</f>
        <v>130</v>
      </c>
      <c r="T752" s="46">
        <v>130</v>
      </c>
      <c r="U752" s="16"/>
      <c r="V752" s="35" t="s">
        <v>358</v>
      </c>
      <c r="W752" s="146" t="s">
        <v>9</v>
      </c>
      <c r="X752" s="4"/>
      <c r="Y752" s="14">
        <v>45674</v>
      </c>
      <c r="Z752" s="14"/>
      <c r="AA752" s="191">
        <f>IF(RawDataGenPO[[#This Row],[Date Gen PO]]="","",RawDataGenPO[[#This Row],[Date recive bill]]-RawDataGenPO[[#This Row],[Date Gen PO]])</f>
        <v>35</v>
      </c>
      <c r="AB752" s="192" t="str">
        <f>IF(RawDataGenPO[[#This Row],[GRN-PO date (Day)]]&gt;RawDataGenPO[[#This Row],[Lead time delivery (day)]],"over deliverry","Ontime")</f>
        <v>Ontime</v>
      </c>
      <c r="AC752" s="195"/>
    </row>
    <row r="753" spans="1:29" s="6" customFormat="1" ht="14.25" x14ac:dyDescent="0.25">
      <c r="A753" s="4">
        <f>ROW()-ROW(RawDataGenPO[[#Headers],[No.]])</f>
        <v>752</v>
      </c>
      <c r="B753" s="35" t="s">
        <v>18</v>
      </c>
      <c r="C753" s="73">
        <v>45632</v>
      </c>
      <c r="D753" s="38" t="s">
        <v>1587</v>
      </c>
      <c r="E753" s="38"/>
      <c r="F753" s="73">
        <v>45632</v>
      </c>
      <c r="G753" s="4" t="s">
        <v>1588</v>
      </c>
      <c r="H753" s="4" t="s">
        <v>1589</v>
      </c>
      <c r="I753" s="156">
        <f>IF(RawDataGenPO[[#This Row],[PO No.]]="","",RawDataGenPO[[#This Row],[DMY Create PR]]+7)</f>
        <v>45639</v>
      </c>
      <c r="J753" s="156"/>
      <c r="K753" s="153">
        <f>IF(RawDataGenPO[[#This Row],[PO No.]]="","",10)</f>
        <v>10</v>
      </c>
      <c r="L753" s="4" t="s">
        <v>145</v>
      </c>
      <c r="M753" s="35" t="s">
        <v>128</v>
      </c>
      <c r="N753" s="35" t="s">
        <v>47</v>
      </c>
      <c r="O753" s="3">
        <v>4</v>
      </c>
      <c r="P753" s="124" t="s">
        <v>1595</v>
      </c>
      <c r="Q753" s="40">
        <v>1</v>
      </c>
      <c r="R753" s="4" t="s">
        <v>1591</v>
      </c>
      <c r="S753" s="113">
        <f>RawDataGenPO[[#This Row],[Total price]]/RawDataGenPO[[#This Row],[Qty'']]</f>
        <v>110</v>
      </c>
      <c r="T753" s="46">
        <v>110</v>
      </c>
      <c r="U753" s="16"/>
      <c r="V753" s="35" t="s">
        <v>358</v>
      </c>
      <c r="W753" s="146" t="s">
        <v>9</v>
      </c>
      <c r="X753" s="4"/>
      <c r="Y753" s="14">
        <v>45645</v>
      </c>
      <c r="Z753" s="14"/>
      <c r="AA753" s="191">
        <f>IF(RawDataGenPO[[#This Row],[Date Gen PO]]="","",RawDataGenPO[[#This Row],[Date recive bill]]-RawDataGenPO[[#This Row],[Date Gen PO]])</f>
        <v>6</v>
      </c>
      <c r="AB753" s="192" t="str">
        <f>IF(RawDataGenPO[[#This Row],[GRN-PO date (Day)]]&gt;RawDataGenPO[[#This Row],[Lead time delivery (day)]],"over deliverry","Ontime")</f>
        <v>Ontime</v>
      </c>
      <c r="AC753" s="195"/>
    </row>
    <row r="754" spans="1:29" s="6" customFormat="1" ht="14.25" x14ac:dyDescent="0.25">
      <c r="A754" s="4">
        <f>ROW()-ROW(RawDataGenPO[[#Headers],[No.]])</f>
        <v>753</v>
      </c>
      <c r="B754" s="35" t="s">
        <v>18</v>
      </c>
      <c r="C754" s="73">
        <v>45632</v>
      </c>
      <c r="D754" s="38" t="s">
        <v>1596</v>
      </c>
      <c r="E754" s="38"/>
      <c r="F754" s="73">
        <v>45632</v>
      </c>
      <c r="G754" s="4" t="s">
        <v>1597</v>
      </c>
      <c r="H754" s="4" t="s">
        <v>1598</v>
      </c>
      <c r="I754" s="156">
        <f>IF(RawDataGenPO[[#This Row],[PO No.]]="","",RawDataGenPO[[#This Row],[DMY Create PR]]+7)</f>
        <v>45639</v>
      </c>
      <c r="J754" s="156"/>
      <c r="K754" s="153">
        <f>IF(RawDataGenPO[[#This Row],[PO No.]]="","",10)</f>
        <v>10</v>
      </c>
      <c r="L754" s="4" t="s">
        <v>1273</v>
      </c>
      <c r="M754" s="35" t="s">
        <v>217</v>
      </c>
      <c r="N754" s="35" t="s">
        <v>47</v>
      </c>
      <c r="O754" s="3">
        <v>1</v>
      </c>
      <c r="P754" s="124" t="s">
        <v>1599</v>
      </c>
      <c r="Q754" s="40">
        <v>3</v>
      </c>
      <c r="R754" s="4" t="s">
        <v>221</v>
      </c>
      <c r="S754" s="113">
        <f>RawDataGenPO[[#This Row],[Total price]]/RawDataGenPO[[#This Row],[Qty'']]</f>
        <v>1200</v>
      </c>
      <c r="T754" s="46">
        <v>3600</v>
      </c>
      <c r="U754" s="16"/>
      <c r="V754" s="35" t="s">
        <v>358</v>
      </c>
      <c r="W754" s="146" t="s">
        <v>9</v>
      </c>
      <c r="X754" s="4"/>
      <c r="Y754" s="14">
        <v>45645</v>
      </c>
      <c r="Z754" s="14"/>
      <c r="AA754" s="191">
        <f>IF(RawDataGenPO[[#This Row],[Date Gen PO]]="","",RawDataGenPO[[#This Row],[Date recive bill]]-RawDataGenPO[[#This Row],[Date Gen PO]])</f>
        <v>6</v>
      </c>
      <c r="AB754" s="192" t="str">
        <f>IF(RawDataGenPO[[#This Row],[GRN-PO date (Day)]]&gt;RawDataGenPO[[#This Row],[Lead time delivery (day)]],"over deliverry","Ontime")</f>
        <v>Ontime</v>
      </c>
      <c r="AC754" s="195"/>
    </row>
    <row r="755" spans="1:29" s="6" customFormat="1" ht="14.25" x14ac:dyDescent="0.25">
      <c r="A755" s="4">
        <f>ROW()-ROW(RawDataGenPO[[#Headers],[No.]])</f>
        <v>754</v>
      </c>
      <c r="B755" s="35" t="s">
        <v>18</v>
      </c>
      <c r="C755" s="73">
        <v>45632</v>
      </c>
      <c r="D755" s="38" t="s">
        <v>1596</v>
      </c>
      <c r="E755" s="38"/>
      <c r="F755" s="73">
        <v>45632</v>
      </c>
      <c r="G755" s="4" t="s">
        <v>1597</v>
      </c>
      <c r="H755" s="4" t="s">
        <v>1598</v>
      </c>
      <c r="I755" s="156">
        <f>IF(RawDataGenPO[[#This Row],[PO No.]]="","",RawDataGenPO[[#This Row],[DMY Create PR]]+7)</f>
        <v>45639</v>
      </c>
      <c r="J755" s="156"/>
      <c r="K755" s="153">
        <f>IF(RawDataGenPO[[#This Row],[PO No.]]="","",10)</f>
        <v>10</v>
      </c>
      <c r="L755" s="4" t="s">
        <v>1273</v>
      </c>
      <c r="M755" s="35" t="s">
        <v>217</v>
      </c>
      <c r="N755" s="35" t="s">
        <v>47</v>
      </c>
      <c r="O755" s="3">
        <v>2</v>
      </c>
      <c r="P755" s="124" t="s">
        <v>1600</v>
      </c>
      <c r="Q755" s="40">
        <v>3</v>
      </c>
      <c r="R755" s="4" t="s">
        <v>221</v>
      </c>
      <c r="S755" s="113">
        <f>RawDataGenPO[[#This Row],[Total price]]/RawDataGenPO[[#This Row],[Qty'']]</f>
        <v>550</v>
      </c>
      <c r="T755" s="46">
        <v>1650</v>
      </c>
      <c r="U755" s="16"/>
      <c r="V755" s="35" t="s">
        <v>358</v>
      </c>
      <c r="W755" s="146" t="s">
        <v>9</v>
      </c>
      <c r="X755" s="4"/>
      <c r="Y755" s="14">
        <v>45645</v>
      </c>
      <c r="Z755" s="14"/>
      <c r="AA755" s="191">
        <f>IF(RawDataGenPO[[#This Row],[Date Gen PO]]="","",RawDataGenPO[[#This Row],[Date recive bill]]-RawDataGenPO[[#This Row],[Date Gen PO]])</f>
        <v>6</v>
      </c>
      <c r="AB755" s="192" t="str">
        <f>IF(RawDataGenPO[[#This Row],[GRN-PO date (Day)]]&gt;RawDataGenPO[[#This Row],[Lead time delivery (day)]],"over deliverry","Ontime")</f>
        <v>Ontime</v>
      </c>
      <c r="AC755" s="195"/>
    </row>
    <row r="756" spans="1:29" s="6" customFormat="1" ht="14.25" x14ac:dyDescent="0.25">
      <c r="A756" s="4">
        <f>ROW()-ROW(RawDataGenPO[[#Headers],[No.]])</f>
        <v>755</v>
      </c>
      <c r="B756" s="35" t="s">
        <v>18</v>
      </c>
      <c r="C756" s="73">
        <v>45632</v>
      </c>
      <c r="D756" s="38" t="s">
        <v>1596</v>
      </c>
      <c r="E756" s="38"/>
      <c r="F756" s="73">
        <v>45632</v>
      </c>
      <c r="G756" s="4" t="s">
        <v>1597</v>
      </c>
      <c r="H756" s="4" t="s">
        <v>1598</v>
      </c>
      <c r="I756" s="156">
        <f>IF(RawDataGenPO[[#This Row],[PO No.]]="","",RawDataGenPO[[#This Row],[DMY Create PR]]+7)</f>
        <v>45639</v>
      </c>
      <c r="J756" s="156"/>
      <c r="K756" s="153">
        <f>IF(RawDataGenPO[[#This Row],[PO No.]]="","",10)</f>
        <v>10</v>
      </c>
      <c r="L756" s="4" t="s">
        <v>1601</v>
      </c>
      <c r="M756" s="35" t="s">
        <v>187</v>
      </c>
      <c r="N756" s="35" t="s">
        <v>23</v>
      </c>
      <c r="O756" s="3">
        <v>3</v>
      </c>
      <c r="P756" s="124" t="s">
        <v>1602</v>
      </c>
      <c r="Q756" s="40">
        <v>6</v>
      </c>
      <c r="R756" s="4" t="s">
        <v>221</v>
      </c>
      <c r="S756" s="113">
        <f>RawDataGenPO[[#This Row],[Total price]]/RawDataGenPO[[#This Row],[Qty'']]</f>
        <v>170</v>
      </c>
      <c r="T756" s="46">
        <v>1020</v>
      </c>
      <c r="U756" s="16"/>
      <c r="V756" s="35" t="s">
        <v>358</v>
      </c>
      <c r="W756" s="146" t="s">
        <v>9</v>
      </c>
      <c r="X756" s="4"/>
      <c r="Y756" s="14">
        <v>45645</v>
      </c>
      <c r="Z756" s="14"/>
      <c r="AA756" s="191">
        <f>IF(RawDataGenPO[[#This Row],[Date Gen PO]]="","",RawDataGenPO[[#This Row],[Date recive bill]]-RawDataGenPO[[#This Row],[Date Gen PO]])</f>
        <v>6</v>
      </c>
      <c r="AB756" s="192" t="str">
        <f>IF(RawDataGenPO[[#This Row],[GRN-PO date (Day)]]&gt;RawDataGenPO[[#This Row],[Lead time delivery (day)]],"over deliverry","Ontime")</f>
        <v>Ontime</v>
      </c>
      <c r="AC756" s="195"/>
    </row>
    <row r="757" spans="1:29" s="6" customFormat="1" ht="28.5" x14ac:dyDescent="0.25">
      <c r="A757" s="4">
        <f>ROW()-ROW(RawDataGenPO[[#Headers],[No.]])</f>
        <v>756</v>
      </c>
      <c r="B757" s="35" t="s">
        <v>18</v>
      </c>
      <c r="C757" s="73">
        <v>45632</v>
      </c>
      <c r="D757" s="38" t="s">
        <v>1603</v>
      </c>
      <c r="E757" s="38"/>
      <c r="F757" s="73">
        <v>45632</v>
      </c>
      <c r="G757" s="4" t="s">
        <v>1604</v>
      </c>
      <c r="H757" s="4" t="s">
        <v>1605</v>
      </c>
      <c r="I757" s="156">
        <f>IF(RawDataGenPO[[#This Row],[PO No.]]="","",RawDataGenPO[[#This Row],[DMY Create PR]]+7)</f>
        <v>45639</v>
      </c>
      <c r="J757" s="156"/>
      <c r="K757" s="153">
        <f>IF(RawDataGenPO[[#This Row],[PO No.]]="","",10)</f>
        <v>10</v>
      </c>
      <c r="L757" s="4" t="s">
        <v>145</v>
      </c>
      <c r="M757" s="35" t="s">
        <v>168</v>
      </c>
      <c r="N757" s="35" t="s">
        <v>43</v>
      </c>
      <c r="O757" s="3">
        <v>1</v>
      </c>
      <c r="P757" s="124" t="s">
        <v>1606</v>
      </c>
      <c r="Q757" s="40">
        <v>4</v>
      </c>
      <c r="R757" s="4" t="s">
        <v>762</v>
      </c>
      <c r="S757" s="113">
        <f>RawDataGenPO[[#This Row],[Total price]]/RawDataGenPO[[#This Row],[Qty'']]</f>
        <v>1575</v>
      </c>
      <c r="T757" s="46">
        <v>6300</v>
      </c>
      <c r="U757" s="16"/>
      <c r="V757" s="35" t="s">
        <v>263</v>
      </c>
      <c r="W757" s="146" t="s">
        <v>9</v>
      </c>
      <c r="X757" s="4"/>
      <c r="Y757" s="14">
        <v>45643</v>
      </c>
      <c r="Z757" s="14"/>
      <c r="AA757" s="191">
        <f>IF(RawDataGenPO[[#This Row],[Date Gen PO]]="","",RawDataGenPO[[#This Row],[Date recive bill]]-RawDataGenPO[[#This Row],[Date Gen PO]])</f>
        <v>4</v>
      </c>
      <c r="AB757" s="192" t="str">
        <f>IF(RawDataGenPO[[#This Row],[GRN-PO date (Day)]]&gt;RawDataGenPO[[#This Row],[Lead time delivery (day)]],"over deliverry","Ontime")</f>
        <v>Ontime</v>
      </c>
      <c r="AC757" s="195"/>
    </row>
    <row r="758" spans="1:29" s="6" customFormat="1" ht="14.25" x14ac:dyDescent="0.25">
      <c r="A758" s="4">
        <f>ROW()-ROW(RawDataGenPO[[#Headers],[No.]])</f>
        <v>757</v>
      </c>
      <c r="B758" s="35" t="s">
        <v>18</v>
      </c>
      <c r="C758" s="73">
        <v>45632</v>
      </c>
      <c r="D758" s="38" t="s">
        <v>1607</v>
      </c>
      <c r="E758" s="38"/>
      <c r="F758" s="73">
        <v>45632</v>
      </c>
      <c r="G758" s="4" t="s">
        <v>1608</v>
      </c>
      <c r="H758" s="4" t="s">
        <v>1609</v>
      </c>
      <c r="I758" s="156">
        <f>IF(RawDataGenPO[[#This Row],[PO No.]]="","",RawDataGenPO[[#This Row],[DMY Create PR]]+7)</f>
        <v>45639</v>
      </c>
      <c r="J758" s="156"/>
      <c r="K758" s="153">
        <f>IF(RawDataGenPO[[#This Row],[PO No.]]="","",10)</f>
        <v>10</v>
      </c>
      <c r="L758" s="4" t="s">
        <v>145</v>
      </c>
      <c r="M758" s="35" t="s">
        <v>623</v>
      </c>
      <c r="N758" s="35" t="s">
        <v>56</v>
      </c>
      <c r="O758" s="3">
        <v>1</v>
      </c>
      <c r="P758" s="124" t="s">
        <v>1610</v>
      </c>
      <c r="Q758" s="40">
        <v>24</v>
      </c>
      <c r="R758" s="4" t="s">
        <v>221</v>
      </c>
      <c r="S758" s="113">
        <f>RawDataGenPO[[#This Row],[Total price]]/RawDataGenPO[[#This Row],[Qty'']]</f>
        <v>230</v>
      </c>
      <c r="T758" s="46">
        <v>5520</v>
      </c>
      <c r="U758" s="16"/>
      <c r="V758" s="35" t="s">
        <v>380</v>
      </c>
      <c r="W758" s="146" t="s">
        <v>9</v>
      </c>
      <c r="X758" s="4"/>
      <c r="Y758" s="14">
        <v>45645</v>
      </c>
      <c r="Z758" s="14"/>
      <c r="AA758" s="191">
        <f>IF(RawDataGenPO[[#This Row],[Date Gen PO]]="","",RawDataGenPO[[#This Row],[Date recive bill]]-RawDataGenPO[[#This Row],[Date Gen PO]])</f>
        <v>6</v>
      </c>
      <c r="AB758" s="192" t="str">
        <f>IF(RawDataGenPO[[#This Row],[GRN-PO date (Day)]]&gt;RawDataGenPO[[#This Row],[Lead time delivery (day)]],"over deliverry","Ontime")</f>
        <v>Ontime</v>
      </c>
      <c r="AC758" s="195"/>
    </row>
    <row r="759" spans="1:29" s="6" customFormat="1" ht="14.25" x14ac:dyDescent="0.25">
      <c r="A759" s="4">
        <f>ROW()-ROW(RawDataGenPO[[#Headers],[No.]])</f>
        <v>758</v>
      </c>
      <c r="B759" s="35" t="s">
        <v>18</v>
      </c>
      <c r="C759" s="73">
        <v>45632</v>
      </c>
      <c r="D759" s="38" t="s">
        <v>1607</v>
      </c>
      <c r="E759" s="38"/>
      <c r="F759" s="73">
        <v>45632</v>
      </c>
      <c r="G759" s="4" t="s">
        <v>1608</v>
      </c>
      <c r="H759" s="4" t="s">
        <v>1609</v>
      </c>
      <c r="I759" s="156">
        <f>IF(RawDataGenPO[[#This Row],[PO No.]]="","",RawDataGenPO[[#This Row],[DMY Create PR]]+7)</f>
        <v>45639</v>
      </c>
      <c r="J759" s="156"/>
      <c r="K759" s="153">
        <f>IF(RawDataGenPO[[#This Row],[PO No.]]="","",10)</f>
        <v>10</v>
      </c>
      <c r="L759" s="4" t="s">
        <v>145</v>
      </c>
      <c r="M759" s="35" t="s">
        <v>623</v>
      </c>
      <c r="N759" s="35" t="s">
        <v>56</v>
      </c>
      <c r="O759" s="3">
        <v>2</v>
      </c>
      <c r="P759" s="124" t="s">
        <v>1611</v>
      </c>
      <c r="Q759" s="40">
        <v>10</v>
      </c>
      <c r="R759" s="4" t="s">
        <v>221</v>
      </c>
      <c r="S759" s="113">
        <f>RawDataGenPO[[#This Row],[Total price]]/RawDataGenPO[[#This Row],[Qty'']]</f>
        <v>310</v>
      </c>
      <c r="T759" s="46">
        <v>3100</v>
      </c>
      <c r="U759" s="16"/>
      <c r="V759" s="35" t="s">
        <v>380</v>
      </c>
      <c r="W759" s="146" t="s">
        <v>9</v>
      </c>
      <c r="X759" s="4"/>
      <c r="Y759" s="14">
        <v>45645</v>
      </c>
      <c r="Z759" s="14"/>
      <c r="AA759" s="191">
        <f>IF(RawDataGenPO[[#This Row],[Date Gen PO]]="","",RawDataGenPO[[#This Row],[Date recive bill]]-RawDataGenPO[[#This Row],[Date Gen PO]])</f>
        <v>6</v>
      </c>
      <c r="AB759" s="192" t="str">
        <f>IF(RawDataGenPO[[#This Row],[GRN-PO date (Day)]]&gt;RawDataGenPO[[#This Row],[Lead time delivery (day)]],"over deliverry","Ontime")</f>
        <v>Ontime</v>
      </c>
      <c r="AC759" s="195"/>
    </row>
    <row r="760" spans="1:29" s="6" customFormat="1" ht="14.25" x14ac:dyDescent="0.25">
      <c r="A760" s="4">
        <f>ROW()-ROW(RawDataGenPO[[#Headers],[No.]])</f>
        <v>759</v>
      </c>
      <c r="B760" s="35" t="s">
        <v>18</v>
      </c>
      <c r="C760" s="73">
        <v>45632</v>
      </c>
      <c r="D760" s="38" t="s">
        <v>1612</v>
      </c>
      <c r="E760" s="38"/>
      <c r="F760" s="73">
        <v>45632</v>
      </c>
      <c r="G760" s="4" t="s">
        <v>1613</v>
      </c>
      <c r="H760" s="4" t="s">
        <v>1614</v>
      </c>
      <c r="I760" s="156">
        <f>IF(RawDataGenPO[[#This Row],[PO No.]]="","",RawDataGenPO[[#This Row],[DMY Create PR]]+7)</f>
        <v>45639</v>
      </c>
      <c r="J760" s="156"/>
      <c r="K760" s="153">
        <f>IF(RawDataGenPO[[#This Row],[PO No.]]="","",10)</f>
        <v>10</v>
      </c>
      <c r="L760" s="4" t="s">
        <v>145</v>
      </c>
      <c r="M760" s="35" t="s">
        <v>146</v>
      </c>
      <c r="N760" s="35" t="s">
        <v>23</v>
      </c>
      <c r="O760" s="3">
        <v>1</v>
      </c>
      <c r="P760" s="124" t="s">
        <v>1615</v>
      </c>
      <c r="Q760" s="40">
        <v>2</v>
      </c>
      <c r="R760" s="4" t="s">
        <v>221</v>
      </c>
      <c r="S760" s="113">
        <f>RawDataGenPO[[#This Row],[Total price]]/RawDataGenPO[[#This Row],[Qty'']]</f>
        <v>220</v>
      </c>
      <c r="T760" s="46">
        <v>440</v>
      </c>
      <c r="U760" s="16"/>
      <c r="V760" s="35" t="s">
        <v>358</v>
      </c>
      <c r="W760" s="146" t="s">
        <v>9</v>
      </c>
      <c r="X760" s="4"/>
      <c r="Y760" s="14">
        <v>45645</v>
      </c>
      <c r="Z760" s="14"/>
      <c r="AA760" s="191">
        <f>IF(RawDataGenPO[[#This Row],[Date Gen PO]]="","",RawDataGenPO[[#This Row],[Date recive bill]]-RawDataGenPO[[#This Row],[Date Gen PO]])</f>
        <v>6</v>
      </c>
      <c r="AB760" s="192" t="str">
        <f>IF(RawDataGenPO[[#This Row],[GRN-PO date (Day)]]&gt;RawDataGenPO[[#This Row],[Lead time delivery (day)]],"over deliverry","Ontime")</f>
        <v>Ontime</v>
      </c>
      <c r="AC760" s="195"/>
    </row>
    <row r="761" spans="1:29" s="6" customFormat="1" ht="14.25" x14ac:dyDescent="0.25">
      <c r="A761" s="4">
        <f>ROW()-ROW(RawDataGenPO[[#Headers],[No.]])</f>
        <v>760</v>
      </c>
      <c r="B761" s="35" t="s">
        <v>18</v>
      </c>
      <c r="C761" s="73">
        <v>45632</v>
      </c>
      <c r="D761" s="38"/>
      <c r="E761" s="38"/>
      <c r="F761" s="73">
        <v>45632</v>
      </c>
      <c r="G761" s="4" t="s">
        <v>1616</v>
      </c>
      <c r="H761" s="4" t="s">
        <v>1617</v>
      </c>
      <c r="I761" s="156">
        <f>IF(RawDataGenPO[[#This Row],[PO No.]]="","",RawDataGenPO[[#This Row],[DMY Create PR]]+7)</f>
        <v>45639</v>
      </c>
      <c r="J761" s="156"/>
      <c r="K761" s="153">
        <v>45</v>
      </c>
      <c r="L761" s="4" t="s">
        <v>299</v>
      </c>
      <c r="M761" s="35" t="s">
        <v>217</v>
      </c>
      <c r="N761" s="35" t="s">
        <v>40</v>
      </c>
      <c r="O761" s="3">
        <v>1</v>
      </c>
      <c r="P761" s="124" t="s">
        <v>300</v>
      </c>
      <c r="Q761" s="40">
        <v>3000</v>
      </c>
      <c r="R761" s="4" t="s">
        <v>304</v>
      </c>
      <c r="S761" s="113">
        <f>RawDataGenPO[[#This Row],[Total price]]/RawDataGenPO[[#This Row],[Qty'']]</f>
        <v>37</v>
      </c>
      <c r="T761" s="46">
        <v>111000</v>
      </c>
      <c r="U761" s="16"/>
      <c r="V761" s="35" t="s">
        <v>305</v>
      </c>
      <c r="W761" s="146" t="s">
        <v>9</v>
      </c>
      <c r="X761" s="4" t="s">
        <v>1618</v>
      </c>
      <c r="Y761" s="14">
        <v>45672</v>
      </c>
      <c r="Z761" s="14"/>
      <c r="AA761" s="191">
        <f>IF(RawDataGenPO[[#This Row],[Date Gen PO]]="","",RawDataGenPO[[#This Row],[Date recive bill]]-RawDataGenPO[[#This Row],[Date Gen PO]])</f>
        <v>33</v>
      </c>
      <c r="AB761" s="192" t="str">
        <f>IF(RawDataGenPO[[#This Row],[GRN-PO date (Day)]]&gt;RawDataGenPO[[#This Row],[Lead time delivery (day)]],"over deliverry","Ontime")</f>
        <v>Ontime</v>
      </c>
      <c r="AC761" s="195"/>
    </row>
    <row r="762" spans="1:29" s="6" customFormat="1" ht="14.25" x14ac:dyDescent="0.25">
      <c r="A762" s="4">
        <f>ROW()-ROW(RawDataGenPO[[#Headers],[No.]])</f>
        <v>761</v>
      </c>
      <c r="B762" s="35" t="s">
        <v>18</v>
      </c>
      <c r="C762" s="73">
        <v>45632</v>
      </c>
      <c r="D762" s="38" t="s">
        <v>1619</v>
      </c>
      <c r="E762" s="38"/>
      <c r="F762" s="73">
        <v>45632</v>
      </c>
      <c r="G762" s="4" t="s">
        <v>1620</v>
      </c>
      <c r="H762" s="4" t="s">
        <v>1589</v>
      </c>
      <c r="I762" s="156">
        <f>IF(RawDataGenPO[[#This Row],[PO No.]]="","",RawDataGenPO[[#This Row],[DMY Create PR]]+7)</f>
        <v>45639</v>
      </c>
      <c r="J762" s="156"/>
      <c r="K762" s="153">
        <f>IF(RawDataGenPO[[#This Row],[PO No.]]="","",10)</f>
        <v>10</v>
      </c>
      <c r="L762" s="4" t="s">
        <v>145</v>
      </c>
      <c r="M762" s="35" t="s">
        <v>623</v>
      </c>
      <c r="N762" s="35" t="s">
        <v>23</v>
      </c>
      <c r="O762" s="3">
        <v>1</v>
      </c>
      <c r="P762" s="124" t="s">
        <v>1621</v>
      </c>
      <c r="Q762" s="40">
        <v>7</v>
      </c>
      <c r="R762" s="4" t="s">
        <v>1190</v>
      </c>
      <c r="S762" s="113">
        <f>RawDataGenPO[[#This Row],[Total price]]/RawDataGenPO[[#This Row],[Qty'']]</f>
        <v>1200</v>
      </c>
      <c r="T762" s="46">
        <v>8400</v>
      </c>
      <c r="U762" s="16"/>
      <c r="V762" s="35" t="s">
        <v>358</v>
      </c>
      <c r="W762" s="146" t="s">
        <v>9</v>
      </c>
      <c r="X762" s="4" t="s">
        <v>1622</v>
      </c>
      <c r="Y762" s="14">
        <v>45645</v>
      </c>
      <c r="Z762" s="14"/>
      <c r="AA762" s="191">
        <f>IF(RawDataGenPO[[#This Row],[Date Gen PO]]="","",RawDataGenPO[[#This Row],[Date recive bill]]-RawDataGenPO[[#This Row],[Date Gen PO]])</f>
        <v>6</v>
      </c>
      <c r="AB762" s="192" t="str">
        <f>IF(RawDataGenPO[[#This Row],[GRN-PO date (Day)]]&gt;RawDataGenPO[[#This Row],[Lead time delivery (day)]],"over deliverry","Ontime")</f>
        <v>Ontime</v>
      </c>
      <c r="AC762" s="195"/>
    </row>
    <row r="763" spans="1:29" s="6" customFormat="1" ht="14.25" x14ac:dyDescent="0.25">
      <c r="A763" s="4">
        <f>ROW()-ROW(RawDataGenPO[[#Headers],[No.]])</f>
        <v>762</v>
      </c>
      <c r="B763" s="35" t="s">
        <v>18</v>
      </c>
      <c r="C763" s="73">
        <v>45632</v>
      </c>
      <c r="D763" s="38" t="s">
        <v>1623</v>
      </c>
      <c r="E763" s="38"/>
      <c r="F763" s="73">
        <v>45632</v>
      </c>
      <c r="G763" s="4" t="s">
        <v>1624</v>
      </c>
      <c r="H763" s="4" t="s">
        <v>1625</v>
      </c>
      <c r="I763" s="156">
        <f>IF(RawDataGenPO[[#This Row],[PO No.]]="","",RawDataGenPO[[#This Row],[DMY Create PR]]+7)</f>
        <v>45639</v>
      </c>
      <c r="J763" s="156"/>
      <c r="K763" s="153">
        <f>IF(RawDataGenPO[[#This Row],[PO No.]]="","",10)</f>
        <v>10</v>
      </c>
      <c r="L763" s="4" t="s">
        <v>145</v>
      </c>
      <c r="M763" s="35" t="s">
        <v>623</v>
      </c>
      <c r="N763" s="35" t="s">
        <v>56</v>
      </c>
      <c r="O763" s="3">
        <v>1</v>
      </c>
      <c r="P763" s="124" t="s">
        <v>1626</v>
      </c>
      <c r="Q763" s="40">
        <v>50</v>
      </c>
      <c r="R763" s="4" t="s">
        <v>221</v>
      </c>
      <c r="S763" s="113">
        <f>RawDataGenPO[[#This Row],[Total price]]/RawDataGenPO[[#This Row],[Qty'']]</f>
        <v>85</v>
      </c>
      <c r="T763" s="46">
        <v>4250</v>
      </c>
      <c r="U763" s="16"/>
      <c r="V763" s="35" t="s">
        <v>358</v>
      </c>
      <c r="W763" s="146" t="s">
        <v>9</v>
      </c>
      <c r="X763" s="4" t="s">
        <v>1622</v>
      </c>
      <c r="Y763" s="14">
        <v>45645</v>
      </c>
      <c r="Z763" s="14"/>
      <c r="AA763" s="191">
        <f>IF(RawDataGenPO[[#This Row],[Date Gen PO]]="","",RawDataGenPO[[#This Row],[Date recive bill]]-RawDataGenPO[[#This Row],[Date Gen PO]])</f>
        <v>6</v>
      </c>
      <c r="AB763" s="192" t="str">
        <f>IF(RawDataGenPO[[#This Row],[GRN-PO date (Day)]]&gt;RawDataGenPO[[#This Row],[Lead time delivery (day)]],"over deliverry","Ontime")</f>
        <v>Ontime</v>
      </c>
      <c r="AC763" s="195"/>
    </row>
    <row r="764" spans="1:29" s="6" customFormat="1" ht="14.25" x14ac:dyDescent="0.25">
      <c r="A764" s="4">
        <f>ROW()-ROW(RawDataGenPO[[#Headers],[No.]])</f>
        <v>763</v>
      </c>
      <c r="B764" s="35" t="s">
        <v>18</v>
      </c>
      <c r="C764" s="73">
        <v>45632</v>
      </c>
      <c r="D764" s="38" t="s">
        <v>1623</v>
      </c>
      <c r="E764" s="38"/>
      <c r="F764" s="73">
        <v>45632</v>
      </c>
      <c r="G764" s="4" t="s">
        <v>1624</v>
      </c>
      <c r="H764" s="4" t="s">
        <v>1625</v>
      </c>
      <c r="I764" s="156">
        <f>IF(RawDataGenPO[[#This Row],[PO No.]]="","",RawDataGenPO[[#This Row],[DMY Create PR]]+7)</f>
        <v>45639</v>
      </c>
      <c r="J764" s="156"/>
      <c r="K764" s="153">
        <f>IF(RawDataGenPO[[#This Row],[PO No.]]="","",10)</f>
        <v>10</v>
      </c>
      <c r="L764" s="4" t="s">
        <v>145</v>
      </c>
      <c r="M764" s="35" t="s">
        <v>623</v>
      </c>
      <c r="N764" s="35" t="s">
        <v>56</v>
      </c>
      <c r="O764" s="3">
        <v>2</v>
      </c>
      <c r="P764" s="124" t="s">
        <v>1627</v>
      </c>
      <c r="Q764" s="40">
        <v>50</v>
      </c>
      <c r="R764" s="4" t="s">
        <v>221</v>
      </c>
      <c r="S764" s="113">
        <f>RawDataGenPO[[#This Row],[Total price]]/RawDataGenPO[[#This Row],[Qty'']]</f>
        <v>100</v>
      </c>
      <c r="T764" s="46">
        <v>5000</v>
      </c>
      <c r="U764" s="16"/>
      <c r="V764" s="35" t="s">
        <v>358</v>
      </c>
      <c r="W764" s="146" t="s">
        <v>9</v>
      </c>
      <c r="X764" s="4" t="s">
        <v>1622</v>
      </c>
      <c r="Y764" s="14">
        <v>45645</v>
      </c>
      <c r="Z764" s="14"/>
      <c r="AA764" s="191">
        <f>IF(RawDataGenPO[[#This Row],[Date Gen PO]]="","",RawDataGenPO[[#This Row],[Date recive bill]]-RawDataGenPO[[#This Row],[Date Gen PO]])</f>
        <v>6</v>
      </c>
      <c r="AB764" s="192" t="str">
        <f>IF(RawDataGenPO[[#This Row],[GRN-PO date (Day)]]&gt;RawDataGenPO[[#This Row],[Lead time delivery (day)]],"over deliverry","Ontime")</f>
        <v>Ontime</v>
      </c>
      <c r="AC764" s="195"/>
    </row>
    <row r="765" spans="1:29" s="6" customFormat="1" ht="14.25" x14ac:dyDescent="0.25">
      <c r="A765" s="4">
        <f>ROW()-ROW(RawDataGenPO[[#Headers],[No.]])</f>
        <v>764</v>
      </c>
      <c r="B765" s="35" t="s">
        <v>18</v>
      </c>
      <c r="C765" s="73">
        <v>45632</v>
      </c>
      <c r="D765" s="38" t="s">
        <v>1623</v>
      </c>
      <c r="E765" s="38"/>
      <c r="F765" s="73">
        <v>45632</v>
      </c>
      <c r="G765" s="4" t="s">
        <v>1624</v>
      </c>
      <c r="H765" s="4" t="s">
        <v>1625</v>
      </c>
      <c r="I765" s="156">
        <f>IF(RawDataGenPO[[#This Row],[PO No.]]="","",RawDataGenPO[[#This Row],[DMY Create PR]]+7)</f>
        <v>45639</v>
      </c>
      <c r="J765" s="156"/>
      <c r="K765" s="153">
        <f>IF(RawDataGenPO[[#This Row],[PO No.]]="","",10)</f>
        <v>10</v>
      </c>
      <c r="L765" s="4" t="s">
        <v>145</v>
      </c>
      <c r="M765" s="35" t="s">
        <v>623</v>
      </c>
      <c r="N765" s="35" t="s">
        <v>56</v>
      </c>
      <c r="O765" s="3">
        <v>3</v>
      </c>
      <c r="P765" s="124" t="s">
        <v>1628</v>
      </c>
      <c r="Q765" s="40">
        <v>50</v>
      </c>
      <c r="R765" s="4" t="s">
        <v>221</v>
      </c>
      <c r="S765" s="113">
        <f>RawDataGenPO[[#This Row],[Total price]]/RawDataGenPO[[#This Row],[Qty'']]</f>
        <v>15</v>
      </c>
      <c r="T765" s="46">
        <v>750</v>
      </c>
      <c r="U765" s="16"/>
      <c r="V765" s="35" t="s">
        <v>358</v>
      </c>
      <c r="W765" s="146" t="s">
        <v>9</v>
      </c>
      <c r="X765" s="4" t="s">
        <v>1622</v>
      </c>
      <c r="Y765" s="14">
        <v>45645</v>
      </c>
      <c r="Z765" s="14"/>
      <c r="AA765" s="191">
        <f>IF(RawDataGenPO[[#This Row],[Date Gen PO]]="","",RawDataGenPO[[#This Row],[Date recive bill]]-RawDataGenPO[[#This Row],[Date Gen PO]])</f>
        <v>6</v>
      </c>
      <c r="AB765" s="192" t="str">
        <f>IF(RawDataGenPO[[#This Row],[GRN-PO date (Day)]]&gt;RawDataGenPO[[#This Row],[Lead time delivery (day)]],"over deliverry","Ontime")</f>
        <v>Ontime</v>
      </c>
      <c r="AC765" s="195"/>
    </row>
    <row r="766" spans="1:29" s="6" customFormat="1" ht="14.25" x14ac:dyDescent="0.25">
      <c r="A766" s="4">
        <f>ROW()-ROW(RawDataGenPO[[#Headers],[No.]])</f>
        <v>765</v>
      </c>
      <c r="B766" s="35" t="s">
        <v>18</v>
      </c>
      <c r="C766" s="73">
        <v>45632</v>
      </c>
      <c r="D766" s="38" t="s">
        <v>1623</v>
      </c>
      <c r="E766" s="38"/>
      <c r="F766" s="73">
        <v>45632</v>
      </c>
      <c r="G766" s="4" t="s">
        <v>1624</v>
      </c>
      <c r="H766" s="4" t="s">
        <v>1625</v>
      </c>
      <c r="I766" s="156">
        <f>IF(RawDataGenPO[[#This Row],[PO No.]]="","",RawDataGenPO[[#This Row],[DMY Create PR]]+7)</f>
        <v>45639</v>
      </c>
      <c r="J766" s="156"/>
      <c r="K766" s="153">
        <f>IF(RawDataGenPO[[#This Row],[PO No.]]="","",10)</f>
        <v>10</v>
      </c>
      <c r="L766" s="4" t="s">
        <v>145</v>
      </c>
      <c r="M766" s="35" t="s">
        <v>623</v>
      </c>
      <c r="N766" s="35" t="s">
        <v>56</v>
      </c>
      <c r="O766" s="3">
        <v>4</v>
      </c>
      <c r="P766" s="124" t="s">
        <v>1629</v>
      </c>
      <c r="Q766" s="40">
        <v>50</v>
      </c>
      <c r="R766" s="4" t="s">
        <v>221</v>
      </c>
      <c r="S766" s="113">
        <f>RawDataGenPO[[#This Row],[Total price]]/RawDataGenPO[[#This Row],[Qty'']]</f>
        <v>35</v>
      </c>
      <c r="T766" s="46">
        <v>1750</v>
      </c>
      <c r="U766" s="16"/>
      <c r="V766" s="35" t="s">
        <v>358</v>
      </c>
      <c r="W766" s="146" t="s">
        <v>9</v>
      </c>
      <c r="X766" s="4" t="s">
        <v>1622</v>
      </c>
      <c r="Y766" s="14">
        <v>45645</v>
      </c>
      <c r="Z766" s="14"/>
      <c r="AA766" s="191">
        <f>IF(RawDataGenPO[[#This Row],[Date Gen PO]]="","",RawDataGenPO[[#This Row],[Date recive bill]]-RawDataGenPO[[#This Row],[Date Gen PO]])</f>
        <v>6</v>
      </c>
      <c r="AB766" s="192" t="str">
        <f>IF(RawDataGenPO[[#This Row],[GRN-PO date (Day)]]&gt;RawDataGenPO[[#This Row],[Lead time delivery (day)]],"over deliverry","Ontime")</f>
        <v>Ontime</v>
      </c>
      <c r="AC766" s="195"/>
    </row>
    <row r="767" spans="1:29" s="6" customFormat="1" ht="14.25" x14ac:dyDescent="0.25">
      <c r="A767" s="4">
        <f>ROW()-ROW(RawDataGenPO[[#Headers],[No.]])</f>
        <v>766</v>
      </c>
      <c r="B767" s="35" t="s">
        <v>18</v>
      </c>
      <c r="C767" s="73">
        <v>45632</v>
      </c>
      <c r="D767" s="38" t="s">
        <v>1623</v>
      </c>
      <c r="E767" s="38"/>
      <c r="F767" s="73">
        <v>45632</v>
      </c>
      <c r="G767" s="4" t="s">
        <v>1624</v>
      </c>
      <c r="H767" s="4" t="s">
        <v>1625</v>
      </c>
      <c r="I767" s="156">
        <f>IF(RawDataGenPO[[#This Row],[PO No.]]="","",RawDataGenPO[[#This Row],[DMY Create PR]]+7)</f>
        <v>45639</v>
      </c>
      <c r="J767" s="156"/>
      <c r="K767" s="153">
        <f>IF(RawDataGenPO[[#This Row],[PO No.]]="","",10)</f>
        <v>10</v>
      </c>
      <c r="L767" s="4" t="s">
        <v>145</v>
      </c>
      <c r="M767" s="35" t="s">
        <v>623</v>
      </c>
      <c r="N767" s="35" t="s">
        <v>56</v>
      </c>
      <c r="O767" s="3">
        <v>5</v>
      </c>
      <c r="P767" s="124" t="s">
        <v>1630</v>
      </c>
      <c r="Q767" s="40">
        <v>50</v>
      </c>
      <c r="R767" s="4" t="s">
        <v>221</v>
      </c>
      <c r="S767" s="41">
        <f>RawDataGenPO[[#This Row],[Total price]]/RawDataGenPO[[#This Row],[Qty'']]</f>
        <v>50</v>
      </c>
      <c r="T767" s="46">
        <v>2500</v>
      </c>
      <c r="U767" s="16"/>
      <c r="V767" s="35" t="s">
        <v>358</v>
      </c>
      <c r="W767" s="146" t="s">
        <v>9</v>
      </c>
      <c r="X767" s="4" t="s">
        <v>1622</v>
      </c>
      <c r="Y767" s="14">
        <v>45645</v>
      </c>
      <c r="Z767" s="14"/>
      <c r="AA767" s="191">
        <f>IF(RawDataGenPO[[#This Row],[Date Gen PO]]="","",RawDataGenPO[[#This Row],[Date recive bill]]-RawDataGenPO[[#This Row],[Date Gen PO]])</f>
        <v>6</v>
      </c>
      <c r="AB767" s="192" t="str">
        <f>IF(RawDataGenPO[[#This Row],[GRN-PO date (Day)]]&gt;RawDataGenPO[[#This Row],[Lead time delivery (day)]],"over deliverry","Ontime")</f>
        <v>Ontime</v>
      </c>
      <c r="AC767" s="195"/>
    </row>
    <row r="768" spans="1:29" s="6" customFormat="1" ht="14.25" x14ac:dyDescent="0.25">
      <c r="A768" s="4">
        <f>ROW()-ROW(RawDataGenPO[[#Headers],[No.]])</f>
        <v>767</v>
      </c>
      <c r="B768" s="35" t="s">
        <v>18</v>
      </c>
      <c r="C768" s="73">
        <v>45632</v>
      </c>
      <c r="D768" s="38" t="s">
        <v>1623</v>
      </c>
      <c r="E768" s="38"/>
      <c r="F768" s="73">
        <v>45632</v>
      </c>
      <c r="G768" s="4" t="s">
        <v>1624</v>
      </c>
      <c r="H768" s="4" t="s">
        <v>1625</v>
      </c>
      <c r="I768" s="156">
        <f>IF(RawDataGenPO[[#This Row],[PO No.]]="","",RawDataGenPO[[#This Row],[DMY Create PR]]+7)</f>
        <v>45639</v>
      </c>
      <c r="J768" s="156"/>
      <c r="K768" s="153">
        <f>IF(RawDataGenPO[[#This Row],[PO No.]]="","",10)</f>
        <v>10</v>
      </c>
      <c r="L768" s="4" t="s">
        <v>145</v>
      </c>
      <c r="M768" s="35" t="s">
        <v>623</v>
      </c>
      <c r="N768" s="35" t="s">
        <v>56</v>
      </c>
      <c r="O768" s="3">
        <v>6</v>
      </c>
      <c r="P768" s="124" t="s">
        <v>1631</v>
      </c>
      <c r="Q768" s="40">
        <v>50</v>
      </c>
      <c r="R768" s="4" t="s">
        <v>221</v>
      </c>
      <c r="S768" s="113">
        <f>RawDataGenPO[[#This Row],[Total price]]/RawDataGenPO[[#This Row],[Qty'']]</f>
        <v>15</v>
      </c>
      <c r="T768" s="46">
        <v>750</v>
      </c>
      <c r="U768" s="16"/>
      <c r="V768" s="35" t="s">
        <v>358</v>
      </c>
      <c r="W768" s="146" t="s">
        <v>9</v>
      </c>
      <c r="X768" s="4" t="s">
        <v>1622</v>
      </c>
      <c r="Y768" s="14">
        <v>45645</v>
      </c>
      <c r="Z768" s="14"/>
      <c r="AA768" s="191">
        <f>IF(RawDataGenPO[[#This Row],[Date Gen PO]]="","",RawDataGenPO[[#This Row],[Date recive bill]]-RawDataGenPO[[#This Row],[Date Gen PO]])</f>
        <v>6</v>
      </c>
      <c r="AB768" s="192" t="str">
        <f>IF(RawDataGenPO[[#This Row],[GRN-PO date (Day)]]&gt;RawDataGenPO[[#This Row],[Lead time delivery (day)]],"over deliverry","Ontime")</f>
        <v>Ontime</v>
      </c>
      <c r="AC768" s="195"/>
    </row>
    <row r="769" spans="1:29" s="6" customFormat="1" ht="28.5" x14ac:dyDescent="0.25">
      <c r="A769" s="4">
        <f>ROW()-ROW(RawDataGenPO[[#Headers],[No.]])</f>
        <v>768</v>
      </c>
      <c r="B769" s="35" t="s">
        <v>18</v>
      </c>
      <c r="C769" s="73">
        <v>45632</v>
      </c>
      <c r="D769" s="38" t="s">
        <v>1623</v>
      </c>
      <c r="E769" s="38"/>
      <c r="F769" s="73">
        <v>45632</v>
      </c>
      <c r="G769" s="4" t="s">
        <v>1624</v>
      </c>
      <c r="H769" s="4" t="s">
        <v>1625</v>
      </c>
      <c r="I769" s="156">
        <f>IF(RawDataGenPO[[#This Row],[PO No.]]="","",RawDataGenPO[[#This Row],[DMY Create PR]]+7)</f>
        <v>45639</v>
      </c>
      <c r="J769" s="156"/>
      <c r="K769" s="153">
        <f>IF(RawDataGenPO[[#This Row],[PO No.]]="","",10)</f>
        <v>10</v>
      </c>
      <c r="L769" s="4" t="s">
        <v>145</v>
      </c>
      <c r="M769" s="35" t="s">
        <v>623</v>
      </c>
      <c r="N769" s="35" t="s">
        <v>43</v>
      </c>
      <c r="O769" s="3">
        <v>8</v>
      </c>
      <c r="P769" s="124" t="s">
        <v>1632</v>
      </c>
      <c r="Q769" s="40">
        <v>1</v>
      </c>
      <c r="R769" s="4" t="s">
        <v>1591</v>
      </c>
      <c r="S769" s="113">
        <f>RawDataGenPO[[#This Row],[Total price]]/RawDataGenPO[[#This Row],[Qty'']]</f>
        <v>280</v>
      </c>
      <c r="T769" s="46">
        <v>280</v>
      </c>
      <c r="U769" s="16"/>
      <c r="V769" s="35" t="s">
        <v>358</v>
      </c>
      <c r="W769" s="146" t="s">
        <v>9</v>
      </c>
      <c r="X769" s="4" t="s">
        <v>1622</v>
      </c>
      <c r="Y769" s="14">
        <v>45645</v>
      </c>
      <c r="Z769" s="14"/>
      <c r="AA769" s="191">
        <f>IF(RawDataGenPO[[#This Row],[Date Gen PO]]="","",RawDataGenPO[[#This Row],[Date recive bill]]-RawDataGenPO[[#This Row],[Date Gen PO]])</f>
        <v>6</v>
      </c>
      <c r="AB769" s="192" t="str">
        <f>IF(RawDataGenPO[[#This Row],[GRN-PO date (Day)]]&gt;RawDataGenPO[[#This Row],[Lead time delivery (day)]],"over deliverry","Ontime")</f>
        <v>Ontime</v>
      </c>
      <c r="AC769" s="195"/>
    </row>
    <row r="770" spans="1:29" s="6" customFormat="1" ht="142.5" x14ac:dyDescent="0.25">
      <c r="A770" s="4">
        <f>ROW()-ROW(RawDataGenPO[[#Headers],[No.]])</f>
        <v>769</v>
      </c>
      <c r="B770" s="35" t="s">
        <v>18</v>
      </c>
      <c r="C770" s="73">
        <v>45632</v>
      </c>
      <c r="D770" s="38"/>
      <c r="E770" s="38"/>
      <c r="F770" s="73">
        <v>45632</v>
      </c>
      <c r="G770" s="4" t="s">
        <v>1633</v>
      </c>
      <c r="H770" s="4" t="s">
        <v>1634</v>
      </c>
      <c r="I770" s="156">
        <f>IF(RawDataGenPO[[#This Row],[PO No.]]="","",RawDataGenPO[[#This Row],[DMY Create PR]]+7)</f>
        <v>45639</v>
      </c>
      <c r="J770" s="156"/>
      <c r="K770" s="153">
        <v>45</v>
      </c>
      <c r="L770" s="4" t="s">
        <v>1273</v>
      </c>
      <c r="M770" s="35" t="s">
        <v>168</v>
      </c>
      <c r="N770" s="35" t="s">
        <v>20</v>
      </c>
      <c r="O770" s="4">
        <v>1</v>
      </c>
      <c r="P770" s="124" t="s">
        <v>1635</v>
      </c>
      <c r="Q770" s="40">
        <v>1</v>
      </c>
      <c r="R770" s="4" t="s">
        <v>481</v>
      </c>
      <c r="S770" s="113">
        <f>RawDataGenPO[[#This Row],[Total price]]/RawDataGenPO[[#This Row],[Qty'']]</f>
        <v>260000</v>
      </c>
      <c r="T770" s="46">
        <v>260000</v>
      </c>
      <c r="U770" s="16"/>
      <c r="V770" s="35" t="s">
        <v>1636</v>
      </c>
      <c r="W770" s="173" t="s">
        <v>9</v>
      </c>
      <c r="X770" s="4" t="s">
        <v>1637</v>
      </c>
      <c r="Y770" s="14">
        <v>45666</v>
      </c>
      <c r="Z770" s="14"/>
      <c r="AA770" s="191">
        <f>IF(RawDataGenPO[[#This Row],[Date Gen PO]]="","",RawDataGenPO[[#This Row],[Date recive bill]]-RawDataGenPO[[#This Row],[Date Gen PO]])</f>
        <v>27</v>
      </c>
      <c r="AB770" s="192" t="str">
        <f>IF(RawDataGenPO[[#This Row],[GRN-PO date (Day)]]&gt;RawDataGenPO[[#This Row],[Lead time delivery (day)]],"over deliverry","Ontime")</f>
        <v>Ontime</v>
      </c>
      <c r="AC770" s="195"/>
    </row>
    <row r="771" spans="1:29" s="6" customFormat="1" ht="14.25" x14ac:dyDescent="0.25">
      <c r="A771" s="4">
        <f>ROW()-ROW(RawDataGenPO[[#Headers],[No.]])</f>
        <v>770</v>
      </c>
      <c r="B771" s="35" t="s">
        <v>18</v>
      </c>
      <c r="C771" s="73">
        <v>45633</v>
      </c>
      <c r="D771" s="38"/>
      <c r="E771" s="38"/>
      <c r="F771" s="73">
        <v>45633</v>
      </c>
      <c r="G771" s="4" t="s">
        <v>1638</v>
      </c>
      <c r="H771" s="4" t="s">
        <v>1639</v>
      </c>
      <c r="I771" s="156">
        <f>IF(RawDataGenPO[[#This Row],[PO No.]]="","",RawDataGenPO[[#This Row],[DMY Create PR]]+7)</f>
        <v>45640</v>
      </c>
      <c r="J771" s="156"/>
      <c r="K771" s="153">
        <v>45</v>
      </c>
      <c r="L771" s="4" t="s">
        <v>193</v>
      </c>
      <c r="M771" s="35" t="s">
        <v>128</v>
      </c>
      <c r="N771" s="35" t="s">
        <v>100</v>
      </c>
      <c r="O771" s="3">
        <v>1</v>
      </c>
      <c r="P771" s="124" t="s">
        <v>1640</v>
      </c>
      <c r="Q771" s="40">
        <v>1</v>
      </c>
      <c r="R771" s="4" t="s">
        <v>481</v>
      </c>
      <c r="S771" s="113">
        <f>RawDataGenPO[[#This Row],[Total price]]/RawDataGenPO[[#This Row],[Qty'']]</f>
        <v>5900</v>
      </c>
      <c r="T771" s="46">
        <v>5900</v>
      </c>
      <c r="U771" s="16"/>
      <c r="V771" s="35" t="s">
        <v>587</v>
      </c>
      <c r="W771" s="146" t="s">
        <v>9</v>
      </c>
      <c r="X771" s="4" t="s">
        <v>1641</v>
      </c>
      <c r="Y771" s="14">
        <v>45662</v>
      </c>
      <c r="Z771" s="14"/>
      <c r="AA771" s="191">
        <f>IF(RawDataGenPO[[#This Row],[Date Gen PO]]="","",RawDataGenPO[[#This Row],[Date recive bill]]-RawDataGenPO[[#This Row],[Date Gen PO]])</f>
        <v>22</v>
      </c>
      <c r="AB771" s="192" t="str">
        <f>IF(RawDataGenPO[[#This Row],[GRN-PO date (Day)]]&gt;RawDataGenPO[[#This Row],[Lead time delivery (day)]],"over deliverry","Ontime")</f>
        <v>Ontime</v>
      </c>
      <c r="AC771" s="195"/>
    </row>
    <row r="772" spans="1:29" s="31" customFormat="1" ht="28.5" x14ac:dyDescent="0.25">
      <c r="A772" s="4">
        <f>ROW()-ROW(RawDataGenPO[[#Headers],[No.]])</f>
        <v>771</v>
      </c>
      <c r="B772" s="35" t="s">
        <v>18</v>
      </c>
      <c r="C772" s="73">
        <v>45635</v>
      </c>
      <c r="D772" s="38"/>
      <c r="E772" s="38"/>
      <c r="F772" s="73">
        <v>45635</v>
      </c>
      <c r="G772" s="4" t="s">
        <v>1642</v>
      </c>
      <c r="H772" s="4" t="s">
        <v>1643</v>
      </c>
      <c r="I772" s="156">
        <f>IF(RawDataGenPO[[#This Row],[PO No.]]="","",RawDataGenPO[[#This Row],[DMY Create PR]]+7)</f>
        <v>45642</v>
      </c>
      <c r="J772" s="156"/>
      <c r="K772" s="153">
        <v>45</v>
      </c>
      <c r="L772" s="4" t="s">
        <v>489</v>
      </c>
      <c r="M772" s="35" t="s">
        <v>128</v>
      </c>
      <c r="N772" s="35" t="s">
        <v>20</v>
      </c>
      <c r="O772" s="3">
        <v>1</v>
      </c>
      <c r="P772" s="124" t="s">
        <v>1644</v>
      </c>
      <c r="Q772" s="40">
        <v>1</v>
      </c>
      <c r="R772" s="4" t="s">
        <v>481</v>
      </c>
      <c r="S772" s="113">
        <f>RawDataGenPO[[#This Row],[Total price]]/RawDataGenPO[[#This Row],[Qty'']]</f>
        <v>5000</v>
      </c>
      <c r="T772" s="46">
        <v>5000</v>
      </c>
      <c r="U772" s="16"/>
      <c r="V772" s="35" t="s">
        <v>1645</v>
      </c>
      <c r="W772" s="146" t="s">
        <v>9</v>
      </c>
      <c r="X772" s="126"/>
      <c r="Y772" s="14">
        <v>45664</v>
      </c>
      <c r="Z772" s="14"/>
      <c r="AA772" s="191">
        <f>IF(RawDataGenPO[[#This Row],[Date Gen PO]]="","",RawDataGenPO[[#This Row],[Date recive bill]]-RawDataGenPO[[#This Row],[Date Gen PO]])</f>
        <v>22</v>
      </c>
      <c r="AB772" s="192" t="str">
        <f>IF(RawDataGenPO[[#This Row],[GRN-PO date (Day)]]&gt;RawDataGenPO[[#This Row],[Lead time delivery (day)]],"over deliverry","Ontime")</f>
        <v>Ontime</v>
      </c>
      <c r="AC772" s="195"/>
    </row>
    <row r="773" spans="1:29" s="6" customFormat="1" ht="14.25" x14ac:dyDescent="0.25">
      <c r="A773" s="4">
        <f>ROW()-ROW(RawDataGenPO[[#Headers],[No.]])</f>
        <v>772</v>
      </c>
      <c r="B773" s="35" t="s">
        <v>18</v>
      </c>
      <c r="C773" s="73">
        <v>45637</v>
      </c>
      <c r="D773" s="38"/>
      <c r="E773" s="38"/>
      <c r="F773" s="73">
        <v>45637</v>
      </c>
      <c r="G773" s="4" t="s">
        <v>1646</v>
      </c>
      <c r="H773" s="4" t="s">
        <v>1647</v>
      </c>
      <c r="I773" s="156">
        <f>IF(RawDataGenPO[[#This Row],[PO No.]]="","",RawDataGenPO[[#This Row],[DMY Create PR]]+7)</f>
        <v>45644</v>
      </c>
      <c r="J773" s="156"/>
      <c r="K773" s="153">
        <v>45</v>
      </c>
      <c r="L773" s="4" t="s">
        <v>193</v>
      </c>
      <c r="M773" s="35" t="s">
        <v>128</v>
      </c>
      <c r="N773" s="35" t="s">
        <v>50</v>
      </c>
      <c r="O773" s="3">
        <v>1</v>
      </c>
      <c r="P773" s="124" t="s">
        <v>1648</v>
      </c>
      <c r="Q773" s="40">
        <v>1</v>
      </c>
      <c r="R773" s="4" t="s">
        <v>481</v>
      </c>
      <c r="S773" s="113">
        <f>RawDataGenPO[[#This Row],[Total price]]/RawDataGenPO[[#This Row],[Qty'']]</f>
        <v>22445</v>
      </c>
      <c r="T773" s="46">
        <v>22445</v>
      </c>
      <c r="U773" s="16"/>
      <c r="V773" s="35" t="s">
        <v>1649</v>
      </c>
      <c r="W773" s="146" t="s">
        <v>9</v>
      </c>
      <c r="X773" s="4" t="s">
        <v>1650</v>
      </c>
      <c r="Y773" s="14">
        <v>45666</v>
      </c>
      <c r="Z773" s="14"/>
      <c r="AA773" s="191">
        <f>IF(RawDataGenPO[[#This Row],[Date Gen PO]]="","",RawDataGenPO[[#This Row],[Date recive bill]]-RawDataGenPO[[#This Row],[Date Gen PO]])</f>
        <v>22</v>
      </c>
      <c r="AB773" s="192" t="str">
        <f>IF(RawDataGenPO[[#This Row],[GRN-PO date (Day)]]&gt;RawDataGenPO[[#This Row],[Lead time delivery (day)]],"over deliverry","Ontime")</f>
        <v>Ontime</v>
      </c>
      <c r="AC773" s="195"/>
    </row>
    <row r="774" spans="1:29" s="6" customFormat="1" ht="71.25" x14ac:dyDescent="0.25">
      <c r="A774" s="4">
        <f>ROW()-ROW(RawDataGenPO[[#Headers],[No.]])</f>
        <v>773</v>
      </c>
      <c r="B774" s="35" t="s">
        <v>18</v>
      </c>
      <c r="C774" s="73">
        <v>45637</v>
      </c>
      <c r="D774" s="38"/>
      <c r="E774" s="38"/>
      <c r="F774" s="73">
        <v>45637</v>
      </c>
      <c r="G774" s="4" t="s">
        <v>1646</v>
      </c>
      <c r="H774" s="4" t="s">
        <v>1647</v>
      </c>
      <c r="I774" s="156">
        <f>IF(RawDataGenPO[[#This Row],[PO No.]]="","",RawDataGenPO[[#This Row],[DMY Create PR]]+7)</f>
        <v>45644</v>
      </c>
      <c r="J774" s="156"/>
      <c r="K774" s="153">
        <v>45</v>
      </c>
      <c r="L774" s="4" t="s">
        <v>193</v>
      </c>
      <c r="M774" s="35" t="s">
        <v>128</v>
      </c>
      <c r="N774" s="35" t="s">
        <v>50</v>
      </c>
      <c r="O774" s="3">
        <v>2</v>
      </c>
      <c r="P774" s="124" t="s">
        <v>1651</v>
      </c>
      <c r="Q774" s="40">
        <v>1</v>
      </c>
      <c r="R774" s="4" t="s">
        <v>481</v>
      </c>
      <c r="S774" s="113">
        <f>RawDataGenPO[[#This Row],[Total price]]/RawDataGenPO[[#This Row],[Qty'']]</f>
        <v>18200</v>
      </c>
      <c r="T774" s="46">
        <v>18200</v>
      </c>
      <c r="U774" s="16"/>
      <c r="V774" s="35" t="s">
        <v>1649</v>
      </c>
      <c r="W774" s="146" t="s">
        <v>9</v>
      </c>
      <c r="X774" s="4" t="s">
        <v>1650</v>
      </c>
      <c r="Y774" s="14">
        <v>45666</v>
      </c>
      <c r="Z774" s="14"/>
      <c r="AA774" s="191">
        <f>IF(RawDataGenPO[[#This Row],[Date Gen PO]]="","",RawDataGenPO[[#This Row],[Date recive bill]]-RawDataGenPO[[#This Row],[Date Gen PO]])</f>
        <v>22</v>
      </c>
      <c r="AB774" s="192" t="str">
        <f>IF(RawDataGenPO[[#This Row],[GRN-PO date (Day)]]&gt;RawDataGenPO[[#This Row],[Lead time delivery (day)]],"over deliverry","Ontime")</f>
        <v>Ontime</v>
      </c>
      <c r="AC774" s="195"/>
    </row>
    <row r="775" spans="1:29" s="6" customFormat="1" ht="14.25" x14ac:dyDescent="0.25">
      <c r="A775" s="4">
        <f>ROW()-ROW(RawDataGenPO[[#Headers],[No.]])</f>
        <v>774</v>
      </c>
      <c r="B775" s="35" t="s">
        <v>18</v>
      </c>
      <c r="C775" s="73">
        <v>45637</v>
      </c>
      <c r="D775" s="38"/>
      <c r="E775" s="38"/>
      <c r="F775" s="73">
        <v>45637</v>
      </c>
      <c r="G775" s="4" t="s">
        <v>1646</v>
      </c>
      <c r="H775" s="4" t="s">
        <v>1647</v>
      </c>
      <c r="I775" s="156">
        <f>IF(RawDataGenPO[[#This Row],[PO No.]]="","",RawDataGenPO[[#This Row],[DMY Create PR]]+7)</f>
        <v>45644</v>
      </c>
      <c r="J775" s="156"/>
      <c r="K775" s="153">
        <v>45</v>
      </c>
      <c r="L775" s="4" t="s">
        <v>193</v>
      </c>
      <c r="M775" s="35" t="s">
        <v>128</v>
      </c>
      <c r="N775" s="35" t="s">
        <v>50</v>
      </c>
      <c r="O775" s="3">
        <v>3</v>
      </c>
      <c r="P775" s="124" t="s">
        <v>1652</v>
      </c>
      <c r="Q775" s="40">
        <v>1</v>
      </c>
      <c r="R775" s="4" t="s">
        <v>481</v>
      </c>
      <c r="S775" s="113">
        <f>RawDataGenPO[[#This Row],[Total price]]/RawDataGenPO[[#This Row],[Qty'']]</f>
        <v>9000</v>
      </c>
      <c r="T775" s="46">
        <v>9000</v>
      </c>
      <c r="U775" s="16"/>
      <c r="V775" s="35" t="s">
        <v>1649</v>
      </c>
      <c r="W775" s="146" t="s">
        <v>9</v>
      </c>
      <c r="X775" s="4" t="s">
        <v>1650</v>
      </c>
      <c r="Y775" s="14">
        <v>45666</v>
      </c>
      <c r="Z775" s="14"/>
      <c r="AA775" s="191">
        <f>IF(RawDataGenPO[[#This Row],[Date Gen PO]]="","",RawDataGenPO[[#This Row],[Date recive bill]]-RawDataGenPO[[#This Row],[Date Gen PO]])</f>
        <v>22</v>
      </c>
      <c r="AB775" s="192" t="str">
        <f>IF(RawDataGenPO[[#This Row],[GRN-PO date (Day)]]&gt;RawDataGenPO[[#This Row],[Lead time delivery (day)]],"over deliverry","Ontime")</f>
        <v>Ontime</v>
      </c>
      <c r="AC775" s="195"/>
    </row>
    <row r="776" spans="1:29" s="6" customFormat="1" ht="28.5" x14ac:dyDescent="0.25">
      <c r="A776" s="4">
        <f>ROW()-ROW(RawDataGenPO[[#Headers],[No.]])</f>
        <v>775</v>
      </c>
      <c r="B776" s="35" t="s">
        <v>18</v>
      </c>
      <c r="C776" s="73">
        <v>45637</v>
      </c>
      <c r="D776" s="38"/>
      <c r="E776" s="38"/>
      <c r="F776" s="73">
        <v>45637</v>
      </c>
      <c r="G776" s="4" t="s">
        <v>1646</v>
      </c>
      <c r="H776" s="4" t="s">
        <v>1647</v>
      </c>
      <c r="I776" s="156">
        <f>IF(RawDataGenPO[[#This Row],[PO No.]]="","",RawDataGenPO[[#This Row],[DMY Create PR]]+7)</f>
        <v>45644</v>
      </c>
      <c r="J776" s="156"/>
      <c r="K776" s="153">
        <v>45</v>
      </c>
      <c r="L776" s="4" t="s">
        <v>193</v>
      </c>
      <c r="M776" s="35" t="s">
        <v>128</v>
      </c>
      <c r="N776" s="35" t="s">
        <v>50</v>
      </c>
      <c r="O776" s="3">
        <v>4</v>
      </c>
      <c r="P776" s="124" t="s">
        <v>1653</v>
      </c>
      <c r="Q776" s="40">
        <v>1</v>
      </c>
      <c r="R776" s="4" t="s">
        <v>481</v>
      </c>
      <c r="S776" s="113">
        <f>RawDataGenPO[[#This Row],[Total price]]/RawDataGenPO[[#This Row],[Qty'']]</f>
        <v>28400</v>
      </c>
      <c r="T776" s="46">
        <v>28400</v>
      </c>
      <c r="U776" s="16"/>
      <c r="V776" s="35" t="s">
        <v>1649</v>
      </c>
      <c r="W776" s="146" t="s">
        <v>9</v>
      </c>
      <c r="X776" s="4" t="s">
        <v>1650</v>
      </c>
      <c r="Y776" s="14">
        <v>45666</v>
      </c>
      <c r="Z776" s="14"/>
      <c r="AA776" s="191">
        <f>IF(RawDataGenPO[[#This Row],[Date Gen PO]]="","",RawDataGenPO[[#This Row],[Date recive bill]]-RawDataGenPO[[#This Row],[Date Gen PO]])</f>
        <v>22</v>
      </c>
      <c r="AB776" s="192" t="str">
        <f>IF(RawDataGenPO[[#This Row],[GRN-PO date (Day)]]&gt;RawDataGenPO[[#This Row],[Lead time delivery (day)]],"over deliverry","Ontime")</f>
        <v>Ontime</v>
      </c>
      <c r="AC776" s="195"/>
    </row>
    <row r="777" spans="1:29" s="6" customFormat="1" ht="14.25" x14ac:dyDescent="0.25">
      <c r="A777" s="4">
        <f>ROW()-ROW(RawDataGenPO[[#Headers],[No.]])</f>
        <v>776</v>
      </c>
      <c r="B777" s="35" t="s">
        <v>18</v>
      </c>
      <c r="C777" s="73">
        <v>45637</v>
      </c>
      <c r="D777" s="38"/>
      <c r="E777" s="38"/>
      <c r="F777" s="73">
        <v>45637</v>
      </c>
      <c r="G777" s="4" t="s">
        <v>1646</v>
      </c>
      <c r="H777" s="4" t="s">
        <v>1647</v>
      </c>
      <c r="I777" s="156">
        <f>IF(RawDataGenPO[[#This Row],[PO No.]]="","",RawDataGenPO[[#This Row],[DMY Create PR]]+7)</f>
        <v>45644</v>
      </c>
      <c r="J777" s="156"/>
      <c r="K777" s="153">
        <v>45</v>
      </c>
      <c r="L777" s="4" t="s">
        <v>193</v>
      </c>
      <c r="M777" s="35" t="s">
        <v>128</v>
      </c>
      <c r="N777" s="35" t="s">
        <v>50</v>
      </c>
      <c r="O777" s="3">
        <v>5</v>
      </c>
      <c r="P777" s="124" t="s">
        <v>1654</v>
      </c>
      <c r="Q777" s="40">
        <v>1</v>
      </c>
      <c r="R777" s="4" t="s">
        <v>481</v>
      </c>
      <c r="S777" s="113">
        <f>RawDataGenPO[[#This Row],[Total price]]/RawDataGenPO[[#This Row],[Qty'']]</f>
        <v>3500</v>
      </c>
      <c r="T777" s="46">
        <v>3500</v>
      </c>
      <c r="U777" s="16"/>
      <c r="V777" s="35" t="s">
        <v>1649</v>
      </c>
      <c r="W777" s="146" t="s">
        <v>9</v>
      </c>
      <c r="X777" s="4" t="s">
        <v>1650</v>
      </c>
      <c r="Y777" s="14">
        <v>45666</v>
      </c>
      <c r="Z777" s="14"/>
      <c r="AA777" s="191">
        <f>IF(RawDataGenPO[[#This Row],[Date Gen PO]]="","",RawDataGenPO[[#This Row],[Date recive bill]]-RawDataGenPO[[#This Row],[Date Gen PO]])</f>
        <v>22</v>
      </c>
      <c r="AB777" s="192" t="str">
        <f>IF(RawDataGenPO[[#This Row],[GRN-PO date (Day)]]&gt;RawDataGenPO[[#This Row],[Lead time delivery (day)]],"over deliverry","Ontime")</f>
        <v>Ontime</v>
      </c>
      <c r="AC777" s="195"/>
    </row>
    <row r="778" spans="1:29" s="6" customFormat="1" ht="71.25" x14ac:dyDescent="0.25">
      <c r="A778" s="4">
        <f>ROW()-ROW(RawDataGenPO[[#Headers],[No.]])</f>
        <v>777</v>
      </c>
      <c r="B778" s="35" t="s">
        <v>18</v>
      </c>
      <c r="C778" s="73">
        <v>45639</v>
      </c>
      <c r="D778" s="38"/>
      <c r="E778" s="38"/>
      <c r="F778" s="73">
        <v>45639</v>
      </c>
      <c r="G778" s="4" t="s">
        <v>1655</v>
      </c>
      <c r="H778" s="4" t="s">
        <v>1656</v>
      </c>
      <c r="I778" s="156">
        <f>IF(RawDataGenPO[[#This Row],[PO No.]]="","",RawDataGenPO[[#This Row],[DMY Create PR]]+7)</f>
        <v>45646</v>
      </c>
      <c r="J778" s="156"/>
      <c r="K778" s="153">
        <f>IF(RawDataGenPO[[#This Row],[PO No.]]="","",10)</f>
        <v>10</v>
      </c>
      <c r="L778" s="4" t="s">
        <v>1273</v>
      </c>
      <c r="M778" s="35" t="s">
        <v>128</v>
      </c>
      <c r="N778" s="35" t="s">
        <v>35</v>
      </c>
      <c r="O778" s="3">
        <v>1</v>
      </c>
      <c r="P778" s="124" t="s">
        <v>1657</v>
      </c>
      <c r="Q778" s="40">
        <v>1</v>
      </c>
      <c r="R778" s="4" t="s">
        <v>221</v>
      </c>
      <c r="S778" s="113">
        <f>RawDataGenPO[[#This Row],[Total price]]/RawDataGenPO[[#This Row],[Qty'']]</f>
        <v>4400</v>
      </c>
      <c r="T778" s="46">
        <v>4400</v>
      </c>
      <c r="U778" s="16"/>
      <c r="V778" s="35" t="s">
        <v>1658</v>
      </c>
      <c r="W778" s="146" t="s">
        <v>9</v>
      </c>
      <c r="X778" s="4"/>
      <c r="Y778" s="14">
        <v>45649</v>
      </c>
      <c r="Z778" s="14"/>
      <c r="AA778" s="191">
        <f>IF(RawDataGenPO[[#This Row],[Date Gen PO]]="","",RawDataGenPO[[#This Row],[Date recive bill]]-RawDataGenPO[[#This Row],[Date Gen PO]])</f>
        <v>3</v>
      </c>
      <c r="AB778" s="192" t="str">
        <f>IF(RawDataGenPO[[#This Row],[GRN-PO date (Day)]]&gt;RawDataGenPO[[#This Row],[Lead time delivery (day)]],"over deliverry","Ontime")</f>
        <v>Ontime</v>
      </c>
      <c r="AC778" s="195"/>
    </row>
    <row r="779" spans="1:29" s="6" customFormat="1" ht="14.25" x14ac:dyDescent="0.25">
      <c r="A779" s="4">
        <f>ROW()-ROW(RawDataGenPO[[#Headers],[No.]])</f>
        <v>778</v>
      </c>
      <c r="B779" s="35" t="s">
        <v>18</v>
      </c>
      <c r="C779" s="73">
        <v>45639</v>
      </c>
      <c r="D779" s="38"/>
      <c r="E779" s="38"/>
      <c r="F779" s="73">
        <v>45639</v>
      </c>
      <c r="G779" s="4" t="s">
        <v>1659</v>
      </c>
      <c r="H779" s="4" t="s">
        <v>1660</v>
      </c>
      <c r="I779" s="156">
        <f>IF(RawDataGenPO[[#This Row],[PO No.]]="","",RawDataGenPO[[#This Row],[DMY Create PR]]+7)</f>
        <v>45646</v>
      </c>
      <c r="J779" s="156"/>
      <c r="K779" s="153">
        <v>45</v>
      </c>
      <c r="L779" s="4" t="s">
        <v>1012</v>
      </c>
      <c r="M779" s="35" t="s">
        <v>187</v>
      </c>
      <c r="N779" s="35" t="s">
        <v>28</v>
      </c>
      <c r="O779" s="3">
        <v>1</v>
      </c>
      <c r="P779" s="124" t="s">
        <v>1013</v>
      </c>
      <c r="Q779" s="40">
        <v>48</v>
      </c>
      <c r="R779" s="4" t="s">
        <v>221</v>
      </c>
      <c r="S779" s="113">
        <f>RawDataGenPO[[#This Row],[Total price]]/RawDataGenPO[[#This Row],[Qty'']]</f>
        <v>36.449999999999996</v>
      </c>
      <c r="T779" s="46">
        <v>1749.6</v>
      </c>
      <c r="U779" s="16"/>
      <c r="V779" s="35" t="s">
        <v>1014</v>
      </c>
      <c r="W779" s="146" t="s">
        <v>9</v>
      </c>
      <c r="X779" s="4" t="s">
        <v>1661</v>
      </c>
      <c r="Y779" s="14">
        <v>45679</v>
      </c>
      <c r="Z779" s="14"/>
      <c r="AA779" s="191">
        <f>IF(RawDataGenPO[[#This Row],[Date Gen PO]]="","",RawDataGenPO[[#This Row],[Date recive bill]]-RawDataGenPO[[#This Row],[Date Gen PO]])</f>
        <v>33</v>
      </c>
      <c r="AB779" s="192" t="str">
        <f>IF(RawDataGenPO[[#This Row],[GRN-PO date (Day)]]&gt;RawDataGenPO[[#This Row],[Lead time delivery (day)]],"over deliverry","Ontime")</f>
        <v>Ontime</v>
      </c>
      <c r="AC779" s="195"/>
    </row>
    <row r="780" spans="1:29" s="6" customFormat="1" ht="14.25" x14ac:dyDescent="0.25">
      <c r="A780" s="4">
        <f>ROW()-ROW(RawDataGenPO[[#Headers],[No.]])</f>
        <v>779</v>
      </c>
      <c r="B780" s="35" t="s">
        <v>18</v>
      </c>
      <c r="C780" s="73">
        <v>45639</v>
      </c>
      <c r="D780" s="38"/>
      <c r="E780" s="38"/>
      <c r="F780" s="73">
        <v>45639</v>
      </c>
      <c r="G780" s="4" t="s">
        <v>1659</v>
      </c>
      <c r="H780" s="4" t="s">
        <v>1660</v>
      </c>
      <c r="I780" s="156">
        <f>IF(RawDataGenPO[[#This Row],[PO No.]]="","",RawDataGenPO[[#This Row],[DMY Create PR]]+7)</f>
        <v>45646</v>
      </c>
      <c r="J780" s="156"/>
      <c r="K780" s="153">
        <v>45</v>
      </c>
      <c r="L780" s="4" t="s">
        <v>1015</v>
      </c>
      <c r="M780" s="35" t="s">
        <v>187</v>
      </c>
      <c r="N780" s="35" t="s">
        <v>28</v>
      </c>
      <c r="O780" s="3">
        <v>2</v>
      </c>
      <c r="P780" s="124" t="s">
        <v>1016</v>
      </c>
      <c r="Q780" s="40">
        <v>20</v>
      </c>
      <c r="R780" s="4" t="s">
        <v>221</v>
      </c>
      <c r="S780" s="113">
        <f>RawDataGenPO[[#This Row],[Total price]]/RawDataGenPO[[#This Row],[Qty'']]</f>
        <v>70.09</v>
      </c>
      <c r="T780" s="46">
        <v>1401.8</v>
      </c>
      <c r="U780" s="16"/>
      <c r="V780" s="35" t="s">
        <v>1014</v>
      </c>
      <c r="W780" s="146" t="s">
        <v>9</v>
      </c>
      <c r="X780" s="4" t="s">
        <v>1661</v>
      </c>
      <c r="Y780" s="14">
        <v>45679</v>
      </c>
      <c r="Z780" s="14"/>
      <c r="AA780" s="191">
        <f>IF(RawDataGenPO[[#This Row],[Date Gen PO]]="","",RawDataGenPO[[#This Row],[Date recive bill]]-RawDataGenPO[[#This Row],[Date Gen PO]])</f>
        <v>33</v>
      </c>
      <c r="AB780" s="192" t="str">
        <f>IF(RawDataGenPO[[#This Row],[GRN-PO date (Day)]]&gt;RawDataGenPO[[#This Row],[Lead time delivery (day)]],"over deliverry","Ontime")</f>
        <v>Ontime</v>
      </c>
      <c r="AC780" s="195"/>
    </row>
    <row r="781" spans="1:29" s="6" customFormat="1" ht="14.25" x14ac:dyDescent="0.25">
      <c r="A781" s="4">
        <f>ROW()-ROW(RawDataGenPO[[#Headers],[No.]])</f>
        <v>780</v>
      </c>
      <c r="B781" s="35" t="s">
        <v>18</v>
      </c>
      <c r="C781" s="73">
        <v>45639</v>
      </c>
      <c r="D781" s="38"/>
      <c r="E781" s="38"/>
      <c r="F781" s="73">
        <v>45639</v>
      </c>
      <c r="G781" s="4" t="s">
        <v>1662</v>
      </c>
      <c r="H781" s="4" t="s">
        <v>1663</v>
      </c>
      <c r="I781" s="156">
        <f>IF(RawDataGenPO[[#This Row],[PO No.]]="","",RawDataGenPO[[#This Row],[DMY Create PR]]+7)</f>
        <v>45646</v>
      </c>
      <c r="J781" s="156"/>
      <c r="K781" s="153">
        <v>45</v>
      </c>
      <c r="L781" s="4" t="s">
        <v>1008</v>
      </c>
      <c r="M781" s="35" t="s">
        <v>187</v>
      </c>
      <c r="N781" s="35" t="s">
        <v>23</v>
      </c>
      <c r="O781" s="3">
        <v>1</v>
      </c>
      <c r="P781" s="124" t="s">
        <v>1009</v>
      </c>
      <c r="Q781" s="40">
        <v>20</v>
      </c>
      <c r="R781" s="4" t="s">
        <v>221</v>
      </c>
      <c r="S781" s="113">
        <f>RawDataGenPO[[#This Row],[Total price]]/RawDataGenPO[[#This Row],[Qty'']]</f>
        <v>1700</v>
      </c>
      <c r="T781" s="46">
        <v>34000</v>
      </c>
      <c r="U781" s="16"/>
      <c r="V781" s="35" t="s">
        <v>358</v>
      </c>
      <c r="W781" s="146" t="s">
        <v>9</v>
      </c>
      <c r="X781" s="4" t="s">
        <v>1664</v>
      </c>
      <c r="Y781" s="14">
        <v>45674</v>
      </c>
      <c r="Z781" s="14"/>
      <c r="AA781" s="191">
        <f>IF(RawDataGenPO[[#This Row],[Date Gen PO]]="","",RawDataGenPO[[#This Row],[Date recive bill]]-RawDataGenPO[[#This Row],[Date Gen PO]])</f>
        <v>28</v>
      </c>
      <c r="AB781" s="192" t="str">
        <f>IF(RawDataGenPO[[#This Row],[GRN-PO date (Day)]]&gt;RawDataGenPO[[#This Row],[Lead time delivery (day)]],"over deliverry","Ontime")</f>
        <v>Ontime</v>
      </c>
      <c r="AC781" s="195"/>
    </row>
    <row r="782" spans="1:29" s="6" customFormat="1" ht="14.25" x14ac:dyDescent="0.25">
      <c r="A782" s="4">
        <f>ROW()-ROW(RawDataGenPO[[#Headers],[No.]])</f>
        <v>781</v>
      </c>
      <c r="B782" s="35" t="s">
        <v>18</v>
      </c>
      <c r="C782" s="73">
        <v>45639</v>
      </c>
      <c r="D782" s="38"/>
      <c r="E782" s="38"/>
      <c r="F782" s="73">
        <v>45639</v>
      </c>
      <c r="G782" s="4" t="s">
        <v>1662</v>
      </c>
      <c r="H782" s="4" t="s">
        <v>1665</v>
      </c>
      <c r="I782" s="156">
        <f>IF(RawDataGenPO[[#This Row],[PO No.]]="","",RawDataGenPO[[#This Row],[DMY Create PR]]+7)</f>
        <v>45646</v>
      </c>
      <c r="J782" s="156"/>
      <c r="K782" s="153">
        <v>45</v>
      </c>
      <c r="L782" s="4" t="s">
        <v>1666</v>
      </c>
      <c r="M782" s="35" t="s">
        <v>187</v>
      </c>
      <c r="N782" s="35" t="s">
        <v>27</v>
      </c>
      <c r="O782" s="3">
        <v>2</v>
      </c>
      <c r="P782" s="124" t="s">
        <v>1667</v>
      </c>
      <c r="Q782" s="40">
        <v>15</v>
      </c>
      <c r="R782" s="4" t="s">
        <v>221</v>
      </c>
      <c r="S782" s="113">
        <f>RawDataGenPO[[#This Row],[Total price]]/RawDataGenPO[[#This Row],[Qty'']]</f>
        <v>728</v>
      </c>
      <c r="T782" s="46">
        <v>10920</v>
      </c>
      <c r="U782" s="16"/>
      <c r="V782" s="35" t="s">
        <v>1668</v>
      </c>
      <c r="W782" s="146" t="s">
        <v>9</v>
      </c>
      <c r="X782" s="4" t="s">
        <v>1669</v>
      </c>
      <c r="Y782" s="14">
        <v>45659</v>
      </c>
      <c r="Z782" s="14"/>
      <c r="AA782" s="191">
        <f>IF(RawDataGenPO[[#This Row],[Date Gen PO]]="","",RawDataGenPO[[#This Row],[Date recive bill]]-RawDataGenPO[[#This Row],[Date Gen PO]])</f>
        <v>13</v>
      </c>
      <c r="AB782" s="192" t="str">
        <f>IF(RawDataGenPO[[#This Row],[GRN-PO date (Day)]]&gt;RawDataGenPO[[#This Row],[Lead time delivery (day)]],"over deliverry","Ontime")</f>
        <v>Ontime</v>
      </c>
      <c r="AC782" s="195"/>
    </row>
    <row r="783" spans="1:29" s="6" customFormat="1" ht="14.25" x14ac:dyDescent="0.25">
      <c r="A783" s="4">
        <f>ROW()-ROW(RawDataGenPO[[#Headers],[No.]])</f>
        <v>782</v>
      </c>
      <c r="B783" s="35" t="s">
        <v>18</v>
      </c>
      <c r="C783" s="73">
        <v>45639</v>
      </c>
      <c r="D783" s="38"/>
      <c r="E783" s="38"/>
      <c r="F783" s="73">
        <v>45639</v>
      </c>
      <c r="G783" s="4" t="s">
        <v>1662</v>
      </c>
      <c r="H783" s="4" t="s">
        <v>1670</v>
      </c>
      <c r="I783" s="156">
        <f>IF(RawDataGenPO[[#This Row],[PO No.]]="","",RawDataGenPO[[#This Row],[DMY Create PR]]+7)</f>
        <v>45646</v>
      </c>
      <c r="J783" s="156"/>
      <c r="K783" s="153">
        <v>45</v>
      </c>
      <c r="L783" s="4" t="s">
        <v>145</v>
      </c>
      <c r="M783" s="35" t="s">
        <v>159</v>
      </c>
      <c r="N783" s="35" t="s">
        <v>56</v>
      </c>
      <c r="O783" s="3">
        <v>3</v>
      </c>
      <c r="P783" s="124" t="s">
        <v>1671</v>
      </c>
      <c r="Q783" s="40">
        <v>6</v>
      </c>
      <c r="R783" s="4" t="s">
        <v>221</v>
      </c>
      <c r="S783" s="113">
        <f>RawDataGenPO[[#This Row],[Total price]]/RawDataGenPO[[#This Row],[Qty'']]</f>
        <v>2304</v>
      </c>
      <c r="T783" s="46">
        <v>13824</v>
      </c>
      <c r="U783" s="16"/>
      <c r="V783" s="35" t="s">
        <v>406</v>
      </c>
      <c r="W783" s="146" t="s">
        <v>9</v>
      </c>
      <c r="X783" s="4" t="s">
        <v>1672</v>
      </c>
      <c r="Y783" s="14">
        <v>45666</v>
      </c>
      <c r="Z783" s="14"/>
      <c r="AA783" s="191">
        <f>IF(RawDataGenPO[[#This Row],[Date Gen PO]]="","",RawDataGenPO[[#This Row],[Date recive bill]]-RawDataGenPO[[#This Row],[Date Gen PO]])</f>
        <v>20</v>
      </c>
      <c r="AB783" s="192" t="str">
        <f>IF(RawDataGenPO[[#This Row],[GRN-PO date (Day)]]&gt;RawDataGenPO[[#This Row],[Lead time delivery (day)]],"over deliverry","Ontime")</f>
        <v>Ontime</v>
      </c>
      <c r="AC783" s="195"/>
    </row>
    <row r="784" spans="1:29" s="6" customFormat="1" ht="14.25" x14ac:dyDescent="0.25">
      <c r="A784" s="4">
        <f>ROW()-ROW(RawDataGenPO[[#Headers],[No.]])</f>
        <v>783</v>
      </c>
      <c r="B784" s="35" t="s">
        <v>18</v>
      </c>
      <c r="C784" s="73">
        <v>45639</v>
      </c>
      <c r="D784" s="38"/>
      <c r="E784" s="38"/>
      <c r="F784" s="73">
        <v>45639</v>
      </c>
      <c r="G784" s="4" t="s">
        <v>1662</v>
      </c>
      <c r="H784" s="4" t="s">
        <v>1670</v>
      </c>
      <c r="I784" s="156">
        <f>IF(RawDataGenPO[[#This Row],[PO No.]]="","",RawDataGenPO[[#This Row],[DMY Create PR]]+7)</f>
        <v>45646</v>
      </c>
      <c r="J784" s="156"/>
      <c r="K784" s="153">
        <v>45</v>
      </c>
      <c r="L784" s="4" t="s">
        <v>1673</v>
      </c>
      <c r="M784" s="35" t="s">
        <v>187</v>
      </c>
      <c r="N784" s="35" t="s">
        <v>23</v>
      </c>
      <c r="O784" s="3">
        <v>4</v>
      </c>
      <c r="P784" s="124" t="s">
        <v>1674</v>
      </c>
      <c r="Q784" s="40">
        <v>5</v>
      </c>
      <c r="R784" s="4" t="s">
        <v>221</v>
      </c>
      <c r="S784" s="113">
        <f>RawDataGenPO[[#This Row],[Total price]]/RawDataGenPO[[#This Row],[Qty'']]</f>
        <v>240</v>
      </c>
      <c r="T784" s="46">
        <v>1200</v>
      </c>
      <c r="U784" s="16"/>
      <c r="V784" s="35" t="s">
        <v>406</v>
      </c>
      <c r="W784" s="146" t="s">
        <v>9</v>
      </c>
      <c r="X784" s="4" t="s">
        <v>1672</v>
      </c>
      <c r="Y784" s="14">
        <v>45666</v>
      </c>
      <c r="Z784" s="14"/>
      <c r="AA784" s="191">
        <f>IF(RawDataGenPO[[#This Row],[Date Gen PO]]="","",RawDataGenPO[[#This Row],[Date recive bill]]-RawDataGenPO[[#This Row],[Date Gen PO]])</f>
        <v>20</v>
      </c>
      <c r="AB784" s="192" t="str">
        <f>IF(RawDataGenPO[[#This Row],[GRN-PO date (Day)]]&gt;RawDataGenPO[[#This Row],[Lead time delivery (day)]],"over deliverry","Ontime")</f>
        <v>Ontime</v>
      </c>
      <c r="AC784" s="195"/>
    </row>
    <row r="785" spans="1:29" s="6" customFormat="1" ht="14.25" x14ac:dyDescent="0.25">
      <c r="A785" s="4">
        <f>ROW()-ROW(RawDataGenPO[[#Headers],[No.]])</f>
        <v>784</v>
      </c>
      <c r="B785" s="35" t="s">
        <v>18</v>
      </c>
      <c r="C785" s="73">
        <v>45639</v>
      </c>
      <c r="D785" s="38"/>
      <c r="E785" s="38"/>
      <c r="F785" s="73">
        <v>45639</v>
      </c>
      <c r="G785" s="4" t="s">
        <v>1675</v>
      </c>
      <c r="H785" s="4" t="s">
        <v>1676</v>
      </c>
      <c r="I785" s="156">
        <f>IF(RawDataGenPO[[#This Row],[PO No.]]="","",RawDataGenPO[[#This Row],[DMY Create PR]]+7)</f>
        <v>45646</v>
      </c>
      <c r="J785" s="156"/>
      <c r="K785" s="153">
        <v>45</v>
      </c>
      <c r="L785" s="4" t="s">
        <v>1273</v>
      </c>
      <c r="M785" s="35" t="s">
        <v>181</v>
      </c>
      <c r="N785" s="35" t="s">
        <v>24</v>
      </c>
      <c r="O785" s="3">
        <v>1</v>
      </c>
      <c r="P785" s="124" t="s">
        <v>1677</v>
      </c>
      <c r="Q785" s="40">
        <v>1</v>
      </c>
      <c r="R785" s="4" t="s">
        <v>481</v>
      </c>
      <c r="S785" s="113">
        <f>RawDataGenPO[[#This Row],[Total price]]/RawDataGenPO[[#This Row],[Qty'']]</f>
        <v>7500</v>
      </c>
      <c r="T785" s="46">
        <v>7500</v>
      </c>
      <c r="U785" s="16"/>
      <c r="V785" s="35" t="s">
        <v>195</v>
      </c>
      <c r="W785" s="146" t="s">
        <v>9</v>
      </c>
      <c r="X785" s="4" t="s">
        <v>1678</v>
      </c>
      <c r="Y785" s="14">
        <v>45666</v>
      </c>
      <c r="Z785" s="14"/>
      <c r="AA785" s="191">
        <f>IF(RawDataGenPO[[#This Row],[Date Gen PO]]="","",RawDataGenPO[[#This Row],[Date recive bill]]-RawDataGenPO[[#This Row],[Date Gen PO]])</f>
        <v>20</v>
      </c>
      <c r="AB785" s="192" t="str">
        <f>IF(RawDataGenPO[[#This Row],[GRN-PO date (Day)]]&gt;RawDataGenPO[[#This Row],[Lead time delivery (day)]],"over deliverry","Ontime")</f>
        <v>Ontime</v>
      </c>
      <c r="AC785" s="195"/>
    </row>
    <row r="786" spans="1:29" s="6" customFormat="1" ht="14.25" x14ac:dyDescent="0.25">
      <c r="A786" s="4">
        <f>ROW()-ROW(RawDataGenPO[[#Headers],[No.]])</f>
        <v>785</v>
      </c>
      <c r="B786" s="35" t="s">
        <v>18</v>
      </c>
      <c r="C786" s="73">
        <v>45639</v>
      </c>
      <c r="D786" s="38"/>
      <c r="E786" s="38"/>
      <c r="F786" s="73">
        <v>45639</v>
      </c>
      <c r="G786" s="4" t="s">
        <v>1675</v>
      </c>
      <c r="H786" s="4" t="s">
        <v>1676</v>
      </c>
      <c r="I786" s="156">
        <f>IF(RawDataGenPO[[#This Row],[PO No.]]="","",RawDataGenPO[[#This Row],[DMY Create PR]]+7)</f>
        <v>45646</v>
      </c>
      <c r="J786" s="156"/>
      <c r="K786" s="153">
        <v>45</v>
      </c>
      <c r="L786" s="4" t="s">
        <v>1273</v>
      </c>
      <c r="M786" s="35" t="s">
        <v>181</v>
      </c>
      <c r="N786" s="35" t="s">
        <v>24</v>
      </c>
      <c r="O786" s="3">
        <v>2</v>
      </c>
      <c r="P786" s="124" t="s">
        <v>1679</v>
      </c>
      <c r="Q786" s="40">
        <v>2</v>
      </c>
      <c r="R786" s="4" t="s">
        <v>481</v>
      </c>
      <c r="S786" s="113">
        <f>RawDataGenPO[[#This Row],[Total price]]/RawDataGenPO[[#This Row],[Qty'']]</f>
        <v>1200</v>
      </c>
      <c r="T786" s="46">
        <v>2400</v>
      </c>
      <c r="U786" s="16"/>
      <c r="V786" s="35" t="s">
        <v>195</v>
      </c>
      <c r="W786" s="146" t="s">
        <v>9</v>
      </c>
      <c r="X786" s="4" t="s">
        <v>1678</v>
      </c>
      <c r="Y786" s="14">
        <v>45666</v>
      </c>
      <c r="Z786" s="14"/>
      <c r="AA786" s="191">
        <f>IF(RawDataGenPO[[#This Row],[Date Gen PO]]="","",RawDataGenPO[[#This Row],[Date recive bill]]-RawDataGenPO[[#This Row],[Date Gen PO]])</f>
        <v>20</v>
      </c>
      <c r="AB786" s="192" t="str">
        <f>IF(RawDataGenPO[[#This Row],[GRN-PO date (Day)]]&gt;RawDataGenPO[[#This Row],[Lead time delivery (day)]],"over deliverry","Ontime")</f>
        <v>Ontime</v>
      </c>
      <c r="AC786" s="195"/>
    </row>
    <row r="787" spans="1:29" s="6" customFormat="1" ht="14.25" x14ac:dyDescent="0.25">
      <c r="A787" s="4">
        <f>ROW()-ROW(RawDataGenPO[[#Headers],[No.]])</f>
        <v>786</v>
      </c>
      <c r="B787" s="35" t="s">
        <v>18</v>
      </c>
      <c r="C787" s="73">
        <v>45639</v>
      </c>
      <c r="D787" s="38"/>
      <c r="E787" s="38"/>
      <c r="F787" s="73">
        <v>45639</v>
      </c>
      <c r="G787" s="4" t="s">
        <v>1675</v>
      </c>
      <c r="H787" s="4" t="s">
        <v>1676</v>
      </c>
      <c r="I787" s="156">
        <f>IF(RawDataGenPO[[#This Row],[PO No.]]="","",RawDataGenPO[[#This Row],[DMY Create PR]]+7)</f>
        <v>45646</v>
      </c>
      <c r="J787" s="156"/>
      <c r="K787" s="153">
        <v>45</v>
      </c>
      <c r="L787" s="4" t="s">
        <v>1273</v>
      </c>
      <c r="M787" s="35" t="s">
        <v>181</v>
      </c>
      <c r="N787" s="35" t="s">
        <v>24</v>
      </c>
      <c r="O787" s="3">
        <v>3</v>
      </c>
      <c r="P787" s="124" t="s">
        <v>1301</v>
      </c>
      <c r="Q787" s="40">
        <v>1</v>
      </c>
      <c r="R787" s="4" t="s">
        <v>481</v>
      </c>
      <c r="S787" s="113">
        <f>RawDataGenPO[[#This Row],[Total price]]/RawDataGenPO[[#This Row],[Qty'']]</f>
        <v>1200</v>
      </c>
      <c r="T787" s="46">
        <v>1200</v>
      </c>
      <c r="U787" s="16"/>
      <c r="V787" s="35" t="s">
        <v>195</v>
      </c>
      <c r="W787" s="146" t="s">
        <v>9</v>
      </c>
      <c r="X787" s="4" t="s">
        <v>1678</v>
      </c>
      <c r="Y787" s="14">
        <v>45666</v>
      </c>
      <c r="Z787" s="14"/>
      <c r="AA787" s="191">
        <f>IF(RawDataGenPO[[#This Row],[Date Gen PO]]="","",RawDataGenPO[[#This Row],[Date recive bill]]-RawDataGenPO[[#This Row],[Date Gen PO]])</f>
        <v>20</v>
      </c>
      <c r="AB787" s="192" t="str">
        <f>IF(RawDataGenPO[[#This Row],[GRN-PO date (Day)]]&gt;RawDataGenPO[[#This Row],[Lead time delivery (day)]],"over deliverry","Ontime")</f>
        <v>Ontime</v>
      </c>
      <c r="AC787" s="195"/>
    </row>
    <row r="788" spans="1:29" s="6" customFormat="1" ht="14.25" x14ac:dyDescent="0.25">
      <c r="A788" s="4">
        <f>ROW()-ROW(RawDataGenPO[[#Headers],[No.]])</f>
        <v>787</v>
      </c>
      <c r="B788" s="35" t="s">
        <v>18</v>
      </c>
      <c r="C788" s="73">
        <v>45639</v>
      </c>
      <c r="D788" s="38"/>
      <c r="E788" s="38"/>
      <c r="F788" s="73">
        <v>45639</v>
      </c>
      <c r="G788" s="4" t="s">
        <v>1675</v>
      </c>
      <c r="H788" s="4" t="s">
        <v>1676</v>
      </c>
      <c r="I788" s="156">
        <f>IF(RawDataGenPO[[#This Row],[PO No.]]="","",RawDataGenPO[[#This Row],[DMY Create PR]]+7)</f>
        <v>45646</v>
      </c>
      <c r="J788" s="156"/>
      <c r="K788" s="153">
        <v>45</v>
      </c>
      <c r="L788" s="4" t="s">
        <v>1273</v>
      </c>
      <c r="M788" s="35" t="s">
        <v>181</v>
      </c>
      <c r="N788" s="35" t="s">
        <v>24</v>
      </c>
      <c r="O788" s="3">
        <v>4</v>
      </c>
      <c r="P788" s="124" t="s">
        <v>1680</v>
      </c>
      <c r="Q788" s="40">
        <v>4</v>
      </c>
      <c r="R788" s="4" t="s">
        <v>481</v>
      </c>
      <c r="S788" s="113">
        <f>RawDataGenPO[[#This Row],[Total price]]/RawDataGenPO[[#This Row],[Qty'']]</f>
        <v>1100</v>
      </c>
      <c r="T788" s="46">
        <v>4400</v>
      </c>
      <c r="U788" s="16"/>
      <c r="V788" s="35" t="s">
        <v>195</v>
      </c>
      <c r="W788" s="146" t="s">
        <v>9</v>
      </c>
      <c r="X788" s="4" t="s">
        <v>1678</v>
      </c>
      <c r="Y788" s="14">
        <v>45666</v>
      </c>
      <c r="Z788" s="14"/>
      <c r="AA788" s="191">
        <f>IF(RawDataGenPO[[#This Row],[Date Gen PO]]="","",RawDataGenPO[[#This Row],[Date recive bill]]-RawDataGenPO[[#This Row],[Date Gen PO]])</f>
        <v>20</v>
      </c>
      <c r="AB788" s="192" t="str">
        <f>IF(RawDataGenPO[[#This Row],[GRN-PO date (Day)]]&gt;RawDataGenPO[[#This Row],[Lead time delivery (day)]],"over deliverry","Ontime")</f>
        <v>Ontime</v>
      </c>
      <c r="AC788" s="195"/>
    </row>
    <row r="789" spans="1:29" s="6" customFormat="1" ht="14.25" x14ac:dyDescent="0.25">
      <c r="A789" s="4">
        <f>ROW()-ROW(RawDataGenPO[[#Headers],[No.]])</f>
        <v>788</v>
      </c>
      <c r="B789" s="35" t="s">
        <v>18</v>
      </c>
      <c r="C789" s="73">
        <v>45639</v>
      </c>
      <c r="D789" s="38"/>
      <c r="E789" s="38"/>
      <c r="F789" s="73">
        <v>45639</v>
      </c>
      <c r="G789" s="4" t="s">
        <v>1675</v>
      </c>
      <c r="H789" s="4" t="s">
        <v>1676</v>
      </c>
      <c r="I789" s="156">
        <f>IF(RawDataGenPO[[#This Row],[PO No.]]="","",RawDataGenPO[[#This Row],[DMY Create PR]]+7)</f>
        <v>45646</v>
      </c>
      <c r="J789" s="156"/>
      <c r="K789" s="153">
        <v>45</v>
      </c>
      <c r="L789" s="4" t="s">
        <v>1273</v>
      </c>
      <c r="M789" s="35" t="s">
        <v>181</v>
      </c>
      <c r="N789" s="35" t="s">
        <v>24</v>
      </c>
      <c r="O789" s="3">
        <v>5</v>
      </c>
      <c r="P789" s="124" t="s">
        <v>1681</v>
      </c>
      <c r="Q789" s="40">
        <v>2</v>
      </c>
      <c r="R789" s="4" t="s">
        <v>481</v>
      </c>
      <c r="S789" s="113">
        <f>RawDataGenPO[[#This Row],[Total price]]/RawDataGenPO[[#This Row],[Qty'']]</f>
        <v>1100</v>
      </c>
      <c r="T789" s="46">
        <v>2200</v>
      </c>
      <c r="U789" s="16"/>
      <c r="V789" s="35" t="s">
        <v>195</v>
      </c>
      <c r="W789" s="146" t="s">
        <v>9</v>
      </c>
      <c r="X789" s="4" t="s">
        <v>1678</v>
      </c>
      <c r="Y789" s="14">
        <v>45666</v>
      </c>
      <c r="Z789" s="14"/>
      <c r="AA789" s="191">
        <f>IF(RawDataGenPO[[#This Row],[Date Gen PO]]="","",RawDataGenPO[[#This Row],[Date recive bill]]-RawDataGenPO[[#This Row],[Date Gen PO]])</f>
        <v>20</v>
      </c>
      <c r="AB789" s="192" t="str">
        <f>IF(RawDataGenPO[[#This Row],[GRN-PO date (Day)]]&gt;RawDataGenPO[[#This Row],[Lead time delivery (day)]],"over deliverry","Ontime")</f>
        <v>Ontime</v>
      </c>
      <c r="AC789" s="195"/>
    </row>
    <row r="790" spans="1:29" s="6" customFormat="1" ht="42.75" x14ac:dyDescent="0.25">
      <c r="A790" s="4">
        <f>ROW()-ROW(RawDataGenPO[[#Headers],[No.]])</f>
        <v>789</v>
      </c>
      <c r="B790" s="35" t="s">
        <v>18</v>
      </c>
      <c r="C790" s="73">
        <v>45639</v>
      </c>
      <c r="D790" s="38"/>
      <c r="E790" s="38"/>
      <c r="F790" s="73">
        <v>45639</v>
      </c>
      <c r="G790" s="4" t="s">
        <v>1675</v>
      </c>
      <c r="H790" s="4" t="s">
        <v>1676</v>
      </c>
      <c r="I790" s="155">
        <f>IF(RawDataGenPO[[#This Row],[PO No.]]="","",RawDataGenPO[[#This Row],[DMY Create PR]]+7)</f>
        <v>45646</v>
      </c>
      <c r="J790" s="156"/>
      <c r="K790" s="157">
        <v>45</v>
      </c>
      <c r="L790" s="4" t="s">
        <v>1273</v>
      </c>
      <c r="M790" s="35" t="s">
        <v>181</v>
      </c>
      <c r="N790" s="35" t="s">
        <v>24</v>
      </c>
      <c r="O790" s="3">
        <v>6</v>
      </c>
      <c r="P790" s="124" t="s">
        <v>4126</v>
      </c>
      <c r="Q790" s="40">
        <v>1</v>
      </c>
      <c r="R790" s="4" t="s">
        <v>481</v>
      </c>
      <c r="S790" s="113">
        <f>RawDataGenPO[[#This Row],[Total price]]/RawDataGenPO[[#This Row],[Qty'']]</f>
        <v>3000</v>
      </c>
      <c r="T790" s="46">
        <v>3000</v>
      </c>
      <c r="U790" s="284"/>
      <c r="V790" s="35" t="s">
        <v>195</v>
      </c>
      <c r="W790" s="146" t="s">
        <v>9</v>
      </c>
      <c r="X790" s="4" t="s">
        <v>1678</v>
      </c>
      <c r="Y790" s="14">
        <v>45666</v>
      </c>
      <c r="Z790" s="14"/>
      <c r="AA790" s="191">
        <f>IF(RawDataGenPO[[#This Row],[Date Gen PO]]="","",RawDataGenPO[[#This Row],[Date recive bill]]-RawDataGenPO[[#This Row],[Date Gen PO]])</f>
        <v>20</v>
      </c>
      <c r="AB790" s="192" t="str">
        <f>IF(RawDataGenPO[[#This Row],[GRN-PO date (Day)]]&gt;RawDataGenPO[[#This Row],[Lead time delivery (day)]],"over deliverry","Ontime")</f>
        <v>Ontime</v>
      </c>
      <c r="AC790" s="195"/>
    </row>
    <row r="791" spans="1:29" s="6" customFormat="1" ht="14.25" x14ac:dyDescent="0.25">
      <c r="A791" s="4">
        <f>ROW()-ROW(RawDataGenPO[[#Headers],[No.]])</f>
        <v>790</v>
      </c>
      <c r="B791" s="35" t="s">
        <v>18</v>
      </c>
      <c r="C791" s="73">
        <v>45639</v>
      </c>
      <c r="D791" s="38"/>
      <c r="E791" s="38"/>
      <c r="F791" s="73">
        <v>45639</v>
      </c>
      <c r="G791" s="4" t="s">
        <v>1675</v>
      </c>
      <c r="H791" s="4" t="s">
        <v>1676</v>
      </c>
      <c r="I791" s="156">
        <f>IF(RawDataGenPO[[#This Row],[PO No.]]="","",RawDataGenPO[[#This Row],[DMY Create PR]]+7)</f>
        <v>45646</v>
      </c>
      <c r="J791" s="156"/>
      <c r="K791" s="153">
        <v>45</v>
      </c>
      <c r="L791" s="4" t="s">
        <v>1273</v>
      </c>
      <c r="M791" s="35" t="s">
        <v>181</v>
      </c>
      <c r="N791" s="35" t="s">
        <v>24</v>
      </c>
      <c r="O791" s="3">
        <v>7</v>
      </c>
      <c r="P791" s="124" t="s">
        <v>1682</v>
      </c>
      <c r="Q791" s="40">
        <v>1</v>
      </c>
      <c r="R791" s="4" t="s">
        <v>481</v>
      </c>
      <c r="S791" s="113">
        <f>RawDataGenPO[[#This Row],[Total price]]/RawDataGenPO[[#This Row],[Qty'']]</f>
        <v>6000</v>
      </c>
      <c r="T791" s="46">
        <v>6000</v>
      </c>
      <c r="U791" s="16"/>
      <c r="V791" s="35" t="s">
        <v>195</v>
      </c>
      <c r="W791" s="146" t="s">
        <v>9</v>
      </c>
      <c r="X791" s="4" t="s">
        <v>1678</v>
      </c>
      <c r="Y791" s="14">
        <v>45666</v>
      </c>
      <c r="Z791" s="14"/>
      <c r="AA791" s="191">
        <f>IF(RawDataGenPO[[#This Row],[Date Gen PO]]="","",RawDataGenPO[[#This Row],[Date recive bill]]-RawDataGenPO[[#This Row],[Date Gen PO]])</f>
        <v>20</v>
      </c>
      <c r="AB791" s="192" t="str">
        <f>IF(RawDataGenPO[[#This Row],[GRN-PO date (Day)]]&gt;RawDataGenPO[[#This Row],[Lead time delivery (day)]],"over deliverry","Ontime")</f>
        <v>Ontime</v>
      </c>
      <c r="AC791" s="195"/>
    </row>
    <row r="792" spans="1:29" s="6" customFormat="1" ht="14.25" x14ac:dyDescent="0.25">
      <c r="A792" s="4">
        <f>ROW()-ROW(RawDataGenPO[[#Headers],[No.]])</f>
        <v>791</v>
      </c>
      <c r="B792" s="35" t="s">
        <v>18</v>
      </c>
      <c r="C792" s="73">
        <v>45639</v>
      </c>
      <c r="D792" s="38"/>
      <c r="E792" s="38"/>
      <c r="F792" s="73">
        <v>45639</v>
      </c>
      <c r="G792" s="4" t="s">
        <v>1675</v>
      </c>
      <c r="H792" s="4" t="s">
        <v>1676</v>
      </c>
      <c r="I792" s="156">
        <f>IF(RawDataGenPO[[#This Row],[PO No.]]="","",RawDataGenPO[[#This Row],[DMY Create PR]]+7)</f>
        <v>45646</v>
      </c>
      <c r="J792" s="156"/>
      <c r="K792" s="153">
        <v>45</v>
      </c>
      <c r="L792" s="4" t="s">
        <v>1273</v>
      </c>
      <c r="M792" s="35" t="s">
        <v>181</v>
      </c>
      <c r="N792" s="35" t="s">
        <v>24</v>
      </c>
      <c r="O792" s="3">
        <v>8</v>
      </c>
      <c r="P792" s="124" t="s">
        <v>1683</v>
      </c>
      <c r="Q792" s="40">
        <v>1</v>
      </c>
      <c r="R792" s="4" t="s">
        <v>481</v>
      </c>
      <c r="S792" s="113">
        <f>RawDataGenPO[[#This Row],[Total price]]/RawDataGenPO[[#This Row],[Qty'']]</f>
        <v>15000</v>
      </c>
      <c r="T792" s="46">
        <v>15000</v>
      </c>
      <c r="U792" s="16"/>
      <c r="V792" s="35" t="s">
        <v>195</v>
      </c>
      <c r="W792" s="146" t="s">
        <v>9</v>
      </c>
      <c r="X792" s="4" t="s">
        <v>1678</v>
      </c>
      <c r="Y792" s="14">
        <v>45666</v>
      </c>
      <c r="Z792" s="14"/>
      <c r="AA792" s="191">
        <f>IF(RawDataGenPO[[#This Row],[Date Gen PO]]="","",RawDataGenPO[[#This Row],[Date recive bill]]-RawDataGenPO[[#This Row],[Date Gen PO]])</f>
        <v>20</v>
      </c>
      <c r="AB792" s="192" t="str">
        <f>IF(RawDataGenPO[[#This Row],[GRN-PO date (Day)]]&gt;RawDataGenPO[[#This Row],[Lead time delivery (day)]],"over deliverry","Ontime")</f>
        <v>Ontime</v>
      </c>
      <c r="AC792" s="195"/>
    </row>
    <row r="793" spans="1:29" s="6" customFormat="1" ht="14.25" x14ac:dyDescent="0.25">
      <c r="A793" s="4">
        <f>ROW()-ROW(RawDataGenPO[[#Headers],[No.]])</f>
        <v>792</v>
      </c>
      <c r="B793" s="35" t="s">
        <v>18</v>
      </c>
      <c r="C793" s="73">
        <v>45640</v>
      </c>
      <c r="D793" s="38"/>
      <c r="E793" s="38"/>
      <c r="F793" s="73">
        <v>45640</v>
      </c>
      <c r="G793" s="4" t="s">
        <v>1684</v>
      </c>
      <c r="H793" s="4" t="s">
        <v>1685</v>
      </c>
      <c r="I793" s="156">
        <f>IF(RawDataGenPO[[#This Row],[PO No.]]="","",RawDataGenPO[[#This Row],[DMY Create PR]]+7)</f>
        <v>45647</v>
      </c>
      <c r="J793" s="156"/>
      <c r="K793" s="153">
        <v>45</v>
      </c>
      <c r="L793" s="4" t="s">
        <v>145</v>
      </c>
      <c r="M793" s="35" t="s">
        <v>128</v>
      </c>
      <c r="N793" s="35" t="s">
        <v>93</v>
      </c>
      <c r="O793" s="3">
        <v>1</v>
      </c>
      <c r="P793" s="124" t="s">
        <v>1686</v>
      </c>
      <c r="Q793" s="40">
        <v>2</v>
      </c>
      <c r="R793" s="4" t="s">
        <v>221</v>
      </c>
      <c r="S793" s="113">
        <f>RawDataGenPO[[#This Row],[Total price]]/RawDataGenPO[[#This Row],[Qty'']]</f>
        <v>200</v>
      </c>
      <c r="T793" s="46">
        <v>400</v>
      </c>
      <c r="U793" s="16"/>
      <c r="V793" s="35" t="s">
        <v>1687</v>
      </c>
      <c r="W793" s="146" t="s">
        <v>9</v>
      </c>
      <c r="X793" s="4" t="s">
        <v>1688</v>
      </c>
      <c r="Y793" s="14">
        <v>45684</v>
      </c>
      <c r="Z793" s="14"/>
      <c r="AA793" s="191">
        <f>IF(RawDataGenPO[[#This Row],[Date Gen PO]]="","",RawDataGenPO[[#This Row],[Date recive bill]]-RawDataGenPO[[#This Row],[Date Gen PO]])</f>
        <v>37</v>
      </c>
      <c r="AB793" s="192" t="str">
        <f>IF(RawDataGenPO[[#This Row],[GRN-PO date (Day)]]&gt;RawDataGenPO[[#This Row],[Lead time delivery (day)]],"over deliverry","Ontime")</f>
        <v>Ontime</v>
      </c>
      <c r="AC793" s="195"/>
    </row>
    <row r="794" spans="1:29" s="6" customFormat="1" ht="14.25" x14ac:dyDescent="0.25">
      <c r="A794" s="4">
        <f>ROW()-ROW(RawDataGenPO[[#Headers],[No.]])</f>
        <v>793</v>
      </c>
      <c r="B794" s="35" t="s">
        <v>18</v>
      </c>
      <c r="C794" s="73">
        <v>45640</v>
      </c>
      <c r="D794" s="38"/>
      <c r="E794" s="38"/>
      <c r="F794" s="73">
        <v>45640</v>
      </c>
      <c r="G794" s="4" t="s">
        <v>1684</v>
      </c>
      <c r="H794" s="4" t="s">
        <v>1685</v>
      </c>
      <c r="I794" s="156">
        <f>IF(RawDataGenPO[[#This Row],[PO No.]]="","",RawDataGenPO[[#This Row],[DMY Create PR]]+7)</f>
        <v>45647</v>
      </c>
      <c r="J794" s="156"/>
      <c r="K794" s="153">
        <v>45</v>
      </c>
      <c r="L794" s="4" t="s">
        <v>145</v>
      </c>
      <c r="M794" s="35" t="s">
        <v>128</v>
      </c>
      <c r="N794" s="35" t="s">
        <v>93</v>
      </c>
      <c r="O794" s="3">
        <v>2</v>
      </c>
      <c r="P794" s="124" t="s">
        <v>1689</v>
      </c>
      <c r="Q794" s="40">
        <v>2</v>
      </c>
      <c r="R794" s="4" t="s">
        <v>221</v>
      </c>
      <c r="S794" s="113">
        <f>RawDataGenPO[[#This Row],[Total price]]/RawDataGenPO[[#This Row],[Qty'']]</f>
        <v>200</v>
      </c>
      <c r="T794" s="46">
        <v>400</v>
      </c>
      <c r="U794" s="16"/>
      <c r="V794" s="35" t="s">
        <v>1687</v>
      </c>
      <c r="W794" s="146" t="s">
        <v>9</v>
      </c>
      <c r="X794" s="4" t="s">
        <v>1688</v>
      </c>
      <c r="Y794" s="14">
        <v>45684</v>
      </c>
      <c r="Z794" s="14"/>
      <c r="AA794" s="191">
        <f>IF(RawDataGenPO[[#This Row],[Date Gen PO]]="","",RawDataGenPO[[#This Row],[Date recive bill]]-RawDataGenPO[[#This Row],[Date Gen PO]])</f>
        <v>37</v>
      </c>
      <c r="AB794" s="192" t="str">
        <f>IF(RawDataGenPO[[#This Row],[GRN-PO date (Day)]]&gt;RawDataGenPO[[#This Row],[Lead time delivery (day)]],"over deliverry","Ontime")</f>
        <v>Ontime</v>
      </c>
      <c r="AC794" s="195"/>
    </row>
    <row r="795" spans="1:29" s="6" customFormat="1" ht="14.25" x14ac:dyDescent="0.25">
      <c r="A795" s="4">
        <f>ROW()-ROW(RawDataGenPO[[#Headers],[No.]])</f>
        <v>794</v>
      </c>
      <c r="B795" s="35" t="s">
        <v>18</v>
      </c>
      <c r="C795" s="73">
        <v>45640</v>
      </c>
      <c r="D795" s="38"/>
      <c r="E795" s="38"/>
      <c r="F795" s="73">
        <v>45640</v>
      </c>
      <c r="G795" s="4" t="s">
        <v>1684</v>
      </c>
      <c r="H795" s="4" t="s">
        <v>1685</v>
      </c>
      <c r="I795" s="156">
        <f>IF(RawDataGenPO[[#This Row],[PO No.]]="","",RawDataGenPO[[#This Row],[DMY Create PR]]+7)</f>
        <v>45647</v>
      </c>
      <c r="J795" s="156"/>
      <c r="K795" s="153">
        <v>45</v>
      </c>
      <c r="L795" s="4" t="s">
        <v>145</v>
      </c>
      <c r="M795" s="35" t="s">
        <v>128</v>
      </c>
      <c r="N795" s="35" t="s">
        <v>93</v>
      </c>
      <c r="O795" s="3">
        <v>3</v>
      </c>
      <c r="P795" s="124" t="s">
        <v>1690</v>
      </c>
      <c r="Q795" s="40">
        <v>4</v>
      </c>
      <c r="R795" s="4" t="s">
        <v>221</v>
      </c>
      <c r="S795" s="113">
        <f>RawDataGenPO[[#This Row],[Total price]]/RawDataGenPO[[#This Row],[Qty'']]</f>
        <v>500</v>
      </c>
      <c r="T795" s="46">
        <v>2000</v>
      </c>
      <c r="U795" s="16"/>
      <c r="V795" s="35" t="s">
        <v>1687</v>
      </c>
      <c r="W795" s="146" t="s">
        <v>9</v>
      </c>
      <c r="X795" s="4" t="s">
        <v>1688</v>
      </c>
      <c r="Y795" s="14">
        <v>45684</v>
      </c>
      <c r="Z795" s="14"/>
      <c r="AA795" s="191">
        <f>IF(RawDataGenPO[[#This Row],[Date Gen PO]]="","",RawDataGenPO[[#This Row],[Date recive bill]]-RawDataGenPO[[#This Row],[Date Gen PO]])</f>
        <v>37</v>
      </c>
      <c r="AB795" s="192" t="str">
        <f>IF(RawDataGenPO[[#This Row],[GRN-PO date (Day)]]&gt;RawDataGenPO[[#This Row],[Lead time delivery (day)]],"over deliverry","Ontime")</f>
        <v>Ontime</v>
      </c>
      <c r="AC795" s="195"/>
    </row>
    <row r="796" spans="1:29" s="6" customFormat="1" ht="14.25" x14ac:dyDescent="0.25">
      <c r="A796" s="4">
        <f>ROW()-ROW(RawDataGenPO[[#Headers],[No.]])</f>
        <v>795</v>
      </c>
      <c r="B796" s="35" t="s">
        <v>18</v>
      </c>
      <c r="C796" s="73">
        <v>45640</v>
      </c>
      <c r="D796" s="38"/>
      <c r="E796" s="38"/>
      <c r="F796" s="73">
        <v>45640</v>
      </c>
      <c r="G796" s="4" t="s">
        <v>1684</v>
      </c>
      <c r="H796" s="4" t="s">
        <v>1685</v>
      </c>
      <c r="I796" s="156">
        <f>IF(RawDataGenPO[[#This Row],[PO No.]]="","",RawDataGenPO[[#This Row],[DMY Create PR]]+7)</f>
        <v>45647</v>
      </c>
      <c r="J796" s="156"/>
      <c r="K796" s="153">
        <v>45</v>
      </c>
      <c r="L796" s="4" t="s">
        <v>145</v>
      </c>
      <c r="M796" s="35" t="s">
        <v>128</v>
      </c>
      <c r="N796" s="35" t="s">
        <v>93</v>
      </c>
      <c r="O796" s="3">
        <v>4</v>
      </c>
      <c r="P796" s="124" t="s">
        <v>1691</v>
      </c>
      <c r="Q796" s="40">
        <v>4</v>
      </c>
      <c r="R796" s="4" t="s">
        <v>221</v>
      </c>
      <c r="S796" s="113">
        <f>RawDataGenPO[[#This Row],[Total price]]/RawDataGenPO[[#This Row],[Qty'']]</f>
        <v>250</v>
      </c>
      <c r="T796" s="46">
        <v>1000</v>
      </c>
      <c r="U796" s="16"/>
      <c r="V796" s="35" t="s">
        <v>1687</v>
      </c>
      <c r="W796" s="146" t="s">
        <v>9</v>
      </c>
      <c r="X796" s="4" t="s">
        <v>1688</v>
      </c>
      <c r="Y796" s="14">
        <v>45684</v>
      </c>
      <c r="Z796" s="14"/>
      <c r="AA796" s="191">
        <f>IF(RawDataGenPO[[#This Row],[Date Gen PO]]="","",RawDataGenPO[[#This Row],[Date recive bill]]-RawDataGenPO[[#This Row],[Date Gen PO]])</f>
        <v>37</v>
      </c>
      <c r="AB796" s="192" t="str">
        <f>IF(RawDataGenPO[[#This Row],[GRN-PO date (Day)]]&gt;RawDataGenPO[[#This Row],[Lead time delivery (day)]],"over deliverry","Ontime")</f>
        <v>Ontime</v>
      </c>
      <c r="AC796" s="195"/>
    </row>
    <row r="797" spans="1:29" s="6" customFormat="1" ht="14.25" x14ac:dyDescent="0.25">
      <c r="A797" s="4">
        <f>ROW()-ROW(RawDataGenPO[[#Headers],[No.]])</f>
        <v>796</v>
      </c>
      <c r="B797" s="35" t="s">
        <v>18</v>
      </c>
      <c r="C797" s="73">
        <v>45640</v>
      </c>
      <c r="D797" s="38"/>
      <c r="E797" s="38"/>
      <c r="F797" s="73">
        <v>45640</v>
      </c>
      <c r="G797" s="4" t="s">
        <v>1684</v>
      </c>
      <c r="H797" s="4" t="s">
        <v>1685</v>
      </c>
      <c r="I797" s="156">
        <f>IF(RawDataGenPO[[#This Row],[PO No.]]="","",RawDataGenPO[[#This Row],[DMY Create PR]]+7)</f>
        <v>45647</v>
      </c>
      <c r="J797" s="156"/>
      <c r="K797" s="153">
        <v>45</v>
      </c>
      <c r="L797" s="4" t="s">
        <v>145</v>
      </c>
      <c r="M797" s="35" t="s">
        <v>128</v>
      </c>
      <c r="N797" s="35" t="s">
        <v>93</v>
      </c>
      <c r="O797" s="3">
        <v>5</v>
      </c>
      <c r="P797" s="124" t="s">
        <v>1692</v>
      </c>
      <c r="Q797" s="40">
        <v>1</v>
      </c>
      <c r="R797" s="4" t="s">
        <v>221</v>
      </c>
      <c r="S797" s="113">
        <f>RawDataGenPO[[#This Row],[Total price]]/RawDataGenPO[[#This Row],[Qty'']]</f>
        <v>1500</v>
      </c>
      <c r="T797" s="46">
        <v>1500</v>
      </c>
      <c r="U797" s="16"/>
      <c r="V797" s="35" t="s">
        <v>1687</v>
      </c>
      <c r="W797" s="146" t="s">
        <v>9</v>
      </c>
      <c r="X797" s="4" t="s">
        <v>1688</v>
      </c>
      <c r="Y797" s="14">
        <v>45684</v>
      </c>
      <c r="Z797" s="14"/>
      <c r="AA797" s="191">
        <f>IF(RawDataGenPO[[#This Row],[Date Gen PO]]="","",RawDataGenPO[[#This Row],[Date recive bill]]-RawDataGenPO[[#This Row],[Date Gen PO]])</f>
        <v>37</v>
      </c>
      <c r="AB797" s="192" t="str">
        <f>IF(RawDataGenPO[[#This Row],[GRN-PO date (Day)]]&gt;RawDataGenPO[[#This Row],[Lead time delivery (day)]],"over deliverry","Ontime")</f>
        <v>Ontime</v>
      </c>
      <c r="AC797" s="195"/>
    </row>
    <row r="798" spans="1:29" s="6" customFormat="1" ht="14.25" x14ac:dyDescent="0.25">
      <c r="A798" s="4">
        <f>ROW()-ROW(RawDataGenPO[[#Headers],[No.]])</f>
        <v>797</v>
      </c>
      <c r="B798" s="35" t="s">
        <v>18</v>
      </c>
      <c r="C798" s="73">
        <v>45640</v>
      </c>
      <c r="D798" s="38"/>
      <c r="E798" s="38"/>
      <c r="F798" s="73">
        <v>45640</v>
      </c>
      <c r="G798" s="4" t="s">
        <v>1684</v>
      </c>
      <c r="H798" s="4" t="s">
        <v>1685</v>
      </c>
      <c r="I798" s="156">
        <f>IF(RawDataGenPO[[#This Row],[PO No.]]="","",RawDataGenPO[[#This Row],[DMY Create PR]]+7)</f>
        <v>45647</v>
      </c>
      <c r="J798" s="156"/>
      <c r="K798" s="153">
        <v>45</v>
      </c>
      <c r="L798" s="4" t="s">
        <v>145</v>
      </c>
      <c r="M798" s="35" t="s">
        <v>128</v>
      </c>
      <c r="N798" s="35" t="s">
        <v>93</v>
      </c>
      <c r="O798" s="3">
        <v>6</v>
      </c>
      <c r="P798" s="124" t="s">
        <v>1693</v>
      </c>
      <c r="Q798" s="40">
        <v>1</v>
      </c>
      <c r="R798" s="4" t="s">
        <v>221</v>
      </c>
      <c r="S798" s="113">
        <f>RawDataGenPO[[#This Row],[Total price]]/RawDataGenPO[[#This Row],[Qty'']]</f>
        <v>1500</v>
      </c>
      <c r="T798" s="46">
        <v>1500</v>
      </c>
      <c r="U798" s="16"/>
      <c r="V798" s="35" t="s">
        <v>1687</v>
      </c>
      <c r="W798" s="146" t="s">
        <v>9</v>
      </c>
      <c r="X798" s="4" t="s">
        <v>1688</v>
      </c>
      <c r="Y798" s="14">
        <v>45684</v>
      </c>
      <c r="Z798" s="14"/>
      <c r="AA798" s="191">
        <f>IF(RawDataGenPO[[#This Row],[Date Gen PO]]="","",RawDataGenPO[[#This Row],[Date recive bill]]-RawDataGenPO[[#This Row],[Date Gen PO]])</f>
        <v>37</v>
      </c>
      <c r="AB798" s="192" t="str">
        <f>IF(RawDataGenPO[[#This Row],[GRN-PO date (Day)]]&gt;RawDataGenPO[[#This Row],[Lead time delivery (day)]],"over deliverry","Ontime")</f>
        <v>Ontime</v>
      </c>
      <c r="AC798" s="195"/>
    </row>
    <row r="799" spans="1:29" s="6" customFormat="1" ht="14.25" x14ac:dyDescent="0.25">
      <c r="A799" s="4">
        <f>ROW()-ROW(RawDataGenPO[[#Headers],[No.]])</f>
        <v>798</v>
      </c>
      <c r="B799" s="35" t="s">
        <v>18</v>
      </c>
      <c r="C799" s="73">
        <v>45640</v>
      </c>
      <c r="D799" s="38"/>
      <c r="E799" s="38"/>
      <c r="F799" s="73">
        <v>45640</v>
      </c>
      <c r="G799" s="4" t="s">
        <v>1684</v>
      </c>
      <c r="H799" s="4" t="s">
        <v>1685</v>
      </c>
      <c r="I799" s="156">
        <f>IF(RawDataGenPO[[#This Row],[PO No.]]="","",RawDataGenPO[[#This Row],[DMY Create PR]]+7)</f>
        <v>45647</v>
      </c>
      <c r="J799" s="156"/>
      <c r="K799" s="153">
        <v>45</v>
      </c>
      <c r="L799" s="4" t="s">
        <v>145</v>
      </c>
      <c r="M799" s="35" t="s">
        <v>128</v>
      </c>
      <c r="N799" s="35" t="s">
        <v>93</v>
      </c>
      <c r="O799" s="3">
        <v>7</v>
      </c>
      <c r="P799" s="124" t="s">
        <v>1694</v>
      </c>
      <c r="Q799" s="40">
        <v>1</v>
      </c>
      <c r="R799" s="4" t="s">
        <v>221</v>
      </c>
      <c r="S799" s="113">
        <f>RawDataGenPO[[#This Row],[Total price]]/RawDataGenPO[[#This Row],[Qty'']]</f>
        <v>1500</v>
      </c>
      <c r="T799" s="46">
        <v>1500</v>
      </c>
      <c r="U799" s="16"/>
      <c r="V799" s="35" t="s">
        <v>1687</v>
      </c>
      <c r="W799" s="146" t="s">
        <v>9</v>
      </c>
      <c r="X799" s="4" t="s">
        <v>1688</v>
      </c>
      <c r="Y799" s="14">
        <v>45684</v>
      </c>
      <c r="Z799" s="14"/>
      <c r="AA799" s="191">
        <f>IF(RawDataGenPO[[#This Row],[Date Gen PO]]="","",RawDataGenPO[[#This Row],[Date recive bill]]-RawDataGenPO[[#This Row],[Date Gen PO]])</f>
        <v>37</v>
      </c>
      <c r="AB799" s="192" t="str">
        <f>IF(RawDataGenPO[[#This Row],[GRN-PO date (Day)]]&gt;RawDataGenPO[[#This Row],[Lead time delivery (day)]],"over deliverry","Ontime")</f>
        <v>Ontime</v>
      </c>
      <c r="AC799" s="195"/>
    </row>
    <row r="800" spans="1:29" s="6" customFormat="1" ht="14.25" x14ac:dyDescent="0.25">
      <c r="A800" s="4">
        <f>ROW()-ROW(RawDataGenPO[[#Headers],[No.]])</f>
        <v>799</v>
      </c>
      <c r="B800" s="35" t="s">
        <v>18</v>
      </c>
      <c r="C800" s="73">
        <v>45640</v>
      </c>
      <c r="D800" s="38"/>
      <c r="E800" s="38"/>
      <c r="F800" s="73">
        <v>45640</v>
      </c>
      <c r="G800" s="4" t="s">
        <v>1684</v>
      </c>
      <c r="H800" s="4" t="s">
        <v>1685</v>
      </c>
      <c r="I800" s="156">
        <f>IF(RawDataGenPO[[#This Row],[PO No.]]="","",RawDataGenPO[[#This Row],[DMY Create PR]]+7)</f>
        <v>45647</v>
      </c>
      <c r="J800" s="156"/>
      <c r="K800" s="153">
        <v>45</v>
      </c>
      <c r="L800" s="4" t="s">
        <v>145</v>
      </c>
      <c r="M800" s="35" t="s">
        <v>128</v>
      </c>
      <c r="N800" s="35" t="s">
        <v>93</v>
      </c>
      <c r="O800" s="3">
        <v>8</v>
      </c>
      <c r="P800" s="124" t="s">
        <v>1695</v>
      </c>
      <c r="Q800" s="40">
        <v>4</v>
      </c>
      <c r="R800" s="4" t="s">
        <v>221</v>
      </c>
      <c r="S800" s="113">
        <f>RawDataGenPO[[#This Row],[Total price]]/RawDataGenPO[[#This Row],[Qty'']]</f>
        <v>250</v>
      </c>
      <c r="T800" s="46">
        <v>1000</v>
      </c>
      <c r="U800" s="16"/>
      <c r="V800" s="35" t="s">
        <v>1687</v>
      </c>
      <c r="W800" s="146" t="s">
        <v>9</v>
      </c>
      <c r="X800" s="4" t="s">
        <v>1688</v>
      </c>
      <c r="Y800" s="14">
        <v>45684</v>
      </c>
      <c r="Z800" s="14"/>
      <c r="AA800" s="191">
        <f>IF(RawDataGenPO[[#This Row],[Date Gen PO]]="","",RawDataGenPO[[#This Row],[Date recive bill]]-RawDataGenPO[[#This Row],[Date Gen PO]])</f>
        <v>37</v>
      </c>
      <c r="AB800" s="192" t="str">
        <f>IF(RawDataGenPO[[#This Row],[GRN-PO date (Day)]]&gt;RawDataGenPO[[#This Row],[Lead time delivery (day)]],"over deliverry","Ontime")</f>
        <v>Ontime</v>
      </c>
      <c r="AC800" s="195"/>
    </row>
    <row r="801" spans="1:29" ht="42.75" x14ac:dyDescent="0.25">
      <c r="A801" s="4">
        <f>ROW()-ROW(RawDataGenPO[[#Headers],[No.]])</f>
        <v>800</v>
      </c>
      <c r="B801" s="35" t="s">
        <v>18</v>
      </c>
      <c r="C801" s="73">
        <v>45640</v>
      </c>
      <c r="F801" s="73">
        <v>45640</v>
      </c>
      <c r="G801" s="4" t="s">
        <v>1696</v>
      </c>
      <c r="H801" s="4" t="s">
        <v>1697</v>
      </c>
      <c r="I801" s="156">
        <f>IF(RawDataGenPO[[#This Row],[PO No.]]="","",RawDataGenPO[[#This Row],[DMY Create PR]]+7)</f>
        <v>45647</v>
      </c>
      <c r="J801" s="156"/>
      <c r="K801" s="153">
        <v>160</v>
      </c>
      <c r="L801" s="4" t="s">
        <v>1273</v>
      </c>
      <c r="M801" s="35" t="s">
        <v>257</v>
      </c>
      <c r="N801" s="35" t="s">
        <v>36</v>
      </c>
      <c r="O801" s="3">
        <v>1</v>
      </c>
      <c r="P801" s="124" t="s">
        <v>1698</v>
      </c>
      <c r="Q801" s="40">
        <v>1</v>
      </c>
      <c r="R801" s="4" t="s">
        <v>1699</v>
      </c>
      <c r="S801" s="113">
        <f>RawDataGenPO[[#This Row],[Total price]]/RawDataGenPO[[#This Row],[Qty'']]</f>
        <v>22500</v>
      </c>
      <c r="T801" s="46">
        <v>22500</v>
      </c>
      <c r="U801" s="16"/>
      <c r="V801" s="35" t="s">
        <v>1222</v>
      </c>
      <c r="W801" s="146" t="s">
        <v>9</v>
      </c>
      <c r="X801" s="4" t="s">
        <v>1700</v>
      </c>
      <c r="Y801" s="14">
        <v>45785</v>
      </c>
      <c r="AA801" s="191">
        <f>IF(RawDataGenPO[[#This Row],[Date Gen PO]]="","",RawDataGenPO[[#This Row],[Date recive bill]]-RawDataGenPO[[#This Row],[Date Gen PO]])</f>
        <v>138</v>
      </c>
      <c r="AB801" s="192" t="str">
        <f>IF(RawDataGenPO[[#This Row],[GRN-PO date (Day)]]&gt;RawDataGenPO[[#This Row],[Lead time delivery (day)]],"over deliverry","Ontime")</f>
        <v>Ontime</v>
      </c>
      <c r="AC801" s="195"/>
    </row>
    <row r="802" spans="1:29" ht="57" x14ac:dyDescent="0.25">
      <c r="A802" s="4">
        <f>ROW()-ROW(RawDataGenPO[[#Headers],[No.]])</f>
        <v>801</v>
      </c>
      <c r="B802" s="35" t="s">
        <v>18</v>
      </c>
      <c r="C802" s="73">
        <v>45640</v>
      </c>
      <c r="F802" s="73">
        <v>45640</v>
      </c>
      <c r="G802" s="4" t="s">
        <v>1696</v>
      </c>
      <c r="H802" s="4" t="s">
        <v>1697</v>
      </c>
      <c r="I802" s="156">
        <f>IF(RawDataGenPO[[#This Row],[PO No.]]="","",RawDataGenPO[[#This Row],[DMY Create PR]]+7)</f>
        <v>45647</v>
      </c>
      <c r="J802" s="156"/>
      <c r="K802" s="153">
        <v>160</v>
      </c>
      <c r="L802" s="4" t="s">
        <v>1273</v>
      </c>
      <c r="M802" s="35" t="s">
        <v>257</v>
      </c>
      <c r="N802" s="35" t="s">
        <v>27</v>
      </c>
      <c r="O802" s="3">
        <v>2</v>
      </c>
      <c r="P802" s="124" t="s">
        <v>1701</v>
      </c>
      <c r="Q802" s="40">
        <v>1</v>
      </c>
      <c r="R802" s="4" t="s">
        <v>1699</v>
      </c>
      <c r="S802" s="113">
        <f>RawDataGenPO[[#This Row],[Total price]]/RawDataGenPO[[#This Row],[Qty'']]</f>
        <v>9000</v>
      </c>
      <c r="T802" s="46">
        <v>9000</v>
      </c>
      <c r="U802" s="16"/>
      <c r="V802" s="35" t="s">
        <v>1222</v>
      </c>
      <c r="W802" s="146" t="s">
        <v>9</v>
      </c>
      <c r="X802" s="4" t="s">
        <v>1700</v>
      </c>
      <c r="Y802" s="14">
        <v>45785</v>
      </c>
      <c r="AA802" s="191">
        <f>IF(RawDataGenPO[[#This Row],[Date Gen PO]]="","",RawDataGenPO[[#This Row],[Date recive bill]]-RawDataGenPO[[#This Row],[Date Gen PO]])</f>
        <v>138</v>
      </c>
      <c r="AB802" s="192" t="str">
        <f>IF(RawDataGenPO[[#This Row],[GRN-PO date (Day)]]&gt;RawDataGenPO[[#This Row],[Lead time delivery (day)]],"over deliverry","Ontime")</f>
        <v>Ontime</v>
      </c>
      <c r="AC802" s="195"/>
    </row>
    <row r="803" spans="1:29" ht="28.5" x14ac:dyDescent="0.25">
      <c r="A803" s="4">
        <f>ROW()-ROW(RawDataGenPO[[#Headers],[No.]])</f>
        <v>802</v>
      </c>
      <c r="B803" s="35" t="s">
        <v>18</v>
      </c>
      <c r="C803" s="73">
        <v>45640</v>
      </c>
      <c r="F803" s="73">
        <v>45640</v>
      </c>
      <c r="G803" s="4" t="s">
        <v>1696</v>
      </c>
      <c r="H803" s="4" t="s">
        <v>1697</v>
      </c>
      <c r="I803" s="156">
        <f>IF(RawDataGenPO[[#This Row],[PO No.]]="","",RawDataGenPO[[#This Row],[DMY Create PR]]+7)</f>
        <v>45647</v>
      </c>
      <c r="J803" s="156"/>
      <c r="K803" s="153">
        <v>160</v>
      </c>
      <c r="L803" s="4" t="s">
        <v>1273</v>
      </c>
      <c r="M803" s="35" t="s">
        <v>257</v>
      </c>
      <c r="N803" s="35" t="s">
        <v>27</v>
      </c>
      <c r="O803" s="3">
        <v>3</v>
      </c>
      <c r="P803" s="124" t="s">
        <v>1702</v>
      </c>
      <c r="Q803" s="40">
        <v>1</v>
      </c>
      <c r="R803" s="4" t="s">
        <v>1699</v>
      </c>
      <c r="S803" s="113">
        <f>RawDataGenPO[[#This Row],[Total price]]/RawDataGenPO[[#This Row],[Qty'']]</f>
        <v>10300</v>
      </c>
      <c r="T803" s="46">
        <v>10300</v>
      </c>
      <c r="U803" s="16"/>
      <c r="V803" s="35" t="s">
        <v>1222</v>
      </c>
      <c r="W803" s="146" t="s">
        <v>9</v>
      </c>
      <c r="X803" s="4" t="s">
        <v>1700</v>
      </c>
      <c r="Y803" s="14">
        <v>45785</v>
      </c>
      <c r="AA803" s="191">
        <f>IF(RawDataGenPO[[#This Row],[Date Gen PO]]="","",RawDataGenPO[[#This Row],[Date recive bill]]-RawDataGenPO[[#This Row],[Date Gen PO]])</f>
        <v>138</v>
      </c>
      <c r="AB803" s="192" t="str">
        <f>IF(RawDataGenPO[[#This Row],[GRN-PO date (Day)]]&gt;RawDataGenPO[[#This Row],[Lead time delivery (day)]],"over deliverry","Ontime")</f>
        <v>Ontime</v>
      </c>
      <c r="AC803" s="195"/>
    </row>
    <row r="804" spans="1:29" ht="14.25" x14ac:dyDescent="0.25">
      <c r="A804" s="4">
        <f>ROW()-ROW(RawDataGenPO[[#Headers],[No.]])</f>
        <v>803</v>
      </c>
      <c r="B804" s="35" t="s">
        <v>18</v>
      </c>
      <c r="C804" s="73">
        <v>45640</v>
      </c>
      <c r="F804" s="73">
        <v>45640</v>
      </c>
      <c r="G804" s="4" t="s">
        <v>1696</v>
      </c>
      <c r="H804" s="4" t="s">
        <v>1697</v>
      </c>
      <c r="I804" s="156">
        <f>IF(RawDataGenPO[[#This Row],[PO No.]]="","",RawDataGenPO[[#This Row],[DMY Create PR]]+7)</f>
        <v>45647</v>
      </c>
      <c r="J804" s="156"/>
      <c r="K804" s="153">
        <v>160</v>
      </c>
      <c r="L804" s="4" t="s">
        <v>876</v>
      </c>
      <c r="M804" s="35" t="s">
        <v>257</v>
      </c>
      <c r="N804" s="35" t="s">
        <v>27</v>
      </c>
      <c r="O804" s="3">
        <v>4</v>
      </c>
      <c r="P804" s="124" t="s">
        <v>1703</v>
      </c>
      <c r="Q804" s="40">
        <v>1</v>
      </c>
      <c r="R804" s="4" t="s">
        <v>1699</v>
      </c>
      <c r="S804" s="113">
        <f>RawDataGenPO[[#This Row],[Total price]]/RawDataGenPO[[#This Row],[Qty'']]</f>
        <v>10000</v>
      </c>
      <c r="T804" s="46">
        <v>10000</v>
      </c>
      <c r="U804" s="16"/>
      <c r="V804" s="35" t="s">
        <v>1222</v>
      </c>
      <c r="W804" s="146" t="s">
        <v>9</v>
      </c>
      <c r="X804" s="4" t="s">
        <v>1700</v>
      </c>
      <c r="Y804" s="14">
        <v>45785</v>
      </c>
      <c r="AA804" s="191">
        <f>IF(RawDataGenPO[[#This Row],[Date Gen PO]]="","",RawDataGenPO[[#This Row],[Date recive bill]]-RawDataGenPO[[#This Row],[Date Gen PO]])</f>
        <v>138</v>
      </c>
      <c r="AB804" s="192" t="str">
        <f>IF(RawDataGenPO[[#This Row],[GRN-PO date (Day)]]&gt;RawDataGenPO[[#This Row],[Lead time delivery (day)]],"over deliverry","Ontime")</f>
        <v>Ontime</v>
      </c>
      <c r="AC804" s="195"/>
    </row>
    <row r="805" spans="1:29" s="6" customFormat="1" ht="28.5" x14ac:dyDescent="0.25">
      <c r="A805" s="4">
        <f>ROW()-ROW(RawDataGenPO[[#Headers],[No.]])</f>
        <v>804</v>
      </c>
      <c r="B805" s="35" t="s">
        <v>18</v>
      </c>
      <c r="C805" s="73">
        <v>45640</v>
      </c>
      <c r="D805" s="38"/>
      <c r="E805" s="38"/>
      <c r="F805" s="73">
        <v>45640</v>
      </c>
      <c r="G805" s="4" t="s">
        <v>1704</v>
      </c>
      <c r="H805" s="4" t="s">
        <v>1705</v>
      </c>
      <c r="I805" s="156">
        <f>IF(RawDataGenPO[[#This Row],[PO No.]]="","",RawDataGenPO[[#This Row],[DMY Create PR]]+7)</f>
        <v>45647</v>
      </c>
      <c r="J805" s="156"/>
      <c r="K805" s="153">
        <v>45</v>
      </c>
      <c r="L805" s="4" t="s">
        <v>145</v>
      </c>
      <c r="M805" s="35" t="s">
        <v>30</v>
      </c>
      <c r="N805" s="35" t="s">
        <v>30</v>
      </c>
      <c r="O805" s="3">
        <v>1</v>
      </c>
      <c r="P805" s="124" t="s">
        <v>1706</v>
      </c>
      <c r="Q805" s="40">
        <v>4</v>
      </c>
      <c r="R805" s="4" t="s">
        <v>221</v>
      </c>
      <c r="S805" s="113">
        <f>RawDataGenPO[[#This Row],[Total price]]/RawDataGenPO[[#This Row],[Qty'']]</f>
        <v>360</v>
      </c>
      <c r="T805" s="46">
        <v>1440</v>
      </c>
      <c r="U805" s="16"/>
      <c r="V805" s="35" t="s">
        <v>1707</v>
      </c>
      <c r="W805" s="146" t="s">
        <v>9</v>
      </c>
      <c r="X805" s="4" t="s">
        <v>1708</v>
      </c>
      <c r="Y805" s="14">
        <v>45685</v>
      </c>
      <c r="Z805" s="14"/>
      <c r="AA805" s="191">
        <f>IF(RawDataGenPO[[#This Row],[Date Gen PO]]="","",RawDataGenPO[[#This Row],[Date recive bill]]-RawDataGenPO[[#This Row],[Date Gen PO]])</f>
        <v>38</v>
      </c>
      <c r="AB805" s="192" t="str">
        <f>IF(RawDataGenPO[[#This Row],[GRN-PO date (Day)]]&gt;RawDataGenPO[[#This Row],[Lead time delivery (day)]],"over deliverry","Ontime")</f>
        <v>Ontime</v>
      </c>
      <c r="AC805" s="195"/>
    </row>
    <row r="806" spans="1:29" s="6" customFormat="1" ht="28.5" x14ac:dyDescent="0.25">
      <c r="A806" s="4">
        <f>ROW()-ROW(RawDataGenPO[[#Headers],[No.]])</f>
        <v>805</v>
      </c>
      <c r="B806" s="35" t="s">
        <v>18</v>
      </c>
      <c r="C806" s="73">
        <v>45640</v>
      </c>
      <c r="D806" s="38"/>
      <c r="E806" s="38"/>
      <c r="F806" s="73">
        <v>45640</v>
      </c>
      <c r="G806" s="4" t="s">
        <v>1704</v>
      </c>
      <c r="H806" s="4" t="s">
        <v>1705</v>
      </c>
      <c r="I806" s="156">
        <f>IF(RawDataGenPO[[#This Row],[PO No.]]="","",RawDataGenPO[[#This Row],[DMY Create PR]]+7)</f>
        <v>45647</v>
      </c>
      <c r="J806" s="156"/>
      <c r="K806" s="153">
        <v>45</v>
      </c>
      <c r="L806" s="4" t="s">
        <v>145</v>
      </c>
      <c r="M806" s="35" t="s">
        <v>30</v>
      </c>
      <c r="N806" s="35" t="s">
        <v>30</v>
      </c>
      <c r="O806" s="3">
        <v>2</v>
      </c>
      <c r="P806" s="124" t="s">
        <v>1709</v>
      </c>
      <c r="Q806" s="40">
        <v>6</v>
      </c>
      <c r="R806" s="4" t="s">
        <v>221</v>
      </c>
      <c r="S806" s="113">
        <f>RawDataGenPO[[#This Row],[Total price]]/RawDataGenPO[[#This Row],[Qty'']]</f>
        <v>320</v>
      </c>
      <c r="T806" s="46">
        <v>1920</v>
      </c>
      <c r="U806" s="16"/>
      <c r="V806" s="35" t="s">
        <v>1707</v>
      </c>
      <c r="W806" s="146" t="s">
        <v>9</v>
      </c>
      <c r="X806" s="4" t="s">
        <v>1708</v>
      </c>
      <c r="Y806" s="14">
        <v>45685</v>
      </c>
      <c r="Z806" s="14"/>
      <c r="AA806" s="191">
        <f>IF(RawDataGenPO[[#This Row],[Date Gen PO]]="","",RawDataGenPO[[#This Row],[Date recive bill]]-RawDataGenPO[[#This Row],[Date Gen PO]])</f>
        <v>38</v>
      </c>
      <c r="AB806" s="192" t="str">
        <f>IF(RawDataGenPO[[#This Row],[GRN-PO date (Day)]]&gt;RawDataGenPO[[#This Row],[Lead time delivery (day)]],"over deliverry","Ontime")</f>
        <v>Ontime</v>
      </c>
      <c r="AC806" s="195"/>
    </row>
    <row r="807" spans="1:29" ht="14.25" x14ac:dyDescent="0.25">
      <c r="A807" s="4">
        <f>ROW()-ROW(RawDataGenPO[[#Headers],[No.]])</f>
        <v>806</v>
      </c>
      <c r="B807" s="35" t="s">
        <v>18</v>
      </c>
      <c r="C807" s="73">
        <v>45642</v>
      </c>
      <c r="F807" s="73">
        <v>45642</v>
      </c>
      <c r="G807" s="4" t="s">
        <v>1710</v>
      </c>
      <c r="H807" s="4" t="s">
        <v>1711</v>
      </c>
      <c r="I807" s="263">
        <f>IF(RawDataGenPO[[#This Row],[PO No.]]="","",RawDataGenPO[[#This Row],[DMY Create PR]]+7)</f>
        <v>45649</v>
      </c>
      <c r="J807" s="263"/>
      <c r="K807" s="150">
        <v>180</v>
      </c>
      <c r="L807" s="4" t="s">
        <v>409</v>
      </c>
      <c r="M807" s="35" t="s">
        <v>187</v>
      </c>
      <c r="N807" s="35" t="s">
        <v>23</v>
      </c>
      <c r="O807" s="3">
        <v>1</v>
      </c>
      <c r="P807" s="135" t="s">
        <v>564</v>
      </c>
      <c r="Q807" s="40">
        <v>6</v>
      </c>
      <c r="R807" s="4" t="s">
        <v>1712</v>
      </c>
      <c r="S807" s="113">
        <f>RawDataGenPO[[#This Row],[Total price]]/RawDataGenPO[[#This Row],[Qty'']]</f>
        <v>350</v>
      </c>
      <c r="T807" s="46">
        <v>2100</v>
      </c>
      <c r="U807" s="16"/>
      <c r="V807" s="35" t="s">
        <v>1713</v>
      </c>
      <c r="W807" s="146" t="s">
        <v>9</v>
      </c>
      <c r="X807" s="126" t="s">
        <v>1714</v>
      </c>
      <c r="Y807" s="14">
        <v>45717</v>
      </c>
      <c r="AA807" s="149">
        <f>IF(RawDataGenPO[[#This Row],[Date Gen PO]]="","",RawDataGenPO[[#This Row],[Date recive bill]]-RawDataGenPO[[#This Row],[Date Gen PO]])</f>
        <v>68</v>
      </c>
      <c r="AB807" s="14" t="str">
        <f>IF(RawDataGenPO[[#This Row],[GRN-PO date (Day)]]&gt;RawDataGenPO[[#This Row],[Lead time delivery (day)]],"over deliverry","Ontime")</f>
        <v>Ontime</v>
      </c>
      <c r="AC807" s="264"/>
    </row>
    <row r="808" spans="1:29" ht="14.25" x14ac:dyDescent="0.25">
      <c r="A808" s="4">
        <f>ROW()-ROW(RawDataGenPO[[#Headers],[No.]])</f>
        <v>807</v>
      </c>
      <c r="B808" s="35" t="s">
        <v>18</v>
      </c>
      <c r="C808" s="73">
        <v>45642</v>
      </c>
      <c r="F808" s="73">
        <v>45642</v>
      </c>
      <c r="G808" s="4" t="s">
        <v>1710</v>
      </c>
      <c r="H808" s="4" t="s">
        <v>1711</v>
      </c>
      <c r="I808" s="156">
        <f>IF(RawDataGenPO[[#This Row],[PO No.]]="","",RawDataGenPO[[#This Row],[DMY Create PR]]+7)</f>
        <v>45649</v>
      </c>
      <c r="J808" s="156"/>
      <c r="K808" s="153">
        <v>180</v>
      </c>
      <c r="L808" s="4" t="s">
        <v>411</v>
      </c>
      <c r="M808" s="35" t="s">
        <v>187</v>
      </c>
      <c r="N808" s="35" t="s">
        <v>23</v>
      </c>
      <c r="O808" s="3">
        <v>2</v>
      </c>
      <c r="P808" s="135" t="s">
        <v>412</v>
      </c>
      <c r="Q808" s="40">
        <v>2</v>
      </c>
      <c r="R808" s="4" t="s">
        <v>1712</v>
      </c>
      <c r="S808" s="113">
        <f>RawDataGenPO[[#This Row],[Total price]]/RawDataGenPO[[#This Row],[Qty'']]</f>
        <v>900</v>
      </c>
      <c r="T808" s="46">
        <v>1800</v>
      </c>
      <c r="U808" s="16"/>
      <c r="V808" s="35" t="s">
        <v>1713</v>
      </c>
      <c r="W808" s="146" t="s">
        <v>9</v>
      </c>
      <c r="X808" s="126" t="s">
        <v>1715</v>
      </c>
      <c r="Y808" s="14">
        <v>45895</v>
      </c>
      <c r="AA808" s="191">
        <f>IF(RawDataGenPO[[#This Row],[Date Gen PO]]="","",RawDataGenPO[[#This Row],[Date recive bill]]-RawDataGenPO[[#This Row],[Date Gen PO]])</f>
        <v>246</v>
      </c>
      <c r="AB808" s="192" t="str">
        <f>IF(RawDataGenPO[[#This Row],[GRN-PO date (Day)]]&gt;RawDataGenPO[[#This Row],[Lead time delivery (day)]],"over deliverry","Ontime")</f>
        <v>over deliverry</v>
      </c>
      <c r="AC808" s="203"/>
    </row>
    <row r="809" spans="1:29" s="6" customFormat="1" ht="28.5" x14ac:dyDescent="0.25">
      <c r="A809" s="4">
        <f>ROW()-ROW(RawDataGenPO[[#Headers],[No.]])</f>
        <v>808</v>
      </c>
      <c r="B809" s="35" t="s">
        <v>18</v>
      </c>
      <c r="C809" s="73">
        <v>45646</v>
      </c>
      <c r="D809" s="38"/>
      <c r="E809" s="38"/>
      <c r="F809" s="73">
        <v>45646</v>
      </c>
      <c r="G809" s="4" t="s">
        <v>1716</v>
      </c>
      <c r="H809" s="4" t="s">
        <v>1717</v>
      </c>
      <c r="I809" s="156">
        <f>IF(RawDataGenPO[[#This Row],[PO No.]]="","",RawDataGenPO[[#This Row],[DMY Create PR]]+7)</f>
        <v>45653</v>
      </c>
      <c r="J809" s="156"/>
      <c r="K809" s="153">
        <v>45</v>
      </c>
      <c r="L809" s="4" t="s">
        <v>193</v>
      </c>
      <c r="M809" s="35" t="s">
        <v>128</v>
      </c>
      <c r="N809" s="35" t="s">
        <v>72</v>
      </c>
      <c r="O809" s="3">
        <v>1</v>
      </c>
      <c r="P809" s="124" t="s">
        <v>1718</v>
      </c>
      <c r="Q809" s="40">
        <v>1</v>
      </c>
      <c r="R809" s="4" t="s">
        <v>1719</v>
      </c>
      <c r="S809" s="113">
        <f>RawDataGenPO[[#This Row],[Total price]]/RawDataGenPO[[#This Row],[Qty'']]</f>
        <v>4400</v>
      </c>
      <c r="T809" s="46">
        <v>4400</v>
      </c>
      <c r="U809" s="16"/>
      <c r="V809" s="35" t="s">
        <v>1033</v>
      </c>
      <c r="W809" s="146" t="s">
        <v>9</v>
      </c>
      <c r="X809" s="4" t="s">
        <v>1720</v>
      </c>
      <c r="Y809" s="14">
        <v>45666</v>
      </c>
      <c r="Z809" s="14"/>
      <c r="AA809" s="191">
        <f>IF(RawDataGenPO[[#This Row],[Date Gen PO]]="","",RawDataGenPO[[#This Row],[Date recive bill]]-RawDataGenPO[[#This Row],[Date Gen PO]])</f>
        <v>13</v>
      </c>
      <c r="AB809" s="192" t="str">
        <f>IF(RawDataGenPO[[#This Row],[GRN-PO date (Day)]]&gt;RawDataGenPO[[#This Row],[Lead time delivery (day)]],"over deliverry","Ontime")</f>
        <v>Ontime</v>
      </c>
      <c r="AC809" s="195"/>
    </row>
    <row r="810" spans="1:29" s="6" customFormat="1" ht="14.25" x14ac:dyDescent="0.25">
      <c r="A810" s="4">
        <f>ROW()-ROW(RawDataGenPO[[#Headers],[No.]])</f>
        <v>809</v>
      </c>
      <c r="B810" s="35" t="s">
        <v>18</v>
      </c>
      <c r="C810" s="73">
        <v>45650</v>
      </c>
      <c r="D810" s="38"/>
      <c r="E810" s="38"/>
      <c r="F810" s="73">
        <v>45650</v>
      </c>
      <c r="G810" s="4" t="s">
        <v>1721</v>
      </c>
      <c r="H810" s="4" t="s">
        <v>1722</v>
      </c>
      <c r="I810" s="156">
        <f>IF(RawDataGenPO[[#This Row],[PO No.]]="","",RawDataGenPO[[#This Row],[DMY Create PR]]+7)</f>
        <v>45657</v>
      </c>
      <c r="J810" s="156"/>
      <c r="K810" s="153">
        <f>IF(RawDataGenPO[[#This Row],[PO No.]]="","",10)</f>
        <v>10</v>
      </c>
      <c r="L810" s="4" t="s">
        <v>153</v>
      </c>
      <c r="M810" s="35" t="s">
        <v>187</v>
      </c>
      <c r="N810" s="35" t="s">
        <v>25</v>
      </c>
      <c r="O810" s="3">
        <v>1</v>
      </c>
      <c r="P810" s="217" t="s">
        <v>116</v>
      </c>
      <c r="Q810" s="211">
        <v>30</v>
      </c>
      <c r="R810" s="212" t="s">
        <v>1712</v>
      </c>
      <c r="S810" s="215">
        <f>RawDataGenPO[[#This Row],[Total price]]/RawDataGenPO[[#This Row],[Qty'']]</f>
        <v>2500</v>
      </c>
      <c r="T810" s="216">
        <v>75000</v>
      </c>
      <c r="U810" s="16"/>
      <c r="V810" s="35" t="s">
        <v>459</v>
      </c>
      <c r="W810" s="146" t="s">
        <v>9</v>
      </c>
      <c r="X810" s="4" t="s">
        <v>1723</v>
      </c>
      <c r="Y810" s="14">
        <v>45666</v>
      </c>
      <c r="Z810" s="14"/>
      <c r="AA810" s="191">
        <f>IF(RawDataGenPO[[#This Row],[Date Gen PO]]="","",RawDataGenPO[[#This Row],[Date recive bill]]-RawDataGenPO[[#This Row],[Date Gen PO]])</f>
        <v>9</v>
      </c>
      <c r="AB810" s="192" t="str">
        <f>IF(RawDataGenPO[[#This Row],[GRN-PO date (Day)]]&gt;RawDataGenPO[[#This Row],[Lead time delivery (day)]],"over deliverry","Ontime")</f>
        <v>Ontime</v>
      </c>
      <c r="AC810" s="195"/>
    </row>
    <row r="811" spans="1:29" s="6" customFormat="1" ht="28.5" x14ac:dyDescent="0.25">
      <c r="A811" s="4">
        <f>ROW()-ROW(RawDataGenPO[[#Headers],[No.]])</f>
        <v>810</v>
      </c>
      <c r="B811" s="35" t="s">
        <v>18</v>
      </c>
      <c r="C811" s="73">
        <v>45650</v>
      </c>
      <c r="D811" s="38"/>
      <c r="E811" s="38"/>
      <c r="F811" s="73">
        <v>45650</v>
      </c>
      <c r="G811" s="4" t="s">
        <v>1724</v>
      </c>
      <c r="H811" s="4" t="s">
        <v>1725</v>
      </c>
      <c r="I811" s="156">
        <f>IF(RawDataGenPO[[#This Row],[PO No.]]="","",RawDataGenPO[[#This Row],[DMY Create PR]]+7)</f>
        <v>45657</v>
      </c>
      <c r="J811" s="156"/>
      <c r="K811" s="153">
        <v>45</v>
      </c>
      <c r="L811" s="4" t="s">
        <v>1273</v>
      </c>
      <c r="M811" s="35" t="s">
        <v>128</v>
      </c>
      <c r="N811" s="35" t="s">
        <v>71</v>
      </c>
      <c r="O811" s="3">
        <v>1</v>
      </c>
      <c r="P811" s="124" t="s">
        <v>586</v>
      </c>
      <c r="Q811" s="40">
        <v>1</v>
      </c>
      <c r="R811" s="4" t="s">
        <v>221</v>
      </c>
      <c r="S811" s="113">
        <f>RawDataGenPO[[#This Row],[Total price]]/RawDataGenPO[[#This Row],[Qty'']]</f>
        <v>5508</v>
      </c>
      <c r="T811" s="46">
        <v>5508</v>
      </c>
      <c r="U811" s="16"/>
      <c r="V811" s="35" t="s">
        <v>587</v>
      </c>
      <c r="W811" s="146" t="s">
        <v>9</v>
      </c>
      <c r="X811" s="4" t="s">
        <v>1726</v>
      </c>
      <c r="Y811" s="14">
        <v>45677</v>
      </c>
      <c r="Z811" s="14"/>
      <c r="AA811" s="191">
        <f>IF(RawDataGenPO[[#This Row],[Date Gen PO]]="","",RawDataGenPO[[#This Row],[Date recive bill]]-RawDataGenPO[[#This Row],[Date Gen PO]])</f>
        <v>20</v>
      </c>
      <c r="AB811" s="192" t="str">
        <f>IF(RawDataGenPO[[#This Row],[GRN-PO date (Day)]]&gt;RawDataGenPO[[#This Row],[Lead time delivery (day)]],"over deliverry","Ontime")</f>
        <v>Ontime</v>
      </c>
      <c r="AC811" s="195"/>
    </row>
    <row r="812" spans="1:29" ht="14.25" x14ac:dyDescent="0.25">
      <c r="A812" s="4">
        <f>ROW()-ROW(RawDataGenPO[[#Headers],[No.]])</f>
        <v>811</v>
      </c>
      <c r="B812" s="35" t="s">
        <v>18</v>
      </c>
      <c r="C812" s="73">
        <v>45651</v>
      </c>
      <c r="F812" s="73">
        <v>45651</v>
      </c>
      <c r="G812" s="4" t="s">
        <v>1727</v>
      </c>
      <c r="H812" s="4" t="s">
        <v>1728</v>
      </c>
      <c r="I812" s="156">
        <f>IF(RawDataGenPO[[#This Row],[PO No.]]="","",RawDataGenPO[[#This Row],[DMY Create PR]]+7)</f>
        <v>45658</v>
      </c>
      <c r="J812" s="156"/>
      <c r="K812" s="153">
        <v>100</v>
      </c>
      <c r="L812" s="4" t="s">
        <v>1273</v>
      </c>
      <c r="M812" s="35" t="s">
        <v>623</v>
      </c>
      <c r="N812" s="35" t="s">
        <v>23</v>
      </c>
      <c r="O812" s="3">
        <v>1</v>
      </c>
      <c r="P812" s="124" t="s">
        <v>1729</v>
      </c>
      <c r="Q812" s="40">
        <v>1</v>
      </c>
      <c r="R812" s="4" t="s">
        <v>221</v>
      </c>
      <c r="S812" s="113">
        <v>27000</v>
      </c>
      <c r="T812" s="46">
        <v>27000</v>
      </c>
      <c r="U812" s="16"/>
      <c r="V812" s="35" t="s">
        <v>1730</v>
      </c>
      <c r="W812" s="146" t="s">
        <v>9</v>
      </c>
      <c r="X812" s="4" t="s">
        <v>1731</v>
      </c>
      <c r="Y812" s="14">
        <v>45747</v>
      </c>
      <c r="AA812" s="191">
        <f>IF(RawDataGenPO[[#This Row],[Date Gen PO]]="","",RawDataGenPO[[#This Row],[Date recive bill]]-RawDataGenPO[[#This Row],[Date Gen PO]])</f>
        <v>89</v>
      </c>
      <c r="AB812" s="192" t="str">
        <f>IF(RawDataGenPO[[#This Row],[GRN-PO date (Day)]]&gt;RawDataGenPO[[#This Row],[Lead time delivery (day)]],"over deliverry","Ontime")</f>
        <v>Ontime</v>
      </c>
      <c r="AC812" s="195"/>
    </row>
    <row r="813" spans="1:29" s="6" customFormat="1" ht="171" x14ac:dyDescent="0.25">
      <c r="A813" s="4">
        <f>ROW()-ROW(RawDataGenPO[[#Headers],[No.]])</f>
        <v>812</v>
      </c>
      <c r="B813" s="35" t="s">
        <v>18</v>
      </c>
      <c r="C813" s="73">
        <v>45651</v>
      </c>
      <c r="D813" s="38"/>
      <c r="E813" s="38"/>
      <c r="F813" s="73">
        <v>45651</v>
      </c>
      <c r="G813" s="4" t="s">
        <v>1732</v>
      </c>
      <c r="H813" s="4" t="s">
        <v>1733</v>
      </c>
      <c r="I813" s="156">
        <f>IF(RawDataGenPO[[#This Row],[PO No.]]="","",RawDataGenPO[[#This Row],[DMY Create PR]]+7)</f>
        <v>45658</v>
      </c>
      <c r="J813" s="156"/>
      <c r="K813" s="153">
        <v>45</v>
      </c>
      <c r="L813" s="4" t="s">
        <v>193</v>
      </c>
      <c r="M813" s="35" t="s">
        <v>168</v>
      </c>
      <c r="N813" s="35" t="s">
        <v>20</v>
      </c>
      <c r="O813" s="4">
        <v>1</v>
      </c>
      <c r="P813" s="124" t="s">
        <v>1734</v>
      </c>
      <c r="Q813" s="40">
        <v>1</v>
      </c>
      <c r="R813" s="4" t="s">
        <v>1719</v>
      </c>
      <c r="S813" s="113">
        <f>RawDataGenPO[[#This Row],[Total price]]/RawDataGenPO[[#This Row],[Qty'']]</f>
        <v>45000</v>
      </c>
      <c r="T813" s="46">
        <v>45000</v>
      </c>
      <c r="U813" s="16"/>
      <c r="V813" s="35" t="s">
        <v>1735</v>
      </c>
      <c r="W813" s="146" t="s">
        <v>9</v>
      </c>
      <c r="X813" s="4" t="s">
        <v>1736</v>
      </c>
      <c r="Y813" s="14">
        <v>45700</v>
      </c>
      <c r="Z813" s="14"/>
      <c r="AA813" s="191">
        <f>IF(RawDataGenPO[[#This Row],[Date Gen PO]]="","",RawDataGenPO[[#This Row],[Date recive bill]]-RawDataGenPO[[#This Row],[Date Gen PO]])</f>
        <v>42</v>
      </c>
      <c r="AB813" s="192" t="str">
        <f>IF(RawDataGenPO[[#This Row],[GRN-PO date (Day)]]&gt;RawDataGenPO[[#This Row],[Lead time delivery (day)]],"over deliverry","Ontime")</f>
        <v>Ontime</v>
      </c>
      <c r="AC813" s="195"/>
    </row>
    <row r="814" spans="1:29" s="6" customFormat="1" ht="14.25" x14ac:dyDescent="0.25">
      <c r="A814" s="4">
        <f>ROW()-ROW(RawDataGenPO[[#Headers],[No.]])</f>
        <v>813</v>
      </c>
      <c r="B814" s="35" t="s">
        <v>18</v>
      </c>
      <c r="C814" s="73">
        <v>45651</v>
      </c>
      <c r="D814" s="38"/>
      <c r="E814" s="38"/>
      <c r="F814" s="73">
        <v>45651</v>
      </c>
      <c r="G814" s="4" t="s">
        <v>1737</v>
      </c>
      <c r="H814" s="4" t="s">
        <v>1738</v>
      </c>
      <c r="I814" s="156">
        <f>IF(RawDataGenPO[[#This Row],[PO No.]]="","",RawDataGenPO[[#This Row],[DMY Create PR]]+7)</f>
        <v>45658</v>
      </c>
      <c r="J814" s="156"/>
      <c r="K814" s="153">
        <v>45</v>
      </c>
      <c r="L814" s="4" t="s">
        <v>1273</v>
      </c>
      <c r="M814" s="35" t="s">
        <v>146</v>
      </c>
      <c r="N814" s="35" t="s">
        <v>23</v>
      </c>
      <c r="O814" s="3">
        <v>1</v>
      </c>
      <c r="P814" s="124" t="s">
        <v>1739</v>
      </c>
      <c r="Q814" s="40">
        <v>2</v>
      </c>
      <c r="R814" s="4" t="s">
        <v>221</v>
      </c>
      <c r="S814" s="113">
        <f>RawDataGenPO[[#This Row],[Total price]]/RawDataGenPO[[#This Row],[Qty'']]</f>
        <v>890</v>
      </c>
      <c r="T814" s="46">
        <v>1780</v>
      </c>
      <c r="U814" s="16"/>
      <c r="V814" s="35" t="s">
        <v>358</v>
      </c>
      <c r="W814" s="146" t="s">
        <v>9</v>
      </c>
      <c r="X814" s="4" t="s">
        <v>1740</v>
      </c>
      <c r="Y814" s="14">
        <v>45674</v>
      </c>
      <c r="Z814" s="14"/>
      <c r="AA814" s="191">
        <f>IF(RawDataGenPO[[#This Row],[Date Gen PO]]="","",RawDataGenPO[[#This Row],[Date recive bill]]-RawDataGenPO[[#This Row],[Date Gen PO]])</f>
        <v>16</v>
      </c>
      <c r="AB814" s="192" t="str">
        <f>IF(RawDataGenPO[[#This Row],[GRN-PO date (Day)]]&gt;RawDataGenPO[[#This Row],[Lead time delivery (day)]],"over deliverry","Ontime")</f>
        <v>Ontime</v>
      </c>
      <c r="AC814" s="195"/>
    </row>
    <row r="815" spans="1:29" s="6" customFormat="1" ht="14.25" x14ac:dyDescent="0.25">
      <c r="A815" s="4">
        <f>ROW()-ROW(RawDataGenPO[[#Headers],[No.]])</f>
        <v>814</v>
      </c>
      <c r="B815" s="35" t="s">
        <v>18</v>
      </c>
      <c r="C815" s="73">
        <v>45651</v>
      </c>
      <c r="D815" s="38"/>
      <c r="E815" s="38"/>
      <c r="F815" s="73">
        <v>45651</v>
      </c>
      <c r="G815" s="4" t="s">
        <v>1741</v>
      </c>
      <c r="H815" s="4" t="s">
        <v>1742</v>
      </c>
      <c r="I815" s="156">
        <v>45529</v>
      </c>
      <c r="J815" s="156"/>
      <c r="K815" s="153">
        <f>IF(RawDataGenPO[[#This Row],[PO No.]]="","",10)</f>
        <v>10</v>
      </c>
      <c r="L815" s="4" t="s">
        <v>1273</v>
      </c>
      <c r="M815" s="35" t="s">
        <v>217</v>
      </c>
      <c r="N815" s="35" t="s">
        <v>19</v>
      </c>
      <c r="O815" s="3">
        <v>1</v>
      </c>
      <c r="P815" s="124" t="s">
        <v>1743</v>
      </c>
      <c r="Q815" s="40">
        <v>1</v>
      </c>
      <c r="R815" s="4" t="s">
        <v>221</v>
      </c>
      <c r="S815" s="113">
        <f>RawDataGenPO[[#This Row],[Total price]]/RawDataGenPO[[#This Row],[Qty'']]</f>
        <v>7000</v>
      </c>
      <c r="T815" s="46">
        <v>7000</v>
      </c>
      <c r="U815" s="16"/>
      <c r="V815" s="35"/>
      <c r="W815" s="146" t="s">
        <v>9</v>
      </c>
      <c r="X815" s="4" t="s">
        <v>1744</v>
      </c>
      <c r="Y815" s="14">
        <v>45536</v>
      </c>
      <c r="Z815" s="14"/>
      <c r="AA815" s="191">
        <f>IF(RawDataGenPO[[#This Row],[Date Gen PO]]="","",RawDataGenPO[[#This Row],[Date recive bill]]-RawDataGenPO[[#This Row],[Date Gen PO]])</f>
        <v>7</v>
      </c>
      <c r="AB815" s="192" t="str">
        <f>IF(RawDataGenPO[[#This Row],[GRN-PO date (Day)]]&gt;RawDataGenPO[[#This Row],[Lead time delivery (day)]],"over deliverry","Ontime")</f>
        <v>Ontime</v>
      </c>
      <c r="AC815" s="195"/>
    </row>
    <row r="816" spans="1:29" s="6" customFormat="1" ht="42.75" x14ac:dyDescent="0.25">
      <c r="A816" s="4">
        <f>ROW()-ROW(RawDataGenPO[[#Headers],[No.]])</f>
        <v>815</v>
      </c>
      <c r="B816" s="35" t="s">
        <v>18</v>
      </c>
      <c r="C816" s="73">
        <v>45651</v>
      </c>
      <c r="D816" s="38"/>
      <c r="E816" s="38"/>
      <c r="F816" s="73">
        <v>45651</v>
      </c>
      <c r="G816" s="4" t="s">
        <v>1741</v>
      </c>
      <c r="H816" s="4" t="s">
        <v>1742</v>
      </c>
      <c r="I816" s="156">
        <v>45529</v>
      </c>
      <c r="J816" s="156"/>
      <c r="K816" s="153">
        <f>IF(RawDataGenPO[[#This Row],[PO No.]]="","",10)</f>
        <v>10</v>
      </c>
      <c r="L816" s="4" t="s">
        <v>1273</v>
      </c>
      <c r="M816" s="35" t="s">
        <v>217</v>
      </c>
      <c r="N816" s="35" t="s">
        <v>19</v>
      </c>
      <c r="O816" s="3">
        <v>2</v>
      </c>
      <c r="P816" s="124" t="s">
        <v>1745</v>
      </c>
      <c r="Q816" s="40">
        <v>1</v>
      </c>
      <c r="R816" s="4" t="s">
        <v>221</v>
      </c>
      <c r="S816" s="113">
        <f>RawDataGenPO[[#This Row],[Total price]]/RawDataGenPO[[#This Row],[Qty'']]</f>
        <v>5000</v>
      </c>
      <c r="T816" s="46">
        <v>5000</v>
      </c>
      <c r="U816" s="16"/>
      <c r="V816" s="35"/>
      <c r="W816" s="146" t="s">
        <v>9</v>
      </c>
      <c r="X816" s="4" t="s">
        <v>1744</v>
      </c>
      <c r="Y816" s="14">
        <v>45536</v>
      </c>
      <c r="Z816" s="14"/>
      <c r="AA816" s="191">
        <f>IF(RawDataGenPO[[#This Row],[Date Gen PO]]="","",RawDataGenPO[[#This Row],[Date recive bill]]-RawDataGenPO[[#This Row],[Date Gen PO]])</f>
        <v>7</v>
      </c>
      <c r="AB816" s="192" t="str">
        <f>IF(RawDataGenPO[[#This Row],[GRN-PO date (Day)]]&gt;RawDataGenPO[[#This Row],[Lead time delivery (day)]],"over deliverry","Ontime")</f>
        <v>Ontime</v>
      </c>
      <c r="AC816" s="195"/>
    </row>
    <row r="817" spans="1:29" s="6" customFormat="1" ht="14.25" x14ac:dyDescent="0.25">
      <c r="A817" s="4">
        <f>ROW()-ROW(RawDataGenPO[[#Headers],[No.]])</f>
        <v>816</v>
      </c>
      <c r="B817" s="35" t="s">
        <v>18</v>
      </c>
      <c r="C817" s="73">
        <v>45651</v>
      </c>
      <c r="D817" s="38"/>
      <c r="E817" s="38"/>
      <c r="F817" s="73">
        <v>45651</v>
      </c>
      <c r="G817" s="4" t="s">
        <v>1746</v>
      </c>
      <c r="H817" s="4" t="s">
        <v>1747</v>
      </c>
      <c r="I817" s="156">
        <f>IF(RawDataGenPO[[#This Row],[PO No.]]="","",RawDataGenPO[[#This Row],[DMY Create PR]]+7)</f>
        <v>45658</v>
      </c>
      <c r="J817" s="156"/>
      <c r="K817" s="153">
        <v>45</v>
      </c>
      <c r="L817" s="4" t="s">
        <v>193</v>
      </c>
      <c r="M817" s="35" t="s">
        <v>128</v>
      </c>
      <c r="N817" s="35" t="s">
        <v>31</v>
      </c>
      <c r="O817" s="3">
        <v>1</v>
      </c>
      <c r="P817" s="124" t="s">
        <v>1748</v>
      </c>
      <c r="Q817" s="40">
        <v>1</v>
      </c>
      <c r="R817" s="4" t="s">
        <v>481</v>
      </c>
      <c r="S817" s="113">
        <f>RawDataGenPO[[#This Row],[Total price]]/RawDataGenPO[[#This Row],[Qty'']]</f>
        <v>6700</v>
      </c>
      <c r="T817" s="46">
        <v>6700</v>
      </c>
      <c r="U817" s="16"/>
      <c r="V817" s="35" t="s">
        <v>416</v>
      </c>
      <c r="W817" s="146" t="s">
        <v>9</v>
      </c>
      <c r="X817" s="4" t="s">
        <v>1749</v>
      </c>
      <c r="Y817" s="14">
        <v>45671</v>
      </c>
      <c r="Z817" s="14"/>
      <c r="AA817" s="191">
        <f>IF(RawDataGenPO[[#This Row],[Date Gen PO]]="","",RawDataGenPO[[#This Row],[Date recive bill]]-RawDataGenPO[[#This Row],[Date Gen PO]])</f>
        <v>13</v>
      </c>
      <c r="AB817" s="192" t="str">
        <f>IF(RawDataGenPO[[#This Row],[GRN-PO date (Day)]]&gt;RawDataGenPO[[#This Row],[Lead time delivery (day)]],"over deliverry","Ontime")</f>
        <v>Ontime</v>
      </c>
      <c r="AC817" s="195"/>
    </row>
    <row r="818" spans="1:29" s="6" customFormat="1" ht="14.25" x14ac:dyDescent="0.25">
      <c r="A818" s="4">
        <f>ROW()-ROW(RawDataGenPO[[#Headers],[No.]])</f>
        <v>817</v>
      </c>
      <c r="B818" s="35" t="s">
        <v>18</v>
      </c>
      <c r="C818" s="73">
        <v>45653</v>
      </c>
      <c r="D818" s="38"/>
      <c r="E818" s="38"/>
      <c r="F818" s="73">
        <v>45653</v>
      </c>
      <c r="G818" s="4" t="s">
        <v>1746</v>
      </c>
      <c r="H818" s="4" t="s">
        <v>1747</v>
      </c>
      <c r="I818" s="156">
        <f>IF(RawDataGenPO[[#This Row],[PO No.]]="","",RawDataGenPO[[#This Row],[DMY Create PR]]+7)</f>
        <v>45660</v>
      </c>
      <c r="J818" s="156"/>
      <c r="K818" s="153">
        <v>45</v>
      </c>
      <c r="L818" s="4" t="s">
        <v>193</v>
      </c>
      <c r="M818" s="35" t="s">
        <v>128</v>
      </c>
      <c r="N818" s="35" t="s">
        <v>31</v>
      </c>
      <c r="O818" s="3">
        <v>2</v>
      </c>
      <c r="P818" s="124" t="s">
        <v>1750</v>
      </c>
      <c r="Q818" s="40">
        <v>1</v>
      </c>
      <c r="R818" s="4" t="s">
        <v>481</v>
      </c>
      <c r="S818" s="113">
        <f>RawDataGenPO[[#This Row],[Total price]]/RawDataGenPO[[#This Row],[Qty'']]</f>
        <v>3000</v>
      </c>
      <c r="T818" s="46">
        <v>3000</v>
      </c>
      <c r="U818" s="16"/>
      <c r="V818" s="35" t="s">
        <v>416</v>
      </c>
      <c r="W818" s="146" t="s">
        <v>9</v>
      </c>
      <c r="X818" s="4" t="s">
        <v>1751</v>
      </c>
      <c r="Y818" s="14">
        <v>45671</v>
      </c>
      <c r="Z818" s="14"/>
      <c r="AA818" s="191">
        <f>IF(RawDataGenPO[[#This Row],[Date Gen PO]]="","",RawDataGenPO[[#This Row],[Date recive bill]]-RawDataGenPO[[#This Row],[Date Gen PO]])</f>
        <v>11</v>
      </c>
      <c r="AB818" s="192" t="str">
        <f>IF(RawDataGenPO[[#This Row],[GRN-PO date (Day)]]&gt;RawDataGenPO[[#This Row],[Lead time delivery (day)]],"over deliverry","Ontime")</f>
        <v>Ontime</v>
      </c>
      <c r="AC818" s="195"/>
    </row>
    <row r="819" spans="1:29" s="6" customFormat="1" ht="14.25" x14ac:dyDescent="0.25">
      <c r="A819" s="4">
        <f>ROW()-ROW(RawDataGenPO[[#Headers],[No.]])</f>
        <v>818</v>
      </c>
      <c r="B819" s="35" t="s">
        <v>18</v>
      </c>
      <c r="C819" s="45">
        <v>45661</v>
      </c>
      <c r="D819" s="38"/>
      <c r="E819" s="38"/>
      <c r="F819" s="45">
        <v>45661</v>
      </c>
      <c r="G819" s="4" t="s">
        <v>1752</v>
      </c>
      <c r="H819" s="4" t="s">
        <v>1753</v>
      </c>
      <c r="I819" s="156">
        <f>IF(RawDataGenPO[[#This Row],[PO No.]]="","",RawDataGenPO[[#This Row],[DMY Create PR]]+7)</f>
        <v>45668</v>
      </c>
      <c r="J819" s="156"/>
      <c r="K819" s="153">
        <f>IF(RawDataGenPO[[#This Row],[PO No.]]="","",10)</f>
        <v>10</v>
      </c>
      <c r="L819" s="4" t="s">
        <v>193</v>
      </c>
      <c r="M819" s="35" t="s">
        <v>128</v>
      </c>
      <c r="N819" s="35" t="s">
        <v>103</v>
      </c>
      <c r="O819" s="3">
        <v>1</v>
      </c>
      <c r="P819" s="124" t="s">
        <v>1754</v>
      </c>
      <c r="Q819" s="40">
        <v>1</v>
      </c>
      <c r="R819" s="4" t="s">
        <v>481</v>
      </c>
      <c r="S819" s="113">
        <f>RawDataGenPO[[#This Row],[Total price]]/RawDataGenPO[[#This Row],[Qty'']]</f>
        <v>5000</v>
      </c>
      <c r="T819" s="46">
        <v>5000</v>
      </c>
      <c r="U819" s="16"/>
      <c r="V819" s="35" t="s">
        <v>416</v>
      </c>
      <c r="W819" s="146" t="s">
        <v>9</v>
      </c>
      <c r="X819" s="4" t="s">
        <v>1755</v>
      </c>
      <c r="Y819" s="14">
        <v>45671</v>
      </c>
      <c r="Z819" s="14"/>
      <c r="AA819" s="191">
        <f>IF(RawDataGenPO[[#This Row],[Date Gen PO]]="","",RawDataGenPO[[#This Row],[Date recive bill]]-RawDataGenPO[[#This Row],[Date Gen PO]])</f>
        <v>3</v>
      </c>
      <c r="AB819" s="192" t="str">
        <f>IF(RawDataGenPO[[#This Row],[GRN-PO date (Day)]]&gt;RawDataGenPO[[#This Row],[Lead time delivery (day)]],"over deliverry","Ontime")</f>
        <v>Ontime</v>
      </c>
      <c r="AC819" s="195"/>
    </row>
    <row r="820" spans="1:29" s="6" customFormat="1" ht="14.25" x14ac:dyDescent="0.25">
      <c r="A820" s="4">
        <f>ROW()-ROW(RawDataGenPO[[#Headers],[No.]])</f>
        <v>819</v>
      </c>
      <c r="B820" s="35" t="s">
        <v>18</v>
      </c>
      <c r="C820" s="45">
        <v>45663</v>
      </c>
      <c r="D820" s="38"/>
      <c r="E820" s="38"/>
      <c r="F820" s="45">
        <v>45663</v>
      </c>
      <c r="G820" s="4" t="s">
        <v>1756</v>
      </c>
      <c r="H820" s="4" t="s">
        <v>1753</v>
      </c>
      <c r="I820" s="156">
        <f>IF(RawDataGenPO[[#This Row],[PO No.]]="","",RawDataGenPO[[#This Row],[DMY Create PR]]+7)</f>
        <v>45670</v>
      </c>
      <c r="J820" s="156"/>
      <c r="K820" s="153">
        <f>IF(RawDataGenPO[[#This Row],[PO No.]]="","",10)</f>
        <v>10</v>
      </c>
      <c r="L820" s="4" t="s">
        <v>193</v>
      </c>
      <c r="M820" s="35" t="s">
        <v>217</v>
      </c>
      <c r="N820" s="35" t="s">
        <v>40</v>
      </c>
      <c r="O820" s="3">
        <v>1</v>
      </c>
      <c r="P820" s="124" t="s">
        <v>1757</v>
      </c>
      <c r="Q820" s="40">
        <v>1</v>
      </c>
      <c r="R820" s="4" t="s">
        <v>221</v>
      </c>
      <c r="S820" s="113">
        <f>RawDataGenPO[[#This Row],[Total price]]/RawDataGenPO[[#This Row],[Qty'']]</f>
        <v>5800</v>
      </c>
      <c r="T820" s="46">
        <v>5800</v>
      </c>
      <c r="U820" s="16"/>
      <c r="V820" s="35" t="s">
        <v>849</v>
      </c>
      <c r="W820" s="146" t="s">
        <v>9</v>
      </c>
      <c r="X820" s="4" t="s">
        <v>1758</v>
      </c>
      <c r="Y820" s="14">
        <v>45678</v>
      </c>
      <c r="Z820" s="14"/>
      <c r="AA820" s="191">
        <f>IF(RawDataGenPO[[#This Row],[Date Gen PO]]="","",RawDataGenPO[[#This Row],[Date recive bill]]-RawDataGenPO[[#This Row],[Date Gen PO]])</f>
        <v>8</v>
      </c>
      <c r="AB820" s="192" t="str">
        <f>IF(RawDataGenPO[[#This Row],[GRN-PO date (Day)]]&gt;RawDataGenPO[[#This Row],[Lead time delivery (day)]],"over deliverry","Ontime")</f>
        <v>Ontime</v>
      </c>
      <c r="AC820" s="195"/>
    </row>
    <row r="821" spans="1:29" s="6" customFormat="1" ht="14.25" x14ac:dyDescent="0.25">
      <c r="A821" s="4">
        <f>ROW()-ROW(RawDataGenPO[[#Headers],[No.]])</f>
        <v>820</v>
      </c>
      <c r="B821" s="35" t="s">
        <v>18</v>
      </c>
      <c r="C821" s="45">
        <v>45663</v>
      </c>
      <c r="D821" s="38"/>
      <c r="E821" s="38"/>
      <c r="F821" s="45">
        <v>45663</v>
      </c>
      <c r="G821" s="4" t="s">
        <v>1759</v>
      </c>
      <c r="H821" s="4" t="s">
        <v>1760</v>
      </c>
      <c r="I821" s="156">
        <f>IF(RawDataGenPO[[#This Row],[PO No.]]="","",RawDataGenPO[[#This Row],[DMY Create PR]]+7)</f>
        <v>45670</v>
      </c>
      <c r="J821" s="156"/>
      <c r="K821" s="153">
        <f>IF(RawDataGenPO[[#This Row],[PO No.]]="","",10)</f>
        <v>10</v>
      </c>
      <c r="L821" s="4" t="s">
        <v>1273</v>
      </c>
      <c r="M821" s="35" t="s">
        <v>168</v>
      </c>
      <c r="N821" s="35" t="s">
        <v>28</v>
      </c>
      <c r="O821" s="3">
        <v>1</v>
      </c>
      <c r="P821" s="124" t="s">
        <v>1761</v>
      </c>
      <c r="Q821" s="40">
        <v>2</v>
      </c>
      <c r="R821" s="4" t="s">
        <v>221</v>
      </c>
      <c r="S821" s="113">
        <f>RawDataGenPO[[#This Row],[Total price]]/RawDataGenPO[[#This Row],[Qty'']]</f>
        <v>3800</v>
      </c>
      <c r="T821" s="46">
        <v>7600</v>
      </c>
      <c r="U821" s="16"/>
      <c r="V821" s="35" t="s">
        <v>1057</v>
      </c>
      <c r="W821" s="146" t="s">
        <v>9</v>
      </c>
      <c r="X821" s="4" t="s">
        <v>1762</v>
      </c>
      <c r="Y821" s="14">
        <v>45673</v>
      </c>
      <c r="Z821" s="14"/>
      <c r="AA821" s="191">
        <f>IF(RawDataGenPO[[#This Row],[Date Gen PO]]="","",RawDataGenPO[[#This Row],[Date recive bill]]-RawDataGenPO[[#This Row],[Date Gen PO]])</f>
        <v>3</v>
      </c>
      <c r="AB821" s="192" t="str">
        <f>IF(RawDataGenPO[[#This Row],[GRN-PO date (Day)]]&gt;RawDataGenPO[[#This Row],[Lead time delivery (day)]],"over deliverry","Ontime")</f>
        <v>Ontime</v>
      </c>
      <c r="AC821" s="195"/>
    </row>
    <row r="822" spans="1:29" s="6" customFormat="1" ht="14.25" x14ac:dyDescent="0.25">
      <c r="A822" s="4">
        <f>ROW()-ROW(RawDataGenPO[[#Headers],[No.]])</f>
        <v>821</v>
      </c>
      <c r="B822" s="35" t="s">
        <v>18</v>
      </c>
      <c r="C822" s="45">
        <v>45663</v>
      </c>
      <c r="D822" s="38"/>
      <c r="E822" s="38"/>
      <c r="F822" s="45">
        <v>45663</v>
      </c>
      <c r="G822" s="4" t="s">
        <v>1759</v>
      </c>
      <c r="H822" s="4" t="s">
        <v>1760</v>
      </c>
      <c r="I822" s="156">
        <f>IF(RawDataGenPO[[#This Row],[PO No.]]="","",RawDataGenPO[[#This Row],[DMY Create PR]]+7)</f>
        <v>45670</v>
      </c>
      <c r="J822" s="156"/>
      <c r="K822" s="153">
        <f>IF(RawDataGenPO[[#This Row],[PO No.]]="","",10)</f>
        <v>10</v>
      </c>
      <c r="L822" s="4" t="s">
        <v>1273</v>
      </c>
      <c r="M822" s="35" t="s">
        <v>168</v>
      </c>
      <c r="N822" s="35" t="s">
        <v>28</v>
      </c>
      <c r="O822" s="3">
        <v>2</v>
      </c>
      <c r="P822" s="124" t="s">
        <v>1763</v>
      </c>
      <c r="Q822" s="40">
        <v>2</v>
      </c>
      <c r="R822" s="4" t="s">
        <v>221</v>
      </c>
      <c r="S822" s="113">
        <f>RawDataGenPO[[#This Row],[Total price]]/RawDataGenPO[[#This Row],[Qty'']]</f>
        <v>3800</v>
      </c>
      <c r="T822" s="46">
        <v>7600</v>
      </c>
      <c r="U822" s="16"/>
      <c r="V822" s="35" t="s">
        <v>1057</v>
      </c>
      <c r="W822" s="146" t="s">
        <v>9</v>
      </c>
      <c r="X822" s="4" t="s">
        <v>1762</v>
      </c>
      <c r="Y822" s="14">
        <v>45673</v>
      </c>
      <c r="Z822" s="14"/>
      <c r="AA822" s="191">
        <f>IF(RawDataGenPO[[#This Row],[Date Gen PO]]="","",RawDataGenPO[[#This Row],[Date recive bill]]-RawDataGenPO[[#This Row],[Date Gen PO]])</f>
        <v>3</v>
      </c>
      <c r="AB822" s="192" t="str">
        <f>IF(RawDataGenPO[[#This Row],[GRN-PO date (Day)]]&gt;RawDataGenPO[[#This Row],[Lead time delivery (day)]],"over deliverry","Ontime")</f>
        <v>Ontime</v>
      </c>
      <c r="AC822" s="195"/>
    </row>
    <row r="823" spans="1:29" s="6" customFormat="1" ht="14.25" x14ac:dyDescent="0.25">
      <c r="A823" s="4">
        <f>ROW()-ROW(RawDataGenPO[[#Headers],[No.]])</f>
        <v>822</v>
      </c>
      <c r="B823" s="35" t="s">
        <v>18</v>
      </c>
      <c r="C823" s="45">
        <v>45663</v>
      </c>
      <c r="D823" s="38"/>
      <c r="E823" s="38"/>
      <c r="F823" s="45">
        <v>45663</v>
      </c>
      <c r="G823" s="4" t="s">
        <v>1764</v>
      </c>
      <c r="H823" s="4" t="s">
        <v>1765</v>
      </c>
      <c r="I823" s="156">
        <f>IF(RawDataGenPO[[#This Row],[PO No.]]="","",RawDataGenPO[[#This Row],[DMY Create PR]]+7)</f>
        <v>45670</v>
      </c>
      <c r="J823" s="156"/>
      <c r="K823" s="153">
        <f>IF(RawDataGenPO[[#This Row],[PO No.]]="","",10)</f>
        <v>10</v>
      </c>
      <c r="L823" s="4" t="s">
        <v>153</v>
      </c>
      <c r="M823" s="35" t="s">
        <v>187</v>
      </c>
      <c r="N823" s="35" t="s">
        <v>25</v>
      </c>
      <c r="O823" s="3">
        <v>1</v>
      </c>
      <c r="P823" s="140" t="s">
        <v>116</v>
      </c>
      <c r="Q823" s="141">
        <v>30</v>
      </c>
      <c r="R823" s="136" t="s">
        <v>1712</v>
      </c>
      <c r="S823" s="142">
        <f>RawDataGenPO[[#This Row],[Total price]]/RawDataGenPO[[#This Row],[Qty'']]</f>
        <v>2500</v>
      </c>
      <c r="T823" s="143">
        <v>75000</v>
      </c>
      <c r="U823" s="16"/>
      <c r="V823" s="35" t="s">
        <v>459</v>
      </c>
      <c r="W823" s="146" t="s">
        <v>9</v>
      </c>
      <c r="X823" s="4" t="s">
        <v>1766</v>
      </c>
      <c r="Y823" s="14">
        <v>45672</v>
      </c>
      <c r="Z823" s="14"/>
      <c r="AA823" s="191">
        <f>IF(RawDataGenPO[[#This Row],[Date Gen PO]]="","",RawDataGenPO[[#This Row],[Date recive bill]]-RawDataGenPO[[#This Row],[Date Gen PO]])</f>
        <v>2</v>
      </c>
      <c r="AB823" s="192" t="str">
        <f>IF(RawDataGenPO[[#This Row],[GRN-PO date (Day)]]&gt;RawDataGenPO[[#This Row],[Lead time delivery (day)]],"over deliverry","Ontime")</f>
        <v>Ontime</v>
      </c>
      <c r="AC823" s="195"/>
    </row>
    <row r="824" spans="1:29" s="6" customFormat="1" ht="14.25" x14ac:dyDescent="0.25">
      <c r="A824" s="4">
        <f>ROW()-ROW(RawDataGenPO[[#Headers],[No.]])</f>
        <v>823</v>
      </c>
      <c r="B824" s="35" t="s">
        <v>18</v>
      </c>
      <c r="C824" s="45">
        <v>45663</v>
      </c>
      <c r="D824" s="38"/>
      <c r="E824" s="38"/>
      <c r="F824" s="45">
        <v>45663</v>
      </c>
      <c r="G824" s="4" t="s">
        <v>1767</v>
      </c>
      <c r="H824" s="4" t="s">
        <v>1768</v>
      </c>
      <c r="I824" s="156">
        <f>IF(RawDataGenPO[[#This Row],[PO No.]]="","",RawDataGenPO[[#This Row],[DMY Create PR]]+7)</f>
        <v>45670</v>
      </c>
      <c r="J824" s="156"/>
      <c r="K824" s="153">
        <v>45</v>
      </c>
      <c r="L824" s="4" t="s">
        <v>1273</v>
      </c>
      <c r="M824" s="35" t="s">
        <v>146</v>
      </c>
      <c r="N824" s="35" t="s">
        <v>23</v>
      </c>
      <c r="O824" s="3">
        <v>1</v>
      </c>
      <c r="P824" s="124" t="s">
        <v>1769</v>
      </c>
      <c r="Q824" s="40">
        <v>5</v>
      </c>
      <c r="R824" s="4" t="s">
        <v>221</v>
      </c>
      <c r="S824" s="113">
        <f>RawDataGenPO[[#This Row],[Total price]]/RawDataGenPO[[#This Row],[Qty'']]</f>
        <v>220</v>
      </c>
      <c r="T824" s="46">
        <v>1100</v>
      </c>
      <c r="U824" s="16"/>
      <c r="V824" s="35" t="s">
        <v>358</v>
      </c>
      <c r="W824" s="146" t="s">
        <v>9</v>
      </c>
      <c r="X824" s="4" t="s">
        <v>1770</v>
      </c>
      <c r="Y824" s="14">
        <v>45702</v>
      </c>
      <c r="Z824" s="14"/>
      <c r="AA824" s="191">
        <f>IF(RawDataGenPO[[#This Row],[Date Gen PO]]="","",RawDataGenPO[[#This Row],[Date recive bill]]-RawDataGenPO[[#This Row],[Date Gen PO]])</f>
        <v>32</v>
      </c>
      <c r="AB824" s="192" t="str">
        <f>IF(RawDataGenPO[[#This Row],[GRN-PO date (Day)]]&gt;RawDataGenPO[[#This Row],[Lead time delivery (day)]],"over deliverry","Ontime")</f>
        <v>Ontime</v>
      </c>
      <c r="AC824" s="195"/>
    </row>
    <row r="825" spans="1:29" s="6" customFormat="1" ht="14.25" x14ac:dyDescent="0.25">
      <c r="A825" s="4">
        <f>ROW()-ROW(RawDataGenPO[[#Headers],[No.]])</f>
        <v>824</v>
      </c>
      <c r="B825" s="35" t="s">
        <v>18</v>
      </c>
      <c r="C825" s="45">
        <v>45663</v>
      </c>
      <c r="D825" s="38"/>
      <c r="E825" s="38"/>
      <c r="F825" s="45">
        <v>45663</v>
      </c>
      <c r="G825" s="4" t="s">
        <v>1767</v>
      </c>
      <c r="H825" s="4" t="s">
        <v>1768</v>
      </c>
      <c r="I825" s="156">
        <f>IF(RawDataGenPO[[#This Row],[PO No.]]="","",RawDataGenPO[[#This Row],[DMY Create PR]]+7)</f>
        <v>45670</v>
      </c>
      <c r="J825" s="156"/>
      <c r="K825" s="153">
        <v>45</v>
      </c>
      <c r="L825" s="4" t="s">
        <v>1273</v>
      </c>
      <c r="M825" s="35" t="s">
        <v>146</v>
      </c>
      <c r="N825" s="35" t="s">
        <v>23</v>
      </c>
      <c r="O825" s="3">
        <v>2</v>
      </c>
      <c r="P825" s="124" t="s">
        <v>1771</v>
      </c>
      <c r="Q825" s="40">
        <v>2</v>
      </c>
      <c r="R825" s="4" t="s">
        <v>221</v>
      </c>
      <c r="S825" s="113">
        <f>RawDataGenPO[[#This Row],[Total price]]/RawDataGenPO[[#This Row],[Qty'']]</f>
        <v>1100</v>
      </c>
      <c r="T825" s="46">
        <v>2200</v>
      </c>
      <c r="U825" s="16"/>
      <c r="V825" s="35" t="s">
        <v>358</v>
      </c>
      <c r="W825" s="146" t="s">
        <v>9</v>
      </c>
      <c r="X825" s="4" t="s">
        <v>1770</v>
      </c>
      <c r="Y825" s="14">
        <v>45702</v>
      </c>
      <c r="Z825" s="14"/>
      <c r="AA825" s="191">
        <f>IF(RawDataGenPO[[#This Row],[Date Gen PO]]="","",RawDataGenPO[[#This Row],[Date recive bill]]-RawDataGenPO[[#This Row],[Date Gen PO]])</f>
        <v>32</v>
      </c>
      <c r="AB825" s="192" t="str">
        <f>IF(RawDataGenPO[[#This Row],[GRN-PO date (Day)]]&gt;RawDataGenPO[[#This Row],[Lead time delivery (day)]],"over deliverry","Ontime")</f>
        <v>Ontime</v>
      </c>
      <c r="AC825" s="195"/>
    </row>
    <row r="826" spans="1:29" s="6" customFormat="1" ht="14.25" x14ac:dyDescent="0.25">
      <c r="A826" s="4">
        <f>ROW()-ROW(RawDataGenPO[[#Headers],[No.]])</f>
        <v>825</v>
      </c>
      <c r="B826" s="35" t="s">
        <v>18</v>
      </c>
      <c r="C826" s="45">
        <v>45663</v>
      </c>
      <c r="D826" s="38"/>
      <c r="E826" s="38"/>
      <c r="F826" s="45">
        <v>45663</v>
      </c>
      <c r="G826" s="4" t="s">
        <v>1767</v>
      </c>
      <c r="H826" s="4" t="s">
        <v>1768</v>
      </c>
      <c r="I826" s="156">
        <f>IF(RawDataGenPO[[#This Row],[PO No.]]="","",RawDataGenPO[[#This Row],[DMY Create PR]]+7)</f>
        <v>45670</v>
      </c>
      <c r="J826" s="156"/>
      <c r="K826" s="153">
        <v>45</v>
      </c>
      <c r="L826" s="4" t="s">
        <v>1273</v>
      </c>
      <c r="M826" s="35" t="s">
        <v>146</v>
      </c>
      <c r="N826" s="35" t="s">
        <v>23</v>
      </c>
      <c r="O826" s="3">
        <v>3</v>
      </c>
      <c r="P826" s="124" t="s">
        <v>1772</v>
      </c>
      <c r="Q826" s="40">
        <v>2</v>
      </c>
      <c r="R826" s="4" t="s">
        <v>221</v>
      </c>
      <c r="S826" s="113">
        <f>RawDataGenPO[[#This Row],[Total price]]/RawDataGenPO[[#This Row],[Qty'']]</f>
        <v>1200</v>
      </c>
      <c r="T826" s="46">
        <v>2400</v>
      </c>
      <c r="U826" s="16"/>
      <c r="V826" s="35" t="s">
        <v>358</v>
      </c>
      <c r="W826" s="146" t="s">
        <v>9</v>
      </c>
      <c r="X826" s="4" t="s">
        <v>1770</v>
      </c>
      <c r="Y826" s="14">
        <v>45702</v>
      </c>
      <c r="Z826" s="14"/>
      <c r="AA826" s="191">
        <f>IF(RawDataGenPO[[#This Row],[Date Gen PO]]="","",RawDataGenPO[[#This Row],[Date recive bill]]-RawDataGenPO[[#This Row],[Date Gen PO]])</f>
        <v>32</v>
      </c>
      <c r="AB826" s="192" t="str">
        <f>IF(RawDataGenPO[[#This Row],[GRN-PO date (Day)]]&gt;RawDataGenPO[[#This Row],[Lead time delivery (day)]],"over deliverry","Ontime")</f>
        <v>Ontime</v>
      </c>
      <c r="AC826" s="195"/>
    </row>
    <row r="827" spans="1:29" s="6" customFormat="1" ht="14.25" x14ac:dyDescent="0.25">
      <c r="A827" s="4">
        <f>ROW()-ROW(RawDataGenPO[[#Headers],[No.]])</f>
        <v>826</v>
      </c>
      <c r="B827" s="35" t="s">
        <v>18</v>
      </c>
      <c r="C827" s="45">
        <v>45663</v>
      </c>
      <c r="D827" s="38"/>
      <c r="E827" s="38"/>
      <c r="F827" s="45">
        <v>45663</v>
      </c>
      <c r="G827" s="4" t="s">
        <v>1773</v>
      </c>
      <c r="H827" s="4" t="s">
        <v>1774</v>
      </c>
      <c r="I827" s="156">
        <f>IF(RawDataGenPO[[#This Row],[PO No.]]="","",RawDataGenPO[[#This Row],[DMY Create PR]]+7)</f>
        <v>45670</v>
      </c>
      <c r="J827" s="156"/>
      <c r="K827" s="153">
        <f>IF(RawDataGenPO[[#This Row],[PO No.]]="","",10)</f>
        <v>10</v>
      </c>
      <c r="L827" s="4" t="s">
        <v>145</v>
      </c>
      <c r="M827" s="35" t="s">
        <v>623</v>
      </c>
      <c r="N827" s="35" t="s">
        <v>28</v>
      </c>
      <c r="O827" s="3">
        <v>1</v>
      </c>
      <c r="P827" s="124" t="s">
        <v>1775</v>
      </c>
      <c r="Q827" s="40">
        <v>1</v>
      </c>
      <c r="R827" s="4" t="s">
        <v>1776</v>
      </c>
      <c r="S827" s="113">
        <f>RawDataGenPO[[#This Row],[Total price]]/RawDataGenPO[[#This Row],[Qty'']]</f>
        <v>2088</v>
      </c>
      <c r="T827" s="46">
        <v>2088</v>
      </c>
      <c r="U827" s="16"/>
      <c r="V827" s="35" t="s">
        <v>252</v>
      </c>
      <c r="W827" s="146" t="s">
        <v>9</v>
      </c>
      <c r="X827" s="4" t="s">
        <v>1777</v>
      </c>
      <c r="Y827" s="14">
        <v>45673</v>
      </c>
      <c r="Z827" s="14"/>
      <c r="AA827" s="191">
        <f>IF(RawDataGenPO[[#This Row],[Date Gen PO]]="","",RawDataGenPO[[#This Row],[Date recive bill]]-RawDataGenPO[[#This Row],[Date Gen PO]])</f>
        <v>3</v>
      </c>
      <c r="AB827" s="192" t="str">
        <f>IF(RawDataGenPO[[#This Row],[GRN-PO date (Day)]]&gt;RawDataGenPO[[#This Row],[Lead time delivery (day)]],"over deliverry","Ontime")</f>
        <v>Ontime</v>
      </c>
      <c r="AC827" s="195"/>
    </row>
    <row r="828" spans="1:29" s="6" customFormat="1" ht="14.25" x14ac:dyDescent="0.25">
      <c r="A828" s="4">
        <f>ROW()-ROW(RawDataGenPO[[#Headers],[No.]])</f>
        <v>827</v>
      </c>
      <c r="B828" s="35" t="s">
        <v>18</v>
      </c>
      <c r="C828" s="45">
        <v>45663</v>
      </c>
      <c r="D828" s="38"/>
      <c r="E828" s="38"/>
      <c r="F828" s="45">
        <v>45663</v>
      </c>
      <c r="G828" s="4" t="s">
        <v>1773</v>
      </c>
      <c r="H828" s="4" t="s">
        <v>1774</v>
      </c>
      <c r="I828" s="156">
        <f>IF(RawDataGenPO[[#This Row],[PO No.]]="","",RawDataGenPO[[#This Row],[DMY Create PR]]+7)</f>
        <v>45670</v>
      </c>
      <c r="J828" s="156"/>
      <c r="K828" s="153">
        <f>IF(RawDataGenPO[[#This Row],[PO No.]]="","",10)</f>
        <v>10</v>
      </c>
      <c r="L828" s="4" t="s">
        <v>145</v>
      </c>
      <c r="M828" s="35" t="s">
        <v>623</v>
      </c>
      <c r="N828" s="35" t="s">
        <v>28</v>
      </c>
      <c r="O828" s="3">
        <v>2</v>
      </c>
      <c r="P828" s="124" t="s">
        <v>1778</v>
      </c>
      <c r="Q828" s="40">
        <v>1</v>
      </c>
      <c r="R828" s="4" t="s">
        <v>1776</v>
      </c>
      <c r="S828" s="113">
        <f>RawDataGenPO[[#This Row],[Total price]]/RawDataGenPO[[#This Row],[Qty'']]</f>
        <v>2925</v>
      </c>
      <c r="T828" s="46">
        <v>2925</v>
      </c>
      <c r="U828" s="16"/>
      <c r="V828" s="35" t="s">
        <v>252</v>
      </c>
      <c r="W828" s="146" t="s">
        <v>9</v>
      </c>
      <c r="X828" s="4" t="s">
        <v>1777</v>
      </c>
      <c r="Y828" s="14">
        <v>45673</v>
      </c>
      <c r="Z828" s="14"/>
      <c r="AA828" s="191">
        <f>IF(RawDataGenPO[[#This Row],[Date Gen PO]]="","",RawDataGenPO[[#This Row],[Date recive bill]]-RawDataGenPO[[#This Row],[Date Gen PO]])</f>
        <v>3</v>
      </c>
      <c r="AB828" s="192" t="str">
        <f>IF(RawDataGenPO[[#This Row],[GRN-PO date (Day)]]&gt;RawDataGenPO[[#This Row],[Lead time delivery (day)]],"over deliverry","Ontime")</f>
        <v>Ontime</v>
      </c>
      <c r="AC828" s="195"/>
    </row>
    <row r="829" spans="1:29" ht="14.25" x14ac:dyDescent="0.25">
      <c r="A829" s="4">
        <f>ROW()-ROW(RawDataGenPO[[#Headers],[No.]])</f>
        <v>828</v>
      </c>
      <c r="B829" s="35" t="s">
        <v>18</v>
      </c>
      <c r="C829" s="45">
        <v>45666</v>
      </c>
      <c r="F829" s="45">
        <v>45666</v>
      </c>
      <c r="G829" s="4" t="s">
        <v>1779</v>
      </c>
      <c r="H829" s="4" t="s">
        <v>1780</v>
      </c>
      <c r="I829" s="156">
        <f>IF(RawDataGenPO[[#This Row],[PO No.]]="","",RawDataGenPO[[#This Row],[DMY Create PR]]+7)</f>
        <v>45673</v>
      </c>
      <c r="J829" s="156"/>
      <c r="K829" s="153">
        <v>100</v>
      </c>
      <c r="L829" s="4" t="s">
        <v>1273</v>
      </c>
      <c r="M829" s="35" t="s">
        <v>128</v>
      </c>
      <c r="N829" s="35" t="s">
        <v>71</v>
      </c>
      <c r="O829" s="3">
        <v>1</v>
      </c>
      <c r="P829" s="124" t="s">
        <v>1781</v>
      </c>
      <c r="Q829" s="40">
        <v>1</v>
      </c>
      <c r="R829" s="4" t="s">
        <v>221</v>
      </c>
      <c r="S829" s="113">
        <f>RawDataGenPO[[#This Row],[Total price]]/RawDataGenPO[[#This Row],[Qty'']]</f>
        <v>8181</v>
      </c>
      <c r="T829" s="46">
        <v>8181</v>
      </c>
      <c r="U829" s="16"/>
      <c r="V829" s="35" t="s">
        <v>587</v>
      </c>
      <c r="W829" s="146" t="s">
        <v>9</v>
      </c>
      <c r="X829" s="4" t="s">
        <v>1782</v>
      </c>
      <c r="Y829" s="14">
        <v>45770</v>
      </c>
      <c r="AA829" s="191">
        <f>IF(RawDataGenPO[[#This Row],[Date Gen PO]]="","",RawDataGenPO[[#This Row],[Date recive bill]]-RawDataGenPO[[#This Row],[Date Gen PO]])</f>
        <v>97</v>
      </c>
      <c r="AB829" s="192" t="str">
        <f>IF(RawDataGenPO[[#This Row],[GRN-PO date (Day)]]&gt;RawDataGenPO[[#This Row],[Lead time delivery (day)]],"over deliverry","Ontime")</f>
        <v>Ontime</v>
      </c>
      <c r="AC829" s="195"/>
    </row>
    <row r="830" spans="1:29" s="6" customFormat="1" ht="28.5" x14ac:dyDescent="0.25">
      <c r="A830" s="4">
        <f>ROW()-ROW(RawDataGenPO[[#Headers],[No.]])</f>
        <v>829</v>
      </c>
      <c r="B830" s="128" t="s">
        <v>18</v>
      </c>
      <c r="C830" s="45">
        <v>45666</v>
      </c>
      <c r="D830" s="295"/>
      <c r="E830" s="295"/>
      <c r="F830" s="44">
        <v>45666</v>
      </c>
      <c r="G830" s="127" t="s">
        <v>1783</v>
      </c>
      <c r="H830" s="127" t="s">
        <v>1784</v>
      </c>
      <c r="I830" s="156">
        <f>IF(RawDataGenPO[[#This Row],[PO No.]]="","",RawDataGenPO[[#This Row],[DMY Create PR]]+7)</f>
        <v>45673</v>
      </c>
      <c r="J830" s="156"/>
      <c r="K830" s="153">
        <v>45</v>
      </c>
      <c r="L830" s="127" t="s">
        <v>193</v>
      </c>
      <c r="M830" s="35" t="s">
        <v>128</v>
      </c>
      <c r="N830" s="128" t="s">
        <v>72</v>
      </c>
      <c r="O830" s="129">
        <v>1</v>
      </c>
      <c r="P830" s="130" t="s">
        <v>1785</v>
      </c>
      <c r="Q830" s="131">
        <v>1</v>
      </c>
      <c r="R830" s="127" t="s">
        <v>487</v>
      </c>
      <c r="S830" s="132">
        <f>RawDataGenPO[[#This Row],[Total price]]/RawDataGenPO[[#This Row],[Qty'']]</f>
        <v>16150</v>
      </c>
      <c r="T830" s="133">
        <v>16150</v>
      </c>
      <c r="U830" s="16"/>
      <c r="V830" s="128" t="s">
        <v>1033</v>
      </c>
      <c r="W830" s="174" t="s">
        <v>9</v>
      </c>
      <c r="X830" s="127" t="s">
        <v>1786</v>
      </c>
      <c r="Y830" s="32">
        <v>45699</v>
      </c>
      <c r="Z830" s="32"/>
      <c r="AA830" s="191">
        <f>IF(RawDataGenPO[[#This Row],[Date Gen PO]]="","",RawDataGenPO[[#This Row],[Date recive bill]]-RawDataGenPO[[#This Row],[Date Gen PO]])</f>
        <v>26</v>
      </c>
      <c r="AB830" s="192" t="str">
        <f>IF(RawDataGenPO[[#This Row],[GRN-PO date (Day)]]&gt;RawDataGenPO[[#This Row],[Lead time delivery (day)]],"over deliverry","Ontime")</f>
        <v>Ontime</v>
      </c>
      <c r="AC830" s="203"/>
    </row>
    <row r="831" spans="1:29" s="6" customFormat="1" ht="14.25" x14ac:dyDescent="0.25">
      <c r="A831" s="4">
        <f>ROW()-ROW(RawDataGenPO[[#Headers],[No.]])</f>
        <v>830</v>
      </c>
      <c r="B831" s="35" t="s">
        <v>18</v>
      </c>
      <c r="C831" s="45">
        <v>45668</v>
      </c>
      <c r="D831" s="38"/>
      <c r="E831" s="38"/>
      <c r="F831" s="147">
        <v>45668</v>
      </c>
      <c r="G831" s="136" t="s">
        <v>1787</v>
      </c>
      <c r="H831" s="136" t="s">
        <v>1788</v>
      </c>
      <c r="I831" s="156">
        <f>IF(RawDataGenPO[[#This Row],[PO No.]]="","",RawDataGenPO[[#This Row],[DMY Create PR]]+7)</f>
        <v>45675</v>
      </c>
      <c r="J831" s="156"/>
      <c r="K831" s="153">
        <v>45</v>
      </c>
      <c r="L831" s="136" t="s">
        <v>193</v>
      </c>
      <c r="M831" s="35" t="s">
        <v>128</v>
      </c>
      <c r="N831" s="137" t="s">
        <v>53</v>
      </c>
      <c r="O831" s="139">
        <v>1</v>
      </c>
      <c r="P831" s="140" t="s">
        <v>1789</v>
      </c>
      <c r="Q831" s="141">
        <v>2</v>
      </c>
      <c r="R831" s="136" t="s">
        <v>1190</v>
      </c>
      <c r="S831" s="142">
        <f>RawDataGenPO[[#This Row],[Total price]]/RawDataGenPO[[#This Row],[Qty'']]</f>
        <v>2700</v>
      </c>
      <c r="T831" s="143">
        <v>5400</v>
      </c>
      <c r="U831" s="144"/>
      <c r="V831" s="137" t="s">
        <v>849</v>
      </c>
      <c r="W831" s="146" t="s">
        <v>9</v>
      </c>
      <c r="X831" s="136" t="s">
        <v>1790</v>
      </c>
      <c r="Y831" s="145">
        <v>45713</v>
      </c>
      <c r="Z831" s="145"/>
      <c r="AA831" s="191">
        <f>IF(RawDataGenPO[[#This Row],[Date Gen PO]]="","",RawDataGenPO[[#This Row],[Date recive bill]]-RawDataGenPO[[#This Row],[Date Gen PO]])</f>
        <v>38</v>
      </c>
      <c r="AB831" s="192" t="str">
        <f>IF(RawDataGenPO[[#This Row],[GRN-PO date (Day)]]&gt;RawDataGenPO[[#This Row],[Lead time delivery (day)]],"over deliverry","Ontime")</f>
        <v>Ontime</v>
      </c>
      <c r="AC831" s="195"/>
    </row>
    <row r="832" spans="1:29" s="6" customFormat="1" ht="14.25" x14ac:dyDescent="0.25">
      <c r="A832" s="4">
        <f>ROW()-ROW(RawDataGenPO[[#Headers],[No.]])</f>
        <v>831</v>
      </c>
      <c r="B832" s="35" t="s">
        <v>18</v>
      </c>
      <c r="C832" s="45">
        <v>45668</v>
      </c>
      <c r="D832" s="38"/>
      <c r="E832" s="38"/>
      <c r="F832" s="147">
        <v>45668</v>
      </c>
      <c r="G832" s="136" t="s">
        <v>1787</v>
      </c>
      <c r="H832" s="136" t="s">
        <v>1788</v>
      </c>
      <c r="I832" s="156">
        <f>IF(RawDataGenPO[[#This Row],[PO No.]]="","",RawDataGenPO[[#This Row],[DMY Create PR]]+7)</f>
        <v>45675</v>
      </c>
      <c r="J832" s="156"/>
      <c r="K832" s="153">
        <v>45</v>
      </c>
      <c r="L832" s="136" t="s">
        <v>193</v>
      </c>
      <c r="M832" s="35" t="s">
        <v>128</v>
      </c>
      <c r="N832" s="137" t="s">
        <v>53</v>
      </c>
      <c r="O832" s="139">
        <v>2</v>
      </c>
      <c r="P832" s="140" t="s">
        <v>1791</v>
      </c>
      <c r="Q832" s="141">
        <v>2</v>
      </c>
      <c r="R832" s="136" t="s">
        <v>1190</v>
      </c>
      <c r="S832" s="142">
        <f>RawDataGenPO[[#This Row],[Total price]]/RawDataGenPO[[#This Row],[Qty'']]</f>
        <v>4200</v>
      </c>
      <c r="T832" s="143">
        <v>8400</v>
      </c>
      <c r="U832" s="144"/>
      <c r="V832" s="137" t="s">
        <v>849</v>
      </c>
      <c r="W832" s="146" t="s">
        <v>9</v>
      </c>
      <c r="X832" s="136" t="s">
        <v>1790</v>
      </c>
      <c r="Y832" s="145">
        <v>45713</v>
      </c>
      <c r="Z832" s="145"/>
      <c r="AA832" s="191">
        <f>IF(RawDataGenPO[[#This Row],[Date Gen PO]]="","",RawDataGenPO[[#This Row],[Date recive bill]]-RawDataGenPO[[#This Row],[Date Gen PO]])</f>
        <v>38</v>
      </c>
      <c r="AB832" s="192" t="str">
        <f>IF(RawDataGenPO[[#This Row],[GRN-PO date (Day)]]&gt;RawDataGenPO[[#This Row],[Lead time delivery (day)]],"over deliverry","Ontime")</f>
        <v>Ontime</v>
      </c>
      <c r="AC832" s="195"/>
    </row>
    <row r="833" spans="1:29" s="6" customFormat="1" ht="14.25" x14ac:dyDescent="0.25">
      <c r="A833" s="4">
        <f>ROW()-ROW(RawDataGenPO[[#Headers],[No.]])</f>
        <v>832</v>
      </c>
      <c r="B833" s="35" t="s">
        <v>18</v>
      </c>
      <c r="C833" s="45">
        <v>45668</v>
      </c>
      <c r="D833" s="38"/>
      <c r="E833" s="38"/>
      <c r="F833" s="45">
        <v>45668</v>
      </c>
      <c r="G833" s="4" t="s">
        <v>1792</v>
      </c>
      <c r="H833" s="4" t="s">
        <v>1793</v>
      </c>
      <c r="I833" s="156">
        <v>45311</v>
      </c>
      <c r="J833" s="156"/>
      <c r="K833" s="153">
        <f>IF(RawDataGenPO[[#This Row],[PO No.]]="","",10)</f>
        <v>10</v>
      </c>
      <c r="L833" s="4" t="s">
        <v>292</v>
      </c>
      <c r="M833" s="35" t="s">
        <v>187</v>
      </c>
      <c r="N833" s="35" t="s">
        <v>23</v>
      </c>
      <c r="O833" s="3">
        <v>1</v>
      </c>
      <c r="P833" s="124" t="s">
        <v>1794</v>
      </c>
      <c r="Q833" s="40">
        <v>50</v>
      </c>
      <c r="R833" s="4" t="s">
        <v>221</v>
      </c>
      <c r="S833" s="113">
        <f>RawDataGenPO[[#This Row],[Total price]]/RawDataGenPO[[#This Row],[Qty'']]</f>
        <v>230</v>
      </c>
      <c r="T833" s="46">
        <v>11500</v>
      </c>
      <c r="U833" s="16"/>
      <c r="V833" s="35" t="s">
        <v>296</v>
      </c>
      <c r="W833" s="146" t="s">
        <v>9</v>
      </c>
      <c r="X833" s="4" t="s">
        <v>1795</v>
      </c>
      <c r="Y833" s="14">
        <v>45315</v>
      </c>
      <c r="Z833" s="14"/>
      <c r="AA833" s="191">
        <f>IF(RawDataGenPO[[#This Row],[Date Gen PO]]="","",RawDataGenPO[[#This Row],[Date recive bill]]-RawDataGenPO[[#This Row],[Date Gen PO]])</f>
        <v>4</v>
      </c>
      <c r="AB833" s="192" t="str">
        <f>IF(RawDataGenPO[[#This Row],[GRN-PO date (Day)]]&gt;RawDataGenPO[[#This Row],[Lead time delivery (day)]],"over deliverry","Ontime")</f>
        <v>Ontime</v>
      </c>
      <c r="AC833" s="195"/>
    </row>
    <row r="834" spans="1:29" s="6" customFormat="1" ht="14.25" x14ac:dyDescent="0.25">
      <c r="A834" s="4">
        <f>ROW()-ROW(RawDataGenPO[[#Headers],[No.]])</f>
        <v>833</v>
      </c>
      <c r="B834" s="35" t="s">
        <v>18</v>
      </c>
      <c r="C834" s="45">
        <v>45668</v>
      </c>
      <c r="D834" s="38"/>
      <c r="E834" s="38"/>
      <c r="F834" s="45">
        <v>45668</v>
      </c>
      <c r="G834" s="4" t="s">
        <v>1796</v>
      </c>
      <c r="H834" s="4" t="s">
        <v>1797</v>
      </c>
      <c r="I834" s="156">
        <f>IF(RawDataGenPO[[#This Row],[PO No.]]="","",RawDataGenPO[[#This Row],[DMY Create PR]]+7)</f>
        <v>45675</v>
      </c>
      <c r="J834" s="156"/>
      <c r="K834" s="153">
        <v>45</v>
      </c>
      <c r="L834" s="4" t="s">
        <v>315</v>
      </c>
      <c r="M834" s="35" t="s">
        <v>187</v>
      </c>
      <c r="N834" s="35" t="s">
        <v>23</v>
      </c>
      <c r="O834" s="3">
        <v>1</v>
      </c>
      <c r="P834" s="124" t="s">
        <v>325</v>
      </c>
      <c r="Q834" s="40">
        <v>4</v>
      </c>
      <c r="R834" s="4" t="s">
        <v>1591</v>
      </c>
      <c r="S834" s="113">
        <f>RawDataGenPO[[#This Row],[Total price]]/RawDataGenPO[[#This Row],[Qty'']]</f>
        <v>40</v>
      </c>
      <c r="T834" s="46">
        <v>160</v>
      </c>
      <c r="U834" s="16"/>
      <c r="V834" s="35" t="s">
        <v>263</v>
      </c>
      <c r="W834" s="146" t="s">
        <v>9</v>
      </c>
      <c r="X834" s="4" t="s">
        <v>1798</v>
      </c>
      <c r="Y834" s="14">
        <v>45691</v>
      </c>
      <c r="Z834" s="14"/>
      <c r="AA834" s="191">
        <f>IF(RawDataGenPO[[#This Row],[Date Gen PO]]="","",RawDataGenPO[[#This Row],[Date recive bill]]-RawDataGenPO[[#This Row],[Date Gen PO]])</f>
        <v>16</v>
      </c>
      <c r="AB834" s="192" t="str">
        <f>IF(RawDataGenPO[[#This Row],[GRN-PO date (Day)]]&gt;RawDataGenPO[[#This Row],[Lead time delivery (day)]],"over deliverry","Ontime")</f>
        <v>Ontime</v>
      </c>
      <c r="AC834" s="195"/>
    </row>
    <row r="835" spans="1:29" s="6" customFormat="1" ht="14.25" x14ac:dyDescent="0.25">
      <c r="A835" s="4">
        <f>ROW()-ROW(RawDataGenPO[[#Headers],[No.]])</f>
        <v>834</v>
      </c>
      <c r="B835" s="35" t="s">
        <v>18</v>
      </c>
      <c r="C835" s="45">
        <v>45668</v>
      </c>
      <c r="D835" s="38"/>
      <c r="E835" s="38"/>
      <c r="F835" s="45">
        <v>45668</v>
      </c>
      <c r="G835" s="4" t="s">
        <v>1796</v>
      </c>
      <c r="H835" s="4" t="s">
        <v>1797</v>
      </c>
      <c r="I835" s="156">
        <f>IF(RawDataGenPO[[#This Row],[PO No.]]="","",RawDataGenPO[[#This Row],[DMY Create PR]]+7)</f>
        <v>45675</v>
      </c>
      <c r="J835" s="156"/>
      <c r="K835" s="153">
        <v>45</v>
      </c>
      <c r="L835" s="4" t="s">
        <v>317</v>
      </c>
      <c r="M835" s="35" t="s">
        <v>187</v>
      </c>
      <c r="N835" s="35" t="s">
        <v>23</v>
      </c>
      <c r="O835" s="3">
        <v>2</v>
      </c>
      <c r="P835" s="124" t="s">
        <v>326</v>
      </c>
      <c r="Q835" s="40">
        <v>4</v>
      </c>
      <c r="R835" s="4" t="s">
        <v>1591</v>
      </c>
      <c r="S835" s="113">
        <f>RawDataGenPO[[#This Row],[Total price]]/RawDataGenPO[[#This Row],[Qty'']]</f>
        <v>50</v>
      </c>
      <c r="T835" s="46">
        <v>200</v>
      </c>
      <c r="U835" s="16"/>
      <c r="V835" s="35" t="s">
        <v>263</v>
      </c>
      <c r="W835" s="146" t="s">
        <v>9</v>
      </c>
      <c r="X835" s="4" t="s">
        <v>1798</v>
      </c>
      <c r="Y835" s="14">
        <v>45691</v>
      </c>
      <c r="Z835" s="14"/>
      <c r="AA835" s="191">
        <f>IF(RawDataGenPO[[#This Row],[Date Gen PO]]="","",RawDataGenPO[[#This Row],[Date recive bill]]-RawDataGenPO[[#This Row],[Date Gen PO]])</f>
        <v>16</v>
      </c>
      <c r="AB835" s="192" t="str">
        <f>IF(RawDataGenPO[[#This Row],[GRN-PO date (Day)]]&gt;RawDataGenPO[[#This Row],[Lead time delivery (day)]],"over deliverry","Ontime")</f>
        <v>Ontime</v>
      </c>
      <c r="AC835" s="195"/>
    </row>
    <row r="836" spans="1:29" s="6" customFormat="1" ht="14.25" x14ac:dyDescent="0.25">
      <c r="A836" s="4">
        <f>ROW()-ROW(RawDataGenPO[[#Headers],[No.]])</f>
        <v>835</v>
      </c>
      <c r="B836" s="35" t="s">
        <v>18</v>
      </c>
      <c r="C836" s="45">
        <v>45668</v>
      </c>
      <c r="D836" s="38"/>
      <c r="E836" s="38"/>
      <c r="F836" s="45">
        <v>45668</v>
      </c>
      <c r="G836" s="4" t="s">
        <v>1796</v>
      </c>
      <c r="H836" s="4" t="s">
        <v>1797</v>
      </c>
      <c r="I836" s="156">
        <f>IF(RawDataGenPO[[#This Row],[PO No.]]="","",RawDataGenPO[[#This Row],[DMY Create PR]]+7)</f>
        <v>45675</v>
      </c>
      <c r="J836" s="156"/>
      <c r="K836" s="153">
        <v>45</v>
      </c>
      <c r="L836" s="4" t="s">
        <v>319</v>
      </c>
      <c r="M836" s="35" t="s">
        <v>187</v>
      </c>
      <c r="N836" s="35" t="s">
        <v>23</v>
      </c>
      <c r="O836" s="3">
        <v>3</v>
      </c>
      <c r="P836" s="124" t="s">
        <v>1799</v>
      </c>
      <c r="Q836" s="40">
        <v>4</v>
      </c>
      <c r="R836" s="4" t="s">
        <v>1591</v>
      </c>
      <c r="S836" s="113">
        <f>RawDataGenPO[[#This Row],[Total price]]/RawDataGenPO[[#This Row],[Qty'']]</f>
        <v>85</v>
      </c>
      <c r="T836" s="46">
        <v>340</v>
      </c>
      <c r="U836" s="16"/>
      <c r="V836" s="35" t="s">
        <v>263</v>
      </c>
      <c r="W836" s="146" t="s">
        <v>9</v>
      </c>
      <c r="X836" s="4" t="s">
        <v>1798</v>
      </c>
      <c r="Y836" s="14">
        <v>45691</v>
      </c>
      <c r="Z836" s="14"/>
      <c r="AA836" s="191">
        <f>IF(RawDataGenPO[[#This Row],[Date Gen PO]]="","",RawDataGenPO[[#This Row],[Date recive bill]]-RawDataGenPO[[#This Row],[Date Gen PO]])</f>
        <v>16</v>
      </c>
      <c r="AB836" s="192" t="str">
        <f>IF(RawDataGenPO[[#This Row],[GRN-PO date (Day)]]&gt;RawDataGenPO[[#This Row],[Lead time delivery (day)]],"over deliverry","Ontime")</f>
        <v>Ontime</v>
      </c>
      <c r="AC836" s="195"/>
    </row>
    <row r="837" spans="1:29" s="6" customFormat="1" ht="14.25" x14ac:dyDescent="0.25">
      <c r="A837" s="4">
        <f>ROW()-ROW(RawDataGenPO[[#Headers],[No.]])</f>
        <v>836</v>
      </c>
      <c r="B837" s="35" t="s">
        <v>18</v>
      </c>
      <c r="C837" s="45">
        <v>45668</v>
      </c>
      <c r="D837" s="38"/>
      <c r="E837" s="38"/>
      <c r="F837" s="45">
        <v>45668</v>
      </c>
      <c r="G837" s="4" t="s">
        <v>1796</v>
      </c>
      <c r="H837" s="4" t="s">
        <v>1797</v>
      </c>
      <c r="I837" s="156">
        <f>IF(RawDataGenPO[[#This Row],[PO No.]]="","",RawDataGenPO[[#This Row],[DMY Create PR]]+7)</f>
        <v>45675</v>
      </c>
      <c r="J837" s="156"/>
      <c r="K837" s="153">
        <v>45</v>
      </c>
      <c r="L837" s="4" t="s">
        <v>321</v>
      </c>
      <c r="M837" s="35" t="s">
        <v>187</v>
      </c>
      <c r="N837" s="35" t="s">
        <v>23</v>
      </c>
      <c r="O837" s="3">
        <v>4</v>
      </c>
      <c r="P837" s="124" t="s">
        <v>1800</v>
      </c>
      <c r="Q837" s="40">
        <v>4</v>
      </c>
      <c r="R837" s="4" t="s">
        <v>1591</v>
      </c>
      <c r="S837" s="113">
        <f>RawDataGenPO[[#This Row],[Total price]]/RawDataGenPO[[#This Row],[Qty'']]</f>
        <v>90</v>
      </c>
      <c r="T837" s="46">
        <v>360</v>
      </c>
      <c r="U837" s="16"/>
      <c r="V837" s="35" t="s">
        <v>263</v>
      </c>
      <c r="W837" s="146" t="s">
        <v>9</v>
      </c>
      <c r="X837" s="4" t="s">
        <v>1798</v>
      </c>
      <c r="Y837" s="14">
        <v>45691</v>
      </c>
      <c r="Z837" s="14"/>
      <c r="AA837" s="191">
        <f>IF(RawDataGenPO[[#This Row],[Date Gen PO]]="","",RawDataGenPO[[#This Row],[Date recive bill]]-RawDataGenPO[[#This Row],[Date Gen PO]])</f>
        <v>16</v>
      </c>
      <c r="AB837" s="192" t="str">
        <f>IF(RawDataGenPO[[#This Row],[GRN-PO date (Day)]]&gt;RawDataGenPO[[#This Row],[Lead time delivery (day)]],"over deliverry","Ontime")</f>
        <v>Ontime</v>
      </c>
      <c r="AC837" s="195"/>
    </row>
    <row r="838" spans="1:29" s="6" customFormat="1" ht="28.5" x14ac:dyDescent="0.25">
      <c r="A838" s="4">
        <f>ROW()-ROW(RawDataGenPO[[#Headers],[No.]])</f>
        <v>837</v>
      </c>
      <c r="B838" s="35" t="s">
        <v>18</v>
      </c>
      <c r="C838" s="45">
        <v>45668</v>
      </c>
      <c r="D838" s="38"/>
      <c r="E838" s="38"/>
      <c r="F838" s="45">
        <v>45668</v>
      </c>
      <c r="G838" s="4" t="s">
        <v>1801</v>
      </c>
      <c r="H838" s="4" t="s">
        <v>1802</v>
      </c>
      <c r="I838" s="156">
        <f>IF(RawDataGenPO[[#This Row],[PO No.]]="","",RawDataGenPO[[#This Row],[DMY Create PR]]+7)</f>
        <v>45675</v>
      </c>
      <c r="J838" s="156"/>
      <c r="K838" s="153">
        <f>IF(RawDataGenPO[[#This Row],[PO No.]]="","",10)</f>
        <v>10</v>
      </c>
      <c r="L838" s="4" t="s">
        <v>145</v>
      </c>
      <c r="M838" s="35" t="s">
        <v>30</v>
      </c>
      <c r="N838" s="35" t="s">
        <v>30</v>
      </c>
      <c r="O838" s="3">
        <v>1</v>
      </c>
      <c r="P838" s="124" t="s">
        <v>1803</v>
      </c>
      <c r="Q838" s="40">
        <v>2</v>
      </c>
      <c r="R838" s="4" t="s">
        <v>221</v>
      </c>
      <c r="S838" s="113">
        <f>RawDataGenPO[[#This Row],[Total price]]/RawDataGenPO[[#This Row],[Qty'']]</f>
        <v>1800</v>
      </c>
      <c r="T838" s="46">
        <v>3600</v>
      </c>
      <c r="U838" s="16"/>
      <c r="V838" s="35" t="s">
        <v>1668</v>
      </c>
      <c r="W838" s="146" t="s">
        <v>9</v>
      </c>
      <c r="X838" s="4" t="s">
        <v>1804</v>
      </c>
      <c r="Y838" s="14">
        <v>45685</v>
      </c>
      <c r="Z838" s="14"/>
      <c r="AA838" s="191">
        <f>IF(RawDataGenPO[[#This Row],[Date Gen PO]]="","",RawDataGenPO[[#This Row],[Date recive bill]]-RawDataGenPO[[#This Row],[Date Gen PO]])</f>
        <v>10</v>
      </c>
      <c r="AB838" s="192" t="str">
        <f>IF(RawDataGenPO[[#This Row],[GRN-PO date (Day)]]&gt;RawDataGenPO[[#This Row],[Lead time delivery (day)]],"over deliverry","Ontime")</f>
        <v>Ontime</v>
      </c>
      <c r="AC838" s="195"/>
    </row>
    <row r="839" spans="1:29" s="6" customFormat="1" ht="14.25" x14ac:dyDescent="0.25">
      <c r="A839" s="4">
        <f>ROW()-ROW(RawDataGenPO[[#Headers],[No.]])</f>
        <v>838</v>
      </c>
      <c r="B839" s="35" t="s">
        <v>18</v>
      </c>
      <c r="C839" s="45">
        <v>45668</v>
      </c>
      <c r="D839" s="38"/>
      <c r="E839" s="38"/>
      <c r="F839" s="45">
        <v>45668</v>
      </c>
      <c r="G839" s="4" t="s">
        <v>1801</v>
      </c>
      <c r="H839" s="4" t="s">
        <v>1802</v>
      </c>
      <c r="I839" s="156">
        <f>IF(RawDataGenPO[[#This Row],[PO No.]]="","",RawDataGenPO[[#This Row],[DMY Create PR]]+7)</f>
        <v>45675</v>
      </c>
      <c r="J839" s="156"/>
      <c r="K839" s="153">
        <f>IF(RawDataGenPO[[#This Row],[PO No.]]="","",10)</f>
        <v>10</v>
      </c>
      <c r="L839" s="4" t="s">
        <v>145</v>
      </c>
      <c r="M839" s="35" t="s">
        <v>30</v>
      </c>
      <c r="N839" s="35" t="s">
        <v>30</v>
      </c>
      <c r="O839" s="3">
        <v>2</v>
      </c>
      <c r="P839" s="124" t="s">
        <v>1805</v>
      </c>
      <c r="Q839" s="40">
        <v>3</v>
      </c>
      <c r="R839" s="4" t="s">
        <v>221</v>
      </c>
      <c r="S839" s="113">
        <f>RawDataGenPO[[#This Row],[Total price]]/RawDataGenPO[[#This Row],[Qty'']]</f>
        <v>190</v>
      </c>
      <c r="T839" s="46">
        <v>570</v>
      </c>
      <c r="U839" s="16"/>
      <c r="V839" s="35" t="s">
        <v>1668</v>
      </c>
      <c r="W839" s="146" t="s">
        <v>9</v>
      </c>
      <c r="X839" s="4" t="s">
        <v>1804</v>
      </c>
      <c r="Y839" s="14">
        <v>45685</v>
      </c>
      <c r="Z839" s="14"/>
      <c r="AA839" s="191">
        <f>IF(RawDataGenPO[[#This Row],[Date Gen PO]]="","",RawDataGenPO[[#This Row],[Date recive bill]]-RawDataGenPO[[#This Row],[Date Gen PO]])</f>
        <v>10</v>
      </c>
      <c r="AB839" s="192" t="str">
        <f>IF(RawDataGenPO[[#This Row],[GRN-PO date (Day)]]&gt;RawDataGenPO[[#This Row],[Lead time delivery (day)]],"over deliverry","Ontime")</f>
        <v>Ontime</v>
      </c>
      <c r="AC839" s="195"/>
    </row>
    <row r="840" spans="1:29" s="6" customFormat="1" ht="14.25" x14ac:dyDescent="0.25">
      <c r="A840" s="4">
        <f>ROW()-ROW(RawDataGenPO[[#Headers],[No.]])</f>
        <v>839</v>
      </c>
      <c r="B840" s="35" t="s">
        <v>18</v>
      </c>
      <c r="C840" s="45">
        <v>45668</v>
      </c>
      <c r="D840" s="38"/>
      <c r="E840" s="38"/>
      <c r="F840" s="45">
        <v>45668</v>
      </c>
      <c r="G840" s="4" t="s">
        <v>1801</v>
      </c>
      <c r="H840" s="4" t="s">
        <v>1806</v>
      </c>
      <c r="I840" s="156">
        <f>IF(RawDataGenPO[[#This Row],[PO No.]]="","",RawDataGenPO[[#This Row],[DMY Create PR]]+7)</f>
        <v>45675</v>
      </c>
      <c r="J840" s="156"/>
      <c r="K840" s="153">
        <v>45</v>
      </c>
      <c r="L840" s="4" t="s">
        <v>145</v>
      </c>
      <c r="M840" s="35" t="s">
        <v>30</v>
      </c>
      <c r="N840" s="35" t="s">
        <v>30</v>
      </c>
      <c r="O840" s="3">
        <v>3</v>
      </c>
      <c r="P840" s="124" t="s">
        <v>1807</v>
      </c>
      <c r="Q840" s="40">
        <v>2</v>
      </c>
      <c r="R840" s="4" t="s">
        <v>221</v>
      </c>
      <c r="S840" s="113">
        <f>RawDataGenPO[[#This Row],[Total price]]/RawDataGenPO[[#This Row],[Qty'']]</f>
        <v>1950</v>
      </c>
      <c r="T840" s="46">
        <v>3900</v>
      </c>
      <c r="U840" s="16"/>
      <c r="V840" s="35" t="s">
        <v>358</v>
      </c>
      <c r="W840" s="146" t="s">
        <v>9</v>
      </c>
      <c r="X840" s="4" t="s">
        <v>1808</v>
      </c>
      <c r="Y840" s="14">
        <v>45702</v>
      </c>
      <c r="Z840" s="14"/>
      <c r="AA840" s="191">
        <f>IF(RawDataGenPO[[#This Row],[Date Gen PO]]="","",RawDataGenPO[[#This Row],[Date recive bill]]-RawDataGenPO[[#This Row],[Date Gen PO]])</f>
        <v>27</v>
      </c>
      <c r="AB840" s="192" t="str">
        <f>IF(RawDataGenPO[[#This Row],[GRN-PO date (Day)]]&gt;RawDataGenPO[[#This Row],[Lead time delivery (day)]],"over deliverry","Ontime")</f>
        <v>Ontime</v>
      </c>
      <c r="AC840" s="195"/>
    </row>
    <row r="841" spans="1:29" s="6" customFormat="1" ht="14.25" x14ac:dyDescent="0.25">
      <c r="A841" s="4">
        <f>ROW()-ROW(RawDataGenPO[[#Headers],[No.]])</f>
        <v>840</v>
      </c>
      <c r="B841" s="35" t="s">
        <v>18</v>
      </c>
      <c r="C841" s="45">
        <v>45668</v>
      </c>
      <c r="D841" s="38"/>
      <c r="E841" s="38"/>
      <c r="F841" s="45">
        <v>45668</v>
      </c>
      <c r="G841" s="4" t="s">
        <v>1801</v>
      </c>
      <c r="H841" s="4" t="s">
        <v>1806</v>
      </c>
      <c r="I841" s="156">
        <f>IF(RawDataGenPO[[#This Row],[PO No.]]="","",RawDataGenPO[[#This Row],[DMY Create PR]]+7)</f>
        <v>45675</v>
      </c>
      <c r="J841" s="156"/>
      <c r="K841" s="153">
        <v>45</v>
      </c>
      <c r="L841" s="4" t="s">
        <v>145</v>
      </c>
      <c r="M841" s="35" t="s">
        <v>30</v>
      </c>
      <c r="N841" s="35" t="s">
        <v>30</v>
      </c>
      <c r="O841" s="3">
        <v>4</v>
      </c>
      <c r="P841" s="124" t="s">
        <v>1809</v>
      </c>
      <c r="Q841" s="40">
        <v>2</v>
      </c>
      <c r="R841" s="4" t="s">
        <v>221</v>
      </c>
      <c r="S841" s="113">
        <f>RawDataGenPO[[#This Row],[Total price]]/RawDataGenPO[[#This Row],[Qty'']]</f>
        <v>2400</v>
      </c>
      <c r="T841" s="46">
        <v>4800</v>
      </c>
      <c r="U841" s="16"/>
      <c r="V841" s="35" t="s">
        <v>358</v>
      </c>
      <c r="W841" s="146" t="s">
        <v>9</v>
      </c>
      <c r="X841" s="4" t="s">
        <v>1808</v>
      </c>
      <c r="Y841" s="14">
        <v>45702</v>
      </c>
      <c r="Z841" s="14"/>
      <c r="AA841" s="191">
        <f>IF(RawDataGenPO[[#This Row],[Date Gen PO]]="","",RawDataGenPO[[#This Row],[Date recive bill]]-RawDataGenPO[[#This Row],[Date Gen PO]])</f>
        <v>27</v>
      </c>
      <c r="AB841" s="192" t="str">
        <f>IF(RawDataGenPO[[#This Row],[GRN-PO date (Day)]]&gt;RawDataGenPO[[#This Row],[Lead time delivery (day)]],"over deliverry","Ontime")</f>
        <v>Ontime</v>
      </c>
      <c r="AC841" s="195"/>
    </row>
    <row r="842" spans="1:29" ht="85.5" x14ac:dyDescent="0.25">
      <c r="A842" s="4">
        <f>ROW()-ROW(RawDataGenPO[[#Headers],[No.]])</f>
        <v>841</v>
      </c>
      <c r="B842" s="35" t="s">
        <v>18</v>
      </c>
      <c r="C842" s="45">
        <v>45668</v>
      </c>
      <c r="F842" s="45">
        <v>45668</v>
      </c>
      <c r="G842" s="4" t="s">
        <v>1810</v>
      </c>
      <c r="H842" s="4" t="s">
        <v>1811</v>
      </c>
      <c r="I842" s="156">
        <f>IF(RawDataGenPO[[#This Row],[PO No.]]="","",RawDataGenPO[[#This Row],[DMY Create PR]]+7)</f>
        <v>45675</v>
      </c>
      <c r="J842" s="156"/>
      <c r="K842" s="153">
        <v>60</v>
      </c>
      <c r="L842" s="4" t="s">
        <v>553</v>
      </c>
      <c r="M842" s="35" t="s">
        <v>240</v>
      </c>
      <c r="N842" s="35" t="s">
        <v>21</v>
      </c>
      <c r="O842" s="4">
        <v>1</v>
      </c>
      <c r="P842" s="124" t="s">
        <v>1812</v>
      </c>
      <c r="Q842" s="40">
        <v>1</v>
      </c>
      <c r="R842" s="4" t="s">
        <v>131</v>
      </c>
      <c r="S842" s="113">
        <f>RawDataGenPO[[#This Row],[Total price]]/RawDataGenPO[[#This Row],[Qty'']]</f>
        <v>7300</v>
      </c>
      <c r="T842" s="46">
        <v>7300</v>
      </c>
      <c r="U842" s="16"/>
      <c r="V842" s="48" t="s">
        <v>1813</v>
      </c>
      <c r="W842" s="146" t="s">
        <v>9</v>
      </c>
      <c r="X842" s="4" t="s">
        <v>1814</v>
      </c>
      <c r="Y842" s="14">
        <v>45734</v>
      </c>
      <c r="AA842" s="191">
        <f>IF(RawDataGenPO[[#This Row],[Date Gen PO]]="","",RawDataGenPO[[#This Row],[Date recive bill]]-RawDataGenPO[[#This Row],[Date Gen PO]])</f>
        <v>59</v>
      </c>
      <c r="AB842" s="192" t="str">
        <f>IF(RawDataGenPO[[#This Row],[GRN-PO date (Day)]]&gt;RawDataGenPO[[#This Row],[Lead time delivery (day)]],"over deliverry","Ontime")</f>
        <v>Ontime</v>
      </c>
      <c r="AC842" s="195"/>
    </row>
    <row r="843" spans="1:29" s="6" customFormat="1" ht="14.25" x14ac:dyDescent="0.25">
      <c r="A843" s="4">
        <f>ROW()-ROW(RawDataGenPO[[#Headers],[No.]])</f>
        <v>842</v>
      </c>
      <c r="B843" s="35" t="s">
        <v>18</v>
      </c>
      <c r="C843" s="45">
        <v>45668</v>
      </c>
      <c r="D843" s="38"/>
      <c r="E843" s="38"/>
      <c r="F843" s="45">
        <v>45668</v>
      </c>
      <c r="G843" s="4" t="s">
        <v>1815</v>
      </c>
      <c r="H843" s="4" t="s">
        <v>1816</v>
      </c>
      <c r="I843" s="156">
        <f>IF(RawDataGenPO[[#This Row],[PO No.]]="","",RawDataGenPO[[#This Row],[DMY Create PR]]+7)</f>
        <v>45675</v>
      </c>
      <c r="J843" s="156"/>
      <c r="K843" s="153">
        <v>45</v>
      </c>
      <c r="L843" s="4" t="s">
        <v>1273</v>
      </c>
      <c r="M843" s="35" t="s">
        <v>159</v>
      </c>
      <c r="N843" s="35" t="s">
        <v>27</v>
      </c>
      <c r="O843" s="3">
        <v>1</v>
      </c>
      <c r="P843" s="124" t="s">
        <v>1817</v>
      </c>
      <c r="Q843" s="40">
        <v>30</v>
      </c>
      <c r="R843" s="4" t="s">
        <v>221</v>
      </c>
      <c r="S843" s="113">
        <f>RawDataGenPO[[#This Row],[Total price]]/RawDataGenPO[[#This Row],[Qty'']]</f>
        <v>20</v>
      </c>
      <c r="T843" s="46">
        <v>600</v>
      </c>
      <c r="U843" s="16"/>
      <c r="V843" s="35" t="s">
        <v>358</v>
      </c>
      <c r="W843" s="146" t="s">
        <v>9</v>
      </c>
      <c r="X843" s="4" t="s">
        <v>1818</v>
      </c>
      <c r="Y843" s="14">
        <v>45702</v>
      </c>
      <c r="Z843" s="14"/>
      <c r="AA843" s="191">
        <f>IF(RawDataGenPO[[#This Row],[Date Gen PO]]="","",RawDataGenPO[[#This Row],[Date recive bill]]-RawDataGenPO[[#This Row],[Date Gen PO]])</f>
        <v>27</v>
      </c>
      <c r="AB843" s="192" t="str">
        <f>IF(RawDataGenPO[[#This Row],[GRN-PO date (Day)]]&gt;RawDataGenPO[[#This Row],[Lead time delivery (day)]],"over deliverry","Ontime")</f>
        <v>Ontime</v>
      </c>
      <c r="AC843" s="195"/>
    </row>
    <row r="844" spans="1:29" s="6" customFormat="1" ht="14.25" x14ac:dyDescent="0.25">
      <c r="A844" s="4">
        <f>ROW()-ROW(RawDataGenPO[[#Headers],[No.]])</f>
        <v>843</v>
      </c>
      <c r="B844" s="35" t="s">
        <v>18</v>
      </c>
      <c r="C844" s="45">
        <v>45668</v>
      </c>
      <c r="D844" s="38"/>
      <c r="E844" s="38"/>
      <c r="F844" s="45">
        <v>45668</v>
      </c>
      <c r="G844" s="4" t="s">
        <v>1815</v>
      </c>
      <c r="H844" s="4" t="s">
        <v>1816</v>
      </c>
      <c r="I844" s="156">
        <f>IF(RawDataGenPO[[#This Row],[PO No.]]="","",RawDataGenPO[[#This Row],[DMY Create PR]]+7)</f>
        <v>45675</v>
      </c>
      <c r="J844" s="156"/>
      <c r="K844" s="153">
        <v>45</v>
      </c>
      <c r="L844" s="4" t="s">
        <v>1273</v>
      </c>
      <c r="M844" s="35" t="s">
        <v>159</v>
      </c>
      <c r="N844" s="35" t="s">
        <v>27</v>
      </c>
      <c r="O844" s="3">
        <v>2</v>
      </c>
      <c r="P844" s="124" t="s">
        <v>1819</v>
      </c>
      <c r="Q844" s="40">
        <v>10</v>
      </c>
      <c r="R844" s="4" t="s">
        <v>221</v>
      </c>
      <c r="S844" s="113">
        <f>RawDataGenPO[[#This Row],[Total price]]/RawDataGenPO[[#This Row],[Qty'']]</f>
        <v>35</v>
      </c>
      <c r="T844" s="46">
        <v>350</v>
      </c>
      <c r="U844" s="16"/>
      <c r="V844" s="35" t="s">
        <v>358</v>
      </c>
      <c r="W844" s="146" t="s">
        <v>9</v>
      </c>
      <c r="X844" s="4" t="s">
        <v>1818</v>
      </c>
      <c r="Y844" s="14">
        <v>45702</v>
      </c>
      <c r="Z844" s="14"/>
      <c r="AA844" s="191">
        <f>IF(RawDataGenPO[[#This Row],[Date Gen PO]]="","",RawDataGenPO[[#This Row],[Date recive bill]]-RawDataGenPO[[#This Row],[Date Gen PO]])</f>
        <v>27</v>
      </c>
      <c r="AB844" s="192" t="str">
        <f>IF(RawDataGenPO[[#This Row],[GRN-PO date (Day)]]&gt;RawDataGenPO[[#This Row],[Lead time delivery (day)]],"over deliverry","Ontime")</f>
        <v>Ontime</v>
      </c>
      <c r="AC844" s="195"/>
    </row>
    <row r="845" spans="1:29" s="6" customFormat="1" ht="14.25" x14ac:dyDescent="0.25">
      <c r="A845" s="4">
        <f>ROW()-ROW(RawDataGenPO[[#Headers],[No.]])</f>
        <v>844</v>
      </c>
      <c r="B845" s="35" t="s">
        <v>18</v>
      </c>
      <c r="C845" s="45">
        <v>45668</v>
      </c>
      <c r="D845" s="38"/>
      <c r="E845" s="38"/>
      <c r="F845" s="45">
        <v>45668</v>
      </c>
      <c r="G845" s="4" t="s">
        <v>1815</v>
      </c>
      <c r="H845" s="4" t="s">
        <v>1816</v>
      </c>
      <c r="I845" s="156">
        <f>IF(RawDataGenPO[[#This Row],[PO No.]]="","",RawDataGenPO[[#This Row],[DMY Create PR]]+7)</f>
        <v>45675</v>
      </c>
      <c r="J845" s="156"/>
      <c r="K845" s="153">
        <v>45</v>
      </c>
      <c r="L845" s="4" t="s">
        <v>1273</v>
      </c>
      <c r="M845" s="35" t="s">
        <v>159</v>
      </c>
      <c r="N845" s="35" t="s">
        <v>27</v>
      </c>
      <c r="O845" s="3">
        <v>3</v>
      </c>
      <c r="P845" s="124" t="s">
        <v>1820</v>
      </c>
      <c r="Q845" s="40">
        <v>10</v>
      </c>
      <c r="R845" s="4" t="s">
        <v>221</v>
      </c>
      <c r="S845" s="113">
        <f>RawDataGenPO[[#This Row],[Total price]]/RawDataGenPO[[#This Row],[Qty'']]</f>
        <v>35</v>
      </c>
      <c r="T845" s="46">
        <v>350</v>
      </c>
      <c r="U845" s="16"/>
      <c r="V845" s="35" t="s">
        <v>358</v>
      </c>
      <c r="W845" s="146" t="s">
        <v>9</v>
      </c>
      <c r="X845" s="4" t="s">
        <v>1818</v>
      </c>
      <c r="Y845" s="14">
        <v>45702</v>
      </c>
      <c r="Z845" s="14"/>
      <c r="AA845" s="191">
        <f>IF(RawDataGenPO[[#This Row],[Date Gen PO]]="","",RawDataGenPO[[#This Row],[Date recive bill]]-RawDataGenPO[[#This Row],[Date Gen PO]])</f>
        <v>27</v>
      </c>
      <c r="AB845" s="192" t="str">
        <f>IF(RawDataGenPO[[#This Row],[GRN-PO date (Day)]]&gt;RawDataGenPO[[#This Row],[Lead time delivery (day)]],"over deliverry","Ontime")</f>
        <v>Ontime</v>
      </c>
      <c r="AC845" s="195"/>
    </row>
    <row r="846" spans="1:29" s="6" customFormat="1" ht="14.25" x14ac:dyDescent="0.25">
      <c r="A846" s="4">
        <f>ROW()-ROW(RawDataGenPO[[#Headers],[No.]])</f>
        <v>845</v>
      </c>
      <c r="B846" s="35" t="s">
        <v>18</v>
      </c>
      <c r="C846" s="45">
        <v>45668</v>
      </c>
      <c r="D846" s="38"/>
      <c r="E846" s="38"/>
      <c r="F846" s="45">
        <v>45668</v>
      </c>
      <c r="G846" s="4" t="s">
        <v>1815</v>
      </c>
      <c r="H846" s="4" t="s">
        <v>1816</v>
      </c>
      <c r="I846" s="156">
        <f>IF(RawDataGenPO[[#This Row],[PO No.]]="","",RawDataGenPO[[#This Row],[DMY Create PR]]+7)</f>
        <v>45675</v>
      </c>
      <c r="J846" s="156"/>
      <c r="K846" s="153">
        <v>45</v>
      </c>
      <c r="L846" s="4" t="s">
        <v>1273</v>
      </c>
      <c r="M846" s="35" t="s">
        <v>159</v>
      </c>
      <c r="N846" s="35" t="s">
        <v>27</v>
      </c>
      <c r="O846" s="3">
        <v>4</v>
      </c>
      <c r="P846" s="124" t="s">
        <v>1821</v>
      </c>
      <c r="Q846" s="40">
        <v>10</v>
      </c>
      <c r="R846" s="4" t="s">
        <v>221</v>
      </c>
      <c r="S846" s="113">
        <f>RawDataGenPO[[#This Row],[Total price]]/RawDataGenPO[[#This Row],[Qty'']]</f>
        <v>155</v>
      </c>
      <c r="T846" s="46">
        <v>1550</v>
      </c>
      <c r="U846" s="16"/>
      <c r="V846" s="35" t="s">
        <v>358</v>
      </c>
      <c r="W846" s="146" t="s">
        <v>9</v>
      </c>
      <c r="X846" s="4" t="s">
        <v>1818</v>
      </c>
      <c r="Y846" s="14">
        <v>45702</v>
      </c>
      <c r="Z846" s="14"/>
      <c r="AA846" s="191">
        <f>IF(RawDataGenPO[[#This Row],[Date Gen PO]]="","",RawDataGenPO[[#This Row],[Date recive bill]]-RawDataGenPO[[#This Row],[Date Gen PO]])</f>
        <v>27</v>
      </c>
      <c r="AB846" s="192" t="str">
        <f>IF(RawDataGenPO[[#This Row],[GRN-PO date (Day)]]&gt;RawDataGenPO[[#This Row],[Lead time delivery (day)]],"over deliverry","Ontime")</f>
        <v>Ontime</v>
      </c>
      <c r="AC846" s="195"/>
    </row>
    <row r="847" spans="1:29" s="6" customFormat="1" ht="14.25" x14ac:dyDescent="0.25">
      <c r="A847" s="4">
        <f>ROW()-ROW(RawDataGenPO[[#Headers],[No.]])</f>
        <v>846</v>
      </c>
      <c r="B847" s="35" t="s">
        <v>18</v>
      </c>
      <c r="C847" s="45">
        <v>45668</v>
      </c>
      <c r="D847" s="38"/>
      <c r="E847" s="38"/>
      <c r="F847" s="45">
        <v>45668</v>
      </c>
      <c r="G847" s="4" t="s">
        <v>1815</v>
      </c>
      <c r="H847" s="4" t="s">
        <v>1816</v>
      </c>
      <c r="I847" s="156">
        <f>IF(RawDataGenPO[[#This Row],[PO No.]]="","",RawDataGenPO[[#This Row],[DMY Create PR]]+7)</f>
        <v>45675</v>
      </c>
      <c r="J847" s="156"/>
      <c r="K847" s="153">
        <v>45</v>
      </c>
      <c r="L847" s="4" t="s">
        <v>1273</v>
      </c>
      <c r="M847" s="35" t="s">
        <v>159</v>
      </c>
      <c r="N847" s="35" t="s">
        <v>27</v>
      </c>
      <c r="O847" s="3">
        <v>5</v>
      </c>
      <c r="P847" s="124" t="s">
        <v>1822</v>
      </c>
      <c r="Q847" s="40">
        <v>5</v>
      </c>
      <c r="R847" s="4" t="s">
        <v>221</v>
      </c>
      <c r="S847" s="113">
        <f>RawDataGenPO[[#This Row],[Total price]]/RawDataGenPO[[#This Row],[Qty'']]</f>
        <v>272</v>
      </c>
      <c r="T847" s="46">
        <v>1360</v>
      </c>
      <c r="U847" s="16"/>
      <c r="V847" s="35" t="s">
        <v>358</v>
      </c>
      <c r="W847" s="146" t="s">
        <v>9</v>
      </c>
      <c r="X847" s="4" t="s">
        <v>1818</v>
      </c>
      <c r="Y847" s="14">
        <v>45702</v>
      </c>
      <c r="Z847" s="14"/>
      <c r="AA847" s="191">
        <f>IF(RawDataGenPO[[#This Row],[Date Gen PO]]="","",RawDataGenPO[[#This Row],[Date recive bill]]-RawDataGenPO[[#This Row],[Date Gen PO]])</f>
        <v>27</v>
      </c>
      <c r="AB847" s="192" t="str">
        <f>IF(RawDataGenPO[[#This Row],[GRN-PO date (Day)]]&gt;RawDataGenPO[[#This Row],[Lead time delivery (day)]],"over deliverry","Ontime")</f>
        <v>Ontime</v>
      </c>
      <c r="AC847" s="195"/>
    </row>
    <row r="848" spans="1:29" s="6" customFormat="1" ht="14.25" x14ac:dyDescent="0.25">
      <c r="A848" s="4">
        <f>ROW()-ROW(RawDataGenPO[[#Headers],[No.]])</f>
        <v>847</v>
      </c>
      <c r="B848" s="35" t="s">
        <v>18</v>
      </c>
      <c r="C848" s="45">
        <v>45668</v>
      </c>
      <c r="D848" s="38"/>
      <c r="E848" s="38"/>
      <c r="F848" s="45">
        <v>45668</v>
      </c>
      <c r="G848" s="4" t="s">
        <v>1815</v>
      </c>
      <c r="H848" s="4" t="s">
        <v>1816</v>
      </c>
      <c r="I848" s="156">
        <f>IF(RawDataGenPO[[#This Row],[PO No.]]="","",RawDataGenPO[[#This Row],[DMY Create PR]]+7)</f>
        <v>45675</v>
      </c>
      <c r="J848" s="156"/>
      <c r="K848" s="153">
        <v>45</v>
      </c>
      <c r="L848" s="4" t="s">
        <v>1273</v>
      </c>
      <c r="M848" s="35" t="s">
        <v>159</v>
      </c>
      <c r="N848" s="35" t="s">
        <v>27</v>
      </c>
      <c r="O848" s="3">
        <v>6</v>
      </c>
      <c r="P848" s="124" t="s">
        <v>1823</v>
      </c>
      <c r="Q848" s="40">
        <v>6</v>
      </c>
      <c r="R848" s="4" t="s">
        <v>221</v>
      </c>
      <c r="S848" s="113">
        <f>RawDataGenPO[[#This Row],[Total price]]/RawDataGenPO[[#This Row],[Qty'']]</f>
        <v>90</v>
      </c>
      <c r="T848" s="46">
        <v>540</v>
      </c>
      <c r="U848" s="16"/>
      <c r="V848" s="35" t="s">
        <v>358</v>
      </c>
      <c r="W848" s="146" t="s">
        <v>9</v>
      </c>
      <c r="X848" s="4" t="s">
        <v>1818</v>
      </c>
      <c r="Y848" s="14">
        <v>45702</v>
      </c>
      <c r="Z848" s="14"/>
      <c r="AA848" s="191">
        <f>IF(RawDataGenPO[[#This Row],[Date Gen PO]]="","",RawDataGenPO[[#This Row],[Date recive bill]]-RawDataGenPO[[#This Row],[Date Gen PO]])</f>
        <v>27</v>
      </c>
      <c r="AB848" s="192" t="str">
        <f>IF(RawDataGenPO[[#This Row],[GRN-PO date (Day)]]&gt;RawDataGenPO[[#This Row],[Lead time delivery (day)]],"over deliverry","Ontime")</f>
        <v>Ontime</v>
      </c>
      <c r="AC848" s="195"/>
    </row>
    <row r="849" spans="1:29" s="6" customFormat="1" ht="14.25" x14ac:dyDescent="0.25">
      <c r="A849" s="4">
        <f>ROW()-ROW(RawDataGenPO[[#Headers],[No.]])</f>
        <v>848</v>
      </c>
      <c r="B849" s="35" t="s">
        <v>18</v>
      </c>
      <c r="C849" s="45">
        <v>45668</v>
      </c>
      <c r="D849" s="38"/>
      <c r="E849" s="38"/>
      <c r="F849" s="45">
        <v>45668</v>
      </c>
      <c r="G849" s="4" t="s">
        <v>1815</v>
      </c>
      <c r="H849" s="4" t="s">
        <v>1816</v>
      </c>
      <c r="I849" s="156">
        <f>IF(RawDataGenPO[[#This Row],[PO No.]]="","",RawDataGenPO[[#This Row],[DMY Create PR]]+7)</f>
        <v>45675</v>
      </c>
      <c r="J849" s="156"/>
      <c r="K849" s="153">
        <v>45</v>
      </c>
      <c r="L849" s="4" t="s">
        <v>1273</v>
      </c>
      <c r="M849" s="35" t="s">
        <v>159</v>
      </c>
      <c r="N849" s="35" t="s">
        <v>27</v>
      </c>
      <c r="O849" s="3">
        <v>7</v>
      </c>
      <c r="P849" s="124" t="s">
        <v>1824</v>
      </c>
      <c r="Q849" s="40">
        <v>8</v>
      </c>
      <c r="R849" s="4" t="s">
        <v>221</v>
      </c>
      <c r="S849" s="113">
        <f>RawDataGenPO[[#This Row],[Total price]]/RawDataGenPO[[#This Row],[Qty'']]</f>
        <v>560</v>
      </c>
      <c r="T849" s="46">
        <v>4480</v>
      </c>
      <c r="U849" s="16"/>
      <c r="V849" s="35" t="s">
        <v>358</v>
      </c>
      <c r="W849" s="146" t="s">
        <v>9</v>
      </c>
      <c r="X849" s="4" t="s">
        <v>1818</v>
      </c>
      <c r="Y849" s="14">
        <v>45702</v>
      </c>
      <c r="Z849" s="14"/>
      <c r="AA849" s="191">
        <f>IF(RawDataGenPO[[#This Row],[Date Gen PO]]="","",RawDataGenPO[[#This Row],[Date recive bill]]-RawDataGenPO[[#This Row],[Date Gen PO]])</f>
        <v>27</v>
      </c>
      <c r="AB849" s="192" t="str">
        <f>IF(RawDataGenPO[[#This Row],[GRN-PO date (Day)]]&gt;RawDataGenPO[[#This Row],[Lead time delivery (day)]],"over deliverry","Ontime")</f>
        <v>Ontime</v>
      </c>
      <c r="AC849" s="195"/>
    </row>
    <row r="850" spans="1:29" ht="32.25" customHeight="1" x14ac:dyDescent="0.25">
      <c r="A850" s="4">
        <f>ROW()-ROW(RawDataGenPO[[#Headers],[No.]])</f>
        <v>849</v>
      </c>
      <c r="B850" s="35" t="s">
        <v>17</v>
      </c>
      <c r="C850" s="45">
        <v>45674</v>
      </c>
      <c r="F850" s="45">
        <v>45674</v>
      </c>
      <c r="G850" s="4" t="s">
        <v>1825</v>
      </c>
      <c r="H850" s="4" t="s">
        <v>1826</v>
      </c>
      <c r="I850" s="156">
        <f>IF(RawDataGenPO[[#This Row],[PO No.]]="","",RawDataGenPO[[#This Row],[DMY Create PR]]+7)</f>
        <v>45681</v>
      </c>
      <c r="J850" s="156">
        <f>IF(RawDataGenPO[[#This Row],[PO No.]]="","",RawDataGenPO[[#This Row],[DMY Create PR]]+7)</f>
        <v>45681</v>
      </c>
      <c r="K850" s="153">
        <v>240</v>
      </c>
      <c r="L850" s="4" t="s">
        <v>478</v>
      </c>
      <c r="M850" s="35" t="s">
        <v>217</v>
      </c>
      <c r="N850" s="35" t="s">
        <v>19</v>
      </c>
      <c r="O850" s="3">
        <v>1</v>
      </c>
      <c r="P850" s="130" t="s">
        <v>1827</v>
      </c>
      <c r="Q850" s="40">
        <v>1</v>
      </c>
      <c r="R850" s="4" t="s">
        <v>481</v>
      </c>
      <c r="S850" s="41">
        <f>RawDataGenPO[[#This Row],[Total price]]/RawDataGenPO[[#This Row],[Qty'']]</f>
        <v>1498000</v>
      </c>
      <c r="T850" s="46">
        <v>1498000</v>
      </c>
      <c r="U850" s="16"/>
      <c r="V850" s="35" t="s">
        <v>1568</v>
      </c>
      <c r="W850" s="173" t="s">
        <v>9</v>
      </c>
      <c r="X850" s="4" t="s">
        <v>1828</v>
      </c>
      <c r="Y850" s="14">
        <v>45902</v>
      </c>
      <c r="AA850" s="191">
        <f>IF(RawDataGenPO[[#This Row],[Date Gen PO]]="","",RawDataGenPO[[#This Row],[Date recive bill]]-RawDataGenPO[[#This Row],[Date Gen PO]])</f>
        <v>221</v>
      </c>
      <c r="AB850" s="192" t="str">
        <f>IF(RawDataGenPO[[#This Row],[GRN-PO date (Day)]]&gt;RawDataGenPO[[#This Row],[Lead time delivery (day)]],"over deliverry","Ontime")</f>
        <v>Ontime</v>
      </c>
      <c r="AC850" s="195"/>
    </row>
    <row r="851" spans="1:29" s="6" customFormat="1" ht="14.25" x14ac:dyDescent="0.25">
      <c r="A851" s="4">
        <f>ROW()-ROW(RawDataGenPO[[#Headers],[No.]])</f>
        <v>850</v>
      </c>
      <c r="B851" s="35" t="s">
        <v>18</v>
      </c>
      <c r="C851" s="45">
        <v>45674</v>
      </c>
      <c r="D851" s="38"/>
      <c r="E851" s="38"/>
      <c r="F851" s="45">
        <v>45674</v>
      </c>
      <c r="G851" s="4" t="s">
        <v>1829</v>
      </c>
      <c r="H851" s="4" t="s">
        <v>1830</v>
      </c>
      <c r="I851" s="156">
        <f>IF(RawDataGenPO[[#This Row],[PO No.]]="","",RawDataGenPO[[#This Row],[DMY Create PR]]+7)</f>
        <v>45681</v>
      </c>
      <c r="J851" s="156"/>
      <c r="K851" s="153">
        <f>IF(RawDataGenPO[[#This Row],[PO No.]]="","",10)</f>
        <v>10</v>
      </c>
      <c r="L851" s="4" t="s">
        <v>1273</v>
      </c>
      <c r="M851" s="35" t="s">
        <v>146</v>
      </c>
      <c r="N851" s="35" t="s">
        <v>23</v>
      </c>
      <c r="O851" s="3">
        <v>1</v>
      </c>
      <c r="P851" s="124" t="s">
        <v>1831</v>
      </c>
      <c r="Q851" s="40">
        <v>10</v>
      </c>
      <c r="R851" s="4" t="s">
        <v>221</v>
      </c>
      <c r="S851" s="113">
        <f>RawDataGenPO[[#This Row],[Total price]]/RawDataGenPO[[#This Row],[Qty'']]</f>
        <v>530</v>
      </c>
      <c r="T851" s="46">
        <v>5300</v>
      </c>
      <c r="U851" s="16"/>
      <c r="V851" s="35" t="s">
        <v>334</v>
      </c>
      <c r="W851" s="146" t="s">
        <v>9</v>
      </c>
      <c r="X851" s="4" t="s">
        <v>1832</v>
      </c>
      <c r="Y851" s="14">
        <v>45691</v>
      </c>
      <c r="Z851" s="14"/>
      <c r="AA851" s="191">
        <f>IF(RawDataGenPO[[#This Row],[Date Gen PO]]="","",RawDataGenPO[[#This Row],[Date recive bill]]-RawDataGenPO[[#This Row],[Date Gen PO]])</f>
        <v>10</v>
      </c>
      <c r="AB851" s="192" t="str">
        <f>IF(RawDataGenPO[[#This Row],[GRN-PO date (Day)]]&gt;RawDataGenPO[[#This Row],[Lead time delivery (day)]],"over deliverry","Ontime")</f>
        <v>Ontime</v>
      </c>
      <c r="AC851" s="195"/>
    </row>
    <row r="852" spans="1:29" s="6" customFormat="1" ht="14.25" x14ac:dyDescent="0.25">
      <c r="A852" s="4">
        <f>ROW()-ROW(RawDataGenPO[[#Headers],[No.]])</f>
        <v>851</v>
      </c>
      <c r="B852" s="35" t="s">
        <v>18</v>
      </c>
      <c r="C852" s="45">
        <v>45674</v>
      </c>
      <c r="D852" s="38"/>
      <c r="E852" s="38"/>
      <c r="F852" s="45">
        <v>45674</v>
      </c>
      <c r="G852" s="4" t="s">
        <v>1829</v>
      </c>
      <c r="H852" s="4" t="s">
        <v>1830</v>
      </c>
      <c r="I852" s="156">
        <f>IF(RawDataGenPO[[#This Row],[PO No.]]="","",RawDataGenPO[[#This Row],[DMY Create PR]]+7)</f>
        <v>45681</v>
      </c>
      <c r="J852" s="156"/>
      <c r="K852" s="153">
        <f>IF(RawDataGenPO[[#This Row],[PO No.]]="","",10)</f>
        <v>10</v>
      </c>
      <c r="L852" s="4" t="s">
        <v>1273</v>
      </c>
      <c r="M852" s="35" t="s">
        <v>146</v>
      </c>
      <c r="N852" s="35" t="s">
        <v>23</v>
      </c>
      <c r="O852" s="3">
        <v>2</v>
      </c>
      <c r="P852" s="124" t="s">
        <v>1833</v>
      </c>
      <c r="Q852" s="40">
        <v>2</v>
      </c>
      <c r="R852" s="4" t="s">
        <v>221</v>
      </c>
      <c r="S852" s="113">
        <f>RawDataGenPO[[#This Row],[Total price]]/RawDataGenPO[[#This Row],[Qty'']]</f>
        <v>460</v>
      </c>
      <c r="T852" s="46">
        <v>920</v>
      </c>
      <c r="U852" s="16"/>
      <c r="V852" s="35" t="s">
        <v>334</v>
      </c>
      <c r="W852" s="146" t="s">
        <v>9</v>
      </c>
      <c r="X852" s="4" t="s">
        <v>1832</v>
      </c>
      <c r="Y852" s="14">
        <v>45691</v>
      </c>
      <c r="Z852" s="14"/>
      <c r="AA852" s="191">
        <f>IF(RawDataGenPO[[#This Row],[Date Gen PO]]="","",RawDataGenPO[[#This Row],[Date recive bill]]-RawDataGenPO[[#This Row],[Date Gen PO]])</f>
        <v>10</v>
      </c>
      <c r="AB852" s="192" t="str">
        <f>IF(RawDataGenPO[[#This Row],[GRN-PO date (Day)]]&gt;RawDataGenPO[[#This Row],[Lead time delivery (day)]],"over deliverry","Ontime")</f>
        <v>Ontime</v>
      </c>
      <c r="AC852" s="195"/>
    </row>
    <row r="853" spans="1:29" s="6" customFormat="1" ht="14.25" x14ac:dyDescent="0.25">
      <c r="A853" s="4">
        <f>ROW()-ROW(RawDataGenPO[[#Headers],[No.]])</f>
        <v>852</v>
      </c>
      <c r="B853" s="35" t="s">
        <v>18</v>
      </c>
      <c r="C853" s="45">
        <v>45674</v>
      </c>
      <c r="D853" s="38"/>
      <c r="E853" s="38"/>
      <c r="F853" s="45">
        <v>45674</v>
      </c>
      <c r="G853" s="4" t="s">
        <v>1829</v>
      </c>
      <c r="H853" s="4" t="s">
        <v>1830</v>
      </c>
      <c r="I853" s="156">
        <f>IF(RawDataGenPO[[#This Row],[PO No.]]="","",RawDataGenPO[[#This Row],[DMY Create PR]]+7)</f>
        <v>45681</v>
      </c>
      <c r="J853" s="156"/>
      <c r="K853" s="153">
        <f>IF(RawDataGenPO[[#This Row],[PO No.]]="","",10)</f>
        <v>10</v>
      </c>
      <c r="L853" s="4" t="s">
        <v>1273</v>
      </c>
      <c r="M853" s="35" t="s">
        <v>146</v>
      </c>
      <c r="N853" s="35" t="s">
        <v>23</v>
      </c>
      <c r="O853" s="3">
        <v>3</v>
      </c>
      <c r="P853" s="124" t="s">
        <v>1834</v>
      </c>
      <c r="Q853" s="40">
        <v>2</v>
      </c>
      <c r="R853" s="4" t="s">
        <v>221</v>
      </c>
      <c r="S853" s="113">
        <f>RawDataGenPO[[#This Row],[Total price]]/RawDataGenPO[[#This Row],[Qty'']]</f>
        <v>720</v>
      </c>
      <c r="T853" s="46">
        <v>1440</v>
      </c>
      <c r="U853" s="16"/>
      <c r="V853" s="35" t="s">
        <v>334</v>
      </c>
      <c r="W853" s="146" t="s">
        <v>9</v>
      </c>
      <c r="X853" s="4" t="s">
        <v>1832</v>
      </c>
      <c r="Y853" s="14">
        <v>45691</v>
      </c>
      <c r="Z853" s="14"/>
      <c r="AA853" s="191">
        <f>IF(RawDataGenPO[[#This Row],[Date Gen PO]]="","",RawDataGenPO[[#This Row],[Date recive bill]]-RawDataGenPO[[#This Row],[Date Gen PO]])</f>
        <v>10</v>
      </c>
      <c r="AB853" s="192" t="str">
        <f>IF(RawDataGenPO[[#This Row],[GRN-PO date (Day)]]&gt;RawDataGenPO[[#This Row],[Lead time delivery (day)]],"over deliverry","Ontime")</f>
        <v>Ontime</v>
      </c>
      <c r="AC853" s="195"/>
    </row>
    <row r="854" spans="1:29" ht="28.5" x14ac:dyDescent="0.25">
      <c r="A854" s="4">
        <f>ROW()-ROW(RawDataGenPO[[#Headers],[No.]])</f>
        <v>853</v>
      </c>
      <c r="B854" s="35" t="s">
        <v>18</v>
      </c>
      <c r="C854" s="45">
        <v>45674</v>
      </c>
      <c r="F854" s="45">
        <v>45674</v>
      </c>
      <c r="G854" s="4" t="s">
        <v>1835</v>
      </c>
      <c r="H854" s="4" t="s">
        <v>1836</v>
      </c>
      <c r="I854" s="156">
        <f>IF(RawDataGenPO[[#This Row],[PO No.]]="","",RawDataGenPO[[#This Row],[DMY Create PR]]+7)</f>
        <v>45681</v>
      </c>
      <c r="J854" s="156"/>
      <c r="K854" s="153">
        <v>45</v>
      </c>
      <c r="L854" s="4" t="s">
        <v>1273</v>
      </c>
      <c r="M854" s="35" t="s">
        <v>623</v>
      </c>
      <c r="N854" s="35" t="s">
        <v>23</v>
      </c>
      <c r="O854" s="3">
        <v>1</v>
      </c>
      <c r="P854" s="124" t="s">
        <v>1837</v>
      </c>
      <c r="Q854" s="40">
        <v>1</v>
      </c>
      <c r="R854" s="4" t="s">
        <v>1776</v>
      </c>
      <c r="S854" s="113">
        <f>RawDataGenPO[[#This Row],[Total price]]/RawDataGenPO[[#This Row],[Qty'']]</f>
        <v>9800</v>
      </c>
      <c r="T854" s="46">
        <v>9800</v>
      </c>
      <c r="U854" s="16"/>
      <c r="V854" s="35" t="s">
        <v>1838</v>
      </c>
      <c r="W854" s="146" t="s">
        <v>9</v>
      </c>
      <c r="X854" s="4" t="s">
        <v>1839</v>
      </c>
      <c r="Y854" s="14">
        <v>45719</v>
      </c>
      <c r="AA854" s="191">
        <f>IF(RawDataGenPO[[#This Row],[Date Gen PO]]="","",RawDataGenPO[[#This Row],[Date recive bill]]-RawDataGenPO[[#This Row],[Date Gen PO]])</f>
        <v>38</v>
      </c>
      <c r="AB854" s="192" t="str">
        <f>IF(RawDataGenPO[[#This Row],[GRN-PO date (Day)]]&gt;RawDataGenPO[[#This Row],[Lead time delivery (day)]],"over deliverry","Ontime")</f>
        <v>Ontime</v>
      </c>
      <c r="AC854" s="195"/>
    </row>
    <row r="855" spans="1:29" ht="28.5" x14ac:dyDescent="0.25">
      <c r="A855" s="4">
        <f>ROW()-ROW(RawDataGenPO[[#Headers],[No.]])</f>
        <v>854</v>
      </c>
      <c r="B855" s="35" t="s">
        <v>18</v>
      </c>
      <c r="C855" s="45">
        <v>45674</v>
      </c>
      <c r="F855" s="45">
        <v>45674</v>
      </c>
      <c r="G855" s="4" t="s">
        <v>1835</v>
      </c>
      <c r="H855" s="4" t="s">
        <v>1836</v>
      </c>
      <c r="I855" s="156">
        <f>IF(RawDataGenPO[[#This Row],[PO No.]]="","",RawDataGenPO[[#This Row],[DMY Create PR]]+7)</f>
        <v>45681</v>
      </c>
      <c r="J855" s="156"/>
      <c r="K855" s="153">
        <v>45</v>
      </c>
      <c r="L855" s="4" t="s">
        <v>1273</v>
      </c>
      <c r="M855" s="35" t="s">
        <v>623</v>
      </c>
      <c r="N855" s="35" t="s">
        <v>23</v>
      </c>
      <c r="O855" s="3">
        <v>2</v>
      </c>
      <c r="P855" s="124" t="s">
        <v>1840</v>
      </c>
      <c r="Q855" s="40">
        <v>1</v>
      </c>
      <c r="R855" s="4" t="s">
        <v>1776</v>
      </c>
      <c r="S855" s="113">
        <f>RawDataGenPO[[#This Row],[Total price]]/RawDataGenPO[[#This Row],[Qty'']]</f>
        <v>10700</v>
      </c>
      <c r="T855" s="46">
        <v>10700</v>
      </c>
      <c r="U855" s="16"/>
      <c r="V855" s="35" t="s">
        <v>1838</v>
      </c>
      <c r="W855" s="146" t="s">
        <v>9</v>
      </c>
      <c r="X855" s="4" t="s">
        <v>1839</v>
      </c>
      <c r="Y855" s="14">
        <v>45719</v>
      </c>
      <c r="AA855" s="191">
        <f>IF(RawDataGenPO[[#This Row],[Date Gen PO]]="","",RawDataGenPO[[#This Row],[Date recive bill]]-RawDataGenPO[[#This Row],[Date Gen PO]])</f>
        <v>38</v>
      </c>
      <c r="AB855" s="192" t="str">
        <f>IF(RawDataGenPO[[#This Row],[GRN-PO date (Day)]]&gt;RawDataGenPO[[#This Row],[Lead time delivery (day)]],"over deliverry","Ontime")</f>
        <v>Ontime</v>
      </c>
      <c r="AC855" s="195"/>
    </row>
    <row r="856" spans="1:29" ht="14.25" x14ac:dyDescent="0.25">
      <c r="A856" s="4">
        <f>ROW()-ROW(RawDataGenPO[[#Headers],[No.]])</f>
        <v>855</v>
      </c>
      <c r="B856" s="35" t="s">
        <v>18</v>
      </c>
      <c r="C856" s="45">
        <v>45674</v>
      </c>
      <c r="F856" s="45">
        <v>45674</v>
      </c>
      <c r="G856" s="4" t="s">
        <v>1841</v>
      </c>
      <c r="H856" s="4" t="s">
        <v>1842</v>
      </c>
      <c r="I856" s="156">
        <f>IF(RawDataGenPO[[#This Row],[PO No.]]="","",RawDataGenPO[[#This Row],[DMY Create PR]]+7)</f>
        <v>45681</v>
      </c>
      <c r="J856" s="156"/>
      <c r="K856" s="153">
        <v>100</v>
      </c>
      <c r="L856" s="4" t="s">
        <v>524</v>
      </c>
      <c r="M856" s="35" t="s">
        <v>187</v>
      </c>
      <c r="N856" s="35" t="s">
        <v>23</v>
      </c>
      <c r="O856" s="3">
        <v>1</v>
      </c>
      <c r="P856" s="124" t="s">
        <v>525</v>
      </c>
      <c r="Q856" s="40">
        <v>40</v>
      </c>
      <c r="R856" s="4" t="s">
        <v>1699</v>
      </c>
      <c r="S856" s="113">
        <f>RawDataGenPO[[#This Row],[Total price]]/RawDataGenPO[[#This Row],[Qty'']]</f>
        <v>12</v>
      </c>
      <c r="T856" s="46">
        <v>480</v>
      </c>
      <c r="U856" s="16"/>
      <c r="V856" s="35" t="s">
        <v>358</v>
      </c>
      <c r="W856" s="146" t="s">
        <v>9</v>
      </c>
      <c r="X856" s="4" t="s">
        <v>1843</v>
      </c>
      <c r="Y856" s="14">
        <v>45752</v>
      </c>
      <c r="AA856" s="191">
        <f>IF(RawDataGenPO[[#This Row],[Date Gen PO]]="","",RawDataGenPO[[#This Row],[Date recive bill]]-RawDataGenPO[[#This Row],[Date Gen PO]])</f>
        <v>71</v>
      </c>
      <c r="AB856" s="192" t="str">
        <f>IF(RawDataGenPO[[#This Row],[GRN-PO date (Day)]]&gt;RawDataGenPO[[#This Row],[Lead time delivery (day)]],"over deliverry","Ontime")</f>
        <v>Ontime</v>
      </c>
      <c r="AC856" s="195"/>
    </row>
    <row r="857" spans="1:29" ht="14.25" x14ac:dyDescent="0.25">
      <c r="A857" s="4">
        <f>ROW()-ROW(RawDataGenPO[[#Headers],[No.]])</f>
        <v>856</v>
      </c>
      <c r="B857" s="35" t="s">
        <v>18</v>
      </c>
      <c r="C857" s="45">
        <v>45674</v>
      </c>
      <c r="F857" s="45">
        <v>45674</v>
      </c>
      <c r="G857" s="4" t="s">
        <v>1841</v>
      </c>
      <c r="H857" s="4" t="s">
        <v>1842</v>
      </c>
      <c r="I857" s="156">
        <f>IF(RawDataGenPO[[#This Row],[PO No.]]="","",RawDataGenPO[[#This Row],[DMY Create PR]]+7)</f>
        <v>45681</v>
      </c>
      <c r="J857" s="156"/>
      <c r="K857" s="153">
        <v>100</v>
      </c>
      <c r="L857" s="4" t="s">
        <v>524</v>
      </c>
      <c r="M857" s="35" t="s">
        <v>187</v>
      </c>
      <c r="N857" s="35" t="s">
        <v>23</v>
      </c>
      <c r="O857" s="3">
        <v>2</v>
      </c>
      <c r="P857" s="124" t="s">
        <v>527</v>
      </c>
      <c r="Q857" s="40">
        <v>40</v>
      </c>
      <c r="R857" s="4" t="s">
        <v>1699</v>
      </c>
      <c r="S857" s="113">
        <f>RawDataGenPO[[#This Row],[Total price]]/RawDataGenPO[[#This Row],[Qty'']]</f>
        <v>13</v>
      </c>
      <c r="T857" s="46">
        <v>520</v>
      </c>
      <c r="U857" s="16"/>
      <c r="V857" s="35" t="s">
        <v>358</v>
      </c>
      <c r="W857" s="146" t="s">
        <v>9</v>
      </c>
      <c r="X857" s="4" t="s">
        <v>1843</v>
      </c>
      <c r="Y857" s="14">
        <v>45752</v>
      </c>
      <c r="AA857" s="191">
        <f>IF(RawDataGenPO[[#This Row],[Date Gen PO]]="","",RawDataGenPO[[#This Row],[Date recive bill]]-RawDataGenPO[[#This Row],[Date Gen PO]])</f>
        <v>71</v>
      </c>
      <c r="AB857" s="192" t="str">
        <f>IF(RawDataGenPO[[#This Row],[GRN-PO date (Day)]]&gt;RawDataGenPO[[#This Row],[Lead time delivery (day)]],"over deliverry","Ontime")</f>
        <v>Ontime</v>
      </c>
      <c r="AC857" s="195"/>
    </row>
    <row r="858" spans="1:29" s="6" customFormat="1" ht="14.25" x14ac:dyDescent="0.25">
      <c r="A858" s="4">
        <f>ROW()-ROW(RawDataGenPO[[#Headers],[No.]])</f>
        <v>857</v>
      </c>
      <c r="B858" s="35" t="s">
        <v>18</v>
      </c>
      <c r="C858" s="45">
        <v>45674</v>
      </c>
      <c r="D858" s="38"/>
      <c r="E858" s="38"/>
      <c r="F858" s="45">
        <v>45674</v>
      </c>
      <c r="G858" s="4" t="s">
        <v>1844</v>
      </c>
      <c r="H858" s="4" t="s">
        <v>1845</v>
      </c>
      <c r="I858" s="156">
        <f>IF(RawDataGenPO[[#This Row],[PO No.]]="","",RawDataGenPO[[#This Row],[DMY Create PR]]+7)</f>
        <v>45681</v>
      </c>
      <c r="J858" s="156"/>
      <c r="K858" s="153">
        <v>45</v>
      </c>
      <c r="L858" s="4" t="s">
        <v>745</v>
      </c>
      <c r="M858" s="35" t="s">
        <v>187</v>
      </c>
      <c r="N858" s="35" t="s">
        <v>28</v>
      </c>
      <c r="O858" s="3">
        <v>1</v>
      </c>
      <c r="P858" s="124" t="s">
        <v>746</v>
      </c>
      <c r="Q858" s="40">
        <v>4</v>
      </c>
      <c r="R858" s="4" t="s">
        <v>1776</v>
      </c>
      <c r="S858" s="113">
        <f>RawDataGenPO[[#This Row],[Total price]]/RawDataGenPO[[#This Row],[Qty'']]</f>
        <v>3925.23</v>
      </c>
      <c r="T858" s="46">
        <v>15700.92</v>
      </c>
      <c r="U858" s="16"/>
      <c r="V858" s="119" t="s">
        <v>747</v>
      </c>
      <c r="W858" s="146" t="s">
        <v>9</v>
      </c>
      <c r="X858" s="4" t="s">
        <v>1846</v>
      </c>
      <c r="Y858" s="14">
        <v>45692</v>
      </c>
      <c r="Z858" s="14"/>
      <c r="AA858" s="191">
        <f>IF(RawDataGenPO[[#This Row],[Date Gen PO]]="","",RawDataGenPO[[#This Row],[Date recive bill]]-RawDataGenPO[[#This Row],[Date Gen PO]])</f>
        <v>11</v>
      </c>
      <c r="AB858" s="192" t="str">
        <f>IF(RawDataGenPO[[#This Row],[GRN-PO date (Day)]]&gt;RawDataGenPO[[#This Row],[Lead time delivery (day)]],"over deliverry","Ontime")</f>
        <v>Ontime</v>
      </c>
      <c r="AC858" s="195"/>
    </row>
    <row r="859" spans="1:29" s="6" customFormat="1" ht="14.25" x14ac:dyDescent="0.25">
      <c r="A859" s="4">
        <f>ROW()-ROW(RawDataGenPO[[#Headers],[No.]])</f>
        <v>858</v>
      </c>
      <c r="B859" s="35" t="s">
        <v>18</v>
      </c>
      <c r="C859" s="45">
        <v>45674</v>
      </c>
      <c r="D859" s="38"/>
      <c r="E859" s="38"/>
      <c r="F859" s="45">
        <v>45674</v>
      </c>
      <c r="G859" s="4" t="s">
        <v>1847</v>
      </c>
      <c r="H859" s="4" t="s">
        <v>1848</v>
      </c>
      <c r="I859" s="156">
        <f>IF(RawDataGenPO[[#This Row],[PO No.]]="","",RawDataGenPO[[#This Row],[DMY Create PR]]+7)</f>
        <v>45681</v>
      </c>
      <c r="J859" s="156"/>
      <c r="K859" s="153">
        <v>45</v>
      </c>
      <c r="L859" s="4" t="s">
        <v>145</v>
      </c>
      <c r="M859" s="35" t="s">
        <v>30</v>
      </c>
      <c r="N859" s="35" t="s">
        <v>30</v>
      </c>
      <c r="O859" s="3">
        <v>1</v>
      </c>
      <c r="P859" s="124" t="s">
        <v>1849</v>
      </c>
      <c r="Q859" s="40">
        <v>2</v>
      </c>
      <c r="R859" s="4" t="s">
        <v>221</v>
      </c>
      <c r="S859" s="113">
        <f>RawDataGenPO[[#This Row],[Total price]]/RawDataGenPO[[#This Row],[Qty'']]</f>
        <v>1580</v>
      </c>
      <c r="T859" s="46">
        <v>3160</v>
      </c>
      <c r="U859" s="16"/>
      <c r="V859" s="35" t="s">
        <v>1850</v>
      </c>
      <c r="W859" s="146" t="s">
        <v>9</v>
      </c>
      <c r="X859" s="4" t="s">
        <v>1851</v>
      </c>
      <c r="Y859" s="14">
        <v>45692</v>
      </c>
      <c r="Z859" s="14"/>
      <c r="AA859" s="191">
        <f>IF(RawDataGenPO[[#This Row],[Date Gen PO]]="","",RawDataGenPO[[#This Row],[Date recive bill]]-RawDataGenPO[[#This Row],[Date Gen PO]])</f>
        <v>11</v>
      </c>
      <c r="AB859" s="192" t="str">
        <f>IF(RawDataGenPO[[#This Row],[GRN-PO date (Day)]]&gt;RawDataGenPO[[#This Row],[Lead time delivery (day)]],"over deliverry","Ontime")</f>
        <v>Ontime</v>
      </c>
      <c r="AC859" s="195"/>
    </row>
    <row r="860" spans="1:29" s="6" customFormat="1" ht="14.25" x14ac:dyDescent="0.25">
      <c r="A860" s="4">
        <f>ROW()-ROW(RawDataGenPO[[#Headers],[No.]])</f>
        <v>859</v>
      </c>
      <c r="B860" s="35" t="s">
        <v>18</v>
      </c>
      <c r="C860" s="45">
        <v>45674</v>
      </c>
      <c r="D860" s="38"/>
      <c r="E860" s="38"/>
      <c r="F860" s="45">
        <v>45674</v>
      </c>
      <c r="G860" s="4" t="s">
        <v>1847</v>
      </c>
      <c r="H860" s="4" t="s">
        <v>1848</v>
      </c>
      <c r="I860" s="156">
        <f>IF(RawDataGenPO[[#This Row],[PO No.]]="","",RawDataGenPO[[#This Row],[DMY Create PR]]+7)</f>
        <v>45681</v>
      </c>
      <c r="J860" s="156"/>
      <c r="K860" s="153">
        <v>45</v>
      </c>
      <c r="L860" s="4" t="s">
        <v>145</v>
      </c>
      <c r="M860" s="35" t="s">
        <v>30</v>
      </c>
      <c r="N860" s="35" t="s">
        <v>30</v>
      </c>
      <c r="O860" s="3">
        <v>2</v>
      </c>
      <c r="P860" s="124" t="s">
        <v>1849</v>
      </c>
      <c r="Q860" s="40">
        <v>1</v>
      </c>
      <c r="R860" s="4" t="s">
        <v>221</v>
      </c>
      <c r="S860" s="113">
        <f>RawDataGenPO[[#This Row],[Total price]]/RawDataGenPO[[#This Row],[Qty'']]</f>
        <v>1580</v>
      </c>
      <c r="T860" s="46">
        <v>1580</v>
      </c>
      <c r="U860" s="16"/>
      <c r="V860" s="35" t="s">
        <v>1850</v>
      </c>
      <c r="W860" s="146" t="s">
        <v>9</v>
      </c>
      <c r="X860" s="4" t="s">
        <v>1851</v>
      </c>
      <c r="Y860" s="14">
        <v>45692</v>
      </c>
      <c r="Z860" s="14"/>
      <c r="AA860" s="191">
        <f>IF(RawDataGenPO[[#This Row],[Date Gen PO]]="","",RawDataGenPO[[#This Row],[Date recive bill]]-RawDataGenPO[[#This Row],[Date Gen PO]])</f>
        <v>11</v>
      </c>
      <c r="AB860" s="192" t="str">
        <f>IF(RawDataGenPO[[#This Row],[GRN-PO date (Day)]]&gt;RawDataGenPO[[#This Row],[Lead time delivery (day)]],"over deliverry","Ontime")</f>
        <v>Ontime</v>
      </c>
      <c r="AC860" s="195"/>
    </row>
    <row r="861" spans="1:29" s="6" customFormat="1" ht="14.25" x14ac:dyDescent="0.25">
      <c r="A861" s="4">
        <f>ROW()-ROW(RawDataGenPO[[#Headers],[No.]])</f>
        <v>860</v>
      </c>
      <c r="B861" s="35" t="s">
        <v>18</v>
      </c>
      <c r="C861" s="45">
        <v>45679</v>
      </c>
      <c r="D861" s="38"/>
      <c r="E861" s="38"/>
      <c r="F861" s="45">
        <v>45674</v>
      </c>
      <c r="G861" s="4" t="s">
        <v>1847</v>
      </c>
      <c r="H861" s="4" t="s">
        <v>1848</v>
      </c>
      <c r="I861" s="156">
        <f>IF(RawDataGenPO[[#This Row],[PO No.]]="","",RawDataGenPO[[#This Row],[DMY Create PR]]+7)</f>
        <v>45681</v>
      </c>
      <c r="J861" s="156"/>
      <c r="K861" s="153">
        <v>45</v>
      </c>
      <c r="L861" s="4" t="s">
        <v>145</v>
      </c>
      <c r="M861" s="35" t="s">
        <v>30</v>
      </c>
      <c r="N861" s="35" t="s">
        <v>30</v>
      </c>
      <c r="O861" s="3">
        <v>3</v>
      </c>
      <c r="P861" s="124" t="s">
        <v>1849</v>
      </c>
      <c r="Q861" s="40">
        <v>1</v>
      </c>
      <c r="R861" s="4" t="s">
        <v>221</v>
      </c>
      <c r="S861" s="113">
        <f>RawDataGenPO[[#This Row],[Total price]]/RawDataGenPO[[#This Row],[Qty'']]</f>
        <v>1580</v>
      </c>
      <c r="T861" s="46">
        <v>1580</v>
      </c>
      <c r="U861" s="16"/>
      <c r="V861" s="35" t="s">
        <v>1850</v>
      </c>
      <c r="W861" s="146" t="s">
        <v>9</v>
      </c>
      <c r="X861" s="4" t="s">
        <v>1851</v>
      </c>
      <c r="Y861" s="14">
        <v>45692</v>
      </c>
      <c r="Z861" s="14"/>
      <c r="AA861" s="191">
        <f>IF(RawDataGenPO[[#This Row],[Date Gen PO]]="","",RawDataGenPO[[#This Row],[Date recive bill]]-RawDataGenPO[[#This Row],[Date Gen PO]])</f>
        <v>11</v>
      </c>
      <c r="AB861" s="192" t="str">
        <f>IF(RawDataGenPO[[#This Row],[GRN-PO date (Day)]]&gt;RawDataGenPO[[#This Row],[Lead time delivery (day)]],"over deliverry","Ontime")</f>
        <v>Ontime</v>
      </c>
      <c r="AC861" s="195"/>
    </row>
    <row r="862" spans="1:29" s="6" customFormat="1" ht="14.25" x14ac:dyDescent="0.25">
      <c r="A862" s="4">
        <f>ROW()-ROW(RawDataGenPO[[#Headers],[No.]])</f>
        <v>861</v>
      </c>
      <c r="B862" s="35" t="s">
        <v>18</v>
      </c>
      <c r="C862" s="45">
        <v>45679</v>
      </c>
      <c r="D862" s="38"/>
      <c r="E862" s="38"/>
      <c r="F862" s="45">
        <v>45679</v>
      </c>
      <c r="G862" s="4" t="s">
        <v>1852</v>
      </c>
      <c r="H862" s="4" t="s">
        <v>1853</v>
      </c>
      <c r="I862" s="156">
        <f>IF(RawDataGenPO[[#This Row],[PO No.]]="","",RawDataGenPO[[#This Row],[DMY Create PR]]+7)</f>
        <v>45686</v>
      </c>
      <c r="J862" s="156"/>
      <c r="K862" s="153">
        <v>45</v>
      </c>
      <c r="L862" s="4" t="s">
        <v>1273</v>
      </c>
      <c r="M862" s="35" t="s">
        <v>159</v>
      </c>
      <c r="N862" s="35" t="s">
        <v>23</v>
      </c>
      <c r="O862" s="3">
        <v>1</v>
      </c>
      <c r="P862" s="124" t="s">
        <v>1854</v>
      </c>
      <c r="Q862" s="40">
        <v>1</v>
      </c>
      <c r="R862" s="4" t="s">
        <v>221</v>
      </c>
      <c r="S862" s="113">
        <f>RawDataGenPO[[#This Row],[Total price]]/RawDataGenPO[[#This Row],[Qty'']]</f>
        <v>1100</v>
      </c>
      <c r="T862" s="46">
        <v>1100</v>
      </c>
      <c r="U862" s="16"/>
      <c r="V862" s="35" t="s">
        <v>1855</v>
      </c>
      <c r="W862" s="146" t="s">
        <v>9</v>
      </c>
      <c r="X862" s="4" t="s">
        <v>1856</v>
      </c>
      <c r="Y862" s="14">
        <v>45699</v>
      </c>
      <c r="Z862" s="14"/>
      <c r="AA862" s="191">
        <f>IF(RawDataGenPO[[#This Row],[Date Gen PO]]="","",RawDataGenPO[[#This Row],[Date recive bill]]-RawDataGenPO[[#This Row],[Date Gen PO]])</f>
        <v>13</v>
      </c>
      <c r="AB862" s="192" t="str">
        <f>IF(RawDataGenPO[[#This Row],[GRN-PO date (Day)]]&gt;RawDataGenPO[[#This Row],[Lead time delivery (day)]],"over deliverry","Ontime")</f>
        <v>Ontime</v>
      </c>
      <c r="AC862" s="195"/>
    </row>
    <row r="863" spans="1:29" s="6" customFormat="1" ht="28.5" x14ac:dyDescent="0.25">
      <c r="A863" s="4">
        <f>ROW()-ROW(RawDataGenPO[[#Headers],[No.]])</f>
        <v>862</v>
      </c>
      <c r="B863" s="35" t="s">
        <v>18</v>
      </c>
      <c r="C863" s="45">
        <v>45679</v>
      </c>
      <c r="D863" s="38"/>
      <c r="E863" s="38"/>
      <c r="F863" s="45">
        <v>45679</v>
      </c>
      <c r="G863" s="4" t="s">
        <v>1857</v>
      </c>
      <c r="H863" s="4" t="s">
        <v>1858</v>
      </c>
      <c r="I863" s="156">
        <f>IF(RawDataGenPO[[#This Row],[PO No.]]="","",RawDataGenPO[[#This Row],[DMY Create PR]]+7)</f>
        <v>45686</v>
      </c>
      <c r="J863" s="156"/>
      <c r="K863" s="153">
        <v>30</v>
      </c>
      <c r="L863" s="4" t="s">
        <v>1273</v>
      </c>
      <c r="M863" s="35" t="s">
        <v>623</v>
      </c>
      <c r="N863" s="35" t="s">
        <v>23</v>
      </c>
      <c r="O863" s="3">
        <v>1</v>
      </c>
      <c r="P863" s="124" t="s">
        <v>1859</v>
      </c>
      <c r="Q863" s="40">
        <v>12</v>
      </c>
      <c r="R863" s="4" t="s">
        <v>221</v>
      </c>
      <c r="S863" s="113">
        <f>RawDataGenPO[[#This Row],[Total price]]/RawDataGenPO[[#This Row],[Qty'']]</f>
        <v>130</v>
      </c>
      <c r="T863" s="46">
        <v>1560</v>
      </c>
      <c r="U863" s="16"/>
      <c r="V863" s="35" t="s">
        <v>358</v>
      </c>
      <c r="W863" s="146" t="s">
        <v>9</v>
      </c>
      <c r="X863" s="4" t="s">
        <v>1860</v>
      </c>
      <c r="Y863" s="14">
        <v>45702</v>
      </c>
      <c r="Z863" s="14"/>
      <c r="AA863" s="191">
        <f>IF(RawDataGenPO[[#This Row],[Date Gen PO]]="","",RawDataGenPO[[#This Row],[Date recive bill]]-RawDataGenPO[[#This Row],[Date Gen PO]])</f>
        <v>16</v>
      </c>
      <c r="AB863" s="192" t="str">
        <f>IF(RawDataGenPO[[#This Row],[GRN-PO date (Day)]]&gt;RawDataGenPO[[#This Row],[Lead time delivery (day)]],"over deliverry","Ontime")</f>
        <v>Ontime</v>
      </c>
      <c r="AC863" s="195"/>
    </row>
    <row r="864" spans="1:29" s="6" customFormat="1" ht="28.5" x14ac:dyDescent="0.25">
      <c r="A864" s="4">
        <f>ROW()-ROW(RawDataGenPO[[#Headers],[No.]])</f>
        <v>863</v>
      </c>
      <c r="B864" s="35" t="s">
        <v>18</v>
      </c>
      <c r="C864" s="45">
        <v>45679</v>
      </c>
      <c r="D864" s="38"/>
      <c r="E864" s="38"/>
      <c r="F864" s="45">
        <v>45679</v>
      </c>
      <c r="G864" s="4" t="s">
        <v>1857</v>
      </c>
      <c r="H864" s="4" t="s">
        <v>1858</v>
      </c>
      <c r="I864" s="156">
        <f>IF(RawDataGenPO[[#This Row],[PO No.]]="","",RawDataGenPO[[#This Row],[DMY Create PR]]+7)</f>
        <v>45686</v>
      </c>
      <c r="J864" s="156"/>
      <c r="K864" s="153">
        <v>30</v>
      </c>
      <c r="L864" s="4" t="s">
        <v>1273</v>
      </c>
      <c r="M864" s="35" t="s">
        <v>623</v>
      </c>
      <c r="N864" s="35" t="s">
        <v>23</v>
      </c>
      <c r="O864" s="3">
        <v>2</v>
      </c>
      <c r="P864" s="124" t="s">
        <v>1861</v>
      </c>
      <c r="Q864" s="40">
        <v>12</v>
      </c>
      <c r="R864" s="4" t="s">
        <v>221</v>
      </c>
      <c r="S864" s="113">
        <f>RawDataGenPO[[#This Row],[Total price]]/RawDataGenPO[[#This Row],[Qty'']]</f>
        <v>150</v>
      </c>
      <c r="T864" s="46">
        <v>1800</v>
      </c>
      <c r="U864" s="16"/>
      <c r="V864" s="35" t="s">
        <v>358</v>
      </c>
      <c r="W864" s="146" t="s">
        <v>9</v>
      </c>
      <c r="X864" s="4" t="s">
        <v>1860</v>
      </c>
      <c r="Y864" s="14">
        <v>45702</v>
      </c>
      <c r="Z864" s="14"/>
      <c r="AA864" s="191">
        <f>IF(RawDataGenPO[[#This Row],[Date Gen PO]]="","",RawDataGenPO[[#This Row],[Date recive bill]]-RawDataGenPO[[#This Row],[Date Gen PO]])</f>
        <v>16</v>
      </c>
      <c r="AB864" s="192" t="str">
        <f>IF(RawDataGenPO[[#This Row],[GRN-PO date (Day)]]&gt;RawDataGenPO[[#This Row],[Lead time delivery (day)]],"over deliverry","Ontime")</f>
        <v>Ontime</v>
      </c>
      <c r="AC864" s="195"/>
    </row>
    <row r="865" spans="1:29" s="6" customFormat="1" ht="28.5" x14ac:dyDescent="0.25">
      <c r="A865" s="4">
        <f>ROW()-ROW(RawDataGenPO[[#Headers],[No.]])</f>
        <v>864</v>
      </c>
      <c r="B865" s="35" t="s">
        <v>18</v>
      </c>
      <c r="C865" s="45">
        <v>45679</v>
      </c>
      <c r="D865" s="38"/>
      <c r="E865" s="38"/>
      <c r="F865" s="45">
        <v>45679</v>
      </c>
      <c r="G865" s="4" t="s">
        <v>1857</v>
      </c>
      <c r="H865" s="4" t="s">
        <v>1858</v>
      </c>
      <c r="I865" s="156">
        <f>IF(RawDataGenPO[[#This Row],[PO No.]]="","",RawDataGenPO[[#This Row],[DMY Create PR]]+7)</f>
        <v>45686</v>
      </c>
      <c r="J865" s="156"/>
      <c r="K865" s="153">
        <v>30</v>
      </c>
      <c r="L865" s="4" t="s">
        <v>1273</v>
      </c>
      <c r="M865" s="35" t="s">
        <v>623</v>
      </c>
      <c r="N865" s="35" t="s">
        <v>23</v>
      </c>
      <c r="O865" s="3">
        <v>3</v>
      </c>
      <c r="P865" s="124" t="s">
        <v>1862</v>
      </c>
      <c r="Q865" s="40">
        <v>12</v>
      </c>
      <c r="R865" s="4" t="s">
        <v>221</v>
      </c>
      <c r="S865" s="113">
        <f>RawDataGenPO[[#This Row],[Total price]]/RawDataGenPO[[#This Row],[Qty'']]</f>
        <v>180</v>
      </c>
      <c r="T865" s="46">
        <v>2160</v>
      </c>
      <c r="U865" s="16"/>
      <c r="V865" s="35" t="s">
        <v>358</v>
      </c>
      <c r="W865" s="146" t="s">
        <v>9</v>
      </c>
      <c r="X865" s="4" t="s">
        <v>1860</v>
      </c>
      <c r="Y865" s="14">
        <v>45702</v>
      </c>
      <c r="Z865" s="14"/>
      <c r="AA865" s="191">
        <f>IF(RawDataGenPO[[#This Row],[Date Gen PO]]="","",RawDataGenPO[[#This Row],[Date recive bill]]-RawDataGenPO[[#This Row],[Date Gen PO]])</f>
        <v>16</v>
      </c>
      <c r="AB865" s="192" t="str">
        <f>IF(RawDataGenPO[[#This Row],[GRN-PO date (Day)]]&gt;RawDataGenPO[[#This Row],[Lead time delivery (day)]],"over deliverry","Ontime")</f>
        <v>Ontime</v>
      </c>
      <c r="AC865" s="195"/>
    </row>
    <row r="866" spans="1:29" s="6" customFormat="1" ht="28.5" x14ac:dyDescent="0.25">
      <c r="A866" s="4">
        <f>ROW()-ROW(RawDataGenPO[[#Headers],[No.]])</f>
        <v>865</v>
      </c>
      <c r="B866" s="35" t="s">
        <v>18</v>
      </c>
      <c r="C866" s="45">
        <v>45679</v>
      </c>
      <c r="D866" s="38"/>
      <c r="E866" s="38"/>
      <c r="F866" s="45">
        <v>45679</v>
      </c>
      <c r="G866" s="4" t="s">
        <v>1857</v>
      </c>
      <c r="H866" s="4" t="s">
        <v>1858</v>
      </c>
      <c r="I866" s="156">
        <f>IF(RawDataGenPO[[#This Row],[PO No.]]="","",RawDataGenPO[[#This Row],[DMY Create PR]]+7)</f>
        <v>45686</v>
      </c>
      <c r="J866" s="156"/>
      <c r="K866" s="153">
        <v>30</v>
      </c>
      <c r="L866" s="4" t="s">
        <v>1273</v>
      </c>
      <c r="M866" s="35" t="s">
        <v>623</v>
      </c>
      <c r="N866" s="35" t="s">
        <v>23</v>
      </c>
      <c r="O866" s="3">
        <v>4</v>
      </c>
      <c r="P866" s="124" t="s">
        <v>1863</v>
      </c>
      <c r="Q866" s="40">
        <v>12</v>
      </c>
      <c r="R866" s="4" t="s">
        <v>221</v>
      </c>
      <c r="S866" s="113">
        <f>RawDataGenPO[[#This Row],[Total price]]/RawDataGenPO[[#This Row],[Qty'']]</f>
        <v>290</v>
      </c>
      <c r="T866" s="46">
        <v>3480</v>
      </c>
      <c r="U866" s="16"/>
      <c r="V866" s="35" t="s">
        <v>358</v>
      </c>
      <c r="W866" s="146" t="s">
        <v>9</v>
      </c>
      <c r="X866" s="4" t="s">
        <v>1860</v>
      </c>
      <c r="Y866" s="14">
        <v>45702</v>
      </c>
      <c r="Z866" s="14"/>
      <c r="AA866" s="191">
        <f>IF(RawDataGenPO[[#This Row],[Date Gen PO]]="","",RawDataGenPO[[#This Row],[Date recive bill]]-RawDataGenPO[[#This Row],[Date Gen PO]])</f>
        <v>16</v>
      </c>
      <c r="AB866" s="192" t="str">
        <f>IF(RawDataGenPO[[#This Row],[GRN-PO date (Day)]]&gt;RawDataGenPO[[#This Row],[Lead time delivery (day)]],"over deliverry","Ontime")</f>
        <v>Ontime</v>
      </c>
      <c r="AC866" s="195"/>
    </row>
    <row r="867" spans="1:29" ht="14.25" x14ac:dyDescent="0.25">
      <c r="A867" s="4">
        <f>ROW()-ROW(RawDataGenPO[[#Headers],[No.]])</f>
        <v>866</v>
      </c>
      <c r="B867" s="35" t="s">
        <v>18</v>
      </c>
      <c r="C867" s="45">
        <v>45679</v>
      </c>
      <c r="F867" s="45">
        <v>45679</v>
      </c>
      <c r="G867" s="4" t="s">
        <v>1864</v>
      </c>
      <c r="H867" s="4" t="s">
        <v>1865</v>
      </c>
      <c r="I867" s="156">
        <f>IF(RawDataGenPO[[#This Row],[PO No.]]="","",RawDataGenPO[[#This Row],[DMY Create PR]]+7)</f>
        <v>45686</v>
      </c>
      <c r="J867" s="156"/>
      <c r="K867" s="153">
        <v>45</v>
      </c>
      <c r="L867" s="4" t="s">
        <v>1273</v>
      </c>
      <c r="M867" s="35" t="s">
        <v>623</v>
      </c>
      <c r="N867" s="35" t="s">
        <v>39</v>
      </c>
      <c r="O867" s="3">
        <v>1</v>
      </c>
      <c r="P867" s="124" t="s">
        <v>1866</v>
      </c>
      <c r="Q867" s="40">
        <v>5</v>
      </c>
      <c r="R867" s="4" t="s">
        <v>221</v>
      </c>
      <c r="S867" s="113">
        <f>RawDataGenPO[[#This Row],[Total price]]/RawDataGenPO[[#This Row],[Qty'']]</f>
        <v>208</v>
      </c>
      <c r="T867" s="46">
        <v>1040</v>
      </c>
      <c r="U867" s="16"/>
      <c r="V867" s="35" t="s">
        <v>380</v>
      </c>
      <c r="W867" s="146" t="s">
        <v>9</v>
      </c>
      <c r="X867" s="4" t="s">
        <v>1867</v>
      </c>
      <c r="Y867" s="14">
        <v>45730</v>
      </c>
      <c r="AA867" s="191">
        <f>IF(RawDataGenPO[[#This Row],[Date Gen PO]]="","",RawDataGenPO[[#This Row],[Date recive bill]]-RawDataGenPO[[#This Row],[Date Gen PO]])</f>
        <v>44</v>
      </c>
      <c r="AB867" s="192" t="str">
        <f>IF(RawDataGenPO[[#This Row],[GRN-PO date (Day)]]&gt;RawDataGenPO[[#This Row],[Lead time delivery (day)]],"over deliverry","Ontime")</f>
        <v>Ontime</v>
      </c>
      <c r="AC867" s="195"/>
    </row>
    <row r="868" spans="1:29" s="6" customFormat="1" ht="71.25" x14ac:dyDescent="0.25">
      <c r="A868" s="4">
        <f>ROW()-ROW(RawDataGenPO[[#Headers],[No.]])</f>
        <v>867</v>
      </c>
      <c r="B868" s="35" t="s">
        <v>18</v>
      </c>
      <c r="C868" s="45">
        <v>45679</v>
      </c>
      <c r="D868" s="38"/>
      <c r="E868" s="38"/>
      <c r="F868" s="45">
        <v>45679</v>
      </c>
      <c r="G868" s="4" t="s">
        <v>1868</v>
      </c>
      <c r="H868" s="4" t="s">
        <v>1869</v>
      </c>
      <c r="I868" s="156">
        <f>IF(RawDataGenPO[[#This Row],[PO No.]]="","",RawDataGenPO[[#This Row],[DMY Create PR]]+7)</f>
        <v>45686</v>
      </c>
      <c r="J868" s="156"/>
      <c r="K868" s="153">
        <f>IF(RawDataGenPO[[#This Row],[PO No.]]="","",10)</f>
        <v>10</v>
      </c>
      <c r="L868" s="4" t="s">
        <v>1273</v>
      </c>
      <c r="M868" s="35" t="s">
        <v>168</v>
      </c>
      <c r="N868" s="35" t="s">
        <v>20</v>
      </c>
      <c r="O868" s="4">
        <v>1</v>
      </c>
      <c r="P868" s="124" t="s">
        <v>1870</v>
      </c>
      <c r="Q868" s="40">
        <v>1</v>
      </c>
      <c r="R868" s="4" t="s">
        <v>481</v>
      </c>
      <c r="S868" s="113">
        <f>RawDataGenPO[[#This Row],[Total price]]/RawDataGenPO[[#This Row],[Qty'']]</f>
        <v>100000</v>
      </c>
      <c r="T868" s="46">
        <v>100000</v>
      </c>
      <c r="U868" s="16"/>
      <c r="V868" s="35"/>
      <c r="W868" s="146" t="s">
        <v>9</v>
      </c>
      <c r="X868" s="4" t="s">
        <v>1871</v>
      </c>
      <c r="Y868" s="14">
        <v>45692</v>
      </c>
      <c r="Z868" s="14"/>
      <c r="AA868" s="191">
        <f>IF(RawDataGenPO[[#This Row],[Date Gen PO]]="","",RawDataGenPO[[#This Row],[Date recive bill]]-RawDataGenPO[[#This Row],[Date Gen PO]])</f>
        <v>6</v>
      </c>
      <c r="AB868" s="192" t="str">
        <f>IF(RawDataGenPO[[#This Row],[GRN-PO date (Day)]]&gt;RawDataGenPO[[#This Row],[Lead time delivery (day)]],"over deliverry","Ontime")</f>
        <v>Ontime</v>
      </c>
      <c r="AC868" s="195"/>
    </row>
    <row r="869" spans="1:29" s="6" customFormat="1" ht="14.25" x14ac:dyDescent="0.25">
      <c r="A869" s="4">
        <f>ROW()-ROW(RawDataGenPO[[#Headers],[No.]])</f>
        <v>868</v>
      </c>
      <c r="B869" s="35" t="s">
        <v>18</v>
      </c>
      <c r="C869" s="45">
        <v>45679</v>
      </c>
      <c r="D869" s="38"/>
      <c r="E869" s="38"/>
      <c r="F869" s="45">
        <v>45679</v>
      </c>
      <c r="G869" s="4" t="s">
        <v>1868</v>
      </c>
      <c r="H869" s="4" t="s">
        <v>1869</v>
      </c>
      <c r="I869" s="156">
        <f>IF(RawDataGenPO[[#This Row],[PO No.]]="","",RawDataGenPO[[#This Row],[DMY Create PR]]+7)</f>
        <v>45686</v>
      </c>
      <c r="J869" s="156"/>
      <c r="K869" s="153">
        <f>IF(RawDataGenPO[[#This Row],[PO No.]]="","",10)</f>
        <v>10</v>
      </c>
      <c r="L869" s="4" t="s">
        <v>1273</v>
      </c>
      <c r="M869" s="35" t="s">
        <v>168</v>
      </c>
      <c r="N869" s="35" t="s">
        <v>20</v>
      </c>
      <c r="O869" s="3">
        <v>2</v>
      </c>
      <c r="P869" s="124" t="s">
        <v>1141</v>
      </c>
      <c r="Q869" s="40">
        <v>1</v>
      </c>
      <c r="R869" s="4" t="s">
        <v>481</v>
      </c>
      <c r="S869" s="113">
        <f>RawDataGenPO[[#This Row],[Total price]]/RawDataGenPO[[#This Row],[Qty'']]</f>
        <v>5000</v>
      </c>
      <c r="T869" s="46">
        <v>5000</v>
      </c>
      <c r="U869" s="16"/>
      <c r="V869" s="35"/>
      <c r="W869" s="146" t="s">
        <v>9</v>
      </c>
      <c r="X869" s="4" t="s">
        <v>1871</v>
      </c>
      <c r="Y869" s="14">
        <v>45692</v>
      </c>
      <c r="Z869" s="14"/>
      <c r="AA869" s="191">
        <f>IF(RawDataGenPO[[#This Row],[Date Gen PO]]="","",RawDataGenPO[[#This Row],[Date recive bill]]-RawDataGenPO[[#This Row],[Date Gen PO]])</f>
        <v>6</v>
      </c>
      <c r="AB869" s="192" t="str">
        <f>IF(RawDataGenPO[[#This Row],[GRN-PO date (Day)]]&gt;RawDataGenPO[[#This Row],[Lead time delivery (day)]],"over deliverry","Ontime")</f>
        <v>Ontime</v>
      </c>
      <c r="AC869" s="195"/>
    </row>
    <row r="870" spans="1:29" s="6" customFormat="1" ht="14.25" x14ac:dyDescent="0.25">
      <c r="A870" s="4">
        <f>ROW()-ROW(RawDataGenPO[[#Headers],[No.]])</f>
        <v>869</v>
      </c>
      <c r="B870" s="35" t="s">
        <v>18</v>
      </c>
      <c r="C870" s="45">
        <v>45679</v>
      </c>
      <c r="D870" s="38"/>
      <c r="E870" s="38"/>
      <c r="F870" s="45">
        <v>45679</v>
      </c>
      <c r="G870" s="4" t="s">
        <v>1868</v>
      </c>
      <c r="H870" s="4" t="s">
        <v>1869</v>
      </c>
      <c r="I870" s="156">
        <f>IF(RawDataGenPO[[#This Row],[PO No.]]="","",RawDataGenPO[[#This Row],[DMY Create PR]]+7)</f>
        <v>45686</v>
      </c>
      <c r="J870" s="156"/>
      <c r="K870" s="153">
        <f>IF(RawDataGenPO[[#This Row],[PO No.]]="","",10)</f>
        <v>10</v>
      </c>
      <c r="L870" s="4" t="s">
        <v>876</v>
      </c>
      <c r="M870" s="35" t="s">
        <v>168</v>
      </c>
      <c r="N870" s="35" t="s">
        <v>20</v>
      </c>
      <c r="O870" s="3">
        <v>3</v>
      </c>
      <c r="P870" s="124" t="s">
        <v>1872</v>
      </c>
      <c r="Q870" s="40">
        <v>1</v>
      </c>
      <c r="R870" s="4" t="s">
        <v>481</v>
      </c>
      <c r="S870" s="113">
        <f>RawDataGenPO[[#This Row],[Total price]]/RawDataGenPO[[#This Row],[Qty'']]</f>
        <v>5000</v>
      </c>
      <c r="T870" s="46">
        <v>5000</v>
      </c>
      <c r="U870" s="16"/>
      <c r="V870" s="35"/>
      <c r="W870" s="146" t="s">
        <v>9</v>
      </c>
      <c r="X870" s="4" t="s">
        <v>1871</v>
      </c>
      <c r="Y870" s="14">
        <v>45692</v>
      </c>
      <c r="Z870" s="14"/>
      <c r="AA870" s="191">
        <f>IF(RawDataGenPO[[#This Row],[Date Gen PO]]="","",RawDataGenPO[[#This Row],[Date recive bill]]-RawDataGenPO[[#This Row],[Date Gen PO]])</f>
        <v>6</v>
      </c>
      <c r="AB870" s="192" t="str">
        <f>IF(RawDataGenPO[[#This Row],[GRN-PO date (Day)]]&gt;RawDataGenPO[[#This Row],[Lead time delivery (day)]],"over deliverry","Ontime")</f>
        <v>Ontime</v>
      </c>
      <c r="AC870" s="195"/>
    </row>
    <row r="871" spans="1:29" s="6" customFormat="1" ht="42.75" x14ac:dyDescent="0.25">
      <c r="A871" s="4">
        <f>ROW()-ROW(RawDataGenPO[[#Headers],[No.]])</f>
        <v>870</v>
      </c>
      <c r="B871" s="35" t="s">
        <v>18</v>
      </c>
      <c r="C871" s="45">
        <v>45679</v>
      </c>
      <c r="D871" s="38"/>
      <c r="E871" s="38"/>
      <c r="F871" s="45">
        <v>45679</v>
      </c>
      <c r="G871" s="4" t="s">
        <v>1873</v>
      </c>
      <c r="H871" s="4" t="s">
        <v>1874</v>
      </c>
      <c r="I871" s="156">
        <f>IF(RawDataGenPO[[#This Row],[PO No.]]="","",RawDataGenPO[[#This Row],[DMY Create PR]]+7)</f>
        <v>45686</v>
      </c>
      <c r="J871" s="156">
        <f>IF(RawDataGenPO[[#This Row],[PO No.]]="","",RawDataGenPO[[#This Row],[DMY Create PR]]+7)</f>
        <v>45686</v>
      </c>
      <c r="K871" s="153">
        <f>IF(RawDataGenPO[[#This Row],[PO No.]]="","",10)</f>
        <v>10</v>
      </c>
      <c r="L871" s="4" t="s">
        <v>1273</v>
      </c>
      <c r="M871" s="35" t="s">
        <v>168</v>
      </c>
      <c r="N871" s="35" t="s">
        <v>20</v>
      </c>
      <c r="O871" s="3">
        <v>1</v>
      </c>
      <c r="P871" s="124" t="s">
        <v>1875</v>
      </c>
      <c r="Q871" s="40">
        <v>1</v>
      </c>
      <c r="R871" s="4" t="s">
        <v>481</v>
      </c>
      <c r="S871" s="113">
        <f>RawDataGenPO[[#This Row],[Total price]]/RawDataGenPO[[#This Row],[Qty'']]</f>
        <v>108000</v>
      </c>
      <c r="T871" s="46">
        <v>108000</v>
      </c>
      <c r="U871" s="16"/>
      <c r="V871" s="35" t="s">
        <v>1636</v>
      </c>
      <c r="W871" s="146" t="s">
        <v>9</v>
      </c>
      <c r="X871" s="4" t="s">
        <v>1876</v>
      </c>
      <c r="Y871" s="14">
        <v>45692</v>
      </c>
      <c r="Z871" s="14"/>
      <c r="AA871" s="191">
        <f>IF(RawDataGenPO[[#This Row],[Date Gen PO]]="","",RawDataGenPO[[#This Row],[Date recive bill]]-RawDataGenPO[[#This Row],[Date Gen PO]])</f>
        <v>6</v>
      </c>
      <c r="AB871" s="192" t="str">
        <f>IF(RawDataGenPO[[#This Row],[GRN-PO date (Day)]]&gt;RawDataGenPO[[#This Row],[Lead time delivery (day)]],"over deliverry","Ontime")</f>
        <v>Ontime</v>
      </c>
      <c r="AC871" s="195"/>
    </row>
    <row r="872" spans="1:29" s="6" customFormat="1" ht="28.5" x14ac:dyDescent="0.25">
      <c r="A872" s="4">
        <f>ROW()-ROW(RawDataGenPO[[#Headers],[No.]])</f>
        <v>871</v>
      </c>
      <c r="B872" s="35" t="s">
        <v>18</v>
      </c>
      <c r="C872" s="45">
        <v>45679</v>
      </c>
      <c r="D872" s="38"/>
      <c r="E872" s="38"/>
      <c r="F872" s="45">
        <v>45679</v>
      </c>
      <c r="G872" s="4" t="s">
        <v>1873</v>
      </c>
      <c r="H872" s="4" t="s">
        <v>1874</v>
      </c>
      <c r="I872" s="156">
        <f>IF(RawDataGenPO[[#This Row],[PO No.]]="","",RawDataGenPO[[#This Row],[DMY Create PR]]+7)</f>
        <v>45686</v>
      </c>
      <c r="J872" s="156"/>
      <c r="K872" s="153">
        <f>IF(RawDataGenPO[[#This Row],[PO No.]]="","",10)</f>
        <v>10</v>
      </c>
      <c r="L872" s="4" t="s">
        <v>1273</v>
      </c>
      <c r="M872" s="35" t="s">
        <v>168</v>
      </c>
      <c r="N872" s="35" t="s">
        <v>20</v>
      </c>
      <c r="O872" s="3">
        <v>2</v>
      </c>
      <c r="P872" s="124" t="s">
        <v>1877</v>
      </c>
      <c r="Q872" s="40">
        <v>1</v>
      </c>
      <c r="R872" s="4" t="s">
        <v>481</v>
      </c>
      <c r="S872" s="113">
        <f>RawDataGenPO[[#This Row],[Total price]]/RawDataGenPO[[#This Row],[Qty'']]</f>
        <v>72000</v>
      </c>
      <c r="T872" s="46">
        <v>72000</v>
      </c>
      <c r="U872" s="16"/>
      <c r="V872" s="35" t="s">
        <v>1636</v>
      </c>
      <c r="W872" s="146" t="s">
        <v>9</v>
      </c>
      <c r="X872" s="4" t="s">
        <v>1876</v>
      </c>
      <c r="Y872" s="14">
        <v>45692</v>
      </c>
      <c r="Z872" s="14"/>
      <c r="AA872" s="191">
        <f>IF(RawDataGenPO[[#This Row],[Date Gen PO]]="","",RawDataGenPO[[#This Row],[Date recive bill]]-RawDataGenPO[[#This Row],[Date Gen PO]])</f>
        <v>6</v>
      </c>
      <c r="AB872" s="192" t="str">
        <f>IF(RawDataGenPO[[#This Row],[GRN-PO date (Day)]]&gt;RawDataGenPO[[#This Row],[Lead time delivery (day)]],"over deliverry","Ontime")</f>
        <v>Ontime</v>
      </c>
      <c r="AC872" s="195"/>
    </row>
    <row r="873" spans="1:29" s="17" customFormat="1" ht="28.5" x14ac:dyDescent="0.25">
      <c r="A873" s="4">
        <f>ROW()-ROW(RawDataGenPO[[#Headers],[No.]])</f>
        <v>872</v>
      </c>
      <c r="B873" s="35" t="s">
        <v>18</v>
      </c>
      <c r="C873" s="45">
        <v>45679</v>
      </c>
      <c r="D873" s="38"/>
      <c r="E873" s="38"/>
      <c r="F873" s="45">
        <v>45679</v>
      </c>
      <c r="G873" s="4" t="s">
        <v>1878</v>
      </c>
      <c r="H873" s="4" t="s">
        <v>1879</v>
      </c>
      <c r="I873" s="156">
        <f>IF(RawDataGenPO[[#This Row],[PO No.]]="","",RawDataGenPO[[#This Row],[DMY Create PR]]+7)</f>
        <v>45686</v>
      </c>
      <c r="J873" s="156"/>
      <c r="K873" s="153">
        <v>45</v>
      </c>
      <c r="L873" s="4" t="s">
        <v>981</v>
      </c>
      <c r="M873" s="35" t="s">
        <v>187</v>
      </c>
      <c r="N873" s="35" t="s">
        <v>27</v>
      </c>
      <c r="O873" s="3">
        <v>1</v>
      </c>
      <c r="P873" s="124" t="s">
        <v>982</v>
      </c>
      <c r="Q873" s="40">
        <v>50</v>
      </c>
      <c r="R873" s="4" t="s">
        <v>221</v>
      </c>
      <c r="S873" s="113">
        <f>RawDataGenPO[[#This Row],[Total price]]/RawDataGenPO[[#This Row],[Qty'']]</f>
        <v>500</v>
      </c>
      <c r="T873" s="46">
        <v>25000</v>
      </c>
      <c r="U873" s="16"/>
      <c r="V873" s="35" t="s">
        <v>162</v>
      </c>
      <c r="W873" s="146" t="s">
        <v>9</v>
      </c>
      <c r="X873" s="37" t="s">
        <v>1880</v>
      </c>
      <c r="Y873" s="14">
        <v>45698</v>
      </c>
      <c r="Z873" s="14"/>
      <c r="AA873" s="191">
        <f>IF(RawDataGenPO[[#This Row],[Date Gen PO]]="","",RawDataGenPO[[#This Row],[Date recive bill]]-RawDataGenPO[[#This Row],[Date Gen PO]])</f>
        <v>12</v>
      </c>
      <c r="AB873" s="192" t="str">
        <f>IF(RawDataGenPO[[#This Row],[GRN-PO date (Day)]]&gt;RawDataGenPO[[#This Row],[Lead time delivery (day)]],"over deliverry","Ontime")</f>
        <v>Ontime</v>
      </c>
      <c r="AC873" s="195"/>
    </row>
    <row r="874" spans="1:29" s="6" customFormat="1" ht="14.25" x14ac:dyDescent="0.25">
      <c r="A874" s="4">
        <f>ROW()-ROW(RawDataGenPO[[#Headers],[No.]])</f>
        <v>873</v>
      </c>
      <c r="B874" s="35" t="s">
        <v>18</v>
      </c>
      <c r="C874" s="73">
        <v>45693</v>
      </c>
      <c r="D874" s="38"/>
      <c r="E874" s="38"/>
      <c r="F874" s="45">
        <v>45679</v>
      </c>
      <c r="G874" s="4" t="s">
        <v>1878</v>
      </c>
      <c r="H874" s="4" t="s">
        <v>1879</v>
      </c>
      <c r="I874" s="156">
        <f>IF(RawDataGenPO[[#This Row],[PO No.]]="","",RawDataGenPO[[#This Row],[DMY Create PR]]+7)</f>
        <v>45686</v>
      </c>
      <c r="J874" s="156"/>
      <c r="K874" s="153">
        <v>45</v>
      </c>
      <c r="L874" s="4" t="s">
        <v>1246</v>
      </c>
      <c r="M874" s="35" t="s">
        <v>187</v>
      </c>
      <c r="N874" s="35" t="s">
        <v>27</v>
      </c>
      <c r="O874" s="3">
        <v>2</v>
      </c>
      <c r="P874" s="124" t="s">
        <v>1247</v>
      </c>
      <c r="Q874" s="40">
        <v>40</v>
      </c>
      <c r="R874" s="4" t="s">
        <v>221</v>
      </c>
      <c r="S874" s="113">
        <f>RawDataGenPO[[#This Row],[Total price]]/RawDataGenPO[[#This Row],[Qty'']]</f>
        <v>125</v>
      </c>
      <c r="T874" s="46">
        <v>5000</v>
      </c>
      <c r="U874" s="16"/>
      <c r="V874" s="35" t="s">
        <v>162</v>
      </c>
      <c r="W874" s="146" t="s">
        <v>9</v>
      </c>
      <c r="X874" s="4" t="s">
        <v>1881</v>
      </c>
      <c r="Y874" s="14">
        <v>45698</v>
      </c>
      <c r="Z874" s="14"/>
      <c r="AA874" s="191">
        <f>IF(RawDataGenPO[[#This Row],[Date Gen PO]]="","",RawDataGenPO[[#This Row],[Date recive bill]]-RawDataGenPO[[#This Row],[Date Gen PO]])</f>
        <v>12</v>
      </c>
      <c r="AB874" s="192" t="str">
        <f>IF(RawDataGenPO[[#This Row],[GRN-PO date (Day)]]&gt;RawDataGenPO[[#This Row],[Lead time delivery (day)]],"over deliverry","Ontime")</f>
        <v>Ontime</v>
      </c>
      <c r="AC874" s="195"/>
    </row>
    <row r="875" spans="1:29" ht="14.25" x14ac:dyDescent="0.25">
      <c r="A875" s="4">
        <f>ROW()-ROW(RawDataGenPO[[#Headers],[No.]])</f>
        <v>874</v>
      </c>
      <c r="B875" s="35" t="s">
        <v>18</v>
      </c>
      <c r="C875" s="73">
        <v>45693</v>
      </c>
      <c r="F875" s="73">
        <v>45693</v>
      </c>
      <c r="G875" s="4" t="s">
        <v>1882</v>
      </c>
      <c r="H875" s="4" t="s">
        <v>1883</v>
      </c>
      <c r="I875" s="156">
        <f>IF(RawDataGenPO[[#This Row],[PO No.]]="","",RawDataGenPO[[#This Row],[DMY Create PR]]+7)</f>
        <v>45700</v>
      </c>
      <c r="J875" s="156"/>
      <c r="K875" s="153">
        <f>IF(RawDataGenPO[[#This Row],[PO No.]]="","",10)</f>
        <v>10</v>
      </c>
      <c r="L875" s="4" t="s">
        <v>1273</v>
      </c>
      <c r="M875" s="35" t="s">
        <v>623</v>
      </c>
      <c r="N875" s="35" t="s">
        <v>26</v>
      </c>
      <c r="O875" s="3">
        <v>1</v>
      </c>
      <c r="P875" s="124" t="s">
        <v>1884</v>
      </c>
      <c r="Q875" s="40">
        <v>1</v>
      </c>
      <c r="R875" s="4" t="s">
        <v>221</v>
      </c>
      <c r="S875" s="113">
        <f>RawDataGenPO[[#This Row],[Total price]]/RawDataGenPO[[#This Row],[Qty'']]</f>
        <v>1000</v>
      </c>
      <c r="T875" s="46">
        <v>1000</v>
      </c>
      <c r="U875" s="16"/>
      <c r="V875" s="35" t="s">
        <v>1645</v>
      </c>
      <c r="W875" s="146" t="s">
        <v>9</v>
      </c>
      <c r="X875" s="4" t="s">
        <v>1885</v>
      </c>
      <c r="Y875" s="14">
        <v>45709</v>
      </c>
      <c r="AA875" s="191">
        <f>IF(RawDataGenPO[[#This Row],[Date Gen PO]]="","",RawDataGenPO[[#This Row],[Date recive bill]]-RawDataGenPO[[#This Row],[Date Gen PO]])</f>
        <v>9</v>
      </c>
      <c r="AB875" s="192" t="str">
        <f>IF(RawDataGenPO[[#This Row],[GRN-PO date (Day)]]&gt;RawDataGenPO[[#This Row],[Lead time delivery (day)]],"over deliverry","Ontime")</f>
        <v>Ontime</v>
      </c>
      <c r="AC875" s="195"/>
    </row>
    <row r="876" spans="1:29" ht="14.25" x14ac:dyDescent="0.25">
      <c r="A876" s="4">
        <f>ROW()-ROW(RawDataGenPO[[#Headers],[No.]])</f>
        <v>875</v>
      </c>
      <c r="B876" s="35" t="s">
        <v>18</v>
      </c>
      <c r="C876" s="73">
        <v>45693</v>
      </c>
      <c r="F876" s="73">
        <v>45693</v>
      </c>
      <c r="G876" s="4" t="s">
        <v>1882</v>
      </c>
      <c r="H876" s="4" t="s">
        <v>1883</v>
      </c>
      <c r="I876" s="156">
        <f>IF(RawDataGenPO[[#This Row],[PO No.]]="","",RawDataGenPO[[#This Row],[DMY Create PR]]+7)</f>
        <v>45700</v>
      </c>
      <c r="J876" s="156"/>
      <c r="K876" s="153">
        <f>IF(RawDataGenPO[[#This Row],[PO No.]]="","",10)</f>
        <v>10</v>
      </c>
      <c r="L876" s="4" t="s">
        <v>1273</v>
      </c>
      <c r="M876" s="35" t="s">
        <v>623</v>
      </c>
      <c r="N876" s="35" t="s">
        <v>26</v>
      </c>
      <c r="O876" s="3">
        <v>2</v>
      </c>
      <c r="P876" s="124" t="s">
        <v>1886</v>
      </c>
      <c r="Q876" s="40">
        <v>2</v>
      </c>
      <c r="R876" s="4" t="s">
        <v>221</v>
      </c>
      <c r="S876" s="113">
        <f>RawDataGenPO[[#This Row],[Total price]]/RawDataGenPO[[#This Row],[Qty'']]</f>
        <v>2500</v>
      </c>
      <c r="T876" s="46">
        <v>5000</v>
      </c>
      <c r="U876" s="16"/>
      <c r="V876" s="35" t="s">
        <v>1645</v>
      </c>
      <c r="W876" s="146" t="s">
        <v>9</v>
      </c>
      <c r="X876" s="4" t="s">
        <v>1885</v>
      </c>
      <c r="Y876" s="14">
        <v>45709</v>
      </c>
      <c r="AA876" s="191">
        <f>IF(RawDataGenPO[[#This Row],[Date Gen PO]]="","",RawDataGenPO[[#This Row],[Date recive bill]]-RawDataGenPO[[#This Row],[Date Gen PO]])</f>
        <v>9</v>
      </c>
      <c r="AB876" s="192" t="str">
        <f>IF(RawDataGenPO[[#This Row],[GRN-PO date (Day)]]&gt;RawDataGenPO[[#This Row],[Lead time delivery (day)]],"over deliverry","Ontime")</f>
        <v>Ontime</v>
      </c>
      <c r="AC876" s="195"/>
    </row>
    <row r="877" spans="1:29" ht="14.25" x14ac:dyDescent="0.25">
      <c r="A877" s="4">
        <f>ROW()-ROW(RawDataGenPO[[#Headers],[No.]])</f>
        <v>876</v>
      </c>
      <c r="B877" s="35" t="s">
        <v>18</v>
      </c>
      <c r="C877" s="73">
        <v>45693</v>
      </c>
      <c r="F877" s="73">
        <v>45693</v>
      </c>
      <c r="G877" s="4" t="s">
        <v>1882</v>
      </c>
      <c r="H877" s="4" t="s">
        <v>1883</v>
      </c>
      <c r="I877" s="156">
        <f>IF(RawDataGenPO[[#This Row],[PO No.]]="","",RawDataGenPO[[#This Row],[DMY Create PR]]+7)</f>
        <v>45700</v>
      </c>
      <c r="J877" s="156"/>
      <c r="K877" s="153">
        <f>IF(RawDataGenPO[[#This Row],[PO No.]]="","",10)</f>
        <v>10</v>
      </c>
      <c r="L877" s="4" t="s">
        <v>1273</v>
      </c>
      <c r="M877" s="35" t="s">
        <v>623</v>
      </c>
      <c r="N877" s="35" t="s">
        <v>26</v>
      </c>
      <c r="O877" s="3">
        <v>3</v>
      </c>
      <c r="P877" s="124" t="s">
        <v>1887</v>
      </c>
      <c r="Q877" s="40">
        <v>1</v>
      </c>
      <c r="R877" s="4" t="s">
        <v>221</v>
      </c>
      <c r="S877" s="113">
        <f>RawDataGenPO[[#This Row],[Total price]]/RawDataGenPO[[#This Row],[Qty'']]</f>
        <v>45000</v>
      </c>
      <c r="T877" s="46">
        <v>45000</v>
      </c>
      <c r="U877" s="16"/>
      <c r="V877" s="35" t="s">
        <v>1645</v>
      </c>
      <c r="W877" s="146" t="s">
        <v>9</v>
      </c>
      <c r="X877" s="4" t="s">
        <v>1885</v>
      </c>
      <c r="Y877" s="14">
        <v>45709</v>
      </c>
      <c r="AA877" s="191">
        <f>IF(RawDataGenPO[[#This Row],[Date Gen PO]]="","",RawDataGenPO[[#This Row],[Date recive bill]]-RawDataGenPO[[#This Row],[Date Gen PO]])</f>
        <v>9</v>
      </c>
      <c r="AB877" s="192" t="str">
        <f>IF(RawDataGenPO[[#This Row],[GRN-PO date (Day)]]&gt;RawDataGenPO[[#This Row],[Lead time delivery (day)]],"over deliverry","Ontime")</f>
        <v>Ontime</v>
      </c>
      <c r="AC877" s="195"/>
    </row>
    <row r="878" spans="1:29" ht="14.25" x14ac:dyDescent="0.25">
      <c r="A878" s="4">
        <f>ROW()-ROW(RawDataGenPO[[#Headers],[No.]])</f>
        <v>877</v>
      </c>
      <c r="B878" s="35" t="s">
        <v>18</v>
      </c>
      <c r="C878" s="73">
        <v>45693</v>
      </c>
      <c r="F878" s="73">
        <v>45693</v>
      </c>
      <c r="G878" s="4" t="s">
        <v>1882</v>
      </c>
      <c r="H878" s="4" t="s">
        <v>1883</v>
      </c>
      <c r="I878" s="156">
        <f>IF(RawDataGenPO[[#This Row],[PO No.]]="","",RawDataGenPO[[#This Row],[DMY Create PR]]+7)</f>
        <v>45700</v>
      </c>
      <c r="J878" s="156"/>
      <c r="K878" s="153">
        <f>IF(RawDataGenPO[[#This Row],[PO No.]]="","",10)</f>
        <v>10</v>
      </c>
      <c r="L878" s="4" t="s">
        <v>1273</v>
      </c>
      <c r="M878" s="35" t="s">
        <v>623</v>
      </c>
      <c r="N878" s="35" t="s">
        <v>26</v>
      </c>
      <c r="O878" s="3">
        <v>4</v>
      </c>
      <c r="P878" s="124" t="s">
        <v>1888</v>
      </c>
      <c r="Q878" s="40">
        <v>1</v>
      </c>
      <c r="R878" s="4" t="s">
        <v>221</v>
      </c>
      <c r="S878" s="113">
        <f>RawDataGenPO[[#This Row],[Total price]]/RawDataGenPO[[#This Row],[Qty'']]</f>
        <v>5000</v>
      </c>
      <c r="T878" s="46">
        <v>5000</v>
      </c>
      <c r="U878" s="16"/>
      <c r="V878" s="35" t="s">
        <v>1645</v>
      </c>
      <c r="W878" s="146" t="s">
        <v>9</v>
      </c>
      <c r="X878" s="4" t="s">
        <v>1885</v>
      </c>
      <c r="Y878" s="14">
        <v>45709</v>
      </c>
      <c r="AA878" s="191">
        <f>IF(RawDataGenPO[[#This Row],[Date Gen PO]]="","",RawDataGenPO[[#This Row],[Date recive bill]]-RawDataGenPO[[#This Row],[Date Gen PO]])</f>
        <v>9</v>
      </c>
      <c r="AB878" s="192" t="str">
        <f>IF(RawDataGenPO[[#This Row],[GRN-PO date (Day)]]&gt;RawDataGenPO[[#This Row],[Lead time delivery (day)]],"over deliverry","Ontime")</f>
        <v>Ontime</v>
      </c>
      <c r="AC878" s="195"/>
    </row>
    <row r="879" spans="1:29" ht="14.25" x14ac:dyDescent="0.25">
      <c r="A879" s="4">
        <f>ROW()-ROW(RawDataGenPO[[#Headers],[No.]])</f>
        <v>878</v>
      </c>
      <c r="B879" s="35" t="s">
        <v>18</v>
      </c>
      <c r="C879" s="73">
        <v>45693</v>
      </c>
      <c r="F879" s="73">
        <v>45693</v>
      </c>
      <c r="G879" s="4" t="s">
        <v>1889</v>
      </c>
      <c r="H879" s="4" t="s">
        <v>1890</v>
      </c>
      <c r="I879" s="156">
        <f>IF(RawDataGenPO[[#This Row],[PO No.]]="","",RawDataGenPO[[#This Row],[DMY Create PR]]+7)</f>
        <v>45700</v>
      </c>
      <c r="J879" s="156"/>
      <c r="K879" s="153">
        <v>100</v>
      </c>
      <c r="L879" s="4" t="s">
        <v>193</v>
      </c>
      <c r="M879" s="35" t="s">
        <v>128</v>
      </c>
      <c r="N879" s="35" t="s">
        <v>49</v>
      </c>
      <c r="O879" s="3">
        <v>1</v>
      </c>
      <c r="P879" s="124" t="s">
        <v>1891</v>
      </c>
      <c r="Q879" s="40">
        <v>1</v>
      </c>
      <c r="R879" s="4" t="s">
        <v>481</v>
      </c>
      <c r="S879" s="113">
        <f>RawDataGenPO[[#This Row],[Total price]]/RawDataGenPO[[#This Row],[Qty'']]</f>
        <v>32500</v>
      </c>
      <c r="T879" s="46">
        <v>32500</v>
      </c>
      <c r="U879" s="16"/>
      <c r="V879" s="35" t="s">
        <v>1139</v>
      </c>
      <c r="W879" s="146" t="s">
        <v>9</v>
      </c>
      <c r="X879" s="126" t="s">
        <v>1892</v>
      </c>
      <c r="Y879" s="14">
        <v>45770</v>
      </c>
      <c r="AA879" s="191">
        <f>IF(RawDataGenPO[[#This Row],[Date Gen PO]]="","",RawDataGenPO[[#This Row],[Date recive bill]]-RawDataGenPO[[#This Row],[Date Gen PO]])</f>
        <v>70</v>
      </c>
      <c r="AB879" s="192" t="str">
        <f>IF(RawDataGenPO[[#This Row],[GRN-PO date (Day)]]&gt;RawDataGenPO[[#This Row],[Lead time delivery (day)]],"over deliverry","Ontime")</f>
        <v>Ontime</v>
      </c>
      <c r="AC879" s="195"/>
    </row>
    <row r="880" spans="1:29" ht="14.25" x14ac:dyDescent="0.25">
      <c r="A880" s="4">
        <f>ROW()-ROW(RawDataGenPO[[#Headers],[No.]])</f>
        <v>879</v>
      </c>
      <c r="B880" s="35" t="s">
        <v>18</v>
      </c>
      <c r="C880" s="73">
        <v>45693</v>
      </c>
      <c r="F880" s="73">
        <v>45693</v>
      </c>
      <c r="G880" s="4" t="s">
        <v>1889</v>
      </c>
      <c r="H880" s="4" t="s">
        <v>1890</v>
      </c>
      <c r="I880" s="156">
        <f>IF(RawDataGenPO[[#This Row],[PO No.]]="","",RawDataGenPO[[#This Row],[DMY Create PR]]+7)</f>
        <v>45700</v>
      </c>
      <c r="J880" s="156"/>
      <c r="K880" s="153">
        <v>100</v>
      </c>
      <c r="L880" s="4" t="s">
        <v>193</v>
      </c>
      <c r="M880" s="35" t="s">
        <v>128</v>
      </c>
      <c r="N880" s="35" t="s">
        <v>49</v>
      </c>
      <c r="O880" s="3">
        <v>2</v>
      </c>
      <c r="P880" s="124" t="s">
        <v>1893</v>
      </c>
      <c r="Q880" s="40">
        <v>1</v>
      </c>
      <c r="R880" s="4" t="s">
        <v>481</v>
      </c>
      <c r="S880" s="113">
        <f>RawDataGenPO[[#This Row],[Total price]]/RawDataGenPO[[#This Row],[Qty'']]</f>
        <v>30000</v>
      </c>
      <c r="T880" s="46">
        <v>30000</v>
      </c>
      <c r="U880" s="16"/>
      <c r="V880" s="35" t="s">
        <v>1139</v>
      </c>
      <c r="W880" s="146" t="s">
        <v>9</v>
      </c>
      <c r="X880" s="126" t="s">
        <v>1892</v>
      </c>
      <c r="Y880" s="14">
        <v>45770</v>
      </c>
      <c r="AA880" s="191">
        <f>IF(RawDataGenPO[[#This Row],[Date Gen PO]]="","",RawDataGenPO[[#This Row],[Date recive bill]]-RawDataGenPO[[#This Row],[Date Gen PO]])</f>
        <v>70</v>
      </c>
      <c r="AB880" s="192" t="str">
        <f>IF(RawDataGenPO[[#This Row],[GRN-PO date (Day)]]&gt;RawDataGenPO[[#This Row],[Lead time delivery (day)]],"over deliverry","Ontime")</f>
        <v>Ontime</v>
      </c>
      <c r="AC880" s="195"/>
    </row>
    <row r="881" spans="1:29" ht="28.5" x14ac:dyDescent="0.25">
      <c r="A881" s="4">
        <f>ROW()-ROW(RawDataGenPO[[#Headers],[No.]])</f>
        <v>880</v>
      </c>
      <c r="B881" s="35" t="s">
        <v>18</v>
      </c>
      <c r="C881" s="73">
        <v>45693</v>
      </c>
      <c r="F881" s="73">
        <v>45693</v>
      </c>
      <c r="G881" s="4" t="s">
        <v>1889</v>
      </c>
      <c r="H881" s="4" t="s">
        <v>1890</v>
      </c>
      <c r="I881" s="156">
        <f>IF(RawDataGenPO[[#This Row],[PO No.]]="","",RawDataGenPO[[#This Row],[DMY Create PR]]+7)</f>
        <v>45700</v>
      </c>
      <c r="J881" s="156"/>
      <c r="K881" s="153">
        <v>100</v>
      </c>
      <c r="L881" s="4" t="s">
        <v>193</v>
      </c>
      <c r="M881" s="35" t="s">
        <v>128</v>
      </c>
      <c r="N881" s="35" t="s">
        <v>49</v>
      </c>
      <c r="O881" s="3">
        <v>3</v>
      </c>
      <c r="P881" s="124" t="s">
        <v>1894</v>
      </c>
      <c r="Q881" s="40">
        <v>1</v>
      </c>
      <c r="R881" s="4" t="s">
        <v>481</v>
      </c>
      <c r="S881" s="113">
        <f>RawDataGenPO[[#This Row],[Total price]]/RawDataGenPO[[#This Row],[Qty'']]</f>
        <v>7500</v>
      </c>
      <c r="T881" s="46">
        <v>7500</v>
      </c>
      <c r="U881" s="16"/>
      <c r="V881" s="35" t="s">
        <v>1139</v>
      </c>
      <c r="W881" s="146" t="s">
        <v>9</v>
      </c>
      <c r="X881" s="126" t="s">
        <v>1892</v>
      </c>
      <c r="Y881" s="14">
        <v>45770</v>
      </c>
      <c r="AA881" s="191">
        <f>IF(RawDataGenPO[[#This Row],[Date Gen PO]]="","",RawDataGenPO[[#This Row],[Date recive bill]]-RawDataGenPO[[#This Row],[Date Gen PO]])</f>
        <v>70</v>
      </c>
      <c r="AB881" s="192" t="str">
        <f>IF(RawDataGenPO[[#This Row],[GRN-PO date (Day)]]&gt;RawDataGenPO[[#This Row],[Lead time delivery (day)]],"over deliverry","Ontime")</f>
        <v>Ontime</v>
      </c>
      <c r="AC881" s="195"/>
    </row>
    <row r="882" spans="1:29" ht="28.5" x14ac:dyDescent="0.25">
      <c r="A882" s="4">
        <f>ROW()-ROW(RawDataGenPO[[#Headers],[No.]])</f>
        <v>881</v>
      </c>
      <c r="B882" s="35" t="s">
        <v>18</v>
      </c>
      <c r="C882" s="73">
        <v>45693</v>
      </c>
      <c r="F882" s="73">
        <v>45693</v>
      </c>
      <c r="G882" s="4" t="s">
        <v>1889</v>
      </c>
      <c r="H882" s="4" t="s">
        <v>1890</v>
      </c>
      <c r="I882" s="156">
        <f>IF(RawDataGenPO[[#This Row],[PO No.]]="","",RawDataGenPO[[#This Row],[DMY Create PR]]+7)</f>
        <v>45700</v>
      </c>
      <c r="J882" s="156"/>
      <c r="K882" s="153">
        <v>100</v>
      </c>
      <c r="L882" s="4" t="s">
        <v>193</v>
      </c>
      <c r="M882" s="35" t="s">
        <v>128</v>
      </c>
      <c r="N882" s="35" t="s">
        <v>49</v>
      </c>
      <c r="O882" s="3">
        <v>4</v>
      </c>
      <c r="P882" s="124" t="s">
        <v>1895</v>
      </c>
      <c r="Q882" s="40">
        <v>1</v>
      </c>
      <c r="R882" s="4" t="s">
        <v>481</v>
      </c>
      <c r="S882" s="113">
        <f>RawDataGenPO[[#This Row],[Total price]]/RawDataGenPO[[#This Row],[Qty'']]</f>
        <v>3000</v>
      </c>
      <c r="T882" s="46">
        <v>3000</v>
      </c>
      <c r="U882" s="16"/>
      <c r="V882" s="35" t="s">
        <v>1139</v>
      </c>
      <c r="W882" s="146" t="s">
        <v>9</v>
      </c>
      <c r="X882" s="126" t="s">
        <v>1892</v>
      </c>
      <c r="Y882" s="14">
        <v>45770</v>
      </c>
      <c r="AA882" s="191">
        <f>IF(RawDataGenPO[[#This Row],[Date Gen PO]]="","",RawDataGenPO[[#This Row],[Date recive bill]]-RawDataGenPO[[#This Row],[Date Gen PO]])</f>
        <v>70</v>
      </c>
      <c r="AB882" s="192" t="str">
        <f>IF(RawDataGenPO[[#This Row],[GRN-PO date (Day)]]&gt;RawDataGenPO[[#This Row],[Lead time delivery (day)]],"over deliverry","Ontime")</f>
        <v>Ontime</v>
      </c>
      <c r="AC882" s="195"/>
    </row>
    <row r="883" spans="1:29" ht="14.25" x14ac:dyDescent="0.25">
      <c r="A883" s="4">
        <f>ROW()-ROW(RawDataGenPO[[#Headers],[No.]])</f>
        <v>882</v>
      </c>
      <c r="B883" s="35" t="s">
        <v>18</v>
      </c>
      <c r="C883" s="73">
        <v>45693</v>
      </c>
      <c r="F883" s="73">
        <v>45693</v>
      </c>
      <c r="G883" s="4" t="s">
        <v>1889</v>
      </c>
      <c r="H883" s="4" t="s">
        <v>1890</v>
      </c>
      <c r="I883" s="156">
        <f>IF(RawDataGenPO[[#This Row],[PO No.]]="","",RawDataGenPO[[#This Row],[DMY Create PR]]+7)</f>
        <v>45700</v>
      </c>
      <c r="J883" s="156"/>
      <c r="K883" s="153">
        <v>100</v>
      </c>
      <c r="L883" s="4" t="s">
        <v>193</v>
      </c>
      <c r="M883" s="35" t="s">
        <v>128</v>
      </c>
      <c r="N883" s="35" t="s">
        <v>49</v>
      </c>
      <c r="O883" s="3">
        <v>5</v>
      </c>
      <c r="P883" s="124" t="s">
        <v>1896</v>
      </c>
      <c r="Q883" s="40">
        <v>1</v>
      </c>
      <c r="R883" s="4" t="s">
        <v>481</v>
      </c>
      <c r="S883" s="113">
        <f>RawDataGenPO[[#This Row],[Total price]]/RawDataGenPO[[#This Row],[Qty'']]</f>
        <v>3000</v>
      </c>
      <c r="T883" s="46">
        <v>3000</v>
      </c>
      <c r="U883" s="16"/>
      <c r="V883" s="35" t="s">
        <v>1139</v>
      </c>
      <c r="W883" s="146" t="s">
        <v>9</v>
      </c>
      <c r="X883" s="126" t="s">
        <v>1892</v>
      </c>
      <c r="Y883" s="14">
        <v>45770</v>
      </c>
      <c r="AA883" s="191">
        <f>IF(RawDataGenPO[[#This Row],[Date Gen PO]]="","",RawDataGenPO[[#This Row],[Date recive bill]]-RawDataGenPO[[#This Row],[Date Gen PO]])</f>
        <v>70</v>
      </c>
      <c r="AB883" s="192" t="str">
        <f>IF(RawDataGenPO[[#This Row],[GRN-PO date (Day)]]&gt;RawDataGenPO[[#This Row],[Lead time delivery (day)]],"over deliverry","Ontime")</f>
        <v>Ontime</v>
      </c>
      <c r="AC883" s="195"/>
    </row>
    <row r="884" spans="1:29" ht="14.25" x14ac:dyDescent="0.25">
      <c r="A884" s="4">
        <f>ROW()-ROW(RawDataGenPO[[#Headers],[No.]])</f>
        <v>883</v>
      </c>
      <c r="B884" s="35" t="s">
        <v>18</v>
      </c>
      <c r="C884" s="73">
        <v>45693</v>
      </c>
      <c r="F884" s="73">
        <v>45693</v>
      </c>
      <c r="G884" s="4" t="s">
        <v>1889</v>
      </c>
      <c r="H884" s="4" t="s">
        <v>1890</v>
      </c>
      <c r="I884" s="156">
        <f>IF(RawDataGenPO[[#This Row],[PO No.]]="","",RawDataGenPO[[#This Row],[DMY Create PR]]+7)</f>
        <v>45700</v>
      </c>
      <c r="J884" s="156"/>
      <c r="K884" s="153">
        <v>100</v>
      </c>
      <c r="L884" s="4" t="s">
        <v>193</v>
      </c>
      <c r="M884" s="35" t="s">
        <v>128</v>
      </c>
      <c r="N884" s="35" t="s">
        <v>49</v>
      </c>
      <c r="O884" s="3">
        <v>6</v>
      </c>
      <c r="P884" s="124" t="s">
        <v>1141</v>
      </c>
      <c r="Q884" s="40">
        <v>1</v>
      </c>
      <c r="R884" s="4" t="s">
        <v>481</v>
      </c>
      <c r="S884" s="113">
        <f>RawDataGenPO[[#This Row],[Total price]]/RawDataGenPO[[#This Row],[Qty'']]</f>
        <v>7500</v>
      </c>
      <c r="T884" s="46">
        <v>7500</v>
      </c>
      <c r="U884" s="16"/>
      <c r="V884" s="35" t="s">
        <v>1139</v>
      </c>
      <c r="W884" s="146" t="s">
        <v>9</v>
      </c>
      <c r="X884" s="126" t="s">
        <v>1892</v>
      </c>
      <c r="Y884" s="14">
        <v>45770</v>
      </c>
      <c r="AA884" s="191">
        <f>IF(RawDataGenPO[[#This Row],[Date Gen PO]]="","",RawDataGenPO[[#This Row],[Date recive bill]]-RawDataGenPO[[#This Row],[Date Gen PO]])</f>
        <v>70</v>
      </c>
      <c r="AB884" s="192" t="str">
        <f>IF(RawDataGenPO[[#This Row],[GRN-PO date (Day)]]&gt;RawDataGenPO[[#This Row],[Lead time delivery (day)]],"over deliverry","Ontime")</f>
        <v>Ontime</v>
      </c>
      <c r="AC884" s="195"/>
    </row>
    <row r="885" spans="1:29" s="6" customFormat="1" ht="71.25" x14ac:dyDescent="0.25">
      <c r="A885" s="4">
        <f>ROW()-ROW(RawDataGenPO[[#Headers],[No.]])</f>
        <v>884</v>
      </c>
      <c r="B885" s="35" t="s">
        <v>18</v>
      </c>
      <c r="C885" s="73">
        <v>45693</v>
      </c>
      <c r="D885" s="38"/>
      <c r="E885" s="38"/>
      <c r="F885" s="73">
        <v>45693</v>
      </c>
      <c r="G885" s="4" t="s">
        <v>1897</v>
      </c>
      <c r="H885" s="4" t="s">
        <v>1898</v>
      </c>
      <c r="I885" s="156">
        <f>IF(RawDataGenPO[[#This Row],[PO No.]]="","",RawDataGenPO[[#This Row],[DMY Create PR]]+7)</f>
        <v>45700</v>
      </c>
      <c r="J885" s="156"/>
      <c r="K885" s="153">
        <v>45</v>
      </c>
      <c r="L885" s="4" t="s">
        <v>145</v>
      </c>
      <c r="M885" s="35" t="s">
        <v>623</v>
      </c>
      <c r="N885" s="35" t="s">
        <v>23</v>
      </c>
      <c r="O885" s="4">
        <v>1</v>
      </c>
      <c r="P885" s="124" t="s">
        <v>1899</v>
      </c>
      <c r="Q885" s="40">
        <v>1</v>
      </c>
      <c r="R885" s="4" t="s">
        <v>1776</v>
      </c>
      <c r="S885" s="113">
        <f>RawDataGenPO[[#This Row],[Total price]]/RawDataGenPO[[#This Row],[Qty'']]</f>
        <v>27000</v>
      </c>
      <c r="T885" s="46">
        <v>27000</v>
      </c>
      <c r="U885" s="16"/>
      <c r="V885" s="35" t="s">
        <v>587</v>
      </c>
      <c r="W885" s="146" t="s">
        <v>9</v>
      </c>
      <c r="X885" s="4" t="s">
        <v>1900</v>
      </c>
      <c r="Y885" s="14">
        <v>45713</v>
      </c>
      <c r="Z885" s="14"/>
      <c r="AA885" s="191">
        <f>IF(RawDataGenPO[[#This Row],[Date Gen PO]]="","",RawDataGenPO[[#This Row],[Date recive bill]]-RawDataGenPO[[#This Row],[Date Gen PO]])</f>
        <v>13</v>
      </c>
      <c r="AB885" s="192" t="str">
        <f>IF(RawDataGenPO[[#This Row],[GRN-PO date (Day)]]&gt;RawDataGenPO[[#This Row],[Lead time delivery (day)]],"over deliverry","Ontime")</f>
        <v>Ontime</v>
      </c>
      <c r="AC885" s="195"/>
    </row>
    <row r="886" spans="1:29" ht="28.5" x14ac:dyDescent="0.25">
      <c r="A886" s="4">
        <f>ROW()-ROW(RawDataGenPO[[#Headers],[No.]])</f>
        <v>885</v>
      </c>
      <c r="B886" s="35" t="s">
        <v>18</v>
      </c>
      <c r="C886" s="73">
        <v>45693</v>
      </c>
      <c r="F886" s="73">
        <v>45693</v>
      </c>
      <c r="G886" s="4" t="s">
        <v>1901</v>
      </c>
      <c r="H886" s="4" t="s">
        <v>1902</v>
      </c>
      <c r="I886" s="156">
        <f>IF(RawDataGenPO[[#This Row],[PO No.]]="","",RawDataGenPO[[#This Row],[DMY Create PR]]+7)</f>
        <v>45700</v>
      </c>
      <c r="J886" s="156"/>
      <c r="K886" s="153">
        <v>45</v>
      </c>
      <c r="L886" s="4" t="s">
        <v>145</v>
      </c>
      <c r="M886" s="35" t="s">
        <v>623</v>
      </c>
      <c r="N886" s="35" t="s">
        <v>23</v>
      </c>
      <c r="O886" s="3">
        <v>1</v>
      </c>
      <c r="P886" s="124" t="s">
        <v>1903</v>
      </c>
      <c r="Q886" s="40">
        <v>1</v>
      </c>
      <c r="R886" s="4" t="s">
        <v>1776</v>
      </c>
      <c r="S886" s="113">
        <f>RawDataGenPO[[#This Row],[Total price]]/RawDataGenPO[[#This Row],[Qty'']]</f>
        <v>1320</v>
      </c>
      <c r="T886" s="46">
        <v>1320</v>
      </c>
      <c r="U886" s="16"/>
      <c r="W886" s="146" t="s">
        <v>9</v>
      </c>
      <c r="X886" s="4" t="s">
        <v>1904</v>
      </c>
      <c r="Y886" s="14">
        <v>45737</v>
      </c>
      <c r="AA886" s="191">
        <f>IF(RawDataGenPO[[#This Row],[Date Gen PO]]="","",RawDataGenPO[[#This Row],[Date recive bill]]-RawDataGenPO[[#This Row],[Date Gen PO]])</f>
        <v>37</v>
      </c>
      <c r="AB886" s="192" t="str">
        <f>IF(RawDataGenPO[[#This Row],[GRN-PO date (Day)]]&gt;RawDataGenPO[[#This Row],[Lead time delivery (day)]],"over deliverry","Ontime")</f>
        <v>Ontime</v>
      </c>
      <c r="AC886" s="195"/>
    </row>
    <row r="887" spans="1:29" ht="99.75" x14ac:dyDescent="0.25">
      <c r="A887" s="4">
        <f>ROW()-ROW(RawDataGenPO[[#Headers],[No.]])</f>
        <v>886</v>
      </c>
      <c r="B887" s="35" t="s">
        <v>18</v>
      </c>
      <c r="C887" s="73">
        <v>45693</v>
      </c>
      <c r="F887" s="73">
        <v>45693</v>
      </c>
      <c r="G887" s="4" t="s">
        <v>1905</v>
      </c>
      <c r="H887" s="4" t="s">
        <v>1906</v>
      </c>
      <c r="I887" s="156">
        <f>IF(RawDataGenPO[[#This Row],[PO No.]]="","",RawDataGenPO[[#This Row],[DMY Create PR]]+7)</f>
        <v>45700</v>
      </c>
      <c r="J887" s="156"/>
      <c r="K887" s="153">
        <f>IF(RawDataGenPO[[#This Row],[PO No.]]="","",10)</f>
        <v>10</v>
      </c>
      <c r="L887" s="4" t="s">
        <v>1273</v>
      </c>
      <c r="M887" s="35" t="s">
        <v>623</v>
      </c>
      <c r="N887" s="35" t="s">
        <v>26</v>
      </c>
      <c r="O887" s="3">
        <v>1</v>
      </c>
      <c r="P887" s="124" t="s">
        <v>1907</v>
      </c>
      <c r="Q887" s="40">
        <v>1</v>
      </c>
      <c r="R887" s="4" t="s">
        <v>1699</v>
      </c>
      <c r="S887" s="113">
        <f>RawDataGenPO[[#This Row],[Total price]]/RawDataGenPO[[#This Row],[Qty'']]</f>
        <v>66500</v>
      </c>
      <c r="T887" s="46">
        <v>66500</v>
      </c>
      <c r="U887" s="16"/>
      <c r="V887" s="35" t="s">
        <v>1645</v>
      </c>
      <c r="W887" s="146" t="s">
        <v>9</v>
      </c>
      <c r="X887" s="4" t="s">
        <v>1908</v>
      </c>
      <c r="Y887" s="14">
        <v>45709</v>
      </c>
      <c r="AA887" s="191">
        <f>IF(RawDataGenPO[[#This Row],[Date Gen PO]]="","",RawDataGenPO[[#This Row],[Date recive bill]]-RawDataGenPO[[#This Row],[Date Gen PO]])</f>
        <v>9</v>
      </c>
      <c r="AB887" s="192" t="str">
        <f>IF(RawDataGenPO[[#This Row],[GRN-PO date (Day)]]&gt;RawDataGenPO[[#This Row],[Lead time delivery (day)]],"over deliverry","Ontime")</f>
        <v>Ontime</v>
      </c>
      <c r="AC887" s="195"/>
    </row>
    <row r="888" spans="1:29" ht="14.25" x14ac:dyDescent="0.25">
      <c r="A888" s="4">
        <f>ROW()-ROW(RawDataGenPO[[#Headers],[No.]])</f>
        <v>887</v>
      </c>
      <c r="B888" s="35" t="s">
        <v>18</v>
      </c>
      <c r="C888" s="73">
        <v>45693</v>
      </c>
      <c r="F888" s="73">
        <v>45693</v>
      </c>
      <c r="G888" s="4" t="s">
        <v>1905</v>
      </c>
      <c r="H888" s="4" t="s">
        <v>1906</v>
      </c>
      <c r="I888" s="156">
        <f>IF(RawDataGenPO[[#This Row],[PO No.]]="","",RawDataGenPO[[#This Row],[DMY Create PR]]+7)</f>
        <v>45700</v>
      </c>
      <c r="J888" s="156"/>
      <c r="K888" s="153">
        <f>IF(RawDataGenPO[[#This Row],[PO No.]]="","",10)</f>
        <v>10</v>
      </c>
      <c r="L888" s="4" t="s">
        <v>1273</v>
      </c>
      <c r="M888" s="35" t="s">
        <v>623</v>
      </c>
      <c r="N888" s="35" t="s">
        <v>26</v>
      </c>
      <c r="O888" s="3">
        <v>2</v>
      </c>
      <c r="P888" s="124" t="s">
        <v>1909</v>
      </c>
      <c r="Q888" s="40">
        <v>2</v>
      </c>
      <c r="R888" s="4" t="s">
        <v>481</v>
      </c>
      <c r="S888" s="113">
        <f>RawDataGenPO[[#This Row],[Total price]]/RawDataGenPO[[#This Row],[Qty'']]</f>
        <v>4000</v>
      </c>
      <c r="T888" s="46">
        <v>8000</v>
      </c>
      <c r="U888" s="16"/>
      <c r="V888" s="35" t="s">
        <v>1645</v>
      </c>
      <c r="W888" s="146" t="s">
        <v>9</v>
      </c>
      <c r="X888" s="4" t="s">
        <v>1908</v>
      </c>
      <c r="Y888" s="14">
        <v>45709</v>
      </c>
      <c r="AA888" s="191">
        <f>IF(RawDataGenPO[[#This Row],[Date Gen PO]]="","",RawDataGenPO[[#This Row],[Date recive bill]]-RawDataGenPO[[#This Row],[Date Gen PO]])</f>
        <v>9</v>
      </c>
      <c r="AB888" s="192" t="str">
        <f>IF(RawDataGenPO[[#This Row],[GRN-PO date (Day)]]&gt;RawDataGenPO[[#This Row],[Lead time delivery (day)]],"over deliverry","Ontime")</f>
        <v>Ontime</v>
      </c>
      <c r="AC888" s="195"/>
    </row>
    <row r="889" spans="1:29" ht="14.25" x14ac:dyDescent="0.25">
      <c r="A889" s="4">
        <f>ROW()-ROW(RawDataGenPO[[#Headers],[No.]])</f>
        <v>888</v>
      </c>
      <c r="B889" s="35" t="s">
        <v>18</v>
      </c>
      <c r="C889" s="73">
        <v>45693</v>
      </c>
      <c r="F889" s="73">
        <v>45693</v>
      </c>
      <c r="G889" s="4" t="s">
        <v>1905</v>
      </c>
      <c r="H889" s="4" t="s">
        <v>1906</v>
      </c>
      <c r="I889" s="156">
        <f>IF(RawDataGenPO[[#This Row],[PO No.]]="","",RawDataGenPO[[#This Row],[DMY Create PR]]+7)</f>
        <v>45700</v>
      </c>
      <c r="J889" s="156"/>
      <c r="K889" s="153">
        <f>IF(RawDataGenPO[[#This Row],[PO No.]]="","",10)</f>
        <v>10</v>
      </c>
      <c r="L889" s="4" t="s">
        <v>1273</v>
      </c>
      <c r="M889" s="35" t="s">
        <v>623</v>
      </c>
      <c r="N889" s="35" t="s">
        <v>26</v>
      </c>
      <c r="O889" s="3">
        <v>3</v>
      </c>
      <c r="P889" s="124" t="s">
        <v>1910</v>
      </c>
      <c r="Q889" s="40">
        <v>3</v>
      </c>
      <c r="R889" s="4" t="s">
        <v>481</v>
      </c>
      <c r="S889" s="113">
        <f>RawDataGenPO[[#This Row],[Total price]]/RawDataGenPO[[#This Row],[Qty'']]</f>
        <v>1666.6666666666667</v>
      </c>
      <c r="T889" s="46">
        <v>5000</v>
      </c>
      <c r="U889" s="16"/>
      <c r="V889" s="35" t="s">
        <v>1645</v>
      </c>
      <c r="W889" s="146" t="s">
        <v>9</v>
      </c>
      <c r="X889" s="4" t="s">
        <v>1908</v>
      </c>
      <c r="Y889" s="14">
        <v>45709</v>
      </c>
      <c r="AA889" s="191">
        <f>IF(RawDataGenPO[[#This Row],[Date Gen PO]]="","",RawDataGenPO[[#This Row],[Date recive bill]]-RawDataGenPO[[#This Row],[Date Gen PO]])</f>
        <v>9</v>
      </c>
      <c r="AB889" s="192" t="str">
        <f>IF(RawDataGenPO[[#This Row],[GRN-PO date (Day)]]&gt;RawDataGenPO[[#This Row],[Lead time delivery (day)]],"over deliverry","Ontime")</f>
        <v>Ontime</v>
      </c>
      <c r="AC889" s="195"/>
    </row>
    <row r="890" spans="1:29" ht="71.25" x14ac:dyDescent="0.25">
      <c r="A890" s="4">
        <f>ROW()-ROW(RawDataGenPO[[#Headers],[No.]])</f>
        <v>889</v>
      </c>
      <c r="B890" s="35" t="s">
        <v>18</v>
      </c>
      <c r="C890" s="73">
        <v>45693</v>
      </c>
      <c r="F890" s="73">
        <v>45693</v>
      </c>
      <c r="G890" s="4" t="s">
        <v>1911</v>
      </c>
      <c r="H890" s="4" t="s">
        <v>1912</v>
      </c>
      <c r="I890" s="156">
        <f>IF(RawDataGenPO[[#This Row],[PO No.]]="","",RawDataGenPO[[#This Row],[DMY Create PR]]+7)</f>
        <v>45700</v>
      </c>
      <c r="J890" s="156"/>
      <c r="K890" s="153">
        <v>100</v>
      </c>
      <c r="L890" s="4" t="s">
        <v>1913</v>
      </c>
      <c r="M890" s="35" t="s">
        <v>168</v>
      </c>
      <c r="N890" s="35" t="s">
        <v>20</v>
      </c>
      <c r="O890" s="4">
        <v>1</v>
      </c>
      <c r="P890" s="124" t="s">
        <v>1914</v>
      </c>
      <c r="Q890" s="40">
        <v>1</v>
      </c>
      <c r="R890" s="4" t="s">
        <v>481</v>
      </c>
      <c r="S890" s="113">
        <f>RawDataGenPO[[#This Row],[Total price]]/RawDataGenPO[[#This Row],[Qty'']]</f>
        <v>20000</v>
      </c>
      <c r="T890" s="46">
        <v>20000</v>
      </c>
      <c r="U890" s="16"/>
      <c r="V890" s="35" t="s">
        <v>1636</v>
      </c>
      <c r="W890" s="146" t="s">
        <v>9</v>
      </c>
      <c r="X890" s="4" t="s">
        <v>1915</v>
      </c>
      <c r="Y890" s="14">
        <v>45770</v>
      </c>
      <c r="AA890" s="191">
        <f>IF(RawDataGenPO[[#This Row],[Date Gen PO]]="","",RawDataGenPO[[#This Row],[Date recive bill]]-RawDataGenPO[[#This Row],[Date Gen PO]])</f>
        <v>70</v>
      </c>
      <c r="AB890" s="192" t="str">
        <f>IF(RawDataGenPO[[#This Row],[GRN-PO date (Day)]]&gt;RawDataGenPO[[#This Row],[Lead time delivery (day)]],"over deliverry","Ontime")</f>
        <v>Ontime</v>
      </c>
      <c r="AC890" s="195"/>
    </row>
    <row r="891" spans="1:29" ht="42.75" x14ac:dyDescent="0.25">
      <c r="A891" s="4">
        <f>ROW()-ROW(RawDataGenPO[[#Headers],[No.]])</f>
        <v>890</v>
      </c>
      <c r="B891" s="35" t="s">
        <v>18</v>
      </c>
      <c r="C891" s="73">
        <v>45693</v>
      </c>
      <c r="F891" s="73">
        <v>45693</v>
      </c>
      <c r="G891" s="4" t="s">
        <v>1916</v>
      </c>
      <c r="H891" s="14" t="s">
        <v>1917</v>
      </c>
      <c r="I891" s="156">
        <f>IF(RawDataGenPO[[#This Row],[PO No.]]="","",RawDataGenPO[[#This Row],[DMY Create PR]]+7)</f>
        <v>45700</v>
      </c>
      <c r="J891" s="156"/>
      <c r="K891" s="153">
        <v>100</v>
      </c>
      <c r="L891" s="4" t="s">
        <v>1273</v>
      </c>
      <c r="M891" s="35" t="s">
        <v>181</v>
      </c>
      <c r="N891" s="35" t="s">
        <v>24</v>
      </c>
      <c r="O891" s="3">
        <v>1</v>
      </c>
      <c r="P891" s="124" t="s">
        <v>1918</v>
      </c>
      <c r="Q891" s="40">
        <v>6</v>
      </c>
      <c r="R891" s="4" t="s">
        <v>221</v>
      </c>
      <c r="S891" s="113">
        <f>RawDataGenPO[[#This Row],[Total price]]/RawDataGenPO[[#This Row],[Qty'']]</f>
        <v>950</v>
      </c>
      <c r="T891" s="46">
        <v>5700</v>
      </c>
      <c r="U891" s="16"/>
      <c r="V891" s="35" t="s">
        <v>272</v>
      </c>
      <c r="W891" s="146" t="s">
        <v>9</v>
      </c>
      <c r="X891" s="4" t="s">
        <v>1919</v>
      </c>
      <c r="Y891" s="14">
        <v>45726</v>
      </c>
      <c r="AA891" s="191">
        <f>IF(RawDataGenPO[[#This Row],[Date Gen PO]]="","",RawDataGenPO[[#This Row],[Date recive bill]]-RawDataGenPO[[#This Row],[Date Gen PO]])</f>
        <v>26</v>
      </c>
      <c r="AB891" s="192" t="str">
        <f>IF(RawDataGenPO[[#This Row],[GRN-PO date (Day)]]&gt;RawDataGenPO[[#This Row],[Lead time delivery (day)]],"over deliverry","Ontime")</f>
        <v>Ontime</v>
      </c>
      <c r="AC891" s="195"/>
    </row>
    <row r="892" spans="1:29" ht="42.75" x14ac:dyDescent="0.25">
      <c r="A892" s="4">
        <f>ROW()-ROW(RawDataGenPO[[#Headers],[No.]])</f>
        <v>891</v>
      </c>
      <c r="B892" s="35" t="s">
        <v>18</v>
      </c>
      <c r="C892" s="73">
        <v>45693</v>
      </c>
      <c r="F892" s="73">
        <v>45693</v>
      </c>
      <c r="G892" s="4" t="s">
        <v>1916</v>
      </c>
      <c r="H892" s="14" t="s">
        <v>1917</v>
      </c>
      <c r="I892" s="156">
        <f>IF(RawDataGenPO[[#This Row],[PO No.]]="","",RawDataGenPO[[#This Row],[DMY Create PR]]+7)</f>
        <v>45700</v>
      </c>
      <c r="J892" s="156"/>
      <c r="K892" s="153">
        <v>100</v>
      </c>
      <c r="L892" s="4" t="s">
        <v>1273</v>
      </c>
      <c r="M892" s="35" t="s">
        <v>181</v>
      </c>
      <c r="N892" s="35" t="s">
        <v>24</v>
      </c>
      <c r="O892" s="3">
        <v>2</v>
      </c>
      <c r="P892" s="124" t="s">
        <v>1920</v>
      </c>
      <c r="Q892" s="40">
        <v>6</v>
      </c>
      <c r="R892" s="4" t="s">
        <v>221</v>
      </c>
      <c r="S892" s="113">
        <f>RawDataGenPO[[#This Row],[Total price]]/RawDataGenPO[[#This Row],[Qty'']]</f>
        <v>1266.6666666666667</v>
      </c>
      <c r="T892" s="46">
        <v>7600</v>
      </c>
      <c r="U892" s="16"/>
      <c r="V892" s="35" t="s">
        <v>272</v>
      </c>
      <c r="W892" s="146" t="s">
        <v>9</v>
      </c>
      <c r="X892" s="4" t="s">
        <v>1919</v>
      </c>
      <c r="Y892" s="14">
        <v>45726</v>
      </c>
      <c r="AA892" s="191">
        <f>IF(RawDataGenPO[[#This Row],[Date Gen PO]]="","",RawDataGenPO[[#This Row],[Date recive bill]]-RawDataGenPO[[#This Row],[Date Gen PO]])</f>
        <v>26</v>
      </c>
      <c r="AB892" s="192" t="str">
        <f>IF(RawDataGenPO[[#This Row],[GRN-PO date (Day)]]&gt;RawDataGenPO[[#This Row],[Lead time delivery (day)]],"over deliverry","Ontime")</f>
        <v>Ontime</v>
      </c>
      <c r="AC892" s="195"/>
    </row>
    <row r="893" spans="1:29" ht="14.25" x14ac:dyDescent="0.25">
      <c r="A893" s="4">
        <f>ROW()-ROW(RawDataGenPO[[#Headers],[No.]])</f>
        <v>892</v>
      </c>
      <c r="B893" s="35" t="s">
        <v>18</v>
      </c>
      <c r="C893" s="73">
        <v>45693</v>
      </c>
      <c r="F893" s="73">
        <v>45693</v>
      </c>
      <c r="G893" s="4" t="s">
        <v>1921</v>
      </c>
      <c r="H893" s="4" t="s">
        <v>1922</v>
      </c>
      <c r="I893" s="156">
        <f>IF(RawDataGenPO[[#This Row],[PO No.]]="","",RawDataGenPO[[#This Row],[DMY Create PR]]+7)</f>
        <v>45700</v>
      </c>
      <c r="J893" s="156"/>
      <c r="K893" s="153">
        <v>30</v>
      </c>
      <c r="L893" s="4" t="s">
        <v>1273</v>
      </c>
      <c r="M893" s="35" t="s">
        <v>146</v>
      </c>
      <c r="N893" s="35" t="s">
        <v>28</v>
      </c>
      <c r="O893" s="3">
        <v>1</v>
      </c>
      <c r="P893" s="124" t="s">
        <v>1923</v>
      </c>
      <c r="Q893" s="40">
        <v>20</v>
      </c>
      <c r="R893" s="4" t="s">
        <v>221</v>
      </c>
      <c r="S893" s="113">
        <f>RawDataGenPO[[#This Row],[Total price]]/RawDataGenPO[[#This Row],[Qty'']]</f>
        <v>45</v>
      </c>
      <c r="T893" s="46">
        <v>900</v>
      </c>
      <c r="U893" s="16"/>
      <c r="V893" s="35" t="s">
        <v>358</v>
      </c>
      <c r="W893" s="146" t="s">
        <v>9</v>
      </c>
      <c r="X893" s="4" t="s">
        <v>1924</v>
      </c>
      <c r="Y893" s="14">
        <v>45730</v>
      </c>
      <c r="AA893" s="191">
        <f>IF(RawDataGenPO[[#This Row],[Date Gen PO]]="","",RawDataGenPO[[#This Row],[Date recive bill]]-RawDataGenPO[[#This Row],[Date Gen PO]])</f>
        <v>30</v>
      </c>
      <c r="AB893" s="192" t="str">
        <f>IF(RawDataGenPO[[#This Row],[GRN-PO date (Day)]]&gt;RawDataGenPO[[#This Row],[Lead time delivery (day)]],"over deliverry","Ontime")</f>
        <v>Ontime</v>
      </c>
      <c r="AC893" s="195"/>
    </row>
    <row r="894" spans="1:29" ht="14.25" x14ac:dyDescent="0.25">
      <c r="A894" s="4">
        <f>ROW()-ROW(RawDataGenPO[[#Headers],[No.]])</f>
        <v>893</v>
      </c>
      <c r="B894" s="35" t="s">
        <v>18</v>
      </c>
      <c r="C894" s="73">
        <v>45693</v>
      </c>
      <c r="F894" s="73">
        <v>45693</v>
      </c>
      <c r="G894" s="4" t="s">
        <v>1921</v>
      </c>
      <c r="H894" s="4" t="s">
        <v>1922</v>
      </c>
      <c r="I894" s="156">
        <f>IF(RawDataGenPO[[#This Row],[PO No.]]="","",RawDataGenPO[[#This Row],[DMY Create PR]]+7)</f>
        <v>45700</v>
      </c>
      <c r="J894" s="156"/>
      <c r="K894" s="153">
        <v>30</v>
      </c>
      <c r="L894" s="4" t="s">
        <v>1273</v>
      </c>
      <c r="M894" s="35" t="s">
        <v>146</v>
      </c>
      <c r="N894" s="35" t="s">
        <v>28</v>
      </c>
      <c r="O894" s="3">
        <v>2</v>
      </c>
      <c r="P894" s="124" t="s">
        <v>1925</v>
      </c>
      <c r="Q894" s="40">
        <v>10</v>
      </c>
      <c r="R894" s="4" t="s">
        <v>221</v>
      </c>
      <c r="S894" s="113">
        <f>RawDataGenPO[[#This Row],[Total price]]/RawDataGenPO[[#This Row],[Qty'']]</f>
        <v>120</v>
      </c>
      <c r="T894" s="46">
        <v>1200</v>
      </c>
      <c r="U894" s="16"/>
      <c r="V894" s="35" t="s">
        <v>358</v>
      </c>
      <c r="W894" s="146" t="s">
        <v>9</v>
      </c>
      <c r="X894" s="4" t="s">
        <v>1924</v>
      </c>
      <c r="Y894" s="14">
        <v>45730</v>
      </c>
      <c r="AA894" s="191">
        <f>IF(RawDataGenPO[[#This Row],[Date Gen PO]]="","",RawDataGenPO[[#This Row],[Date recive bill]]-RawDataGenPO[[#This Row],[Date Gen PO]])</f>
        <v>30</v>
      </c>
      <c r="AB894" s="192" t="str">
        <f>IF(RawDataGenPO[[#This Row],[GRN-PO date (Day)]]&gt;RawDataGenPO[[#This Row],[Lead time delivery (day)]],"over deliverry","Ontime")</f>
        <v>Ontime</v>
      </c>
      <c r="AC894" s="195"/>
    </row>
    <row r="895" spans="1:29" ht="14.25" x14ac:dyDescent="0.25">
      <c r="A895" s="4">
        <f>ROW()-ROW(RawDataGenPO[[#Headers],[No.]])</f>
        <v>894</v>
      </c>
      <c r="B895" s="35" t="s">
        <v>18</v>
      </c>
      <c r="C895" s="73">
        <v>45693</v>
      </c>
      <c r="F895" s="73">
        <v>45693</v>
      </c>
      <c r="G895" s="4" t="s">
        <v>1921</v>
      </c>
      <c r="H895" s="4" t="s">
        <v>1922</v>
      </c>
      <c r="I895" s="156">
        <f>IF(RawDataGenPO[[#This Row],[PO No.]]="","",RawDataGenPO[[#This Row],[DMY Create PR]]+7)</f>
        <v>45700</v>
      </c>
      <c r="J895" s="156"/>
      <c r="K895" s="153">
        <v>30</v>
      </c>
      <c r="L895" s="4" t="s">
        <v>1273</v>
      </c>
      <c r="M895" s="35" t="s">
        <v>146</v>
      </c>
      <c r="N895" s="35" t="s">
        <v>28</v>
      </c>
      <c r="O895" s="3">
        <v>3</v>
      </c>
      <c r="P895" s="124" t="s">
        <v>1926</v>
      </c>
      <c r="Q895" s="40">
        <v>10</v>
      </c>
      <c r="R895" s="4" t="s">
        <v>221</v>
      </c>
      <c r="S895" s="113">
        <f>RawDataGenPO[[#This Row],[Total price]]/RawDataGenPO[[#This Row],[Qty'']]</f>
        <v>135</v>
      </c>
      <c r="T895" s="46">
        <v>1350</v>
      </c>
      <c r="U895" s="16"/>
      <c r="V895" s="35" t="s">
        <v>358</v>
      </c>
      <c r="W895" s="146" t="s">
        <v>9</v>
      </c>
      <c r="X895" s="4" t="s">
        <v>1924</v>
      </c>
      <c r="Y895" s="14">
        <v>45730</v>
      </c>
      <c r="AA895" s="191">
        <f>IF(RawDataGenPO[[#This Row],[Date Gen PO]]="","",RawDataGenPO[[#This Row],[Date recive bill]]-RawDataGenPO[[#This Row],[Date Gen PO]])</f>
        <v>30</v>
      </c>
      <c r="AB895" s="192" t="str">
        <f>IF(RawDataGenPO[[#This Row],[GRN-PO date (Day)]]&gt;RawDataGenPO[[#This Row],[Lead time delivery (day)]],"over deliverry","Ontime")</f>
        <v>Ontime</v>
      </c>
      <c r="AC895" s="195"/>
    </row>
    <row r="896" spans="1:29" ht="14.25" x14ac:dyDescent="0.25">
      <c r="A896" s="4">
        <f>ROW()-ROW(RawDataGenPO[[#Headers],[No.]])</f>
        <v>895</v>
      </c>
      <c r="B896" s="35" t="s">
        <v>18</v>
      </c>
      <c r="C896" s="73">
        <v>45693</v>
      </c>
      <c r="F896" s="73">
        <v>45693</v>
      </c>
      <c r="G896" s="4" t="s">
        <v>1927</v>
      </c>
      <c r="H896" s="4" t="s">
        <v>1928</v>
      </c>
      <c r="I896" s="156">
        <f>IF(RawDataGenPO[[#This Row],[PO No.]]="","",RawDataGenPO[[#This Row],[DMY Create PR]]+7)</f>
        <v>45700</v>
      </c>
      <c r="J896" s="156"/>
      <c r="K896" s="153">
        <v>90</v>
      </c>
      <c r="L896" s="4" t="s">
        <v>1273</v>
      </c>
      <c r="M896" s="35" t="s">
        <v>128</v>
      </c>
      <c r="N896" s="35" t="s">
        <v>97</v>
      </c>
      <c r="O896" s="3">
        <v>1</v>
      </c>
      <c r="P896" s="124" t="s">
        <v>1929</v>
      </c>
      <c r="Q896" s="40">
        <v>1</v>
      </c>
      <c r="R896" s="4" t="s">
        <v>221</v>
      </c>
      <c r="S896" s="113">
        <f>RawDataGenPO[[#This Row],[Total price]]/RawDataGenPO[[#This Row],[Qty'']]</f>
        <v>5500</v>
      </c>
      <c r="T896" s="46">
        <v>5500</v>
      </c>
      <c r="W896" s="146" t="s">
        <v>9</v>
      </c>
      <c r="X896" s="4" t="s">
        <v>1930</v>
      </c>
      <c r="Y896" s="14">
        <v>45770</v>
      </c>
      <c r="AA896" s="191">
        <f>IF(RawDataGenPO[[#This Row],[Date Gen PO]]="","",RawDataGenPO[[#This Row],[Date recive bill]]-RawDataGenPO[[#This Row],[Date Gen PO]])</f>
        <v>70</v>
      </c>
      <c r="AB896" s="192" t="str">
        <f>IF(RawDataGenPO[[#This Row],[GRN-PO date (Day)]]&gt;RawDataGenPO[[#This Row],[Lead time delivery (day)]],"over deliverry","Ontime")</f>
        <v>Ontime</v>
      </c>
      <c r="AC896" s="195"/>
    </row>
    <row r="897" spans="1:29" ht="14.25" x14ac:dyDescent="0.25">
      <c r="A897" s="4">
        <f>ROW()-ROW(RawDataGenPO[[#Headers],[No.]])</f>
        <v>896</v>
      </c>
      <c r="B897" s="35" t="s">
        <v>18</v>
      </c>
      <c r="C897" s="73">
        <v>45693</v>
      </c>
      <c r="F897" s="73">
        <v>45693</v>
      </c>
      <c r="G897" s="4" t="s">
        <v>1927</v>
      </c>
      <c r="H897" s="4" t="s">
        <v>1928</v>
      </c>
      <c r="I897" s="156">
        <f>IF(RawDataGenPO[[#This Row],[PO No.]]="","",RawDataGenPO[[#This Row],[DMY Create PR]]+7)</f>
        <v>45700</v>
      </c>
      <c r="J897" s="156"/>
      <c r="K897" s="153">
        <v>90</v>
      </c>
      <c r="L897" s="4" t="s">
        <v>1273</v>
      </c>
      <c r="M897" s="35" t="s">
        <v>128</v>
      </c>
      <c r="N897" s="35" t="s">
        <v>97</v>
      </c>
      <c r="O897" s="3">
        <v>2</v>
      </c>
      <c r="P897" s="124" t="s">
        <v>1931</v>
      </c>
      <c r="Q897" s="40">
        <v>2</v>
      </c>
      <c r="R897" s="4" t="s">
        <v>221</v>
      </c>
      <c r="S897" s="113">
        <f>RawDataGenPO[[#This Row],[Total price]]/RawDataGenPO[[#This Row],[Qty'']]</f>
        <v>350</v>
      </c>
      <c r="T897" s="46">
        <v>700</v>
      </c>
      <c r="U897" s="16"/>
      <c r="W897" s="146" t="s">
        <v>9</v>
      </c>
      <c r="X897" s="4" t="s">
        <v>1930</v>
      </c>
      <c r="Y897" s="14">
        <v>45770</v>
      </c>
      <c r="AA897" s="191">
        <f>IF(RawDataGenPO[[#This Row],[Date Gen PO]]="","",RawDataGenPO[[#This Row],[Date recive bill]]-RawDataGenPO[[#This Row],[Date Gen PO]])</f>
        <v>70</v>
      </c>
      <c r="AB897" s="192" t="str">
        <f>IF(RawDataGenPO[[#This Row],[GRN-PO date (Day)]]&gt;RawDataGenPO[[#This Row],[Lead time delivery (day)]],"over deliverry","Ontime")</f>
        <v>Ontime</v>
      </c>
      <c r="AC897" s="195"/>
    </row>
    <row r="898" spans="1:29" ht="14.25" x14ac:dyDescent="0.25">
      <c r="A898" s="4">
        <f>ROW()-ROW(RawDataGenPO[[#Headers],[No.]])</f>
        <v>897</v>
      </c>
      <c r="B898" s="35" t="s">
        <v>18</v>
      </c>
      <c r="C898" s="73">
        <v>45693</v>
      </c>
      <c r="F898" s="73">
        <v>45693</v>
      </c>
      <c r="G898" s="4" t="s">
        <v>1927</v>
      </c>
      <c r="H898" s="4" t="s">
        <v>1928</v>
      </c>
      <c r="I898" s="156">
        <f>IF(RawDataGenPO[[#This Row],[PO No.]]="","",RawDataGenPO[[#This Row],[DMY Create PR]]+7)</f>
        <v>45700</v>
      </c>
      <c r="J898" s="156"/>
      <c r="K898" s="153">
        <v>90</v>
      </c>
      <c r="L898" s="4" t="s">
        <v>1273</v>
      </c>
      <c r="M898" s="35" t="s">
        <v>128</v>
      </c>
      <c r="N898" s="35" t="s">
        <v>97</v>
      </c>
      <c r="O898" s="3">
        <v>3</v>
      </c>
      <c r="P898" s="124" t="s">
        <v>1932</v>
      </c>
      <c r="Q898" s="40">
        <v>2</v>
      </c>
      <c r="R898" s="4" t="s">
        <v>221</v>
      </c>
      <c r="S898" s="113">
        <f>RawDataGenPO[[#This Row],[Total price]]/RawDataGenPO[[#This Row],[Qty'']]</f>
        <v>330</v>
      </c>
      <c r="T898" s="46">
        <v>660</v>
      </c>
      <c r="U898" s="16"/>
      <c r="W898" s="146" t="s">
        <v>9</v>
      </c>
      <c r="X898" s="4" t="s">
        <v>1930</v>
      </c>
      <c r="Y898" s="14">
        <v>45770</v>
      </c>
      <c r="AA898" s="191">
        <f>IF(RawDataGenPO[[#This Row],[Date Gen PO]]="","",RawDataGenPO[[#This Row],[Date recive bill]]-RawDataGenPO[[#This Row],[Date Gen PO]])</f>
        <v>70</v>
      </c>
      <c r="AB898" s="192" t="str">
        <f>IF(RawDataGenPO[[#This Row],[GRN-PO date (Day)]]&gt;RawDataGenPO[[#This Row],[Lead time delivery (day)]],"over deliverry","Ontime")</f>
        <v>Ontime</v>
      </c>
      <c r="AC898" s="195"/>
    </row>
    <row r="899" spans="1:29" ht="14.25" x14ac:dyDescent="0.25">
      <c r="A899" s="4">
        <f>ROW()-ROW(RawDataGenPO[[#Headers],[No.]])</f>
        <v>898</v>
      </c>
      <c r="B899" s="35" t="s">
        <v>18</v>
      </c>
      <c r="C899" s="73">
        <v>45693</v>
      </c>
      <c r="F899" s="73">
        <v>45693</v>
      </c>
      <c r="G899" s="4" t="s">
        <v>1927</v>
      </c>
      <c r="H899" s="4" t="s">
        <v>1933</v>
      </c>
      <c r="I899" s="156">
        <f>IF(RawDataGenPO[[#This Row],[PO No.]]="","",RawDataGenPO[[#This Row],[DMY Create PR]]+7)</f>
        <v>45700</v>
      </c>
      <c r="J899" s="156"/>
      <c r="K899" s="153">
        <v>30</v>
      </c>
      <c r="L899" s="4" t="s">
        <v>1273</v>
      </c>
      <c r="M899" s="35" t="s">
        <v>128</v>
      </c>
      <c r="N899" s="35" t="s">
        <v>97</v>
      </c>
      <c r="O899" s="3">
        <v>4</v>
      </c>
      <c r="P899" s="124" t="s">
        <v>1934</v>
      </c>
      <c r="Q899" s="40">
        <v>1</v>
      </c>
      <c r="R899" s="4" t="s">
        <v>221</v>
      </c>
      <c r="S899" s="113">
        <f>RawDataGenPO[[#This Row],[Total price]]/RawDataGenPO[[#This Row],[Qty'']]</f>
        <v>1490</v>
      </c>
      <c r="T899" s="46">
        <v>1490</v>
      </c>
      <c r="U899" s="16"/>
      <c r="V899" s="35" t="s">
        <v>380</v>
      </c>
      <c r="W899" s="146" t="s">
        <v>9</v>
      </c>
      <c r="X899" s="4" t="s">
        <v>1935</v>
      </c>
      <c r="Y899" s="14">
        <v>45713</v>
      </c>
      <c r="AA899" s="191">
        <f>IF(RawDataGenPO[[#This Row],[Date Gen PO]]="","",RawDataGenPO[[#This Row],[Date recive bill]]-RawDataGenPO[[#This Row],[Date Gen PO]])</f>
        <v>13</v>
      </c>
      <c r="AB899" s="192" t="str">
        <f>IF(RawDataGenPO[[#This Row],[GRN-PO date (Day)]]&gt;RawDataGenPO[[#This Row],[Lead time delivery (day)]],"over deliverry","Ontime")</f>
        <v>Ontime</v>
      </c>
      <c r="AC899" s="195"/>
    </row>
    <row r="900" spans="1:29" s="6" customFormat="1" ht="42.75" x14ac:dyDescent="0.25">
      <c r="A900" s="4">
        <f>ROW()-ROW(RawDataGenPO[[#Headers],[No.]])</f>
        <v>899</v>
      </c>
      <c r="B900" s="35" t="s">
        <v>18</v>
      </c>
      <c r="C900" s="73">
        <v>45693</v>
      </c>
      <c r="D900" s="38"/>
      <c r="E900" s="38"/>
      <c r="F900" s="73">
        <v>45693</v>
      </c>
      <c r="G900" s="4" t="s">
        <v>1936</v>
      </c>
      <c r="H900" s="4" t="s">
        <v>1937</v>
      </c>
      <c r="I900" s="156">
        <f>IF(RawDataGenPO[[#This Row],[PO No.]]="","",RawDataGenPO[[#This Row],[DMY Create PR]]+7)</f>
        <v>45700</v>
      </c>
      <c r="J900" s="156"/>
      <c r="K900" s="153">
        <f>IF(RawDataGenPO[[#This Row],[PO No.]]="","",10)</f>
        <v>10</v>
      </c>
      <c r="L900" s="4" t="s">
        <v>145</v>
      </c>
      <c r="M900" s="35" t="s">
        <v>181</v>
      </c>
      <c r="N900" s="35" t="s">
        <v>24</v>
      </c>
      <c r="O900" s="4">
        <v>1</v>
      </c>
      <c r="P900" s="124" t="s">
        <v>1938</v>
      </c>
      <c r="Q900" s="40">
        <v>1</v>
      </c>
      <c r="R900" s="4" t="s">
        <v>1776</v>
      </c>
      <c r="S900" s="113">
        <f>RawDataGenPO[[#This Row],[Total price]]/RawDataGenPO[[#This Row],[Qty'']]</f>
        <v>53200</v>
      </c>
      <c r="T900" s="46">
        <v>53200</v>
      </c>
      <c r="U900" s="16"/>
      <c r="V900" s="35" t="s">
        <v>849</v>
      </c>
      <c r="W900" s="146" t="s">
        <v>9</v>
      </c>
      <c r="X900" s="4" t="s">
        <v>1939</v>
      </c>
      <c r="Y900" s="14">
        <v>45707</v>
      </c>
      <c r="Z900" s="14"/>
      <c r="AA900" s="191">
        <f>IF(RawDataGenPO[[#This Row],[Date Gen PO]]="","",RawDataGenPO[[#This Row],[Date recive bill]]-RawDataGenPO[[#This Row],[Date Gen PO]])</f>
        <v>7</v>
      </c>
      <c r="AB900" s="192" t="str">
        <f>IF(RawDataGenPO[[#This Row],[GRN-PO date (Day)]]&gt;RawDataGenPO[[#This Row],[Lead time delivery (day)]],"over deliverry","Ontime")</f>
        <v>Ontime</v>
      </c>
      <c r="AC900" s="195"/>
    </row>
    <row r="901" spans="1:29" ht="14.25" x14ac:dyDescent="0.25">
      <c r="A901" s="4">
        <f>ROW()-ROW(RawDataGenPO[[#Headers],[No.]])</f>
        <v>900</v>
      </c>
      <c r="B901" s="35" t="s">
        <v>18</v>
      </c>
      <c r="C901" s="73">
        <v>45693</v>
      </c>
      <c r="F901" s="73">
        <v>45693</v>
      </c>
      <c r="G901" s="4" t="s">
        <v>1940</v>
      </c>
      <c r="H901" s="4" t="s">
        <v>1941</v>
      </c>
      <c r="I901" s="156">
        <f>IF(RawDataGenPO[[#This Row],[PO No.]]="","",RawDataGenPO[[#This Row],[DMY Create PR]]+7)</f>
        <v>45700</v>
      </c>
      <c r="J901" s="156"/>
      <c r="K901" s="153">
        <v>30</v>
      </c>
      <c r="L901" s="4" t="s">
        <v>1273</v>
      </c>
      <c r="M901" s="35" t="s">
        <v>146</v>
      </c>
      <c r="N901" s="35" t="s">
        <v>28</v>
      </c>
      <c r="O901" s="3">
        <v>1</v>
      </c>
      <c r="P901" s="124" t="s">
        <v>1942</v>
      </c>
      <c r="Q901" s="40">
        <v>12</v>
      </c>
      <c r="R901" s="4" t="s">
        <v>221</v>
      </c>
      <c r="S901" s="113">
        <f>RawDataGenPO[[#This Row],[Total price]]/RawDataGenPO[[#This Row],[Qty'']]</f>
        <v>170</v>
      </c>
      <c r="T901" s="46">
        <v>2040</v>
      </c>
      <c r="U901" s="16"/>
      <c r="V901" s="35" t="s">
        <v>358</v>
      </c>
      <c r="W901" s="146" t="s">
        <v>9</v>
      </c>
      <c r="X901" s="4" t="s">
        <v>1943</v>
      </c>
      <c r="Y901" s="14">
        <v>45730</v>
      </c>
      <c r="AA901" s="191">
        <f>IF(RawDataGenPO[[#This Row],[Date Gen PO]]="","",RawDataGenPO[[#This Row],[Date recive bill]]-RawDataGenPO[[#This Row],[Date Gen PO]])</f>
        <v>30</v>
      </c>
      <c r="AB901" s="192" t="str">
        <f>IF(RawDataGenPO[[#This Row],[GRN-PO date (Day)]]&gt;RawDataGenPO[[#This Row],[Lead time delivery (day)]],"over deliverry","Ontime")</f>
        <v>Ontime</v>
      </c>
      <c r="AC901" s="195"/>
    </row>
    <row r="902" spans="1:29" ht="156.75" x14ac:dyDescent="0.25">
      <c r="A902" s="4">
        <f>ROW()-ROW(RawDataGenPO[[#Headers],[No.]])</f>
        <v>901</v>
      </c>
      <c r="B902" s="35" t="s">
        <v>18</v>
      </c>
      <c r="C902" s="73">
        <v>45693</v>
      </c>
      <c r="F902" s="73">
        <v>45693</v>
      </c>
      <c r="G902" s="4" t="s">
        <v>1944</v>
      </c>
      <c r="H902" s="4" t="s">
        <v>1945</v>
      </c>
      <c r="I902" s="156">
        <f>IF(RawDataGenPO[[#This Row],[PO No.]]="","",RawDataGenPO[[#This Row],[DMY Create PR]]+7)</f>
        <v>45700</v>
      </c>
      <c r="J902" s="156"/>
      <c r="K902" s="153">
        <v>30</v>
      </c>
      <c r="L902" s="4" t="s">
        <v>193</v>
      </c>
      <c r="M902" s="35" t="s">
        <v>168</v>
      </c>
      <c r="N902" s="35" t="s">
        <v>20</v>
      </c>
      <c r="O902" s="3">
        <v>1</v>
      </c>
      <c r="P902" s="124" t="s">
        <v>1946</v>
      </c>
      <c r="Q902" s="40">
        <v>1</v>
      </c>
      <c r="R902" s="4" t="s">
        <v>481</v>
      </c>
      <c r="S902" s="113">
        <f>RawDataGenPO[[#This Row],[Total price]]/RawDataGenPO[[#This Row],[Qty'']]</f>
        <v>35000</v>
      </c>
      <c r="T902" s="46">
        <v>35000</v>
      </c>
      <c r="U902" s="16"/>
      <c r="V902" s="35" t="s">
        <v>1947</v>
      </c>
      <c r="W902" s="146" t="s">
        <v>9</v>
      </c>
      <c r="X902" s="4" t="s">
        <v>1948</v>
      </c>
      <c r="Y902" s="14">
        <v>45727</v>
      </c>
      <c r="AA902" s="191">
        <f>IF(RawDataGenPO[[#This Row],[Date Gen PO]]="","",RawDataGenPO[[#This Row],[Date recive bill]]-RawDataGenPO[[#This Row],[Date Gen PO]])</f>
        <v>27</v>
      </c>
      <c r="AB902" s="192" t="str">
        <f>IF(RawDataGenPO[[#This Row],[GRN-PO date (Day)]]&gt;RawDataGenPO[[#This Row],[Lead time delivery (day)]],"over deliverry","Ontime")</f>
        <v>Ontime</v>
      </c>
      <c r="AC902" s="195"/>
    </row>
    <row r="903" spans="1:29" ht="14.25" x14ac:dyDescent="0.25">
      <c r="A903" s="4">
        <f>ROW()-ROW(RawDataGenPO[[#Headers],[No.]])</f>
        <v>902</v>
      </c>
      <c r="B903" s="35" t="s">
        <v>18</v>
      </c>
      <c r="C903" s="73">
        <v>45693</v>
      </c>
      <c r="F903" s="73">
        <v>45693</v>
      </c>
      <c r="G903" s="4" t="s">
        <v>1949</v>
      </c>
      <c r="H903" s="4" t="s">
        <v>1950</v>
      </c>
      <c r="I903" s="156">
        <f>IF(RawDataGenPO[[#This Row],[PO No.]]="","",RawDataGenPO[[#This Row],[DMY Create PR]]+7)</f>
        <v>45700</v>
      </c>
      <c r="J903" s="156"/>
      <c r="K903" s="153">
        <v>30</v>
      </c>
      <c r="L903" s="4" t="s">
        <v>1273</v>
      </c>
      <c r="M903" s="35" t="s">
        <v>623</v>
      </c>
      <c r="N903" s="35" t="s">
        <v>23</v>
      </c>
      <c r="O903" s="3">
        <v>1</v>
      </c>
      <c r="P903" s="124" t="s">
        <v>1951</v>
      </c>
      <c r="Q903" s="40">
        <v>100</v>
      </c>
      <c r="R903" s="4" t="s">
        <v>1586</v>
      </c>
      <c r="S903" s="113">
        <f>RawDataGenPO[[#This Row],[Total price]]/RawDataGenPO[[#This Row],[Qty'']]</f>
        <v>600</v>
      </c>
      <c r="T903" s="46">
        <v>60000</v>
      </c>
      <c r="U903" s="16"/>
      <c r="V903" s="35" t="s">
        <v>1952</v>
      </c>
      <c r="W903" s="146" t="s">
        <v>9</v>
      </c>
      <c r="X903" s="4" t="s">
        <v>1953</v>
      </c>
      <c r="Y903" s="14">
        <v>45717</v>
      </c>
      <c r="AA903" s="191">
        <f>IF(RawDataGenPO[[#This Row],[Date Gen PO]]="","",RawDataGenPO[[#This Row],[Date recive bill]]-RawDataGenPO[[#This Row],[Date Gen PO]])</f>
        <v>17</v>
      </c>
      <c r="AB903" s="192" t="str">
        <f>IF(RawDataGenPO[[#This Row],[GRN-PO date (Day)]]&gt;RawDataGenPO[[#This Row],[Lead time delivery (day)]],"over deliverry","Ontime")</f>
        <v>Ontime</v>
      </c>
      <c r="AC903" s="195"/>
    </row>
    <row r="904" spans="1:29" ht="14.25" x14ac:dyDescent="0.25">
      <c r="A904" s="4">
        <f>ROW()-ROW(RawDataGenPO[[#Headers],[No.]])</f>
        <v>903</v>
      </c>
      <c r="B904" s="35" t="s">
        <v>18</v>
      </c>
      <c r="C904" s="73">
        <v>45693</v>
      </c>
      <c r="F904" s="73">
        <v>45693</v>
      </c>
      <c r="G904" s="4" t="s">
        <v>1949</v>
      </c>
      <c r="H904" s="4" t="s">
        <v>1950</v>
      </c>
      <c r="I904" s="156">
        <f>IF(RawDataGenPO[[#This Row],[PO No.]]="","",RawDataGenPO[[#This Row],[DMY Create PR]]+7)</f>
        <v>45700</v>
      </c>
      <c r="J904" s="156"/>
      <c r="K904" s="153">
        <v>30</v>
      </c>
      <c r="L904" s="4" t="s">
        <v>1273</v>
      </c>
      <c r="M904" s="35" t="s">
        <v>623</v>
      </c>
      <c r="N904" s="35" t="s">
        <v>23</v>
      </c>
      <c r="O904" s="3">
        <v>2</v>
      </c>
      <c r="P904" s="124" t="s">
        <v>1954</v>
      </c>
      <c r="Q904" s="40">
        <v>8</v>
      </c>
      <c r="R904" s="4" t="s">
        <v>221</v>
      </c>
      <c r="S904" s="113">
        <f>RawDataGenPO[[#This Row],[Total price]]/RawDataGenPO[[#This Row],[Qty'']]</f>
        <v>400</v>
      </c>
      <c r="T904" s="46">
        <v>3200</v>
      </c>
      <c r="U904" s="16"/>
      <c r="V904" s="35" t="s">
        <v>1952</v>
      </c>
      <c r="W904" s="146" t="s">
        <v>9</v>
      </c>
      <c r="X904" s="4" t="s">
        <v>1953</v>
      </c>
      <c r="Y904" s="14">
        <v>45717</v>
      </c>
      <c r="AA904" s="191">
        <f>IF(RawDataGenPO[[#This Row],[Date Gen PO]]="","",RawDataGenPO[[#This Row],[Date recive bill]]-RawDataGenPO[[#This Row],[Date Gen PO]])</f>
        <v>17</v>
      </c>
      <c r="AB904" s="192" t="str">
        <f>IF(RawDataGenPO[[#This Row],[GRN-PO date (Day)]]&gt;RawDataGenPO[[#This Row],[Lead time delivery (day)]],"over deliverry","Ontime")</f>
        <v>Ontime</v>
      </c>
      <c r="AC904" s="195"/>
    </row>
    <row r="905" spans="1:29" ht="14.25" x14ac:dyDescent="0.25">
      <c r="A905" s="4">
        <f>ROW()-ROW(RawDataGenPO[[#Headers],[No.]])</f>
        <v>904</v>
      </c>
      <c r="B905" s="35" t="s">
        <v>18</v>
      </c>
      <c r="C905" s="73">
        <v>45693</v>
      </c>
      <c r="F905" s="73">
        <v>45693</v>
      </c>
      <c r="G905" s="4" t="s">
        <v>1949</v>
      </c>
      <c r="H905" s="4" t="s">
        <v>1950</v>
      </c>
      <c r="I905" s="156">
        <f>IF(RawDataGenPO[[#This Row],[PO No.]]="","",RawDataGenPO[[#This Row],[DMY Create PR]]+7)</f>
        <v>45700</v>
      </c>
      <c r="J905" s="156"/>
      <c r="K905" s="153">
        <v>30</v>
      </c>
      <c r="L905" s="4" t="s">
        <v>1273</v>
      </c>
      <c r="M905" s="35" t="s">
        <v>623</v>
      </c>
      <c r="N905" s="35" t="s">
        <v>23</v>
      </c>
      <c r="O905" s="3">
        <v>3</v>
      </c>
      <c r="P905" s="124" t="s">
        <v>1955</v>
      </c>
      <c r="Q905" s="40">
        <v>4</v>
      </c>
      <c r="R905" s="4" t="s">
        <v>221</v>
      </c>
      <c r="S905" s="113">
        <f>RawDataGenPO[[#This Row],[Total price]]/RawDataGenPO[[#This Row],[Qty'']]</f>
        <v>1100</v>
      </c>
      <c r="T905" s="46">
        <v>4400</v>
      </c>
      <c r="U905" s="16"/>
      <c r="V905" s="35" t="s">
        <v>1952</v>
      </c>
      <c r="W905" s="146" t="s">
        <v>9</v>
      </c>
      <c r="X905" s="4" t="s">
        <v>1953</v>
      </c>
      <c r="Y905" s="14">
        <v>45717</v>
      </c>
      <c r="AA905" s="191">
        <f>IF(RawDataGenPO[[#This Row],[Date Gen PO]]="","",RawDataGenPO[[#This Row],[Date recive bill]]-RawDataGenPO[[#This Row],[Date Gen PO]])</f>
        <v>17</v>
      </c>
      <c r="AB905" s="192" t="str">
        <f>IF(RawDataGenPO[[#This Row],[GRN-PO date (Day)]]&gt;RawDataGenPO[[#This Row],[Lead time delivery (day)]],"over deliverry","Ontime")</f>
        <v>Ontime</v>
      </c>
      <c r="AC905" s="195"/>
    </row>
    <row r="906" spans="1:29" ht="14.25" x14ac:dyDescent="0.25">
      <c r="A906" s="4">
        <f>ROW()-ROW(RawDataGenPO[[#Headers],[No.]])</f>
        <v>905</v>
      </c>
      <c r="B906" s="35" t="s">
        <v>18</v>
      </c>
      <c r="C906" s="73">
        <v>45693</v>
      </c>
      <c r="F906" s="73">
        <v>45693</v>
      </c>
      <c r="G906" s="4" t="s">
        <v>1949</v>
      </c>
      <c r="H906" s="4" t="s">
        <v>1950</v>
      </c>
      <c r="I906" s="156">
        <f>IF(RawDataGenPO[[#This Row],[PO No.]]="","",RawDataGenPO[[#This Row],[DMY Create PR]]+7)</f>
        <v>45700</v>
      </c>
      <c r="J906" s="156"/>
      <c r="K906" s="153">
        <v>30</v>
      </c>
      <c r="L906" s="4" t="s">
        <v>1273</v>
      </c>
      <c r="M906" s="35" t="s">
        <v>623</v>
      </c>
      <c r="N906" s="35" t="s">
        <v>23</v>
      </c>
      <c r="O906" s="3">
        <v>4</v>
      </c>
      <c r="P906" s="124" t="s">
        <v>1956</v>
      </c>
      <c r="Q906" s="40">
        <v>4</v>
      </c>
      <c r="R906" s="4" t="s">
        <v>221</v>
      </c>
      <c r="S906" s="113">
        <f>RawDataGenPO[[#This Row],[Total price]]/RawDataGenPO[[#This Row],[Qty'']]</f>
        <v>400</v>
      </c>
      <c r="T906" s="46">
        <v>1600</v>
      </c>
      <c r="U906" s="16"/>
      <c r="V906" s="35" t="s">
        <v>1952</v>
      </c>
      <c r="W906" s="146" t="s">
        <v>9</v>
      </c>
      <c r="X906" s="4" t="s">
        <v>1953</v>
      </c>
      <c r="Y906" s="14">
        <v>45717</v>
      </c>
      <c r="AA906" s="191">
        <f>IF(RawDataGenPO[[#This Row],[Date Gen PO]]="","",RawDataGenPO[[#This Row],[Date recive bill]]-RawDataGenPO[[#This Row],[Date Gen PO]])</f>
        <v>17</v>
      </c>
      <c r="AB906" s="192" t="str">
        <f>IF(RawDataGenPO[[#This Row],[GRN-PO date (Day)]]&gt;RawDataGenPO[[#This Row],[Lead time delivery (day)]],"over deliverry","Ontime")</f>
        <v>Ontime</v>
      </c>
      <c r="AC906" s="195"/>
    </row>
    <row r="907" spans="1:29" ht="14.25" x14ac:dyDescent="0.25">
      <c r="A907" s="4">
        <f>ROW()-ROW(RawDataGenPO[[#Headers],[No.]])</f>
        <v>906</v>
      </c>
      <c r="B907" s="35" t="s">
        <v>18</v>
      </c>
      <c r="C907" s="73">
        <v>45693</v>
      </c>
      <c r="F907" s="73">
        <v>45693</v>
      </c>
      <c r="G907" s="4" t="s">
        <v>1949</v>
      </c>
      <c r="H907" s="4" t="s">
        <v>1950</v>
      </c>
      <c r="I907" s="156">
        <f>IF(RawDataGenPO[[#This Row],[PO No.]]="","",RawDataGenPO[[#This Row],[DMY Create PR]]+7)</f>
        <v>45700</v>
      </c>
      <c r="J907" s="156"/>
      <c r="K907" s="153">
        <v>30</v>
      </c>
      <c r="L907" s="4" t="s">
        <v>1273</v>
      </c>
      <c r="M907" s="35" t="s">
        <v>623</v>
      </c>
      <c r="N907" s="35" t="s">
        <v>23</v>
      </c>
      <c r="O907" s="3">
        <v>5</v>
      </c>
      <c r="P907" s="124" t="s">
        <v>1957</v>
      </c>
      <c r="Q907" s="40">
        <v>4</v>
      </c>
      <c r="R907" s="4" t="s">
        <v>221</v>
      </c>
      <c r="S907" s="113">
        <f>RawDataGenPO[[#This Row],[Total price]]/RawDataGenPO[[#This Row],[Qty'']]</f>
        <v>400</v>
      </c>
      <c r="T907" s="46">
        <v>1600</v>
      </c>
      <c r="U907" s="16"/>
      <c r="V907" s="35" t="s">
        <v>1952</v>
      </c>
      <c r="W907" s="146" t="s">
        <v>9</v>
      </c>
      <c r="X907" s="4" t="s">
        <v>1953</v>
      </c>
      <c r="Y907" s="14">
        <v>45717</v>
      </c>
      <c r="AA907" s="191">
        <f>IF(RawDataGenPO[[#This Row],[Date Gen PO]]="","",RawDataGenPO[[#This Row],[Date recive bill]]-RawDataGenPO[[#This Row],[Date Gen PO]])</f>
        <v>17</v>
      </c>
      <c r="AB907" s="192" t="str">
        <f>IF(RawDataGenPO[[#This Row],[GRN-PO date (Day)]]&gt;RawDataGenPO[[#This Row],[Lead time delivery (day)]],"over deliverry","Ontime")</f>
        <v>Ontime</v>
      </c>
      <c r="AC907" s="195"/>
    </row>
    <row r="908" spans="1:29" ht="14.25" x14ac:dyDescent="0.25">
      <c r="A908" s="4">
        <f>ROW()-ROW(RawDataGenPO[[#Headers],[No.]])</f>
        <v>907</v>
      </c>
      <c r="B908" s="35" t="s">
        <v>18</v>
      </c>
      <c r="C908" s="73">
        <v>45693</v>
      </c>
      <c r="F908" s="73">
        <v>45693</v>
      </c>
      <c r="G908" s="4" t="s">
        <v>1949</v>
      </c>
      <c r="H908" s="4" t="s">
        <v>1950</v>
      </c>
      <c r="I908" s="156">
        <f>IF(RawDataGenPO[[#This Row],[PO No.]]="","",RawDataGenPO[[#This Row],[DMY Create PR]]+7)</f>
        <v>45700</v>
      </c>
      <c r="J908" s="156"/>
      <c r="K908" s="153">
        <v>30</v>
      </c>
      <c r="L908" s="4" t="s">
        <v>1273</v>
      </c>
      <c r="M908" s="35" t="s">
        <v>623</v>
      </c>
      <c r="N908" s="35" t="s">
        <v>23</v>
      </c>
      <c r="O908" s="3">
        <v>6</v>
      </c>
      <c r="P908" s="124" t="s">
        <v>1958</v>
      </c>
      <c r="Q908" s="40">
        <v>4</v>
      </c>
      <c r="R908" s="4" t="s">
        <v>221</v>
      </c>
      <c r="S908" s="113">
        <f>RawDataGenPO[[#This Row],[Total price]]/RawDataGenPO[[#This Row],[Qty'']]</f>
        <v>900</v>
      </c>
      <c r="T908" s="46">
        <v>3600</v>
      </c>
      <c r="U908" s="16"/>
      <c r="V908" s="35" t="s">
        <v>1952</v>
      </c>
      <c r="W908" s="146" t="s">
        <v>9</v>
      </c>
      <c r="X908" s="4" t="s">
        <v>1953</v>
      </c>
      <c r="Y908" s="14">
        <v>45717</v>
      </c>
      <c r="AA908" s="191">
        <f>IF(RawDataGenPO[[#This Row],[Date Gen PO]]="","",RawDataGenPO[[#This Row],[Date recive bill]]-RawDataGenPO[[#This Row],[Date Gen PO]])</f>
        <v>17</v>
      </c>
      <c r="AB908" s="192" t="str">
        <f>IF(RawDataGenPO[[#This Row],[GRN-PO date (Day)]]&gt;RawDataGenPO[[#This Row],[Lead time delivery (day)]],"over deliverry","Ontime")</f>
        <v>Ontime</v>
      </c>
      <c r="AC908" s="195"/>
    </row>
    <row r="909" spans="1:29" ht="14.25" x14ac:dyDescent="0.25">
      <c r="A909" s="4">
        <f>ROW()-ROW(RawDataGenPO[[#Headers],[No.]])</f>
        <v>908</v>
      </c>
      <c r="B909" s="35" t="s">
        <v>18</v>
      </c>
      <c r="C909" s="73">
        <v>45693</v>
      </c>
      <c r="F909" s="73">
        <v>45693</v>
      </c>
      <c r="G909" s="4" t="s">
        <v>1949</v>
      </c>
      <c r="H909" s="4" t="s">
        <v>1950</v>
      </c>
      <c r="I909" s="156">
        <f>IF(RawDataGenPO[[#This Row],[PO No.]]="","",RawDataGenPO[[#This Row],[DMY Create PR]]+7)</f>
        <v>45700</v>
      </c>
      <c r="J909" s="156"/>
      <c r="K909" s="153">
        <v>30</v>
      </c>
      <c r="L909" s="4" t="s">
        <v>1273</v>
      </c>
      <c r="M909" s="35" t="s">
        <v>623</v>
      </c>
      <c r="N909" s="35" t="s">
        <v>23</v>
      </c>
      <c r="O909" s="3">
        <v>7</v>
      </c>
      <c r="P909" s="124" t="s">
        <v>1959</v>
      </c>
      <c r="Q909" s="40">
        <v>4</v>
      </c>
      <c r="R909" s="4" t="s">
        <v>221</v>
      </c>
      <c r="S909" s="113">
        <f>RawDataGenPO[[#This Row],[Total price]]/RawDataGenPO[[#This Row],[Qty'']]</f>
        <v>1500</v>
      </c>
      <c r="T909" s="46">
        <v>6000</v>
      </c>
      <c r="U909" s="16"/>
      <c r="V909" s="35" t="s">
        <v>1952</v>
      </c>
      <c r="W909" s="146" t="s">
        <v>9</v>
      </c>
      <c r="X909" s="4" t="s">
        <v>1953</v>
      </c>
      <c r="Y909" s="14">
        <v>45717</v>
      </c>
      <c r="AA909" s="191">
        <f>IF(RawDataGenPO[[#This Row],[Date Gen PO]]="","",RawDataGenPO[[#This Row],[Date recive bill]]-RawDataGenPO[[#This Row],[Date Gen PO]])</f>
        <v>17</v>
      </c>
      <c r="AB909" s="192" t="str">
        <f>IF(RawDataGenPO[[#This Row],[GRN-PO date (Day)]]&gt;RawDataGenPO[[#This Row],[Lead time delivery (day)]],"over deliverry","Ontime")</f>
        <v>Ontime</v>
      </c>
      <c r="AC909" s="195"/>
    </row>
    <row r="910" spans="1:29" ht="14.25" x14ac:dyDescent="0.25">
      <c r="A910" s="4">
        <f>ROW()-ROW(RawDataGenPO[[#Headers],[No.]])</f>
        <v>909</v>
      </c>
      <c r="B910" s="35" t="s">
        <v>18</v>
      </c>
      <c r="C910" s="73">
        <v>45693</v>
      </c>
      <c r="F910" s="73">
        <v>45693</v>
      </c>
      <c r="G910" s="4" t="s">
        <v>1960</v>
      </c>
      <c r="H910" s="4" t="s">
        <v>1961</v>
      </c>
      <c r="I910" s="156">
        <f>IF(RawDataGenPO[[#This Row],[PO No.]]="","",RawDataGenPO[[#This Row],[DMY Create PR]]+7)</f>
        <v>45700</v>
      </c>
      <c r="J910" s="156"/>
      <c r="K910" s="153">
        <v>90</v>
      </c>
      <c r="L910" s="4" t="s">
        <v>308</v>
      </c>
      <c r="M910" s="35" t="s">
        <v>146</v>
      </c>
      <c r="N910" s="35" t="s">
        <v>23</v>
      </c>
      <c r="O910" s="3">
        <v>1</v>
      </c>
      <c r="P910" s="124" t="s">
        <v>1962</v>
      </c>
      <c r="Q910" s="40">
        <v>6</v>
      </c>
      <c r="R910" s="4" t="s">
        <v>1699</v>
      </c>
      <c r="S910" s="113">
        <f>RawDataGenPO[[#This Row],[Total price]]/RawDataGenPO[[#This Row],[Qty'']]</f>
        <v>4350</v>
      </c>
      <c r="T910" s="46">
        <v>26100</v>
      </c>
      <c r="U910" s="16"/>
      <c r="V910" s="35" t="s">
        <v>1963</v>
      </c>
      <c r="W910" s="146" t="s">
        <v>9</v>
      </c>
      <c r="X910" s="4" t="s">
        <v>1900</v>
      </c>
      <c r="Y910" s="14">
        <v>45713</v>
      </c>
      <c r="AA910" s="191">
        <f>IF(RawDataGenPO[[#This Row],[Date Gen PO]]="","",RawDataGenPO[[#This Row],[Date recive bill]]-RawDataGenPO[[#This Row],[Date Gen PO]])</f>
        <v>13</v>
      </c>
      <c r="AB910" s="192" t="str">
        <f>IF(RawDataGenPO[[#This Row],[GRN-PO date (Day)]]&gt;RawDataGenPO[[#This Row],[Lead time delivery (day)]],"over deliverry","Ontime")</f>
        <v>Ontime</v>
      </c>
      <c r="AC910" s="195"/>
    </row>
    <row r="911" spans="1:29" ht="14.25" x14ac:dyDescent="0.25">
      <c r="A911" s="4">
        <f>ROW()-ROW(RawDataGenPO[[#Headers],[No.]])</f>
        <v>910</v>
      </c>
      <c r="B911" s="35" t="s">
        <v>18</v>
      </c>
      <c r="C911" s="73">
        <v>45693</v>
      </c>
      <c r="F911" s="73">
        <v>45693</v>
      </c>
      <c r="G911" s="4" t="s">
        <v>1960</v>
      </c>
      <c r="H911" s="4" t="s">
        <v>1964</v>
      </c>
      <c r="I911" s="156">
        <f>IF(RawDataGenPO[[#This Row],[PO No.]]="","",RawDataGenPO[[#This Row],[DMY Create PR]]+7)</f>
        <v>45700</v>
      </c>
      <c r="J911" s="156"/>
      <c r="K911" s="153">
        <v>130</v>
      </c>
      <c r="L911" s="4" t="s">
        <v>308</v>
      </c>
      <c r="M911" s="35" t="s">
        <v>146</v>
      </c>
      <c r="N911" s="35" t="s">
        <v>23</v>
      </c>
      <c r="O911" s="3">
        <v>2</v>
      </c>
      <c r="P911" s="124" t="s">
        <v>1965</v>
      </c>
      <c r="Q911" s="40">
        <v>6</v>
      </c>
      <c r="R911" s="4" t="s">
        <v>1776</v>
      </c>
      <c r="S911" s="113">
        <f>RawDataGenPO[[#This Row],[Total price]]/RawDataGenPO[[#This Row],[Qty'']]</f>
        <v>500</v>
      </c>
      <c r="T911" s="46">
        <v>3000</v>
      </c>
      <c r="U911" s="16"/>
      <c r="V911" s="35" t="s">
        <v>1966</v>
      </c>
      <c r="W911" s="146" t="s">
        <v>9</v>
      </c>
      <c r="X911" s="4" t="s">
        <v>1967</v>
      </c>
      <c r="Y911" s="14">
        <v>45826</v>
      </c>
      <c r="AA911" s="191">
        <f>IF(RawDataGenPO[[#This Row],[Date Gen PO]]="","",RawDataGenPO[[#This Row],[Date recive bill]]-RawDataGenPO[[#This Row],[Date Gen PO]])</f>
        <v>126</v>
      </c>
      <c r="AB911" s="192" t="str">
        <f>IF(RawDataGenPO[[#This Row],[GRN-PO date (Day)]]&gt;RawDataGenPO[[#This Row],[Lead time delivery (day)]],"over deliverry","Ontime")</f>
        <v>Ontime</v>
      </c>
      <c r="AC911" s="195"/>
    </row>
    <row r="912" spans="1:29" s="6" customFormat="1" ht="14.25" x14ac:dyDescent="0.25">
      <c r="A912" s="4">
        <f>ROW()-ROW(RawDataGenPO[[#Headers],[No.]])</f>
        <v>911</v>
      </c>
      <c r="B912" s="35" t="s">
        <v>18</v>
      </c>
      <c r="C912" s="73">
        <v>45698</v>
      </c>
      <c r="D912" s="38"/>
      <c r="E912" s="38"/>
      <c r="F912" s="73">
        <v>45693</v>
      </c>
      <c r="G912" s="4" t="s">
        <v>1968</v>
      </c>
      <c r="H912" s="4" t="s">
        <v>1969</v>
      </c>
      <c r="I912" s="156">
        <f>IF(RawDataGenPO[[#This Row],[PO No.]]="","",RawDataGenPO[[#This Row],[DMY Create PR]]+7)</f>
        <v>45700</v>
      </c>
      <c r="J912" s="156"/>
      <c r="K912" s="153">
        <f>IF(RawDataGenPO[[#This Row],[PO No.]]="","",10)</f>
        <v>10</v>
      </c>
      <c r="L912" s="4" t="s">
        <v>404</v>
      </c>
      <c r="M912" s="35" t="s">
        <v>187</v>
      </c>
      <c r="N912" s="35" t="s">
        <v>24</v>
      </c>
      <c r="O912" s="3">
        <v>1</v>
      </c>
      <c r="P912" s="124" t="s">
        <v>1970</v>
      </c>
      <c r="Q912" s="40">
        <v>10</v>
      </c>
      <c r="R912" s="4" t="s">
        <v>1776</v>
      </c>
      <c r="S912" s="113">
        <f>RawDataGenPO[[#This Row],[Total price]]/RawDataGenPO[[#This Row],[Qty'']]</f>
        <v>3400</v>
      </c>
      <c r="T912" s="46">
        <v>34000</v>
      </c>
      <c r="U912" s="16"/>
      <c r="V912" s="119" t="s">
        <v>807</v>
      </c>
      <c r="W912" s="146" t="s">
        <v>9</v>
      </c>
      <c r="X912" s="101" t="s">
        <v>1971</v>
      </c>
      <c r="Y912" s="14">
        <v>45706</v>
      </c>
      <c r="Z912" s="14"/>
      <c r="AA912" s="191">
        <f>IF(RawDataGenPO[[#This Row],[Date Gen PO]]="","",RawDataGenPO[[#This Row],[Date recive bill]]-RawDataGenPO[[#This Row],[Date Gen PO]])</f>
        <v>6</v>
      </c>
      <c r="AB912" s="192" t="str">
        <f>IF(RawDataGenPO[[#This Row],[GRN-PO date (Day)]]&gt;RawDataGenPO[[#This Row],[Lead time delivery (day)]],"over deliverry","Ontime")</f>
        <v>Ontime</v>
      </c>
      <c r="AC912" s="195"/>
    </row>
    <row r="913" spans="1:29" s="6" customFormat="1" ht="28.5" x14ac:dyDescent="0.25">
      <c r="A913" s="4">
        <f>ROW()-ROW(RawDataGenPO[[#Headers],[No.]])</f>
        <v>912</v>
      </c>
      <c r="B913" s="35" t="s">
        <v>18</v>
      </c>
      <c r="C913" s="73">
        <v>45698</v>
      </c>
      <c r="D913" s="38"/>
      <c r="E913" s="38"/>
      <c r="F913" s="73">
        <v>45698</v>
      </c>
      <c r="G913" s="4" t="s">
        <v>1972</v>
      </c>
      <c r="H913" s="4" t="s">
        <v>1973</v>
      </c>
      <c r="I913" s="156">
        <f>IF(RawDataGenPO[[#This Row],[PO No.]]="","",RawDataGenPO[[#This Row],[DMY Create PR]]+7)</f>
        <v>45705</v>
      </c>
      <c r="J913" s="156"/>
      <c r="K913" s="153">
        <f>IF(RawDataGenPO[[#This Row],[PO No.]]="","",10)</f>
        <v>10</v>
      </c>
      <c r="L913" s="4" t="s">
        <v>193</v>
      </c>
      <c r="M913" s="35" t="s">
        <v>217</v>
      </c>
      <c r="N913" s="35" t="s">
        <v>19</v>
      </c>
      <c r="O913" s="3">
        <v>1</v>
      </c>
      <c r="P913" s="124" t="s">
        <v>1974</v>
      </c>
      <c r="Q913" s="40">
        <v>1</v>
      </c>
      <c r="R913" s="4" t="s">
        <v>481</v>
      </c>
      <c r="S913" s="113">
        <f>RawDataGenPO[[#This Row],[Total price]]/RawDataGenPO[[#This Row],[Qty'']]</f>
        <v>9500</v>
      </c>
      <c r="T913" s="46">
        <v>9500</v>
      </c>
      <c r="U913" s="16"/>
      <c r="V913" s="119" t="s">
        <v>1975</v>
      </c>
      <c r="W913" s="173" t="s">
        <v>9</v>
      </c>
      <c r="X913" s="4" t="s">
        <v>1976</v>
      </c>
      <c r="Y913" s="14">
        <v>45707</v>
      </c>
      <c r="Z913" s="14"/>
      <c r="AA913" s="191">
        <f>IF(RawDataGenPO[[#This Row],[Date Gen PO]]="","",RawDataGenPO[[#This Row],[Date recive bill]]-RawDataGenPO[[#This Row],[Date Gen PO]])</f>
        <v>2</v>
      </c>
      <c r="AB913" s="192" t="str">
        <f>IF(RawDataGenPO[[#This Row],[GRN-PO date (Day)]]&gt;RawDataGenPO[[#This Row],[Lead time delivery (day)]],"over deliverry","Ontime")</f>
        <v>Ontime</v>
      </c>
      <c r="AC913" s="195"/>
    </row>
    <row r="914" spans="1:29" ht="85.5" x14ac:dyDescent="0.25">
      <c r="A914" s="4">
        <f>ROW()-ROW(RawDataGenPO[[#Headers],[No.]])</f>
        <v>913</v>
      </c>
      <c r="B914" s="35" t="s">
        <v>18</v>
      </c>
      <c r="C914" s="73">
        <v>45698</v>
      </c>
      <c r="F914" s="73">
        <v>45698</v>
      </c>
      <c r="G914" s="4" t="s">
        <v>1977</v>
      </c>
      <c r="H914" s="4" t="s">
        <v>1898</v>
      </c>
      <c r="I914" s="156">
        <f>IF(RawDataGenPO[[#This Row],[PO No.]]="","",RawDataGenPO[[#This Row],[DMY Create PR]]+7)</f>
        <v>45705</v>
      </c>
      <c r="J914" s="156"/>
      <c r="K914" s="153">
        <f>IF(RawDataGenPO[[#This Row],[PO No.]]="","",10)</f>
        <v>10</v>
      </c>
      <c r="L914" s="4" t="s">
        <v>193</v>
      </c>
      <c r="M914" s="35" t="s">
        <v>128</v>
      </c>
      <c r="N914" s="35" t="s">
        <v>33</v>
      </c>
      <c r="O914" s="3">
        <v>1</v>
      </c>
      <c r="P914" s="124" t="s">
        <v>1978</v>
      </c>
      <c r="Q914" s="40">
        <v>1</v>
      </c>
      <c r="R914" s="4" t="s">
        <v>481</v>
      </c>
      <c r="S914" s="113">
        <f>RawDataGenPO[[#This Row],[Total price]]/RawDataGenPO[[#This Row],[Qty'']]</f>
        <v>6900</v>
      </c>
      <c r="T914" s="46">
        <v>6900</v>
      </c>
      <c r="U914" s="16"/>
      <c r="V914" s="35" t="s">
        <v>587</v>
      </c>
      <c r="W914" s="146" t="s">
        <v>9</v>
      </c>
      <c r="X914" s="4" t="s">
        <v>1900</v>
      </c>
      <c r="Y914" s="14">
        <v>45713</v>
      </c>
      <c r="AA914" s="191">
        <f>IF(RawDataGenPO[[#This Row],[Date Gen PO]]="","",RawDataGenPO[[#This Row],[Date recive bill]]-RawDataGenPO[[#This Row],[Date Gen PO]])</f>
        <v>8</v>
      </c>
      <c r="AB914" s="192" t="str">
        <f>IF(RawDataGenPO[[#This Row],[GRN-PO date (Day)]]&gt;RawDataGenPO[[#This Row],[Lead time delivery (day)]],"over deliverry","Ontime")</f>
        <v>Ontime</v>
      </c>
      <c r="AC914" s="195"/>
    </row>
    <row r="915" spans="1:29" ht="14.25" x14ac:dyDescent="0.25">
      <c r="A915" s="4">
        <f>ROW()-ROW(RawDataGenPO[[#Headers],[No.]])</f>
        <v>914</v>
      </c>
      <c r="B915" s="35" t="s">
        <v>18</v>
      </c>
      <c r="C915" s="73">
        <v>45698</v>
      </c>
      <c r="F915" s="73">
        <v>45698</v>
      </c>
      <c r="G915" s="4" t="s">
        <v>1979</v>
      </c>
      <c r="H915" s="4" t="s">
        <v>1980</v>
      </c>
      <c r="I915" s="156">
        <f>IF(RawDataGenPO[[#This Row],[PO No.]]="","",RawDataGenPO[[#This Row],[DMY Create PR]]+7)</f>
        <v>45705</v>
      </c>
      <c r="J915" s="156"/>
      <c r="K915" s="153">
        <v>90</v>
      </c>
      <c r="L915" s="4" t="s">
        <v>1273</v>
      </c>
      <c r="M915" s="35" t="s">
        <v>146</v>
      </c>
      <c r="N915" s="35" t="s">
        <v>23</v>
      </c>
      <c r="O915" s="3">
        <v>1</v>
      </c>
      <c r="P915" s="124" t="s">
        <v>1981</v>
      </c>
      <c r="Q915" s="40">
        <v>2</v>
      </c>
      <c r="R915" s="4" t="s">
        <v>1776</v>
      </c>
      <c r="S915" s="113">
        <f>RawDataGenPO[[#This Row],[Total price]]/RawDataGenPO[[#This Row],[Qty'']]</f>
        <v>1390.19</v>
      </c>
      <c r="T915" s="46">
        <v>2780.38</v>
      </c>
      <c r="U915" s="16"/>
      <c r="V915" s="35" t="s">
        <v>1982</v>
      </c>
      <c r="W915" s="146" t="s">
        <v>9</v>
      </c>
      <c r="X915" s="4" t="s">
        <v>1983</v>
      </c>
      <c r="Y915" s="14">
        <v>45726</v>
      </c>
      <c r="AA915" s="191">
        <f>IF(RawDataGenPO[[#This Row],[Date Gen PO]]="","",RawDataGenPO[[#This Row],[Date recive bill]]-RawDataGenPO[[#This Row],[Date Gen PO]])</f>
        <v>21</v>
      </c>
      <c r="AB915" s="192" t="str">
        <f>IF(RawDataGenPO[[#This Row],[GRN-PO date (Day)]]&gt;RawDataGenPO[[#This Row],[Lead time delivery (day)]],"over deliverry","Ontime")</f>
        <v>Ontime</v>
      </c>
      <c r="AC915" s="195"/>
    </row>
    <row r="916" spans="1:29" ht="14.25" x14ac:dyDescent="0.25">
      <c r="A916" s="4">
        <f>ROW()-ROW(RawDataGenPO[[#Headers],[No.]])</f>
        <v>915</v>
      </c>
      <c r="B916" s="35" t="s">
        <v>18</v>
      </c>
      <c r="C916" s="73">
        <v>45698</v>
      </c>
      <c r="F916" s="73">
        <v>45698</v>
      </c>
      <c r="G916" s="4" t="s">
        <v>1979</v>
      </c>
      <c r="H916" s="4" t="s">
        <v>1980</v>
      </c>
      <c r="I916" s="156">
        <f>IF(RawDataGenPO[[#This Row],[PO No.]]="","",RawDataGenPO[[#This Row],[DMY Create PR]]+7)</f>
        <v>45705</v>
      </c>
      <c r="J916" s="156"/>
      <c r="K916" s="153">
        <v>90</v>
      </c>
      <c r="L916" s="4" t="s">
        <v>1273</v>
      </c>
      <c r="M916" s="35" t="s">
        <v>146</v>
      </c>
      <c r="N916" s="35" t="s">
        <v>23</v>
      </c>
      <c r="O916" s="3">
        <v>2</v>
      </c>
      <c r="P916" s="124" t="s">
        <v>1984</v>
      </c>
      <c r="Q916" s="40">
        <v>1</v>
      </c>
      <c r="R916" s="4" t="s">
        <v>1776</v>
      </c>
      <c r="S916" s="113">
        <f>RawDataGenPO[[#This Row],[Total price]]/RawDataGenPO[[#This Row],[Qty'']]</f>
        <v>1549.08</v>
      </c>
      <c r="T916" s="46">
        <v>1549.08</v>
      </c>
      <c r="U916" s="16"/>
      <c r="V916" s="35" t="s">
        <v>1982</v>
      </c>
      <c r="W916" s="146" t="s">
        <v>9</v>
      </c>
      <c r="X916" s="4" t="s">
        <v>1983</v>
      </c>
      <c r="Y916" s="14">
        <v>45726</v>
      </c>
      <c r="AA916" s="191">
        <f>IF(RawDataGenPO[[#This Row],[Date Gen PO]]="","",RawDataGenPO[[#This Row],[Date recive bill]]-RawDataGenPO[[#This Row],[Date Gen PO]])</f>
        <v>21</v>
      </c>
      <c r="AB916" s="192" t="str">
        <f>IF(RawDataGenPO[[#This Row],[GRN-PO date (Day)]]&gt;RawDataGenPO[[#This Row],[Lead time delivery (day)]],"over deliverry","Ontime")</f>
        <v>Ontime</v>
      </c>
      <c r="AC916" s="195"/>
    </row>
    <row r="917" spans="1:29" ht="14.25" x14ac:dyDescent="0.25">
      <c r="A917" s="4">
        <f>ROW()-ROW(RawDataGenPO[[#Headers],[No.]])</f>
        <v>916</v>
      </c>
      <c r="B917" s="35" t="s">
        <v>18</v>
      </c>
      <c r="C917" s="73">
        <v>45698</v>
      </c>
      <c r="F917" s="73">
        <v>45698</v>
      </c>
      <c r="G917" s="4" t="s">
        <v>1979</v>
      </c>
      <c r="H917" s="4" t="s">
        <v>1980</v>
      </c>
      <c r="I917" s="156">
        <f>IF(RawDataGenPO[[#This Row],[PO No.]]="","",RawDataGenPO[[#This Row],[DMY Create PR]]+7)</f>
        <v>45705</v>
      </c>
      <c r="J917" s="156"/>
      <c r="K917" s="153">
        <v>90</v>
      </c>
      <c r="L917" s="4" t="s">
        <v>1273</v>
      </c>
      <c r="M917" s="35" t="s">
        <v>146</v>
      </c>
      <c r="N917" s="35" t="s">
        <v>23</v>
      </c>
      <c r="O917" s="3">
        <v>3</v>
      </c>
      <c r="P917" s="124" t="s">
        <v>1985</v>
      </c>
      <c r="Q917" s="40">
        <v>4</v>
      </c>
      <c r="R917" s="4" t="s">
        <v>1776</v>
      </c>
      <c r="S917" s="113">
        <f>RawDataGenPO[[#This Row],[Total price]]/RawDataGenPO[[#This Row],[Qty'']]</f>
        <v>595.79</v>
      </c>
      <c r="T917" s="46">
        <v>2383.16</v>
      </c>
      <c r="U917" s="16"/>
      <c r="V917" s="35" t="s">
        <v>1982</v>
      </c>
      <c r="W917" s="146" t="s">
        <v>9</v>
      </c>
      <c r="X917" s="4" t="s">
        <v>1983</v>
      </c>
      <c r="Y917" s="14">
        <v>45726</v>
      </c>
      <c r="AA917" s="191">
        <f>IF(RawDataGenPO[[#This Row],[Date Gen PO]]="","",RawDataGenPO[[#This Row],[Date recive bill]]-RawDataGenPO[[#This Row],[Date Gen PO]])</f>
        <v>21</v>
      </c>
      <c r="AB917" s="192" t="str">
        <f>IF(RawDataGenPO[[#This Row],[GRN-PO date (Day)]]&gt;RawDataGenPO[[#This Row],[Lead time delivery (day)]],"over deliverry","Ontime")</f>
        <v>Ontime</v>
      </c>
      <c r="AC917" s="195"/>
    </row>
    <row r="918" spans="1:29" ht="14.25" x14ac:dyDescent="0.25">
      <c r="A918" s="4">
        <f>ROW()-ROW(RawDataGenPO[[#Headers],[No.]])</f>
        <v>917</v>
      </c>
      <c r="B918" s="35" t="s">
        <v>18</v>
      </c>
      <c r="C918" s="73">
        <v>45698</v>
      </c>
      <c r="F918" s="73">
        <v>45698</v>
      </c>
      <c r="G918" s="4" t="s">
        <v>1979</v>
      </c>
      <c r="H918" s="4" t="s">
        <v>1980</v>
      </c>
      <c r="I918" s="156">
        <f>IF(RawDataGenPO[[#This Row],[PO No.]]="","",RawDataGenPO[[#This Row],[DMY Create PR]]+7)</f>
        <v>45705</v>
      </c>
      <c r="J918" s="156"/>
      <c r="K918" s="153">
        <v>90</v>
      </c>
      <c r="L918" s="4" t="s">
        <v>1273</v>
      </c>
      <c r="M918" s="35" t="s">
        <v>146</v>
      </c>
      <c r="N918" s="35" t="s">
        <v>23</v>
      </c>
      <c r="O918" s="3">
        <v>4</v>
      </c>
      <c r="P918" s="124" t="s">
        <v>1986</v>
      </c>
      <c r="Q918" s="40">
        <v>1</v>
      </c>
      <c r="R918" s="4" t="s">
        <v>1776</v>
      </c>
      <c r="S918" s="113">
        <f>RawDataGenPO[[#This Row],[Total price]]/RawDataGenPO[[#This Row],[Qty'']]</f>
        <v>333.64</v>
      </c>
      <c r="T918" s="46">
        <v>333.64</v>
      </c>
      <c r="U918" s="16"/>
      <c r="V918" s="35" t="s">
        <v>1982</v>
      </c>
      <c r="W918" s="146" t="s">
        <v>9</v>
      </c>
      <c r="X918" s="4" t="s">
        <v>1983</v>
      </c>
      <c r="Y918" s="14">
        <v>45726</v>
      </c>
      <c r="AA918" s="191">
        <f>IF(RawDataGenPO[[#This Row],[Date Gen PO]]="","",RawDataGenPO[[#This Row],[Date recive bill]]-RawDataGenPO[[#This Row],[Date Gen PO]])</f>
        <v>21</v>
      </c>
      <c r="AB918" s="192" t="str">
        <f>IF(RawDataGenPO[[#This Row],[GRN-PO date (Day)]]&gt;RawDataGenPO[[#This Row],[Lead time delivery (day)]],"over deliverry","Ontime")</f>
        <v>Ontime</v>
      </c>
      <c r="AC918" s="195"/>
    </row>
    <row r="919" spans="1:29" ht="28.5" x14ac:dyDescent="0.25">
      <c r="A919" s="4">
        <f>ROW()-ROW(RawDataGenPO[[#Headers],[No.]])</f>
        <v>918</v>
      </c>
      <c r="B919" s="35" t="s">
        <v>18</v>
      </c>
      <c r="C919" s="73">
        <v>45698</v>
      </c>
      <c r="F919" s="73">
        <v>45698</v>
      </c>
      <c r="G919" s="4" t="s">
        <v>1979</v>
      </c>
      <c r="H919" s="4" t="s">
        <v>1980</v>
      </c>
      <c r="I919" s="156">
        <f>IF(RawDataGenPO[[#This Row],[PO No.]]="","",RawDataGenPO[[#This Row],[DMY Create PR]]+7)</f>
        <v>45705</v>
      </c>
      <c r="J919" s="156"/>
      <c r="K919" s="153">
        <v>90</v>
      </c>
      <c r="L919" s="4" t="s">
        <v>1273</v>
      </c>
      <c r="M919" s="35" t="s">
        <v>146</v>
      </c>
      <c r="N919" s="35" t="s">
        <v>23</v>
      </c>
      <c r="O919" s="3">
        <v>5</v>
      </c>
      <c r="P919" s="124" t="s">
        <v>1987</v>
      </c>
      <c r="Q919" s="40">
        <v>2</v>
      </c>
      <c r="R919" s="4" t="s">
        <v>1776</v>
      </c>
      <c r="S919" s="113">
        <f>RawDataGenPO[[#This Row],[Total price]]/RawDataGenPO[[#This Row],[Qty'']]</f>
        <v>103.27</v>
      </c>
      <c r="T919" s="46">
        <v>206.54</v>
      </c>
      <c r="U919" s="16"/>
      <c r="V919" s="35" t="s">
        <v>1982</v>
      </c>
      <c r="W919" s="146" t="s">
        <v>9</v>
      </c>
      <c r="X919" s="4" t="s">
        <v>1983</v>
      </c>
      <c r="Y919" s="14">
        <v>45726</v>
      </c>
      <c r="AA919" s="191">
        <f>IF(RawDataGenPO[[#This Row],[Date Gen PO]]="","",RawDataGenPO[[#This Row],[Date recive bill]]-RawDataGenPO[[#This Row],[Date Gen PO]])</f>
        <v>21</v>
      </c>
      <c r="AB919" s="192" t="str">
        <f>IF(RawDataGenPO[[#This Row],[GRN-PO date (Day)]]&gt;RawDataGenPO[[#This Row],[Lead time delivery (day)]],"over deliverry","Ontime")</f>
        <v>Ontime</v>
      </c>
      <c r="AC919" s="195"/>
    </row>
    <row r="920" spans="1:29" ht="14.25" x14ac:dyDescent="0.25">
      <c r="A920" s="4">
        <f>ROW()-ROW(RawDataGenPO[[#Headers],[No.]])</f>
        <v>919</v>
      </c>
      <c r="B920" s="35" t="s">
        <v>18</v>
      </c>
      <c r="C920" s="73">
        <v>45698</v>
      </c>
      <c r="F920" s="73">
        <v>45698</v>
      </c>
      <c r="G920" s="4" t="s">
        <v>1979</v>
      </c>
      <c r="H920" s="4" t="s">
        <v>1988</v>
      </c>
      <c r="I920" s="156">
        <f>IF(RawDataGenPO[[#This Row],[PO No.]]="","",RawDataGenPO[[#This Row],[DMY Create PR]]+7)</f>
        <v>45705</v>
      </c>
      <c r="J920" s="156"/>
      <c r="K920" s="153">
        <f>IF(RawDataGenPO[[#This Row],[PO No.]]="","",10)</f>
        <v>10</v>
      </c>
      <c r="L920" s="4" t="s">
        <v>145</v>
      </c>
      <c r="M920" s="35" t="s">
        <v>146</v>
      </c>
      <c r="N920" s="35" t="s">
        <v>23</v>
      </c>
      <c r="O920" s="3">
        <v>6</v>
      </c>
      <c r="P920" s="124" t="s">
        <v>1989</v>
      </c>
      <c r="Q920" s="40">
        <v>1</v>
      </c>
      <c r="R920" s="4" t="s">
        <v>1776</v>
      </c>
      <c r="S920" s="113">
        <f>RawDataGenPO[[#This Row],[Total price]]/RawDataGenPO[[#This Row],[Qty'']]</f>
        <v>4436</v>
      </c>
      <c r="T920" s="46">
        <v>4436</v>
      </c>
      <c r="U920" s="16"/>
      <c r="V920" s="35" t="s">
        <v>1668</v>
      </c>
      <c r="W920" s="146" t="s">
        <v>9</v>
      </c>
      <c r="X920" s="4" t="s">
        <v>1990</v>
      </c>
      <c r="Y920" s="14">
        <v>45709</v>
      </c>
      <c r="AA920" s="191">
        <f>IF(RawDataGenPO[[#This Row],[Date Gen PO]]="","",RawDataGenPO[[#This Row],[Date recive bill]]-RawDataGenPO[[#This Row],[Date Gen PO]])</f>
        <v>4</v>
      </c>
      <c r="AB920" s="192" t="str">
        <f>IF(RawDataGenPO[[#This Row],[GRN-PO date (Day)]]&gt;RawDataGenPO[[#This Row],[Lead time delivery (day)]],"over deliverry","Ontime")</f>
        <v>Ontime</v>
      </c>
      <c r="AC920" s="195"/>
    </row>
    <row r="921" spans="1:29" s="6" customFormat="1" ht="14.25" x14ac:dyDescent="0.25">
      <c r="A921" s="4">
        <f>ROW()-ROW(RawDataGenPO[[#Headers],[No.]])</f>
        <v>920</v>
      </c>
      <c r="B921" s="35" t="s">
        <v>18</v>
      </c>
      <c r="C921" s="73">
        <v>45698</v>
      </c>
      <c r="D921" s="38"/>
      <c r="E921" s="38"/>
      <c r="F921" s="138">
        <v>45698</v>
      </c>
      <c r="G921" s="136" t="s">
        <v>1991</v>
      </c>
      <c r="H921" s="136" t="s">
        <v>1992</v>
      </c>
      <c r="I921" s="156">
        <f>IF(RawDataGenPO[[#This Row],[PO No.]]="","",RawDataGenPO[[#This Row],[DMY Create PR]]+7)</f>
        <v>45705</v>
      </c>
      <c r="J921" s="156"/>
      <c r="K921" s="153">
        <f>IF(RawDataGenPO[[#This Row],[PO No.]]="","",10)</f>
        <v>10</v>
      </c>
      <c r="L921" s="136" t="s">
        <v>145</v>
      </c>
      <c r="M921" s="137" t="s">
        <v>168</v>
      </c>
      <c r="N921" s="137" t="s">
        <v>43</v>
      </c>
      <c r="O921" s="139">
        <v>1</v>
      </c>
      <c r="P921" s="140" t="s">
        <v>1993</v>
      </c>
      <c r="Q921" s="141">
        <v>2</v>
      </c>
      <c r="R921" s="136" t="s">
        <v>1994</v>
      </c>
      <c r="S921" s="142">
        <f>RawDataGenPO[[#This Row],[Total price]]/RawDataGenPO[[#This Row],[Qty'']]</f>
        <v>350</v>
      </c>
      <c r="T921" s="143">
        <v>700</v>
      </c>
      <c r="U921" s="144"/>
      <c r="V921" s="137" t="s">
        <v>334</v>
      </c>
      <c r="W921" s="146" t="s">
        <v>9</v>
      </c>
      <c r="X921" s="136" t="s">
        <v>1995</v>
      </c>
      <c r="Y921" s="145">
        <v>45713</v>
      </c>
      <c r="Z921" s="145"/>
      <c r="AA921" s="191">
        <f>IF(RawDataGenPO[[#This Row],[Date Gen PO]]="","",RawDataGenPO[[#This Row],[Date recive bill]]-RawDataGenPO[[#This Row],[Date Gen PO]])</f>
        <v>8</v>
      </c>
      <c r="AB921" s="192" t="str">
        <f>IF(RawDataGenPO[[#This Row],[GRN-PO date (Day)]]&gt;RawDataGenPO[[#This Row],[Lead time delivery (day)]],"over deliverry","Ontime")</f>
        <v>Ontime</v>
      </c>
      <c r="AC921" s="195"/>
    </row>
    <row r="922" spans="1:29" ht="14.25" x14ac:dyDescent="0.25">
      <c r="A922" s="4">
        <f>ROW()-ROW(RawDataGenPO[[#Headers],[No.]])</f>
        <v>921</v>
      </c>
      <c r="B922" s="35" t="s">
        <v>18</v>
      </c>
      <c r="C922" s="73">
        <v>45698</v>
      </c>
      <c r="F922" s="73">
        <v>45698</v>
      </c>
      <c r="G922" s="4" t="s">
        <v>1996</v>
      </c>
      <c r="H922" s="4" t="s">
        <v>1997</v>
      </c>
      <c r="I922" s="156">
        <f>IF(RawDataGenPO[[#This Row],[PO No.]]="","",RawDataGenPO[[#This Row],[DMY Create PR]]+7)</f>
        <v>45705</v>
      </c>
      <c r="J922" s="156"/>
      <c r="K922" s="153">
        <v>30</v>
      </c>
      <c r="L922" s="4" t="s">
        <v>1273</v>
      </c>
      <c r="M922" s="35" t="s">
        <v>168</v>
      </c>
      <c r="N922" s="35" t="s">
        <v>43</v>
      </c>
      <c r="O922" s="3">
        <v>1</v>
      </c>
      <c r="P922" s="124" t="s">
        <v>1056</v>
      </c>
      <c r="Q922" s="40">
        <v>10</v>
      </c>
      <c r="R922" s="4" t="s">
        <v>1998</v>
      </c>
      <c r="S922" s="113">
        <f>RawDataGenPO[[#This Row],[Total price]]/RawDataGenPO[[#This Row],[Qty'']]</f>
        <v>530</v>
      </c>
      <c r="T922" s="46">
        <v>5300</v>
      </c>
      <c r="U922" s="16"/>
      <c r="V922" s="35" t="s">
        <v>1999</v>
      </c>
      <c r="W922" s="146" t="s">
        <v>9</v>
      </c>
      <c r="X922" s="4" t="s">
        <v>2000</v>
      </c>
      <c r="Y922" s="14">
        <v>45723</v>
      </c>
      <c r="AA922" s="191">
        <f>IF(RawDataGenPO[[#This Row],[Date Gen PO]]="","",RawDataGenPO[[#This Row],[Date recive bill]]-RawDataGenPO[[#This Row],[Date Gen PO]])</f>
        <v>18</v>
      </c>
      <c r="AB922" s="192" t="str">
        <f>IF(RawDataGenPO[[#This Row],[GRN-PO date (Day)]]&gt;RawDataGenPO[[#This Row],[Lead time delivery (day)]],"over deliverry","Ontime")</f>
        <v>Ontime</v>
      </c>
      <c r="AC922" s="195"/>
    </row>
    <row r="923" spans="1:29" ht="14.25" x14ac:dyDescent="0.25">
      <c r="A923" s="4">
        <f>ROW()-ROW(RawDataGenPO[[#Headers],[No.]])</f>
        <v>922</v>
      </c>
      <c r="B923" s="35" t="s">
        <v>18</v>
      </c>
      <c r="C923" s="73">
        <v>45698</v>
      </c>
      <c r="F923" s="73">
        <v>45698</v>
      </c>
      <c r="G923" s="4" t="s">
        <v>1996</v>
      </c>
      <c r="H923" s="4" t="s">
        <v>1997</v>
      </c>
      <c r="I923" s="156">
        <f>IF(RawDataGenPO[[#This Row],[PO No.]]="","",RawDataGenPO[[#This Row],[DMY Create PR]]+7)</f>
        <v>45705</v>
      </c>
      <c r="J923" s="156"/>
      <c r="K923" s="153">
        <v>30</v>
      </c>
      <c r="L923" s="4" t="s">
        <v>1273</v>
      </c>
      <c r="M923" s="35" t="s">
        <v>168</v>
      </c>
      <c r="N923" s="35" t="s">
        <v>43</v>
      </c>
      <c r="O923" s="3">
        <v>2</v>
      </c>
      <c r="P923" s="124" t="s">
        <v>1058</v>
      </c>
      <c r="Q923" s="40">
        <v>10</v>
      </c>
      <c r="R923" s="4" t="s">
        <v>1998</v>
      </c>
      <c r="S923" s="113">
        <f>RawDataGenPO[[#This Row],[Total price]]/RawDataGenPO[[#This Row],[Qty'']]</f>
        <v>530</v>
      </c>
      <c r="T923" s="46">
        <v>5300</v>
      </c>
      <c r="U923" s="16"/>
      <c r="V923" s="35" t="s">
        <v>1999</v>
      </c>
      <c r="W923" s="146" t="s">
        <v>9</v>
      </c>
      <c r="X923" s="4" t="s">
        <v>2000</v>
      </c>
      <c r="Y923" s="14">
        <v>45723</v>
      </c>
      <c r="AA923" s="191">
        <f>IF(RawDataGenPO[[#This Row],[Date Gen PO]]="","",RawDataGenPO[[#This Row],[Date recive bill]]-RawDataGenPO[[#This Row],[Date Gen PO]])</f>
        <v>18</v>
      </c>
      <c r="AB923" s="192" t="str">
        <f>IF(RawDataGenPO[[#This Row],[GRN-PO date (Day)]]&gt;RawDataGenPO[[#This Row],[Lead time delivery (day)]],"over deliverry","Ontime")</f>
        <v>Ontime</v>
      </c>
      <c r="AC923" s="195"/>
    </row>
    <row r="924" spans="1:29" ht="14.25" x14ac:dyDescent="0.25">
      <c r="A924" s="4">
        <f>ROW()-ROW(RawDataGenPO[[#Headers],[No.]])</f>
        <v>923</v>
      </c>
      <c r="B924" s="35" t="s">
        <v>18</v>
      </c>
      <c r="C924" s="73">
        <v>45698</v>
      </c>
      <c r="F924" s="73">
        <v>45698</v>
      </c>
      <c r="G924" s="4" t="s">
        <v>1996</v>
      </c>
      <c r="H924" s="4" t="s">
        <v>1997</v>
      </c>
      <c r="I924" s="156">
        <f>IF(RawDataGenPO[[#This Row],[PO No.]]="","",RawDataGenPO[[#This Row],[DMY Create PR]]+7)</f>
        <v>45705</v>
      </c>
      <c r="J924" s="156"/>
      <c r="K924" s="153">
        <v>30</v>
      </c>
      <c r="L924" s="4" t="s">
        <v>1273</v>
      </c>
      <c r="M924" s="35" t="s">
        <v>168</v>
      </c>
      <c r="N924" s="35" t="s">
        <v>43</v>
      </c>
      <c r="O924" s="3">
        <v>3</v>
      </c>
      <c r="P924" s="124" t="s">
        <v>2001</v>
      </c>
      <c r="Q924" s="40">
        <v>20</v>
      </c>
      <c r="R924" s="4" t="s">
        <v>2002</v>
      </c>
      <c r="S924" s="113">
        <f>RawDataGenPO[[#This Row],[Total price]]/RawDataGenPO[[#This Row],[Qty'']]</f>
        <v>1450</v>
      </c>
      <c r="T924" s="46">
        <v>29000</v>
      </c>
      <c r="U924" s="16"/>
      <c r="V924" s="35" t="s">
        <v>1999</v>
      </c>
      <c r="W924" s="146" t="s">
        <v>9</v>
      </c>
      <c r="X924" s="4" t="s">
        <v>2000</v>
      </c>
      <c r="Y924" s="14">
        <v>45723</v>
      </c>
      <c r="AA924" s="191">
        <f>IF(RawDataGenPO[[#This Row],[Date Gen PO]]="","",RawDataGenPO[[#This Row],[Date recive bill]]-RawDataGenPO[[#This Row],[Date Gen PO]])</f>
        <v>18</v>
      </c>
      <c r="AB924" s="192" t="str">
        <f>IF(RawDataGenPO[[#This Row],[GRN-PO date (Day)]]&gt;RawDataGenPO[[#This Row],[Lead time delivery (day)]],"over deliverry","Ontime")</f>
        <v>Ontime</v>
      </c>
      <c r="AC924" s="195"/>
    </row>
    <row r="925" spans="1:29" ht="14.25" x14ac:dyDescent="0.25">
      <c r="A925" s="4">
        <f>ROW()-ROW(RawDataGenPO[[#Headers],[No.]])</f>
        <v>924</v>
      </c>
      <c r="B925" s="35" t="s">
        <v>18</v>
      </c>
      <c r="C925" s="73">
        <v>45698</v>
      </c>
      <c r="F925" s="73">
        <v>45698</v>
      </c>
      <c r="G925" s="4" t="s">
        <v>1996</v>
      </c>
      <c r="H925" s="4" t="s">
        <v>1997</v>
      </c>
      <c r="I925" s="156">
        <f>IF(RawDataGenPO[[#This Row],[PO No.]]="","",RawDataGenPO[[#This Row],[DMY Create PR]]+7)</f>
        <v>45705</v>
      </c>
      <c r="J925" s="156"/>
      <c r="K925" s="153">
        <v>30</v>
      </c>
      <c r="L925" s="4" t="s">
        <v>1273</v>
      </c>
      <c r="M925" s="35" t="s">
        <v>168</v>
      </c>
      <c r="N925" s="35" t="s">
        <v>43</v>
      </c>
      <c r="O925" s="3">
        <v>4</v>
      </c>
      <c r="P925" s="124" t="s">
        <v>2003</v>
      </c>
      <c r="Q925" s="40">
        <v>2</v>
      </c>
      <c r="R925" s="4" t="s">
        <v>1994</v>
      </c>
      <c r="S925" s="113">
        <f>RawDataGenPO[[#This Row],[Total price]]/RawDataGenPO[[#This Row],[Qty'']]</f>
        <v>2350</v>
      </c>
      <c r="T925" s="46">
        <v>4700</v>
      </c>
      <c r="U925" s="16"/>
      <c r="V925" s="35" t="s">
        <v>1999</v>
      </c>
      <c r="W925" s="146" t="s">
        <v>9</v>
      </c>
      <c r="X925" s="4" t="s">
        <v>2000</v>
      </c>
      <c r="Y925" s="14">
        <v>45723</v>
      </c>
      <c r="AA925" s="191">
        <f>IF(RawDataGenPO[[#This Row],[Date Gen PO]]="","",RawDataGenPO[[#This Row],[Date recive bill]]-RawDataGenPO[[#This Row],[Date Gen PO]])</f>
        <v>18</v>
      </c>
      <c r="AB925" s="192" t="str">
        <f>IF(RawDataGenPO[[#This Row],[GRN-PO date (Day)]]&gt;RawDataGenPO[[#This Row],[Lead time delivery (day)]],"over deliverry","Ontime")</f>
        <v>Ontime</v>
      </c>
      <c r="AC925" s="195"/>
    </row>
    <row r="926" spans="1:29" ht="14.25" x14ac:dyDescent="0.25">
      <c r="A926" s="4">
        <f>ROW()-ROW(RawDataGenPO[[#Headers],[No.]])</f>
        <v>925</v>
      </c>
      <c r="B926" s="35" t="s">
        <v>18</v>
      </c>
      <c r="C926" s="73">
        <v>45702</v>
      </c>
      <c r="F926" s="45">
        <v>45702</v>
      </c>
      <c r="G926" s="4" t="s">
        <v>2004</v>
      </c>
      <c r="H926" s="4" t="s">
        <v>2005</v>
      </c>
      <c r="I926" s="156">
        <f>IF(RawDataGenPO[[#This Row],[PO No.]]="","",RawDataGenPO[[#This Row],[DMY Create PR]]+7)</f>
        <v>45709</v>
      </c>
      <c r="J926" s="156"/>
      <c r="K926" s="153">
        <f>IF(RawDataGenPO[[#This Row],[PO No.]]="","",10)</f>
        <v>10</v>
      </c>
      <c r="L926" s="73">
        <v>45793</v>
      </c>
      <c r="M926" s="35" t="s">
        <v>187</v>
      </c>
      <c r="N926" s="35" t="s">
        <v>39</v>
      </c>
      <c r="O926" s="3">
        <v>1</v>
      </c>
      <c r="P926" s="124" t="s">
        <v>190</v>
      </c>
      <c r="Q926" s="40">
        <v>40</v>
      </c>
      <c r="R926" s="4" t="s">
        <v>221</v>
      </c>
      <c r="S926" s="113">
        <f>RawDataGenPO[[#This Row],[Total price]]/RawDataGenPO[[#This Row],[Qty'']]</f>
        <v>134</v>
      </c>
      <c r="T926" s="46">
        <v>5360</v>
      </c>
      <c r="U926" s="16"/>
      <c r="V926" s="35" t="s">
        <v>162</v>
      </c>
      <c r="W926" s="146" t="s">
        <v>9</v>
      </c>
      <c r="X926" s="4" t="s">
        <v>2006</v>
      </c>
      <c r="Y926" s="14">
        <v>45717</v>
      </c>
      <c r="AA926" s="191">
        <f>IF(RawDataGenPO[[#This Row],[Date Gen PO]]="","",RawDataGenPO[[#This Row],[Date recive bill]]-RawDataGenPO[[#This Row],[Date Gen PO]])</f>
        <v>8</v>
      </c>
      <c r="AB926" s="192" t="str">
        <f>IF(RawDataGenPO[[#This Row],[GRN-PO date (Day)]]&gt;RawDataGenPO[[#This Row],[Lead time delivery (day)]],"over deliverry","Ontime")</f>
        <v>Ontime</v>
      </c>
      <c r="AC926" s="195"/>
    </row>
    <row r="927" spans="1:29" ht="14.25" x14ac:dyDescent="0.25">
      <c r="A927" s="4">
        <f>ROW()-ROW(RawDataGenPO[[#Headers],[No.]])</f>
        <v>926</v>
      </c>
      <c r="B927" s="35" t="s">
        <v>18</v>
      </c>
      <c r="C927" s="73">
        <v>45702</v>
      </c>
      <c r="F927" s="45">
        <v>45702</v>
      </c>
      <c r="G927" s="4" t="s">
        <v>2004</v>
      </c>
      <c r="H927" s="4" t="s">
        <v>2005</v>
      </c>
      <c r="I927" s="156">
        <f>IF(RawDataGenPO[[#This Row],[PO No.]]="","",RawDataGenPO[[#This Row],[DMY Create PR]]+7)</f>
        <v>45709</v>
      </c>
      <c r="J927" s="156"/>
      <c r="K927" s="153">
        <f>IF(RawDataGenPO[[#This Row],[PO No.]]="","",10)</f>
        <v>10</v>
      </c>
      <c r="L927" s="4" t="s">
        <v>999</v>
      </c>
      <c r="M927" s="35" t="s">
        <v>187</v>
      </c>
      <c r="N927" s="35" t="s">
        <v>27</v>
      </c>
      <c r="O927" s="3">
        <v>2</v>
      </c>
      <c r="P927" s="124" t="s">
        <v>1000</v>
      </c>
      <c r="Q927" s="40">
        <v>20</v>
      </c>
      <c r="R927" s="4" t="s">
        <v>221</v>
      </c>
      <c r="S927" s="113">
        <f>RawDataGenPO[[#This Row],[Total price]]/RawDataGenPO[[#This Row],[Qty'']]</f>
        <v>390</v>
      </c>
      <c r="T927" s="46">
        <v>7800</v>
      </c>
      <c r="U927" s="16"/>
      <c r="V927" s="35" t="s">
        <v>162</v>
      </c>
      <c r="W927" s="146" t="s">
        <v>9</v>
      </c>
      <c r="X927" s="4" t="s">
        <v>2006</v>
      </c>
      <c r="Y927" s="14">
        <v>45717</v>
      </c>
      <c r="AA927" s="191">
        <f>IF(RawDataGenPO[[#This Row],[Date Gen PO]]="","",RawDataGenPO[[#This Row],[Date recive bill]]-RawDataGenPO[[#This Row],[Date Gen PO]])</f>
        <v>8</v>
      </c>
      <c r="AB927" s="192" t="str">
        <f>IF(RawDataGenPO[[#This Row],[GRN-PO date (Day)]]&gt;RawDataGenPO[[#This Row],[Lead time delivery (day)]],"over deliverry","Ontime")</f>
        <v>Ontime</v>
      </c>
      <c r="AC927" s="195"/>
    </row>
    <row r="928" spans="1:29" ht="14.25" x14ac:dyDescent="0.25">
      <c r="A928" s="4">
        <f>ROW()-ROW(RawDataGenPO[[#Headers],[No.]])</f>
        <v>927</v>
      </c>
      <c r="B928" s="35" t="s">
        <v>18</v>
      </c>
      <c r="C928" s="73">
        <v>45706</v>
      </c>
      <c r="F928" s="45">
        <v>45706</v>
      </c>
      <c r="G928" s="4" t="s">
        <v>2007</v>
      </c>
      <c r="H928" s="4" t="s">
        <v>2008</v>
      </c>
      <c r="I928" s="156">
        <f>IF(RawDataGenPO[[#This Row],[PO No.]]="","",RawDataGenPO[[#This Row],[DMY Create PR]]+7)</f>
        <v>45713</v>
      </c>
      <c r="J928" s="156"/>
      <c r="K928" s="153">
        <f>IF(RawDataGenPO[[#This Row],[PO No.]]="","",10)</f>
        <v>10</v>
      </c>
      <c r="L928" s="4" t="s">
        <v>1062</v>
      </c>
      <c r="M928" s="35" t="s">
        <v>187</v>
      </c>
      <c r="N928" s="35" t="s">
        <v>23</v>
      </c>
      <c r="O928" s="3">
        <v>1</v>
      </c>
      <c r="P928" s="35" t="s">
        <v>2009</v>
      </c>
      <c r="Q928" s="40">
        <v>12</v>
      </c>
      <c r="R928" s="4" t="s">
        <v>221</v>
      </c>
      <c r="S928" s="113">
        <f>RawDataGenPO[[#This Row],[Total price]]/RawDataGenPO[[#This Row],[Qty'']]</f>
        <v>245</v>
      </c>
      <c r="T928" s="46">
        <v>2940</v>
      </c>
      <c r="U928" s="16"/>
      <c r="V928" s="35" t="s">
        <v>521</v>
      </c>
      <c r="W928" s="146" t="s">
        <v>9</v>
      </c>
      <c r="X928" s="4" t="s">
        <v>2010</v>
      </c>
      <c r="Y928" s="14">
        <v>45717</v>
      </c>
      <c r="AA928" s="191">
        <f>IF(RawDataGenPO[[#This Row],[Date Gen PO]]="","",RawDataGenPO[[#This Row],[Date recive bill]]-RawDataGenPO[[#This Row],[Date Gen PO]])</f>
        <v>4</v>
      </c>
      <c r="AB928" s="192" t="str">
        <f>IF(RawDataGenPO[[#This Row],[GRN-PO date (Day)]]&gt;RawDataGenPO[[#This Row],[Lead time delivery (day)]],"over deliverry","Ontime")</f>
        <v>Ontime</v>
      </c>
      <c r="AC928" s="195"/>
    </row>
    <row r="929" spans="1:29" ht="28.5" x14ac:dyDescent="0.25">
      <c r="A929" s="4">
        <f>ROW()-ROW(RawDataGenPO[[#Headers],[No.]])</f>
        <v>928</v>
      </c>
      <c r="B929" s="35" t="s">
        <v>18</v>
      </c>
      <c r="C929" s="73">
        <v>45707</v>
      </c>
      <c r="F929" s="45">
        <v>45707</v>
      </c>
      <c r="G929" s="4" t="s">
        <v>2011</v>
      </c>
      <c r="H929" s="4" t="s">
        <v>2012</v>
      </c>
      <c r="I929" s="156">
        <f>IF(RawDataGenPO[[#This Row],[PO No.]]="","",RawDataGenPO[[#This Row],[DMY Create PR]]+7)</f>
        <v>45714</v>
      </c>
      <c r="J929" s="156"/>
      <c r="K929" s="153">
        <v>30</v>
      </c>
      <c r="L929" s="4" t="s">
        <v>145</v>
      </c>
      <c r="M929" s="35" t="s">
        <v>30</v>
      </c>
      <c r="N929" s="35" t="s">
        <v>30</v>
      </c>
      <c r="O929" s="3">
        <v>1</v>
      </c>
      <c r="P929" s="124" t="s">
        <v>2013</v>
      </c>
      <c r="Q929" s="40">
        <v>12</v>
      </c>
      <c r="R929" s="4" t="s">
        <v>221</v>
      </c>
      <c r="S929" s="113">
        <f>RawDataGenPO[[#This Row],[Total price]]/RawDataGenPO[[#This Row],[Qty'']]</f>
        <v>320</v>
      </c>
      <c r="T929" s="46">
        <v>3840</v>
      </c>
      <c r="U929" s="16"/>
      <c r="V929" s="35" t="s">
        <v>2014</v>
      </c>
      <c r="W929" s="146" t="s">
        <v>9</v>
      </c>
      <c r="X929" s="4" t="s">
        <v>2015</v>
      </c>
      <c r="Y929" s="14">
        <v>45720</v>
      </c>
      <c r="AA929" s="191">
        <f>IF(RawDataGenPO[[#This Row],[Date Gen PO]]="","",RawDataGenPO[[#This Row],[Date recive bill]]-RawDataGenPO[[#This Row],[Date Gen PO]])</f>
        <v>6</v>
      </c>
      <c r="AB929" s="192" t="str">
        <f>IF(RawDataGenPO[[#This Row],[GRN-PO date (Day)]]&gt;RawDataGenPO[[#This Row],[Lead time delivery (day)]],"over deliverry","Ontime")</f>
        <v>Ontime</v>
      </c>
      <c r="AC929" s="195"/>
    </row>
    <row r="930" spans="1:29" ht="14.25" x14ac:dyDescent="0.25">
      <c r="A930" s="4">
        <f>ROW()-ROW(RawDataGenPO[[#Headers],[No.]])</f>
        <v>929</v>
      </c>
      <c r="B930" s="35" t="s">
        <v>18</v>
      </c>
      <c r="C930" s="73">
        <v>45707</v>
      </c>
      <c r="F930" s="45">
        <v>45707</v>
      </c>
      <c r="G930" s="4" t="s">
        <v>2016</v>
      </c>
      <c r="H930" s="4" t="s">
        <v>2017</v>
      </c>
      <c r="I930" s="156">
        <f>IF(RawDataGenPO[[#This Row],[PO No.]]="","",RawDataGenPO[[#This Row],[DMY Create PR]]+7)</f>
        <v>45714</v>
      </c>
      <c r="J930" s="156"/>
      <c r="K930" s="153">
        <v>30</v>
      </c>
      <c r="L930" s="4" t="s">
        <v>1273</v>
      </c>
      <c r="M930" s="35" t="s">
        <v>146</v>
      </c>
      <c r="N930" s="35" t="s">
        <v>23</v>
      </c>
      <c r="O930" s="3">
        <v>1</v>
      </c>
      <c r="P930" s="124" t="s">
        <v>2018</v>
      </c>
      <c r="Q930" s="40">
        <v>10</v>
      </c>
      <c r="R930" s="4" t="s">
        <v>221</v>
      </c>
      <c r="S930" s="113">
        <f>RawDataGenPO[[#This Row],[Total price]]/RawDataGenPO[[#This Row],[Qty'']]</f>
        <v>330</v>
      </c>
      <c r="T930" s="46">
        <v>3300</v>
      </c>
      <c r="U930" s="16"/>
      <c r="V930" s="35" t="s">
        <v>358</v>
      </c>
      <c r="W930" s="146" t="s">
        <v>9</v>
      </c>
      <c r="X930" s="4" t="s">
        <v>2019</v>
      </c>
      <c r="Y930" s="14">
        <v>45730</v>
      </c>
      <c r="AA930" s="191">
        <f>IF(RawDataGenPO[[#This Row],[Date Gen PO]]="","",RawDataGenPO[[#This Row],[Date recive bill]]-RawDataGenPO[[#This Row],[Date Gen PO]])</f>
        <v>16</v>
      </c>
      <c r="AB930" s="192" t="str">
        <f>IF(RawDataGenPO[[#This Row],[GRN-PO date (Day)]]&gt;RawDataGenPO[[#This Row],[Lead time delivery (day)]],"over deliverry","Ontime")</f>
        <v>Ontime</v>
      </c>
      <c r="AC930" s="195"/>
    </row>
    <row r="931" spans="1:29" ht="14.25" x14ac:dyDescent="0.25">
      <c r="A931" s="4">
        <f>ROW()-ROW(RawDataGenPO[[#Headers],[No.]])</f>
        <v>930</v>
      </c>
      <c r="B931" s="35" t="s">
        <v>18</v>
      </c>
      <c r="C931" s="73">
        <v>45707</v>
      </c>
      <c r="F931" s="45">
        <v>45707</v>
      </c>
      <c r="G931" s="4" t="s">
        <v>2016</v>
      </c>
      <c r="H931" s="4" t="s">
        <v>2017</v>
      </c>
      <c r="I931" s="156">
        <f>IF(RawDataGenPO[[#This Row],[PO No.]]="","",RawDataGenPO[[#This Row],[DMY Create PR]]+7)</f>
        <v>45714</v>
      </c>
      <c r="J931" s="156"/>
      <c r="K931" s="153">
        <v>30</v>
      </c>
      <c r="L931" s="4" t="s">
        <v>1273</v>
      </c>
      <c r="M931" s="35" t="s">
        <v>146</v>
      </c>
      <c r="N931" s="35" t="s">
        <v>23</v>
      </c>
      <c r="O931" s="3">
        <v>2</v>
      </c>
      <c r="P931" s="124" t="s">
        <v>2020</v>
      </c>
      <c r="Q931" s="40">
        <v>1</v>
      </c>
      <c r="R931" s="4" t="s">
        <v>221</v>
      </c>
      <c r="S931" s="113">
        <f>RawDataGenPO[[#This Row],[Total price]]/RawDataGenPO[[#This Row],[Qty'']]</f>
        <v>220</v>
      </c>
      <c r="T931" s="46">
        <v>220</v>
      </c>
      <c r="U931" s="16"/>
      <c r="V931" s="35" t="s">
        <v>358</v>
      </c>
      <c r="W931" s="146" t="s">
        <v>9</v>
      </c>
      <c r="X931" s="4" t="s">
        <v>2019</v>
      </c>
      <c r="Y931" s="14">
        <v>45730</v>
      </c>
      <c r="AA931" s="191">
        <f>IF(RawDataGenPO[[#This Row],[Date Gen PO]]="","",RawDataGenPO[[#This Row],[Date recive bill]]-RawDataGenPO[[#This Row],[Date Gen PO]])</f>
        <v>16</v>
      </c>
      <c r="AB931" s="192" t="str">
        <f>IF(RawDataGenPO[[#This Row],[GRN-PO date (Day)]]&gt;RawDataGenPO[[#This Row],[Lead time delivery (day)]],"over deliverry","Ontime")</f>
        <v>Ontime</v>
      </c>
      <c r="AC931" s="195"/>
    </row>
    <row r="932" spans="1:29" ht="14.25" x14ac:dyDescent="0.25">
      <c r="A932" s="4">
        <f>ROW()-ROW(RawDataGenPO[[#Headers],[No.]])</f>
        <v>931</v>
      </c>
      <c r="B932" s="35" t="s">
        <v>18</v>
      </c>
      <c r="C932" s="73">
        <v>45707</v>
      </c>
      <c r="F932" s="45">
        <v>45707</v>
      </c>
      <c r="G932" s="4" t="s">
        <v>2016</v>
      </c>
      <c r="H932" s="4" t="s">
        <v>2017</v>
      </c>
      <c r="I932" s="156">
        <f>IF(RawDataGenPO[[#This Row],[PO No.]]="","",RawDataGenPO[[#This Row],[DMY Create PR]]+7)</f>
        <v>45714</v>
      </c>
      <c r="J932" s="156"/>
      <c r="K932" s="153">
        <v>30</v>
      </c>
      <c r="L932" s="4" t="s">
        <v>1273</v>
      </c>
      <c r="M932" s="35" t="s">
        <v>146</v>
      </c>
      <c r="N932" s="35" t="s">
        <v>23</v>
      </c>
      <c r="O932" s="3">
        <v>3</v>
      </c>
      <c r="P932" s="124" t="s">
        <v>2021</v>
      </c>
      <c r="Q932" s="40">
        <v>1</v>
      </c>
      <c r="R932" s="4" t="s">
        <v>221</v>
      </c>
      <c r="S932" s="113">
        <f>RawDataGenPO[[#This Row],[Total price]]/RawDataGenPO[[#This Row],[Qty'']]</f>
        <v>290</v>
      </c>
      <c r="T932" s="46">
        <v>290</v>
      </c>
      <c r="U932" s="16"/>
      <c r="V932" s="35" t="s">
        <v>358</v>
      </c>
      <c r="W932" s="146" t="s">
        <v>9</v>
      </c>
      <c r="X932" s="4" t="s">
        <v>2019</v>
      </c>
      <c r="Y932" s="14">
        <v>45730</v>
      </c>
      <c r="AA932" s="191">
        <f>IF(RawDataGenPO[[#This Row],[Date Gen PO]]="","",RawDataGenPO[[#This Row],[Date recive bill]]-RawDataGenPO[[#This Row],[Date Gen PO]])</f>
        <v>16</v>
      </c>
      <c r="AB932" s="192" t="str">
        <f>IF(RawDataGenPO[[#This Row],[GRN-PO date (Day)]]&gt;RawDataGenPO[[#This Row],[Lead time delivery (day)]],"over deliverry","Ontime")</f>
        <v>Ontime</v>
      </c>
      <c r="AC932" s="195"/>
    </row>
    <row r="933" spans="1:29" ht="14.25" x14ac:dyDescent="0.25">
      <c r="A933" s="4">
        <f>ROW()-ROW(RawDataGenPO[[#Headers],[No.]])</f>
        <v>932</v>
      </c>
      <c r="B933" s="35" t="s">
        <v>18</v>
      </c>
      <c r="C933" s="73">
        <v>45707</v>
      </c>
      <c r="F933" s="45">
        <v>45707</v>
      </c>
      <c r="G933" s="4" t="s">
        <v>2016</v>
      </c>
      <c r="H933" s="4" t="s">
        <v>2017</v>
      </c>
      <c r="I933" s="156">
        <f>IF(RawDataGenPO[[#This Row],[PO No.]]="","",RawDataGenPO[[#This Row],[DMY Create PR]]+7)</f>
        <v>45714</v>
      </c>
      <c r="J933" s="156"/>
      <c r="K933" s="153">
        <v>30</v>
      </c>
      <c r="L933" s="4" t="s">
        <v>1273</v>
      </c>
      <c r="M933" s="35" t="s">
        <v>146</v>
      </c>
      <c r="N933" s="35" t="s">
        <v>23</v>
      </c>
      <c r="O933" s="3">
        <v>4</v>
      </c>
      <c r="P933" s="124" t="s">
        <v>2022</v>
      </c>
      <c r="Q933" s="40">
        <v>1</v>
      </c>
      <c r="R933" s="4" t="s">
        <v>221</v>
      </c>
      <c r="S933" s="113">
        <f>RawDataGenPO[[#This Row],[Total price]]/RawDataGenPO[[#This Row],[Qty'']]</f>
        <v>240</v>
      </c>
      <c r="T933" s="46">
        <v>240</v>
      </c>
      <c r="U933" s="16"/>
      <c r="V933" s="35" t="s">
        <v>358</v>
      </c>
      <c r="W933" s="146" t="s">
        <v>9</v>
      </c>
      <c r="X933" s="4" t="s">
        <v>2019</v>
      </c>
      <c r="Y933" s="14">
        <v>45730</v>
      </c>
      <c r="AA933" s="191">
        <f>IF(RawDataGenPO[[#This Row],[Date Gen PO]]="","",RawDataGenPO[[#This Row],[Date recive bill]]-RawDataGenPO[[#This Row],[Date Gen PO]])</f>
        <v>16</v>
      </c>
      <c r="AB933" s="192" t="str">
        <f>IF(RawDataGenPO[[#This Row],[GRN-PO date (Day)]]&gt;RawDataGenPO[[#This Row],[Lead time delivery (day)]],"over deliverry","Ontime")</f>
        <v>Ontime</v>
      </c>
      <c r="AC933" s="195"/>
    </row>
    <row r="934" spans="1:29" ht="14.25" x14ac:dyDescent="0.25">
      <c r="A934" s="4">
        <f>ROW()-ROW(RawDataGenPO[[#Headers],[No.]])</f>
        <v>933</v>
      </c>
      <c r="B934" s="35" t="s">
        <v>18</v>
      </c>
      <c r="C934" s="73">
        <v>45707</v>
      </c>
      <c r="F934" s="45">
        <v>45707</v>
      </c>
      <c r="G934" s="4" t="s">
        <v>2016</v>
      </c>
      <c r="H934" s="4" t="s">
        <v>2023</v>
      </c>
      <c r="I934" s="156">
        <f>IF(RawDataGenPO[[#This Row],[PO No.]]="","",RawDataGenPO[[#This Row],[DMY Create PR]]+7)</f>
        <v>45714</v>
      </c>
      <c r="J934" s="156"/>
      <c r="K934" s="153">
        <v>30</v>
      </c>
      <c r="L934" s="4" t="s">
        <v>1273</v>
      </c>
      <c r="M934" s="35" t="s">
        <v>146</v>
      </c>
      <c r="N934" s="35" t="s">
        <v>23</v>
      </c>
      <c r="O934" s="3">
        <v>5</v>
      </c>
      <c r="P934" s="124" t="s">
        <v>2024</v>
      </c>
      <c r="Q934" s="40">
        <v>2</v>
      </c>
      <c r="R934" s="4" t="s">
        <v>221</v>
      </c>
      <c r="S934" s="113">
        <f>RawDataGenPO[[#This Row],[Total price]]/RawDataGenPO[[#This Row],[Qty'']]</f>
        <v>480</v>
      </c>
      <c r="T934" s="46">
        <v>960</v>
      </c>
      <c r="U934" s="16"/>
      <c r="V934" s="35" t="s">
        <v>263</v>
      </c>
      <c r="W934" s="146" t="s">
        <v>9</v>
      </c>
      <c r="X934" s="4" t="s">
        <v>2025</v>
      </c>
      <c r="Y934" s="14">
        <v>45728</v>
      </c>
      <c r="AA934" s="191">
        <f>IF(RawDataGenPO[[#This Row],[Date Gen PO]]="","",RawDataGenPO[[#This Row],[Date recive bill]]-RawDataGenPO[[#This Row],[Date Gen PO]])</f>
        <v>14</v>
      </c>
      <c r="AB934" s="192" t="str">
        <f>IF(RawDataGenPO[[#This Row],[GRN-PO date (Day)]]&gt;RawDataGenPO[[#This Row],[Lead time delivery (day)]],"over deliverry","Ontime")</f>
        <v>Ontime</v>
      </c>
      <c r="AC934" s="195"/>
    </row>
    <row r="935" spans="1:29" ht="14.25" x14ac:dyDescent="0.25">
      <c r="A935" s="4">
        <f>ROW()-ROW(RawDataGenPO[[#Headers],[No.]])</f>
        <v>934</v>
      </c>
      <c r="B935" s="35" t="s">
        <v>18</v>
      </c>
      <c r="C935" s="73">
        <v>45707</v>
      </c>
      <c r="F935" s="45">
        <v>45707</v>
      </c>
      <c r="G935" s="4" t="s">
        <v>2016</v>
      </c>
      <c r="H935" s="4" t="s">
        <v>2023</v>
      </c>
      <c r="I935" s="156">
        <f>IF(RawDataGenPO[[#This Row],[PO No.]]="","",RawDataGenPO[[#This Row],[DMY Create PR]]+7)</f>
        <v>45714</v>
      </c>
      <c r="J935" s="156"/>
      <c r="K935" s="153">
        <v>30</v>
      </c>
      <c r="L935" s="4" t="s">
        <v>1273</v>
      </c>
      <c r="M935" s="35" t="s">
        <v>146</v>
      </c>
      <c r="N935" s="35" t="s">
        <v>23</v>
      </c>
      <c r="O935" s="3">
        <v>6</v>
      </c>
      <c r="P935" s="124" t="s">
        <v>2026</v>
      </c>
      <c r="Q935" s="40">
        <v>1</v>
      </c>
      <c r="R935" s="4" t="s">
        <v>221</v>
      </c>
      <c r="S935" s="113">
        <f>RawDataGenPO[[#This Row],[Total price]]/RawDataGenPO[[#This Row],[Qty'']]</f>
        <v>720</v>
      </c>
      <c r="T935" s="46">
        <v>720</v>
      </c>
      <c r="U935" s="16"/>
      <c r="V935" s="35" t="s">
        <v>263</v>
      </c>
      <c r="W935" s="146" t="s">
        <v>9</v>
      </c>
      <c r="X935" s="4" t="s">
        <v>2025</v>
      </c>
      <c r="Y935" s="14">
        <v>45728</v>
      </c>
      <c r="AA935" s="191">
        <f>IF(RawDataGenPO[[#This Row],[Date Gen PO]]="","",RawDataGenPO[[#This Row],[Date recive bill]]-RawDataGenPO[[#This Row],[Date Gen PO]])</f>
        <v>14</v>
      </c>
      <c r="AB935" s="192" t="str">
        <f>IF(RawDataGenPO[[#This Row],[GRN-PO date (Day)]]&gt;RawDataGenPO[[#This Row],[Lead time delivery (day)]],"over deliverry","Ontime")</f>
        <v>Ontime</v>
      </c>
      <c r="AC935" s="195"/>
    </row>
    <row r="936" spans="1:29" ht="14.25" x14ac:dyDescent="0.25">
      <c r="A936" s="4">
        <f>ROW()-ROW(RawDataGenPO[[#Headers],[No.]])</f>
        <v>935</v>
      </c>
      <c r="B936" s="35" t="s">
        <v>18</v>
      </c>
      <c r="C936" s="73">
        <v>45707</v>
      </c>
      <c r="F936" s="45">
        <v>45707</v>
      </c>
      <c r="G936" s="4" t="s">
        <v>2016</v>
      </c>
      <c r="H936" s="4" t="s">
        <v>2023</v>
      </c>
      <c r="I936" s="156">
        <f>IF(RawDataGenPO[[#This Row],[PO No.]]="","",RawDataGenPO[[#This Row],[DMY Create PR]]+7)</f>
        <v>45714</v>
      </c>
      <c r="J936" s="156"/>
      <c r="K936" s="153">
        <v>30</v>
      </c>
      <c r="L936" s="4" t="s">
        <v>1273</v>
      </c>
      <c r="M936" s="35" t="s">
        <v>146</v>
      </c>
      <c r="N936" s="35" t="s">
        <v>23</v>
      </c>
      <c r="O936" s="3">
        <v>7</v>
      </c>
      <c r="P936" s="124" t="s">
        <v>2027</v>
      </c>
      <c r="Q936" s="40">
        <v>1</v>
      </c>
      <c r="R936" s="4" t="s">
        <v>221</v>
      </c>
      <c r="S936" s="113">
        <f>RawDataGenPO[[#This Row],[Total price]]/RawDataGenPO[[#This Row],[Qty'']]</f>
        <v>720</v>
      </c>
      <c r="T936" s="46">
        <v>720</v>
      </c>
      <c r="U936" s="16"/>
      <c r="V936" s="35" t="s">
        <v>263</v>
      </c>
      <c r="W936" s="146" t="s">
        <v>9</v>
      </c>
      <c r="X936" s="4" t="s">
        <v>2025</v>
      </c>
      <c r="Y936" s="14">
        <v>45728</v>
      </c>
      <c r="AA936" s="191">
        <f>IF(RawDataGenPO[[#This Row],[Date Gen PO]]="","",RawDataGenPO[[#This Row],[Date recive bill]]-RawDataGenPO[[#This Row],[Date Gen PO]])</f>
        <v>14</v>
      </c>
      <c r="AB936" s="192" t="str">
        <f>IF(RawDataGenPO[[#This Row],[GRN-PO date (Day)]]&gt;RawDataGenPO[[#This Row],[Lead time delivery (day)]],"over deliverry","Ontime")</f>
        <v>Ontime</v>
      </c>
      <c r="AC936" s="195"/>
    </row>
    <row r="937" spans="1:29" ht="14.25" x14ac:dyDescent="0.25">
      <c r="A937" s="4">
        <f>ROW()-ROW(RawDataGenPO[[#Headers],[No.]])</f>
        <v>936</v>
      </c>
      <c r="B937" s="35" t="s">
        <v>18</v>
      </c>
      <c r="C937" s="73">
        <v>45707</v>
      </c>
      <c r="F937" s="45">
        <v>45707</v>
      </c>
      <c r="G937" s="4" t="s">
        <v>2016</v>
      </c>
      <c r="H937" s="4" t="s">
        <v>2023</v>
      </c>
      <c r="I937" s="156">
        <f>IF(RawDataGenPO[[#This Row],[PO No.]]="","",RawDataGenPO[[#This Row],[DMY Create PR]]+7)</f>
        <v>45714</v>
      </c>
      <c r="J937" s="156"/>
      <c r="K937" s="153">
        <v>30</v>
      </c>
      <c r="L937" s="4" t="s">
        <v>1273</v>
      </c>
      <c r="M937" s="35" t="s">
        <v>146</v>
      </c>
      <c r="N937" s="35" t="s">
        <v>23</v>
      </c>
      <c r="O937" s="3">
        <v>8</v>
      </c>
      <c r="P937" s="124" t="s">
        <v>2028</v>
      </c>
      <c r="Q937" s="40">
        <v>2</v>
      </c>
      <c r="R937" s="4" t="s">
        <v>221</v>
      </c>
      <c r="S937" s="113">
        <f>RawDataGenPO[[#This Row],[Total price]]/RawDataGenPO[[#This Row],[Qty'']]</f>
        <v>480</v>
      </c>
      <c r="T937" s="46">
        <v>960</v>
      </c>
      <c r="U937" s="16"/>
      <c r="V937" s="35" t="s">
        <v>263</v>
      </c>
      <c r="W937" s="146" t="s">
        <v>9</v>
      </c>
      <c r="X937" s="4" t="s">
        <v>2025</v>
      </c>
      <c r="Y937" s="14">
        <v>45728</v>
      </c>
      <c r="AA937" s="191">
        <f>IF(RawDataGenPO[[#This Row],[Date Gen PO]]="","",RawDataGenPO[[#This Row],[Date recive bill]]-RawDataGenPO[[#This Row],[Date Gen PO]])</f>
        <v>14</v>
      </c>
      <c r="AB937" s="192" t="str">
        <f>IF(RawDataGenPO[[#This Row],[GRN-PO date (Day)]]&gt;RawDataGenPO[[#This Row],[Lead time delivery (day)]],"over deliverry","Ontime")</f>
        <v>Ontime</v>
      </c>
      <c r="AC937" s="195"/>
    </row>
    <row r="938" spans="1:29" ht="71.25" x14ac:dyDescent="0.25">
      <c r="A938" s="4">
        <f>ROW()-ROW(RawDataGenPO[[#Headers],[No.]])</f>
        <v>937</v>
      </c>
      <c r="B938" s="35" t="s">
        <v>18</v>
      </c>
      <c r="C938" s="73">
        <v>45707</v>
      </c>
      <c r="F938" s="45">
        <v>45707</v>
      </c>
      <c r="G938" s="4" t="s">
        <v>2029</v>
      </c>
      <c r="H938" s="4" t="s">
        <v>2030</v>
      </c>
      <c r="I938" s="156">
        <f>IF(RawDataGenPO[[#This Row],[PO No.]]="","",RawDataGenPO[[#This Row],[DMY Create PR]]+7)</f>
        <v>45714</v>
      </c>
      <c r="J938" s="156"/>
      <c r="K938" s="153">
        <v>30</v>
      </c>
      <c r="L938" s="4" t="s">
        <v>489</v>
      </c>
      <c r="M938" s="35" t="s">
        <v>309</v>
      </c>
      <c r="N938" s="35" t="s">
        <v>22</v>
      </c>
      <c r="O938" s="3">
        <v>1</v>
      </c>
      <c r="P938" s="124" t="s">
        <v>2031</v>
      </c>
      <c r="Q938" s="40">
        <v>1</v>
      </c>
      <c r="R938" s="4" t="s">
        <v>481</v>
      </c>
      <c r="S938" s="113">
        <f>RawDataGenPO[[#This Row],[Total price]]/RawDataGenPO[[#This Row],[Qty'']]</f>
        <v>5250</v>
      </c>
      <c r="T938" s="46">
        <v>5250</v>
      </c>
      <c r="U938" s="16"/>
      <c r="V938" s="35" t="s">
        <v>505</v>
      </c>
      <c r="W938" s="146" t="s">
        <v>9</v>
      </c>
      <c r="X938" s="4" t="s">
        <v>2032</v>
      </c>
      <c r="Y938" s="14">
        <v>45727</v>
      </c>
      <c r="AA938" s="191">
        <f>IF(RawDataGenPO[[#This Row],[Date Gen PO]]="","",RawDataGenPO[[#This Row],[Date recive bill]]-RawDataGenPO[[#This Row],[Date Gen PO]])</f>
        <v>13</v>
      </c>
      <c r="AB938" s="192" t="str">
        <f>IF(RawDataGenPO[[#This Row],[GRN-PO date (Day)]]&gt;RawDataGenPO[[#This Row],[Lead time delivery (day)]],"over deliverry","Ontime")</f>
        <v>Ontime</v>
      </c>
      <c r="AC938" s="195"/>
    </row>
    <row r="939" spans="1:29" ht="28.5" x14ac:dyDescent="0.25">
      <c r="A939" s="4">
        <f>ROW()-ROW(RawDataGenPO[[#Headers],[No.]])</f>
        <v>938</v>
      </c>
      <c r="B939" s="35" t="s">
        <v>18</v>
      </c>
      <c r="C939" s="73">
        <v>45707</v>
      </c>
      <c r="F939" s="45">
        <v>45707</v>
      </c>
      <c r="G939" s="4" t="s">
        <v>2033</v>
      </c>
      <c r="H939" s="4" t="s">
        <v>2034</v>
      </c>
      <c r="I939" s="156">
        <f>IF(RawDataGenPO[[#This Row],[PO No.]]="","",RawDataGenPO[[#This Row],[DMY Create PR]]+7)</f>
        <v>45714</v>
      </c>
      <c r="J939" s="156"/>
      <c r="K939" s="153">
        <v>100</v>
      </c>
      <c r="L939" s="4" t="s">
        <v>145</v>
      </c>
      <c r="M939" s="35" t="s">
        <v>146</v>
      </c>
      <c r="N939" s="35" t="s">
        <v>23</v>
      </c>
      <c r="O939" s="3">
        <v>1</v>
      </c>
      <c r="P939" s="124" t="s">
        <v>2035</v>
      </c>
      <c r="Q939" s="40">
        <v>5</v>
      </c>
      <c r="R939" s="4" t="s">
        <v>1776</v>
      </c>
      <c r="S939" s="113">
        <f>RawDataGenPO[[#This Row],[Total price]]/RawDataGenPO[[#This Row],[Qty'']]</f>
        <v>262.14999999999998</v>
      </c>
      <c r="T939" s="46">
        <v>1310.75</v>
      </c>
      <c r="U939" s="16"/>
      <c r="V939" s="35" t="s">
        <v>1982</v>
      </c>
      <c r="W939" s="146" t="s">
        <v>9</v>
      </c>
      <c r="X939" s="4" t="s">
        <v>2036</v>
      </c>
      <c r="Y939" s="14">
        <v>45812</v>
      </c>
      <c r="AA939" s="191">
        <f>IF(RawDataGenPO[[#This Row],[Date Gen PO]]="","",RawDataGenPO[[#This Row],[Date recive bill]]-RawDataGenPO[[#This Row],[Date Gen PO]])</f>
        <v>98</v>
      </c>
      <c r="AB939" s="192" t="str">
        <f>IF(RawDataGenPO[[#This Row],[GRN-PO date (Day)]]&gt;RawDataGenPO[[#This Row],[Lead time delivery (day)]],"over deliverry","Ontime")</f>
        <v>Ontime</v>
      </c>
      <c r="AC939" s="195"/>
    </row>
    <row r="940" spans="1:29" ht="14.25" x14ac:dyDescent="0.25">
      <c r="A940" s="4">
        <f>ROW()-ROW(RawDataGenPO[[#Headers],[No.]])</f>
        <v>939</v>
      </c>
      <c r="B940" s="35" t="s">
        <v>18</v>
      </c>
      <c r="C940" s="73">
        <v>45707</v>
      </c>
      <c r="F940" s="45">
        <v>45707</v>
      </c>
      <c r="G940" s="4" t="s">
        <v>2033</v>
      </c>
      <c r="H940" s="4" t="s">
        <v>2034</v>
      </c>
      <c r="I940" s="156">
        <f>IF(RawDataGenPO[[#This Row],[PO No.]]="","",RawDataGenPO[[#This Row],[DMY Create PR]]+7)</f>
        <v>45714</v>
      </c>
      <c r="J940" s="156"/>
      <c r="K940" s="153">
        <v>100</v>
      </c>
      <c r="L940" s="4" t="s">
        <v>145</v>
      </c>
      <c r="M940" s="35" t="s">
        <v>146</v>
      </c>
      <c r="N940" s="35" t="s">
        <v>23</v>
      </c>
      <c r="O940" s="3">
        <v>2</v>
      </c>
      <c r="P940" s="124" t="s">
        <v>2037</v>
      </c>
      <c r="Q940" s="40">
        <v>2</v>
      </c>
      <c r="R940" s="4" t="s">
        <v>1776</v>
      </c>
      <c r="S940" s="113">
        <f>RawDataGenPO[[#This Row],[Total price]]/RawDataGenPO[[#This Row],[Qty'']]</f>
        <v>834.11</v>
      </c>
      <c r="T940" s="46">
        <v>1668.22</v>
      </c>
      <c r="U940" s="16"/>
      <c r="V940" s="35" t="s">
        <v>1982</v>
      </c>
      <c r="W940" s="146" t="s">
        <v>9</v>
      </c>
      <c r="X940" s="4" t="s">
        <v>2036</v>
      </c>
      <c r="Y940" s="14">
        <v>45812</v>
      </c>
      <c r="AA940" s="191">
        <f>IF(RawDataGenPO[[#This Row],[Date Gen PO]]="","",RawDataGenPO[[#This Row],[Date recive bill]]-RawDataGenPO[[#This Row],[Date Gen PO]])</f>
        <v>98</v>
      </c>
      <c r="AB940" s="192" t="str">
        <f>IF(RawDataGenPO[[#This Row],[GRN-PO date (Day)]]&gt;RawDataGenPO[[#This Row],[Lead time delivery (day)]],"over deliverry","Ontime")</f>
        <v>Ontime</v>
      </c>
      <c r="AC940" s="195"/>
    </row>
    <row r="941" spans="1:29" ht="14.25" x14ac:dyDescent="0.25">
      <c r="A941" s="4">
        <f>ROW()-ROW(RawDataGenPO[[#Headers],[No.]])</f>
        <v>940</v>
      </c>
      <c r="B941" s="35" t="s">
        <v>18</v>
      </c>
      <c r="C941" s="73">
        <v>45707</v>
      </c>
      <c r="F941" s="45">
        <v>45707</v>
      </c>
      <c r="G941" s="4" t="s">
        <v>2033</v>
      </c>
      <c r="H941" s="4" t="s">
        <v>2034</v>
      </c>
      <c r="I941" s="156">
        <f>IF(RawDataGenPO[[#This Row],[PO No.]]="","",RawDataGenPO[[#This Row],[DMY Create PR]]+7)</f>
        <v>45714</v>
      </c>
      <c r="J941" s="156"/>
      <c r="K941" s="153">
        <v>100</v>
      </c>
      <c r="L941" s="4" t="s">
        <v>145</v>
      </c>
      <c r="M941" s="35" t="s">
        <v>146</v>
      </c>
      <c r="N941" s="35" t="s">
        <v>23</v>
      </c>
      <c r="O941" s="3">
        <v>3</v>
      </c>
      <c r="P941" s="124" t="s">
        <v>2038</v>
      </c>
      <c r="Q941" s="40">
        <v>1</v>
      </c>
      <c r="R941" s="4" t="s">
        <v>1776</v>
      </c>
      <c r="S941" s="113">
        <f>RawDataGenPO[[#This Row],[Total price]]/RawDataGenPO[[#This Row],[Qty'']]</f>
        <v>1501.4</v>
      </c>
      <c r="T941" s="46">
        <v>1501.4</v>
      </c>
      <c r="U941" s="16"/>
      <c r="V941" s="35" t="s">
        <v>1982</v>
      </c>
      <c r="W941" s="146" t="s">
        <v>9</v>
      </c>
      <c r="X941" s="4" t="s">
        <v>2036</v>
      </c>
      <c r="Y941" s="14">
        <v>45812</v>
      </c>
      <c r="AA941" s="191">
        <f>IF(RawDataGenPO[[#This Row],[Date Gen PO]]="","",RawDataGenPO[[#This Row],[Date recive bill]]-RawDataGenPO[[#This Row],[Date Gen PO]])</f>
        <v>98</v>
      </c>
      <c r="AB941" s="192" t="str">
        <f>IF(RawDataGenPO[[#This Row],[GRN-PO date (Day)]]&gt;RawDataGenPO[[#This Row],[Lead time delivery (day)]],"over deliverry","Ontime")</f>
        <v>Ontime</v>
      </c>
      <c r="AC941" s="195"/>
    </row>
    <row r="942" spans="1:29" ht="44.25" customHeight="1" x14ac:dyDescent="0.25">
      <c r="A942" s="4">
        <f>ROW()-ROW(RawDataGenPO[[#Headers],[No.]])</f>
        <v>941</v>
      </c>
      <c r="B942" s="35" t="s">
        <v>18</v>
      </c>
      <c r="C942" s="73">
        <v>45707</v>
      </c>
      <c r="F942" s="45">
        <v>45707</v>
      </c>
      <c r="G942" s="4" t="s">
        <v>2039</v>
      </c>
      <c r="H942" s="4" t="s">
        <v>2040</v>
      </c>
      <c r="I942" s="156">
        <f>IF(RawDataGenPO[[#This Row],[PO No.]]="","",RawDataGenPO[[#This Row],[DMY Create PR]]+7)</f>
        <v>45714</v>
      </c>
      <c r="J942" s="156"/>
      <c r="K942" s="153">
        <v>30</v>
      </c>
      <c r="L942" s="4" t="s">
        <v>1273</v>
      </c>
      <c r="M942" s="35" t="s">
        <v>128</v>
      </c>
      <c r="N942" s="35" t="s">
        <v>71</v>
      </c>
      <c r="O942" s="3">
        <v>1</v>
      </c>
      <c r="P942" s="124" t="s">
        <v>2041</v>
      </c>
      <c r="Q942" s="40">
        <v>7</v>
      </c>
      <c r="R942" s="4" t="s">
        <v>1586</v>
      </c>
      <c r="S942" s="113">
        <f>RawDataGenPO[[#This Row],[Total price]]/RawDataGenPO[[#This Row],[Qty'']]</f>
        <v>522.5</v>
      </c>
      <c r="T942" s="46">
        <v>3657.5</v>
      </c>
      <c r="U942" s="16"/>
      <c r="V942" s="35" t="s">
        <v>2042</v>
      </c>
      <c r="W942" s="146" t="s">
        <v>9</v>
      </c>
      <c r="X942" s="4" t="s">
        <v>2043</v>
      </c>
      <c r="Y942" s="14">
        <v>45733</v>
      </c>
      <c r="AA942" s="191">
        <f>IF(RawDataGenPO[[#This Row],[Date Gen PO]]="","",RawDataGenPO[[#This Row],[Date recive bill]]-RawDataGenPO[[#This Row],[Date Gen PO]])</f>
        <v>19</v>
      </c>
      <c r="AB942" s="192" t="str">
        <f>IF(RawDataGenPO[[#This Row],[GRN-PO date (Day)]]&gt;RawDataGenPO[[#This Row],[Lead time delivery (day)]],"over deliverry","Ontime")</f>
        <v>Ontime</v>
      </c>
      <c r="AC942" s="195"/>
    </row>
    <row r="943" spans="1:29" ht="14.25" x14ac:dyDescent="0.25">
      <c r="A943" s="4">
        <f>ROW()-ROW(RawDataGenPO[[#Headers],[No.]])</f>
        <v>942</v>
      </c>
      <c r="B943" s="35" t="s">
        <v>18</v>
      </c>
      <c r="C943" s="73">
        <v>45707</v>
      </c>
      <c r="F943" s="45">
        <v>45707</v>
      </c>
      <c r="G943" s="4" t="s">
        <v>2044</v>
      </c>
      <c r="H943" s="4" t="s">
        <v>2040</v>
      </c>
      <c r="I943" s="156">
        <f>IF(RawDataGenPO[[#This Row],[PO No.]]="","",RawDataGenPO[[#This Row],[DMY Create PR]]+7)</f>
        <v>45714</v>
      </c>
      <c r="J943" s="156"/>
      <c r="K943" s="153">
        <f>IF(RawDataGenPO[[#This Row],[PO No.]]="","",10)</f>
        <v>10</v>
      </c>
      <c r="L943" s="4" t="s">
        <v>1273</v>
      </c>
      <c r="M943" s="35" t="s">
        <v>623</v>
      </c>
      <c r="N943" s="35" t="s">
        <v>39</v>
      </c>
      <c r="O943" s="3">
        <v>1</v>
      </c>
      <c r="P943" s="130" t="s">
        <v>2045</v>
      </c>
      <c r="Q943" s="40">
        <v>100</v>
      </c>
      <c r="R943" s="4" t="s">
        <v>1586</v>
      </c>
      <c r="S943" s="113">
        <f>RawDataGenPO[[#This Row],[Total price]]/RawDataGenPO[[#This Row],[Qty'']]</f>
        <v>143.66999999999999</v>
      </c>
      <c r="T943" s="46">
        <v>14367</v>
      </c>
      <c r="U943" s="16"/>
      <c r="V943" s="35" t="s">
        <v>162</v>
      </c>
      <c r="W943" s="146" t="s">
        <v>9</v>
      </c>
      <c r="X943" s="4" t="s">
        <v>2046</v>
      </c>
      <c r="Y943" s="14">
        <v>45721</v>
      </c>
      <c r="AA943" s="191">
        <f>IF(RawDataGenPO[[#This Row],[Date Gen PO]]="","",RawDataGenPO[[#This Row],[Date recive bill]]-RawDataGenPO[[#This Row],[Date Gen PO]])</f>
        <v>7</v>
      </c>
      <c r="AB943" s="192" t="str">
        <f>IF(RawDataGenPO[[#This Row],[GRN-PO date (Day)]]&gt;RawDataGenPO[[#This Row],[Lead time delivery (day)]],"over deliverry","Ontime")</f>
        <v>Ontime</v>
      </c>
      <c r="AC943" s="195"/>
    </row>
    <row r="944" spans="1:29" ht="14.25" x14ac:dyDescent="0.25">
      <c r="A944" s="4">
        <f>ROW()-ROW(RawDataGenPO[[#Headers],[No.]])</f>
        <v>943</v>
      </c>
      <c r="B944" s="35" t="s">
        <v>18</v>
      </c>
      <c r="C944" s="73">
        <v>45707</v>
      </c>
      <c r="F944" s="45">
        <v>45707</v>
      </c>
      <c r="G944" s="4" t="s">
        <v>2044</v>
      </c>
      <c r="H944" s="4" t="s">
        <v>2040</v>
      </c>
      <c r="I944" s="156">
        <f>IF(RawDataGenPO[[#This Row],[PO No.]]="","",RawDataGenPO[[#This Row],[DMY Create PR]]+7)</f>
        <v>45714</v>
      </c>
      <c r="J944" s="156"/>
      <c r="K944" s="153">
        <f>IF(RawDataGenPO[[#This Row],[PO No.]]="","",10)</f>
        <v>10</v>
      </c>
      <c r="L944" s="4" t="s">
        <v>1273</v>
      </c>
      <c r="M944" s="35" t="s">
        <v>623</v>
      </c>
      <c r="N944" s="35" t="s">
        <v>39</v>
      </c>
      <c r="O944" s="3">
        <v>2</v>
      </c>
      <c r="P944" s="130" t="s">
        <v>2047</v>
      </c>
      <c r="Q944" s="40">
        <v>100</v>
      </c>
      <c r="R944" s="4" t="s">
        <v>1586</v>
      </c>
      <c r="S944" s="113">
        <f>RawDataGenPO[[#This Row],[Total price]]/RawDataGenPO[[#This Row],[Qty'']]</f>
        <v>94.19</v>
      </c>
      <c r="T944" s="46">
        <v>9419</v>
      </c>
      <c r="U944" s="16"/>
      <c r="V944" s="35" t="s">
        <v>162</v>
      </c>
      <c r="W944" s="146" t="s">
        <v>9</v>
      </c>
      <c r="X944" s="4" t="s">
        <v>2046</v>
      </c>
      <c r="Y944" s="14">
        <v>45721</v>
      </c>
      <c r="AA944" s="191">
        <f>IF(RawDataGenPO[[#This Row],[Date Gen PO]]="","",RawDataGenPO[[#This Row],[Date recive bill]]-RawDataGenPO[[#This Row],[Date Gen PO]])</f>
        <v>7</v>
      </c>
      <c r="AB944" s="192" t="str">
        <f>IF(RawDataGenPO[[#This Row],[GRN-PO date (Day)]]&gt;RawDataGenPO[[#This Row],[Lead time delivery (day)]],"over deliverry","Ontime")</f>
        <v>Ontime</v>
      </c>
      <c r="AC944" s="195"/>
    </row>
    <row r="945" spans="1:29" ht="85.5" x14ac:dyDescent="0.25">
      <c r="A945" s="4">
        <f>ROW()-ROW(RawDataGenPO[[#Headers],[No.]])</f>
        <v>944</v>
      </c>
      <c r="B945" s="35" t="s">
        <v>18</v>
      </c>
      <c r="C945" s="73">
        <v>45707</v>
      </c>
      <c r="F945" s="45">
        <v>45707</v>
      </c>
      <c r="G945" s="4" t="s">
        <v>2048</v>
      </c>
      <c r="H945" s="4" t="s">
        <v>2049</v>
      </c>
      <c r="I945" s="156">
        <f>IF(RawDataGenPO[[#This Row],[PO No.]]="","",RawDataGenPO[[#This Row],[DMY Create PR]]+7)</f>
        <v>45714</v>
      </c>
      <c r="J945" s="156"/>
      <c r="K945" s="153">
        <v>60</v>
      </c>
      <c r="L945" s="4" t="s">
        <v>193</v>
      </c>
      <c r="M945" s="35" t="s">
        <v>623</v>
      </c>
      <c r="N945" s="35" t="s">
        <v>23</v>
      </c>
      <c r="O945" s="3">
        <v>1</v>
      </c>
      <c r="P945" s="124" t="s">
        <v>2050</v>
      </c>
      <c r="Q945" s="40">
        <v>1</v>
      </c>
      <c r="R945" s="4" t="s">
        <v>221</v>
      </c>
      <c r="S945" s="113">
        <f>RawDataGenPO[[#This Row],[Total price]]/RawDataGenPO[[#This Row],[Qty'']]</f>
        <v>10500</v>
      </c>
      <c r="T945" s="46">
        <v>10500</v>
      </c>
      <c r="U945" s="16"/>
      <c r="V945" s="35" t="s">
        <v>2051</v>
      </c>
      <c r="W945" s="146" t="s">
        <v>9</v>
      </c>
      <c r="X945" s="4" t="s">
        <v>2052</v>
      </c>
      <c r="Y945" s="14">
        <v>45747</v>
      </c>
      <c r="AA945" s="191">
        <f>IF(RawDataGenPO[[#This Row],[Date Gen PO]]="","",RawDataGenPO[[#This Row],[Date recive bill]]-RawDataGenPO[[#This Row],[Date Gen PO]])</f>
        <v>33</v>
      </c>
      <c r="AB945" s="192" t="str">
        <f>IF(RawDataGenPO[[#This Row],[GRN-PO date (Day)]]&gt;RawDataGenPO[[#This Row],[Lead time delivery (day)]],"over deliverry","Ontime")</f>
        <v>Ontime</v>
      </c>
      <c r="AC945" s="195"/>
    </row>
    <row r="946" spans="1:29" ht="114" x14ac:dyDescent="0.25">
      <c r="A946" s="4">
        <f>ROW()-ROW(RawDataGenPO[[#Headers],[No.]])</f>
        <v>945</v>
      </c>
      <c r="B946" s="35" t="s">
        <v>18</v>
      </c>
      <c r="C946" s="73">
        <v>45708</v>
      </c>
      <c r="F946" s="45">
        <v>45708</v>
      </c>
      <c r="G946" s="4" t="s">
        <v>2053</v>
      </c>
      <c r="H946" s="4" t="s">
        <v>2054</v>
      </c>
      <c r="I946" s="156">
        <f>IF(RawDataGenPO[[#This Row],[PO No.]]="","",RawDataGenPO[[#This Row],[DMY Create PR]]+7)</f>
        <v>45715</v>
      </c>
      <c r="J946" s="156"/>
      <c r="K946" s="153">
        <v>30</v>
      </c>
      <c r="L946" s="4" t="s">
        <v>2055</v>
      </c>
      <c r="M946" s="35" t="s">
        <v>128</v>
      </c>
      <c r="N946" s="35" t="s">
        <v>53</v>
      </c>
      <c r="O946" s="3">
        <v>1</v>
      </c>
      <c r="P946" s="124" t="s">
        <v>2056</v>
      </c>
      <c r="Q946" s="40">
        <v>1</v>
      </c>
      <c r="R946" s="4" t="s">
        <v>481</v>
      </c>
      <c r="S946" s="113">
        <f>RawDataGenPO[[#This Row],[Total price]]/RawDataGenPO[[#This Row],[Qty'']]</f>
        <v>49500</v>
      </c>
      <c r="T946" s="46">
        <v>49500</v>
      </c>
      <c r="U946" s="16"/>
      <c r="V946" s="35" t="s">
        <v>587</v>
      </c>
      <c r="W946" s="146" t="s">
        <v>9</v>
      </c>
      <c r="X946" s="4" t="s">
        <v>2057</v>
      </c>
      <c r="Y946" s="14">
        <v>45736</v>
      </c>
      <c r="AA946" s="191">
        <f>IF(RawDataGenPO[[#This Row],[Date Gen PO]]="","",RawDataGenPO[[#This Row],[Date recive bill]]-RawDataGenPO[[#This Row],[Date Gen PO]])</f>
        <v>21</v>
      </c>
      <c r="AB946" s="192" t="str">
        <f>IF(RawDataGenPO[[#This Row],[GRN-PO date (Day)]]&gt;RawDataGenPO[[#This Row],[Lead time delivery (day)]],"over deliverry","Ontime")</f>
        <v>Ontime</v>
      </c>
      <c r="AC946" s="195"/>
    </row>
    <row r="947" spans="1:29" ht="14.25" x14ac:dyDescent="0.25">
      <c r="A947" s="4">
        <f>ROW()-ROW(RawDataGenPO[[#Headers],[No.]])</f>
        <v>946</v>
      </c>
      <c r="B947" s="35" t="s">
        <v>18</v>
      </c>
      <c r="C947" s="73">
        <v>45712</v>
      </c>
      <c r="F947" s="45">
        <v>45712</v>
      </c>
      <c r="G947" s="4" t="s">
        <v>2058</v>
      </c>
      <c r="H947" s="4" t="s">
        <v>2059</v>
      </c>
      <c r="I947" s="156">
        <f>IF(RawDataGenPO[[#This Row],[PO No.]]="","",RawDataGenPO[[#This Row],[DMY Create PR]]+7)</f>
        <v>45719</v>
      </c>
      <c r="J947" s="156"/>
      <c r="K947" s="153">
        <v>90</v>
      </c>
      <c r="L947" s="4" t="s">
        <v>354</v>
      </c>
      <c r="M947" s="35" t="s">
        <v>187</v>
      </c>
      <c r="N947" s="35" t="s">
        <v>23</v>
      </c>
      <c r="O947" s="3">
        <v>1</v>
      </c>
      <c r="P947" s="124" t="s">
        <v>355</v>
      </c>
      <c r="Q947" s="40">
        <v>4</v>
      </c>
      <c r="R947" s="4" t="s">
        <v>290</v>
      </c>
      <c r="S947" s="113">
        <f>RawDataGenPO[[#This Row],[Total price]]/RawDataGenPO[[#This Row],[Qty'']]</f>
        <v>520</v>
      </c>
      <c r="T947" s="46">
        <v>2080</v>
      </c>
      <c r="U947" s="16"/>
      <c r="V947" s="35" t="s">
        <v>358</v>
      </c>
      <c r="W947" s="146" t="s">
        <v>9</v>
      </c>
      <c r="X947" s="4" t="s">
        <v>2060</v>
      </c>
      <c r="Y947" s="14">
        <v>45752</v>
      </c>
      <c r="AA947" s="191">
        <f>IF(RawDataGenPO[[#This Row],[Date Gen PO]]="","",RawDataGenPO[[#This Row],[Date recive bill]]-RawDataGenPO[[#This Row],[Date Gen PO]])</f>
        <v>33</v>
      </c>
      <c r="AB947" s="192" t="str">
        <f>IF(RawDataGenPO[[#This Row],[GRN-PO date (Day)]]&gt;RawDataGenPO[[#This Row],[Lead time delivery (day)]],"over deliverry","Ontime")</f>
        <v>Ontime</v>
      </c>
      <c r="AC947" s="195"/>
    </row>
    <row r="948" spans="1:29" ht="14.25" x14ac:dyDescent="0.25">
      <c r="A948" s="4">
        <f>ROW()-ROW(RawDataGenPO[[#Headers],[No.]])</f>
        <v>947</v>
      </c>
      <c r="B948" s="35" t="s">
        <v>18</v>
      </c>
      <c r="C948" s="73">
        <v>45714</v>
      </c>
      <c r="F948" s="45">
        <v>45714</v>
      </c>
      <c r="G948" s="4" t="s">
        <v>2061</v>
      </c>
      <c r="H948" s="4" t="s">
        <v>2062</v>
      </c>
      <c r="I948" s="156">
        <f>IF(RawDataGenPO[[#This Row],[PO No.]]="","",RawDataGenPO[[#This Row],[DMY Create PR]]+7)</f>
        <v>45721</v>
      </c>
      <c r="J948" s="156"/>
      <c r="K948" s="153">
        <v>30</v>
      </c>
      <c r="L948" s="4" t="s">
        <v>2063</v>
      </c>
      <c r="M948" s="35" t="s">
        <v>240</v>
      </c>
      <c r="N948" s="35" t="s">
        <v>21</v>
      </c>
      <c r="O948" s="3">
        <v>1</v>
      </c>
      <c r="P948" s="124" t="s">
        <v>2064</v>
      </c>
      <c r="Q948" s="40">
        <v>200</v>
      </c>
      <c r="R948" s="4" t="s">
        <v>304</v>
      </c>
      <c r="S948" s="113">
        <f>RawDataGenPO[[#This Row],[Total price]]/RawDataGenPO[[#This Row],[Qty'']]</f>
        <v>5.2</v>
      </c>
      <c r="T948" s="46">
        <v>1040</v>
      </c>
      <c r="U948" s="16"/>
      <c r="V948" s="35" t="s">
        <v>2065</v>
      </c>
      <c r="W948" s="146" t="s">
        <v>9</v>
      </c>
      <c r="X948" s="4" t="s">
        <v>2066</v>
      </c>
      <c r="Y948" s="14">
        <v>45733</v>
      </c>
      <c r="AA948" s="191">
        <f>IF(RawDataGenPO[[#This Row],[Date Gen PO]]="","",RawDataGenPO[[#This Row],[Date recive bill]]-RawDataGenPO[[#This Row],[Date Gen PO]])</f>
        <v>12</v>
      </c>
      <c r="AB948" s="192" t="str">
        <f>IF(RawDataGenPO[[#This Row],[GRN-PO date (Day)]]&gt;RawDataGenPO[[#This Row],[Lead time delivery (day)]],"over deliverry","Ontime")</f>
        <v>Ontime</v>
      </c>
      <c r="AC948" s="195"/>
    </row>
    <row r="949" spans="1:29" ht="14.25" x14ac:dyDescent="0.25">
      <c r="A949" s="4">
        <f>ROW()-ROW(RawDataGenPO[[#Headers],[No.]])</f>
        <v>948</v>
      </c>
      <c r="B949" s="35" t="s">
        <v>18</v>
      </c>
      <c r="C949" s="73">
        <v>45714</v>
      </c>
      <c r="F949" s="45">
        <v>45714</v>
      </c>
      <c r="G949" s="4" t="s">
        <v>2061</v>
      </c>
      <c r="H949" s="4" t="s">
        <v>2067</v>
      </c>
      <c r="I949" s="156">
        <f>IF(RawDataGenPO[[#This Row],[PO No.]]="","",RawDataGenPO[[#This Row],[DMY Create PR]]+7)</f>
        <v>45721</v>
      </c>
      <c r="J949" s="156"/>
      <c r="K949" s="153">
        <f>IF(RawDataGenPO[[#This Row],[PO No.]]="","",10)</f>
        <v>10</v>
      </c>
      <c r="L949" s="4" t="s">
        <v>2068</v>
      </c>
      <c r="M949" s="35" t="s">
        <v>309</v>
      </c>
      <c r="N949" s="35" t="s">
        <v>85</v>
      </c>
      <c r="O949" s="3">
        <v>2</v>
      </c>
      <c r="P949" s="124" t="s">
        <v>2069</v>
      </c>
      <c r="Q949" s="40">
        <v>2</v>
      </c>
      <c r="R949" s="4" t="s">
        <v>2070</v>
      </c>
      <c r="S949" s="113">
        <f>RawDataGenPO[[#This Row],[Total price]]/RawDataGenPO[[#This Row],[Qty'']]</f>
        <v>800</v>
      </c>
      <c r="T949" s="46">
        <v>1600</v>
      </c>
      <c r="U949" s="16"/>
      <c r="V949" s="35" t="s">
        <v>2071</v>
      </c>
      <c r="W949" s="146" t="s">
        <v>9</v>
      </c>
      <c r="X949" s="4" t="s">
        <v>2072</v>
      </c>
      <c r="Y949" s="14">
        <v>45730</v>
      </c>
      <c r="AA949" s="191">
        <f>IF(RawDataGenPO[[#This Row],[Date Gen PO]]="","",RawDataGenPO[[#This Row],[Date recive bill]]-RawDataGenPO[[#This Row],[Date Gen PO]])</f>
        <v>9</v>
      </c>
      <c r="AB949" s="192" t="str">
        <f>IF(RawDataGenPO[[#This Row],[GRN-PO date (Day)]]&gt;RawDataGenPO[[#This Row],[Lead time delivery (day)]],"over deliverry","Ontime")</f>
        <v>Ontime</v>
      </c>
      <c r="AC949" s="195"/>
    </row>
    <row r="950" spans="1:29" ht="85.5" x14ac:dyDescent="0.25">
      <c r="A950" s="4">
        <f>ROW()-ROW(RawDataGenPO[[#Headers],[No.]])</f>
        <v>949</v>
      </c>
      <c r="B950" s="35" t="s">
        <v>18</v>
      </c>
      <c r="C950" s="73">
        <v>45716</v>
      </c>
      <c r="F950" s="45">
        <v>45716</v>
      </c>
      <c r="G950" s="4" t="s">
        <v>2073</v>
      </c>
      <c r="H950" s="4" t="s">
        <v>2074</v>
      </c>
      <c r="I950" s="156">
        <f>IF(RawDataGenPO[[#This Row],[PO No.]]="","",RawDataGenPO[[#This Row],[DMY Create PR]]+7)</f>
        <v>45723</v>
      </c>
      <c r="J950" s="156"/>
      <c r="K950" s="153">
        <v>120</v>
      </c>
      <c r="L950" s="4" t="s">
        <v>193</v>
      </c>
      <c r="M950" s="35" t="s">
        <v>128</v>
      </c>
      <c r="N950" s="35" t="s">
        <v>57</v>
      </c>
      <c r="O950" s="3">
        <v>1</v>
      </c>
      <c r="P950" s="130" t="s">
        <v>2075</v>
      </c>
      <c r="Q950" s="40">
        <v>1</v>
      </c>
      <c r="R950" s="4" t="s">
        <v>481</v>
      </c>
      <c r="S950" s="113">
        <f>RawDataGenPO[[#This Row],[Total price]]/RawDataGenPO[[#This Row],[Qty'']]</f>
        <v>65000</v>
      </c>
      <c r="T950" s="46">
        <v>65000</v>
      </c>
      <c r="U950" s="16"/>
      <c r="V950" s="35" t="s">
        <v>2076</v>
      </c>
      <c r="W950" s="146" t="s">
        <v>9</v>
      </c>
      <c r="X950" s="4" t="s">
        <v>2077</v>
      </c>
      <c r="Y950" s="14">
        <v>45911</v>
      </c>
      <c r="AA950" s="191">
        <f>IF(RawDataGenPO[[#This Row],[Date Gen PO]]="","",RawDataGenPO[[#This Row],[Date recive bill]]-RawDataGenPO[[#This Row],[Date Gen PO]])</f>
        <v>188</v>
      </c>
      <c r="AB950" s="192" t="str">
        <f>IF(RawDataGenPO[[#This Row],[GRN-PO date (Day)]]&gt;RawDataGenPO[[#This Row],[Lead time delivery (day)]],"over deliverry","Ontime")</f>
        <v>over deliverry</v>
      </c>
      <c r="AC950" s="195"/>
    </row>
    <row r="951" spans="1:29" ht="14.25" x14ac:dyDescent="0.25">
      <c r="A951" s="4">
        <f>ROW()-ROW(RawDataGenPO[[#Headers],[No.]])</f>
        <v>950</v>
      </c>
      <c r="B951" s="35" t="s">
        <v>18</v>
      </c>
      <c r="C951" s="73">
        <v>45716</v>
      </c>
      <c r="F951" s="45">
        <v>45716</v>
      </c>
      <c r="G951" s="4" t="s">
        <v>2078</v>
      </c>
      <c r="H951" s="4" t="s">
        <v>2079</v>
      </c>
      <c r="I951" s="156">
        <f>IF(RawDataGenPO[[#This Row],[PO No.]]="","",RawDataGenPO[[#This Row],[DMY Create PR]]+7)</f>
        <v>45723</v>
      </c>
      <c r="J951" s="156"/>
      <c r="K951" s="153">
        <f>IF(RawDataGenPO[[#This Row],[PO No.]]="","",10)</f>
        <v>10</v>
      </c>
      <c r="L951" s="4" t="s">
        <v>193</v>
      </c>
      <c r="M951" s="35" t="s">
        <v>623</v>
      </c>
      <c r="N951" s="35" t="s">
        <v>23</v>
      </c>
      <c r="O951" s="3">
        <v>1</v>
      </c>
      <c r="P951" s="124" t="s">
        <v>2080</v>
      </c>
      <c r="Q951" s="40">
        <v>1</v>
      </c>
      <c r="R951" s="4" t="s">
        <v>221</v>
      </c>
      <c r="S951" s="113">
        <f>RawDataGenPO[[#This Row],[Total price]]/RawDataGenPO[[#This Row],[Qty'']]</f>
        <v>3800</v>
      </c>
      <c r="T951" s="46">
        <v>3800</v>
      </c>
      <c r="U951" s="16"/>
      <c r="V951" s="35" t="s">
        <v>235</v>
      </c>
      <c r="W951" s="146" t="s">
        <v>9</v>
      </c>
      <c r="X951" s="4" t="s">
        <v>2081</v>
      </c>
      <c r="Y951" s="14">
        <v>45730</v>
      </c>
      <c r="AA951" s="191">
        <f>IF(RawDataGenPO[[#This Row],[Date Gen PO]]="","",RawDataGenPO[[#This Row],[Date recive bill]]-RawDataGenPO[[#This Row],[Date Gen PO]])</f>
        <v>7</v>
      </c>
      <c r="AB951" s="192" t="str">
        <f>IF(RawDataGenPO[[#This Row],[GRN-PO date (Day)]]&gt;RawDataGenPO[[#This Row],[Lead time delivery (day)]],"over deliverry","Ontime")</f>
        <v>Ontime</v>
      </c>
      <c r="AC951" s="195"/>
    </row>
    <row r="952" spans="1:29" ht="28.5" x14ac:dyDescent="0.25">
      <c r="A952" s="4">
        <f>ROW()-ROW(RawDataGenPO[[#Headers],[No.]])</f>
        <v>951</v>
      </c>
      <c r="B952" s="35" t="s">
        <v>18</v>
      </c>
      <c r="C952" s="73">
        <v>45716</v>
      </c>
      <c r="F952" s="45">
        <v>45716</v>
      </c>
      <c r="G952" s="4" t="s">
        <v>2078</v>
      </c>
      <c r="H952" s="4" t="s">
        <v>2079</v>
      </c>
      <c r="I952" s="156">
        <f>IF(RawDataGenPO[[#This Row],[PO No.]]="","",RawDataGenPO[[#This Row],[DMY Create PR]]+7)</f>
        <v>45723</v>
      </c>
      <c r="J952" s="156"/>
      <c r="K952" s="153">
        <f>IF(RawDataGenPO[[#This Row],[PO No.]]="","",10)</f>
        <v>10</v>
      </c>
      <c r="L952" s="4" t="s">
        <v>193</v>
      </c>
      <c r="M952" s="35" t="s">
        <v>623</v>
      </c>
      <c r="N952" s="35" t="s">
        <v>23</v>
      </c>
      <c r="O952" s="3">
        <v>2</v>
      </c>
      <c r="P952" s="124" t="s">
        <v>2082</v>
      </c>
      <c r="Q952" s="40">
        <v>1</v>
      </c>
      <c r="R952" s="4" t="s">
        <v>221</v>
      </c>
      <c r="S952" s="113">
        <f>RawDataGenPO[[#This Row],[Total price]]/RawDataGenPO[[#This Row],[Qty'']]</f>
        <v>1440</v>
      </c>
      <c r="T952" s="46">
        <v>1440</v>
      </c>
      <c r="U952" s="16"/>
      <c r="V952" s="35" t="s">
        <v>235</v>
      </c>
      <c r="W952" s="146" t="s">
        <v>9</v>
      </c>
      <c r="X952" s="4" t="s">
        <v>2081</v>
      </c>
      <c r="Y952" s="14">
        <v>45730</v>
      </c>
      <c r="AA952" s="191">
        <f>IF(RawDataGenPO[[#This Row],[Date Gen PO]]="","",RawDataGenPO[[#This Row],[Date recive bill]]-RawDataGenPO[[#This Row],[Date Gen PO]])</f>
        <v>7</v>
      </c>
      <c r="AB952" s="192" t="str">
        <f>IF(RawDataGenPO[[#This Row],[GRN-PO date (Day)]]&gt;RawDataGenPO[[#This Row],[Lead time delivery (day)]],"over deliverry","Ontime")</f>
        <v>Ontime</v>
      </c>
      <c r="AC952" s="195"/>
    </row>
    <row r="953" spans="1:29" ht="14.25" x14ac:dyDescent="0.25">
      <c r="A953" s="4">
        <f>ROW()-ROW(RawDataGenPO[[#Headers],[No.]])</f>
        <v>952</v>
      </c>
      <c r="B953" s="35" t="s">
        <v>18</v>
      </c>
      <c r="C953" s="73">
        <v>45716</v>
      </c>
      <c r="F953" s="45">
        <v>45716</v>
      </c>
      <c r="G953" s="4" t="s">
        <v>2083</v>
      </c>
      <c r="H953" s="4" t="s">
        <v>2084</v>
      </c>
      <c r="I953" s="156">
        <f>IF(RawDataGenPO[[#This Row],[PO No.]]="","",RawDataGenPO[[#This Row],[DMY Create PR]]+7)</f>
        <v>45723</v>
      </c>
      <c r="J953" s="156"/>
      <c r="K953" s="153">
        <v>30</v>
      </c>
      <c r="L953" s="4" t="s">
        <v>1273</v>
      </c>
      <c r="M953" s="35" t="s">
        <v>623</v>
      </c>
      <c r="N953" s="35" t="s">
        <v>39</v>
      </c>
      <c r="O953" s="3">
        <v>1</v>
      </c>
      <c r="P953" s="124" t="s">
        <v>2085</v>
      </c>
      <c r="Q953" s="40">
        <v>20</v>
      </c>
      <c r="R953" s="4" t="s">
        <v>221</v>
      </c>
      <c r="S953" s="113">
        <f>RawDataGenPO[[#This Row],[Total price]]/RawDataGenPO[[#This Row],[Qty'']]</f>
        <v>135</v>
      </c>
      <c r="T953" s="46">
        <v>2700</v>
      </c>
      <c r="U953" s="16"/>
      <c r="V953" s="35" t="s">
        <v>162</v>
      </c>
      <c r="W953" s="146" t="s">
        <v>9</v>
      </c>
      <c r="X953" s="4" t="s">
        <v>2086</v>
      </c>
      <c r="Y953" s="14">
        <v>45735</v>
      </c>
      <c r="AA953" s="191">
        <f>IF(RawDataGenPO[[#This Row],[Date Gen PO]]="","",RawDataGenPO[[#This Row],[Date recive bill]]-RawDataGenPO[[#This Row],[Date Gen PO]])</f>
        <v>12</v>
      </c>
      <c r="AB953" s="192" t="str">
        <f>IF(RawDataGenPO[[#This Row],[GRN-PO date (Day)]]&gt;RawDataGenPO[[#This Row],[Lead time delivery (day)]],"over deliverry","Ontime")</f>
        <v>Ontime</v>
      </c>
      <c r="AC953" s="195"/>
    </row>
    <row r="954" spans="1:29" ht="14.25" x14ac:dyDescent="0.25">
      <c r="A954" s="4">
        <f>ROW()-ROW(RawDataGenPO[[#Headers],[No.]])</f>
        <v>953</v>
      </c>
      <c r="B954" s="35" t="s">
        <v>18</v>
      </c>
      <c r="C954" s="73">
        <v>45716</v>
      </c>
      <c r="F954" s="45">
        <v>45716</v>
      </c>
      <c r="G954" s="4" t="s">
        <v>2083</v>
      </c>
      <c r="H954" s="4" t="s">
        <v>2084</v>
      </c>
      <c r="I954" s="156">
        <f>IF(RawDataGenPO[[#This Row],[PO No.]]="","",RawDataGenPO[[#This Row],[DMY Create PR]]+7)</f>
        <v>45723</v>
      </c>
      <c r="J954" s="156"/>
      <c r="K954" s="153">
        <v>30</v>
      </c>
      <c r="L954" s="4" t="s">
        <v>1273</v>
      </c>
      <c r="M954" s="35" t="s">
        <v>623</v>
      </c>
      <c r="N954" s="35" t="s">
        <v>39</v>
      </c>
      <c r="O954" s="3">
        <v>2</v>
      </c>
      <c r="P954" s="124" t="s">
        <v>2087</v>
      </c>
      <c r="Q954" s="40">
        <v>2</v>
      </c>
      <c r="R954" s="4" t="s">
        <v>221</v>
      </c>
      <c r="S954" s="113">
        <f>RawDataGenPO[[#This Row],[Total price]]/RawDataGenPO[[#This Row],[Qty'']]</f>
        <v>475</v>
      </c>
      <c r="T954" s="46">
        <v>950</v>
      </c>
      <c r="U954" s="16"/>
      <c r="V954" s="35" t="s">
        <v>162</v>
      </c>
      <c r="W954" s="146" t="s">
        <v>9</v>
      </c>
      <c r="X954" s="4" t="s">
        <v>2086</v>
      </c>
      <c r="Y954" s="14">
        <v>45735</v>
      </c>
      <c r="AA954" s="191">
        <f>IF(RawDataGenPO[[#This Row],[Date Gen PO]]="","",RawDataGenPO[[#This Row],[Date recive bill]]-RawDataGenPO[[#This Row],[Date Gen PO]])</f>
        <v>12</v>
      </c>
      <c r="AB954" s="192" t="str">
        <f>IF(RawDataGenPO[[#This Row],[GRN-PO date (Day)]]&gt;RawDataGenPO[[#This Row],[Lead time delivery (day)]],"over deliverry","Ontime")</f>
        <v>Ontime</v>
      </c>
      <c r="AC954" s="195"/>
    </row>
    <row r="955" spans="1:29" ht="14.25" x14ac:dyDescent="0.25">
      <c r="A955" s="4">
        <f>ROW()-ROW(RawDataGenPO[[#Headers],[No.]])</f>
        <v>954</v>
      </c>
      <c r="B955" s="35" t="s">
        <v>18</v>
      </c>
      <c r="C955" s="73">
        <v>45716</v>
      </c>
      <c r="F955" s="45">
        <v>45716</v>
      </c>
      <c r="G955" s="4" t="s">
        <v>2083</v>
      </c>
      <c r="H955" s="4" t="s">
        <v>2084</v>
      </c>
      <c r="I955" s="156">
        <f>IF(RawDataGenPO[[#This Row],[PO No.]]="","",RawDataGenPO[[#This Row],[DMY Create PR]]+7)</f>
        <v>45723</v>
      </c>
      <c r="J955" s="156"/>
      <c r="K955" s="153">
        <v>30</v>
      </c>
      <c r="L955" s="4" t="s">
        <v>1273</v>
      </c>
      <c r="M955" s="35" t="s">
        <v>623</v>
      </c>
      <c r="N955" s="35" t="s">
        <v>39</v>
      </c>
      <c r="O955" s="3">
        <v>3</v>
      </c>
      <c r="P955" s="124" t="s">
        <v>2088</v>
      </c>
      <c r="Q955" s="40">
        <v>20</v>
      </c>
      <c r="R955" s="4" t="s">
        <v>221</v>
      </c>
      <c r="S955" s="113">
        <f>RawDataGenPO[[#This Row],[Total price]]/RawDataGenPO[[#This Row],[Qty'']]</f>
        <v>13</v>
      </c>
      <c r="T955" s="46">
        <v>260</v>
      </c>
      <c r="U955" s="16"/>
      <c r="V955" s="35" t="s">
        <v>162</v>
      </c>
      <c r="W955" s="146" t="s">
        <v>9</v>
      </c>
      <c r="X955" s="4" t="s">
        <v>2086</v>
      </c>
      <c r="Y955" s="14">
        <v>45735</v>
      </c>
      <c r="AA955" s="191">
        <f>IF(RawDataGenPO[[#This Row],[Date Gen PO]]="","",RawDataGenPO[[#This Row],[Date recive bill]]-RawDataGenPO[[#This Row],[Date Gen PO]])</f>
        <v>12</v>
      </c>
      <c r="AB955" s="192" t="str">
        <f>IF(RawDataGenPO[[#This Row],[GRN-PO date (Day)]]&gt;RawDataGenPO[[#This Row],[Lead time delivery (day)]],"over deliverry","Ontime")</f>
        <v>Ontime</v>
      </c>
      <c r="AC955" s="195"/>
    </row>
    <row r="956" spans="1:29" ht="14.25" x14ac:dyDescent="0.25">
      <c r="A956" s="4">
        <f>ROW()-ROW(RawDataGenPO[[#Headers],[No.]])</f>
        <v>955</v>
      </c>
      <c r="B956" s="35" t="s">
        <v>18</v>
      </c>
      <c r="C956" s="73">
        <v>45716</v>
      </c>
      <c r="F956" s="45">
        <v>45716</v>
      </c>
      <c r="G956" s="4" t="s">
        <v>2083</v>
      </c>
      <c r="H956" s="4" t="s">
        <v>2084</v>
      </c>
      <c r="I956" s="156">
        <f>IF(RawDataGenPO[[#This Row],[PO No.]]="","",RawDataGenPO[[#This Row],[DMY Create PR]]+7)</f>
        <v>45723</v>
      </c>
      <c r="J956" s="156"/>
      <c r="K956" s="153">
        <v>30</v>
      </c>
      <c r="L956" s="4" t="s">
        <v>1273</v>
      </c>
      <c r="M956" s="35" t="s">
        <v>623</v>
      </c>
      <c r="N956" s="35" t="s">
        <v>39</v>
      </c>
      <c r="O956" s="3">
        <v>4</v>
      </c>
      <c r="P956" s="124" t="s">
        <v>2089</v>
      </c>
      <c r="Q956" s="40">
        <v>20</v>
      </c>
      <c r="R956" s="4" t="s">
        <v>221</v>
      </c>
      <c r="S956" s="113">
        <f>RawDataGenPO[[#This Row],[Total price]]/RawDataGenPO[[#This Row],[Qty'']]</f>
        <v>18</v>
      </c>
      <c r="T956" s="46">
        <v>360</v>
      </c>
      <c r="U956" s="16"/>
      <c r="V956" s="35" t="s">
        <v>162</v>
      </c>
      <c r="W956" s="146" t="s">
        <v>9</v>
      </c>
      <c r="X956" s="4" t="s">
        <v>2086</v>
      </c>
      <c r="Y956" s="14">
        <v>45735</v>
      </c>
      <c r="AA956" s="191">
        <f>IF(RawDataGenPO[[#This Row],[Date Gen PO]]="","",RawDataGenPO[[#This Row],[Date recive bill]]-RawDataGenPO[[#This Row],[Date Gen PO]])</f>
        <v>12</v>
      </c>
      <c r="AB956" s="192" t="str">
        <f>IF(RawDataGenPO[[#This Row],[GRN-PO date (Day)]]&gt;RawDataGenPO[[#This Row],[Lead time delivery (day)]],"over deliverry","Ontime")</f>
        <v>Ontime</v>
      </c>
      <c r="AC956" s="195"/>
    </row>
    <row r="957" spans="1:29" ht="28.5" x14ac:dyDescent="0.25">
      <c r="A957" s="4">
        <f>ROW()-ROW(RawDataGenPO[[#Headers],[No.]])</f>
        <v>956</v>
      </c>
      <c r="B957" s="35" t="s">
        <v>18</v>
      </c>
      <c r="C957" s="73">
        <v>45716</v>
      </c>
      <c r="F957" s="45">
        <v>45716</v>
      </c>
      <c r="G957" s="4" t="s">
        <v>2090</v>
      </c>
      <c r="H957" s="4" t="s">
        <v>2091</v>
      </c>
      <c r="I957" s="156">
        <f>IF(RawDataGenPO[[#This Row],[PO No.]]="","",RawDataGenPO[[#This Row],[DMY Create PR]]+7)</f>
        <v>45723</v>
      </c>
      <c r="J957" s="156"/>
      <c r="K957" s="153">
        <v>30</v>
      </c>
      <c r="L957" s="4" t="s">
        <v>1273</v>
      </c>
      <c r="M957" s="35" t="s">
        <v>128</v>
      </c>
      <c r="N957" s="35" t="s">
        <v>86</v>
      </c>
      <c r="O957" s="3">
        <v>1</v>
      </c>
      <c r="P957" s="124" t="s">
        <v>2092</v>
      </c>
      <c r="Q957" s="40">
        <v>1</v>
      </c>
      <c r="R957" s="4" t="s">
        <v>221</v>
      </c>
      <c r="S957" s="113">
        <f>RawDataGenPO[[#This Row],[Total price]]/RawDataGenPO[[#This Row],[Qty'']]</f>
        <v>16448</v>
      </c>
      <c r="T957" s="46">
        <v>16448</v>
      </c>
      <c r="U957" s="16"/>
      <c r="V957" s="35" t="s">
        <v>1033</v>
      </c>
      <c r="W957" s="146" t="s">
        <v>9</v>
      </c>
      <c r="X957" s="4" t="s">
        <v>2093</v>
      </c>
      <c r="Y957" s="14">
        <v>45745</v>
      </c>
      <c r="AA957" s="191">
        <f>IF(RawDataGenPO[[#This Row],[Date Gen PO]]="","",RawDataGenPO[[#This Row],[Date recive bill]]-RawDataGenPO[[#This Row],[Date Gen PO]])</f>
        <v>22</v>
      </c>
      <c r="AB957" s="192" t="str">
        <f>IF(RawDataGenPO[[#This Row],[GRN-PO date (Day)]]&gt;RawDataGenPO[[#This Row],[Lead time delivery (day)]],"over deliverry","Ontime")</f>
        <v>Ontime</v>
      </c>
      <c r="AC957" s="195"/>
    </row>
    <row r="958" spans="1:29" ht="14.25" x14ac:dyDescent="0.25">
      <c r="A958" s="4">
        <f>ROW()-ROW(RawDataGenPO[[#Headers],[No.]])</f>
        <v>957</v>
      </c>
      <c r="B958" s="35" t="s">
        <v>18</v>
      </c>
      <c r="C958" s="73">
        <v>45716</v>
      </c>
      <c r="F958" s="45">
        <v>45716</v>
      </c>
      <c r="G958" s="4" t="s">
        <v>2094</v>
      </c>
      <c r="H958" s="4" t="s">
        <v>2095</v>
      </c>
      <c r="I958" s="156">
        <f>IF(RawDataGenPO[[#This Row],[PO No.]]="","",RawDataGenPO[[#This Row],[DMY Create PR]]+7)</f>
        <v>45723</v>
      </c>
      <c r="J958" s="156"/>
      <c r="K958" s="153">
        <f>IF(RawDataGenPO[[#This Row],[PO No.]]="","",10)</f>
        <v>10</v>
      </c>
      <c r="L958" s="4" t="s">
        <v>1273</v>
      </c>
      <c r="M958" s="35" t="s">
        <v>128</v>
      </c>
      <c r="N958" s="35" t="s">
        <v>31</v>
      </c>
      <c r="O958" s="3">
        <v>1</v>
      </c>
      <c r="P958" s="124" t="s">
        <v>2096</v>
      </c>
      <c r="Q958" s="40">
        <v>1</v>
      </c>
      <c r="R958" s="4" t="s">
        <v>1776</v>
      </c>
      <c r="S958" s="113">
        <f>RawDataGenPO[[#This Row],[Total price]]/RawDataGenPO[[#This Row],[Qty'']]</f>
        <v>8400</v>
      </c>
      <c r="T958" s="46">
        <v>8400</v>
      </c>
      <c r="U958" s="16"/>
      <c r="V958" s="35" t="s">
        <v>416</v>
      </c>
      <c r="W958" s="146" t="s">
        <v>9</v>
      </c>
      <c r="X958" s="4" t="s">
        <v>2097</v>
      </c>
      <c r="Y958" s="14">
        <v>45733</v>
      </c>
      <c r="AA958" s="191">
        <f>IF(RawDataGenPO[[#This Row],[Date Gen PO]]="","",RawDataGenPO[[#This Row],[Date recive bill]]-RawDataGenPO[[#This Row],[Date Gen PO]])</f>
        <v>10</v>
      </c>
      <c r="AB958" s="192" t="str">
        <f>IF(RawDataGenPO[[#This Row],[GRN-PO date (Day)]]&gt;RawDataGenPO[[#This Row],[Lead time delivery (day)]],"over deliverry","Ontime")</f>
        <v>Ontime</v>
      </c>
      <c r="AC958" s="195"/>
    </row>
    <row r="959" spans="1:29" ht="14.25" x14ac:dyDescent="0.25">
      <c r="A959" s="4">
        <f>ROW()-ROW(RawDataGenPO[[#Headers],[No.]])</f>
        <v>958</v>
      </c>
      <c r="B959" s="35" t="s">
        <v>18</v>
      </c>
      <c r="C959" s="73">
        <v>45716</v>
      </c>
      <c r="F959" s="45">
        <v>45716</v>
      </c>
      <c r="G959" s="4" t="s">
        <v>2094</v>
      </c>
      <c r="H959" s="4" t="s">
        <v>2095</v>
      </c>
      <c r="I959" s="156">
        <f>IF(RawDataGenPO[[#This Row],[PO No.]]="","",RawDataGenPO[[#This Row],[DMY Create PR]]+7)</f>
        <v>45723</v>
      </c>
      <c r="J959" s="156"/>
      <c r="K959" s="153">
        <f>IF(RawDataGenPO[[#This Row],[PO No.]]="","",10)</f>
        <v>10</v>
      </c>
      <c r="L959" s="4" t="s">
        <v>1273</v>
      </c>
      <c r="M959" s="35" t="s">
        <v>128</v>
      </c>
      <c r="N959" s="35" t="s">
        <v>31</v>
      </c>
      <c r="O959" s="3">
        <v>2</v>
      </c>
      <c r="P959" s="124" t="s">
        <v>2098</v>
      </c>
      <c r="Q959" s="40">
        <v>1</v>
      </c>
      <c r="R959" s="4" t="s">
        <v>1776</v>
      </c>
      <c r="S959" s="113">
        <f>RawDataGenPO[[#This Row],[Total price]]/RawDataGenPO[[#This Row],[Qty'']]</f>
        <v>13700</v>
      </c>
      <c r="T959" s="46">
        <v>13700</v>
      </c>
      <c r="U959" s="16"/>
      <c r="V959" s="35" t="s">
        <v>416</v>
      </c>
      <c r="W959" s="146" t="s">
        <v>9</v>
      </c>
      <c r="X959" s="4" t="s">
        <v>2097</v>
      </c>
      <c r="Y959" s="14">
        <v>45733</v>
      </c>
      <c r="AA959" s="191">
        <f>IF(RawDataGenPO[[#This Row],[Date Gen PO]]="","",RawDataGenPO[[#This Row],[Date recive bill]]-RawDataGenPO[[#This Row],[Date Gen PO]])</f>
        <v>10</v>
      </c>
      <c r="AB959" s="192" t="str">
        <f>IF(RawDataGenPO[[#This Row],[GRN-PO date (Day)]]&gt;RawDataGenPO[[#This Row],[Lead time delivery (day)]],"over deliverry","Ontime")</f>
        <v>Ontime</v>
      </c>
      <c r="AC959" s="195"/>
    </row>
    <row r="960" spans="1:29" ht="14.25" x14ac:dyDescent="0.25">
      <c r="A960" s="4">
        <f>ROW()-ROW(RawDataGenPO[[#Headers],[No.]])</f>
        <v>959</v>
      </c>
      <c r="B960" s="35" t="s">
        <v>18</v>
      </c>
      <c r="C960" s="73">
        <v>45716</v>
      </c>
      <c r="F960" s="45">
        <v>45716</v>
      </c>
      <c r="G960" s="4" t="s">
        <v>2094</v>
      </c>
      <c r="H960" s="4" t="s">
        <v>2095</v>
      </c>
      <c r="I960" s="156">
        <f>IF(RawDataGenPO[[#This Row],[PO No.]]="","",RawDataGenPO[[#This Row],[DMY Create PR]]+7)</f>
        <v>45723</v>
      </c>
      <c r="J960" s="156"/>
      <c r="K960" s="153">
        <f>IF(RawDataGenPO[[#This Row],[PO No.]]="","",10)</f>
        <v>10</v>
      </c>
      <c r="L960" s="4" t="s">
        <v>1273</v>
      </c>
      <c r="M960" s="35" t="s">
        <v>128</v>
      </c>
      <c r="N960" s="35" t="s">
        <v>31</v>
      </c>
      <c r="O960" s="3">
        <v>3</v>
      </c>
      <c r="P960" s="124" t="s">
        <v>688</v>
      </c>
      <c r="Q960" s="40">
        <v>1</v>
      </c>
      <c r="R960" s="4" t="s">
        <v>481</v>
      </c>
      <c r="S960" s="113">
        <f>RawDataGenPO[[#This Row],[Total price]]/RawDataGenPO[[#This Row],[Qty'']]</f>
        <v>3000</v>
      </c>
      <c r="T960" s="46">
        <v>3000</v>
      </c>
      <c r="U960" s="16"/>
      <c r="V960" s="35" t="s">
        <v>416</v>
      </c>
      <c r="W960" s="146" t="s">
        <v>9</v>
      </c>
      <c r="X960" s="4" t="s">
        <v>2099</v>
      </c>
      <c r="Y960" s="14">
        <v>45733</v>
      </c>
      <c r="AA960" s="191">
        <f>IF(RawDataGenPO[[#This Row],[Date Gen PO]]="","",RawDataGenPO[[#This Row],[Date recive bill]]-RawDataGenPO[[#This Row],[Date Gen PO]])</f>
        <v>10</v>
      </c>
      <c r="AB960" s="192" t="str">
        <f>IF(RawDataGenPO[[#This Row],[GRN-PO date (Day)]]&gt;RawDataGenPO[[#This Row],[Lead time delivery (day)]],"over deliverry","Ontime")</f>
        <v>Ontime</v>
      </c>
      <c r="AC960" s="195"/>
    </row>
    <row r="961" spans="1:29" ht="14.25" x14ac:dyDescent="0.25">
      <c r="A961" s="4">
        <f>ROW()-ROW(RawDataGenPO[[#Headers],[No.]])</f>
        <v>960</v>
      </c>
      <c r="B961" s="35" t="s">
        <v>18</v>
      </c>
      <c r="C961" s="73">
        <v>45716</v>
      </c>
      <c r="F961" s="45">
        <v>45716</v>
      </c>
      <c r="G961" s="4" t="s">
        <v>2094</v>
      </c>
      <c r="H961" s="4" t="s">
        <v>2095</v>
      </c>
      <c r="I961" s="156">
        <f>IF(RawDataGenPO[[#This Row],[PO No.]]="","",RawDataGenPO[[#This Row],[DMY Create PR]]+7)</f>
        <v>45723</v>
      </c>
      <c r="J961" s="156"/>
      <c r="K961" s="153">
        <f>IF(RawDataGenPO[[#This Row],[PO No.]]="","",10)</f>
        <v>10</v>
      </c>
      <c r="L961" s="4" t="s">
        <v>1273</v>
      </c>
      <c r="M961" s="35" t="s">
        <v>128</v>
      </c>
      <c r="N961" s="35" t="s">
        <v>31</v>
      </c>
      <c r="O961" s="3">
        <v>4</v>
      </c>
      <c r="P961" s="124" t="s">
        <v>2100</v>
      </c>
      <c r="Q961" s="40">
        <v>1</v>
      </c>
      <c r="R961" s="4" t="s">
        <v>481</v>
      </c>
      <c r="S961" s="113">
        <f>RawDataGenPO[[#This Row],[Total price]]/RawDataGenPO[[#This Row],[Qty'']]</f>
        <v>2000</v>
      </c>
      <c r="T961" s="46">
        <v>2000</v>
      </c>
      <c r="U961" s="16"/>
      <c r="V961" s="35" t="s">
        <v>416</v>
      </c>
      <c r="W961" s="146" t="s">
        <v>9</v>
      </c>
      <c r="X961" s="4" t="s">
        <v>2099</v>
      </c>
      <c r="Y961" s="14">
        <v>45733</v>
      </c>
      <c r="AA961" s="191">
        <f>IF(RawDataGenPO[[#This Row],[Date Gen PO]]="","",RawDataGenPO[[#This Row],[Date recive bill]]-RawDataGenPO[[#This Row],[Date Gen PO]])</f>
        <v>10</v>
      </c>
      <c r="AB961" s="192" t="str">
        <f>IF(RawDataGenPO[[#This Row],[GRN-PO date (Day)]]&gt;RawDataGenPO[[#This Row],[Lead time delivery (day)]],"over deliverry","Ontime")</f>
        <v>Ontime</v>
      </c>
      <c r="AC961" s="195"/>
    </row>
    <row r="962" spans="1:29" ht="14.25" x14ac:dyDescent="0.25">
      <c r="A962" s="4">
        <f>ROW()-ROW(RawDataGenPO[[#Headers],[No.]])</f>
        <v>961</v>
      </c>
      <c r="B962" s="35" t="s">
        <v>18</v>
      </c>
      <c r="C962" s="73">
        <v>45721</v>
      </c>
      <c r="F962" s="45">
        <v>45721</v>
      </c>
      <c r="G962" s="4" t="s">
        <v>2101</v>
      </c>
      <c r="H962" s="4" t="s">
        <v>2102</v>
      </c>
      <c r="I962" s="156">
        <f>IF(RawDataGenPO[[#This Row],[PO No.]]="","",RawDataGenPO[[#This Row],[DMY Create PR]]+7)</f>
        <v>45728</v>
      </c>
      <c r="J962" s="156"/>
      <c r="K962" s="153">
        <v>120</v>
      </c>
      <c r="L962" s="4" t="s">
        <v>1273</v>
      </c>
      <c r="M962" s="35" t="s">
        <v>181</v>
      </c>
      <c r="N962" s="35" t="s">
        <v>19</v>
      </c>
      <c r="O962" s="3">
        <v>1</v>
      </c>
      <c r="P962" s="130" t="s">
        <v>2103</v>
      </c>
      <c r="Q962" s="40">
        <v>4</v>
      </c>
      <c r="R962" s="4" t="s">
        <v>1776</v>
      </c>
      <c r="S962" s="113">
        <f>RawDataGenPO[[#This Row],[Total price]]/RawDataGenPO[[#This Row],[Qty'']]</f>
        <v>4500</v>
      </c>
      <c r="T962" s="46">
        <v>18000</v>
      </c>
      <c r="U962" s="16"/>
      <c r="V962" s="35" t="s">
        <v>195</v>
      </c>
      <c r="W962" s="146" t="s">
        <v>9</v>
      </c>
      <c r="X962" s="4" t="s">
        <v>2104</v>
      </c>
      <c r="Y962" s="14">
        <v>45932</v>
      </c>
      <c r="AA962" s="191">
        <f>IF(RawDataGenPO[[#This Row],[Date Gen PO]]="","",RawDataGenPO[[#This Row],[Date recive bill]]-RawDataGenPO[[#This Row],[Date Gen PO]])</f>
        <v>204</v>
      </c>
      <c r="AB962" s="192" t="str">
        <f>IF(RawDataGenPO[[#This Row],[GRN-PO date (Day)]]&gt;RawDataGenPO[[#This Row],[Lead time delivery (day)]],"over deliverry","Ontime")</f>
        <v>over deliverry</v>
      </c>
      <c r="AC962" s="195"/>
    </row>
    <row r="963" spans="1:29" ht="14.25" x14ac:dyDescent="0.25">
      <c r="A963" s="4">
        <f>ROW()-ROW(RawDataGenPO[[#Headers],[No.]])</f>
        <v>962</v>
      </c>
      <c r="B963" s="35" t="s">
        <v>18</v>
      </c>
      <c r="C963" s="73">
        <v>45721</v>
      </c>
      <c r="F963" s="45">
        <v>45721</v>
      </c>
      <c r="G963" s="4" t="s">
        <v>2101</v>
      </c>
      <c r="H963" s="4" t="s">
        <v>2102</v>
      </c>
      <c r="I963" s="156">
        <f>IF(RawDataGenPO[[#This Row],[PO No.]]="","",RawDataGenPO[[#This Row],[DMY Create PR]]+7)</f>
        <v>45728</v>
      </c>
      <c r="J963" s="156"/>
      <c r="K963" s="153">
        <v>120</v>
      </c>
      <c r="L963" s="4" t="s">
        <v>1273</v>
      </c>
      <c r="M963" s="35" t="s">
        <v>181</v>
      </c>
      <c r="N963" s="35" t="s">
        <v>19</v>
      </c>
      <c r="O963" s="3">
        <v>2</v>
      </c>
      <c r="P963" s="130" t="s">
        <v>2105</v>
      </c>
      <c r="Q963" s="40">
        <v>2</v>
      </c>
      <c r="R963" s="4" t="s">
        <v>1776</v>
      </c>
      <c r="S963" s="113">
        <f>RawDataGenPO[[#This Row],[Total price]]/RawDataGenPO[[#This Row],[Qty'']]</f>
        <v>4500</v>
      </c>
      <c r="T963" s="46">
        <v>9000</v>
      </c>
      <c r="U963" s="16"/>
      <c r="V963" s="35" t="s">
        <v>195</v>
      </c>
      <c r="W963" s="146" t="s">
        <v>9</v>
      </c>
      <c r="X963" s="4" t="s">
        <v>2104</v>
      </c>
      <c r="Y963" s="14">
        <v>45932</v>
      </c>
      <c r="AA963" s="191">
        <f>IF(RawDataGenPO[[#This Row],[Date Gen PO]]="","",RawDataGenPO[[#This Row],[Date recive bill]]-RawDataGenPO[[#This Row],[Date Gen PO]])</f>
        <v>204</v>
      </c>
      <c r="AB963" s="192" t="str">
        <f>IF(RawDataGenPO[[#This Row],[GRN-PO date (Day)]]&gt;RawDataGenPO[[#This Row],[Lead time delivery (day)]],"over deliverry","Ontime")</f>
        <v>over deliverry</v>
      </c>
      <c r="AC963" s="195"/>
    </row>
    <row r="964" spans="1:29" ht="14.25" x14ac:dyDescent="0.25">
      <c r="A964" s="4">
        <f>ROW()-ROW(RawDataGenPO[[#Headers],[No.]])</f>
        <v>963</v>
      </c>
      <c r="B964" s="35" t="s">
        <v>18</v>
      </c>
      <c r="C964" s="73">
        <v>45721</v>
      </c>
      <c r="F964" s="45">
        <v>45721</v>
      </c>
      <c r="G964" s="4" t="s">
        <v>2101</v>
      </c>
      <c r="H964" s="4" t="s">
        <v>2102</v>
      </c>
      <c r="I964" s="156">
        <f>IF(RawDataGenPO[[#This Row],[PO No.]]="","",RawDataGenPO[[#This Row],[DMY Create PR]]+7)</f>
        <v>45728</v>
      </c>
      <c r="J964" s="156"/>
      <c r="K964" s="153">
        <v>120</v>
      </c>
      <c r="L964" s="4" t="s">
        <v>1273</v>
      </c>
      <c r="M964" s="35" t="s">
        <v>181</v>
      </c>
      <c r="N964" s="35" t="s">
        <v>19</v>
      </c>
      <c r="O964" s="3">
        <v>3</v>
      </c>
      <c r="P964" s="130" t="s">
        <v>2106</v>
      </c>
      <c r="Q964" s="40">
        <v>1</v>
      </c>
      <c r="R964" s="4" t="s">
        <v>1776</v>
      </c>
      <c r="S964" s="113">
        <f>RawDataGenPO[[#This Row],[Total price]]/RawDataGenPO[[#This Row],[Qty'']]</f>
        <v>3500</v>
      </c>
      <c r="T964" s="46">
        <v>3500</v>
      </c>
      <c r="U964" s="16"/>
      <c r="V964" s="35" t="s">
        <v>195</v>
      </c>
      <c r="W964" s="146" t="s">
        <v>9</v>
      </c>
      <c r="X964" s="4" t="s">
        <v>2104</v>
      </c>
      <c r="Y964" s="14">
        <v>45932</v>
      </c>
      <c r="AA964" s="191">
        <f>IF(RawDataGenPO[[#This Row],[Date Gen PO]]="","",RawDataGenPO[[#This Row],[Date recive bill]]-RawDataGenPO[[#This Row],[Date Gen PO]])</f>
        <v>204</v>
      </c>
      <c r="AB964" s="192" t="str">
        <f>IF(RawDataGenPO[[#This Row],[GRN-PO date (Day)]]&gt;RawDataGenPO[[#This Row],[Lead time delivery (day)]],"over deliverry","Ontime")</f>
        <v>over deliverry</v>
      </c>
      <c r="AC964" s="195"/>
    </row>
    <row r="965" spans="1:29" ht="14.25" x14ac:dyDescent="0.25">
      <c r="A965" s="4">
        <f>ROW()-ROW(RawDataGenPO[[#Headers],[No.]])</f>
        <v>964</v>
      </c>
      <c r="B965" s="35" t="s">
        <v>18</v>
      </c>
      <c r="C965" s="73">
        <v>45721</v>
      </c>
      <c r="F965" s="45">
        <v>45721</v>
      </c>
      <c r="G965" s="4" t="s">
        <v>2101</v>
      </c>
      <c r="H965" s="4" t="s">
        <v>2102</v>
      </c>
      <c r="I965" s="156">
        <f>IF(RawDataGenPO[[#This Row],[PO No.]]="","",RawDataGenPO[[#This Row],[DMY Create PR]]+7)</f>
        <v>45728</v>
      </c>
      <c r="J965" s="156"/>
      <c r="K965" s="153">
        <v>120</v>
      </c>
      <c r="L965" s="4" t="s">
        <v>1273</v>
      </c>
      <c r="M965" s="35" t="s">
        <v>181</v>
      </c>
      <c r="N965" s="35" t="s">
        <v>19</v>
      </c>
      <c r="O965" s="3">
        <v>4</v>
      </c>
      <c r="P965" s="130" t="s">
        <v>2107</v>
      </c>
      <c r="Q965" s="40">
        <v>1</v>
      </c>
      <c r="R965" s="4" t="s">
        <v>481</v>
      </c>
      <c r="S965" s="113">
        <f>RawDataGenPO[[#This Row],[Total price]]/RawDataGenPO[[#This Row],[Qty'']]</f>
        <v>15000</v>
      </c>
      <c r="T965" s="46">
        <v>15000</v>
      </c>
      <c r="U965" s="16"/>
      <c r="V965" s="35" t="s">
        <v>195</v>
      </c>
      <c r="W965" s="146" t="s">
        <v>9</v>
      </c>
      <c r="X965" s="4" t="s">
        <v>2104</v>
      </c>
      <c r="Y965" s="14">
        <v>45932</v>
      </c>
      <c r="AA965" s="191">
        <f>IF(RawDataGenPO[[#This Row],[Date Gen PO]]="","",RawDataGenPO[[#This Row],[Date recive bill]]-RawDataGenPO[[#This Row],[Date Gen PO]])</f>
        <v>204</v>
      </c>
      <c r="AB965" s="192" t="str">
        <f>IF(RawDataGenPO[[#This Row],[GRN-PO date (Day)]]&gt;RawDataGenPO[[#This Row],[Lead time delivery (day)]],"over deliverry","Ontime")</f>
        <v>over deliverry</v>
      </c>
      <c r="AC965" s="195"/>
    </row>
    <row r="966" spans="1:29" ht="14.25" x14ac:dyDescent="0.25">
      <c r="A966" s="4">
        <f>ROW()-ROW(RawDataGenPO[[#Headers],[No.]])</f>
        <v>965</v>
      </c>
      <c r="B966" s="35" t="s">
        <v>18</v>
      </c>
      <c r="C966" s="73">
        <v>45721</v>
      </c>
      <c r="F966" s="45">
        <v>45721</v>
      </c>
      <c r="G966" s="4" t="s">
        <v>2108</v>
      </c>
      <c r="H966" s="4" t="s">
        <v>2109</v>
      </c>
      <c r="I966" s="156">
        <f>IF(RawDataGenPO[[#This Row],[PO No.]]="","",RawDataGenPO[[#This Row],[DMY Create PR]]+7)</f>
        <v>45728</v>
      </c>
      <c r="J966" s="156"/>
      <c r="K966" s="153">
        <v>25</v>
      </c>
      <c r="L966" s="4" t="s">
        <v>145</v>
      </c>
      <c r="M966" s="35" t="s">
        <v>30</v>
      </c>
      <c r="N966" s="35" t="s">
        <v>30</v>
      </c>
      <c r="O966" s="3">
        <v>1</v>
      </c>
      <c r="P966" s="124" t="s">
        <v>2110</v>
      </c>
      <c r="Q966" s="40">
        <v>3</v>
      </c>
      <c r="R966" s="4" t="s">
        <v>1776</v>
      </c>
      <c r="S966" s="113">
        <f>RawDataGenPO[[#This Row],[Total price]]/RawDataGenPO[[#This Row],[Qty'']]</f>
        <v>550</v>
      </c>
      <c r="T966" s="46">
        <v>1650</v>
      </c>
      <c r="U966" s="16"/>
      <c r="V966" s="35" t="s">
        <v>2111</v>
      </c>
      <c r="W966" s="146" t="s">
        <v>9</v>
      </c>
      <c r="X966" s="4" t="s">
        <v>2112</v>
      </c>
      <c r="Y966" s="14">
        <v>45749</v>
      </c>
      <c r="AA966" s="191">
        <f>IF(RawDataGenPO[[#This Row],[Date Gen PO]]="","",RawDataGenPO[[#This Row],[Date recive bill]]-RawDataGenPO[[#This Row],[Date Gen PO]])</f>
        <v>21</v>
      </c>
      <c r="AB966" s="192" t="str">
        <f>IF(RawDataGenPO[[#This Row],[GRN-PO date (Day)]]&gt;RawDataGenPO[[#This Row],[Lead time delivery (day)]],"over deliverry","Ontime")</f>
        <v>Ontime</v>
      </c>
      <c r="AC966" s="195"/>
    </row>
    <row r="967" spans="1:29" ht="14.25" x14ac:dyDescent="0.25">
      <c r="A967" s="4">
        <f>ROW()-ROW(RawDataGenPO[[#Headers],[No.]])</f>
        <v>966</v>
      </c>
      <c r="B967" s="35" t="s">
        <v>18</v>
      </c>
      <c r="C967" s="73">
        <v>45721</v>
      </c>
      <c r="F967" s="45">
        <v>45721</v>
      </c>
      <c r="G967" s="4" t="s">
        <v>2108</v>
      </c>
      <c r="H967" s="4" t="s">
        <v>2109</v>
      </c>
      <c r="I967" s="156">
        <f>IF(RawDataGenPO[[#This Row],[PO No.]]="","",RawDataGenPO[[#This Row],[DMY Create PR]]+7)</f>
        <v>45728</v>
      </c>
      <c r="J967" s="156"/>
      <c r="K967" s="153">
        <v>25</v>
      </c>
      <c r="L967" s="4" t="s">
        <v>145</v>
      </c>
      <c r="M967" s="35" t="s">
        <v>30</v>
      </c>
      <c r="N967" s="35" t="s">
        <v>30</v>
      </c>
      <c r="O967" s="3">
        <v>2</v>
      </c>
      <c r="P967" s="124" t="s">
        <v>2113</v>
      </c>
      <c r="Q967" s="40">
        <v>2</v>
      </c>
      <c r="R967" s="4" t="s">
        <v>1776</v>
      </c>
      <c r="S967" s="113">
        <f>RawDataGenPO[[#This Row],[Total price]]/RawDataGenPO[[#This Row],[Qty'']]</f>
        <v>900</v>
      </c>
      <c r="T967" s="46">
        <v>1800</v>
      </c>
      <c r="U967" s="16"/>
      <c r="V967" s="35" t="s">
        <v>2111</v>
      </c>
      <c r="W967" s="146" t="s">
        <v>9</v>
      </c>
      <c r="X967" s="4" t="s">
        <v>2112</v>
      </c>
      <c r="Y967" s="14">
        <v>45749</v>
      </c>
      <c r="AA967" s="191">
        <f>IF(RawDataGenPO[[#This Row],[Date Gen PO]]="","",RawDataGenPO[[#This Row],[Date recive bill]]-RawDataGenPO[[#This Row],[Date Gen PO]])</f>
        <v>21</v>
      </c>
      <c r="AB967" s="192" t="str">
        <f>IF(RawDataGenPO[[#This Row],[GRN-PO date (Day)]]&gt;RawDataGenPO[[#This Row],[Lead time delivery (day)]],"over deliverry","Ontime")</f>
        <v>Ontime</v>
      </c>
      <c r="AC967" s="195"/>
    </row>
    <row r="968" spans="1:29" ht="14.25" x14ac:dyDescent="0.25">
      <c r="A968" s="4">
        <f>ROW()-ROW(RawDataGenPO[[#Headers],[No.]])</f>
        <v>967</v>
      </c>
      <c r="B968" s="35" t="s">
        <v>18</v>
      </c>
      <c r="C968" s="73">
        <v>45721</v>
      </c>
      <c r="F968" s="45">
        <v>45721</v>
      </c>
      <c r="G968" s="4" t="s">
        <v>2108</v>
      </c>
      <c r="H968" s="4" t="s">
        <v>2109</v>
      </c>
      <c r="I968" s="156">
        <f>IF(RawDataGenPO[[#This Row],[PO No.]]="","",RawDataGenPO[[#This Row],[DMY Create PR]]+7)</f>
        <v>45728</v>
      </c>
      <c r="J968" s="156"/>
      <c r="K968" s="153">
        <v>25</v>
      </c>
      <c r="L968" s="4" t="s">
        <v>145</v>
      </c>
      <c r="M968" s="35" t="s">
        <v>30</v>
      </c>
      <c r="N968" s="35" t="s">
        <v>30</v>
      </c>
      <c r="O968" s="3">
        <v>3</v>
      </c>
      <c r="P968" s="124" t="s">
        <v>2114</v>
      </c>
      <c r="Q968" s="40">
        <v>2</v>
      </c>
      <c r="R968" s="4" t="s">
        <v>221</v>
      </c>
      <c r="S968" s="113">
        <f>RawDataGenPO[[#This Row],[Total price]]/RawDataGenPO[[#This Row],[Qty'']]</f>
        <v>150</v>
      </c>
      <c r="T968" s="46">
        <v>300</v>
      </c>
      <c r="U968" s="16"/>
      <c r="V968" s="35" t="s">
        <v>2111</v>
      </c>
      <c r="W968" s="146" t="s">
        <v>9</v>
      </c>
      <c r="X968" s="4" t="s">
        <v>2112</v>
      </c>
      <c r="Y968" s="14">
        <v>45749</v>
      </c>
      <c r="AA968" s="191">
        <f>IF(RawDataGenPO[[#This Row],[Date Gen PO]]="","",RawDataGenPO[[#This Row],[Date recive bill]]-RawDataGenPO[[#This Row],[Date Gen PO]])</f>
        <v>21</v>
      </c>
      <c r="AB968" s="192" t="str">
        <f>IF(RawDataGenPO[[#This Row],[GRN-PO date (Day)]]&gt;RawDataGenPO[[#This Row],[Lead time delivery (day)]],"over deliverry","Ontime")</f>
        <v>Ontime</v>
      </c>
      <c r="AC968" s="195"/>
    </row>
    <row r="969" spans="1:29" ht="28.5" x14ac:dyDescent="0.25">
      <c r="A969" s="4">
        <f>ROW()-ROW(RawDataGenPO[[#Headers],[No.]])</f>
        <v>968</v>
      </c>
      <c r="B969" s="35" t="s">
        <v>18</v>
      </c>
      <c r="C969" s="73">
        <v>45721</v>
      </c>
      <c r="F969" s="45">
        <v>45721</v>
      </c>
      <c r="G969" s="4" t="s">
        <v>2108</v>
      </c>
      <c r="H969" s="4" t="s">
        <v>2109</v>
      </c>
      <c r="I969" s="156">
        <f>IF(RawDataGenPO[[#This Row],[PO No.]]="","",RawDataGenPO[[#This Row],[DMY Create PR]]+7)</f>
        <v>45728</v>
      </c>
      <c r="J969" s="156"/>
      <c r="K969" s="153">
        <v>25</v>
      </c>
      <c r="L969" s="4" t="s">
        <v>145</v>
      </c>
      <c r="M969" s="35" t="s">
        <v>30</v>
      </c>
      <c r="N969" s="35" t="s">
        <v>30</v>
      </c>
      <c r="O969" s="3">
        <v>4</v>
      </c>
      <c r="P969" s="124" t="s">
        <v>2115</v>
      </c>
      <c r="Q969" s="40">
        <v>1</v>
      </c>
      <c r="R969" s="4" t="s">
        <v>1776</v>
      </c>
      <c r="S969" s="113">
        <f>RawDataGenPO[[#This Row],[Total price]]/RawDataGenPO[[#This Row],[Qty'']]</f>
        <v>1300</v>
      </c>
      <c r="T969" s="46">
        <v>1300</v>
      </c>
      <c r="U969" s="16"/>
      <c r="V969" s="35" t="s">
        <v>2111</v>
      </c>
      <c r="W969" s="146" t="s">
        <v>9</v>
      </c>
      <c r="X969" s="4" t="s">
        <v>2112</v>
      </c>
      <c r="Y969" s="14">
        <v>45749</v>
      </c>
      <c r="AA969" s="191">
        <f>IF(RawDataGenPO[[#This Row],[Date Gen PO]]="","",RawDataGenPO[[#This Row],[Date recive bill]]-RawDataGenPO[[#This Row],[Date Gen PO]])</f>
        <v>21</v>
      </c>
      <c r="AB969" s="192" t="str">
        <f>IF(RawDataGenPO[[#This Row],[GRN-PO date (Day)]]&gt;RawDataGenPO[[#This Row],[Lead time delivery (day)]],"over deliverry","Ontime")</f>
        <v>Ontime</v>
      </c>
      <c r="AC969" s="195"/>
    </row>
    <row r="970" spans="1:29" ht="28.5" x14ac:dyDescent="0.25">
      <c r="A970" s="4">
        <f>ROW()-ROW(RawDataGenPO[[#Headers],[No.]])</f>
        <v>969</v>
      </c>
      <c r="B970" s="35" t="s">
        <v>18</v>
      </c>
      <c r="C970" s="73">
        <v>45726</v>
      </c>
      <c r="F970" s="45">
        <v>45726</v>
      </c>
      <c r="G970" s="4" t="s">
        <v>2116</v>
      </c>
      <c r="H970" s="4" t="s">
        <v>2117</v>
      </c>
      <c r="I970" s="156">
        <f>IF(RawDataGenPO[[#This Row],[PO No.]]="","",RawDataGenPO[[#This Row],[DMY Create PR]]+7)</f>
        <v>45733</v>
      </c>
      <c r="J970" s="156"/>
      <c r="K970" s="153">
        <v>90</v>
      </c>
      <c r="L970" s="4" t="s">
        <v>145</v>
      </c>
      <c r="M970" s="35" t="s">
        <v>240</v>
      </c>
      <c r="N970" s="35" t="s">
        <v>23</v>
      </c>
      <c r="O970" s="3">
        <v>1</v>
      </c>
      <c r="P970" s="124" t="s">
        <v>1202</v>
      </c>
      <c r="Q970" s="40">
        <v>4</v>
      </c>
      <c r="R970" s="4" t="s">
        <v>221</v>
      </c>
      <c r="S970" s="113">
        <f>RawDataGenPO[[#This Row],[Total price]]/RawDataGenPO[[#This Row],[Qty'']]</f>
        <v>1562.5</v>
      </c>
      <c r="T970" s="46">
        <v>6250</v>
      </c>
      <c r="U970" s="16"/>
      <c r="V970" s="35" t="s">
        <v>2118</v>
      </c>
      <c r="W970" s="146" t="s">
        <v>9</v>
      </c>
      <c r="X970" s="4" t="s">
        <v>2119</v>
      </c>
      <c r="Y970" s="14">
        <v>45770</v>
      </c>
      <c r="AA970" s="191">
        <f>IF(RawDataGenPO[[#This Row],[Date Gen PO]]="","",RawDataGenPO[[#This Row],[Date recive bill]]-RawDataGenPO[[#This Row],[Date Gen PO]])</f>
        <v>37</v>
      </c>
      <c r="AB970" s="192" t="str">
        <f>IF(RawDataGenPO[[#This Row],[GRN-PO date (Day)]]&gt;RawDataGenPO[[#This Row],[Lead time delivery (day)]],"over deliverry","Ontime")</f>
        <v>Ontime</v>
      </c>
      <c r="AC970" s="195"/>
    </row>
    <row r="971" spans="1:29" ht="14.25" x14ac:dyDescent="0.25">
      <c r="A971" s="4">
        <f>ROW()-ROW(RawDataGenPO[[#Headers],[No.]])</f>
        <v>970</v>
      </c>
      <c r="B971" s="35" t="s">
        <v>18</v>
      </c>
      <c r="C971" s="73">
        <v>45727</v>
      </c>
      <c r="F971" s="45">
        <v>45727</v>
      </c>
      <c r="G971" s="115" t="s">
        <v>2120</v>
      </c>
      <c r="H971" s="4" t="s">
        <v>2121</v>
      </c>
      <c r="I971" s="156">
        <f>IF(RawDataGenPO[[#This Row],[PO No.]]="","",RawDataGenPO[[#This Row],[DMY Create PR]]+7)</f>
        <v>45734</v>
      </c>
      <c r="J971" s="156"/>
      <c r="K971" s="153">
        <f>IF(RawDataGenPO[[#This Row],[PO No.]]="","",10)</f>
        <v>10</v>
      </c>
      <c r="L971" s="4" t="s">
        <v>1008</v>
      </c>
      <c r="M971" s="35" t="s">
        <v>187</v>
      </c>
      <c r="N971" s="35" t="s">
        <v>27</v>
      </c>
      <c r="O971" s="3">
        <v>1</v>
      </c>
      <c r="P971" s="124" t="s">
        <v>1009</v>
      </c>
      <c r="Q971" s="40">
        <v>30</v>
      </c>
      <c r="R971" s="4" t="s">
        <v>221</v>
      </c>
      <c r="S971" s="113">
        <f>RawDataGenPO[[#This Row],[Total price]]/RawDataGenPO[[#This Row],[Qty'']]</f>
        <v>1521</v>
      </c>
      <c r="T971" s="46">
        <v>45630</v>
      </c>
      <c r="U971" s="16"/>
      <c r="V971" s="35" t="s">
        <v>150</v>
      </c>
      <c r="W971" s="146" t="s">
        <v>9</v>
      </c>
      <c r="X971" s="4" t="s">
        <v>2122</v>
      </c>
      <c r="Y971" s="14">
        <v>45736</v>
      </c>
      <c r="AA971" s="191">
        <f>IF(RawDataGenPO[[#This Row],[Date Gen PO]]="","",RawDataGenPO[[#This Row],[Date recive bill]]-RawDataGenPO[[#This Row],[Date Gen PO]])</f>
        <v>2</v>
      </c>
      <c r="AB971" s="192" t="str">
        <f>IF(RawDataGenPO[[#This Row],[GRN-PO date (Day)]]&gt;RawDataGenPO[[#This Row],[Lead time delivery (day)]],"over deliverry","Ontime")</f>
        <v>Ontime</v>
      </c>
      <c r="AC971" s="195"/>
    </row>
    <row r="972" spans="1:29" ht="14.25" x14ac:dyDescent="0.25">
      <c r="A972" s="4">
        <f>ROW()-ROW(RawDataGenPO[[#Headers],[No.]])</f>
        <v>971</v>
      </c>
      <c r="B972" s="35" t="s">
        <v>18</v>
      </c>
      <c r="C972" s="73">
        <v>45727</v>
      </c>
      <c r="F972" s="45">
        <v>45727</v>
      </c>
      <c r="G972" s="115" t="s">
        <v>2120</v>
      </c>
      <c r="H972" s="4" t="s">
        <v>2121</v>
      </c>
      <c r="I972" s="156">
        <f>IF(RawDataGenPO[[#This Row],[PO No.]]="","",RawDataGenPO[[#This Row],[DMY Create PR]]+7)</f>
        <v>45734</v>
      </c>
      <c r="J972" s="156"/>
      <c r="K972" s="153">
        <f>IF(RawDataGenPO[[#This Row],[PO No.]]="","",10)</f>
        <v>10</v>
      </c>
      <c r="L972" s="4" t="s">
        <v>1666</v>
      </c>
      <c r="M972" s="35" t="s">
        <v>187</v>
      </c>
      <c r="N972" s="35" t="s">
        <v>27</v>
      </c>
      <c r="O972" s="3">
        <v>2</v>
      </c>
      <c r="P972" s="124" t="s">
        <v>2123</v>
      </c>
      <c r="Q972" s="40">
        <v>5</v>
      </c>
      <c r="R972" s="4" t="s">
        <v>221</v>
      </c>
      <c r="S972" s="113">
        <f>RawDataGenPO[[#This Row],[Total price]]/RawDataGenPO[[#This Row],[Qty'']]</f>
        <v>590</v>
      </c>
      <c r="T972" s="46">
        <v>2950</v>
      </c>
      <c r="U972" s="16"/>
      <c r="V972" s="35" t="s">
        <v>150</v>
      </c>
      <c r="W972" s="146" t="s">
        <v>9</v>
      </c>
      <c r="X972" s="4" t="s">
        <v>2122</v>
      </c>
      <c r="Y972" s="14">
        <v>45736</v>
      </c>
      <c r="AA972" s="191">
        <f>IF(RawDataGenPO[[#This Row],[Date Gen PO]]="","",RawDataGenPO[[#This Row],[Date recive bill]]-RawDataGenPO[[#This Row],[Date Gen PO]])</f>
        <v>2</v>
      </c>
      <c r="AB972" s="192" t="str">
        <f>IF(RawDataGenPO[[#This Row],[GRN-PO date (Day)]]&gt;RawDataGenPO[[#This Row],[Lead time delivery (day)]],"over deliverry","Ontime")</f>
        <v>Ontime</v>
      </c>
      <c r="AC972" s="195"/>
    </row>
    <row r="973" spans="1:29" ht="14.25" x14ac:dyDescent="0.25">
      <c r="A973" s="4">
        <f>ROW()-ROW(RawDataGenPO[[#Headers],[No.]])</f>
        <v>972</v>
      </c>
      <c r="B973" s="35" t="s">
        <v>18</v>
      </c>
      <c r="C973" s="73">
        <v>45727</v>
      </c>
      <c r="F973" s="45">
        <v>45727</v>
      </c>
      <c r="G973" s="4" t="s">
        <v>2124</v>
      </c>
      <c r="H973" s="4" t="s">
        <v>2125</v>
      </c>
      <c r="I973" s="156">
        <f>IF(RawDataGenPO[[#This Row],[PO No.]]="","",RawDataGenPO[[#This Row],[DMY Create PR]]+7)</f>
        <v>45734</v>
      </c>
      <c r="J973" s="156"/>
      <c r="K973" s="153">
        <f>IF(RawDataGenPO[[#This Row],[PO No.]]="","",10)</f>
        <v>10</v>
      </c>
      <c r="L973" s="4" t="s">
        <v>292</v>
      </c>
      <c r="M973" s="35" t="s">
        <v>187</v>
      </c>
      <c r="N973" s="35" t="s">
        <v>23</v>
      </c>
      <c r="O973" s="3">
        <v>1</v>
      </c>
      <c r="P973" s="124" t="s">
        <v>1794</v>
      </c>
      <c r="Q973" s="40">
        <v>50</v>
      </c>
      <c r="R973" s="4" t="s">
        <v>221</v>
      </c>
      <c r="S973" s="113">
        <f>RawDataGenPO[[#This Row],[Total price]]/RawDataGenPO[[#This Row],[Qty'']]</f>
        <v>230</v>
      </c>
      <c r="T973" s="46">
        <v>11500</v>
      </c>
      <c r="U973" s="16"/>
      <c r="V973" s="35" t="s">
        <v>296</v>
      </c>
      <c r="W973" s="146" t="s">
        <v>9</v>
      </c>
      <c r="X973" s="4" t="s">
        <v>2126</v>
      </c>
      <c r="Y973" s="14">
        <v>45734</v>
      </c>
      <c r="AA973" s="191">
        <f>IF(RawDataGenPO[[#This Row],[Date Gen PO]]="","",RawDataGenPO[[#This Row],[Date recive bill]]-RawDataGenPO[[#This Row],[Date Gen PO]])</f>
        <v>0</v>
      </c>
      <c r="AB973" s="192" t="str">
        <f>IF(RawDataGenPO[[#This Row],[GRN-PO date (Day)]]&gt;RawDataGenPO[[#This Row],[Lead time delivery (day)]],"over deliverry","Ontime")</f>
        <v>Ontime</v>
      </c>
      <c r="AC973" s="195"/>
    </row>
    <row r="974" spans="1:29" ht="14.25" x14ac:dyDescent="0.25">
      <c r="A974" s="4">
        <f>ROW()-ROW(RawDataGenPO[[#Headers],[No.]])</f>
        <v>973</v>
      </c>
      <c r="B974" s="35" t="s">
        <v>18</v>
      </c>
      <c r="C974" s="73">
        <v>45727</v>
      </c>
      <c r="F974" s="45">
        <v>45727</v>
      </c>
      <c r="G974" s="4" t="s">
        <v>2124</v>
      </c>
      <c r="H974" s="4" t="s">
        <v>2127</v>
      </c>
      <c r="I974" s="156">
        <f>IF(RawDataGenPO[[#This Row],[PO No.]]="","",RawDataGenPO[[#This Row],[DMY Create PR]]+7)</f>
        <v>45734</v>
      </c>
      <c r="J974" s="156"/>
      <c r="K974" s="153">
        <f>IF(RawDataGenPO[[#This Row],[PO No.]]="","",10)</f>
        <v>10</v>
      </c>
      <c r="L974" s="4" t="s">
        <v>957</v>
      </c>
      <c r="M974" s="35" t="s">
        <v>187</v>
      </c>
      <c r="N974" s="35" t="s">
        <v>28</v>
      </c>
      <c r="O974" s="3">
        <v>2</v>
      </c>
      <c r="P974" s="124" t="s">
        <v>958</v>
      </c>
      <c r="Q974" s="40">
        <v>40</v>
      </c>
      <c r="R974" s="4" t="s">
        <v>221</v>
      </c>
      <c r="S974" s="113">
        <f>RawDataGenPO[[#This Row],[Total price]]/RawDataGenPO[[#This Row],[Qty'']]</f>
        <v>50</v>
      </c>
      <c r="T974" s="46">
        <v>2000</v>
      </c>
      <c r="U974" s="16"/>
      <c r="V974" s="35" t="s">
        <v>150</v>
      </c>
      <c r="W974" s="146" t="s">
        <v>9</v>
      </c>
      <c r="X974" s="4" t="s">
        <v>2128</v>
      </c>
      <c r="Y974" s="14">
        <v>45741</v>
      </c>
      <c r="AA974" s="191">
        <f>IF(RawDataGenPO[[#This Row],[Date Gen PO]]="","",RawDataGenPO[[#This Row],[Date recive bill]]-RawDataGenPO[[#This Row],[Date Gen PO]])</f>
        <v>7</v>
      </c>
      <c r="AB974" s="192" t="str">
        <f>IF(RawDataGenPO[[#This Row],[GRN-PO date (Day)]]&gt;RawDataGenPO[[#This Row],[Lead time delivery (day)]],"over deliverry","Ontime")</f>
        <v>Ontime</v>
      </c>
      <c r="AC974" s="195"/>
    </row>
    <row r="975" spans="1:29" ht="42.75" x14ac:dyDescent="0.25">
      <c r="A975" s="4">
        <f>ROW()-ROW(RawDataGenPO[[#Headers],[No.]])</f>
        <v>974</v>
      </c>
      <c r="B975" s="35" t="s">
        <v>18</v>
      </c>
      <c r="C975" s="73">
        <v>45728</v>
      </c>
      <c r="F975" s="45">
        <v>45728</v>
      </c>
      <c r="G975" s="4" t="s">
        <v>2129</v>
      </c>
      <c r="H975" s="4" t="s">
        <v>2130</v>
      </c>
      <c r="I975" s="156">
        <f>IF(RawDataGenPO[[#This Row],[PO No.]]="","",RawDataGenPO[[#This Row],[DMY Create PR]]+7)</f>
        <v>45735</v>
      </c>
      <c r="J975" s="156"/>
      <c r="K975" s="153">
        <v>40</v>
      </c>
      <c r="L975" s="4" t="s">
        <v>145</v>
      </c>
      <c r="M975" s="35" t="s">
        <v>240</v>
      </c>
      <c r="N975" s="35" t="s">
        <v>23</v>
      </c>
      <c r="O975" s="3">
        <v>1</v>
      </c>
      <c r="P975" s="124" t="s">
        <v>2131</v>
      </c>
      <c r="Q975" s="40">
        <v>5</v>
      </c>
      <c r="R975" s="4" t="s">
        <v>221</v>
      </c>
      <c r="S975" s="113">
        <f>RawDataGenPO[[#This Row],[Total price]]/RawDataGenPO[[#This Row],[Qty'']]</f>
        <v>350</v>
      </c>
      <c r="T975" s="46">
        <v>1750</v>
      </c>
      <c r="U975" s="16"/>
      <c r="V975" s="35" t="s">
        <v>422</v>
      </c>
      <c r="W975" s="146" t="s">
        <v>9</v>
      </c>
      <c r="X975" s="4" t="s">
        <v>2132</v>
      </c>
      <c r="Y975" s="14">
        <v>45766</v>
      </c>
      <c r="AA975" s="191">
        <f>IF(RawDataGenPO[[#This Row],[Date Gen PO]]="","",RawDataGenPO[[#This Row],[Date recive bill]]-RawDataGenPO[[#This Row],[Date Gen PO]])</f>
        <v>31</v>
      </c>
      <c r="AB975" s="192" t="str">
        <f>IF(RawDataGenPO[[#This Row],[GRN-PO date (Day)]]&gt;RawDataGenPO[[#This Row],[Lead time delivery (day)]],"over deliverry","Ontime")</f>
        <v>Ontime</v>
      </c>
      <c r="AC975" s="195"/>
    </row>
    <row r="976" spans="1:29" ht="14.25" x14ac:dyDescent="0.25">
      <c r="A976" s="4">
        <f>ROW()-ROW(RawDataGenPO[[#Headers],[No.]])</f>
        <v>975</v>
      </c>
      <c r="B976" s="35" t="s">
        <v>18</v>
      </c>
      <c r="C976" s="73">
        <v>45728</v>
      </c>
      <c r="F976" s="45">
        <v>45728</v>
      </c>
      <c r="G976" s="4" t="s">
        <v>2133</v>
      </c>
      <c r="H976" s="4" t="s">
        <v>2134</v>
      </c>
      <c r="I976" s="156">
        <f>IF(RawDataGenPO[[#This Row],[PO No.]]="","",RawDataGenPO[[#This Row],[DMY Create PR]]+7)</f>
        <v>45735</v>
      </c>
      <c r="J976" s="156"/>
      <c r="K976" s="153">
        <v>90</v>
      </c>
      <c r="L976" s="4" t="s">
        <v>145</v>
      </c>
      <c r="M976" s="35" t="s">
        <v>240</v>
      </c>
      <c r="N976" s="35" t="s">
        <v>23</v>
      </c>
      <c r="O976" s="3">
        <v>1</v>
      </c>
      <c r="P976" s="124" t="s">
        <v>2135</v>
      </c>
      <c r="Q976" s="40">
        <v>3</v>
      </c>
      <c r="R976" s="4" t="s">
        <v>221</v>
      </c>
      <c r="S976" s="113">
        <f>RawDataGenPO[[#This Row],[Total price]]/RawDataGenPO[[#This Row],[Qty'']]</f>
        <v>1510.5</v>
      </c>
      <c r="T976" s="46">
        <v>4531.5</v>
      </c>
      <c r="U976" s="16"/>
      <c r="V976" s="172" t="s">
        <v>2136</v>
      </c>
      <c r="W976" s="146" t="s">
        <v>9</v>
      </c>
      <c r="X976" s="4" t="s">
        <v>2137</v>
      </c>
      <c r="Y976" s="14">
        <v>45779</v>
      </c>
      <c r="AA976" s="191">
        <f>IF(RawDataGenPO[[#This Row],[Date Gen PO]]="","",RawDataGenPO[[#This Row],[Date recive bill]]-RawDataGenPO[[#This Row],[Date Gen PO]])</f>
        <v>44</v>
      </c>
      <c r="AB976" s="192" t="str">
        <f>IF(RawDataGenPO[[#This Row],[GRN-PO date (Day)]]&gt;RawDataGenPO[[#This Row],[Lead time delivery (day)]],"over deliverry","Ontime")</f>
        <v>Ontime</v>
      </c>
      <c r="AC976" s="195"/>
    </row>
    <row r="977" spans="1:29" ht="14.25" x14ac:dyDescent="0.25">
      <c r="A977" s="4">
        <f>ROW()-ROW(RawDataGenPO[[#Headers],[No.]])</f>
        <v>976</v>
      </c>
      <c r="B977" s="35" t="s">
        <v>18</v>
      </c>
      <c r="C977" s="73">
        <v>45728</v>
      </c>
      <c r="F977" s="45">
        <v>45728</v>
      </c>
      <c r="G977" s="4" t="s">
        <v>2138</v>
      </c>
      <c r="H977" s="4" t="s">
        <v>2139</v>
      </c>
      <c r="I977" s="156">
        <f>IF(RawDataGenPO[[#This Row],[PO No.]]="","",RawDataGenPO[[#This Row],[DMY Create PR]]+7)</f>
        <v>45735</v>
      </c>
      <c r="J977" s="156"/>
      <c r="K977" s="153">
        <v>65</v>
      </c>
      <c r="L977" s="4" t="s">
        <v>145</v>
      </c>
      <c r="M977" s="35" t="s">
        <v>128</v>
      </c>
      <c r="N977" s="35" t="s">
        <v>80</v>
      </c>
      <c r="O977" s="3">
        <v>1</v>
      </c>
      <c r="P977" s="124" t="s">
        <v>2140</v>
      </c>
      <c r="Q977" s="40">
        <v>1</v>
      </c>
      <c r="R977" s="4" t="s">
        <v>221</v>
      </c>
      <c r="S977" s="113">
        <f>RawDataGenPO[[#This Row],[Total price]]/RawDataGenPO[[#This Row],[Qty'']]</f>
        <v>3000</v>
      </c>
      <c r="T977" s="46">
        <v>3000</v>
      </c>
      <c r="U977" s="16"/>
      <c r="V977" s="35" t="s">
        <v>2141</v>
      </c>
      <c r="W977" s="146" t="s">
        <v>9</v>
      </c>
      <c r="X977" s="4" t="s">
        <v>2142</v>
      </c>
      <c r="Y977" s="14">
        <v>45797</v>
      </c>
      <c r="AA977" s="191">
        <f>IF(RawDataGenPO[[#This Row],[Date Gen PO]]="","",RawDataGenPO[[#This Row],[Date recive bill]]-RawDataGenPO[[#This Row],[Date Gen PO]])</f>
        <v>62</v>
      </c>
      <c r="AB977" s="192" t="str">
        <f>IF(RawDataGenPO[[#This Row],[GRN-PO date (Day)]]&gt;RawDataGenPO[[#This Row],[Lead time delivery (day)]],"over deliverry","Ontime")</f>
        <v>Ontime</v>
      </c>
      <c r="AC977" s="195"/>
    </row>
    <row r="978" spans="1:29" ht="28.5" x14ac:dyDescent="0.25">
      <c r="A978" s="4">
        <f>ROW()-ROW(RawDataGenPO[[#Headers],[No.]])</f>
        <v>977</v>
      </c>
      <c r="B978" s="35" t="s">
        <v>18</v>
      </c>
      <c r="C978" s="73">
        <v>45728</v>
      </c>
      <c r="F978" s="45">
        <v>45728</v>
      </c>
      <c r="G978" s="4" t="s">
        <v>2138</v>
      </c>
      <c r="H978" s="4" t="s">
        <v>2139</v>
      </c>
      <c r="I978" s="156">
        <f>IF(RawDataGenPO[[#This Row],[PO No.]]="","",RawDataGenPO[[#This Row],[DMY Create PR]]+7)</f>
        <v>45735</v>
      </c>
      <c r="J978" s="156"/>
      <c r="K978" s="153">
        <v>65</v>
      </c>
      <c r="L978" s="4" t="s">
        <v>145</v>
      </c>
      <c r="M978" s="35" t="s">
        <v>128</v>
      </c>
      <c r="N978" s="35" t="s">
        <v>80</v>
      </c>
      <c r="O978" s="3">
        <v>2</v>
      </c>
      <c r="P978" s="124" t="s">
        <v>2143</v>
      </c>
      <c r="Q978" s="40">
        <v>1</v>
      </c>
      <c r="R978" s="4" t="s">
        <v>221</v>
      </c>
      <c r="S978" s="113">
        <f>RawDataGenPO[[#This Row],[Total price]]/RawDataGenPO[[#This Row],[Qty'']]</f>
        <v>4000</v>
      </c>
      <c r="T978" s="46">
        <v>4000</v>
      </c>
      <c r="U978" s="16"/>
      <c r="V978" s="35" t="s">
        <v>2141</v>
      </c>
      <c r="W978" s="146" t="s">
        <v>9</v>
      </c>
      <c r="X978" s="4" t="s">
        <v>2142</v>
      </c>
      <c r="Y978" s="14">
        <v>45797</v>
      </c>
      <c r="AA978" s="191">
        <f>IF(RawDataGenPO[[#This Row],[Date Gen PO]]="","",RawDataGenPO[[#This Row],[Date recive bill]]-RawDataGenPO[[#This Row],[Date Gen PO]])</f>
        <v>62</v>
      </c>
      <c r="AB978" s="192" t="str">
        <f>IF(RawDataGenPO[[#This Row],[GRN-PO date (Day)]]&gt;RawDataGenPO[[#This Row],[Lead time delivery (day)]],"over deliverry","Ontime")</f>
        <v>Ontime</v>
      </c>
      <c r="AC978" s="195"/>
    </row>
    <row r="979" spans="1:29" ht="14.25" x14ac:dyDescent="0.25">
      <c r="A979" s="4">
        <f>ROW()-ROW(RawDataGenPO[[#Headers],[No.]])</f>
        <v>978</v>
      </c>
      <c r="B979" s="35" t="s">
        <v>18</v>
      </c>
      <c r="C979" s="73">
        <v>45728</v>
      </c>
      <c r="F979" s="45">
        <v>45728</v>
      </c>
      <c r="G979" s="4" t="s">
        <v>2138</v>
      </c>
      <c r="H979" s="4" t="s">
        <v>2139</v>
      </c>
      <c r="I979" s="156">
        <f>IF(RawDataGenPO[[#This Row],[PO No.]]="","",RawDataGenPO[[#This Row],[DMY Create PR]]+7)</f>
        <v>45735</v>
      </c>
      <c r="J979" s="156"/>
      <c r="K979" s="153">
        <v>65</v>
      </c>
      <c r="L979" s="4" t="s">
        <v>145</v>
      </c>
      <c r="M979" s="35" t="s">
        <v>128</v>
      </c>
      <c r="N979" s="35" t="s">
        <v>80</v>
      </c>
      <c r="O979" s="3">
        <v>3</v>
      </c>
      <c r="P979" s="124" t="s">
        <v>2144</v>
      </c>
      <c r="Q979" s="40">
        <v>1</v>
      </c>
      <c r="R979" s="4" t="s">
        <v>221</v>
      </c>
      <c r="S979" s="113">
        <f>RawDataGenPO[[#This Row],[Total price]]/RawDataGenPO[[#This Row],[Qty'']]</f>
        <v>3500</v>
      </c>
      <c r="T979" s="46">
        <v>3500</v>
      </c>
      <c r="U979" s="16"/>
      <c r="V979" s="35" t="s">
        <v>2141</v>
      </c>
      <c r="W979" s="146" t="s">
        <v>9</v>
      </c>
      <c r="X979" s="4" t="s">
        <v>2142</v>
      </c>
      <c r="Y979" s="14">
        <v>45797</v>
      </c>
      <c r="AA979" s="191">
        <f>IF(RawDataGenPO[[#This Row],[Date Gen PO]]="","",RawDataGenPO[[#This Row],[Date recive bill]]-RawDataGenPO[[#This Row],[Date Gen PO]])</f>
        <v>62</v>
      </c>
      <c r="AB979" s="192" t="str">
        <f>IF(RawDataGenPO[[#This Row],[GRN-PO date (Day)]]&gt;RawDataGenPO[[#This Row],[Lead time delivery (day)]],"over deliverry","Ontime")</f>
        <v>Ontime</v>
      </c>
      <c r="AC979" s="195"/>
    </row>
    <row r="980" spans="1:29" ht="28.5" x14ac:dyDescent="0.25">
      <c r="A980" s="4">
        <f>ROW()-ROW(RawDataGenPO[[#Headers],[No.]])</f>
        <v>979</v>
      </c>
      <c r="B980" s="35" t="s">
        <v>18</v>
      </c>
      <c r="C980" s="73">
        <v>45728</v>
      </c>
      <c r="F980" s="45">
        <v>45728</v>
      </c>
      <c r="G980" s="4" t="s">
        <v>2145</v>
      </c>
      <c r="H980" s="4" t="s">
        <v>2146</v>
      </c>
      <c r="I980" s="156">
        <f>IF(RawDataGenPO[[#This Row],[PO No.]]="","",RawDataGenPO[[#This Row],[DMY Create PR]]+7)</f>
        <v>45735</v>
      </c>
      <c r="J980" s="156"/>
      <c r="K980" s="153">
        <v>100</v>
      </c>
      <c r="L980" s="4" t="s">
        <v>1273</v>
      </c>
      <c r="M980" s="35" t="s">
        <v>181</v>
      </c>
      <c r="N980" s="35" t="s">
        <v>19</v>
      </c>
      <c r="O980" s="3">
        <v>1</v>
      </c>
      <c r="P980" s="124" t="s">
        <v>2147</v>
      </c>
      <c r="Q980" s="40">
        <v>1</v>
      </c>
      <c r="R980" s="4" t="s">
        <v>481</v>
      </c>
      <c r="S980" s="113">
        <f>RawDataGenPO[[#This Row],[Total price]]/RawDataGenPO[[#This Row],[Qty'']]</f>
        <v>45000</v>
      </c>
      <c r="T980" s="46">
        <v>45000</v>
      </c>
      <c r="U980" s="16"/>
      <c r="V980" s="35" t="s">
        <v>2148</v>
      </c>
      <c r="W980" s="146" t="s">
        <v>9</v>
      </c>
      <c r="X980" s="4" t="s">
        <v>2149</v>
      </c>
      <c r="Y980" s="14">
        <v>45832</v>
      </c>
      <c r="AA980" s="191">
        <f>IF(RawDataGenPO[[#This Row],[Date Gen PO]]="","",RawDataGenPO[[#This Row],[Date recive bill]]-RawDataGenPO[[#This Row],[Date Gen PO]])</f>
        <v>97</v>
      </c>
      <c r="AB980" s="192" t="str">
        <f>IF(RawDataGenPO[[#This Row],[GRN-PO date (Day)]]&gt;RawDataGenPO[[#This Row],[Lead time delivery (day)]],"over deliverry","Ontime")</f>
        <v>Ontime</v>
      </c>
      <c r="AC980" s="195"/>
    </row>
    <row r="981" spans="1:29" ht="28.5" x14ac:dyDescent="0.25">
      <c r="A981" s="4">
        <f>ROW()-ROW(RawDataGenPO[[#Headers],[No.]])</f>
        <v>980</v>
      </c>
      <c r="B981" s="35" t="s">
        <v>18</v>
      </c>
      <c r="C981" s="73">
        <v>45728</v>
      </c>
      <c r="F981" s="45">
        <v>45728</v>
      </c>
      <c r="G981" s="4" t="s">
        <v>2145</v>
      </c>
      <c r="H981" s="4" t="s">
        <v>2146</v>
      </c>
      <c r="I981" s="156">
        <f>IF(RawDataGenPO[[#This Row],[PO No.]]="","",RawDataGenPO[[#This Row],[DMY Create PR]]+7)</f>
        <v>45735</v>
      </c>
      <c r="J981" s="156"/>
      <c r="K981" s="153">
        <v>45</v>
      </c>
      <c r="L981" s="4" t="s">
        <v>1273</v>
      </c>
      <c r="M981" s="35" t="s">
        <v>181</v>
      </c>
      <c r="N981" s="35" t="s">
        <v>19</v>
      </c>
      <c r="O981" s="3">
        <v>2</v>
      </c>
      <c r="P981" s="124" t="s">
        <v>2150</v>
      </c>
      <c r="Q981" s="40">
        <v>1</v>
      </c>
      <c r="R981" s="4" t="s">
        <v>481</v>
      </c>
      <c r="S981" s="113">
        <f>RawDataGenPO[[#This Row],[Total price]]/RawDataGenPO[[#This Row],[Qty'']]</f>
        <v>45000</v>
      </c>
      <c r="T981" s="46">
        <v>45000</v>
      </c>
      <c r="U981" s="16"/>
      <c r="V981" s="35" t="s">
        <v>2148</v>
      </c>
      <c r="W981" s="146" t="s">
        <v>9</v>
      </c>
      <c r="X981" s="4" t="s">
        <v>2151</v>
      </c>
      <c r="Y981" s="14">
        <v>45769</v>
      </c>
      <c r="AA981" s="191">
        <f>IF(RawDataGenPO[[#This Row],[Date Gen PO]]="","",RawDataGenPO[[#This Row],[Date recive bill]]-RawDataGenPO[[#This Row],[Date Gen PO]])</f>
        <v>34</v>
      </c>
      <c r="AB981" s="192" t="str">
        <f>IF(RawDataGenPO[[#This Row],[GRN-PO date (Day)]]&gt;RawDataGenPO[[#This Row],[Lead time delivery (day)]],"over deliverry","Ontime")</f>
        <v>Ontime</v>
      </c>
      <c r="AC981" s="195"/>
    </row>
    <row r="982" spans="1:29" ht="28.5" x14ac:dyDescent="0.25">
      <c r="A982" s="4">
        <f>ROW()-ROW(RawDataGenPO[[#Headers],[No.]])</f>
        <v>981</v>
      </c>
      <c r="B982" s="35" t="s">
        <v>18</v>
      </c>
      <c r="C982" s="73">
        <v>45728</v>
      </c>
      <c r="F982" s="45">
        <v>45728</v>
      </c>
      <c r="G982" s="4" t="s">
        <v>2145</v>
      </c>
      <c r="H982" s="4" t="s">
        <v>2146</v>
      </c>
      <c r="I982" s="156">
        <f>IF(RawDataGenPO[[#This Row],[PO No.]]="","",RawDataGenPO[[#This Row],[DMY Create PR]]+7)</f>
        <v>45735</v>
      </c>
      <c r="J982" s="156"/>
      <c r="K982" s="153">
        <v>45</v>
      </c>
      <c r="L982" s="4" t="s">
        <v>1273</v>
      </c>
      <c r="M982" s="35" t="s">
        <v>181</v>
      </c>
      <c r="N982" s="35" t="s">
        <v>19</v>
      </c>
      <c r="O982" s="3">
        <v>3</v>
      </c>
      <c r="P982" s="124" t="s">
        <v>2152</v>
      </c>
      <c r="Q982" s="40">
        <v>1</v>
      </c>
      <c r="R982" s="4" t="s">
        <v>481</v>
      </c>
      <c r="S982" s="113">
        <f>RawDataGenPO[[#This Row],[Total price]]/RawDataGenPO[[#This Row],[Qty'']]</f>
        <v>45000</v>
      </c>
      <c r="T982" s="46">
        <v>45000</v>
      </c>
      <c r="U982" s="16"/>
      <c r="V982" s="35" t="s">
        <v>2148</v>
      </c>
      <c r="W982" s="146" t="s">
        <v>9</v>
      </c>
      <c r="X982" s="4" t="s">
        <v>2151</v>
      </c>
      <c r="Y982" s="14">
        <v>45769</v>
      </c>
      <c r="AA982" s="191">
        <f>IF(RawDataGenPO[[#This Row],[Date Gen PO]]="","",RawDataGenPO[[#This Row],[Date recive bill]]-RawDataGenPO[[#This Row],[Date Gen PO]])</f>
        <v>34</v>
      </c>
      <c r="AB982" s="192" t="str">
        <f>IF(RawDataGenPO[[#This Row],[GRN-PO date (Day)]]&gt;RawDataGenPO[[#This Row],[Lead time delivery (day)]],"over deliverry","Ontime")</f>
        <v>Ontime</v>
      </c>
      <c r="AC982" s="195"/>
    </row>
    <row r="983" spans="1:29" ht="28.5" x14ac:dyDescent="0.25">
      <c r="A983" s="4">
        <f>ROW()-ROW(RawDataGenPO[[#Headers],[No.]])</f>
        <v>982</v>
      </c>
      <c r="B983" s="35" t="s">
        <v>18</v>
      </c>
      <c r="C983" s="73">
        <v>45728</v>
      </c>
      <c r="F983" s="45">
        <v>45728</v>
      </c>
      <c r="G983" s="4" t="s">
        <v>2145</v>
      </c>
      <c r="H983" s="4" t="s">
        <v>2146</v>
      </c>
      <c r="I983" s="156">
        <f>IF(RawDataGenPO[[#This Row],[PO No.]]="","",RawDataGenPO[[#This Row],[DMY Create PR]]+7)</f>
        <v>45735</v>
      </c>
      <c r="J983" s="156"/>
      <c r="K983" s="153">
        <v>45</v>
      </c>
      <c r="L983" s="4" t="s">
        <v>1273</v>
      </c>
      <c r="M983" s="35" t="s">
        <v>181</v>
      </c>
      <c r="N983" s="35" t="s">
        <v>19</v>
      </c>
      <c r="O983" s="3">
        <v>4</v>
      </c>
      <c r="P983" s="124" t="s">
        <v>2153</v>
      </c>
      <c r="Q983" s="40">
        <v>1</v>
      </c>
      <c r="R983" s="4" t="s">
        <v>481</v>
      </c>
      <c r="S983" s="113">
        <f>RawDataGenPO[[#This Row],[Total price]]/RawDataGenPO[[#This Row],[Qty'']]</f>
        <v>45000</v>
      </c>
      <c r="T983" s="46">
        <v>45000</v>
      </c>
      <c r="U983" s="16"/>
      <c r="V983" s="35" t="s">
        <v>2148</v>
      </c>
      <c r="W983" s="146" t="s">
        <v>9</v>
      </c>
      <c r="X983" s="4" t="s">
        <v>2151</v>
      </c>
      <c r="Y983" s="14">
        <v>45769</v>
      </c>
      <c r="AA983" s="191">
        <f>IF(RawDataGenPO[[#This Row],[Date Gen PO]]="","",RawDataGenPO[[#This Row],[Date recive bill]]-RawDataGenPO[[#This Row],[Date Gen PO]])</f>
        <v>34</v>
      </c>
      <c r="AB983" s="192" t="str">
        <f>IF(RawDataGenPO[[#This Row],[GRN-PO date (Day)]]&gt;RawDataGenPO[[#This Row],[Lead time delivery (day)]],"over deliverry","Ontime")</f>
        <v>Ontime</v>
      </c>
      <c r="AC983" s="195"/>
    </row>
    <row r="984" spans="1:29" ht="14.25" x14ac:dyDescent="0.25">
      <c r="A984" s="4">
        <f>ROW()-ROW(RawDataGenPO[[#Headers],[No.]])</f>
        <v>983</v>
      </c>
      <c r="B984" s="35" t="s">
        <v>18</v>
      </c>
      <c r="C984" s="73">
        <v>45728</v>
      </c>
      <c r="F984" s="45">
        <v>45728</v>
      </c>
      <c r="G984" s="4" t="s">
        <v>2145</v>
      </c>
      <c r="H984" s="4" t="s">
        <v>2146</v>
      </c>
      <c r="I984" s="156">
        <f>IF(RawDataGenPO[[#This Row],[PO No.]]="","",RawDataGenPO[[#This Row],[DMY Create PR]]+7)</f>
        <v>45735</v>
      </c>
      <c r="J984" s="156"/>
      <c r="K984" s="153">
        <v>45</v>
      </c>
      <c r="L984" s="4" t="s">
        <v>1273</v>
      </c>
      <c r="M984" s="35" t="s">
        <v>181</v>
      </c>
      <c r="N984" s="35" t="s">
        <v>19</v>
      </c>
      <c r="O984" s="3">
        <v>5</v>
      </c>
      <c r="P984" s="124" t="s">
        <v>2154</v>
      </c>
      <c r="Q984" s="40">
        <v>1</v>
      </c>
      <c r="R984" s="4" t="s">
        <v>481</v>
      </c>
      <c r="S984" s="113">
        <f>RawDataGenPO[[#This Row],[Total price]]/RawDataGenPO[[#This Row],[Qty'']]</f>
        <v>8000</v>
      </c>
      <c r="T984" s="46">
        <v>8000</v>
      </c>
      <c r="U984" s="16"/>
      <c r="V984" s="35" t="s">
        <v>2148</v>
      </c>
      <c r="W984" s="146" t="s">
        <v>9</v>
      </c>
      <c r="X984" s="4" t="s">
        <v>2151</v>
      </c>
      <c r="Y984" s="14">
        <v>45769</v>
      </c>
      <c r="AA984" s="191">
        <f>IF(RawDataGenPO[[#This Row],[Date Gen PO]]="","",RawDataGenPO[[#This Row],[Date recive bill]]-RawDataGenPO[[#This Row],[Date Gen PO]])</f>
        <v>34</v>
      </c>
      <c r="AB984" s="192" t="str">
        <f>IF(RawDataGenPO[[#This Row],[GRN-PO date (Day)]]&gt;RawDataGenPO[[#This Row],[Lead time delivery (day)]],"over deliverry","Ontime")</f>
        <v>Ontime</v>
      </c>
      <c r="AC984" s="195"/>
    </row>
    <row r="985" spans="1:29" ht="28.5" x14ac:dyDescent="0.25">
      <c r="A985" s="4">
        <f>ROW()-ROW(RawDataGenPO[[#Headers],[No.]])</f>
        <v>984</v>
      </c>
      <c r="B985" s="35" t="s">
        <v>18</v>
      </c>
      <c r="C985" s="73">
        <v>45728</v>
      </c>
      <c r="F985" s="45">
        <v>45728</v>
      </c>
      <c r="G985" s="4" t="s">
        <v>2155</v>
      </c>
      <c r="H985" s="4" t="s">
        <v>2156</v>
      </c>
      <c r="I985" s="156">
        <f>IF(RawDataGenPO[[#This Row],[PO No.]]="","",RawDataGenPO[[#This Row],[DMY Create PR]]+7)</f>
        <v>45735</v>
      </c>
      <c r="J985" s="156"/>
      <c r="K985" s="153">
        <v>100</v>
      </c>
      <c r="L985" s="4" t="s">
        <v>193</v>
      </c>
      <c r="M985" s="35" t="s">
        <v>181</v>
      </c>
      <c r="N985" s="35" t="s">
        <v>19</v>
      </c>
      <c r="O985" s="3">
        <v>1</v>
      </c>
      <c r="P985" s="130" t="s">
        <v>2157</v>
      </c>
      <c r="Q985" s="40">
        <v>1</v>
      </c>
      <c r="R985" s="4" t="s">
        <v>481</v>
      </c>
      <c r="S985" s="113">
        <f>RawDataGenPO[[#This Row],[Total price]]/RawDataGenPO[[#This Row],[Qty'']]</f>
        <v>166650</v>
      </c>
      <c r="T985" s="46">
        <v>166650</v>
      </c>
      <c r="U985" s="16"/>
      <c r="V985" s="35" t="s">
        <v>2148</v>
      </c>
      <c r="W985" s="146" t="s">
        <v>9</v>
      </c>
      <c r="X985" s="4" t="s">
        <v>2158</v>
      </c>
      <c r="Y985" s="14">
        <v>45822</v>
      </c>
      <c r="AA985" s="191">
        <f>IF(RawDataGenPO[[#This Row],[Date Gen PO]]="","",RawDataGenPO[[#This Row],[Date recive bill]]-RawDataGenPO[[#This Row],[Date Gen PO]])</f>
        <v>87</v>
      </c>
      <c r="AB985" s="192" t="str">
        <f>IF(RawDataGenPO[[#This Row],[GRN-PO date (Day)]]&gt;RawDataGenPO[[#This Row],[Lead time delivery (day)]],"over deliverry","Ontime")</f>
        <v>Ontime</v>
      </c>
      <c r="AC985" s="195"/>
    </row>
    <row r="986" spans="1:29" ht="85.5" x14ac:dyDescent="0.25">
      <c r="A986" s="4">
        <f>ROW()-ROW(RawDataGenPO[[#Headers],[No.]])</f>
        <v>985</v>
      </c>
      <c r="B986" s="35" t="s">
        <v>18</v>
      </c>
      <c r="C986" s="73">
        <v>45729</v>
      </c>
      <c r="F986" s="45">
        <v>45729</v>
      </c>
      <c r="G986" s="4" t="s">
        <v>2159</v>
      </c>
      <c r="H986" s="4" t="s">
        <v>2160</v>
      </c>
      <c r="I986" s="156">
        <f>IF(RawDataGenPO[[#This Row],[PO No.]]="","",RawDataGenPO[[#This Row],[DMY Create PR]]+7)</f>
        <v>45736</v>
      </c>
      <c r="J986" s="156"/>
      <c r="K986" s="153">
        <v>90</v>
      </c>
      <c r="L986" s="4" t="s">
        <v>1913</v>
      </c>
      <c r="M986" s="35" t="s">
        <v>168</v>
      </c>
      <c r="N986" s="35" t="s">
        <v>20</v>
      </c>
      <c r="O986" s="3">
        <v>1</v>
      </c>
      <c r="P986" s="124" t="s">
        <v>2161</v>
      </c>
      <c r="Q986" s="40">
        <v>1</v>
      </c>
      <c r="R986" s="4" t="s">
        <v>481</v>
      </c>
      <c r="S986" s="113">
        <f>RawDataGenPO[[#This Row],[Total price]]/RawDataGenPO[[#This Row],[Qty'']]</f>
        <v>16000</v>
      </c>
      <c r="T986" s="46">
        <v>16000</v>
      </c>
      <c r="U986" s="16"/>
      <c r="W986" s="146" t="s">
        <v>9</v>
      </c>
      <c r="X986" s="4" t="s">
        <v>2162</v>
      </c>
      <c r="Y986" s="14">
        <v>45770</v>
      </c>
      <c r="AA986" s="191">
        <f>IF(RawDataGenPO[[#This Row],[Date Gen PO]]="","",RawDataGenPO[[#This Row],[Date recive bill]]-RawDataGenPO[[#This Row],[Date Gen PO]])</f>
        <v>34</v>
      </c>
      <c r="AB986" s="192" t="str">
        <f>IF(RawDataGenPO[[#This Row],[GRN-PO date (Day)]]&gt;RawDataGenPO[[#This Row],[Lead time delivery (day)]],"over deliverry","Ontime")</f>
        <v>Ontime</v>
      </c>
      <c r="AC986" s="195"/>
    </row>
    <row r="987" spans="1:29" ht="14.25" x14ac:dyDescent="0.25">
      <c r="A987" s="4">
        <f>ROW()-ROW(RawDataGenPO[[#Headers],[No.]])</f>
        <v>986</v>
      </c>
      <c r="B987" s="35" t="s">
        <v>18</v>
      </c>
      <c r="C987" s="73">
        <v>45729</v>
      </c>
      <c r="F987" s="45">
        <v>45729</v>
      </c>
      <c r="G987" s="4" t="s">
        <v>2159</v>
      </c>
      <c r="H987" s="4" t="s">
        <v>2160</v>
      </c>
      <c r="I987" s="156">
        <f>IF(RawDataGenPO[[#This Row],[PO No.]]="","",RawDataGenPO[[#This Row],[DMY Create PR]]+7)</f>
        <v>45736</v>
      </c>
      <c r="J987" s="156"/>
      <c r="K987" s="153">
        <v>90</v>
      </c>
      <c r="L987" s="4" t="s">
        <v>1913</v>
      </c>
      <c r="M987" s="35" t="s">
        <v>168</v>
      </c>
      <c r="N987" s="35" t="s">
        <v>20</v>
      </c>
      <c r="O987" s="3">
        <v>2</v>
      </c>
      <c r="P987" s="124" t="s">
        <v>2163</v>
      </c>
      <c r="Q987" s="40">
        <v>1</v>
      </c>
      <c r="R987" s="4" t="s">
        <v>481</v>
      </c>
      <c r="S987" s="113">
        <f>RawDataGenPO[[#This Row],[Total price]]/RawDataGenPO[[#This Row],[Qty'']]</f>
        <v>16000</v>
      </c>
      <c r="T987" s="46">
        <v>16000</v>
      </c>
      <c r="U987" s="16"/>
      <c r="W987" s="146" t="s">
        <v>9</v>
      </c>
      <c r="X987" s="4" t="s">
        <v>2162</v>
      </c>
      <c r="Y987" s="14">
        <v>45770</v>
      </c>
      <c r="AA987" s="191">
        <f>IF(RawDataGenPO[[#This Row],[Date Gen PO]]="","",RawDataGenPO[[#This Row],[Date recive bill]]-RawDataGenPO[[#This Row],[Date Gen PO]])</f>
        <v>34</v>
      </c>
      <c r="AB987" s="192" t="str">
        <f>IF(RawDataGenPO[[#This Row],[GRN-PO date (Day)]]&gt;RawDataGenPO[[#This Row],[Lead time delivery (day)]],"over deliverry","Ontime")</f>
        <v>Ontime</v>
      </c>
      <c r="AC987" s="195"/>
    </row>
    <row r="988" spans="1:29" ht="14.25" x14ac:dyDescent="0.25">
      <c r="A988" s="4">
        <f>ROW()-ROW(RawDataGenPO[[#Headers],[No.]])</f>
        <v>987</v>
      </c>
      <c r="B988" s="35" t="s">
        <v>18</v>
      </c>
      <c r="C988" s="73">
        <v>45729</v>
      </c>
      <c r="F988" s="45">
        <v>45729</v>
      </c>
      <c r="G988" s="4" t="s">
        <v>2159</v>
      </c>
      <c r="H988" s="4" t="s">
        <v>2160</v>
      </c>
      <c r="I988" s="156">
        <f>IF(RawDataGenPO[[#This Row],[PO No.]]="","",RawDataGenPO[[#This Row],[DMY Create PR]]+7)</f>
        <v>45736</v>
      </c>
      <c r="J988" s="156"/>
      <c r="K988" s="153">
        <v>90</v>
      </c>
      <c r="L988" s="4" t="s">
        <v>1913</v>
      </c>
      <c r="M988" s="35" t="s">
        <v>168</v>
      </c>
      <c r="N988" s="35" t="s">
        <v>20</v>
      </c>
      <c r="O988" s="3">
        <v>3</v>
      </c>
      <c r="P988" s="124" t="s">
        <v>1141</v>
      </c>
      <c r="Q988" s="40">
        <v>1</v>
      </c>
      <c r="R988" s="4" t="s">
        <v>481</v>
      </c>
      <c r="S988" s="113">
        <f>RawDataGenPO[[#This Row],[Total price]]/RawDataGenPO[[#This Row],[Qty'']]</f>
        <v>5000</v>
      </c>
      <c r="T988" s="46">
        <v>5000</v>
      </c>
      <c r="U988" s="16"/>
      <c r="W988" s="146" t="s">
        <v>9</v>
      </c>
      <c r="X988" s="4" t="s">
        <v>2162</v>
      </c>
      <c r="Y988" s="14">
        <v>45770</v>
      </c>
      <c r="AA988" s="191">
        <f>IF(RawDataGenPO[[#This Row],[Date Gen PO]]="","",RawDataGenPO[[#This Row],[Date recive bill]]-RawDataGenPO[[#This Row],[Date Gen PO]])</f>
        <v>34</v>
      </c>
      <c r="AB988" s="192" t="str">
        <f>IF(RawDataGenPO[[#This Row],[GRN-PO date (Day)]]&gt;RawDataGenPO[[#This Row],[Lead time delivery (day)]],"over deliverry","Ontime")</f>
        <v>Ontime</v>
      </c>
      <c r="AC988" s="195"/>
    </row>
    <row r="989" spans="1:29" ht="14.25" x14ac:dyDescent="0.25">
      <c r="A989" s="4">
        <f>ROW()-ROW(RawDataGenPO[[#Headers],[No.]])</f>
        <v>988</v>
      </c>
      <c r="B989" s="35" t="s">
        <v>18</v>
      </c>
      <c r="C989" s="73">
        <v>45729</v>
      </c>
      <c r="F989" s="45">
        <v>45729</v>
      </c>
      <c r="G989" s="4" t="s">
        <v>2159</v>
      </c>
      <c r="H989" s="4" t="s">
        <v>2160</v>
      </c>
      <c r="I989" s="156">
        <f>IF(RawDataGenPO[[#This Row],[PO No.]]="","",RawDataGenPO[[#This Row],[DMY Create PR]]+7)</f>
        <v>45736</v>
      </c>
      <c r="J989" s="156"/>
      <c r="K989" s="153">
        <v>90</v>
      </c>
      <c r="L989" s="4" t="s">
        <v>1913</v>
      </c>
      <c r="M989" s="35" t="s">
        <v>168</v>
      </c>
      <c r="N989" s="35" t="s">
        <v>20</v>
      </c>
      <c r="O989" s="3">
        <v>4</v>
      </c>
      <c r="P989" s="124" t="s">
        <v>1872</v>
      </c>
      <c r="Q989" s="40">
        <v>1</v>
      </c>
      <c r="R989" s="4" t="s">
        <v>481</v>
      </c>
      <c r="S989" s="113">
        <f>RawDataGenPO[[#This Row],[Total price]]/RawDataGenPO[[#This Row],[Qty'']]</f>
        <v>3000</v>
      </c>
      <c r="T989" s="46">
        <v>3000</v>
      </c>
      <c r="U989" s="16"/>
      <c r="W989" s="146" t="s">
        <v>9</v>
      </c>
      <c r="X989" s="4" t="s">
        <v>2162</v>
      </c>
      <c r="Y989" s="14">
        <v>45770</v>
      </c>
      <c r="AA989" s="191">
        <f>IF(RawDataGenPO[[#This Row],[Date Gen PO]]="","",RawDataGenPO[[#This Row],[Date recive bill]]-RawDataGenPO[[#This Row],[Date Gen PO]])</f>
        <v>34</v>
      </c>
      <c r="AB989" s="192" t="str">
        <f>IF(RawDataGenPO[[#This Row],[GRN-PO date (Day)]]&gt;RawDataGenPO[[#This Row],[Lead time delivery (day)]],"over deliverry","Ontime")</f>
        <v>Ontime</v>
      </c>
      <c r="AC989" s="195"/>
    </row>
    <row r="990" spans="1:29" ht="85.5" x14ac:dyDescent="0.25">
      <c r="A990" s="4">
        <f>ROW()-ROW(RawDataGenPO[[#Headers],[No.]])</f>
        <v>989</v>
      </c>
      <c r="B990" s="35" t="s">
        <v>18</v>
      </c>
      <c r="C990" s="73">
        <v>45729</v>
      </c>
      <c r="F990" s="45">
        <v>45729</v>
      </c>
      <c r="G990" s="4" t="s">
        <v>2164</v>
      </c>
      <c r="H990" s="4" t="s">
        <v>2165</v>
      </c>
      <c r="I990" s="156">
        <f>IF(RawDataGenPO[[#This Row],[PO No.]]="","",RawDataGenPO[[#This Row],[DMY Create PR]]+7)</f>
        <v>45736</v>
      </c>
      <c r="J990" s="156"/>
      <c r="K990" s="153">
        <v>120</v>
      </c>
      <c r="L990" s="4" t="s">
        <v>1913</v>
      </c>
      <c r="M990" s="35" t="s">
        <v>217</v>
      </c>
      <c r="N990" s="35" t="s">
        <v>26</v>
      </c>
      <c r="O990" s="3">
        <v>1</v>
      </c>
      <c r="P990" s="124" t="s">
        <v>2166</v>
      </c>
      <c r="Q990" s="40">
        <v>1</v>
      </c>
      <c r="R990" s="4" t="s">
        <v>481</v>
      </c>
      <c r="S990" s="113">
        <f>RawDataGenPO[[#This Row],[Total price]]/RawDataGenPO[[#This Row],[Qty'']]</f>
        <v>85000</v>
      </c>
      <c r="T990" s="46">
        <v>85000</v>
      </c>
      <c r="U990" s="16"/>
      <c r="V990" s="35" t="s">
        <v>1139</v>
      </c>
      <c r="W990" s="146" t="s">
        <v>9</v>
      </c>
      <c r="X990" s="4" t="s">
        <v>2167</v>
      </c>
      <c r="Y990" s="14">
        <v>45819</v>
      </c>
      <c r="AA990" s="191">
        <f>IF(RawDataGenPO[[#This Row],[Date Gen PO]]="","",RawDataGenPO[[#This Row],[Date recive bill]]-RawDataGenPO[[#This Row],[Date Gen PO]])</f>
        <v>83</v>
      </c>
      <c r="AB990" s="192" t="str">
        <f>IF(RawDataGenPO[[#This Row],[GRN-PO date (Day)]]&gt;RawDataGenPO[[#This Row],[Lead time delivery (day)]],"over deliverry","Ontime")</f>
        <v>Ontime</v>
      </c>
      <c r="AC990" s="195"/>
    </row>
    <row r="991" spans="1:29" ht="14.25" x14ac:dyDescent="0.25">
      <c r="A991" s="4">
        <f>ROW()-ROW(RawDataGenPO[[#Headers],[No.]])</f>
        <v>990</v>
      </c>
      <c r="B991" s="35" t="s">
        <v>18</v>
      </c>
      <c r="C991" s="73">
        <v>45729</v>
      </c>
      <c r="F991" s="45">
        <v>45729</v>
      </c>
      <c r="G991" s="4" t="s">
        <v>2164</v>
      </c>
      <c r="H991" s="4" t="s">
        <v>2165</v>
      </c>
      <c r="I991" s="156">
        <f>IF(RawDataGenPO[[#This Row],[PO No.]]="","",RawDataGenPO[[#This Row],[DMY Create PR]]+7)</f>
        <v>45736</v>
      </c>
      <c r="J991" s="156"/>
      <c r="K991" s="153">
        <v>120</v>
      </c>
      <c r="L991" s="4" t="s">
        <v>193</v>
      </c>
      <c r="M991" s="35" t="s">
        <v>217</v>
      </c>
      <c r="N991" s="35" t="s">
        <v>26</v>
      </c>
      <c r="O991" s="3">
        <v>2</v>
      </c>
      <c r="P991" s="124" t="s">
        <v>2168</v>
      </c>
      <c r="Q991" s="40">
        <v>1</v>
      </c>
      <c r="R991" s="4" t="s">
        <v>481</v>
      </c>
      <c r="S991" s="113">
        <f>RawDataGenPO[[#This Row],[Total price]]/RawDataGenPO[[#This Row],[Qty'']]</f>
        <v>75000</v>
      </c>
      <c r="T991" s="46">
        <v>75000</v>
      </c>
      <c r="U991" s="16"/>
      <c r="V991" s="35" t="s">
        <v>1139</v>
      </c>
      <c r="W991" s="146" t="s">
        <v>9</v>
      </c>
      <c r="X991" s="4" t="s">
        <v>2169</v>
      </c>
      <c r="Y991" s="14">
        <v>45819</v>
      </c>
      <c r="AA991" s="191">
        <f>IF(RawDataGenPO[[#This Row],[Date Gen PO]]="","",RawDataGenPO[[#This Row],[Date recive bill]]-RawDataGenPO[[#This Row],[Date Gen PO]])</f>
        <v>83</v>
      </c>
      <c r="AB991" s="192" t="str">
        <f>IF(RawDataGenPO[[#This Row],[GRN-PO date (Day)]]&gt;RawDataGenPO[[#This Row],[Lead time delivery (day)]],"over deliverry","Ontime")</f>
        <v>Ontime</v>
      </c>
      <c r="AC991" s="195"/>
    </row>
    <row r="992" spans="1:29" ht="14.25" x14ac:dyDescent="0.25">
      <c r="A992" s="4">
        <f>ROW()-ROW(RawDataGenPO[[#Headers],[No.]])</f>
        <v>991</v>
      </c>
      <c r="B992" s="35" t="s">
        <v>18</v>
      </c>
      <c r="C992" s="73">
        <v>45729</v>
      </c>
      <c r="F992" s="45">
        <v>45729</v>
      </c>
      <c r="G992" s="4" t="s">
        <v>2164</v>
      </c>
      <c r="H992" s="4" t="s">
        <v>2165</v>
      </c>
      <c r="I992" s="156">
        <f>IF(RawDataGenPO[[#This Row],[PO No.]]="","",RawDataGenPO[[#This Row],[DMY Create PR]]+7)</f>
        <v>45736</v>
      </c>
      <c r="J992" s="156"/>
      <c r="K992" s="153">
        <v>120</v>
      </c>
      <c r="L992" s="4" t="s">
        <v>193</v>
      </c>
      <c r="M992" s="35" t="s">
        <v>217</v>
      </c>
      <c r="N992" s="35" t="s">
        <v>26</v>
      </c>
      <c r="O992" s="3">
        <v>3</v>
      </c>
      <c r="P992" s="124" t="s">
        <v>1893</v>
      </c>
      <c r="Q992" s="40">
        <v>1</v>
      </c>
      <c r="R992" s="4" t="s">
        <v>481</v>
      </c>
      <c r="S992" s="113">
        <f>RawDataGenPO[[#This Row],[Total price]]/RawDataGenPO[[#This Row],[Qty'']]</f>
        <v>5000</v>
      </c>
      <c r="T992" s="46">
        <v>5000</v>
      </c>
      <c r="U992" s="16"/>
      <c r="V992" s="35" t="s">
        <v>1139</v>
      </c>
      <c r="W992" s="146" t="s">
        <v>9</v>
      </c>
      <c r="X992" s="4" t="s">
        <v>2169</v>
      </c>
      <c r="Y992" s="14">
        <v>45819</v>
      </c>
      <c r="AA992" s="191">
        <f>IF(RawDataGenPO[[#This Row],[Date Gen PO]]="","",RawDataGenPO[[#This Row],[Date recive bill]]-RawDataGenPO[[#This Row],[Date Gen PO]])</f>
        <v>83</v>
      </c>
      <c r="AB992" s="192" t="str">
        <f>IF(RawDataGenPO[[#This Row],[GRN-PO date (Day)]]&gt;RawDataGenPO[[#This Row],[Lead time delivery (day)]],"over deliverry","Ontime")</f>
        <v>Ontime</v>
      </c>
      <c r="AC992" s="195"/>
    </row>
    <row r="993" spans="1:29" ht="14.25" x14ac:dyDescent="0.25">
      <c r="A993" s="4">
        <f>ROW()-ROW(RawDataGenPO[[#Headers],[No.]])</f>
        <v>992</v>
      </c>
      <c r="B993" s="35" t="s">
        <v>18</v>
      </c>
      <c r="C993" s="73">
        <v>45729</v>
      </c>
      <c r="F993" s="45">
        <v>45729</v>
      </c>
      <c r="G993" s="4" t="s">
        <v>2164</v>
      </c>
      <c r="H993" s="4" t="s">
        <v>2165</v>
      </c>
      <c r="I993" s="156">
        <f>IF(RawDataGenPO[[#This Row],[PO No.]]="","",RawDataGenPO[[#This Row],[DMY Create PR]]+7)</f>
        <v>45736</v>
      </c>
      <c r="J993" s="156"/>
      <c r="K993" s="153">
        <v>120</v>
      </c>
      <c r="L993" s="4" t="s">
        <v>193</v>
      </c>
      <c r="M993" s="35" t="s">
        <v>217</v>
      </c>
      <c r="N993" s="35" t="s">
        <v>26</v>
      </c>
      <c r="O993" s="3">
        <v>4</v>
      </c>
      <c r="P993" s="124" t="s">
        <v>1896</v>
      </c>
      <c r="Q993" s="40">
        <v>1</v>
      </c>
      <c r="R993" s="4" t="s">
        <v>481</v>
      </c>
      <c r="S993" s="113">
        <f>RawDataGenPO[[#This Row],[Total price]]/RawDataGenPO[[#This Row],[Qty'']]</f>
        <v>15000</v>
      </c>
      <c r="T993" s="46">
        <v>15000</v>
      </c>
      <c r="U993" s="16"/>
      <c r="V993" s="35" t="s">
        <v>1139</v>
      </c>
      <c r="W993" s="146" t="s">
        <v>9</v>
      </c>
      <c r="X993" s="4" t="s">
        <v>2169</v>
      </c>
      <c r="Y993" s="14">
        <v>45819</v>
      </c>
      <c r="AA993" s="191">
        <f>IF(RawDataGenPO[[#This Row],[Date Gen PO]]="","",RawDataGenPO[[#This Row],[Date recive bill]]-RawDataGenPO[[#This Row],[Date Gen PO]])</f>
        <v>83</v>
      </c>
      <c r="AB993" s="192" t="str">
        <f>IF(RawDataGenPO[[#This Row],[GRN-PO date (Day)]]&gt;RawDataGenPO[[#This Row],[Lead time delivery (day)]],"over deliverry","Ontime")</f>
        <v>Ontime</v>
      </c>
      <c r="AC993" s="195"/>
    </row>
    <row r="994" spans="1:29" ht="14.25" x14ac:dyDescent="0.25">
      <c r="A994" s="4">
        <f>ROW()-ROW(RawDataGenPO[[#Headers],[No.]])</f>
        <v>993</v>
      </c>
      <c r="B994" s="35" t="s">
        <v>18</v>
      </c>
      <c r="C994" s="73">
        <v>45729</v>
      </c>
      <c r="F994" s="45">
        <v>45729</v>
      </c>
      <c r="G994" s="4" t="s">
        <v>2164</v>
      </c>
      <c r="H994" s="4" t="s">
        <v>2165</v>
      </c>
      <c r="I994" s="156">
        <f>IF(RawDataGenPO[[#This Row],[PO No.]]="","",RawDataGenPO[[#This Row],[DMY Create PR]]+7)</f>
        <v>45736</v>
      </c>
      <c r="J994" s="156"/>
      <c r="K994" s="153">
        <v>120</v>
      </c>
      <c r="L994" s="4" t="s">
        <v>193</v>
      </c>
      <c r="M994" s="35" t="s">
        <v>217</v>
      </c>
      <c r="N994" s="35" t="s">
        <v>26</v>
      </c>
      <c r="O994" s="3">
        <v>5</v>
      </c>
      <c r="P994" s="124" t="s">
        <v>1141</v>
      </c>
      <c r="Q994" s="40">
        <v>1</v>
      </c>
      <c r="R994" s="4" t="s">
        <v>481</v>
      </c>
      <c r="S994" s="113">
        <f>RawDataGenPO[[#This Row],[Total price]]/RawDataGenPO[[#This Row],[Qty'']]</f>
        <v>5000</v>
      </c>
      <c r="T994" s="46">
        <v>5000</v>
      </c>
      <c r="U994" s="16"/>
      <c r="V994" s="35" t="s">
        <v>1139</v>
      </c>
      <c r="W994" s="146" t="s">
        <v>9</v>
      </c>
      <c r="X994" s="4" t="s">
        <v>2169</v>
      </c>
      <c r="Y994" s="14">
        <v>45819</v>
      </c>
      <c r="AA994" s="191">
        <f>IF(RawDataGenPO[[#This Row],[Date Gen PO]]="","",RawDataGenPO[[#This Row],[Date recive bill]]-RawDataGenPO[[#This Row],[Date Gen PO]])</f>
        <v>83</v>
      </c>
      <c r="AB994" s="192" t="str">
        <f>IF(RawDataGenPO[[#This Row],[GRN-PO date (Day)]]&gt;RawDataGenPO[[#This Row],[Lead time delivery (day)]],"over deliverry","Ontime")</f>
        <v>Ontime</v>
      </c>
      <c r="AC994" s="195"/>
    </row>
    <row r="995" spans="1:29" ht="85.5" x14ac:dyDescent="0.25">
      <c r="A995" s="4">
        <f>ROW()-ROW(RawDataGenPO[[#Headers],[No.]])</f>
        <v>994</v>
      </c>
      <c r="B995" s="35" t="s">
        <v>18</v>
      </c>
      <c r="C995" s="73">
        <v>45729</v>
      </c>
      <c r="F995" s="45">
        <v>45730</v>
      </c>
      <c r="G995" s="4" t="s">
        <v>2170</v>
      </c>
      <c r="H995" s="4" t="s">
        <v>2171</v>
      </c>
      <c r="I995" s="156">
        <f>IF(RawDataGenPO[[#This Row],[PO No.]]="","",RawDataGenPO[[#This Row],[DMY Create PR]]+7)</f>
        <v>45737</v>
      </c>
      <c r="J995" s="156"/>
      <c r="K995" s="153">
        <v>90</v>
      </c>
      <c r="L995" s="4" t="s">
        <v>1273</v>
      </c>
      <c r="M995" s="35" t="s">
        <v>181</v>
      </c>
      <c r="N995" s="35" t="s">
        <v>24</v>
      </c>
      <c r="O995" s="3">
        <v>1</v>
      </c>
      <c r="P995" s="124" t="s">
        <v>2172</v>
      </c>
      <c r="Q995" s="40">
        <v>2</v>
      </c>
      <c r="R995" s="4" t="s">
        <v>221</v>
      </c>
      <c r="S995" s="113">
        <f>RawDataGenPO[[#This Row],[Total price]]/RawDataGenPO[[#This Row],[Qty'']]</f>
        <v>990</v>
      </c>
      <c r="T995" s="46">
        <v>1980</v>
      </c>
      <c r="U995" s="16"/>
      <c r="V995" s="35" t="s">
        <v>2173</v>
      </c>
      <c r="W995" s="146" t="s">
        <v>9</v>
      </c>
      <c r="X995" s="4" t="s">
        <v>2174</v>
      </c>
      <c r="Y995" s="14">
        <v>45779</v>
      </c>
      <c r="AA995" s="191">
        <f>IF(RawDataGenPO[[#This Row],[Date Gen PO]]="","",RawDataGenPO[[#This Row],[Date recive bill]]-RawDataGenPO[[#This Row],[Date Gen PO]])</f>
        <v>42</v>
      </c>
      <c r="AB995" s="192" t="str">
        <f>IF(RawDataGenPO[[#This Row],[GRN-PO date (Day)]]&gt;RawDataGenPO[[#This Row],[Lead time delivery (day)]],"over deliverry","Ontime")</f>
        <v>Ontime</v>
      </c>
      <c r="AC995" s="195"/>
    </row>
    <row r="996" spans="1:29" ht="42.75" x14ac:dyDescent="0.25">
      <c r="A996" s="4">
        <f>ROW()-ROW(RawDataGenPO[[#Headers],[No.]])</f>
        <v>995</v>
      </c>
      <c r="B996" s="35" t="s">
        <v>18</v>
      </c>
      <c r="C996" s="73">
        <v>45730</v>
      </c>
      <c r="F996" s="45">
        <v>45730</v>
      </c>
      <c r="G996" s="4" t="s">
        <v>2175</v>
      </c>
      <c r="H996" s="4" t="s">
        <v>2176</v>
      </c>
      <c r="I996" s="156">
        <f>IF(RawDataGenPO[[#This Row],[PO No.]]="","",RawDataGenPO[[#This Row],[DMY Create PR]]+7)</f>
        <v>45737</v>
      </c>
      <c r="J996" s="156"/>
      <c r="K996" s="153">
        <v>90</v>
      </c>
      <c r="L996" s="4" t="s">
        <v>1273</v>
      </c>
      <c r="M996" s="35" t="s">
        <v>128</v>
      </c>
      <c r="N996" s="35" t="s">
        <v>23</v>
      </c>
      <c r="O996" s="3">
        <v>1</v>
      </c>
      <c r="P996" s="124" t="s">
        <v>2177</v>
      </c>
      <c r="Q996" s="40">
        <v>1</v>
      </c>
      <c r="R996" s="4" t="s">
        <v>1699</v>
      </c>
      <c r="S996" s="113">
        <f>RawDataGenPO[[#This Row],[Total price]]/RawDataGenPO[[#This Row],[Qty'']]</f>
        <v>7500</v>
      </c>
      <c r="T996" s="46">
        <v>7500</v>
      </c>
      <c r="U996" s="16"/>
      <c r="V996" s="35" t="s">
        <v>1425</v>
      </c>
      <c r="W996" s="146" t="s">
        <v>9</v>
      </c>
      <c r="X996" s="4" t="s">
        <v>2178</v>
      </c>
      <c r="Y996" s="14">
        <v>45752</v>
      </c>
      <c r="AA996" s="191">
        <f>IF(RawDataGenPO[[#This Row],[Date Gen PO]]="","",RawDataGenPO[[#This Row],[Date recive bill]]-RawDataGenPO[[#This Row],[Date Gen PO]])</f>
        <v>15</v>
      </c>
      <c r="AB996" s="192" t="str">
        <f>IF(RawDataGenPO[[#This Row],[GRN-PO date (Day)]]&gt;RawDataGenPO[[#This Row],[Lead time delivery (day)]],"over deliverry","Ontime")</f>
        <v>Ontime</v>
      </c>
      <c r="AC996" s="195"/>
    </row>
    <row r="997" spans="1:29" ht="42.75" x14ac:dyDescent="0.25">
      <c r="A997" s="4">
        <f>ROW()-ROW(RawDataGenPO[[#Headers],[No.]])</f>
        <v>996</v>
      </c>
      <c r="B997" s="35" t="s">
        <v>18</v>
      </c>
      <c r="C997" s="73">
        <v>45730</v>
      </c>
      <c r="F997" s="45">
        <v>45730</v>
      </c>
      <c r="G997" s="4" t="s">
        <v>2179</v>
      </c>
      <c r="H997" s="4" t="s">
        <v>2180</v>
      </c>
      <c r="I997" s="156">
        <f>IF(RawDataGenPO[[#This Row],[PO No.]]="","",RawDataGenPO[[#This Row],[DMY Create PR]]+7)</f>
        <v>45737</v>
      </c>
      <c r="J997" s="156"/>
      <c r="K997" s="153">
        <f>IF(RawDataGenPO[[#This Row],[PO No.]]="","",10)</f>
        <v>10</v>
      </c>
      <c r="L997" s="4" t="s">
        <v>1273</v>
      </c>
      <c r="M997" s="35" t="s">
        <v>159</v>
      </c>
      <c r="N997" s="35" t="s">
        <v>27</v>
      </c>
      <c r="O997" s="3">
        <v>1</v>
      </c>
      <c r="P997" s="124" t="s">
        <v>2181</v>
      </c>
      <c r="Q997" s="40">
        <v>1</v>
      </c>
      <c r="R997" s="4" t="s">
        <v>481</v>
      </c>
      <c r="S997" s="113">
        <f>RawDataGenPO[[#This Row],[Total price]]/RawDataGenPO[[#This Row],[Qty'']]</f>
        <v>29000</v>
      </c>
      <c r="T997" s="46">
        <v>29000</v>
      </c>
      <c r="U997" s="16"/>
      <c r="V997" s="35" t="s">
        <v>2182</v>
      </c>
      <c r="W997" s="146" t="s">
        <v>9</v>
      </c>
      <c r="X997" s="4" t="s">
        <v>2183</v>
      </c>
      <c r="Y997" s="14">
        <v>45740</v>
      </c>
      <c r="AA997" s="191">
        <f>IF(RawDataGenPO[[#This Row],[Date Gen PO]]="","",RawDataGenPO[[#This Row],[Date recive bill]]-RawDataGenPO[[#This Row],[Date Gen PO]])</f>
        <v>3</v>
      </c>
      <c r="AB997" s="192" t="str">
        <f>IF(RawDataGenPO[[#This Row],[GRN-PO date (Day)]]&gt;RawDataGenPO[[#This Row],[Lead time delivery (day)]],"over deliverry","Ontime")</f>
        <v>Ontime</v>
      </c>
      <c r="AC997" s="195"/>
    </row>
    <row r="998" spans="1:29" ht="14.25" x14ac:dyDescent="0.25">
      <c r="A998" s="4">
        <f>ROW()-ROW(RawDataGenPO[[#Headers],[No.]])</f>
        <v>997</v>
      </c>
      <c r="B998" s="35" t="s">
        <v>18</v>
      </c>
      <c r="C998" s="73">
        <v>45733</v>
      </c>
      <c r="F998" s="45">
        <v>45733</v>
      </c>
      <c r="G998" s="4" t="s">
        <v>2184</v>
      </c>
      <c r="H998" s="4" t="s">
        <v>2185</v>
      </c>
      <c r="I998" s="156">
        <f>IF(RawDataGenPO[[#This Row],[PO No.]]="","",RawDataGenPO[[#This Row],[DMY Create PR]]+7)</f>
        <v>45740</v>
      </c>
      <c r="J998" s="156"/>
      <c r="K998" s="153">
        <v>90</v>
      </c>
      <c r="L998" s="4" t="s">
        <v>145</v>
      </c>
      <c r="M998" s="35" t="s">
        <v>240</v>
      </c>
      <c r="N998" s="35" t="s">
        <v>23</v>
      </c>
      <c r="O998" s="3">
        <v>1</v>
      </c>
      <c r="P998" s="124" t="s">
        <v>2186</v>
      </c>
      <c r="Q998" s="40">
        <v>5</v>
      </c>
      <c r="R998" s="4" t="s">
        <v>221</v>
      </c>
      <c r="S998" s="113">
        <f>RawDataGenPO[[#This Row],[Total price]]/RawDataGenPO[[#This Row],[Qty'']]</f>
        <v>1250</v>
      </c>
      <c r="T998" s="46">
        <v>6250</v>
      </c>
      <c r="U998" s="16"/>
      <c r="V998" s="35" t="s">
        <v>422</v>
      </c>
      <c r="W998" s="146" t="s">
        <v>9</v>
      </c>
      <c r="X998" s="4" t="s">
        <v>2187</v>
      </c>
      <c r="Y998" s="14">
        <v>45770</v>
      </c>
      <c r="AA998" s="191">
        <f>IF(RawDataGenPO[[#This Row],[Date Gen PO]]="","",RawDataGenPO[[#This Row],[Date recive bill]]-RawDataGenPO[[#This Row],[Date Gen PO]])</f>
        <v>30</v>
      </c>
      <c r="AB998" s="192" t="str">
        <f>IF(RawDataGenPO[[#This Row],[GRN-PO date (Day)]]&gt;RawDataGenPO[[#This Row],[Lead time delivery (day)]],"over deliverry","Ontime")</f>
        <v>Ontime</v>
      </c>
      <c r="AC998" s="195"/>
    </row>
    <row r="999" spans="1:29" s="6" customFormat="1" ht="114" x14ac:dyDescent="0.25">
      <c r="A999" s="4">
        <f>ROW()-ROW(RawDataGenPO[[#Headers],[No.]])</f>
        <v>998</v>
      </c>
      <c r="B999" s="35" t="s">
        <v>18</v>
      </c>
      <c r="C999" s="73">
        <v>45733</v>
      </c>
      <c r="D999" s="38"/>
      <c r="E999" s="38"/>
      <c r="F999" s="138">
        <v>45733</v>
      </c>
      <c r="G999" s="136" t="s">
        <v>2188</v>
      </c>
      <c r="H999" s="136" t="s">
        <v>2189</v>
      </c>
      <c r="I999" s="156">
        <f>IF(RawDataGenPO[[#This Row],[PO No.]]="","",RawDataGenPO[[#This Row],[DMY Create PR]]+7)</f>
        <v>45740</v>
      </c>
      <c r="J999" s="156"/>
      <c r="K999" s="153">
        <f>IF(RawDataGenPO[[#This Row],[PO No.]]="","",10)</f>
        <v>10</v>
      </c>
      <c r="L999" s="136" t="s">
        <v>1273</v>
      </c>
      <c r="M999" s="137" t="s">
        <v>128</v>
      </c>
      <c r="N999" s="137" t="s">
        <v>31</v>
      </c>
      <c r="O999" s="136">
        <v>1</v>
      </c>
      <c r="P999" s="140" t="s">
        <v>2190</v>
      </c>
      <c r="Q999" s="141">
        <v>3</v>
      </c>
      <c r="R999" s="136" t="s">
        <v>221</v>
      </c>
      <c r="S999" s="142">
        <f>RawDataGenPO[[#This Row],[Total price]]/RawDataGenPO[[#This Row],[Qty'']]</f>
        <v>75000</v>
      </c>
      <c r="T999" s="143">
        <v>225000</v>
      </c>
      <c r="U999" s="144"/>
      <c r="V999" s="137" t="s">
        <v>2191</v>
      </c>
      <c r="W999" s="146" t="s">
        <v>9</v>
      </c>
      <c r="X999" s="136" t="s">
        <v>2192</v>
      </c>
      <c r="Y999" s="145">
        <v>45740</v>
      </c>
      <c r="Z999" s="145"/>
      <c r="AA999" s="191">
        <f>IF(RawDataGenPO[[#This Row],[Date Gen PO]]="","",RawDataGenPO[[#This Row],[Date recive bill]]-RawDataGenPO[[#This Row],[Date Gen PO]])</f>
        <v>0</v>
      </c>
      <c r="AB999" s="192" t="str">
        <f>IF(RawDataGenPO[[#This Row],[GRN-PO date (Day)]]&gt;RawDataGenPO[[#This Row],[Lead time delivery (day)]],"over deliverry","Ontime")</f>
        <v>Ontime</v>
      </c>
      <c r="AC999" s="195"/>
    </row>
    <row r="1000" spans="1:29" ht="28.5" x14ac:dyDescent="0.25">
      <c r="A1000" s="4">
        <f>ROW()-ROW(RawDataGenPO[[#Headers],[No.]])</f>
        <v>999</v>
      </c>
      <c r="B1000" s="35" t="s">
        <v>18</v>
      </c>
      <c r="C1000" s="73">
        <v>45733</v>
      </c>
      <c r="F1000" s="45">
        <v>45733</v>
      </c>
      <c r="G1000" s="4" t="s">
        <v>2193</v>
      </c>
      <c r="H1000" s="4" t="s">
        <v>2194</v>
      </c>
      <c r="I1000" s="156">
        <f>IF(RawDataGenPO[[#This Row],[PO No.]]="","",RawDataGenPO[[#This Row],[DMY Create PR]]+7)</f>
        <v>45740</v>
      </c>
      <c r="J1000" s="156">
        <f>IF(RawDataGenPO[[#This Row],[PO No.]]="","",RawDataGenPO[[#This Row],[DMY Create PR]]+7)</f>
        <v>45740</v>
      </c>
      <c r="K1000" s="153">
        <v>90</v>
      </c>
      <c r="L1000" s="4" t="s">
        <v>977</v>
      </c>
      <c r="M1000" s="35" t="s">
        <v>181</v>
      </c>
      <c r="N1000" s="35" t="s">
        <v>19</v>
      </c>
      <c r="O1000" s="3">
        <v>1</v>
      </c>
      <c r="P1000" s="124" t="s">
        <v>2195</v>
      </c>
      <c r="Q1000" s="40">
        <v>1</v>
      </c>
      <c r="R1000" s="4" t="s">
        <v>481</v>
      </c>
      <c r="S1000" s="113">
        <f>RawDataGenPO[[#This Row],[Total price]]/RawDataGenPO[[#This Row],[Qty'']]</f>
        <v>9500</v>
      </c>
      <c r="T1000" s="46">
        <v>9500</v>
      </c>
      <c r="U1000" s="16"/>
      <c r="V1000" s="35" t="s">
        <v>1975</v>
      </c>
      <c r="W1000" s="146" t="s">
        <v>9</v>
      </c>
      <c r="X1000" s="4" t="s">
        <v>2196</v>
      </c>
      <c r="Y1000" s="14">
        <v>45790</v>
      </c>
      <c r="AA1000" s="191">
        <f>IF(RawDataGenPO[[#This Row],[Date Gen PO]]="","",RawDataGenPO[[#This Row],[Date recive bill]]-RawDataGenPO[[#This Row],[Date Gen PO]])</f>
        <v>50</v>
      </c>
      <c r="AB1000" s="192" t="str">
        <f>IF(RawDataGenPO[[#This Row],[GRN-PO date (Day)]]&gt;RawDataGenPO[[#This Row],[Lead time delivery (day)]],"over deliverry","Ontime")</f>
        <v>Ontime</v>
      </c>
      <c r="AC1000" s="195"/>
    </row>
    <row r="1001" spans="1:29" ht="156.75" x14ac:dyDescent="0.25">
      <c r="A1001" s="4">
        <f>ROW()-ROW(RawDataGenPO[[#Headers],[No.]])</f>
        <v>1000</v>
      </c>
      <c r="B1001" s="35" t="s">
        <v>18</v>
      </c>
      <c r="C1001" s="73">
        <v>45735</v>
      </c>
      <c r="F1001" s="73">
        <v>45735</v>
      </c>
      <c r="G1001" s="4" t="s">
        <v>2197</v>
      </c>
      <c r="H1001" s="4" t="s">
        <v>2198</v>
      </c>
      <c r="I1001" s="156">
        <f>IF(RawDataGenPO[[#This Row],[PO No.]]="","",RawDataGenPO[[#This Row],[DMY Create PR]]+7)</f>
        <v>45742</v>
      </c>
      <c r="J1001" s="156"/>
      <c r="K1001" s="153">
        <v>120</v>
      </c>
      <c r="L1001" s="4" t="s">
        <v>1913</v>
      </c>
      <c r="M1001" s="35" t="s">
        <v>168</v>
      </c>
      <c r="N1001" s="35" t="s">
        <v>20</v>
      </c>
      <c r="O1001" s="3">
        <v>1</v>
      </c>
      <c r="P1001" s="124" t="s">
        <v>2199</v>
      </c>
      <c r="Q1001" s="40">
        <v>5</v>
      </c>
      <c r="R1001" s="4" t="s">
        <v>2200</v>
      </c>
      <c r="S1001" s="113">
        <f>RawDataGenPO[[#This Row],[Total price]]/RawDataGenPO[[#This Row],[Qty'']]</f>
        <v>25000</v>
      </c>
      <c r="T1001" s="46">
        <v>125000</v>
      </c>
      <c r="U1001" s="16"/>
      <c r="V1001" s="35" t="s">
        <v>2201</v>
      </c>
      <c r="W1001" s="146" t="s">
        <v>9</v>
      </c>
      <c r="X1001" s="4" t="s">
        <v>2202</v>
      </c>
      <c r="Y1001" s="14">
        <v>45803</v>
      </c>
      <c r="AA1001" s="191">
        <f>IF(RawDataGenPO[[#This Row],[Date Gen PO]]="","",RawDataGenPO[[#This Row],[Date recive bill]]-RawDataGenPO[[#This Row],[Date Gen PO]])</f>
        <v>61</v>
      </c>
      <c r="AB1001" s="192" t="str">
        <f>IF(RawDataGenPO[[#This Row],[GRN-PO date (Day)]]&gt;RawDataGenPO[[#This Row],[Lead time delivery (day)]],"over deliverry","Ontime")</f>
        <v>Ontime</v>
      </c>
      <c r="AC1001" s="195"/>
    </row>
    <row r="1002" spans="1:29" ht="42.75" x14ac:dyDescent="0.25">
      <c r="A1002" s="4">
        <f>ROW()-ROW(RawDataGenPO[[#Headers],[No.]])</f>
        <v>1001</v>
      </c>
      <c r="B1002" s="35" t="s">
        <v>16</v>
      </c>
      <c r="C1002" s="73">
        <v>45736</v>
      </c>
      <c r="F1002" s="73">
        <v>45736</v>
      </c>
      <c r="G1002" s="4" t="s">
        <v>2203</v>
      </c>
      <c r="H1002" s="4" t="s">
        <v>2204</v>
      </c>
      <c r="I1002" s="156">
        <f>IF(RawDataGenPO[[#This Row],[PO No.]]="","",RawDataGenPO[[#This Row],[DMY Create PR]]+7)</f>
        <v>45743</v>
      </c>
      <c r="J1002" s="156">
        <v>45743</v>
      </c>
      <c r="K1002" s="153">
        <v>90</v>
      </c>
      <c r="L1002" s="4" t="s">
        <v>2205</v>
      </c>
      <c r="M1002" s="35" t="s">
        <v>217</v>
      </c>
      <c r="N1002" s="35" t="s">
        <v>24</v>
      </c>
      <c r="O1002" s="3">
        <v>1</v>
      </c>
      <c r="P1002" s="124" t="s">
        <v>2206</v>
      </c>
      <c r="Q1002" s="40">
        <v>1</v>
      </c>
      <c r="R1002" s="4" t="s">
        <v>481</v>
      </c>
      <c r="S1002" s="113">
        <f>RawDataGenPO[[#This Row],[Total price]]/RawDataGenPO[[#This Row],[Qty'']]</f>
        <v>410000</v>
      </c>
      <c r="T1002" s="46">
        <v>410000</v>
      </c>
      <c r="U1002" s="16"/>
      <c r="V1002" s="48" t="s">
        <v>1568</v>
      </c>
      <c r="W1002" s="146" t="s">
        <v>9</v>
      </c>
      <c r="X1002" s="4" t="s">
        <v>2207</v>
      </c>
      <c r="Y1002" s="14">
        <v>45770</v>
      </c>
      <c r="AA1002" s="191">
        <f>IF(RawDataGenPO[[#This Row],[Date Gen PO]]="","",RawDataGenPO[[#This Row],[Date recive bill]]-RawDataGenPO[[#This Row],[Date Gen PO]])</f>
        <v>27</v>
      </c>
      <c r="AB1002" s="192" t="str">
        <f>IF(RawDataGenPO[[#This Row],[GRN-PO date (Day)]]&gt;RawDataGenPO[[#This Row],[Lead time delivery (day)]],"over deliverry","Ontime")</f>
        <v>Ontime</v>
      </c>
      <c r="AC1002" s="195"/>
    </row>
    <row r="1003" spans="1:29" ht="57" x14ac:dyDescent="0.25">
      <c r="A1003" s="4">
        <f>ROW()-ROW(RawDataGenPO[[#Headers],[No.]])</f>
        <v>1002</v>
      </c>
      <c r="B1003" s="35" t="s">
        <v>16</v>
      </c>
      <c r="C1003" s="73">
        <v>45736</v>
      </c>
      <c r="F1003" s="73">
        <v>45736</v>
      </c>
      <c r="G1003" s="4" t="s">
        <v>2203</v>
      </c>
      <c r="H1003" s="4" t="s">
        <v>2204</v>
      </c>
      <c r="I1003" s="156">
        <f>IF(RawDataGenPO[[#This Row],[PO No.]]="","",RawDataGenPO[[#This Row],[DMY Create PR]]+7)</f>
        <v>45743</v>
      </c>
      <c r="J1003" s="156">
        <v>45743</v>
      </c>
      <c r="K1003" s="153">
        <v>90</v>
      </c>
      <c r="L1003" s="4" t="s">
        <v>2205</v>
      </c>
      <c r="M1003" s="35" t="s">
        <v>217</v>
      </c>
      <c r="N1003" s="35" t="s">
        <v>24</v>
      </c>
      <c r="O1003" s="3">
        <v>2</v>
      </c>
      <c r="P1003" s="124" t="s">
        <v>2208</v>
      </c>
      <c r="Q1003" s="40">
        <v>1</v>
      </c>
      <c r="R1003" s="4" t="s">
        <v>481</v>
      </c>
      <c r="S1003" s="113">
        <f>RawDataGenPO[[#This Row],[Total price]]/RawDataGenPO[[#This Row],[Qty'']]</f>
        <v>54600</v>
      </c>
      <c r="T1003" s="46">
        <v>54600</v>
      </c>
      <c r="U1003" s="16"/>
      <c r="V1003" s="48" t="s">
        <v>1568</v>
      </c>
      <c r="W1003" s="146" t="s">
        <v>9</v>
      </c>
      <c r="X1003" s="4" t="s">
        <v>2207</v>
      </c>
      <c r="Y1003" s="14">
        <v>45770</v>
      </c>
      <c r="AA1003" s="191">
        <f>IF(RawDataGenPO[[#This Row],[Date Gen PO]]="","",RawDataGenPO[[#This Row],[Date recive bill]]-RawDataGenPO[[#This Row],[Date Gen PO]])</f>
        <v>27</v>
      </c>
      <c r="AB1003" s="192" t="str">
        <f>IF(RawDataGenPO[[#This Row],[GRN-PO date (Day)]]&gt;RawDataGenPO[[#This Row],[Lead time delivery (day)]],"over deliverry","Ontime")</f>
        <v>Ontime</v>
      </c>
      <c r="AC1003" s="195"/>
    </row>
    <row r="1004" spans="1:29" ht="28.5" x14ac:dyDescent="0.25">
      <c r="A1004" s="4">
        <f>ROW()-ROW(RawDataGenPO[[#Headers],[No.]])</f>
        <v>1003</v>
      </c>
      <c r="B1004" s="35" t="s">
        <v>18</v>
      </c>
      <c r="C1004" s="73">
        <v>45736</v>
      </c>
      <c r="F1004" s="73">
        <v>45736</v>
      </c>
      <c r="G1004" s="4" t="s">
        <v>2209</v>
      </c>
      <c r="H1004" s="4" t="s">
        <v>2210</v>
      </c>
      <c r="I1004" s="156">
        <f>IF(RawDataGenPO[[#This Row],[PO No.]]="","",RawDataGenPO[[#This Row],[DMY Create PR]]+7)</f>
        <v>45743</v>
      </c>
      <c r="J1004" s="156">
        <v>45747</v>
      </c>
      <c r="K1004" s="153">
        <f>IF(RawDataGenPO[[#This Row],[PO No.]]="","",10)</f>
        <v>10</v>
      </c>
      <c r="L1004" s="4" t="s">
        <v>145</v>
      </c>
      <c r="M1004" s="35" t="s">
        <v>128</v>
      </c>
      <c r="N1004" s="35" t="s">
        <v>110</v>
      </c>
      <c r="O1004" s="3">
        <v>1</v>
      </c>
      <c r="P1004" s="124" t="s">
        <v>1227</v>
      </c>
      <c r="Q1004" s="40">
        <v>3</v>
      </c>
      <c r="R1004" s="4" t="s">
        <v>221</v>
      </c>
      <c r="S1004" s="113">
        <f>RawDataGenPO[[#This Row],[Total price]]/RawDataGenPO[[#This Row],[Qty'']]</f>
        <v>650</v>
      </c>
      <c r="T1004" s="46">
        <v>1950</v>
      </c>
      <c r="U1004" s="16"/>
      <c r="V1004" s="35" t="s">
        <v>1228</v>
      </c>
      <c r="W1004" s="146" t="s">
        <v>9</v>
      </c>
      <c r="X1004" s="4" t="s">
        <v>2211</v>
      </c>
      <c r="Y1004" s="14">
        <v>45750</v>
      </c>
      <c r="AA1004" s="191">
        <f>IF(RawDataGenPO[[#This Row],[Date Gen PO]]="","",RawDataGenPO[[#This Row],[Date recive bill]]-RawDataGenPO[[#This Row],[Date Gen PO]])</f>
        <v>7</v>
      </c>
      <c r="AB1004" s="192" t="str">
        <f>IF(RawDataGenPO[[#This Row],[GRN-PO date (Day)]]&gt;RawDataGenPO[[#This Row],[Lead time delivery (day)]],"over deliverry","Ontime")</f>
        <v>Ontime</v>
      </c>
      <c r="AC1004" s="195"/>
    </row>
    <row r="1005" spans="1:29" ht="14.25" x14ac:dyDescent="0.25">
      <c r="A1005" s="4">
        <f>ROW()-ROW(RawDataGenPO[[#Headers],[No.]])</f>
        <v>1004</v>
      </c>
      <c r="B1005" s="35" t="s">
        <v>18</v>
      </c>
      <c r="C1005" s="73">
        <v>45736</v>
      </c>
      <c r="F1005" s="73">
        <v>45736</v>
      </c>
      <c r="G1005" s="4" t="s">
        <v>2212</v>
      </c>
      <c r="H1005" s="4" t="s">
        <v>2213</v>
      </c>
      <c r="I1005" s="156">
        <f>IF(RawDataGenPO[[#This Row],[PO No.]]="","",RawDataGenPO[[#This Row],[DMY Create PR]]+7)</f>
        <v>45743</v>
      </c>
      <c r="J1005" s="156">
        <v>45747</v>
      </c>
      <c r="K1005" s="153">
        <v>15</v>
      </c>
      <c r="L1005" s="4" t="s">
        <v>569</v>
      </c>
      <c r="M1005" s="35" t="s">
        <v>187</v>
      </c>
      <c r="N1005" s="35" t="s">
        <v>47</v>
      </c>
      <c r="O1005" s="3">
        <v>1</v>
      </c>
      <c r="P1005" s="124" t="s">
        <v>570</v>
      </c>
      <c r="Q1005" s="40">
        <v>10</v>
      </c>
      <c r="R1005" s="4" t="s">
        <v>221</v>
      </c>
      <c r="S1005" s="113">
        <f>RawDataGenPO[[#This Row],[Total price]]/RawDataGenPO[[#This Row],[Qty'']]</f>
        <v>96</v>
      </c>
      <c r="T1005" s="46">
        <v>960</v>
      </c>
      <c r="U1005" s="16"/>
      <c r="V1005" s="35" t="s">
        <v>334</v>
      </c>
      <c r="W1005" s="146" t="s">
        <v>9</v>
      </c>
      <c r="X1005" s="4" t="s">
        <v>2214</v>
      </c>
      <c r="Y1005" s="14">
        <v>45755</v>
      </c>
      <c r="AA1005" s="191">
        <f>IF(RawDataGenPO[[#This Row],[Date Gen PO]]="","",RawDataGenPO[[#This Row],[Date recive bill]]-RawDataGenPO[[#This Row],[Date Gen PO]])</f>
        <v>12</v>
      </c>
      <c r="AB1005" s="192" t="str">
        <f>IF(RawDataGenPO[[#This Row],[GRN-PO date (Day)]]&gt;RawDataGenPO[[#This Row],[Lead time delivery (day)]],"over deliverry","Ontime")</f>
        <v>Ontime</v>
      </c>
      <c r="AC1005" s="195"/>
    </row>
    <row r="1006" spans="1:29" ht="14.25" x14ac:dyDescent="0.25">
      <c r="A1006" s="4">
        <f>ROW()-ROW(RawDataGenPO[[#Headers],[No.]])</f>
        <v>1005</v>
      </c>
      <c r="B1006" s="35" t="s">
        <v>18</v>
      </c>
      <c r="C1006" s="73">
        <v>45736</v>
      </c>
      <c r="F1006" s="73">
        <v>45736</v>
      </c>
      <c r="G1006" s="4" t="s">
        <v>2212</v>
      </c>
      <c r="H1006" s="4" t="s">
        <v>2213</v>
      </c>
      <c r="I1006" s="156">
        <f>IF(RawDataGenPO[[#This Row],[PO No.]]="","",RawDataGenPO[[#This Row],[DMY Create PR]]+7)</f>
        <v>45743</v>
      </c>
      <c r="J1006" s="156">
        <v>45749</v>
      </c>
      <c r="K1006" s="153">
        <v>15</v>
      </c>
      <c r="L1006" s="4" t="s">
        <v>572</v>
      </c>
      <c r="M1006" s="35" t="s">
        <v>187</v>
      </c>
      <c r="N1006" s="35" t="s">
        <v>47</v>
      </c>
      <c r="O1006" s="3">
        <v>2</v>
      </c>
      <c r="P1006" s="124" t="s">
        <v>573</v>
      </c>
      <c r="Q1006" s="40">
        <v>10</v>
      </c>
      <c r="R1006" s="4" t="s">
        <v>221</v>
      </c>
      <c r="S1006" s="113">
        <f>RawDataGenPO[[#This Row],[Total price]]/RawDataGenPO[[#This Row],[Qty'']]</f>
        <v>125</v>
      </c>
      <c r="T1006" s="46">
        <v>1250</v>
      </c>
      <c r="U1006" s="16"/>
      <c r="V1006" s="35" t="s">
        <v>334</v>
      </c>
      <c r="W1006" s="146" t="s">
        <v>9</v>
      </c>
      <c r="X1006" s="4" t="s">
        <v>2214</v>
      </c>
      <c r="Y1006" s="14">
        <v>45755</v>
      </c>
      <c r="AA1006" s="191">
        <f>IF(RawDataGenPO[[#This Row],[Date Gen PO]]="","",RawDataGenPO[[#This Row],[Date recive bill]]-RawDataGenPO[[#This Row],[Date Gen PO]])</f>
        <v>12</v>
      </c>
      <c r="AB1006" s="192" t="str">
        <f>IF(RawDataGenPO[[#This Row],[GRN-PO date (Day)]]&gt;RawDataGenPO[[#This Row],[Lead time delivery (day)]],"over deliverry","Ontime")</f>
        <v>Ontime</v>
      </c>
      <c r="AC1006" s="195"/>
    </row>
    <row r="1007" spans="1:29" ht="14.25" x14ac:dyDescent="0.25">
      <c r="A1007" s="4">
        <f>ROW()-ROW(RawDataGenPO[[#Headers],[No.]])</f>
        <v>1006</v>
      </c>
      <c r="B1007" s="35" t="s">
        <v>18</v>
      </c>
      <c r="C1007" s="73">
        <v>45736</v>
      </c>
      <c r="F1007" s="73">
        <v>45736</v>
      </c>
      <c r="G1007" s="4" t="s">
        <v>2212</v>
      </c>
      <c r="H1007" s="4" t="s">
        <v>2213</v>
      </c>
      <c r="I1007" s="156">
        <f>IF(RawDataGenPO[[#This Row],[PO No.]]="","",RawDataGenPO[[#This Row],[DMY Create PR]]+7)</f>
        <v>45743</v>
      </c>
      <c r="J1007" s="156"/>
      <c r="K1007" s="153">
        <v>15</v>
      </c>
      <c r="L1007" s="4" t="s">
        <v>574</v>
      </c>
      <c r="M1007" s="35" t="s">
        <v>187</v>
      </c>
      <c r="N1007" s="35" t="s">
        <v>47</v>
      </c>
      <c r="O1007" s="3">
        <v>3</v>
      </c>
      <c r="P1007" s="124" t="s">
        <v>575</v>
      </c>
      <c r="Q1007" s="40">
        <v>10</v>
      </c>
      <c r="R1007" s="4" t="s">
        <v>221</v>
      </c>
      <c r="S1007" s="113">
        <f>RawDataGenPO[[#This Row],[Total price]]/RawDataGenPO[[#This Row],[Qty'']]</f>
        <v>145</v>
      </c>
      <c r="T1007" s="46">
        <v>1450</v>
      </c>
      <c r="U1007" s="16"/>
      <c r="V1007" s="35" t="s">
        <v>334</v>
      </c>
      <c r="W1007" s="146" t="s">
        <v>9</v>
      </c>
      <c r="X1007" s="4" t="s">
        <v>2214</v>
      </c>
      <c r="Y1007" s="14">
        <v>45755</v>
      </c>
      <c r="AA1007" s="191">
        <f>IF(RawDataGenPO[[#This Row],[Date Gen PO]]="","",RawDataGenPO[[#This Row],[Date recive bill]]-RawDataGenPO[[#This Row],[Date Gen PO]])</f>
        <v>12</v>
      </c>
      <c r="AB1007" s="192" t="str">
        <f>IF(RawDataGenPO[[#This Row],[GRN-PO date (Day)]]&gt;RawDataGenPO[[#This Row],[Lead time delivery (day)]],"over deliverry","Ontime")</f>
        <v>Ontime</v>
      </c>
      <c r="AC1007" s="195"/>
    </row>
    <row r="1008" spans="1:29" ht="14.25" x14ac:dyDescent="0.25">
      <c r="A1008" s="4">
        <f>ROW()-ROW(RawDataGenPO[[#Headers],[No.]])</f>
        <v>1007</v>
      </c>
      <c r="B1008" s="35" t="s">
        <v>18</v>
      </c>
      <c r="C1008" s="73">
        <v>45736</v>
      </c>
      <c r="F1008" s="73">
        <v>45736</v>
      </c>
      <c r="G1008" s="4" t="s">
        <v>2212</v>
      </c>
      <c r="H1008" s="4" t="s">
        <v>2213</v>
      </c>
      <c r="I1008" s="156">
        <f>IF(RawDataGenPO[[#This Row],[PO No.]]="","",RawDataGenPO[[#This Row],[DMY Create PR]]+7)</f>
        <v>45743</v>
      </c>
      <c r="J1008" s="156"/>
      <c r="K1008" s="153">
        <v>15</v>
      </c>
      <c r="L1008" s="4" t="s">
        <v>582</v>
      </c>
      <c r="M1008" s="35" t="s">
        <v>187</v>
      </c>
      <c r="N1008" s="35" t="s">
        <v>47</v>
      </c>
      <c r="O1008" s="3">
        <v>4</v>
      </c>
      <c r="P1008" s="124" t="s">
        <v>583</v>
      </c>
      <c r="Q1008" s="40">
        <v>10</v>
      </c>
      <c r="R1008" s="4" t="s">
        <v>221</v>
      </c>
      <c r="S1008" s="113">
        <f>RawDataGenPO[[#This Row],[Total price]]/RawDataGenPO[[#This Row],[Qty'']]</f>
        <v>180</v>
      </c>
      <c r="T1008" s="46">
        <v>1800</v>
      </c>
      <c r="U1008" s="16"/>
      <c r="V1008" s="35" t="s">
        <v>334</v>
      </c>
      <c r="W1008" s="146" t="s">
        <v>9</v>
      </c>
      <c r="X1008" s="4" t="s">
        <v>2214</v>
      </c>
      <c r="Y1008" s="14">
        <v>45755</v>
      </c>
      <c r="AA1008" s="191">
        <f>IF(RawDataGenPO[[#This Row],[Date Gen PO]]="","",RawDataGenPO[[#This Row],[Date recive bill]]-RawDataGenPO[[#This Row],[Date Gen PO]])</f>
        <v>12</v>
      </c>
      <c r="AB1008" s="192" t="str">
        <f>IF(RawDataGenPO[[#This Row],[GRN-PO date (Day)]]&gt;RawDataGenPO[[#This Row],[Lead time delivery (day)]],"over deliverry","Ontime")</f>
        <v>Ontime</v>
      </c>
      <c r="AC1008" s="195"/>
    </row>
    <row r="1009" spans="1:29" ht="14.25" x14ac:dyDescent="0.25">
      <c r="A1009" s="4">
        <f>ROW()-ROW(RawDataGenPO[[#Headers],[No.]])</f>
        <v>1008</v>
      </c>
      <c r="B1009" s="35" t="s">
        <v>18</v>
      </c>
      <c r="C1009" s="73">
        <v>45736</v>
      </c>
      <c r="F1009" s="73">
        <v>45736</v>
      </c>
      <c r="G1009" s="4" t="s">
        <v>2212</v>
      </c>
      <c r="H1009" s="4" t="s">
        <v>2213</v>
      </c>
      <c r="I1009" s="156">
        <f>IF(RawDataGenPO[[#This Row],[PO No.]]="","",RawDataGenPO[[#This Row],[DMY Create PR]]+7)</f>
        <v>45743</v>
      </c>
      <c r="J1009" s="156"/>
      <c r="K1009" s="153">
        <v>15</v>
      </c>
      <c r="L1009" s="4" t="s">
        <v>576</v>
      </c>
      <c r="M1009" s="35" t="s">
        <v>187</v>
      </c>
      <c r="N1009" s="35" t="s">
        <v>47</v>
      </c>
      <c r="O1009" s="3">
        <v>5</v>
      </c>
      <c r="P1009" s="124" t="s">
        <v>577</v>
      </c>
      <c r="Q1009" s="40">
        <v>10</v>
      </c>
      <c r="R1009" s="4" t="s">
        <v>221</v>
      </c>
      <c r="S1009" s="113">
        <f>RawDataGenPO[[#This Row],[Total price]]/RawDataGenPO[[#This Row],[Qty'']]</f>
        <v>200</v>
      </c>
      <c r="T1009" s="46">
        <v>2000</v>
      </c>
      <c r="U1009" s="16"/>
      <c r="V1009" s="35" t="s">
        <v>334</v>
      </c>
      <c r="W1009" s="146" t="s">
        <v>9</v>
      </c>
      <c r="X1009" s="4" t="s">
        <v>2214</v>
      </c>
      <c r="Y1009" s="14">
        <v>45755</v>
      </c>
      <c r="AA1009" s="191">
        <f>IF(RawDataGenPO[[#This Row],[Date Gen PO]]="","",RawDataGenPO[[#This Row],[Date recive bill]]-RawDataGenPO[[#This Row],[Date Gen PO]])</f>
        <v>12</v>
      </c>
      <c r="AB1009" s="192" t="str">
        <f>IF(RawDataGenPO[[#This Row],[GRN-PO date (Day)]]&gt;RawDataGenPO[[#This Row],[Lead time delivery (day)]],"over deliverry","Ontime")</f>
        <v>Ontime</v>
      </c>
      <c r="AC1009" s="195"/>
    </row>
    <row r="1010" spans="1:29" ht="14.25" x14ac:dyDescent="0.25">
      <c r="A1010" s="4">
        <f>ROW()-ROW(RawDataGenPO[[#Headers],[No.]])</f>
        <v>1009</v>
      </c>
      <c r="B1010" s="35" t="s">
        <v>18</v>
      </c>
      <c r="C1010" s="73">
        <v>45736</v>
      </c>
      <c r="F1010" s="73">
        <v>45736</v>
      </c>
      <c r="G1010" s="4" t="s">
        <v>2212</v>
      </c>
      <c r="H1010" s="4" t="s">
        <v>2213</v>
      </c>
      <c r="I1010" s="156">
        <f>IF(RawDataGenPO[[#This Row],[PO No.]]="","",RawDataGenPO[[#This Row],[DMY Create PR]]+7)</f>
        <v>45743</v>
      </c>
      <c r="J1010" s="156"/>
      <c r="K1010" s="153">
        <v>15</v>
      </c>
      <c r="L1010" s="4" t="s">
        <v>578</v>
      </c>
      <c r="M1010" s="35" t="s">
        <v>187</v>
      </c>
      <c r="N1010" s="35" t="s">
        <v>47</v>
      </c>
      <c r="O1010" s="3">
        <v>6</v>
      </c>
      <c r="P1010" s="124" t="s">
        <v>579</v>
      </c>
      <c r="Q1010" s="40">
        <v>10</v>
      </c>
      <c r="R1010" s="4" t="s">
        <v>221</v>
      </c>
      <c r="S1010" s="113">
        <f>RawDataGenPO[[#This Row],[Total price]]/RawDataGenPO[[#This Row],[Qty'']]</f>
        <v>230</v>
      </c>
      <c r="T1010" s="46">
        <v>2300</v>
      </c>
      <c r="U1010" s="16"/>
      <c r="V1010" s="35" t="s">
        <v>334</v>
      </c>
      <c r="W1010" s="146" t="s">
        <v>9</v>
      </c>
      <c r="X1010" s="4" t="s">
        <v>2214</v>
      </c>
      <c r="Y1010" s="14">
        <v>45755</v>
      </c>
      <c r="AA1010" s="191">
        <f>IF(RawDataGenPO[[#This Row],[Date Gen PO]]="","",RawDataGenPO[[#This Row],[Date recive bill]]-RawDataGenPO[[#This Row],[Date Gen PO]])</f>
        <v>12</v>
      </c>
      <c r="AB1010" s="192" t="str">
        <f>IF(RawDataGenPO[[#This Row],[GRN-PO date (Day)]]&gt;RawDataGenPO[[#This Row],[Lead time delivery (day)]],"over deliverry","Ontime")</f>
        <v>Ontime</v>
      </c>
      <c r="AC1010" s="195"/>
    </row>
    <row r="1011" spans="1:29" ht="14.25" x14ac:dyDescent="0.25">
      <c r="A1011" s="4">
        <f>ROW()-ROW(RawDataGenPO[[#Headers],[No.]])</f>
        <v>1010</v>
      </c>
      <c r="B1011" s="35" t="s">
        <v>18</v>
      </c>
      <c r="C1011" s="73">
        <v>45736</v>
      </c>
      <c r="F1011" s="73">
        <v>45736</v>
      </c>
      <c r="G1011" s="4" t="s">
        <v>2212</v>
      </c>
      <c r="H1011" s="4" t="s">
        <v>2213</v>
      </c>
      <c r="I1011" s="156">
        <f>IF(RawDataGenPO[[#This Row],[PO No.]]="","",RawDataGenPO[[#This Row],[DMY Create PR]]+7)</f>
        <v>45743</v>
      </c>
      <c r="J1011" s="156"/>
      <c r="K1011" s="153">
        <v>15</v>
      </c>
      <c r="L1011" s="4" t="s">
        <v>580</v>
      </c>
      <c r="M1011" s="35" t="s">
        <v>187</v>
      </c>
      <c r="N1011" s="35" t="s">
        <v>47</v>
      </c>
      <c r="O1011" s="3">
        <v>7</v>
      </c>
      <c r="P1011" s="124" t="s">
        <v>581</v>
      </c>
      <c r="Q1011" s="40">
        <v>10</v>
      </c>
      <c r="R1011" s="4" t="s">
        <v>221</v>
      </c>
      <c r="S1011" s="113">
        <f>RawDataGenPO[[#This Row],[Total price]]/RawDataGenPO[[#This Row],[Qty'']]</f>
        <v>260</v>
      </c>
      <c r="T1011" s="46">
        <v>2600</v>
      </c>
      <c r="U1011" s="16"/>
      <c r="V1011" s="35" t="s">
        <v>334</v>
      </c>
      <c r="W1011" s="146" t="s">
        <v>9</v>
      </c>
      <c r="X1011" s="4" t="s">
        <v>2214</v>
      </c>
      <c r="Y1011" s="14">
        <v>45755</v>
      </c>
      <c r="AA1011" s="191">
        <f>IF(RawDataGenPO[[#This Row],[Date Gen PO]]="","",RawDataGenPO[[#This Row],[Date recive bill]]-RawDataGenPO[[#This Row],[Date Gen PO]])</f>
        <v>12</v>
      </c>
      <c r="AB1011" s="192" t="str">
        <f>IF(RawDataGenPO[[#This Row],[GRN-PO date (Day)]]&gt;RawDataGenPO[[#This Row],[Lead time delivery (day)]],"over deliverry","Ontime")</f>
        <v>Ontime</v>
      </c>
      <c r="AC1011" s="195"/>
    </row>
    <row r="1012" spans="1:29" ht="14.25" x14ac:dyDescent="0.25">
      <c r="A1012" s="4">
        <f>ROW()-ROW(RawDataGenPO[[#Headers],[No.]])</f>
        <v>1011</v>
      </c>
      <c r="B1012" s="35" t="s">
        <v>18</v>
      </c>
      <c r="C1012" s="73">
        <v>45740</v>
      </c>
      <c r="F1012" s="73">
        <v>45740</v>
      </c>
      <c r="G1012" s="4" t="s">
        <v>2215</v>
      </c>
      <c r="H1012" s="4" t="s">
        <v>2216</v>
      </c>
      <c r="I1012" s="156">
        <f>IF(RawDataGenPO[[#This Row],[PO No.]]="","",RawDataGenPO[[#This Row],[DMY Create PR]]+7)</f>
        <v>45747</v>
      </c>
      <c r="J1012" s="156">
        <v>45747</v>
      </c>
      <c r="K1012" s="153">
        <v>30</v>
      </c>
      <c r="L1012" s="4" t="s">
        <v>193</v>
      </c>
      <c r="M1012" s="35" t="s">
        <v>128</v>
      </c>
      <c r="N1012" s="35" t="s">
        <v>33</v>
      </c>
      <c r="O1012" s="3">
        <v>1</v>
      </c>
      <c r="P1012" s="124" t="s">
        <v>1581</v>
      </c>
      <c r="Q1012" s="40">
        <v>4</v>
      </c>
      <c r="R1012" s="4" t="s">
        <v>221</v>
      </c>
      <c r="S1012" s="113">
        <f>RawDataGenPO[[#This Row],[Total price]]/RawDataGenPO[[#This Row],[Qty'']]</f>
        <v>1790</v>
      </c>
      <c r="T1012" s="46">
        <v>7160</v>
      </c>
      <c r="U1012" s="16"/>
      <c r="V1012" s="35" t="s">
        <v>2217</v>
      </c>
      <c r="W1012" s="146" t="s">
        <v>9</v>
      </c>
      <c r="X1012" s="4" t="s">
        <v>2218</v>
      </c>
      <c r="Y1012" s="14">
        <v>45770</v>
      </c>
      <c r="AA1012" s="191">
        <f>IF(RawDataGenPO[[#This Row],[Date Gen PO]]="","",RawDataGenPO[[#This Row],[Date recive bill]]-RawDataGenPO[[#This Row],[Date Gen PO]])</f>
        <v>23</v>
      </c>
      <c r="AB1012" s="192" t="str">
        <f>IF(RawDataGenPO[[#This Row],[GRN-PO date (Day)]]&gt;RawDataGenPO[[#This Row],[Lead time delivery (day)]],"over deliverry","Ontime")</f>
        <v>Ontime</v>
      </c>
      <c r="AC1012" s="195"/>
    </row>
    <row r="1013" spans="1:29" ht="14.25" x14ac:dyDescent="0.25">
      <c r="A1013" s="4">
        <f>ROW()-ROW(RawDataGenPO[[#Headers],[No.]])</f>
        <v>1012</v>
      </c>
      <c r="B1013" s="35" t="s">
        <v>18</v>
      </c>
      <c r="C1013" s="73">
        <v>45740</v>
      </c>
      <c r="F1013" s="73">
        <v>45740</v>
      </c>
      <c r="G1013" s="4" t="s">
        <v>2219</v>
      </c>
      <c r="H1013" s="4" t="s">
        <v>2220</v>
      </c>
      <c r="I1013" s="156">
        <f>IF(RawDataGenPO[[#This Row],[PO No.]]="","",RawDataGenPO[[#This Row],[DMY Create PR]]+7)</f>
        <v>45747</v>
      </c>
      <c r="J1013" s="156">
        <v>45747</v>
      </c>
      <c r="K1013" s="153">
        <v>60</v>
      </c>
      <c r="L1013" s="4" t="s">
        <v>489</v>
      </c>
      <c r="M1013" s="35" t="s">
        <v>217</v>
      </c>
      <c r="N1013" s="35" t="s">
        <v>69</v>
      </c>
      <c r="O1013" s="3">
        <v>1</v>
      </c>
      <c r="P1013" s="124" t="s">
        <v>2221</v>
      </c>
      <c r="Q1013" s="40">
        <v>1</v>
      </c>
      <c r="R1013" s="4" t="s">
        <v>481</v>
      </c>
      <c r="S1013" s="113">
        <f>RawDataGenPO[[#This Row],[Total price]]/RawDataGenPO[[#This Row],[Qty'']]</f>
        <v>21930</v>
      </c>
      <c r="T1013" s="46">
        <v>21930</v>
      </c>
      <c r="U1013" s="16"/>
      <c r="V1013" s="35" t="s">
        <v>1361</v>
      </c>
      <c r="W1013" s="146" t="s">
        <v>9</v>
      </c>
      <c r="X1013" s="4" t="s">
        <v>2222</v>
      </c>
      <c r="Y1013" s="14">
        <v>45819</v>
      </c>
      <c r="AA1013" s="191">
        <v>60</v>
      </c>
      <c r="AB1013" s="192" t="str">
        <f>IF(RawDataGenPO[[#This Row],[GRN-PO date (Day)]]&gt;RawDataGenPO[[#This Row],[Lead time delivery (day)]],"over deliverry","Ontime")</f>
        <v>Ontime</v>
      </c>
      <c r="AC1013" s="195"/>
    </row>
    <row r="1014" spans="1:29" ht="14.25" x14ac:dyDescent="0.25">
      <c r="A1014" s="4">
        <f>ROW()-ROW(RawDataGenPO[[#Headers],[No.]])</f>
        <v>1013</v>
      </c>
      <c r="B1014" s="35" t="s">
        <v>18</v>
      </c>
      <c r="C1014" s="73">
        <v>45740</v>
      </c>
      <c r="F1014" s="73">
        <v>45740</v>
      </c>
      <c r="G1014" s="4" t="s">
        <v>2219</v>
      </c>
      <c r="H1014" s="4" t="s">
        <v>2220</v>
      </c>
      <c r="I1014" s="156">
        <f>IF(RawDataGenPO[[#This Row],[PO No.]]="","",RawDataGenPO[[#This Row],[DMY Create PR]]+7)</f>
        <v>45747</v>
      </c>
      <c r="J1014" s="156">
        <v>45749</v>
      </c>
      <c r="K1014" s="153">
        <v>60</v>
      </c>
      <c r="L1014" s="4" t="s">
        <v>489</v>
      </c>
      <c r="M1014" s="35" t="s">
        <v>217</v>
      </c>
      <c r="N1014" s="35" t="s">
        <v>69</v>
      </c>
      <c r="O1014" s="3">
        <v>2</v>
      </c>
      <c r="P1014" s="124" t="s">
        <v>2223</v>
      </c>
      <c r="Q1014" s="40">
        <v>1</v>
      </c>
      <c r="R1014" s="4" t="s">
        <v>481</v>
      </c>
      <c r="S1014" s="113">
        <f>RawDataGenPO[[#This Row],[Total price]]/RawDataGenPO[[#This Row],[Qty'']]</f>
        <v>21930</v>
      </c>
      <c r="T1014" s="46">
        <v>21930</v>
      </c>
      <c r="U1014" s="16"/>
      <c r="V1014" s="35" t="s">
        <v>1361</v>
      </c>
      <c r="W1014" s="146" t="s">
        <v>9</v>
      </c>
      <c r="X1014" s="4" t="s">
        <v>2224</v>
      </c>
      <c r="Y1014" s="14">
        <v>45819</v>
      </c>
      <c r="AA1014" s="191">
        <v>60</v>
      </c>
      <c r="AB1014" s="192" t="str">
        <f>IF(RawDataGenPO[[#This Row],[GRN-PO date (Day)]]&gt;RawDataGenPO[[#This Row],[Lead time delivery (day)]],"over deliverry","Ontime")</f>
        <v>Ontime</v>
      </c>
      <c r="AC1014" s="195"/>
    </row>
    <row r="1015" spans="1:29" ht="14.25" x14ac:dyDescent="0.25">
      <c r="A1015" s="4">
        <f>ROW()-ROW(RawDataGenPO[[#Headers],[No.]])</f>
        <v>1014</v>
      </c>
      <c r="B1015" s="35" t="s">
        <v>18</v>
      </c>
      <c r="C1015" s="73">
        <v>45740</v>
      </c>
      <c r="F1015" s="73">
        <v>45740</v>
      </c>
      <c r="G1015" s="4" t="s">
        <v>2225</v>
      </c>
      <c r="H1015" s="4" t="s">
        <v>2226</v>
      </c>
      <c r="I1015" s="156">
        <f>IF(RawDataGenPO[[#This Row],[PO No.]]="","",RawDataGenPO[[#This Row],[DMY Create PR]]+7)</f>
        <v>45747</v>
      </c>
      <c r="J1015" s="156"/>
      <c r="K1015" s="153">
        <v>30</v>
      </c>
      <c r="L1015" s="4" t="s">
        <v>153</v>
      </c>
      <c r="M1015" s="35" t="s">
        <v>187</v>
      </c>
      <c r="N1015" s="35" t="s">
        <v>25</v>
      </c>
      <c r="O1015" s="3">
        <v>1</v>
      </c>
      <c r="P1015" s="140" t="s">
        <v>116</v>
      </c>
      <c r="Q1015" s="141">
        <v>15</v>
      </c>
      <c r="R1015" s="136" t="s">
        <v>2227</v>
      </c>
      <c r="S1015" s="142">
        <f>RawDataGenPO[[#This Row],[Total price]]/RawDataGenPO[[#This Row],[Qty'']]</f>
        <v>2660</v>
      </c>
      <c r="T1015" s="143">
        <v>39900</v>
      </c>
      <c r="U1015" s="16"/>
      <c r="V1015" s="35" t="s">
        <v>459</v>
      </c>
      <c r="W1015" s="146" t="s">
        <v>9</v>
      </c>
      <c r="X1015" s="4" t="s">
        <v>2228</v>
      </c>
      <c r="Y1015" s="14">
        <v>45749</v>
      </c>
      <c r="AA1015" s="191">
        <f>IF(RawDataGenPO[[#This Row],[Date Gen PO]]="","",RawDataGenPO[[#This Row],[Date recive bill]]-RawDataGenPO[[#This Row],[Date Gen PO]])</f>
        <v>2</v>
      </c>
      <c r="AB1015" s="192" t="str">
        <f>IF(RawDataGenPO[[#This Row],[GRN-PO date (Day)]]&gt;RawDataGenPO[[#This Row],[Lead time delivery (day)]],"over deliverry","Ontime")</f>
        <v>Ontime</v>
      </c>
      <c r="AC1015" s="195"/>
    </row>
    <row r="1016" spans="1:29" ht="14.25" x14ac:dyDescent="0.25">
      <c r="A1016" s="4">
        <f>ROW()-ROW(RawDataGenPO[[#Headers],[No.]])</f>
        <v>1015</v>
      </c>
      <c r="B1016" s="35" t="s">
        <v>18</v>
      </c>
      <c r="C1016" s="73">
        <v>45740</v>
      </c>
      <c r="F1016" s="73">
        <v>45740</v>
      </c>
      <c r="G1016" s="4" t="s">
        <v>2229</v>
      </c>
      <c r="H1016" s="4" t="s">
        <v>2230</v>
      </c>
      <c r="I1016" s="156">
        <f>IF(RawDataGenPO[[#This Row],[PO No.]]="","",RawDataGenPO[[#This Row],[DMY Create PR]]+7)</f>
        <v>45747</v>
      </c>
      <c r="J1016" s="156"/>
      <c r="K1016" s="153">
        <f>IF(RawDataGenPO[[#This Row],[PO No.]]="","",10)</f>
        <v>10</v>
      </c>
      <c r="L1016" s="4" t="s">
        <v>1273</v>
      </c>
      <c r="M1016" s="35" t="s">
        <v>128</v>
      </c>
      <c r="N1016" s="35" t="s">
        <v>57</v>
      </c>
      <c r="O1016" s="3">
        <v>1</v>
      </c>
      <c r="P1016" s="124" t="s">
        <v>2231</v>
      </c>
      <c r="Q1016" s="40">
        <v>24</v>
      </c>
      <c r="R1016" s="4" t="s">
        <v>221</v>
      </c>
      <c r="S1016" s="113">
        <f>RawDataGenPO[[#This Row],[Total price]]/RawDataGenPO[[#This Row],[Qty'']]</f>
        <v>140</v>
      </c>
      <c r="T1016" s="46">
        <v>3360</v>
      </c>
      <c r="U1016" s="16"/>
      <c r="V1016" s="35" t="s">
        <v>358</v>
      </c>
      <c r="W1016" s="146" t="s">
        <v>9</v>
      </c>
      <c r="X1016" s="4" t="s">
        <v>2232</v>
      </c>
      <c r="Y1016" s="14">
        <v>45752</v>
      </c>
      <c r="AA1016" s="191">
        <f>IF(RawDataGenPO[[#This Row],[Date Gen PO]]="","",RawDataGenPO[[#This Row],[Date recive bill]]-RawDataGenPO[[#This Row],[Date Gen PO]])</f>
        <v>5</v>
      </c>
      <c r="AB1016" s="192" t="str">
        <f>IF(RawDataGenPO[[#This Row],[GRN-PO date (Day)]]&gt;RawDataGenPO[[#This Row],[Lead time delivery (day)]],"over deliverry","Ontime")</f>
        <v>Ontime</v>
      </c>
      <c r="AC1016" s="195"/>
    </row>
    <row r="1017" spans="1:29" ht="28.5" x14ac:dyDescent="0.25">
      <c r="A1017" s="4">
        <f>ROW()-ROW(RawDataGenPO[[#Headers],[No.]])</f>
        <v>1016</v>
      </c>
      <c r="B1017" s="35" t="s">
        <v>18</v>
      </c>
      <c r="C1017" s="73">
        <v>45740</v>
      </c>
      <c r="F1017" s="73">
        <v>45740</v>
      </c>
      <c r="G1017" s="4" t="s">
        <v>2233</v>
      </c>
      <c r="H1017" s="4" t="s">
        <v>2234</v>
      </c>
      <c r="I1017" s="156">
        <f>IF(RawDataGenPO[[#This Row],[PO No.]]="","",RawDataGenPO[[#This Row],[DMY Create PR]]+7)</f>
        <v>45747</v>
      </c>
      <c r="J1017" s="156"/>
      <c r="K1017" s="153">
        <f>IF(RawDataGenPO[[#This Row],[PO No.]]="","",10)</f>
        <v>10</v>
      </c>
      <c r="L1017" s="4" t="s">
        <v>1273</v>
      </c>
      <c r="M1017" s="35" t="s">
        <v>181</v>
      </c>
      <c r="N1017" s="35" t="s">
        <v>27</v>
      </c>
      <c r="O1017" s="3">
        <v>1</v>
      </c>
      <c r="P1017" s="124" t="s">
        <v>2235</v>
      </c>
      <c r="Q1017" s="40">
        <v>20</v>
      </c>
      <c r="R1017" s="4" t="s">
        <v>221</v>
      </c>
      <c r="S1017" s="113">
        <f>RawDataGenPO[[#This Row],[Total price]]/RawDataGenPO[[#This Row],[Qty'']]</f>
        <v>287</v>
      </c>
      <c r="T1017" s="46">
        <v>5740</v>
      </c>
      <c r="U1017" s="16"/>
      <c r="V1017" s="35" t="s">
        <v>380</v>
      </c>
      <c r="W1017" s="146" t="s">
        <v>9</v>
      </c>
      <c r="X1017" s="4" t="s">
        <v>2236</v>
      </c>
      <c r="Y1017" s="14">
        <v>45755</v>
      </c>
      <c r="AA1017" s="191">
        <f>IF(RawDataGenPO[[#This Row],[Date Gen PO]]="","",RawDataGenPO[[#This Row],[Date recive bill]]-RawDataGenPO[[#This Row],[Date Gen PO]])</f>
        <v>8</v>
      </c>
      <c r="AB1017" s="192" t="str">
        <f>IF(RawDataGenPO[[#This Row],[GRN-PO date (Day)]]&gt;RawDataGenPO[[#This Row],[Lead time delivery (day)]],"over deliverry","Ontime")</f>
        <v>Ontime</v>
      </c>
      <c r="AC1017" s="195"/>
    </row>
    <row r="1018" spans="1:29" ht="14.25" x14ac:dyDescent="0.25">
      <c r="A1018" s="4">
        <f>ROW()-ROW(RawDataGenPO[[#Headers],[No.]])</f>
        <v>1017</v>
      </c>
      <c r="B1018" s="35" t="s">
        <v>18</v>
      </c>
      <c r="C1018" s="73">
        <v>45740</v>
      </c>
      <c r="F1018" s="73">
        <v>45740</v>
      </c>
      <c r="G1018" s="4" t="s">
        <v>2237</v>
      </c>
      <c r="H1018" s="4" t="s">
        <v>2238</v>
      </c>
      <c r="I1018" s="156">
        <f>IF(RawDataGenPO[[#This Row],[PO No.]]="","",RawDataGenPO[[#This Row],[DMY Create PR]]+7)</f>
        <v>45747</v>
      </c>
      <c r="J1018" s="156"/>
      <c r="K1018" s="153">
        <v>60</v>
      </c>
      <c r="L1018" s="4" t="s">
        <v>745</v>
      </c>
      <c r="M1018" s="35" t="s">
        <v>187</v>
      </c>
      <c r="N1018" s="35" t="s">
        <v>28</v>
      </c>
      <c r="O1018" s="3">
        <v>1</v>
      </c>
      <c r="P1018" s="124" t="s">
        <v>746</v>
      </c>
      <c r="Q1018" s="40">
        <v>4</v>
      </c>
      <c r="R1018" s="4" t="s">
        <v>221</v>
      </c>
      <c r="S1018" s="113">
        <f>RawDataGenPO[[#This Row],[Total price]]/RawDataGenPO[[#This Row],[Qty'']]</f>
        <v>3866.82</v>
      </c>
      <c r="T1018" s="46">
        <v>15467.28</v>
      </c>
      <c r="U1018" s="16"/>
      <c r="V1018" s="35" t="s">
        <v>747</v>
      </c>
      <c r="W1018" s="146" t="s">
        <v>9</v>
      </c>
      <c r="X1018" s="4" t="s">
        <v>2239</v>
      </c>
      <c r="Y1018" s="14">
        <v>45799</v>
      </c>
      <c r="AA1018" s="191">
        <f>IF(RawDataGenPO[[#This Row],[Date Gen PO]]="","",RawDataGenPO[[#This Row],[Date recive bill]]-RawDataGenPO[[#This Row],[Date Gen PO]])</f>
        <v>52</v>
      </c>
      <c r="AB1018" s="192" t="str">
        <f>IF(RawDataGenPO[[#This Row],[GRN-PO date (Day)]]&gt;RawDataGenPO[[#This Row],[Lead time delivery (day)]],"over deliverry","Ontime")</f>
        <v>Ontime</v>
      </c>
      <c r="AC1018" s="195"/>
    </row>
    <row r="1019" spans="1:29" ht="14.25" x14ac:dyDescent="0.25">
      <c r="A1019" s="4">
        <f>ROW()-ROW(RawDataGenPO[[#Headers],[No.]])</f>
        <v>1018</v>
      </c>
      <c r="B1019" s="35" t="s">
        <v>18</v>
      </c>
      <c r="C1019" s="73">
        <v>45740</v>
      </c>
      <c r="F1019" s="73">
        <v>45740</v>
      </c>
      <c r="G1019" s="4" t="s">
        <v>2237</v>
      </c>
      <c r="H1019" s="4" t="s">
        <v>2240</v>
      </c>
      <c r="I1019" s="156">
        <f>IF(RawDataGenPO[[#This Row],[PO No.]]="","",RawDataGenPO[[#This Row],[DMY Create PR]]+7)</f>
        <v>45747</v>
      </c>
      <c r="J1019" s="156"/>
      <c r="K1019" s="153">
        <f>IF(RawDataGenPO[[#This Row],[PO No.]]="","",10)</f>
        <v>10</v>
      </c>
      <c r="L1019" s="4" t="s">
        <v>745</v>
      </c>
      <c r="M1019" s="35" t="s">
        <v>187</v>
      </c>
      <c r="N1019" s="35" t="s">
        <v>28</v>
      </c>
      <c r="O1019" s="3">
        <v>2</v>
      </c>
      <c r="P1019" s="124" t="s">
        <v>749</v>
      </c>
      <c r="Q1019" s="40">
        <v>4</v>
      </c>
      <c r="R1019" s="4" t="s">
        <v>221</v>
      </c>
      <c r="S1019" s="113">
        <f>RawDataGenPO[[#This Row],[Total price]]/RawDataGenPO[[#This Row],[Qty'']]</f>
        <v>4521.03</v>
      </c>
      <c r="T1019" s="46">
        <v>18084.12</v>
      </c>
      <c r="U1019" s="16"/>
      <c r="V1019" s="35" t="s">
        <v>747</v>
      </c>
      <c r="W1019" s="146" t="s">
        <v>9</v>
      </c>
      <c r="X1019" s="4" t="s">
        <v>2241</v>
      </c>
      <c r="Y1019" s="14">
        <v>45756</v>
      </c>
      <c r="AA1019" s="191">
        <f>IF(RawDataGenPO[[#This Row],[Date Gen PO]]="","",RawDataGenPO[[#This Row],[Date recive bill]]-RawDataGenPO[[#This Row],[Date Gen PO]])</f>
        <v>9</v>
      </c>
      <c r="AB1019" s="192" t="str">
        <f>IF(RawDataGenPO[[#This Row],[GRN-PO date (Day)]]&gt;RawDataGenPO[[#This Row],[Lead time delivery (day)]],"over deliverry","Ontime")</f>
        <v>Ontime</v>
      </c>
      <c r="AC1019" s="195"/>
    </row>
    <row r="1020" spans="1:29" ht="57" x14ac:dyDescent="0.25">
      <c r="A1020" s="4">
        <f>ROW()-ROW(RawDataGenPO[[#Headers],[No.]])</f>
        <v>1019</v>
      </c>
      <c r="B1020" s="35" t="s">
        <v>18</v>
      </c>
      <c r="C1020" s="73">
        <v>45740</v>
      </c>
      <c r="F1020" s="73">
        <v>45740</v>
      </c>
      <c r="G1020" s="4" t="s">
        <v>2242</v>
      </c>
      <c r="H1020" s="4" t="s">
        <v>2243</v>
      </c>
      <c r="I1020" s="156">
        <f>IF(RawDataGenPO[[#This Row],[PO No.]]="","",RawDataGenPO[[#This Row],[DMY Create PR]]+7)</f>
        <v>45747</v>
      </c>
      <c r="J1020" s="156"/>
      <c r="K1020" s="153">
        <f>IF(RawDataGenPO[[#This Row],[PO No.]]="","",10)</f>
        <v>10</v>
      </c>
      <c r="L1020" s="4" t="s">
        <v>544</v>
      </c>
      <c r="M1020" s="35" t="s">
        <v>1050</v>
      </c>
      <c r="N1020" s="35" t="s">
        <v>19</v>
      </c>
      <c r="O1020" s="3">
        <v>1</v>
      </c>
      <c r="P1020" s="124" t="s">
        <v>2244</v>
      </c>
      <c r="Q1020" s="40">
        <v>3</v>
      </c>
      <c r="R1020" s="4" t="s">
        <v>1699</v>
      </c>
      <c r="S1020" s="113">
        <f>RawDataGenPO[[#This Row],[Total price]]/RawDataGenPO[[#This Row],[Qty'']]</f>
        <v>800</v>
      </c>
      <c r="T1020" s="46">
        <v>2400</v>
      </c>
      <c r="U1020" s="16"/>
      <c r="V1020" s="35" t="s">
        <v>2245</v>
      </c>
      <c r="W1020" s="146" t="s">
        <v>9</v>
      </c>
      <c r="X1020" s="4" t="s">
        <v>2246</v>
      </c>
      <c r="Y1020" s="14">
        <v>45755</v>
      </c>
      <c r="AA1020" s="191">
        <f>IF(RawDataGenPO[[#This Row],[Date Gen PO]]="","",RawDataGenPO[[#This Row],[Date recive bill]]-RawDataGenPO[[#This Row],[Date Gen PO]])</f>
        <v>8</v>
      </c>
      <c r="AB1020" s="192" t="str">
        <f>IF(RawDataGenPO[[#This Row],[GRN-PO date (Day)]]&gt;RawDataGenPO[[#This Row],[Lead time delivery (day)]],"over deliverry","Ontime")</f>
        <v>Ontime</v>
      </c>
      <c r="AC1020" s="195"/>
    </row>
    <row r="1021" spans="1:29" ht="71.25" x14ac:dyDescent="0.25">
      <c r="A1021" s="4">
        <f>ROW()-ROW(RawDataGenPO[[#Headers],[No.]])</f>
        <v>1020</v>
      </c>
      <c r="B1021" s="35" t="s">
        <v>18</v>
      </c>
      <c r="C1021" s="73">
        <v>45740</v>
      </c>
      <c r="F1021" s="73">
        <v>45740</v>
      </c>
      <c r="G1021" s="4" t="s">
        <v>2242</v>
      </c>
      <c r="H1021" s="4" t="s">
        <v>2243</v>
      </c>
      <c r="I1021" s="156">
        <f>IF(RawDataGenPO[[#This Row],[PO No.]]="","",RawDataGenPO[[#This Row],[DMY Create PR]]+7)</f>
        <v>45747</v>
      </c>
      <c r="J1021" s="156"/>
      <c r="K1021" s="153">
        <f>IF(RawDataGenPO[[#This Row],[PO No.]]="","",10)</f>
        <v>10</v>
      </c>
      <c r="L1021" s="4" t="s">
        <v>544</v>
      </c>
      <c r="M1021" s="35" t="s">
        <v>1050</v>
      </c>
      <c r="N1021" s="35" t="s">
        <v>19</v>
      </c>
      <c r="O1021" s="3">
        <v>2</v>
      </c>
      <c r="P1021" s="124" t="s">
        <v>2247</v>
      </c>
      <c r="Q1021" s="40">
        <v>4</v>
      </c>
      <c r="R1021" s="4" t="s">
        <v>1699</v>
      </c>
      <c r="S1021" s="113">
        <f>RawDataGenPO[[#This Row],[Total price]]/RawDataGenPO[[#This Row],[Qty'']]</f>
        <v>800</v>
      </c>
      <c r="T1021" s="46">
        <v>3200</v>
      </c>
      <c r="U1021" s="16"/>
      <c r="V1021" s="35" t="s">
        <v>2245</v>
      </c>
      <c r="W1021" s="146" t="s">
        <v>9</v>
      </c>
      <c r="X1021" s="4" t="s">
        <v>2246</v>
      </c>
      <c r="Y1021" s="14">
        <v>45755</v>
      </c>
      <c r="AA1021" s="191">
        <f>IF(RawDataGenPO[[#This Row],[Date Gen PO]]="","",RawDataGenPO[[#This Row],[Date recive bill]]-RawDataGenPO[[#This Row],[Date Gen PO]])</f>
        <v>8</v>
      </c>
      <c r="AB1021" s="192" t="str">
        <f>IF(RawDataGenPO[[#This Row],[GRN-PO date (Day)]]&gt;RawDataGenPO[[#This Row],[Lead time delivery (day)]],"over deliverry","Ontime")</f>
        <v>Ontime</v>
      </c>
      <c r="AC1021" s="195"/>
    </row>
    <row r="1022" spans="1:29" ht="99.75" x14ac:dyDescent="0.25">
      <c r="A1022" s="4">
        <f>ROW()-ROW(RawDataGenPO[[#Headers],[No.]])</f>
        <v>1021</v>
      </c>
      <c r="B1022" s="35" t="s">
        <v>18</v>
      </c>
      <c r="C1022" s="73">
        <v>45740</v>
      </c>
      <c r="F1022" s="73">
        <v>45740</v>
      </c>
      <c r="G1022" s="4" t="s">
        <v>2242</v>
      </c>
      <c r="H1022" s="4" t="s">
        <v>2243</v>
      </c>
      <c r="I1022" s="156">
        <f>IF(RawDataGenPO[[#This Row],[PO No.]]="","",RawDataGenPO[[#This Row],[DMY Create PR]]+7)</f>
        <v>45747</v>
      </c>
      <c r="J1022" s="156"/>
      <c r="K1022" s="153">
        <f>IF(RawDataGenPO[[#This Row],[PO No.]]="","",10)</f>
        <v>10</v>
      </c>
      <c r="L1022" s="4" t="s">
        <v>544</v>
      </c>
      <c r="M1022" s="35" t="s">
        <v>1050</v>
      </c>
      <c r="N1022" s="35" t="s">
        <v>19</v>
      </c>
      <c r="O1022" s="3">
        <v>3</v>
      </c>
      <c r="P1022" s="124" t="s">
        <v>2248</v>
      </c>
      <c r="Q1022" s="40">
        <v>6</v>
      </c>
      <c r="R1022" s="4" t="s">
        <v>1699</v>
      </c>
      <c r="S1022" s="113">
        <f>RawDataGenPO[[#This Row],[Total price]]/RawDataGenPO[[#This Row],[Qty'']]</f>
        <v>800</v>
      </c>
      <c r="T1022" s="46">
        <v>4800</v>
      </c>
      <c r="U1022" s="16"/>
      <c r="V1022" s="35" t="s">
        <v>2245</v>
      </c>
      <c r="W1022" s="146" t="s">
        <v>9</v>
      </c>
      <c r="X1022" s="4" t="s">
        <v>2246</v>
      </c>
      <c r="Y1022" s="14">
        <v>45755</v>
      </c>
      <c r="AA1022" s="191">
        <f>IF(RawDataGenPO[[#This Row],[Date Gen PO]]="","",RawDataGenPO[[#This Row],[Date recive bill]]-RawDataGenPO[[#This Row],[Date Gen PO]])</f>
        <v>8</v>
      </c>
      <c r="AB1022" s="192" t="str">
        <f>IF(RawDataGenPO[[#This Row],[GRN-PO date (Day)]]&gt;RawDataGenPO[[#This Row],[Lead time delivery (day)]],"over deliverry","Ontime")</f>
        <v>Ontime</v>
      </c>
      <c r="AC1022" s="195"/>
    </row>
    <row r="1023" spans="1:29" ht="28.5" x14ac:dyDescent="0.25">
      <c r="A1023" s="4">
        <f>ROW()-ROW(RawDataGenPO[[#Headers],[No.]])</f>
        <v>1022</v>
      </c>
      <c r="B1023" s="35" t="s">
        <v>18</v>
      </c>
      <c r="C1023" s="73">
        <v>45740</v>
      </c>
      <c r="F1023" s="73">
        <v>45740</v>
      </c>
      <c r="G1023" s="4" t="s">
        <v>2242</v>
      </c>
      <c r="H1023" s="4" t="s">
        <v>2243</v>
      </c>
      <c r="I1023" s="156">
        <f>IF(RawDataGenPO[[#This Row],[PO No.]]="","",RawDataGenPO[[#This Row],[DMY Create PR]]+7)</f>
        <v>45747</v>
      </c>
      <c r="J1023" s="156"/>
      <c r="K1023" s="153">
        <f>IF(RawDataGenPO[[#This Row],[PO No.]]="","",10)</f>
        <v>10</v>
      </c>
      <c r="L1023" s="4" t="s">
        <v>544</v>
      </c>
      <c r="M1023" s="35" t="s">
        <v>1050</v>
      </c>
      <c r="N1023" s="35" t="s">
        <v>19</v>
      </c>
      <c r="O1023" s="3">
        <v>4</v>
      </c>
      <c r="P1023" s="124" t="s">
        <v>2249</v>
      </c>
      <c r="Q1023" s="40">
        <v>1</v>
      </c>
      <c r="R1023" s="4" t="s">
        <v>1699</v>
      </c>
      <c r="S1023" s="113">
        <f>RawDataGenPO[[#This Row],[Total price]]/RawDataGenPO[[#This Row],[Qty'']]</f>
        <v>800</v>
      </c>
      <c r="T1023" s="46">
        <v>800</v>
      </c>
      <c r="U1023" s="16"/>
      <c r="V1023" s="35" t="s">
        <v>2245</v>
      </c>
      <c r="W1023" s="146" t="s">
        <v>9</v>
      </c>
      <c r="X1023" s="4" t="s">
        <v>2246</v>
      </c>
      <c r="Y1023" s="14">
        <v>45755</v>
      </c>
      <c r="AA1023" s="191">
        <f>IF(RawDataGenPO[[#This Row],[Date Gen PO]]="","",RawDataGenPO[[#This Row],[Date recive bill]]-RawDataGenPO[[#This Row],[Date Gen PO]])</f>
        <v>8</v>
      </c>
      <c r="AB1023" s="192" t="str">
        <f>IF(RawDataGenPO[[#This Row],[GRN-PO date (Day)]]&gt;RawDataGenPO[[#This Row],[Lead time delivery (day)]],"over deliverry","Ontime")</f>
        <v>Ontime</v>
      </c>
      <c r="AC1023" s="195"/>
    </row>
    <row r="1024" spans="1:29" ht="28.5" x14ac:dyDescent="0.25">
      <c r="A1024" s="4">
        <f>ROW()-ROW(RawDataGenPO[[#Headers],[No.]])</f>
        <v>1023</v>
      </c>
      <c r="B1024" s="35" t="s">
        <v>18</v>
      </c>
      <c r="C1024" s="73">
        <v>45740</v>
      </c>
      <c r="F1024" s="73">
        <v>45740</v>
      </c>
      <c r="G1024" s="4" t="s">
        <v>2242</v>
      </c>
      <c r="H1024" s="4" t="s">
        <v>2243</v>
      </c>
      <c r="I1024" s="156">
        <f>IF(RawDataGenPO[[#This Row],[PO No.]]="","",RawDataGenPO[[#This Row],[DMY Create PR]]+7)</f>
        <v>45747</v>
      </c>
      <c r="J1024" s="156"/>
      <c r="K1024" s="153">
        <f>IF(RawDataGenPO[[#This Row],[PO No.]]="","",10)</f>
        <v>10</v>
      </c>
      <c r="L1024" s="4" t="s">
        <v>544</v>
      </c>
      <c r="M1024" s="35" t="s">
        <v>1050</v>
      </c>
      <c r="N1024" s="35" t="s">
        <v>19</v>
      </c>
      <c r="O1024" s="3">
        <v>5</v>
      </c>
      <c r="P1024" s="124" t="s">
        <v>2250</v>
      </c>
      <c r="Q1024" s="40">
        <v>1</v>
      </c>
      <c r="R1024" s="4" t="s">
        <v>1699</v>
      </c>
      <c r="S1024" s="113">
        <f>RawDataGenPO[[#This Row],[Total price]]/RawDataGenPO[[#This Row],[Qty'']]</f>
        <v>600</v>
      </c>
      <c r="T1024" s="46">
        <v>600</v>
      </c>
      <c r="U1024" s="16"/>
      <c r="V1024" s="35" t="s">
        <v>2245</v>
      </c>
      <c r="W1024" s="146" t="s">
        <v>9</v>
      </c>
      <c r="X1024" s="4" t="s">
        <v>2246</v>
      </c>
      <c r="Y1024" s="14">
        <v>45755</v>
      </c>
      <c r="AA1024" s="191">
        <f>IF(RawDataGenPO[[#This Row],[Date Gen PO]]="","",RawDataGenPO[[#This Row],[Date recive bill]]-RawDataGenPO[[#This Row],[Date Gen PO]])</f>
        <v>8</v>
      </c>
      <c r="AB1024" s="192" t="str">
        <f>IF(RawDataGenPO[[#This Row],[GRN-PO date (Day)]]&gt;RawDataGenPO[[#This Row],[Lead time delivery (day)]],"over deliverry","Ontime")</f>
        <v>Ontime</v>
      </c>
      <c r="AC1024" s="195"/>
    </row>
    <row r="1025" spans="1:29" ht="57" x14ac:dyDescent="0.25">
      <c r="A1025" s="4">
        <f>ROW()-ROW(RawDataGenPO[[#Headers],[No.]])</f>
        <v>1024</v>
      </c>
      <c r="B1025" s="35" t="s">
        <v>18</v>
      </c>
      <c r="C1025" s="73">
        <v>45740</v>
      </c>
      <c r="F1025" s="73">
        <v>45740</v>
      </c>
      <c r="G1025" s="4" t="s">
        <v>2242</v>
      </c>
      <c r="H1025" s="4" t="s">
        <v>2243</v>
      </c>
      <c r="I1025" s="156">
        <f>IF(RawDataGenPO[[#This Row],[PO No.]]="","",RawDataGenPO[[#This Row],[DMY Create PR]]+7)</f>
        <v>45747</v>
      </c>
      <c r="J1025" s="156"/>
      <c r="K1025" s="153">
        <f>IF(RawDataGenPO[[#This Row],[PO No.]]="","",10)</f>
        <v>10</v>
      </c>
      <c r="L1025" s="4" t="s">
        <v>544</v>
      </c>
      <c r="M1025" s="35" t="s">
        <v>1050</v>
      </c>
      <c r="N1025" s="35" t="s">
        <v>19</v>
      </c>
      <c r="O1025" s="3">
        <v>6</v>
      </c>
      <c r="P1025" s="124" t="s">
        <v>2251</v>
      </c>
      <c r="Q1025" s="40">
        <v>3</v>
      </c>
      <c r="R1025" s="4" t="s">
        <v>1699</v>
      </c>
      <c r="S1025" s="113">
        <f>RawDataGenPO[[#This Row],[Total price]]/RawDataGenPO[[#This Row],[Qty'']]</f>
        <v>600</v>
      </c>
      <c r="T1025" s="46">
        <v>1800</v>
      </c>
      <c r="U1025" s="16"/>
      <c r="V1025" s="35" t="s">
        <v>2245</v>
      </c>
      <c r="W1025" s="146" t="s">
        <v>9</v>
      </c>
      <c r="X1025" s="4" t="s">
        <v>2246</v>
      </c>
      <c r="Y1025" s="14">
        <v>45755</v>
      </c>
      <c r="AA1025" s="191">
        <f>IF(RawDataGenPO[[#This Row],[Date Gen PO]]="","",RawDataGenPO[[#This Row],[Date recive bill]]-RawDataGenPO[[#This Row],[Date Gen PO]])</f>
        <v>8</v>
      </c>
      <c r="AB1025" s="192" t="str">
        <f>IF(RawDataGenPO[[#This Row],[GRN-PO date (Day)]]&gt;RawDataGenPO[[#This Row],[Lead time delivery (day)]],"over deliverry","Ontime")</f>
        <v>Ontime</v>
      </c>
      <c r="AC1025" s="195"/>
    </row>
    <row r="1026" spans="1:29" ht="28.5" x14ac:dyDescent="0.25">
      <c r="A1026" s="4">
        <f>ROW()-ROW(RawDataGenPO[[#Headers],[No.]])</f>
        <v>1025</v>
      </c>
      <c r="B1026" s="35" t="s">
        <v>18</v>
      </c>
      <c r="C1026" s="73">
        <v>45740</v>
      </c>
      <c r="F1026" s="73">
        <v>45740</v>
      </c>
      <c r="G1026" s="4" t="s">
        <v>2242</v>
      </c>
      <c r="H1026" s="4" t="s">
        <v>2243</v>
      </c>
      <c r="I1026" s="156">
        <f>IF(RawDataGenPO[[#This Row],[PO No.]]="","",RawDataGenPO[[#This Row],[DMY Create PR]]+7)</f>
        <v>45747</v>
      </c>
      <c r="J1026" s="156"/>
      <c r="K1026" s="153">
        <f>IF(RawDataGenPO[[#This Row],[PO No.]]="","",10)</f>
        <v>10</v>
      </c>
      <c r="L1026" s="4" t="s">
        <v>544</v>
      </c>
      <c r="M1026" s="35" t="s">
        <v>1050</v>
      </c>
      <c r="N1026" s="35" t="s">
        <v>19</v>
      </c>
      <c r="O1026" s="3">
        <v>7</v>
      </c>
      <c r="P1026" s="124" t="s">
        <v>2252</v>
      </c>
      <c r="Q1026" s="40">
        <v>1</v>
      </c>
      <c r="R1026" s="4" t="s">
        <v>1699</v>
      </c>
      <c r="S1026" s="113">
        <f>RawDataGenPO[[#This Row],[Total price]]/RawDataGenPO[[#This Row],[Qty'']]</f>
        <v>600</v>
      </c>
      <c r="T1026" s="46">
        <v>600</v>
      </c>
      <c r="U1026" s="16"/>
      <c r="V1026" s="35" t="s">
        <v>2245</v>
      </c>
      <c r="W1026" s="146" t="s">
        <v>9</v>
      </c>
      <c r="X1026" s="4" t="s">
        <v>2246</v>
      </c>
      <c r="Y1026" s="14">
        <v>45755</v>
      </c>
      <c r="AA1026" s="191">
        <f>IF(RawDataGenPO[[#This Row],[Date Gen PO]]="","",RawDataGenPO[[#This Row],[Date recive bill]]-RawDataGenPO[[#This Row],[Date Gen PO]])</f>
        <v>8</v>
      </c>
      <c r="AB1026" s="192" t="str">
        <f>IF(RawDataGenPO[[#This Row],[GRN-PO date (Day)]]&gt;RawDataGenPO[[#This Row],[Lead time delivery (day)]],"over deliverry","Ontime")</f>
        <v>Ontime</v>
      </c>
      <c r="AC1026" s="195"/>
    </row>
    <row r="1027" spans="1:29" ht="28.5" x14ac:dyDescent="0.25">
      <c r="A1027" s="4">
        <f>ROW()-ROW(RawDataGenPO[[#Headers],[No.]])</f>
        <v>1026</v>
      </c>
      <c r="B1027" s="35" t="s">
        <v>18</v>
      </c>
      <c r="C1027" s="73">
        <v>45740</v>
      </c>
      <c r="F1027" s="73">
        <v>45740</v>
      </c>
      <c r="G1027" s="4" t="s">
        <v>2242</v>
      </c>
      <c r="H1027" s="4" t="s">
        <v>2243</v>
      </c>
      <c r="I1027" s="156">
        <f>IF(RawDataGenPO[[#This Row],[PO No.]]="","",RawDataGenPO[[#This Row],[DMY Create PR]]+7)</f>
        <v>45747</v>
      </c>
      <c r="J1027" s="156"/>
      <c r="K1027" s="153">
        <f>IF(RawDataGenPO[[#This Row],[PO No.]]="","",10)</f>
        <v>10</v>
      </c>
      <c r="L1027" s="4" t="s">
        <v>544</v>
      </c>
      <c r="M1027" s="35" t="s">
        <v>1050</v>
      </c>
      <c r="N1027" s="35" t="s">
        <v>19</v>
      </c>
      <c r="O1027" s="3">
        <v>8</v>
      </c>
      <c r="P1027" s="124" t="s">
        <v>2253</v>
      </c>
      <c r="Q1027" s="40">
        <v>1</v>
      </c>
      <c r="R1027" s="4" t="s">
        <v>1699</v>
      </c>
      <c r="S1027" s="113">
        <f>RawDataGenPO[[#This Row],[Total price]]/RawDataGenPO[[#This Row],[Qty'']]</f>
        <v>1500</v>
      </c>
      <c r="T1027" s="46">
        <v>1500</v>
      </c>
      <c r="U1027" s="16"/>
      <c r="V1027" s="35" t="s">
        <v>2245</v>
      </c>
      <c r="W1027" s="146" t="s">
        <v>9</v>
      </c>
      <c r="X1027" s="4" t="s">
        <v>2246</v>
      </c>
      <c r="Y1027" s="14">
        <v>45755</v>
      </c>
      <c r="AA1027" s="191">
        <f>IF(RawDataGenPO[[#This Row],[Date Gen PO]]="","",RawDataGenPO[[#This Row],[Date recive bill]]-RawDataGenPO[[#This Row],[Date Gen PO]])</f>
        <v>8</v>
      </c>
      <c r="AB1027" s="192" t="str">
        <f>IF(RawDataGenPO[[#This Row],[GRN-PO date (Day)]]&gt;RawDataGenPO[[#This Row],[Lead time delivery (day)]],"over deliverry","Ontime")</f>
        <v>Ontime</v>
      </c>
      <c r="AC1027" s="195"/>
    </row>
    <row r="1028" spans="1:29" ht="17.25" x14ac:dyDescent="0.3">
      <c r="A1028" s="4">
        <f>ROW()-ROW(RawDataGenPO[[#Headers],[No.]])</f>
        <v>1027</v>
      </c>
      <c r="B1028" s="162" t="s">
        <v>18</v>
      </c>
      <c r="C1028" s="296">
        <v>45742</v>
      </c>
      <c r="F1028" s="45">
        <v>45742</v>
      </c>
      <c r="G1028" s="4" t="s">
        <v>2254</v>
      </c>
      <c r="H1028" s="4" t="s">
        <v>2255</v>
      </c>
      <c r="I1028" s="156">
        <f>IF(RawDataGenPO[[#This Row],[PO No.]]="","",RawDataGenPO[[#This Row],[DMY Create PR]]+7)</f>
        <v>45749</v>
      </c>
      <c r="J1028" s="156"/>
      <c r="K1028" s="153">
        <v>30</v>
      </c>
      <c r="L1028" s="163" t="s">
        <v>189</v>
      </c>
      <c r="M1028" s="35" t="s">
        <v>187</v>
      </c>
      <c r="N1028" s="35" t="s">
        <v>24</v>
      </c>
      <c r="O1028" s="164">
        <v>1</v>
      </c>
      <c r="P1028" s="165" t="s">
        <v>2256</v>
      </c>
      <c r="Q1028" s="40">
        <v>40</v>
      </c>
      <c r="R1028" s="4" t="s">
        <v>221</v>
      </c>
      <c r="S1028" s="113">
        <f>RawDataGenPO[[#This Row],[Total price]]/RawDataGenPO[[#This Row],[Qty'']]</f>
        <v>185</v>
      </c>
      <c r="T1028" s="46">
        <v>7400</v>
      </c>
      <c r="U1028" s="16"/>
      <c r="V1028" s="35" t="s">
        <v>150</v>
      </c>
      <c r="W1028" s="146" t="s">
        <v>9</v>
      </c>
      <c r="X1028" s="163" t="s">
        <v>2257</v>
      </c>
      <c r="Y1028" s="167">
        <v>45752</v>
      </c>
      <c r="Z1028" s="167"/>
      <c r="AA1028" s="191">
        <f>IF(RawDataGenPO[[#This Row],[Date Gen PO]]="","",RawDataGenPO[[#This Row],[Date recive bill]]-RawDataGenPO[[#This Row],[Date Gen PO]])</f>
        <v>3</v>
      </c>
      <c r="AB1028" s="192" t="str">
        <f>IF(RawDataGenPO[[#This Row],[GRN-PO date (Day)]]&gt;RawDataGenPO[[#This Row],[Lead time delivery (day)]],"over deliverry","Ontime")</f>
        <v>Ontime</v>
      </c>
      <c r="AC1028" s="195"/>
    </row>
    <row r="1029" spans="1:29" ht="34.5" x14ac:dyDescent="0.3">
      <c r="A1029" s="4">
        <f>ROW()-ROW(RawDataGenPO[[#Headers],[No.]])</f>
        <v>1028</v>
      </c>
      <c r="B1029" s="162" t="s">
        <v>18</v>
      </c>
      <c r="C1029" s="296">
        <v>45742</v>
      </c>
      <c r="F1029" s="45">
        <v>45742</v>
      </c>
      <c r="G1029" s="4" t="s">
        <v>2254</v>
      </c>
      <c r="H1029" s="4" t="s">
        <v>2258</v>
      </c>
      <c r="I1029" s="156">
        <f>IF(RawDataGenPO[[#This Row],[PO No.]]="","",RawDataGenPO[[#This Row],[DMY Create PR]]+7)</f>
        <v>45749</v>
      </c>
      <c r="J1029" s="156"/>
      <c r="K1029" s="153">
        <v>30</v>
      </c>
      <c r="L1029" s="163" t="s">
        <v>981</v>
      </c>
      <c r="M1029" s="35" t="s">
        <v>187</v>
      </c>
      <c r="N1029" s="162" t="s">
        <v>27</v>
      </c>
      <c r="O1029" s="164">
        <v>2</v>
      </c>
      <c r="P1029" s="165" t="s">
        <v>982</v>
      </c>
      <c r="Q1029" s="40">
        <v>40</v>
      </c>
      <c r="R1029" s="4" t="s">
        <v>221</v>
      </c>
      <c r="S1029" s="113">
        <f>RawDataGenPO[[#This Row],[Total price]]/RawDataGenPO[[#This Row],[Qty'']]</f>
        <v>105</v>
      </c>
      <c r="T1029" s="46">
        <v>4200</v>
      </c>
      <c r="U1029" s="16"/>
      <c r="V1029" s="35" t="s">
        <v>162</v>
      </c>
      <c r="W1029" s="146" t="s">
        <v>9</v>
      </c>
      <c r="X1029" s="163" t="s">
        <v>2259</v>
      </c>
      <c r="Y1029" s="167">
        <v>45776</v>
      </c>
      <c r="Z1029" s="167"/>
      <c r="AA1029" s="191">
        <f>IF(RawDataGenPO[[#This Row],[Date Gen PO]]="","",RawDataGenPO[[#This Row],[Date recive bill]]-RawDataGenPO[[#This Row],[Date Gen PO]])</f>
        <v>27</v>
      </c>
      <c r="AB1029" s="192" t="str">
        <f>IF(RawDataGenPO[[#This Row],[GRN-PO date (Day)]]&gt;RawDataGenPO[[#This Row],[Lead time delivery (day)]],"over deliverry","Ontime")</f>
        <v>Ontime</v>
      </c>
      <c r="AC1029" s="195"/>
    </row>
    <row r="1030" spans="1:29" ht="120.75" x14ac:dyDescent="0.3">
      <c r="A1030" s="4">
        <f>ROW()-ROW(RawDataGenPO[[#Headers],[No.]])</f>
        <v>1029</v>
      </c>
      <c r="B1030" s="162" t="s">
        <v>16</v>
      </c>
      <c r="C1030" s="296">
        <v>45744</v>
      </c>
      <c r="F1030" s="45">
        <v>45744</v>
      </c>
      <c r="G1030" s="4" t="s">
        <v>2260</v>
      </c>
      <c r="H1030" s="4" t="s">
        <v>2261</v>
      </c>
      <c r="I1030" s="156">
        <f>IF(RawDataGenPO[[#This Row],[PO No.]]="","",RawDataGenPO[[#This Row],[DMY Create PR]]+7)</f>
        <v>45751</v>
      </c>
      <c r="J1030" s="156"/>
      <c r="K1030" s="153">
        <v>65</v>
      </c>
      <c r="L1030" s="163" t="s">
        <v>2205</v>
      </c>
      <c r="M1030" s="162" t="s">
        <v>181</v>
      </c>
      <c r="N1030" s="162" t="s">
        <v>19</v>
      </c>
      <c r="O1030" s="164">
        <v>1</v>
      </c>
      <c r="P1030" s="165" t="s">
        <v>2262</v>
      </c>
      <c r="Q1030" s="40">
        <v>1</v>
      </c>
      <c r="R1030" s="4" t="s">
        <v>487</v>
      </c>
      <c r="S1030" s="113">
        <f>RawDataGenPO[[#This Row],[Total price]]/RawDataGenPO[[#This Row],[Qty'']]</f>
        <v>26500</v>
      </c>
      <c r="T1030" s="46">
        <v>26500</v>
      </c>
      <c r="U1030" s="16"/>
      <c r="V1030" s="35" t="s">
        <v>1091</v>
      </c>
      <c r="W1030" s="146" t="s">
        <v>9</v>
      </c>
      <c r="X1030" s="163" t="s">
        <v>2263</v>
      </c>
      <c r="Y1030" s="167">
        <v>45814</v>
      </c>
      <c r="Z1030" s="167"/>
      <c r="AA1030" s="191">
        <f>IF(RawDataGenPO[[#This Row],[Date Gen PO]]="","",RawDataGenPO[[#This Row],[Date recive bill]]-RawDataGenPO[[#This Row],[Date Gen PO]])</f>
        <v>63</v>
      </c>
      <c r="AB1030" s="192" t="str">
        <f>IF(RawDataGenPO[[#This Row],[GRN-PO date (Day)]]&gt;RawDataGenPO[[#This Row],[Lead time delivery (day)]],"over deliverry","Ontime")</f>
        <v>Ontime</v>
      </c>
      <c r="AC1030" s="195"/>
    </row>
    <row r="1031" spans="1:29" ht="103.5" x14ac:dyDescent="0.3">
      <c r="A1031" s="4">
        <f>ROW()-ROW(RawDataGenPO[[#Headers],[No.]])</f>
        <v>1030</v>
      </c>
      <c r="B1031" s="162" t="s">
        <v>16</v>
      </c>
      <c r="C1031" s="296">
        <v>45744</v>
      </c>
      <c r="F1031" s="45">
        <v>45744</v>
      </c>
      <c r="G1031" s="4" t="s">
        <v>2264</v>
      </c>
      <c r="H1031" s="4" t="s">
        <v>2265</v>
      </c>
      <c r="I1031" s="156">
        <f>IF(RawDataGenPO[[#This Row],[PO No.]]="","",RawDataGenPO[[#This Row],[DMY Create PR]]+7)</f>
        <v>45751</v>
      </c>
      <c r="J1031" s="156"/>
      <c r="K1031" s="153">
        <v>21</v>
      </c>
      <c r="L1031" s="163" t="s">
        <v>308</v>
      </c>
      <c r="M1031" s="162" t="s">
        <v>240</v>
      </c>
      <c r="N1031" s="162" t="s">
        <v>21</v>
      </c>
      <c r="O1031" s="164">
        <v>1</v>
      </c>
      <c r="P1031" s="165" t="s">
        <v>2266</v>
      </c>
      <c r="Q1031" s="40">
        <v>1</v>
      </c>
      <c r="R1031" s="4" t="s">
        <v>1776</v>
      </c>
      <c r="S1031" s="113">
        <f>RawDataGenPO[[#This Row],[Total price]]/RawDataGenPO[[#This Row],[Qty'']]</f>
        <v>123000</v>
      </c>
      <c r="T1031" s="46">
        <v>123000</v>
      </c>
      <c r="U1031" s="16"/>
      <c r="V1031" s="35" t="s">
        <v>986</v>
      </c>
      <c r="W1031" s="146" t="s">
        <v>9</v>
      </c>
      <c r="X1031" s="163" t="s">
        <v>2267</v>
      </c>
      <c r="Y1031" s="167">
        <v>45770</v>
      </c>
      <c r="Z1031" s="167"/>
      <c r="AA1031" s="191">
        <f>IF(RawDataGenPO[[#This Row],[Date Gen PO]]="","",RawDataGenPO[[#This Row],[Date recive bill]]-RawDataGenPO[[#This Row],[Date Gen PO]])</f>
        <v>19</v>
      </c>
      <c r="AB1031" s="192" t="str">
        <f>IF(RawDataGenPO[[#This Row],[GRN-PO date (Day)]]&gt;RawDataGenPO[[#This Row],[Lead time delivery (day)]],"over deliverry","Ontime")</f>
        <v>Ontime</v>
      </c>
      <c r="AC1031" s="195"/>
    </row>
    <row r="1032" spans="1:29" ht="103.5" x14ac:dyDescent="0.3">
      <c r="A1032" s="4">
        <f>ROW()-ROW(RawDataGenPO[[#Headers],[No.]])</f>
        <v>1031</v>
      </c>
      <c r="B1032" s="162" t="s">
        <v>16</v>
      </c>
      <c r="C1032" s="296">
        <v>45744</v>
      </c>
      <c r="F1032" s="45">
        <v>45744</v>
      </c>
      <c r="G1032" s="4" t="s">
        <v>2268</v>
      </c>
      <c r="H1032" s="4" t="s">
        <v>2269</v>
      </c>
      <c r="I1032" s="156">
        <f>IF(RawDataGenPO[[#This Row],[PO No.]]="","",RawDataGenPO[[#This Row],[DMY Create PR]]+7)</f>
        <v>45751</v>
      </c>
      <c r="J1032" s="156"/>
      <c r="K1032" s="153">
        <v>21</v>
      </c>
      <c r="L1032" s="163" t="s">
        <v>308</v>
      </c>
      <c r="M1032" s="162" t="s">
        <v>240</v>
      </c>
      <c r="N1032" s="162" t="s">
        <v>21</v>
      </c>
      <c r="O1032" s="164">
        <v>1</v>
      </c>
      <c r="P1032" s="165" t="s">
        <v>2270</v>
      </c>
      <c r="Q1032" s="40">
        <v>1</v>
      </c>
      <c r="R1032" s="4" t="s">
        <v>1776</v>
      </c>
      <c r="S1032" s="113">
        <f>RawDataGenPO[[#This Row],[Total price]]/RawDataGenPO[[#This Row],[Qty'']]</f>
        <v>168000</v>
      </c>
      <c r="T1032" s="46">
        <v>168000</v>
      </c>
      <c r="U1032" s="16"/>
      <c r="V1032" s="35" t="s">
        <v>986</v>
      </c>
      <c r="W1032" s="146" t="s">
        <v>9</v>
      </c>
      <c r="X1032" s="163" t="s">
        <v>2271</v>
      </c>
      <c r="Y1032" s="167">
        <v>45770</v>
      </c>
      <c r="Z1032" s="167"/>
      <c r="AA1032" s="191">
        <f>IF(RawDataGenPO[[#This Row],[Date Gen PO]]="","",RawDataGenPO[[#This Row],[Date recive bill]]-RawDataGenPO[[#This Row],[Date Gen PO]])</f>
        <v>19</v>
      </c>
      <c r="AB1032" s="192" t="str">
        <f>IF(RawDataGenPO[[#This Row],[GRN-PO date (Day)]]&gt;RawDataGenPO[[#This Row],[Lead time delivery (day)]],"over deliverry","Ontime")</f>
        <v>Ontime</v>
      </c>
      <c r="AC1032" s="195"/>
    </row>
    <row r="1033" spans="1:29" ht="17.25" x14ac:dyDescent="0.3">
      <c r="A1033" s="4">
        <f>ROW()-ROW(RawDataGenPO[[#Headers],[No.]])</f>
        <v>1032</v>
      </c>
      <c r="B1033" s="162" t="s">
        <v>16</v>
      </c>
      <c r="C1033" s="296">
        <v>45744</v>
      </c>
      <c r="F1033" s="45">
        <v>45744</v>
      </c>
      <c r="G1033" s="4" t="s">
        <v>2272</v>
      </c>
      <c r="H1033" s="4" t="s">
        <v>2273</v>
      </c>
      <c r="I1033" s="156">
        <v>45757</v>
      </c>
      <c r="J1033" s="156"/>
      <c r="K1033" s="153">
        <v>45</v>
      </c>
      <c r="L1033" s="163" t="s">
        <v>2274</v>
      </c>
      <c r="M1033" s="162" t="s">
        <v>168</v>
      </c>
      <c r="N1033" s="162" t="s">
        <v>20</v>
      </c>
      <c r="O1033" s="164">
        <v>1</v>
      </c>
      <c r="P1033" s="165" t="s">
        <v>2275</v>
      </c>
      <c r="Q1033" s="40">
        <v>1</v>
      </c>
      <c r="R1033" s="4" t="s">
        <v>487</v>
      </c>
      <c r="S1033" s="113">
        <f>RawDataGenPO[[#This Row],[Total price]]/RawDataGenPO[[#This Row],[Qty'']]</f>
        <v>53500</v>
      </c>
      <c r="T1033" s="46">
        <v>53500</v>
      </c>
      <c r="U1033" s="16"/>
      <c r="V1033" s="35" t="s">
        <v>2276</v>
      </c>
      <c r="W1033" s="146" t="s">
        <v>9</v>
      </c>
      <c r="X1033" s="163" t="s">
        <v>2277</v>
      </c>
      <c r="Y1033" s="167">
        <v>45799</v>
      </c>
      <c r="Z1033" s="167"/>
      <c r="AA1033" s="191">
        <f>IF(RawDataGenPO[[#This Row],[Date Gen PO]]="","",RawDataGenPO[[#This Row],[Date recive bill]]-RawDataGenPO[[#This Row],[Date Gen PO]])</f>
        <v>42</v>
      </c>
      <c r="AB1033" s="192" t="str">
        <f>IF(RawDataGenPO[[#This Row],[GRN-PO date (Day)]]&gt;RawDataGenPO[[#This Row],[Lead time delivery (day)]],"over deliverry","Ontime")</f>
        <v>Ontime</v>
      </c>
      <c r="AC1033" s="195"/>
    </row>
    <row r="1034" spans="1:29" ht="17.25" x14ac:dyDescent="0.3">
      <c r="A1034" s="4">
        <f>ROW()-ROW(RawDataGenPO[[#Headers],[No.]])</f>
        <v>1033</v>
      </c>
      <c r="B1034" s="162" t="s">
        <v>16</v>
      </c>
      <c r="C1034" s="296">
        <v>45744</v>
      </c>
      <c r="F1034" s="45">
        <v>45744</v>
      </c>
      <c r="G1034" s="4" t="s">
        <v>2272</v>
      </c>
      <c r="H1034" s="4" t="s">
        <v>2273</v>
      </c>
      <c r="I1034" s="206">
        <v>45747</v>
      </c>
      <c r="J1034" s="206">
        <v>45747</v>
      </c>
      <c r="K1034" s="153">
        <v>60</v>
      </c>
      <c r="L1034" s="163" t="s">
        <v>2274</v>
      </c>
      <c r="M1034" s="162" t="s">
        <v>168</v>
      </c>
      <c r="N1034" s="162" t="s">
        <v>20</v>
      </c>
      <c r="O1034" s="164">
        <v>2</v>
      </c>
      <c r="P1034" s="165" t="s">
        <v>2278</v>
      </c>
      <c r="Q1034" s="40">
        <v>1</v>
      </c>
      <c r="R1034" s="4" t="s">
        <v>487</v>
      </c>
      <c r="S1034" s="113">
        <f>RawDataGenPO[[#This Row],[Total price]]/RawDataGenPO[[#This Row],[Qty'']]</f>
        <v>23500</v>
      </c>
      <c r="T1034" s="46">
        <v>23500</v>
      </c>
      <c r="U1034" s="16"/>
      <c r="V1034" s="35" t="s">
        <v>2276</v>
      </c>
      <c r="W1034" s="146" t="s">
        <v>9</v>
      </c>
      <c r="X1034" s="163" t="s">
        <v>2277</v>
      </c>
      <c r="Y1034" s="167">
        <v>45799</v>
      </c>
      <c r="Z1034" s="167"/>
      <c r="AA1034" s="191">
        <f>IF(RawDataGenPO[[#This Row],[Date Gen PO]]="","",RawDataGenPO[[#This Row],[Date recive bill]]-RawDataGenPO[[#This Row],[Date Gen PO]])</f>
        <v>52</v>
      </c>
      <c r="AB1034" s="192" t="str">
        <f>IF(RawDataGenPO[[#This Row],[GRN-PO date (Day)]]&gt;RawDataGenPO[[#This Row],[Lead time delivery (day)]],"over deliverry","Ontime")</f>
        <v>Ontime</v>
      </c>
      <c r="AC1034" s="195"/>
    </row>
    <row r="1035" spans="1:29" ht="17.25" x14ac:dyDescent="0.3">
      <c r="A1035" s="4">
        <f>ROW()-ROW(RawDataGenPO[[#Headers],[No.]])</f>
        <v>1034</v>
      </c>
      <c r="B1035" s="162" t="s">
        <v>16</v>
      </c>
      <c r="C1035" s="296">
        <v>45744</v>
      </c>
      <c r="F1035" s="45">
        <v>45744</v>
      </c>
      <c r="G1035" s="4" t="s">
        <v>2272</v>
      </c>
      <c r="H1035" s="4" t="s">
        <v>2273</v>
      </c>
      <c r="I1035" s="206">
        <v>45747</v>
      </c>
      <c r="J1035" s="206">
        <v>45747</v>
      </c>
      <c r="K1035" s="153">
        <v>60</v>
      </c>
      <c r="L1035" s="163" t="s">
        <v>2274</v>
      </c>
      <c r="M1035" s="162" t="s">
        <v>168</v>
      </c>
      <c r="N1035" s="162" t="s">
        <v>20</v>
      </c>
      <c r="O1035" s="164">
        <v>3</v>
      </c>
      <c r="P1035" s="165" t="s">
        <v>2279</v>
      </c>
      <c r="Q1035" s="40">
        <v>1</v>
      </c>
      <c r="R1035" s="4" t="s">
        <v>487</v>
      </c>
      <c r="S1035" s="113">
        <f>RawDataGenPO[[#This Row],[Total price]]/RawDataGenPO[[#This Row],[Qty'']]</f>
        <v>66500</v>
      </c>
      <c r="T1035" s="46">
        <v>66500</v>
      </c>
      <c r="U1035" s="16"/>
      <c r="V1035" s="35" t="s">
        <v>2276</v>
      </c>
      <c r="W1035" s="146" t="s">
        <v>9</v>
      </c>
      <c r="X1035" s="163" t="s">
        <v>2277</v>
      </c>
      <c r="Y1035" s="167">
        <v>45799</v>
      </c>
      <c r="Z1035" s="167"/>
      <c r="AA1035" s="191">
        <f>IF(RawDataGenPO[[#This Row],[Date Gen PO]]="","",RawDataGenPO[[#This Row],[Date recive bill]]-RawDataGenPO[[#This Row],[Date Gen PO]])</f>
        <v>52</v>
      </c>
      <c r="AB1035" s="192" t="str">
        <f>IF(RawDataGenPO[[#This Row],[GRN-PO date (Day)]]&gt;RawDataGenPO[[#This Row],[Lead time delivery (day)]],"over deliverry","Ontime")</f>
        <v>Ontime</v>
      </c>
      <c r="AC1035" s="195"/>
    </row>
    <row r="1036" spans="1:29" ht="34.5" x14ac:dyDescent="0.3">
      <c r="A1036" s="4">
        <f>ROW()-ROW(RawDataGenPO[[#Headers],[No.]])</f>
        <v>1035</v>
      </c>
      <c r="B1036" s="162" t="s">
        <v>16</v>
      </c>
      <c r="C1036" s="296">
        <v>45744</v>
      </c>
      <c r="F1036" s="45">
        <v>45744</v>
      </c>
      <c r="G1036" s="4" t="s">
        <v>2280</v>
      </c>
      <c r="H1036" s="4" t="s">
        <v>2281</v>
      </c>
      <c r="I1036" s="206">
        <v>45747</v>
      </c>
      <c r="J1036" s="206">
        <v>45747</v>
      </c>
      <c r="K1036" s="153">
        <v>20</v>
      </c>
      <c r="L1036" s="163" t="s">
        <v>1495</v>
      </c>
      <c r="M1036" s="162" t="s">
        <v>623</v>
      </c>
      <c r="N1036" s="162" t="s">
        <v>23</v>
      </c>
      <c r="O1036" s="164">
        <v>1</v>
      </c>
      <c r="P1036" s="165" t="s">
        <v>2282</v>
      </c>
      <c r="Q1036" s="40">
        <v>1</v>
      </c>
      <c r="R1036" s="4" t="s">
        <v>1776</v>
      </c>
      <c r="S1036" s="113">
        <f>RawDataGenPO[[#This Row],[Total price]]/RawDataGenPO[[#This Row],[Qty'']]</f>
        <v>12400</v>
      </c>
      <c r="T1036" s="46">
        <v>12400</v>
      </c>
      <c r="U1036" s="16"/>
      <c r="V1036" s="35" t="s">
        <v>2283</v>
      </c>
      <c r="W1036" s="146" t="s">
        <v>9</v>
      </c>
      <c r="X1036" s="163" t="s">
        <v>2284</v>
      </c>
      <c r="Y1036" s="167">
        <v>45749</v>
      </c>
      <c r="Z1036" s="167"/>
      <c r="AA1036" s="191">
        <f>IF(RawDataGenPO[[#This Row],[Date Gen PO]]="","",RawDataGenPO[[#This Row],[Date recive bill]]-RawDataGenPO[[#This Row],[Date Gen PO]])</f>
        <v>2</v>
      </c>
      <c r="AB1036" s="192" t="str">
        <f>IF(RawDataGenPO[[#This Row],[GRN-PO date (Day)]]&gt;RawDataGenPO[[#This Row],[Lead time delivery (day)]],"over deliverry","Ontime")</f>
        <v>Ontime</v>
      </c>
      <c r="AC1036" s="195"/>
    </row>
    <row r="1037" spans="1:29" ht="34.5" x14ac:dyDescent="0.3">
      <c r="A1037" s="4">
        <f>ROW()-ROW(RawDataGenPO[[#Headers],[No.]])</f>
        <v>1036</v>
      </c>
      <c r="B1037" s="162" t="s">
        <v>16</v>
      </c>
      <c r="C1037" s="296">
        <v>45744</v>
      </c>
      <c r="F1037" s="45">
        <v>45744</v>
      </c>
      <c r="G1037" s="4" t="s">
        <v>2280</v>
      </c>
      <c r="H1037" s="4" t="s">
        <v>2281</v>
      </c>
      <c r="I1037" s="206">
        <v>45747</v>
      </c>
      <c r="J1037" s="206">
        <v>45747</v>
      </c>
      <c r="K1037" s="153">
        <v>20</v>
      </c>
      <c r="L1037" s="163" t="s">
        <v>1495</v>
      </c>
      <c r="M1037" s="162" t="s">
        <v>623</v>
      </c>
      <c r="N1037" s="162" t="s">
        <v>23</v>
      </c>
      <c r="O1037" s="164">
        <v>2</v>
      </c>
      <c r="P1037" s="165" t="s">
        <v>2285</v>
      </c>
      <c r="Q1037" s="40">
        <v>1</v>
      </c>
      <c r="R1037" s="4" t="s">
        <v>1776</v>
      </c>
      <c r="S1037" s="113">
        <f>RawDataGenPO[[#This Row],[Total price]]/RawDataGenPO[[#This Row],[Qty'']]</f>
        <v>14600</v>
      </c>
      <c r="T1037" s="46">
        <v>14600</v>
      </c>
      <c r="U1037" s="16"/>
      <c r="V1037" s="35" t="s">
        <v>2283</v>
      </c>
      <c r="W1037" s="146" t="s">
        <v>9</v>
      </c>
      <c r="X1037" s="163" t="s">
        <v>2284</v>
      </c>
      <c r="Y1037" s="167">
        <v>45749</v>
      </c>
      <c r="Z1037" s="167"/>
      <c r="AA1037" s="191">
        <f>IF(RawDataGenPO[[#This Row],[Date Gen PO]]="","",RawDataGenPO[[#This Row],[Date recive bill]]-RawDataGenPO[[#This Row],[Date Gen PO]])</f>
        <v>2</v>
      </c>
      <c r="AB1037" s="192" t="str">
        <f>IF(RawDataGenPO[[#This Row],[GRN-PO date (Day)]]&gt;RawDataGenPO[[#This Row],[Lead time delivery (day)]],"over deliverry","Ontime")</f>
        <v>Ontime</v>
      </c>
      <c r="AC1037" s="195"/>
    </row>
    <row r="1038" spans="1:29" ht="34.5" x14ac:dyDescent="0.3">
      <c r="A1038" s="4">
        <f>ROW()-ROW(RawDataGenPO[[#Headers],[No.]])</f>
        <v>1037</v>
      </c>
      <c r="B1038" s="162" t="s">
        <v>16</v>
      </c>
      <c r="C1038" s="296">
        <v>45744</v>
      </c>
      <c r="F1038" s="45">
        <v>45744</v>
      </c>
      <c r="G1038" s="4" t="s">
        <v>2280</v>
      </c>
      <c r="H1038" s="4" t="s">
        <v>2281</v>
      </c>
      <c r="I1038" s="206">
        <v>45747</v>
      </c>
      <c r="J1038" s="206">
        <v>45747</v>
      </c>
      <c r="K1038" s="153">
        <v>20</v>
      </c>
      <c r="L1038" s="163" t="s">
        <v>1495</v>
      </c>
      <c r="M1038" s="162" t="s">
        <v>623</v>
      </c>
      <c r="N1038" s="162" t="s">
        <v>23</v>
      </c>
      <c r="O1038" s="164">
        <v>3</v>
      </c>
      <c r="P1038" s="165" t="s">
        <v>2282</v>
      </c>
      <c r="Q1038" s="40">
        <v>1</v>
      </c>
      <c r="R1038" s="4" t="s">
        <v>1776</v>
      </c>
      <c r="S1038" s="113">
        <f>RawDataGenPO[[#This Row],[Total price]]/RawDataGenPO[[#This Row],[Qty'']]</f>
        <v>12400</v>
      </c>
      <c r="T1038" s="46">
        <v>12400</v>
      </c>
      <c r="U1038" s="16"/>
      <c r="V1038" s="35" t="s">
        <v>2283</v>
      </c>
      <c r="W1038" s="146" t="s">
        <v>9</v>
      </c>
      <c r="X1038" s="163" t="s">
        <v>2284</v>
      </c>
      <c r="Y1038" s="167">
        <v>45749</v>
      </c>
      <c r="Z1038" s="167"/>
      <c r="AA1038" s="191">
        <f>IF(RawDataGenPO[[#This Row],[Date Gen PO]]="","",RawDataGenPO[[#This Row],[Date recive bill]]-RawDataGenPO[[#This Row],[Date Gen PO]])</f>
        <v>2</v>
      </c>
      <c r="AB1038" s="192" t="str">
        <f>IF(RawDataGenPO[[#This Row],[GRN-PO date (Day)]]&gt;RawDataGenPO[[#This Row],[Lead time delivery (day)]],"over deliverry","Ontime")</f>
        <v>Ontime</v>
      </c>
      <c r="AC1038" s="195"/>
    </row>
    <row r="1039" spans="1:29" ht="34.5" x14ac:dyDescent="0.3">
      <c r="A1039" s="4">
        <f>ROW()-ROW(RawDataGenPO[[#Headers],[No.]])</f>
        <v>1038</v>
      </c>
      <c r="B1039" s="162" t="s">
        <v>16</v>
      </c>
      <c r="C1039" s="296">
        <v>45744</v>
      </c>
      <c r="F1039" s="45">
        <v>45744</v>
      </c>
      <c r="G1039" s="4" t="s">
        <v>2280</v>
      </c>
      <c r="H1039" s="4" t="s">
        <v>2281</v>
      </c>
      <c r="I1039" s="206">
        <v>45747</v>
      </c>
      <c r="J1039" s="206">
        <v>45747</v>
      </c>
      <c r="K1039" s="153">
        <v>20</v>
      </c>
      <c r="L1039" s="163" t="s">
        <v>1495</v>
      </c>
      <c r="M1039" s="162" t="s">
        <v>623</v>
      </c>
      <c r="N1039" s="162" t="s">
        <v>23</v>
      </c>
      <c r="O1039" s="164">
        <v>4</v>
      </c>
      <c r="P1039" s="165" t="s">
        <v>2285</v>
      </c>
      <c r="Q1039" s="40">
        <v>1</v>
      </c>
      <c r="R1039" s="4" t="s">
        <v>1776</v>
      </c>
      <c r="S1039" s="113">
        <f>RawDataGenPO[[#This Row],[Total price]]/RawDataGenPO[[#This Row],[Qty'']]</f>
        <v>14600</v>
      </c>
      <c r="T1039" s="46">
        <v>14600</v>
      </c>
      <c r="U1039" s="16"/>
      <c r="V1039" s="35" t="s">
        <v>2283</v>
      </c>
      <c r="W1039" s="146" t="s">
        <v>9</v>
      </c>
      <c r="X1039" s="163" t="s">
        <v>2284</v>
      </c>
      <c r="Y1039" s="167">
        <v>45749</v>
      </c>
      <c r="Z1039" s="167"/>
      <c r="AA1039" s="191">
        <f>IF(RawDataGenPO[[#This Row],[Date Gen PO]]="","",RawDataGenPO[[#This Row],[Date recive bill]]-RawDataGenPO[[#This Row],[Date Gen PO]])</f>
        <v>2</v>
      </c>
      <c r="AB1039" s="192" t="str">
        <f>IF(RawDataGenPO[[#This Row],[GRN-PO date (Day)]]&gt;RawDataGenPO[[#This Row],[Lead time delivery (day)]],"over deliverry","Ontime")</f>
        <v>Ontime</v>
      </c>
      <c r="AC1039" s="195"/>
    </row>
    <row r="1040" spans="1:29" ht="34.5" x14ac:dyDescent="0.3">
      <c r="A1040" s="4">
        <f>ROW()-ROW(RawDataGenPO[[#Headers],[No.]])</f>
        <v>1039</v>
      </c>
      <c r="B1040" s="162" t="s">
        <v>16</v>
      </c>
      <c r="C1040" s="296">
        <v>45744</v>
      </c>
      <c r="F1040" s="45">
        <v>45744</v>
      </c>
      <c r="G1040" s="4" t="s">
        <v>2280</v>
      </c>
      <c r="H1040" s="4" t="s">
        <v>2281</v>
      </c>
      <c r="I1040" s="206">
        <v>45747</v>
      </c>
      <c r="J1040" s="206">
        <v>45747</v>
      </c>
      <c r="K1040" s="153">
        <v>20</v>
      </c>
      <c r="L1040" s="163" t="s">
        <v>1495</v>
      </c>
      <c r="M1040" s="162" t="s">
        <v>623</v>
      </c>
      <c r="N1040" s="162" t="s">
        <v>23</v>
      </c>
      <c r="O1040" s="164">
        <v>5</v>
      </c>
      <c r="P1040" s="165" t="s">
        <v>2285</v>
      </c>
      <c r="Q1040" s="40">
        <v>1</v>
      </c>
      <c r="R1040" s="4" t="s">
        <v>1776</v>
      </c>
      <c r="S1040" s="113">
        <f>RawDataGenPO[[#This Row],[Total price]]/RawDataGenPO[[#This Row],[Qty'']]</f>
        <v>14600</v>
      </c>
      <c r="T1040" s="46">
        <v>14600</v>
      </c>
      <c r="U1040" s="16"/>
      <c r="V1040" s="35" t="s">
        <v>2283</v>
      </c>
      <c r="W1040" s="146" t="s">
        <v>9</v>
      </c>
      <c r="X1040" s="163" t="s">
        <v>2284</v>
      </c>
      <c r="Y1040" s="167">
        <v>45749</v>
      </c>
      <c r="Z1040" s="167"/>
      <c r="AA1040" s="191">
        <f>IF(RawDataGenPO[[#This Row],[Date Gen PO]]="","",RawDataGenPO[[#This Row],[Date recive bill]]-RawDataGenPO[[#This Row],[Date Gen PO]])</f>
        <v>2</v>
      </c>
      <c r="AB1040" s="192" t="str">
        <f>IF(RawDataGenPO[[#This Row],[GRN-PO date (Day)]]&gt;RawDataGenPO[[#This Row],[Lead time delivery (day)]],"over deliverry","Ontime")</f>
        <v>Ontime</v>
      </c>
      <c r="AC1040" s="195"/>
    </row>
    <row r="1041" spans="1:29" ht="34.5" x14ac:dyDescent="0.3">
      <c r="A1041" s="4">
        <f>ROW()-ROW(RawDataGenPO[[#Headers],[No.]])</f>
        <v>1040</v>
      </c>
      <c r="B1041" s="162" t="s">
        <v>16</v>
      </c>
      <c r="C1041" s="296">
        <v>45744</v>
      </c>
      <c r="F1041" s="45">
        <v>45744</v>
      </c>
      <c r="G1041" s="4" t="s">
        <v>2280</v>
      </c>
      <c r="H1041" s="4" t="s">
        <v>2281</v>
      </c>
      <c r="I1041" s="206">
        <v>45747</v>
      </c>
      <c r="J1041" s="206">
        <v>45747</v>
      </c>
      <c r="K1041" s="153">
        <v>20</v>
      </c>
      <c r="L1041" s="163" t="s">
        <v>1495</v>
      </c>
      <c r="M1041" s="162" t="s">
        <v>623</v>
      </c>
      <c r="N1041" s="162" t="s">
        <v>23</v>
      </c>
      <c r="O1041" s="164">
        <v>6</v>
      </c>
      <c r="P1041" s="165" t="s">
        <v>2285</v>
      </c>
      <c r="Q1041" s="40">
        <v>1</v>
      </c>
      <c r="R1041" s="4" t="s">
        <v>1776</v>
      </c>
      <c r="S1041" s="113">
        <f>RawDataGenPO[[#This Row],[Total price]]/RawDataGenPO[[#This Row],[Qty'']]</f>
        <v>14600</v>
      </c>
      <c r="T1041" s="46">
        <v>14600</v>
      </c>
      <c r="U1041" s="16"/>
      <c r="V1041" s="35" t="s">
        <v>2283</v>
      </c>
      <c r="W1041" s="146" t="s">
        <v>9</v>
      </c>
      <c r="X1041" s="163" t="s">
        <v>2284</v>
      </c>
      <c r="Y1041" s="167">
        <v>45749</v>
      </c>
      <c r="Z1041" s="167"/>
      <c r="AA1041" s="191">
        <f>IF(RawDataGenPO[[#This Row],[Date Gen PO]]="","",RawDataGenPO[[#This Row],[Date recive bill]]-RawDataGenPO[[#This Row],[Date Gen PO]])</f>
        <v>2</v>
      </c>
      <c r="AB1041" s="192" t="str">
        <f>IF(RawDataGenPO[[#This Row],[GRN-PO date (Day)]]&gt;RawDataGenPO[[#This Row],[Lead time delivery (day)]],"over deliverry","Ontime")</f>
        <v>Ontime</v>
      </c>
      <c r="AC1041" s="195"/>
    </row>
    <row r="1042" spans="1:29" ht="293.25" x14ac:dyDescent="0.3">
      <c r="A1042" s="4">
        <f>ROW()-ROW(RawDataGenPO[[#Headers],[No.]])</f>
        <v>1041</v>
      </c>
      <c r="B1042" s="162" t="s">
        <v>16</v>
      </c>
      <c r="C1042" s="296">
        <v>45744</v>
      </c>
      <c r="F1042" s="45">
        <v>45744</v>
      </c>
      <c r="G1042" s="4" t="s">
        <v>2286</v>
      </c>
      <c r="H1042" s="4" t="s">
        <v>2287</v>
      </c>
      <c r="I1042" s="205">
        <v>45747</v>
      </c>
      <c r="J1042" s="205">
        <v>45747</v>
      </c>
      <c r="K1042" s="153">
        <v>120</v>
      </c>
      <c r="L1042" s="163" t="s">
        <v>308</v>
      </c>
      <c r="M1042" s="35" t="s">
        <v>146</v>
      </c>
      <c r="N1042" s="162" t="s">
        <v>21</v>
      </c>
      <c r="O1042" s="163">
        <v>1</v>
      </c>
      <c r="P1042" s="165" t="s">
        <v>2288</v>
      </c>
      <c r="Q1042" s="40">
        <v>1</v>
      </c>
      <c r="R1042" s="4" t="s">
        <v>481</v>
      </c>
      <c r="S1042" s="113">
        <f>RawDataGenPO[[#This Row],[Total price]]/RawDataGenPO[[#This Row],[Qty'']]</f>
        <v>149940</v>
      </c>
      <c r="T1042" s="46">
        <v>149940</v>
      </c>
      <c r="U1042" s="16"/>
      <c r="V1042" s="35" t="s">
        <v>1649</v>
      </c>
      <c r="W1042" s="146" t="s">
        <v>9</v>
      </c>
      <c r="X1042" s="163" t="s">
        <v>2289</v>
      </c>
      <c r="Y1042" s="167">
        <v>45791</v>
      </c>
      <c r="Z1042" s="167"/>
      <c r="AA1042" s="191">
        <f>IF(RawDataGenPO[[#This Row],[Date Gen PO]]="","",RawDataGenPO[[#This Row],[Date recive bill]]-RawDataGenPO[[#This Row],[Date Gen PO]])</f>
        <v>44</v>
      </c>
      <c r="AB1042" s="192" t="str">
        <f>IF(RawDataGenPO[[#This Row],[GRN-PO date (Day)]]&gt;RawDataGenPO[[#This Row],[Lead time delivery (day)]],"over deliverry","Ontime")</f>
        <v>Ontime</v>
      </c>
      <c r="AC1042" s="195"/>
    </row>
    <row r="1043" spans="1:29" ht="17.25" x14ac:dyDescent="0.25">
      <c r="A1043" s="4">
        <f>ROW()-ROW(RawDataGenPO[[#Headers],[No.]])</f>
        <v>1042</v>
      </c>
      <c r="B1043" s="35" t="s">
        <v>18</v>
      </c>
      <c r="C1043" s="296">
        <v>45747</v>
      </c>
      <c r="F1043" s="45">
        <v>45747</v>
      </c>
      <c r="G1043" s="4" t="s">
        <v>2290</v>
      </c>
      <c r="H1043" s="4" t="s">
        <v>2291</v>
      </c>
      <c r="I1043" s="154">
        <v>45757</v>
      </c>
      <c r="J1043" s="154"/>
      <c r="K1043" s="153">
        <v>21</v>
      </c>
      <c r="L1043" s="4" t="s">
        <v>2292</v>
      </c>
      <c r="M1043" s="35" t="s">
        <v>146</v>
      </c>
      <c r="N1043" s="162" t="s">
        <v>21</v>
      </c>
      <c r="O1043" s="3">
        <v>1</v>
      </c>
      <c r="P1043" s="124" t="s">
        <v>2293</v>
      </c>
      <c r="Q1043" s="40">
        <v>200</v>
      </c>
      <c r="R1043" s="4" t="s">
        <v>301</v>
      </c>
      <c r="S1043" s="113">
        <f>RawDataGenPO[[#This Row],[Total price]]/RawDataGenPO[[#This Row],[Qty'']]</f>
        <v>5.56</v>
      </c>
      <c r="T1043" s="46">
        <v>1112</v>
      </c>
      <c r="U1043" s="16"/>
      <c r="V1043" s="35" t="s">
        <v>2065</v>
      </c>
      <c r="W1043" s="146" t="s">
        <v>9</v>
      </c>
      <c r="X1043" s="4" t="s">
        <v>2294</v>
      </c>
      <c r="Y1043" s="14">
        <v>45757</v>
      </c>
      <c r="AA1043" s="191">
        <f>IF(RawDataGenPO[[#This Row],[Date Gen PO]]="","",RawDataGenPO[[#This Row],[Date recive bill]]-RawDataGenPO[[#This Row],[Date Gen PO]])</f>
        <v>0</v>
      </c>
      <c r="AB1043" s="192" t="str">
        <f>IF(RawDataGenPO[[#This Row],[GRN-PO date (Day)]]&gt;RawDataGenPO[[#This Row],[Lead time delivery (day)]],"over deliverry","Ontime")</f>
        <v>Ontime</v>
      </c>
      <c r="AC1043" s="195"/>
    </row>
    <row r="1044" spans="1:29" ht="17.25" x14ac:dyDescent="0.25">
      <c r="A1044" s="4">
        <f>ROW()-ROW(RawDataGenPO[[#Headers],[No.]])</f>
        <v>1043</v>
      </c>
      <c r="B1044" s="35" t="s">
        <v>18</v>
      </c>
      <c r="C1044" s="296">
        <v>45747</v>
      </c>
      <c r="F1044" s="45">
        <v>45747</v>
      </c>
      <c r="G1044" s="4" t="s">
        <v>2290</v>
      </c>
      <c r="H1044" s="4" t="s">
        <v>2295</v>
      </c>
      <c r="I1044" s="154">
        <v>45757</v>
      </c>
      <c r="J1044" s="154"/>
      <c r="K1044" s="153">
        <v>21</v>
      </c>
      <c r="L1044" s="4" t="s">
        <v>2296</v>
      </c>
      <c r="M1044" s="35" t="s">
        <v>309</v>
      </c>
      <c r="N1044" s="162" t="s">
        <v>21</v>
      </c>
      <c r="O1044" s="3">
        <v>1</v>
      </c>
      <c r="P1044" s="124" t="s">
        <v>2069</v>
      </c>
      <c r="Q1044" s="40">
        <v>4</v>
      </c>
      <c r="R1044" s="4" t="s">
        <v>2297</v>
      </c>
      <c r="S1044" s="113">
        <f>RawDataGenPO[[#This Row],[Total price]]/RawDataGenPO[[#This Row],[Qty'']]</f>
        <v>800</v>
      </c>
      <c r="T1044" s="46">
        <v>3200</v>
      </c>
      <c r="U1044" s="16"/>
      <c r="V1044" s="35" t="s">
        <v>2071</v>
      </c>
      <c r="W1044" s="146" t="s">
        <v>9</v>
      </c>
      <c r="X1044" s="4" t="s">
        <v>2298</v>
      </c>
      <c r="Y1044" s="14">
        <v>45757</v>
      </c>
      <c r="AA1044" s="191">
        <f>IF(RawDataGenPO[[#This Row],[Date Gen PO]]="","",RawDataGenPO[[#This Row],[Date recive bill]]-RawDataGenPO[[#This Row],[Date Gen PO]])</f>
        <v>0</v>
      </c>
      <c r="AB1044" s="192" t="str">
        <f>IF(RawDataGenPO[[#This Row],[GRN-PO date (Day)]]&gt;RawDataGenPO[[#This Row],[Lead time delivery (day)]],"over deliverry","Ontime")</f>
        <v>Ontime</v>
      </c>
      <c r="AC1044" s="195"/>
    </row>
    <row r="1045" spans="1:29" ht="155.25" x14ac:dyDescent="0.3">
      <c r="A1045" s="4">
        <f>ROW()-ROW(RawDataGenPO[[#Headers],[No.]])</f>
        <v>1044</v>
      </c>
      <c r="B1045" s="162" t="s">
        <v>16</v>
      </c>
      <c r="C1045" s="296">
        <v>45744</v>
      </c>
      <c r="F1045" s="45">
        <v>45744</v>
      </c>
      <c r="G1045" s="4" t="s">
        <v>2299</v>
      </c>
      <c r="H1045" s="4" t="s">
        <v>2300</v>
      </c>
      <c r="I1045" s="205">
        <v>45747</v>
      </c>
      <c r="J1045" s="205">
        <v>45747</v>
      </c>
      <c r="K1045" s="153">
        <v>300</v>
      </c>
      <c r="L1045" s="163" t="s">
        <v>664</v>
      </c>
      <c r="M1045" s="162" t="s">
        <v>168</v>
      </c>
      <c r="N1045" s="162" t="s">
        <v>20</v>
      </c>
      <c r="O1045" s="164">
        <v>1</v>
      </c>
      <c r="P1045" s="165" t="s">
        <v>2301</v>
      </c>
      <c r="Q1045" s="40">
        <v>1</v>
      </c>
      <c r="R1045" s="4" t="s">
        <v>481</v>
      </c>
      <c r="S1045" s="113">
        <f>RawDataGenPO[[#This Row],[Total price]]/RawDataGenPO[[#This Row],[Qty'']]</f>
        <v>219400</v>
      </c>
      <c r="T1045" s="46">
        <v>219400</v>
      </c>
      <c r="U1045" s="16"/>
      <c r="V1045" s="35" t="s">
        <v>2302</v>
      </c>
      <c r="W1045" s="146" t="s">
        <v>9</v>
      </c>
      <c r="X1045" s="163" t="s">
        <v>4532</v>
      </c>
      <c r="Y1045" s="167">
        <v>46013</v>
      </c>
      <c r="Z1045" s="167"/>
      <c r="AA1045" s="191">
        <f>IF(RawDataGenPO[[#This Row],[Date Gen PO]]="","",RawDataGenPO[[#This Row],[Date recive bill]]-RawDataGenPO[[#This Row],[Date Gen PO]])</f>
        <v>266</v>
      </c>
      <c r="AB1045" s="192" t="str">
        <f>IF(RawDataGenPO[[#This Row],[GRN-PO date (Day)]]&gt;RawDataGenPO[[#This Row],[Lead time delivery (day)]],"over deliverry","Ontime")</f>
        <v>Ontime</v>
      </c>
      <c r="AC1045" s="195"/>
    </row>
    <row r="1046" spans="1:29" ht="345" x14ac:dyDescent="0.3">
      <c r="A1046" s="4">
        <f>ROW()-ROW(RawDataGenPO[[#Headers],[No.]])</f>
        <v>1045</v>
      </c>
      <c r="B1046" s="162" t="s">
        <v>16</v>
      </c>
      <c r="C1046" s="296">
        <v>45744</v>
      </c>
      <c r="F1046" s="45">
        <v>45744</v>
      </c>
      <c r="G1046" s="4" t="s">
        <v>2299</v>
      </c>
      <c r="H1046" s="4" t="s">
        <v>2300</v>
      </c>
      <c r="I1046" s="205">
        <v>45747</v>
      </c>
      <c r="J1046" s="205">
        <v>45747</v>
      </c>
      <c r="K1046" s="153">
        <v>300</v>
      </c>
      <c r="L1046" s="163" t="s">
        <v>664</v>
      </c>
      <c r="M1046" s="162" t="s">
        <v>168</v>
      </c>
      <c r="N1046" s="162" t="s">
        <v>20</v>
      </c>
      <c r="O1046" s="164">
        <v>2</v>
      </c>
      <c r="P1046" s="165" t="s">
        <v>2303</v>
      </c>
      <c r="Q1046" s="168">
        <v>1</v>
      </c>
      <c r="R1046" s="163" t="s">
        <v>481</v>
      </c>
      <c r="S1046" s="113">
        <f>RawDataGenPO[[#This Row],[Total price]]/RawDataGenPO[[#This Row],[Qty'']]</f>
        <v>783784</v>
      </c>
      <c r="T1046" s="169">
        <v>783784</v>
      </c>
      <c r="U1046" s="16"/>
      <c r="V1046" s="35" t="s">
        <v>2302</v>
      </c>
      <c r="W1046" s="146" t="s">
        <v>9</v>
      </c>
      <c r="X1046" s="163" t="s">
        <v>4532</v>
      </c>
      <c r="Y1046" s="167">
        <v>46013</v>
      </c>
      <c r="Z1046" s="167"/>
      <c r="AA1046" s="191">
        <f>IF(RawDataGenPO[[#This Row],[Date Gen PO]]="","",RawDataGenPO[[#This Row],[Date recive bill]]-RawDataGenPO[[#This Row],[Date Gen PO]])</f>
        <v>266</v>
      </c>
      <c r="AB1046" s="192" t="str">
        <f>IF(RawDataGenPO[[#This Row],[GRN-PO date (Day)]]&gt;RawDataGenPO[[#This Row],[Lead time delivery (day)]],"over deliverry","Ontime")</f>
        <v>Ontime</v>
      </c>
      <c r="AC1046" s="195"/>
    </row>
    <row r="1047" spans="1:29" ht="34.5" x14ac:dyDescent="0.3">
      <c r="A1047" s="4">
        <f>ROW()-ROW(RawDataGenPO[[#Headers],[No.]])</f>
        <v>1046</v>
      </c>
      <c r="B1047" s="162" t="s">
        <v>18</v>
      </c>
      <c r="C1047" s="296">
        <v>45744</v>
      </c>
      <c r="F1047" s="45">
        <v>45748</v>
      </c>
      <c r="G1047" s="4" t="s">
        <v>2304</v>
      </c>
      <c r="H1047" s="4" t="s">
        <v>2305</v>
      </c>
      <c r="I1047" s="154">
        <v>45757</v>
      </c>
      <c r="J1047" s="154"/>
      <c r="K1047" s="153">
        <v>21</v>
      </c>
      <c r="L1047" s="163" t="s">
        <v>1913</v>
      </c>
      <c r="M1047" s="162" t="s">
        <v>168</v>
      </c>
      <c r="N1047" s="162" t="s">
        <v>20</v>
      </c>
      <c r="O1047" s="164">
        <v>1</v>
      </c>
      <c r="P1047" s="165" t="s">
        <v>2306</v>
      </c>
      <c r="Q1047" s="168">
        <v>1</v>
      </c>
      <c r="R1047" s="163" t="s">
        <v>481</v>
      </c>
      <c r="S1047" s="113">
        <f>RawDataGenPO[[#This Row],[Total price]]/RawDataGenPO[[#This Row],[Qty'']]</f>
        <v>50000</v>
      </c>
      <c r="T1047" s="169">
        <v>50000</v>
      </c>
      <c r="U1047" s="16"/>
      <c r="V1047" s="4" t="s">
        <v>1636</v>
      </c>
      <c r="W1047" s="146" t="s">
        <v>9</v>
      </c>
      <c r="X1047" s="163" t="s">
        <v>2307</v>
      </c>
      <c r="Y1047" s="167">
        <v>45770</v>
      </c>
      <c r="Z1047" s="167"/>
      <c r="AA1047" s="191">
        <f>IF(RawDataGenPO[[#This Row],[Date Gen PO]]="","",RawDataGenPO[[#This Row],[Date recive bill]]-RawDataGenPO[[#This Row],[Date Gen PO]])</f>
        <v>13</v>
      </c>
      <c r="AB1047" s="192" t="str">
        <f>IF(RawDataGenPO[[#This Row],[GRN-PO date (Day)]]&gt;RawDataGenPO[[#This Row],[Lead time delivery (day)]],"over deliverry","Ontime")</f>
        <v>Ontime</v>
      </c>
      <c r="AC1047" s="195"/>
    </row>
    <row r="1048" spans="1:29" ht="17.25" x14ac:dyDescent="0.3">
      <c r="A1048" s="4">
        <f>ROW()-ROW(RawDataGenPO[[#Headers],[No.]])</f>
        <v>1047</v>
      </c>
      <c r="B1048" s="162" t="s">
        <v>18</v>
      </c>
      <c r="C1048" s="296">
        <v>45744</v>
      </c>
      <c r="F1048" s="45">
        <v>45748</v>
      </c>
      <c r="G1048" s="4" t="s">
        <v>2304</v>
      </c>
      <c r="H1048" s="4" t="s">
        <v>2305</v>
      </c>
      <c r="I1048" s="154">
        <v>45757</v>
      </c>
      <c r="J1048" s="154"/>
      <c r="K1048" s="153">
        <v>21</v>
      </c>
      <c r="L1048" s="163" t="s">
        <v>1913</v>
      </c>
      <c r="M1048" s="162" t="s">
        <v>168</v>
      </c>
      <c r="N1048" s="162" t="s">
        <v>20</v>
      </c>
      <c r="O1048" s="164">
        <v>2</v>
      </c>
      <c r="P1048" s="165" t="s">
        <v>2308</v>
      </c>
      <c r="Q1048" s="168">
        <v>1</v>
      </c>
      <c r="R1048" s="163" t="s">
        <v>481</v>
      </c>
      <c r="S1048" s="113">
        <f>RawDataGenPO[[#This Row],[Total price]]/RawDataGenPO[[#This Row],[Qty'']]</f>
        <v>8000</v>
      </c>
      <c r="T1048" s="169">
        <v>8000</v>
      </c>
      <c r="U1048" s="16"/>
      <c r="V1048" s="4" t="s">
        <v>1636</v>
      </c>
      <c r="W1048" s="146" t="s">
        <v>9</v>
      </c>
      <c r="X1048" s="163" t="s">
        <v>2307</v>
      </c>
      <c r="Y1048" s="167">
        <v>45770</v>
      </c>
      <c r="Z1048" s="167"/>
      <c r="AA1048" s="191">
        <f>IF(RawDataGenPO[[#This Row],[Date Gen PO]]="","",RawDataGenPO[[#This Row],[Date recive bill]]-RawDataGenPO[[#This Row],[Date Gen PO]])</f>
        <v>13</v>
      </c>
      <c r="AB1048" s="192" t="str">
        <f>IF(RawDataGenPO[[#This Row],[GRN-PO date (Day)]]&gt;RawDataGenPO[[#This Row],[Lead time delivery (day)]],"over deliverry","Ontime")</f>
        <v>Ontime</v>
      </c>
      <c r="AC1048" s="195"/>
    </row>
    <row r="1049" spans="1:29" ht="17.25" x14ac:dyDescent="0.3">
      <c r="A1049" s="4">
        <f>ROW()-ROW(RawDataGenPO[[#Headers],[No.]])</f>
        <v>1048</v>
      </c>
      <c r="B1049" s="162" t="s">
        <v>18</v>
      </c>
      <c r="C1049" s="296">
        <v>45744</v>
      </c>
      <c r="F1049" s="45">
        <v>45748</v>
      </c>
      <c r="G1049" s="4" t="s">
        <v>2304</v>
      </c>
      <c r="H1049" s="4" t="s">
        <v>2305</v>
      </c>
      <c r="I1049" s="154">
        <v>45757</v>
      </c>
      <c r="J1049" s="154"/>
      <c r="K1049" s="153">
        <v>21</v>
      </c>
      <c r="L1049" s="163" t="s">
        <v>1913</v>
      </c>
      <c r="M1049" s="162" t="s">
        <v>168</v>
      </c>
      <c r="N1049" s="162" t="s">
        <v>20</v>
      </c>
      <c r="O1049" s="164">
        <v>3</v>
      </c>
      <c r="P1049" s="165" t="s">
        <v>2309</v>
      </c>
      <c r="Q1049" s="168">
        <v>1</v>
      </c>
      <c r="R1049" s="163" t="s">
        <v>481</v>
      </c>
      <c r="S1049" s="113">
        <f>RawDataGenPO[[#This Row],[Total price]]/RawDataGenPO[[#This Row],[Qty'']]</f>
        <v>25000</v>
      </c>
      <c r="T1049" s="169">
        <v>25000</v>
      </c>
      <c r="U1049" s="16"/>
      <c r="V1049" s="4" t="s">
        <v>1636</v>
      </c>
      <c r="W1049" s="146" t="s">
        <v>9</v>
      </c>
      <c r="X1049" s="163" t="s">
        <v>2307</v>
      </c>
      <c r="Y1049" s="167">
        <v>45770</v>
      </c>
      <c r="Z1049" s="167"/>
      <c r="AA1049" s="191">
        <f>IF(RawDataGenPO[[#This Row],[Date Gen PO]]="","",RawDataGenPO[[#This Row],[Date recive bill]]-RawDataGenPO[[#This Row],[Date Gen PO]])</f>
        <v>13</v>
      </c>
      <c r="AB1049" s="192" t="str">
        <f>IF(RawDataGenPO[[#This Row],[GRN-PO date (Day)]]&gt;RawDataGenPO[[#This Row],[Lead time delivery (day)]],"over deliverry","Ontime")</f>
        <v>Ontime</v>
      </c>
      <c r="AC1049" s="195"/>
    </row>
    <row r="1050" spans="1:29" ht="17.25" x14ac:dyDescent="0.3">
      <c r="A1050" s="4">
        <f>ROW()-ROW(RawDataGenPO[[#Headers],[No.]])</f>
        <v>1049</v>
      </c>
      <c r="B1050" s="162" t="s">
        <v>18</v>
      </c>
      <c r="C1050" s="296">
        <v>45744</v>
      </c>
      <c r="F1050" s="45">
        <v>45748</v>
      </c>
      <c r="G1050" s="4" t="s">
        <v>2304</v>
      </c>
      <c r="H1050" s="4" t="s">
        <v>2305</v>
      </c>
      <c r="I1050" s="154">
        <v>45757</v>
      </c>
      <c r="J1050" s="154"/>
      <c r="K1050" s="153">
        <v>21</v>
      </c>
      <c r="L1050" s="163" t="s">
        <v>1913</v>
      </c>
      <c r="M1050" s="162" t="s">
        <v>168</v>
      </c>
      <c r="N1050" s="162" t="s">
        <v>20</v>
      </c>
      <c r="O1050" s="164">
        <v>4</v>
      </c>
      <c r="P1050" s="165" t="s">
        <v>2310</v>
      </c>
      <c r="Q1050" s="168">
        <v>1</v>
      </c>
      <c r="R1050" s="163" t="s">
        <v>481</v>
      </c>
      <c r="S1050" s="113">
        <f>RawDataGenPO[[#This Row],[Total price]]/RawDataGenPO[[#This Row],[Qty'']]</f>
        <v>25000</v>
      </c>
      <c r="T1050" s="169">
        <v>25000</v>
      </c>
      <c r="U1050" s="16"/>
      <c r="V1050" s="4" t="s">
        <v>1636</v>
      </c>
      <c r="W1050" s="146" t="s">
        <v>9</v>
      </c>
      <c r="X1050" s="163" t="s">
        <v>2307</v>
      </c>
      <c r="Y1050" s="167">
        <v>45770</v>
      </c>
      <c r="Z1050" s="167"/>
      <c r="AA1050" s="191">
        <f>IF(RawDataGenPO[[#This Row],[Date Gen PO]]="","",RawDataGenPO[[#This Row],[Date recive bill]]-RawDataGenPO[[#This Row],[Date Gen PO]])</f>
        <v>13</v>
      </c>
      <c r="AB1050" s="192" t="str">
        <f>IF(RawDataGenPO[[#This Row],[GRN-PO date (Day)]]&gt;RawDataGenPO[[#This Row],[Lead time delivery (day)]],"over deliverry","Ontime")</f>
        <v>Ontime</v>
      </c>
      <c r="AC1050" s="195"/>
    </row>
    <row r="1051" spans="1:29" ht="86.25" x14ac:dyDescent="0.3">
      <c r="A1051" s="4">
        <f>ROW()-ROW(RawDataGenPO[[#Headers],[No.]])</f>
        <v>1050</v>
      </c>
      <c r="B1051" s="162" t="s">
        <v>18</v>
      </c>
      <c r="C1051" s="296">
        <v>45744</v>
      </c>
      <c r="F1051" s="45">
        <v>45748</v>
      </c>
      <c r="G1051" s="4" t="s">
        <v>2304</v>
      </c>
      <c r="H1051" s="4" t="s">
        <v>2305</v>
      </c>
      <c r="I1051" s="154">
        <v>45757</v>
      </c>
      <c r="J1051" s="154"/>
      <c r="K1051" s="153">
        <v>21</v>
      </c>
      <c r="L1051" s="163" t="s">
        <v>1913</v>
      </c>
      <c r="M1051" s="162" t="s">
        <v>168</v>
      </c>
      <c r="N1051" s="162" t="s">
        <v>20</v>
      </c>
      <c r="O1051" s="164">
        <v>5</v>
      </c>
      <c r="P1051" s="165" t="s">
        <v>2311</v>
      </c>
      <c r="Q1051" s="168">
        <v>1</v>
      </c>
      <c r="R1051" s="163" t="s">
        <v>481</v>
      </c>
      <c r="S1051" s="113">
        <f>RawDataGenPO[[#This Row],[Total price]]/RawDataGenPO[[#This Row],[Qty'']]</f>
        <v>15000</v>
      </c>
      <c r="T1051" s="169">
        <v>15000</v>
      </c>
      <c r="U1051" s="16"/>
      <c r="V1051" s="4" t="s">
        <v>1636</v>
      </c>
      <c r="W1051" s="146" t="s">
        <v>9</v>
      </c>
      <c r="X1051" s="163" t="s">
        <v>2307</v>
      </c>
      <c r="Y1051" s="167">
        <v>45770</v>
      </c>
      <c r="Z1051" s="167"/>
      <c r="AA1051" s="191">
        <f>IF(RawDataGenPO[[#This Row],[Date Gen PO]]="","",RawDataGenPO[[#This Row],[Date recive bill]]-RawDataGenPO[[#This Row],[Date Gen PO]])</f>
        <v>13</v>
      </c>
      <c r="AB1051" s="192" t="str">
        <f>IF(RawDataGenPO[[#This Row],[GRN-PO date (Day)]]&gt;RawDataGenPO[[#This Row],[Lead time delivery (day)]],"over deliverry","Ontime")</f>
        <v>Ontime</v>
      </c>
      <c r="AC1051" s="195"/>
    </row>
    <row r="1052" spans="1:29" ht="17.25" x14ac:dyDescent="0.3">
      <c r="A1052" s="4">
        <f>ROW()-ROW(RawDataGenPO[[#Headers],[No.]])</f>
        <v>1051</v>
      </c>
      <c r="B1052" s="162" t="s">
        <v>18</v>
      </c>
      <c r="C1052" s="296">
        <v>45744</v>
      </c>
      <c r="F1052" s="45">
        <v>45748</v>
      </c>
      <c r="G1052" s="4" t="s">
        <v>2304</v>
      </c>
      <c r="H1052" s="4" t="s">
        <v>2305</v>
      </c>
      <c r="I1052" s="154">
        <v>45765</v>
      </c>
      <c r="J1052" s="154"/>
      <c r="K1052" s="153">
        <v>21</v>
      </c>
      <c r="L1052" s="163" t="s">
        <v>1913</v>
      </c>
      <c r="M1052" s="162" t="s">
        <v>168</v>
      </c>
      <c r="N1052" s="162" t="s">
        <v>20</v>
      </c>
      <c r="O1052" s="164">
        <v>6</v>
      </c>
      <c r="P1052" s="165" t="s">
        <v>2312</v>
      </c>
      <c r="Q1052" s="168">
        <v>1</v>
      </c>
      <c r="R1052" s="163" t="s">
        <v>481</v>
      </c>
      <c r="S1052" s="113">
        <f>RawDataGenPO[[#This Row],[Total price]]/RawDataGenPO[[#This Row],[Qty'']]</f>
        <v>28000</v>
      </c>
      <c r="T1052" s="169">
        <v>28000</v>
      </c>
      <c r="U1052" s="16"/>
      <c r="V1052" s="4" t="s">
        <v>1636</v>
      </c>
      <c r="W1052" s="146" t="s">
        <v>9</v>
      </c>
      <c r="X1052" s="163" t="s">
        <v>2307</v>
      </c>
      <c r="Y1052" s="167">
        <v>45770</v>
      </c>
      <c r="Z1052" s="167"/>
      <c r="AA1052" s="191">
        <f>IF(RawDataGenPO[[#This Row],[Date Gen PO]]="","",RawDataGenPO[[#This Row],[Date recive bill]]-RawDataGenPO[[#This Row],[Date Gen PO]])</f>
        <v>5</v>
      </c>
      <c r="AB1052" s="192" t="str">
        <f>IF(RawDataGenPO[[#This Row],[GRN-PO date (Day)]]&gt;RawDataGenPO[[#This Row],[Lead time delivery (day)]],"over deliverry","Ontime")</f>
        <v>Ontime</v>
      </c>
      <c r="AC1052" s="195"/>
    </row>
    <row r="1053" spans="1:29" ht="17.25" x14ac:dyDescent="0.3">
      <c r="A1053" s="4">
        <f>ROW()-ROW(RawDataGenPO[[#Headers],[No.]])</f>
        <v>1052</v>
      </c>
      <c r="B1053" s="162" t="s">
        <v>18</v>
      </c>
      <c r="C1053" s="296">
        <v>45744</v>
      </c>
      <c r="F1053" s="45">
        <v>45748</v>
      </c>
      <c r="G1053" s="4" t="s">
        <v>2313</v>
      </c>
      <c r="H1053" s="4" t="s">
        <v>2314</v>
      </c>
      <c r="I1053" s="206">
        <v>45757</v>
      </c>
      <c r="J1053" s="206">
        <v>45757</v>
      </c>
      <c r="K1053" s="153">
        <v>30</v>
      </c>
      <c r="L1053" s="163" t="s">
        <v>193</v>
      </c>
      <c r="M1053" s="162" t="s">
        <v>623</v>
      </c>
      <c r="N1053" s="162" t="s">
        <v>39</v>
      </c>
      <c r="O1053" s="164">
        <v>1</v>
      </c>
      <c r="P1053" s="165" t="s">
        <v>2315</v>
      </c>
      <c r="Q1053" s="168">
        <v>10</v>
      </c>
      <c r="R1053" s="163" t="s">
        <v>221</v>
      </c>
      <c r="S1053" s="113">
        <f>RawDataGenPO[[#This Row],[Total price]]/RawDataGenPO[[#This Row],[Qty'']]</f>
        <v>956</v>
      </c>
      <c r="T1053" s="169">
        <v>9560</v>
      </c>
      <c r="U1053" s="16"/>
      <c r="V1053" s="35" t="s">
        <v>380</v>
      </c>
      <c r="W1053" s="146" t="s">
        <v>9</v>
      </c>
      <c r="X1053" s="163" t="s">
        <v>2316</v>
      </c>
      <c r="Y1053" s="167">
        <v>45785</v>
      </c>
      <c r="Z1053" s="167"/>
      <c r="AA1053" s="191">
        <f>IF(RawDataGenPO[[#This Row],[Date Gen PO]]="","",RawDataGenPO[[#This Row],[Date recive bill]]-RawDataGenPO[[#This Row],[Date Gen PO]])</f>
        <v>28</v>
      </c>
      <c r="AB1053" s="192" t="str">
        <f>IF(RawDataGenPO[[#This Row],[GRN-PO date (Day)]]&gt;RawDataGenPO[[#This Row],[Lead time delivery (day)]],"over deliverry","Ontime")</f>
        <v>Ontime</v>
      </c>
      <c r="AC1053" s="195"/>
    </row>
    <row r="1054" spans="1:29" ht="34.5" x14ac:dyDescent="0.3">
      <c r="A1054" s="4">
        <f>ROW()-ROW(RawDataGenPO[[#Headers],[No.]])</f>
        <v>1053</v>
      </c>
      <c r="B1054" s="162" t="s">
        <v>18</v>
      </c>
      <c r="C1054" s="296">
        <v>45744</v>
      </c>
      <c r="F1054" s="45">
        <v>45748</v>
      </c>
      <c r="G1054" s="4" t="s">
        <v>2313</v>
      </c>
      <c r="H1054" s="4" t="s">
        <v>2317</v>
      </c>
      <c r="I1054" s="154">
        <v>45765</v>
      </c>
      <c r="J1054" s="206">
        <v>45757</v>
      </c>
      <c r="K1054" s="153">
        <v>21</v>
      </c>
      <c r="L1054" s="163" t="s">
        <v>193</v>
      </c>
      <c r="M1054" s="162" t="s">
        <v>623</v>
      </c>
      <c r="N1054" s="162" t="s">
        <v>39</v>
      </c>
      <c r="O1054" s="164">
        <v>2</v>
      </c>
      <c r="P1054" s="165" t="s">
        <v>2318</v>
      </c>
      <c r="Q1054" s="168">
        <v>10</v>
      </c>
      <c r="R1054" s="163" t="s">
        <v>221</v>
      </c>
      <c r="S1054" s="113">
        <f>RawDataGenPO[[#This Row],[Total price]]/RawDataGenPO[[#This Row],[Qty'']]</f>
        <v>920</v>
      </c>
      <c r="T1054" s="169">
        <v>9200</v>
      </c>
      <c r="U1054" s="16"/>
      <c r="V1054" s="48" t="s">
        <v>2319</v>
      </c>
      <c r="W1054" s="146" t="s">
        <v>9</v>
      </c>
      <c r="X1054" s="163" t="s">
        <v>2320</v>
      </c>
      <c r="Y1054" s="167">
        <v>45770</v>
      </c>
      <c r="Z1054" s="167"/>
      <c r="AA1054" s="191">
        <f>IF(RawDataGenPO[[#This Row],[Date Gen PO]]="","",RawDataGenPO[[#This Row],[Date recive bill]]-RawDataGenPO[[#This Row],[Date Gen PO]])</f>
        <v>5</v>
      </c>
      <c r="AB1054" s="192" t="str">
        <f>IF(RawDataGenPO[[#This Row],[GRN-PO date (Day)]]&gt;RawDataGenPO[[#This Row],[Lead time delivery (day)]],"over deliverry","Ontime")</f>
        <v>Ontime</v>
      </c>
      <c r="AC1054" s="195"/>
    </row>
    <row r="1055" spans="1:29" ht="34.5" x14ac:dyDescent="0.3">
      <c r="A1055" s="4">
        <f>ROW()-ROW(RawDataGenPO[[#Headers],[No.]])</f>
        <v>1054</v>
      </c>
      <c r="B1055" s="162" t="s">
        <v>18</v>
      </c>
      <c r="C1055" s="296">
        <v>45748</v>
      </c>
      <c r="F1055" s="45">
        <v>45748</v>
      </c>
      <c r="G1055" s="4" t="s">
        <v>2313</v>
      </c>
      <c r="H1055" s="4" t="s">
        <v>2321</v>
      </c>
      <c r="I1055" s="154">
        <v>45765</v>
      </c>
      <c r="J1055" s="206">
        <v>45757</v>
      </c>
      <c r="K1055" s="153">
        <v>21</v>
      </c>
      <c r="L1055" s="163" t="s">
        <v>193</v>
      </c>
      <c r="M1055" s="162" t="s">
        <v>623</v>
      </c>
      <c r="N1055" s="162" t="s">
        <v>39</v>
      </c>
      <c r="O1055" s="164">
        <v>3</v>
      </c>
      <c r="P1055" s="165" t="s">
        <v>2322</v>
      </c>
      <c r="Q1055" s="168">
        <v>2</v>
      </c>
      <c r="R1055" s="163" t="s">
        <v>221</v>
      </c>
      <c r="S1055" s="113">
        <f>RawDataGenPO[[#This Row],[Total price]]/RawDataGenPO[[#This Row],[Qty'']]</f>
        <v>7500</v>
      </c>
      <c r="T1055" s="169">
        <v>15000</v>
      </c>
      <c r="U1055" s="16"/>
      <c r="V1055" s="48" t="s">
        <v>2323</v>
      </c>
      <c r="W1055" s="146" t="s">
        <v>9</v>
      </c>
      <c r="X1055" s="163" t="s">
        <v>2324</v>
      </c>
      <c r="Y1055" s="167">
        <v>45766</v>
      </c>
      <c r="Z1055" s="167"/>
      <c r="AA1055" s="191">
        <f>IF(RawDataGenPO[[#This Row],[Date Gen PO]]="","",RawDataGenPO[[#This Row],[Date recive bill]]-RawDataGenPO[[#This Row],[Date Gen PO]])</f>
        <v>1</v>
      </c>
      <c r="AB1055" s="192" t="str">
        <f>IF(RawDataGenPO[[#This Row],[GRN-PO date (Day)]]&gt;RawDataGenPO[[#This Row],[Lead time delivery (day)]],"over deliverry","Ontime")</f>
        <v>Ontime</v>
      </c>
      <c r="AC1055" s="195"/>
    </row>
    <row r="1056" spans="1:29" ht="34.5" x14ac:dyDescent="0.3">
      <c r="A1056" s="4">
        <f>ROW()-ROW(RawDataGenPO[[#Headers],[No.]])</f>
        <v>1055</v>
      </c>
      <c r="B1056" s="162" t="s">
        <v>18</v>
      </c>
      <c r="C1056" s="296">
        <v>45748</v>
      </c>
      <c r="F1056" s="45">
        <v>45748</v>
      </c>
      <c r="G1056" s="4" t="s">
        <v>2325</v>
      </c>
      <c r="H1056" s="4" t="s">
        <v>2326</v>
      </c>
      <c r="I1056" s="206">
        <v>45757</v>
      </c>
      <c r="J1056" s="206">
        <v>45757</v>
      </c>
      <c r="K1056" s="153">
        <v>30</v>
      </c>
      <c r="L1056" s="163" t="s">
        <v>1273</v>
      </c>
      <c r="M1056" s="162" t="s">
        <v>168</v>
      </c>
      <c r="N1056" s="162" t="s">
        <v>20</v>
      </c>
      <c r="O1056" s="164">
        <v>1</v>
      </c>
      <c r="P1056" s="165" t="s">
        <v>2327</v>
      </c>
      <c r="Q1056" s="168">
        <v>2</v>
      </c>
      <c r="R1056" s="163" t="s">
        <v>221</v>
      </c>
      <c r="S1056" s="113">
        <f>RawDataGenPO[[#This Row],[Total price]]/RawDataGenPO[[#This Row],[Qty'']]</f>
        <v>4030</v>
      </c>
      <c r="T1056" s="169">
        <v>8060</v>
      </c>
      <c r="U1056" s="16"/>
      <c r="V1056" s="35" t="s">
        <v>542</v>
      </c>
      <c r="W1056" s="146" t="s">
        <v>9</v>
      </c>
      <c r="X1056" s="163" t="s">
        <v>2328</v>
      </c>
      <c r="Y1056" s="167">
        <v>45779</v>
      </c>
      <c r="Z1056" s="167"/>
      <c r="AA1056" s="191">
        <f>IF(RawDataGenPO[[#This Row],[Date Gen PO]]="","",RawDataGenPO[[#This Row],[Date recive bill]]-RawDataGenPO[[#This Row],[Date Gen PO]])</f>
        <v>22</v>
      </c>
      <c r="AB1056" s="192" t="str">
        <f>IF(RawDataGenPO[[#This Row],[GRN-PO date (Day)]]&gt;RawDataGenPO[[#This Row],[Lead time delivery (day)]],"over deliverry","Ontime")</f>
        <v>Ontime</v>
      </c>
      <c r="AC1056" s="195"/>
    </row>
    <row r="1057" spans="1:29" ht="86.25" x14ac:dyDescent="0.3">
      <c r="A1057" s="4">
        <f>ROW()-ROW(RawDataGenPO[[#Headers],[No.]])</f>
        <v>1056</v>
      </c>
      <c r="B1057" s="162" t="s">
        <v>18</v>
      </c>
      <c r="C1057" s="296">
        <v>45748</v>
      </c>
      <c r="F1057" s="45">
        <v>45748</v>
      </c>
      <c r="G1057" s="4" t="s">
        <v>2329</v>
      </c>
      <c r="H1057" s="4" t="s">
        <v>2330</v>
      </c>
      <c r="I1057" s="154">
        <v>45765</v>
      </c>
      <c r="J1057" s="206">
        <v>45757</v>
      </c>
      <c r="K1057" s="153">
        <v>21</v>
      </c>
      <c r="L1057" s="163" t="s">
        <v>1273</v>
      </c>
      <c r="M1057" s="162" t="s">
        <v>168</v>
      </c>
      <c r="N1057" s="162" t="s">
        <v>20</v>
      </c>
      <c r="O1057" s="164">
        <v>1</v>
      </c>
      <c r="P1057" s="165" t="s">
        <v>2331</v>
      </c>
      <c r="Q1057" s="168">
        <v>2</v>
      </c>
      <c r="R1057" s="163" t="s">
        <v>1699</v>
      </c>
      <c r="S1057" s="113">
        <f>RawDataGenPO[[#This Row],[Total price]]/RawDataGenPO[[#This Row],[Qty'']]</f>
        <v>18500</v>
      </c>
      <c r="T1057" s="169">
        <v>37000</v>
      </c>
      <c r="U1057" s="16"/>
      <c r="V1057" s="35" t="s">
        <v>2276</v>
      </c>
      <c r="W1057" s="146" t="s">
        <v>9</v>
      </c>
      <c r="X1057" s="163" t="s">
        <v>2332</v>
      </c>
      <c r="Y1057" s="167">
        <v>45772</v>
      </c>
      <c r="Z1057" s="167"/>
      <c r="AA1057" s="191">
        <f>IF(RawDataGenPO[[#This Row],[Date Gen PO]]="","",RawDataGenPO[[#This Row],[Date recive bill]]-RawDataGenPO[[#This Row],[Date Gen PO]])</f>
        <v>7</v>
      </c>
      <c r="AB1057" s="192" t="str">
        <f>IF(RawDataGenPO[[#This Row],[GRN-PO date (Day)]]&gt;RawDataGenPO[[#This Row],[Lead time delivery (day)]],"over deliverry","Ontime")</f>
        <v>Ontime</v>
      </c>
      <c r="AC1057" s="195"/>
    </row>
    <row r="1058" spans="1:29" ht="17.25" x14ac:dyDescent="0.3">
      <c r="A1058" s="4">
        <f>ROW()-ROW(RawDataGenPO[[#Headers],[No.]])</f>
        <v>1057</v>
      </c>
      <c r="B1058" s="162" t="s">
        <v>18</v>
      </c>
      <c r="C1058" s="296">
        <v>45748</v>
      </c>
      <c r="F1058" s="45">
        <v>45748</v>
      </c>
      <c r="G1058" s="4" t="s">
        <v>2333</v>
      </c>
      <c r="H1058" s="4" t="s">
        <v>2334</v>
      </c>
      <c r="I1058" s="154">
        <v>45765</v>
      </c>
      <c r="J1058" s="206">
        <v>45757</v>
      </c>
      <c r="K1058" s="153">
        <v>21</v>
      </c>
      <c r="L1058" s="163" t="s">
        <v>1273</v>
      </c>
      <c r="M1058" s="162" t="s">
        <v>30</v>
      </c>
      <c r="N1058" s="162" t="s">
        <v>30</v>
      </c>
      <c r="O1058" s="164">
        <v>1</v>
      </c>
      <c r="P1058" s="165" t="s">
        <v>2335</v>
      </c>
      <c r="Q1058" s="168">
        <v>30</v>
      </c>
      <c r="R1058" s="163" t="s">
        <v>221</v>
      </c>
      <c r="S1058" s="41">
        <f>RawDataGenPO[[#This Row],[Total price]]/RawDataGenPO[[#This Row],[Qty'']]</f>
        <v>370</v>
      </c>
      <c r="T1058" s="169">
        <v>11100</v>
      </c>
      <c r="U1058" s="16"/>
      <c r="V1058" s="35" t="s">
        <v>162</v>
      </c>
      <c r="W1058" s="146" t="s">
        <v>9</v>
      </c>
      <c r="X1058" s="163" t="s">
        <v>2336</v>
      </c>
      <c r="Y1058" s="167">
        <v>45766</v>
      </c>
      <c r="Z1058" s="167"/>
      <c r="AA1058" s="191">
        <f>IF(RawDataGenPO[[#This Row],[Date Gen PO]]="","",RawDataGenPO[[#This Row],[Date recive bill]]-RawDataGenPO[[#This Row],[Date Gen PO]])</f>
        <v>1</v>
      </c>
      <c r="AB1058" s="192" t="str">
        <f>IF(RawDataGenPO[[#This Row],[GRN-PO date (Day)]]&gt;RawDataGenPO[[#This Row],[Lead time delivery (day)]],"over deliverry","Ontime")</f>
        <v>Ontime</v>
      </c>
      <c r="AC1058" s="195"/>
    </row>
    <row r="1059" spans="1:29" ht="17.25" x14ac:dyDescent="0.3">
      <c r="A1059" s="4">
        <f>ROW()-ROW(RawDataGenPO[[#Headers],[No.]])</f>
        <v>1058</v>
      </c>
      <c r="B1059" s="162" t="s">
        <v>18</v>
      </c>
      <c r="C1059" s="296">
        <v>45748</v>
      </c>
      <c r="F1059" s="45">
        <v>45748</v>
      </c>
      <c r="G1059" s="4" t="s">
        <v>2333</v>
      </c>
      <c r="H1059" s="4" t="s">
        <v>2334</v>
      </c>
      <c r="I1059" s="154">
        <v>45765</v>
      </c>
      <c r="J1059" s="206">
        <v>45757</v>
      </c>
      <c r="K1059" s="153">
        <v>21</v>
      </c>
      <c r="L1059" s="163" t="s">
        <v>1273</v>
      </c>
      <c r="M1059" s="162" t="s">
        <v>30</v>
      </c>
      <c r="N1059" s="162" t="s">
        <v>30</v>
      </c>
      <c r="O1059" s="164">
        <v>2</v>
      </c>
      <c r="P1059" s="165" t="s">
        <v>2337</v>
      </c>
      <c r="Q1059" s="168">
        <v>2</v>
      </c>
      <c r="R1059" s="163" t="s">
        <v>221</v>
      </c>
      <c r="S1059" s="41">
        <f>RawDataGenPO[[#This Row],[Total price]]/RawDataGenPO[[#This Row],[Qty'']]</f>
        <v>8000</v>
      </c>
      <c r="T1059" s="169">
        <v>16000</v>
      </c>
      <c r="U1059" s="16"/>
      <c r="V1059" s="35" t="s">
        <v>162</v>
      </c>
      <c r="W1059" s="146" t="s">
        <v>9</v>
      </c>
      <c r="X1059" s="163" t="s">
        <v>2336</v>
      </c>
      <c r="Y1059" s="167">
        <v>45766</v>
      </c>
      <c r="Z1059" s="167"/>
      <c r="AA1059" s="191">
        <f>IF(RawDataGenPO[[#This Row],[Date Gen PO]]="","",RawDataGenPO[[#This Row],[Date recive bill]]-RawDataGenPO[[#This Row],[Date Gen PO]])</f>
        <v>1</v>
      </c>
      <c r="AB1059" s="192" t="str">
        <f>IF(RawDataGenPO[[#This Row],[GRN-PO date (Day)]]&gt;RawDataGenPO[[#This Row],[Lead time delivery (day)]],"over deliverry","Ontime")</f>
        <v>Ontime</v>
      </c>
      <c r="AC1059" s="195"/>
    </row>
    <row r="1060" spans="1:29" ht="34.5" x14ac:dyDescent="0.3">
      <c r="A1060" s="4">
        <f>ROW()-ROW(RawDataGenPO[[#Headers],[No.]])</f>
        <v>1059</v>
      </c>
      <c r="B1060" s="162" t="s">
        <v>18</v>
      </c>
      <c r="C1060" s="296">
        <v>45748</v>
      </c>
      <c r="F1060" s="45">
        <v>45748</v>
      </c>
      <c r="G1060" s="4" t="s">
        <v>2338</v>
      </c>
      <c r="H1060" s="4" t="s">
        <v>2339</v>
      </c>
      <c r="I1060" s="206">
        <v>45757</v>
      </c>
      <c r="J1060" s="206">
        <v>45757</v>
      </c>
      <c r="K1060" s="153">
        <v>40</v>
      </c>
      <c r="L1060" s="163" t="s">
        <v>145</v>
      </c>
      <c r="M1060" s="162" t="s">
        <v>30</v>
      </c>
      <c r="N1060" s="162" t="s">
        <v>30</v>
      </c>
      <c r="O1060" s="164">
        <v>1</v>
      </c>
      <c r="P1060" s="165" t="s">
        <v>2340</v>
      </c>
      <c r="Q1060" s="168">
        <v>16</v>
      </c>
      <c r="R1060" s="163" t="s">
        <v>221</v>
      </c>
      <c r="S1060" s="41">
        <f>RawDataGenPO[[#This Row],[Total price]]/RawDataGenPO[[#This Row],[Qty'']]</f>
        <v>320</v>
      </c>
      <c r="T1060" s="169">
        <v>5120</v>
      </c>
      <c r="U1060" s="16"/>
      <c r="V1060" s="35" t="s">
        <v>1707</v>
      </c>
      <c r="W1060" s="146" t="s">
        <v>9</v>
      </c>
      <c r="X1060" s="163" t="s">
        <v>2341</v>
      </c>
      <c r="Y1060" s="167">
        <v>45793</v>
      </c>
      <c r="Z1060" s="167"/>
      <c r="AA1060" s="191">
        <f>IF(RawDataGenPO[[#This Row],[Date Gen PO]]="","",RawDataGenPO[[#This Row],[Date recive bill]]-RawDataGenPO[[#This Row],[Date Gen PO]])</f>
        <v>36</v>
      </c>
      <c r="AB1060" s="192" t="str">
        <f>IF(RawDataGenPO[[#This Row],[GRN-PO date (Day)]]&gt;RawDataGenPO[[#This Row],[Lead time delivery (day)]],"over deliverry","Ontime")</f>
        <v>Ontime</v>
      </c>
      <c r="AC1060" s="195"/>
    </row>
    <row r="1061" spans="1:29" ht="21" customHeight="1" x14ac:dyDescent="0.3">
      <c r="A1061" s="4">
        <f>ROW()-ROW(RawDataGenPO[[#Headers],[No.]])</f>
        <v>1060</v>
      </c>
      <c r="B1061" s="162" t="s">
        <v>18</v>
      </c>
      <c r="C1061" s="296">
        <v>45748</v>
      </c>
      <c r="F1061" s="45">
        <v>45748</v>
      </c>
      <c r="G1061" s="4" t="s">
        <v>2338</v>
      </c>
      <c r="H1061" s="4" t="s">
        <v>2342</v>
      </c>
      <c r="I1061" s="206">
        <v>45757</v>
      </c>
      <c r="J1061" s="206">
        <v>45757</v>
      </c>
      <c r="K1061" s="153">
        <v>30</v>
      </c>
      <c r="L1061" s="163" t="s">
        <v>145</v>
      </c>
      <c r="M1061" s="162" t="s">
        <v>30</v>
      </c>
      <c r="N1061" s="162" t="s">
        <v>30</v>
      </c>
      <c r="O1061" s="164">
        <v>2</v>
      </c>
      <c r="P1061" s="165" t="s">
        <v>2343</v>
      </c>
      <c r="Q1061" s="168">
        <v>10</v>
      </c>
      <c r="R1061" s="163" t="s">
        <v>221</v>
      </c>
      <c r="S1061" s="41">
        <f>RawDataGenPO[[#This Row],[Total price]]/RawDataGenPO[[#This Row],[Qty'']]</f>
        <v>150</v>
      </c>
      <c r="T1061" s="169">
        <v>1500</v>
      </c>
      <c r="U1061" s="16"/>
      <c r="V1061" s="35" t="s">
        <v>170</v>
      </c>
      <c r="W1061" s="146" t="s">
        <v>9</v>
      </c>
      <c r="X1061" s="163" t="s">
        <v>2344</v>
      </c>
      <c r="Y1061" s="167">
        <v>45779</v>
      </c>
      <c r="Z1061" s="167"/>
      <c r="AA1061" s="191">
        <f>IF(RawDataGenPO[[#This Row],[Date Gen PO]]="","",RawDataGenPO[[#This Row],[Date recive bill]]-RawDataGenPO[[#This Row],[Date Gen PO]])</f>
        <v>22</v>
      </c>
      <c r="AB1061" s="192" t="str">
        <f>IF(RawDataGenPO[[#This Row],[GRN-PO date (Day)]]&gt;RawDataGenPO[[#This Row],[Lead time delivery (day)]],"over deliverry","Ontime")</f>
        <v>Ontime</v>
      </c>
      <c r="AC1061" s="195"/>
    </row>
    <row r="1062" spans="1:29" ht="17.25" x14ac:dyDescent="0.3">
      <c r="A1062" s="4">
        <f>ROW()-ROW(RawDataGenPO[[#Headers],[No.]])</f>
        <v>1061</v>
      </c>
      <c r="B1062" s="162" t="s">
        <v>18</v>
      </c>
      <c r="C1062" s="296">
        <v>45748</v>
      </c>
      <c r="F1062" s="45">
        <v>45748</v>
      </c>
      <c r="G1062" s="4" t="s">
        <v>2338</v>
      </c>
      <c r="H1062" s="4" t="s">
        <v>2345</v>
      </c>
      <c r="I1062" s="154">
        <v>45765</v>
      </c>
      <c r="J1062" s="154"/>
      <c r="K1062" s="153">
        <v>21</v>
      </c>
      <c r="L1062" s="163" t="s">
        <v>145</v>
      </c>
      <c r="M1062" s="162" t="s">
        <v>30</v>
      </c>
      <c r="N1062" s="162" t="s">
        <v>30</v>
      </c>
      <c r="O1062" s="164">
        <v>3</v>
      </c>
      <c r="P1062" s="165" t="s">
        <v>2346</v>
      </c>
      <c r="Q1062" s="168">
        <v>10</v>
      </c>
      <c r="R1062" s="163" t="s">
        <v>221</v>
      </c>
      <c r="S1062" s="41">
        <f>RawDataGenPO[[#This Row],[Total price]]/RawDataGenPO[[#This Row],[Qty'']]</f>
        <v>47.5</v>
      </c>
      <c r="T1062" s="169">
        <v>475</v>
      </c>
      <c r="U1062" s="16"/>
      <c r="V1062" s="35" t="s">
        <v>2347</v>
      </c>
      <c r="W1062" s="146" t="s">
        <v>9</v>
      </c>
      <c r="X1062" s="163" t="s">
        <v>2348</v>
      </c>
      <c r="Y1062" s="167">
        <v>45772</v>
      </c>
      <c r="Z1062" s="167"/>
      <c r="AA1062" s="191">
        <f>IF(RawDataGenPO[[#This Row],[Date Gen PO]]="","",RawDataGenPO[[#This Row],[Date recive bill]]-RawDataGenPO[[#This Row],[Date Gen PO]])</f>
        <v>7</v>
      </c>
      <c r="AB1062" s="192" t="str">
        <f>IF(RawDataGenPO[[#This Row],[GRN-PO date (Day)]]&gt;RawDataGenPO[[#This Row],[Lead time delivery (day)]],"over deliverry","Ontime")</f>
        <v>Ontime</v>
      </c>
      <c r="AC1062" s="195"/>
    </row>
    <row r="1063" spans="1:29" ht="17.25" x14ac:dyDescent="0.3">
      <c r="A1063" s="4">
        <f>ROW()-ROW(RawDataGenPO[[#Headers],[No.]])</f>
        <v>1062</v>
      </c>
      <c r="B1063" s="162" t="s">
        <v>18</v>
      </c>
      <c r="C1063" s="296">
        <v>45748</v>
      </c>
      <c r="F1063" s="45">
        <v>45748</v>
      </c>
      <c r="G1063" s="4" t="s">
        <v>2338</v>
      </c>
      <c r="H1063" s="4" t="s">
        <v>2342</v>
      </c>
      <c r="I1063" s="206">
        <v>45757</v>
      </c>
      <c r="J1063" s="206">
        <v>45757</v>
      </c>
      <c r="K1063" s="153">
        <v>30</v>
      </c>
      <c r="L1063" s="163" t="s">
        <v>145</v>
      </c>
      <c r="M1063" s="162" t="s">
        <v>30</v>
      </c>
      <c r="N1063" s="162" t="s">
        <v>30</v>
      </c>
      <c r="O1063" s="164">
        <v>4</v>
      </c>
      <c r="P1063" s="165" t="s">
        <v>2349</v>
      </c>
      <c r="Q1063" s="168">
        <v>2</v>
      </c>
      <c r="R1063" s="163" t="s">
        <v>221</v>
      </c>
      <c r="S1063" s="41">
        <f>RawDataGenPO[[#This Row],[Total price]]/RawDataGenPO[[#This Row],[Qty'']]</f>
        <v>250</v>
      </c>
      <c r="T1063" s="169">
        <v>500</v>
      </c>
      <c r="U1063" s="16"/>
      <c r="V1063" s="35" t="s">
        <v>170</v>
      </c>
      <c r="W1063" s="146" t="s">
        <v>9</v>
      </c>
      <c r="X1063" s="163" t="s">
        <v>2344</v>
      </c>
      <c r="Y1063" s="167">
        <v>45779</v>
      </c>
      <c r="Z1063" s="167"/>
      <c r="AA1063" s="191">
        <f>IF(RawDataGenPO[[#This Row],[Date Gen PO]]="","",RawDataGenPO[[#This Row],[Date recive bill]]-RawDataGenPO[[#This Row],[Date Gen PO]])</f>
        <v>22</v>
      </c>
      <c r="AB1063" s="192" t="str">
        <f>IF(RawDataGenPO[[#This Row],[GRN-PO date (Day)]]&gt;RawDataGenPO[[#This Row],[Lead time delivery (day)]],"over deliverry","Ontime")</f>
        <v>Ontime</v>
      </c>
      <c r="AC1063" s="195"/>
    </row>
    <row r="1064" spans="1:29" ht="17.25" x14ac:dyDescent="0.3">
      <c r="A1064" s="4">
        <f>ROW()-ROW(RawDataGenPO[[#Headers],[No.]])</f>
        <v>1063</v>
      </c>
      <c r="B1064" s="162" t="s">
        <v>18</v>
      </c>
      <c r="C1064" s="296">
        <v>45748</v>
      </c>
      <c r="F1064" s="45">
        <v>45748</v>
      </c>
      <c r="G1064" s="4" t="s">
        <v>2338</v>
      </c>
      <c r="H1064" s="4" t="s">
        <v>2342</v>
      </c>
      <c r="I1064" s="206">
        <v>45757</v>
      </c>
      <c r="J1064" s="206">
        <v>45757</v>
      </c>
      <c r="K1064" s="153">
        <v>30</v>
      </c>
      <c r="L1064" s="163" t="s">
        <v>145</v>
      </c>
      <c r="M1064" s="162" t="s">
        <v>30</v>
      </c>
      <c r="N1064" s="162" t="s">
        <v>30</v>
      </c>
      <c r="O1064" s="164">
        <v>5</v>
      </c>
      <c r="P1064" s="165" t="s">
        <v>2350</v>
      </c>
      <c r="Q1064" s="168">
        <v>5</v>
      </c>
      <c r="R1064" s="163" t="s">
        <v>2351</v>
      </c>
      <c r="S1064" s="41">
        <f>RawDataGenPO[[#This Row],[Total price]]/RawDataGenPO[[#This Row],[Qty'']]</f>
        <v>90</v>
      </c>
      <c r="T1064" s="169">
        <v>450</v>
      </c>
      <c r="U1064" s="16"/>
      <c r="V1064" s="35" t="s">
        <v>170</v>
      </c>
      <c r="W1064" s="146" t="s">
        <v>9</v>
      </c>
      <c r="X1064" s="163" t="s">
        <v>2344</v>
      </c>
      <c r="Y1064" s="167">
        <v>45779</v>
      </c>
      <c r="Z1064" s="167"/>
      <c r="AA1064" s="191">
        <f>IF(RawDataGenPO[[#This Row],[Date Gen PO]]="","",RawDataGenPO[[#This Row],[Date recive bill]]-RawDataGenPO[[#This Row],[Date Gen PO]])</f>
        <v>22</v>
      </c>
      <c r="AB1064" s="192" t="str">
        <f>IF(RawDataGenPO[[#This Row],[GRN-PO date (Day)]]&gt;RawDataGenPO[[#This Row],[Lead time delivery (day)]],"over deliverry","Ontime")</f>
        <v>Ontime</v>
      </c>
      <c r="AC1064" s="195"/>
    </row>
    <row r="1065" spans="1:29" ht="17.25" x14ac:dyDescent="0.3">
      <c r="A1065" s="4">
        <f>ROW()-ROW(RawDataGenPO[[#Headers],[No.]])</f>
        <v>1064</v>
      </c>
      <c r="B1065" s="162" t="s">
        <v>18</v>
      </c>
      <c r="C1065" s="296">
        <v>45748</v>
      </c>
      <c r="F1065" s="45">
        <v>45748</v>
      </c>
      <c r="G1065" s="4" t="s">
        <v>2338</v>
      </c>
      <c r="H1065" s="4" t="s">
        <v>2342</v>
      </c>
      <c r="I1065" s="206">
        <v>45757</v>
      </c>
      <c r="J1065" s="206">
        <v>45757</v>
      </c>
      <c r="K1065" s="153">
        <v>30</v>
      </c>
      <c r="L1065" s="163" t="s">
        <v>145</v>
      </c>
      <c r="M1065" s="162" t="s">
        <v>30</v>
      </c>
      <c r="N1065" s="162" t="s">
        <v>30</v>
      </c>
      <c r="O1065" s="164">
        <v>6</v>
      </c>
      <c r="P1065" s="165" t="s">
        <v>2352</v>
      </c>
      <c r="Q1065" s="168">
        <v>4</v>
      </c>
      <c r="R1065" s="163" t="s">
        <v>221</v>
      </c>
      <c r="S1065" s="41">
        <f>RawDataGenPO[[#This Row],[Total price]]/RawDataGenPO[[#This Row],[Qty'']]</f>
        <v>180</v>
      </c>
      <c r="T1065" s="169">
        <v>720</v>
      </c>
      <c r="U1065" s="16"/>
      <c r="V1065" s="35" t="s">
        <v>170</v>
      </c>
      <c r="W1065" s="146" t="s">
        <v>9</v>
      </c>
      <c r="X1065" s="163" t="s">
        <v>2344</v>
      </c>
      <c r="Y1065" s="167">
        <v>45779</v>
      </c>
      <c r="Z1065" s="167"/>
      <c r="AA1065" s="191">
        <f>IF(RawDataGenPO[[#This Row],[Date Gen PO]]="","",RawDataGenPO[[#This Row],[Date recive bill]]-RawDataGenPO[[#This Row],[Date Gen PO]])</f>
        <v>22</v>
      </c>
      <c r="AB1065" s="192" t="str">
        <f>IF(RawDataGenPO[[#This Row],[GRN-PO date (Day)]]&gt;RawDataGenPO[[#This Row],[Lead time delivery (day)]],"over deliverry","Ontime")</f>
        <v>Ontime</v>
      </c>
      <c r="AC1065" s="195"/>
    </row>
    <row r="1066" spans="1:29" ht="34.5" x14ac:dyDescent="0.3">
      <c r="A1066" s="4">
        <f>ROW()-ROW(RawDataGenPO[[#Headers],[No.]])</f>
        <v>1065</v>
      </c>
      <c r="B1066" s="162" t="s">
        <v>18</v>
      </c>
      <c r="C1066" s="296">
        <v>45749</v>
      </c>
      <c r="F1066" s="45">
        <v>45749</v>
      </c>
      <c r="G1066" s="4" t="s">
        <v>2353</v>
      </c>
      <c r="H1066" s="4" t="s">
        <v>2354</v>
      </c>
      <c r="I1066" s="206">
        <v>45759</v>
      </c>
      <c r="J1066" s="206">
        <v>45759</v>
      </c>
      <c r="K1066" s="153">
        <v>40</v>
      </c>
      <c r="L1066" s="163" t="s">
        <v>489</v>
      </c>
      <c r="M1066" s="162" t="s">
        <v>181</v>
      </c>
      <c r="N1066" s="162" t="s">
        <v>37</v>
      </c>
      <c r="O1066" s="164">
        <v>1</v>
      </c>
      <c r="P1066" s="165" t="s">
        <v>2355</v>
      </c>
      <c r="Q1066" s="168">
        <v>1</v>
      </c>
      <c r="R1066" s="163" t="s">
        <v>487</v>
      </c>
      <c r="S1066" s="41">
        <f>RawDataGenPO[[#This Row],[Total price]]/RawDataGenPO[[#This Row],[Qty'']]</f>
        <v>6000</v>
      </c>
      <c r="T1066" s="169">
        <v>6000</v>
      </c>
      <c r="U1066" s="170"/>
      <c r="V1066" s="162" t="s">
        <v>830</v>
      </c>
      <c r="W1066" s="146" t="s">
        <v>9</v>
      </c>
      <c r="X1066" s="163" t="s">
        <v>2356</v>
      </c>
      <c r="Y1066" s="167">
        <v>45790</v>
      </c>
      <c r="Z1066" s="167"/>
      <c r="AA1066" s="191">
        <f>IF(RawDataGenPO[[#This Row],[Date Gen PO]]="","",RawDataGenPO[[#This Row],[Date recive bill]]-RawDataGenPO[[#This Row],[Date Gen PO]])</f>
        <v>31</v>
      </c>
      <c r="AB1066" s="192" t="str">
        <f>IF(RawDataGenPO[[#This Row],[GRN-PO date (Day)]]&gt;RawDataGenPO[[#This Row],[Lead time delivery (day)]],"over deliverry","Ontime")</f>
        <v>Ontime</v>
      </c>
      <c r="AC1066" s="195"/>
    </row>
    <row r="1067" spans="1:29" ht="17.25" x14ac:dyDescent="0.3">
      <c r="A1067" s="4">
        <f>ROW()-ROW(RawDataGenPO[[#Headers],[No.]])</f>
        <v>1066</v>
      </c>
      <c r="B1067" s="162" t="s">
        <v>18</v>
      </c>
      <c r="C1067" s="296">
        <v>45750</v>
      </c>
      <c r="F1067" s="45">
        <v>45750</v>
      </c>
      <c r="G1067" s="4" t="s">
        <v>2357</v>
      </c>
      <c r="H1067" s="4" t="s">
        <v>2358</v>
      </c>
      <c r="I1067" s="154">
        <v>45748</v>
      </c>
      <c r="J1067" s="154"/>
      <c r="K1067" s="153">
        <v>50</v>
      </c>
      <c r="L1067" s="163" t="s">
        <v>153</v>
      </c>
      <c r="M1067" s="35" t="s">
        <v>187</v>
      </c>
      <c r="N1067" s="35" t="s">
        <v>25</v>
      </c>
      <c r="O1067" s="164">
        <v>1</v>
      </c>
      <c r="P1067" s="265" t="s">
        <v>116</v>
      </c>
      <c r="Q1067" s="267">
        <v>15</v>
      </c>
      <c r="R1067" s="268" t="s">
        <v>2227</v>
      </c>
      <c r="S1067" s="269">
        <f>RawDataGenPO[[#This Row],[Total price]]/RawDataGenPO[[#This Row],[Qty'']]</f>
        <v>2660</v>
      </c>
      <c r="T1067" s="143">
        <v>39900</v>
      </c>
      <c r="U1067" s="170"/>
      <c r="V1067" s="162" t="s">
        <v>459</v>
      </c>
      <c r="W1067" s="146" t="s">
        <v>9</v>
      </c>
      <c r="X1067" s="163" t="s">
        <v>2359</v>
      </c>
      <c r="Y1067" s="167">
        <v>45755</v>
      </c>
      <c r="Z1067" s="167"/>
      <c r="AA1067" s="191">
        <f>IF(RawDataGenPO[[#This Row],[Date Gen PO]]="","",RawDataGenPO[[#This Row],[Date recive bill]]-RawDataGenPO[[#This Row],[Date Gen PO]])</f>
        <v>7</v>
      </c>
      <c r="AB1067" s="192" t="str">
        <f>IF(RawDataGenPO[[#This Row],[GRN-PO date (Day)]]&gt;RawDataGenPO[[#This Row],[Lead time delivery (day)]],"over deliverry","Ontime")</f>
        <v>Ontime</v>
      </c>
      <c r="AC1067" s="195"/>
    </row>
    <row r="1068" spans="1:29" ht="103.5" x14ac:dyDescent="0.3">
      <c r="A1068" s="4">
        <f>ROW()-ROW(RawDataGenPO[[#Headers],[No.]])</f>
        <v>1067</v>
      </c>
      <c r="B1068" s="162" t="s">
        <v>18</v>
      </c>
      <c r="C1068" s="296">
        <v>45752</v>
      </c>
      <c r="F1068" s="45">
        <v>45752</v>
      </c>
      <c r="G1068" s="4" t="s">
        <v>2360</v>
      </c>
      <c r="H1068" s="4" t="s">
        <v>2361</v>
      </c>
      <c r="I1068" s="206">
        <v>45759</v>
      </c>
      <c r="J1068" s="206">
        <v>45759</v>
      </c>
      <c r="K1068" s="153">
        <v>40</v>
      </c>
      <c r="L1068" s="163" t="s">
        <v>193</v>
      </c>
      <c r="M1068" s="35" t="s">
        <v>217</v>
      </c>
      <c r="N1068" s="162" t="s">
        <v>19</v>
      </c>
      <c r="O1068" s="164">
        <v>1</v>
      </c>
      <c r="P1068" s="165" t="s">
        <v>2362</v>
      </c>
      <c r="Q1068" s="168">
        <v>1</v>
      </c>
      <c r="R1068" s="163"/>
      <c r="S1068" s="41">
        <f>RawDataGenPO[[#This Row],[Total price]]/RawDataGenPO[[#This Row],[Qty'']]</f>
        <v>22000</v>
      </c>
      <c r="T1068" s="169">
        <v>22000</v>
      </c>
      <c r="U1068" s="170"/>
      <c r="V1068" s="162" t="s">
        <v>1975</v>
      </c>
      <c r="W1068" s="146" t="s">
        <v>9</v>
      </c>
      <c r="X1068" s="163" t="s">
        <v>2363</v>
      </c>
      <c r="Y1068" s="167">
        <v>45790</v>
      </c>
      <c r="Z1068" s="167"/>
      <c r="AA1068" s="191">
        <f>IF(RawDataGenPO[[#This Row],[Date Gen PO]]="","",RawDataGenPO[[#This Row],[Date recive bill]]-RawDataGenPO[[#This Row],[Date Gen PO]])</f>
        <v>31</v>
      </c>
      <c r="AB1068" s="192" t="str">
        <f>IF(RawDataGenPO[[#This Row],[GRN-PO date (Day)]]&gt;RawDataGenPO[[#This Row],[Lead time delivery (day)]],"over deliverry","Ontime")</f>
        <v>Ontime</v>
      </c>
      <c r="AC1068" s="195"/>
    </row>
    <row r="1069" spans="1:29" ht="17.25" x14ac:dyDescent="0.3">
      <c r="A1069" s="4">
        <f>ROW()-ROW(RawDataGenPO[[#Headers],[No.]])</f>
        <v>1068</v>
      </c>
      <c r="B1069" s="162" t="s">
        <v>18</v>
      </c>
      <c r="C1069" s="296">
        <v>45752</v>
      </c>
      <c r="F1069" s="45">
        <v>45752</v>
      </c>
      <c r="G1069" s="4" t="s">
        <v>2360</v>
      </c>
      <c r="H1069" s="4" t="s">
        <v>2361</v>
      </c>
      <c r="I1069" s="206">
        <v>45759</v>
      </c>
      <c r="J1069" s="206">
        <v>45759</v>
      </c>
      <c r="K1069" s="153">
        <v>40</v>
      </c>
      <c r="L1069" s="163" t="s">
        <v>193</v>
      </c>
      <c r="M1069" s="35" t="s">
        <v>217</v>
      </c>
      <c r="N1069" s="162" t="s">
        <v>19</v>
      </c>
      <c r="O1069" s="164">
        <v>2</v>
      </c>
      <c r="P1069" s="165" t="s">
        <v>2364</v>
      </c>
      <c r="Q1069" s="168">
        <v>1</v>
      </c>
      <c r="R1069" s="163"/>
      <c r="S1069" s="41">
        <f>RawDataGenPO[[#This Row],[Total price]]/RawDataGenPO[[#This Row],[Qty'']]</f>
        <v>2400</v>
      </c>
      <c r="T1069" s="169">
        <v>2400</v>
      </c>
      <c r="U1069" s="170"/>
      <c r="V1069" s="162" t="s">
        <v>1975</v>
      </c>
      <c r="W1069" s="146" t="s">
        <v>9</v>
      </c>
      <c r="X1069" s="163" t="s">
        <v>2365</v>
      </c>
      <c r="Y1069" s="167">
        <v>45790</v>
      </c>
      <c r="Z1069" s="167"/>
      <c r="AA1069" s="191">
        <f>IF(RawDataGenPO[[#This Row],[Date Gen PO]]="","",RawDataGenPO[[#This Row],[Date recive bill]]-RawDataGenPO[[#This Row],[Date Gen PO]])</f>
        <v>31</v>
      </c>
      <c r="AB1069" s="192" t="str">
        <f>IF(RawDataGenPO[[#This Row],[GRN-PO date (Day)]]&gt;RawDataGenPO[[#This Row],[Lead time delivery (day)]],"over deliverry","Ontime")</f>
        <v>Ontime</v>
      </c>
      <c r="AC1069" s="195"/>
    </row>
    <row r="1070" spans="1:29" ht="17.25" x14ac:dyDescent="0.3">
      <c r="A1070" s="4">
        <f>ROW()-ROW(RawDataGenPO[[#Headers],[No.]])</f>
        <v>1069</v>
      </c>
      <c r="B1070" s="162" t="s">
        <v>18</v>
      </c>
      <c r="C1070" s="296">
        <v>45752</v>
      </c>
      <c r="F1070" s="45">
        <v>45752</v>
      </c>
      <c r="G1070" s="4" t="s">
        <v>2360</v>
      </c>
      <c r="H1070" s="4" t="s">
        <v>2361</v>
      </c>
      <c r="I1070" s="206">
        <v>45759</v>
      </c>
      <c r="J1070" s="206">
        <v>45759</v>
      </c>
      <c r="K1070" s="153">
        <v>40</v>
      </c>
      <c r="L1070" s="163" t="s">
        <v>193</v>
      </c>
      <c r="M1070" s="35" t="s">
        <v>217</v>
      </c>
      <c r="N1070" s="162" t="s">
        <v>19</v>
      </c>
      <c r="O1070" s="164">
        <v>3</v>
      </c>
      <c r="P1070" s="165" t="s">
        <v>2366</v>
      </c>
      <c r="Q1070" s="168">
        <v>1</v>
      </c>
      <c r="R1070" s="163"/>
      <c r="S1070" s="41">
        <f>RawDataGenPO[[#This Row],[Total price]]/RawDataGenPO[[#This Row],[Qty'']]</f>
        <v>1500</v>
      </c>
      <c r="T1070" s="169">
        <v>1500</v>
      </c>
      <c r="U1070" s="170"/>
      <c r="V1070" s="162" t="s">
        <v>1975</v>
      </c>
      <c r="W1070" s="146" t="s">
        <v>9</v>
      </c>
      <c r="X1070" s="163" t="s">
        <v>2365</v>
      </c>
      <c r="Y1070" s="167">
        <v>45790</v>
      </c>
      <c r="Z1070" s="167"/>
      <c r="AA1070" s="191">
        <f>IF(RawDataGenPO[[#This Row],[Date Gen PO]]="","",RawDataGenPO[[#This Row],[Date recive bill]]-RawDataGenPO[[#This Row],[Date Gen PO]])</f>
        <v>31</v>
      </c>
      <c r="AB1070" s="192" t="str">
        <f>IF(RawDataGenPO[[#This Row],[GRN-PO date (Day)]]&gt;RawDataGenPO[[#This Row],[Lead time delivery (day)]],"over deliverry","Ontime")</f>
        <v>Ontime</v>
      </c>
      <c r="AC1070" s="195"/>
    </row>
    <row r="1071" spans="1:29" ht="120.75" x14ac:dyDescent="0.3">
      <c r="A1071" s="4">
        <f>ROW()-ROW(RawDataGenPO[[#Headers],[No.]])</f>
        <v>1070</v>
      </c>
      <c r="B1071" s="162" t="s">
        <v>18</v>
      </c>
      <c r="C1071" s="296">
        <v>45752</v>
      </c>
      <c r="F1071" s="45">
        <v>45752</v>
      </c>
      <c r="G1071" s="4" t="s">
        <v>2367</v>
      </c>
      <c r="H1071" s="4" t="s">
        <v>2368</v>
      </c>
      <c r="I1071" s="206">
        <v>45759</v>
      </c>
      <c r="J1071" s="206">
        <v>45759</v>
      </c>
      <c r="K1071" s="153">
        <v>40</v>
      </c>
      <c r="L1071" s="163" t="s">
        <v>1273</v>
      </c>
      <c r="M1071" s="162" t="s">
        <v>168</v>
      </c>
      <c r="N1071" s="162" t="s">
        <v>20</v>
      </c>
      <c r="O1071" s="164">
        <v>1</v>
      </c>
      <c r="P1071" s="165" t="s">
        <v>2369</v>
      </c>
      <c r="Q1071" s="168">
        <v>1</v>
      </c>
      <c r="R1071" s="166" t="s">
        <v>481</v>
      </c>
      <c r="S1071" s="41">
        <f>RawDataGenPO[[#This Row],[Total price]]/RawDataGenPO[[#This Row],[Qty'']]</f>
        <v>70000</v>
      </c>
      <c r="T1071" s="169">
        <v>70000</v>
      </c>
      <c r="U1071" s="170"/>
      <c r="V1071" s="162" t="s">
        <v>849</v>
      </c>
      <c r="W1071" s="146" t="s">
        <v>9</v>
      </c>
      <c r="X1071" s="4" t="s">
        <v>2370</v>
      </c>
      <c r="Y1071" s="167">
        <v>45779</v>
      </c>
      <c r="Z1071" s="167"/>
      <c r="AA1071" s="191">
        <f>IF(RawDataGenPO[[#This Row],[Date Gen PO]]="","",RawDataGenPO[[#This Row],[Date recive bill]]-RawDataGenPO[[#This Row],[Date Gen PO]])</f>
        <v>20</v>
      </c>
      <c r="AB1071" s="192" t="str">
        <f>IF(RawDataGenPO[[#This Row],[GRN-PO date (Day)]]&gt;RawDataGenPO[[#This Row],[Lead time delivery (day)]],"over deliverry","Ontime")</f>
        <v>Ontime</v>
      </c>
      <c r="AC1071" s="195"/>
    </row>
    <row r="1072" spans="1:29" ht="17.25" x14ac:dyDescent="0.3">
      <c r="A1072" s="4">
        <f>ROW()-ROW(RawDataGenPO[[#Headers],[No.]])</f>
        <v>1071</v>
      </c>
      <c r="B1072" s="162" t="s">
        <v>18</v>
      </c>
      <c r="C1072" s="296">
        <v>45752</v>
      </c>
      <c r="F1072" s="45">
        <v>45752</v>
      </c>
      <c r="G1072" s="4" t="s">
        <v>2367</v>
      </c>
      <c r="H1072" s="4" t="s">
        <v>2368</v>
      </c>
      <c r="I1072" s="206">
        <v>45759</v>
      </c>
      <c r="J1072" s="206">
        <v>45759</v>
      </c>
      <c r="K1072" s="153">
        <v>40</v>
      </c>
      <c r="L1072" s="163" t="s">
        <v>1273</v>
      </c>
      <c r="M1072" s="162" t="s">
        <v>168</v>
      </c>
      <c r="N1072" s="162" t="s">
        <v>20</v>
      </c>
      <c r="O1072" s="164">
        <v>2</v>
      </c>
      <c r="P1072" s="165" t="s">
        <v>2371</v>
      </c>
      <c r="Q1072" s="168">
        <v>1</v>
      </c>
      <c r="R1072" s="166" t="s">
        <v>481</v>
      </c>
      <c r="S1072" s="41">
        <f>RawDataGenPO[[#This Row],[Total price]]/RawDataGenPO[[#This Row],[Qty'']]</f>
        <v>25000</v>
      </c>
      <c r="T1072" s="169">
        <v>25000</v>
      </c>
      <c r="U1072" s="170"/>
      <c r="V1072" s="162" t="s">
        <v>849</v>
      </c>
      <c r="W1072" s="146" t="s">
        <v>9</v>
      </c>
      <c r="X1072" s="163" t="s">
        <v>2370</v>
      </c>
      <c r="Y1072" s="167">
        <v>45779</v>
      </c>
      <c r="Z1072" s="167"/>
      <c r="AA1072" s="191">
        <f>IF(RawDataGenPO[[#This Row],[Date Gen PO]]="","",RawDataGenPO[[#This Row],[Date recive bill]]-RawDataGenPO[[#This Row],[Date Gen PO]])</f>
        <v>20</v>
      </c>
      <c r="AB1072" s="192" t="str">
        <f>IF(RawDataGenPO[[#This Row],[GRN-PO date (Day)]]&gt;RawDataGenPO[[#This Row],[Lead time delivery (day)]],"over deliverry","Ontime")</f>
        <v>Ontime</v>
      </c>
      <c r="AC1072" s="195"/>
    </row>
    <row r="1073" spans="1:29" ht="34.5" x14ac:dyDescent="0.3">
      <c r="A1073" s="4">
        <f>ROW()-ROW(RawDataGenPO[[#Headers],[No.]])</f>
        <v>1072</v>
      </c>
      <c r="B1073" s="162" t="s">
        <v>18</v>
      </c>
      <c r="C1073" s="296">
        <v>45752</v>
      </c>
      <c r="F1073" s="45">
        <v>45752</v>
      </c>
      <c r="G1073" s="4" t="s">
        <v>2372</v>
      </c>
      <c r="H1073" s="4" t="s">
        <v>2373</v>
      </c>
      <c r="I1073" s="154">
        <v>45766</v>
      </c>
      <c r="J1073" s="154"/>
      <c r="K1073" s="153">
        <v>21</v>
      </c>
      <c r="L1073" s="163" t="s">
        <v>193</v>
      </c>
      <c r="M1073" s="162" t="s">
        <v>47</v>
      </c>
      <c r="N1073" s="162" t="s">
        <v>26</v>
      </c>
      <c r="O1073" s="164">
        <v>1</v>
      </c>
      <c r="P1073" s="165" t="s">
        <v>2374</v>
      </c>
      <c r="Q1073" s="168">
        <v>1</v>
      </c>
      <c r="R1073" s="166" t="s">
        <v>481</v>
      </c>
      <c r="S1073" s="41">
        <f>RawDataGenPO[[#This Row],[Total price]]/RawDataGenPO[[#This Row],[Qty'']]</f>
        <v>15000</v>
      </c>
      <c r="T1073" s="169">
        <v>15000</v>
      </c>
      <c r="U1073" s="170"/>
      <c r="V1073" s="162" t="s">
        <v>2182</v>
      </c>
      <c r="W1073" s="146" t="s">
        <v>9</v>
      </c>
      <c r="X1073" s="163" t="s">
        <v>2375</v>
      </c>
      <c r="Y1073" s="167">
        <v>45769</v>
      </c>
      <c r="Z1073" s="167"/>
      <c r="AA1073" s="191">
        <f>IF(RawDataGenPO[[#This Row],[Date Gen PO]]="","",RawDataGenPO[[#This Row],[Date recive bill]]-RawDataGenPO[[#This Row],[Date Gen PO]])</f>
        <v>3</v>
      </c>
      <c r="AB1073" s="192" t="str">
        <f>IF(RawDataGenPO[[#This Row],[GRN-PO date (Day)]]&gt;RawDataGenPO[[#This Row],[Lead time delivery (day)]],"over deliverry","Ontime")</f>
        <v>Ontime</v>
      </c>
      <c r="AC1073" s="195"/>
    </row>
    <row r="1074" spans="1:29" ht="120.75" x14ac:dyDescent="0.3">
      <c r="A1074" s="4">
        <f>ROW()-ROW(RawDataGenPO[[#Headers],[No.]])</f>
        <v>1073</v>
      </c>
      <c r="B1074" s="162" t="s">
        <v>18</v>
      </c>
      <c r="C1074" s="296">
        <v>45752</v>
      </c>
      <c r="F1074" s="45">
        <v>45752</v>
      </c>
      <c r="G1074" s="4" t="s">
        <v>2376</v>
      </c>
      <c r="H1074" s="4" t="s">
        <v>2377</v>
      </c>
      <c r="I1074" s="154">
        <v>45766</v>
      </c>
      <c r="J1074" s="154"/>
      <c r="K1074" s="153">
        <v>21</v>
      </c>
      <c r="L1074" s="163" t="s">
        <v>193</v>
      </c>
      <c r="M1074" s="162" t="s">
        <v>47</v>
      </c>
      <c r="N1074" s="162" t="s">
        <v>26</v>
      </c>
      <c r="O1074" s="164">
        <v>1</v>
      </c>
      <c r="P1074" s="165" t="s">
        <v>2378</v>
      </c>
      <c r="Q1074" s="168">
        <v>1</v>
      </c>
      <c r="R1074" s="166" t="s">
        <v>481</v>
      </c>
      <c r="S1074" s="41">
        <f>RawDataGenPO[[#This Row],[Total price]]/RawDataGenPO[[#This Row],[Qty'']]</f>
        <v>73000</v>
      </c>
      <c r="T1074" s="169">
        <v>73000</v>
      </c>
      <c r="U1074" s="170"/>
      <c r="V1074" s="162" t="s">
        <v>2276</v>
      </c>
      <c r="W1074" s="146" t="s">
        <v>9</v>
      </c>
      <c r="X1074" s="163" t="s">
        <v>2379</v>
      </c>
      <c r="Y1074" s="167">
        <v>45772</v>
      </c>
      <c r="Z1074" s="167"/>
      <c r="AA1074" s="191">
        <f>IF(RawDataGenPO[[#This Row],[Date Gen PO]]="","",RawDataGenPO[[#This Row],[Date recive bill]]-RawDataGenPO[[#This Row],[Date Gen PO]])</f>
        <v>6</v>
      </c>
      <c r="AB1074" s="192" t="str">
        <f>IF(RawDataGenPO[[#This Row],[GRN-PO date (Day)]]&gt;RawDataGenPO[[#This Row],[Lead time delivery (day)]],"over deliverry","Ontime")</f>
        <v>Ontime</v>
      </c>
      <c r="AC1074" s="195"/>
    </row>
    <row r="1075" spans="1:29" ht="86.25" x14ac:dyDescent="0.3">
      <c r="A1075" s="4">
        <f>ROW()-ROW(RawDataGenPO[[#Headers],[No.]])</f>
        <v>1074</v>
      </c>
      <c r="B1075" s="162" t="s">
        <v>18</v>
      </c>
      <c r="C1075" s="296">
        <v>45752</v>
      </c>
      <c r="F1075" s="45">
        <v>45752</v>
      </c>
      <c r="G1075" s="4" t="s">
        <v>2380</v>
      </c>
      <c r="H1075" s="4" t="s">
        <v>2381</v>
      </c>
      <c r="I1075" s="154">
        <v>45766</v>
      </c>
      <c r="J1075" s="154"/>
      <c r="K1075" s="153">
        <v>21</v>
      </c>
      <c r="L1075" s="163" t="s">
        <v>193</v>
      </c>
      <c r="M1075" s="162" t="s">
        <v>47</v>
      </c>
      <c r="N1075" s="162" t="s">
        <v>26</v>
      </c>
      <c r="O1075" s="164">
        <v>1</v>
      </c>
      <c r="P1075" s="165" t="s">
        <v>2382</v>
      </c>
      <c r="Q1075" s="168">
        <v>1</v>
      </c>
      <c r="R1075" s="163" t="s">
        <v>221</v>
      </c>
      <c r="S1075" s="41">
        <f>RawDataGenPO[[#This Row],[Total price]]/RawDataGenPO[[#This Row],[Qty'']]</f>
        <v>4400</v>
      </c>
      <c r="T1075" s="169">
        <v>4400</v>
      </c>
      <c r="U1075" s="170"/>
      <c r="V1075" s="162" t="s">
        <v>849</v>
      </c>
      <c r="W1075" s="146" t="s">
        <v>9</v>
      </c>
      <c r="X1075" s="171" t="s">
        <v>2383</v>
      </c>
      <c r="Y1075" s="167">
        <v>45770</v>
      </c>
      <c r="Z1075" s="167"/>
      <c r="AA1075" s="191">
        <f>IF(RawDataGenPO[[#This Row],[Date Gen PO]]="","",RawDataGenPO[[#This Row],[Date recive bill]]-RawDataGenPO[[#This Row],[Date Gen PO]])</f>
        <v>4</v>
      </c>
      <c r="AB1075" s="192" t="str">
        <f>IF(RawDataGenPO[[#This Row],[GRN-PO date (Day)]]&gt;RawDataGenPO[[#This Row],[Lead time delivery (day)]],"over deliverry","Ontime")</f>
        <v>Ontime</v>
      </c>
      <c r="AC1075" s="195"/>
    </row>
    <row r="1076" spans="1:29" ht="99.75" x14ac:dyDescent="0.25">
      <c r="A1076" s="4">
        <f>ROW()-ROW(RawDataGenPO[[#Headers],[No.]])</f>
        <v>1075</v>
      </c>
      <c r="B1076" s="162" t="s">
        <v>18</v>
      </c>
      <c r="C1076" s="296">
        <v>45759</v>
      </c>
      <c r="F1076" s="45">
        <v>45759</v>
      </c>
      <c r="G1076" s="4" t="s">
        <v>2384</v>
      </c>
      <c r="H1076" s="4" t="s">
        <v>2385</v>
      </c>
      <c r="I1076" s="206">
        <v>45759</v>
      </c>
      <c r="J1076" s="206">
        <v>45759</v>
      </c>
      <c r="K1076" s="153">
        <v>180</v>
      </c>
      <c r="L1076" s="4" t="s">
        <v>1913</v>
      </c>
      <c r="M1076" s="35" t="s">
        <v>168</v>
      </c>
      <c r="N1076" s="35" t="s">
        <v>20</v>
      </c>
      <c r="O1076" s="3">
        <v>1</v>
      </c>
      <c r="P1076" s="124" t="s">
        <v>2386</v>
      </c>
      <c r="Q1076" s="40">
        <v>1</v>
      </c>
      <c r="R1076" s="4" t="s">
        <v>481</v>
      </c>
      <c r="S1076" s="41">
        <f>RawDataGenPO[[#This Row],[Total price]]/RawDataGenPO[[#This Row],[Qty'']]</f>
        <v>20000</v>
      </c>
      <c r="T1076" s="46">
        <v>20000</v>
      </c>
      <c r="U1076" s="16"/>
      <c r="V1076" s="35" t="s">
        <v>1636</v>
      </c>
      <c r="W1076" s="146" t="s">
        <v>9</v>
      </c>
      <c r="X1076" s="4" t="s">
        <v>2387</v>
      </c>
      <c r="Y1076" s="167">
        <v>45874</v>
      </c>
      <c r="Z1076" s="167"/>
      <c r="AA1076" s="191">
        <f>IF(RawDataGenPO[[#This Row],[Date Gen PO]]="","",RawDataGenPO[[#This Row],[Date recive bill]]-RawDataGenPO[[#This Row],[Date Gen PO]])</f>
        <v>115</v>
      </c>
      <c r="AB1076" s="192" t="str">
        <f>IF(RawDataGenPO[[#This Row],[GRN-PO date (Day)]]&gt;RawDataGenPO[[#This Row],[Lead time delivery (day)]],"over deliverry","Ontime")</f>
        <v>Ontime</v>
      </c>
      <c r="AC1076" s="195"/>
    </row>
    <row r="1077" spans="1:29" ht="17.25" x14ac:dyDescent="0.25">
      <c r="A1077" s="4">
        <f>ROW()-ROW(RawDataGenPO[[#Headers],[No.]])</f>
        <v>1076</v>
      </c>
      <c r="B1077" s="162" t="s">
        <v>18</v>
      </c>
      <c r="C1077" s="296">
        <v>45759</v>
      </c>
      <c r="F1077" s="45">
        <v>45759</v>
      </c>
      <c r="G1077" s="4" t="s">
        <v>2384</v>
      </c>
      <c r="H1077" s="4" t="s">
        <v>2385</v>
      </c>
      <c r="I1077" s="206">
        <v>45759</v>
      </c>
      <c r="J1077" s="206">
        <v>45759</v>
      </c>
      <c r="K1077" s="153">
        <v>180</v>
      </c>
      <c r="L1077" s="4" t="s">
        <v>1913</v>
      </c>
      <c r="M1077" s="35" t="s">
        <v>168</v>
      </c>
      <c r="N1077" s="35" t="s">
        <v>20</v>
      </c>
      <c r="O1077" s="3">
        <v>2</v>
      </c>
      <c r="P1077" s="124" t="s">
        <v>2388</v>
      </c>
      <c r="Q1077" s="40">
        <v>1</v>
      </c>
      <c r="R1077" s="4" t="s">
        <v>481</v>
      </c>
      <c r="S1077" s="41">
        <f>RawDataGenPO[[#This Row],[Total price]]/RawDataGenPO[[#This Row],[Qty'']]</f>
        <v>5000</v>
      </c>
      <c r="T1077" s="46">
        <v>5000</v>
      </c>
      <c r="U1077" s="16"/>
      <c r="V1077" s="35" t="s">
        <v>1636</v>
      </c>
      <c r="W1077" s="146" t="s">
        <v>9</v>
      </c>
      <c r="X1077" s="4" t="s">
        <v>2387</v>
      </c>
      <c r="Y1077" s="167">
        <v>45874</v>
      </c>
      <c r="Z1077" s="167"/>
      <c r="AA1077" s="191">
        <f>IF(RawDataGenPO[[#This Row],[Date Gen PO]]="","",RawDataGenPO[[#This Row],[Date recive bill]]-RawDataGenPO[[#This Row],[Date Gen PO]])</f>
        <v>115</v>
      </c>
      <c r="AB1077" s="192" t="str">
        <f>IF(RawDataGenPO[[#This Row],[GRN-PO date (Day)]]&gt;RawDataGenPO[[#This Row],[Lead time delivery (day)]],"over deliverry","Ontime")</f>
        <v>Ontime</v>
      </c>
      <c r="AC1077" s="195"/>
    </row>
    <row r="1078" spans="1:29" ht="17.25" x14ac:dyDescent="0.25">
      <c r="A1078" s="4">
        <f>ROW()-ROW(RawDataGenPO[[#Headers],[No.]])</f>
        <v>1077</v>
      </c>
      <c r="B1078" s="162" t="s">
        <v>18</v>
      </c>
      <c r="C1078" s="296">
        <v>45759</v>
      </c>
      <c r="F1078" s="45">
        <v>45759</v>
      </c>
      <c r="G1078" s="4" t="s">
        <v>2389</v>
      </c>
      <c r="H1078" s="4" t="s">
        <v>2390</v>
      </c>
      <c r="I1078" s="154">
        <v>45766</v>
      </c>
      <c r="J1078" s="154"/>
      <c r="K1078" s="153">
        <v>21</v>
      </c>
      <c r="L1078" s="4" t="s">
        <v>153</v>
      </c>
      <c r="M1078" s="35" t="s">
        <v>187</v>
      </c>
      <c r="N1078" s="35" t="s">
        <v>25</v>
      </c>
      <c r="O1078" s="3">
        <v>1</v>
      </c>
      <c r="P1078" s="140" t="s">
        <v>116</v>
      </c>
      <c r="Q1078" s="141">
        <v>20</v>
      </c>
      <c r="R1078" s="136" t="s">
        <v>2227</v>
      </c>
      <c r="S1078" s="269">
        <f>RawDataGenPO[[#This Row],[Total price]]/RawDataGenPO[[#This Row],[Qty'']]</f>
        <v>2630</v>
      </c>
      <c r="T1078" s="143">
        <v>52600</v>
      </c>
      <c r="U1078" s="16"/>
      <c r="V1078" s="35" t="s">
        <v>156</v>
      </c>
      <c r="W1078" s="146" t="s">
        <v>9</v>
      </c>
      <c r="X1078" s="4" t="s">
        <v>2391</v>
      </c>
      <c r="Y1078" s="167">
        <v>45771</v>
      </c>
      <c r="Z1078" s="167"/>
      <c r="AA1078" s="191">
        <f>IF(RawDataGenPO[[#This Row],[Date Gen PO]]="","",RawDataGenPO[[#This Row],[Date recive bill]]-RawDataGenPO[[#This Row],[Date Gen PO]])</f>
        <v>5</v>
      </c>
      <c r="AB1078" s="192" t="str">
        <f>IF(RawDataGenPO[[#This Row],[GRN-PO date (Day)]]&gt;RawDataGenPO[[#This Row],[Lead time delivery (day)]],"over deliverry","Ontime")</f>
        <v>Ontime</v>
      </c>
      <c r="AC1078" s="195"/>
    </row>
    <row r="1079" spans="1:29" ht="17.25" x14ac:dyDescent="0.25">
      <c r="A1079" s="4">
        <f>ROW()-ROW(RawDataGenPO[[#Headers],[No.]])</f>
        <v>1078</v>
      </c>
      <c r="B1079" s="162" t="s">
        <v>18</v>
      </c>
      <c r="C1079" s="296">
        <v>45759</v>
      </c>
      <c r="F1079" s="45">
        <v>45759</v>
      </c>
      <c r="G1079" s="4" t="s">
        <v>2392</v>
      </c>
      <c r="H1079" s="4" t="s">
        <v>2393</v>
      </c>
      <c r="I1079" s="154">
        <v>45766</v>
      </c>
      <c r="J1079" s="154"/>
      <c r="K1079" s="153">
        <v>21</v>
      </c>
      <c r="L1079" s="4" t="s">
        <v>193</v>
      </c>
      <c r="M1079" s="35" t="s">
        <v>128</v>
      </c>
      <c r="N1079" s="35" t="s">
        <v>55</v>
      </c>
      <c r="O1079" s="3">
        <v>1</v>
      </c>
      <c r="P1079" s="124" t="s">
        <v>2394</v>
      </c>
      <c r="Q1079" s="40">
        <v>1</v>
      </c>
      <c r="R1079" s="4" t="s">
        <v>1776</v>
      </c>
      <c r="S1079" s="41">
        <f>RawDataGenPO[[#This Row],[Total price]]/RawDataGenPO[[#This Row],[Qty'']]</f>
        <v>43677</v>
      </c>
      <c r="T1079" s="46">
        <v>43677</v>
      </c>
      <c r="U1079" s="16"/>
      <c r="V1079" s="35" t="s">
        <v>587</v>
      </c>
      <c r="W1079" s="146" t="s">
        <v>9</v>
      </c>
      <c r="X1079" s="4" t="s">
        <v>2395</v>
      </c>
      <c r="Y1079" s="167">
        <v>45772</v>
      </c>
      <c r="Z1079" s="167"/>
      <c r="AA1079" s="191">
        <f>IF(RawDataGenPO[[#This Row],[Date Gen PO]]="","",RawDataGenPO[[#This Row],[Date recive bill]]-RawDataGenPO[[#This Row],[Date Gen PO]])</f>
        <v>6</v>
      </c>
      <c r="AB1079" s="192" t="str">
        <f>IF(RawDataGenPO[[#This Row],[GRN-PO date (Day)]]&gt;RawDataGenPO[[#This Row],[Lead time delivery (day)]],"over deliverry","Ontime")</f>
        <v>Ontime</v>
      </c>
      <c r="AC1079" s="195"/>
    </row>
    <row r="1080" spans="1:29" ht="17.25" x14ac:dyDescent="0.25">
      <c r="A1080" s="4">
        <f>ROW()-ROW(RawDataGenPO[[#Headers],[No.]])</f>
        <v>1079</v>
      </c>
      <c r="B1080" s="162" t="s">
        <v>18</v>
      </c>
      <c r="C1080" s="296">
        <v>45759</v>
      </c>
      <c r="F1080" s="45">
        <v>45759</v>
      </c>
      <c r="G1080" s="4" t="s">
        <v>2396</v>
      </c>
      <c r="H1080" s="4" t="s">
        <v>2397</v>
      </c>
      <c r="I1080" s="206">
        <v>45759</v>
      </c>
      <c r="J1080" s="206">
        <v>45759</v>
      </c>
      <c r="K1080" s="153">
        <v>40</v>
      </c>
      <c r="L1080" s="4" t="s">
        <v>1273</v>
      </c>
      <c r="M1080" s="35" t="s">
        <v>168</v>
      </c>
      <c r="N1080" s="35" t="s">
        <v>20</v>
      </c>
      <c r="O1080" s="3">
        <v>1</v>
      </c>
      <c r="P1080" s="124" t="s">
        <v>1761</v>
      </c>
      <c r="Q1080" s="40">
        <v>2</v>
      </c>
      <c r="R1080" s="4" t="s">
        <v>2227</v>
      </c>
      <c r="S1080" s="41">
        <f>RawDataGenPO[[#This Row],[Total price]]/RawDataGenPO[[#This Row],[Qty'']]</f>
        <v>2087.5</v>
      </c>
      <c r="T1080" s="46">
        <v>4175</v>
      </c>
      <c r="U1080" s="16"/>
      <c r="V1080" s="35" t="s">
        <v>1057</v>
      </c>
      <c r="W1080" s="146" t="s">
        <v>9</v>
      </c>
      <c r="X1080" s="4" t="s">
        <v>2398</v>
      </c>
      <c r="Y1080" s="167">
        <v>45779</v>
      </c>
      <c r="Z1080" s="167"/>
      <c r="AA1080" s="191">
        <f>IF(RawDataGenPO[[#This Row],[Date Gen PO]]="","",RawDataGenPO[[#This Row],[Date recive bill]]-RawDataGenPO[[#This Row],[Date Gen PO]])</f>
        <v>20</v>
      </c>
      <c r="AB1080" s="192" t="str">
        <f>IF(RawDataGenPO[[#This Row],[GRN-PO date (Day)]]&gt;RawDataGenPO[[#This Row],[Lead time delivery (day)]],"over deliverry","Ontime")</f>
        <v>Ontime</v>
      </c>
      <c r="AC1080" s="195"/>
    </row>
    <row r="1081" spans="1:29" ht="17.25" x14ac:dyDescent="0.25">
      <c r="A1081" s="4">
        <f>ROW()-ROW(RawDataGenPO[[#Headers],[No.]])</f>
        <v>1080</v>
      </c>
      <c r="B1081" s="162" t="s">
        <v>18</v>
      </c>
      <c r="C1081" s="296">
        <v>45759</v>
      </c>
      <c r="F1081" s="45">
        <v>45759</v>
      </c>
      <c r="G1081" s="4" t="s">
        <v>2396</v>
      </c>
      <c r="H1081" s="4" t="s">
        <v>2397</v>
      </c>
      <c r="I1081" s="206">
        <v>45777</v>
      </c>
      <c r="J1081" s="206">
        <v>45777</v>
      </c>
      <c r="K1081" s="153">
        <v>20</v>
      </c>
      <c r="L1081" s="4" t="s">
        <v>1273</v>
      </c>
      <c r="M1081" s="35" t="s">
        <v>168</v>
      </c>
      <c r="N1081" s="35" t="s">
        <v>20</v>
      </c>
      <c r="O1081" s="3">
        <v>2</v>
      </c>
      <c r="P1081" s="124" t="s">
        <v>1763</v>
      </c>
      <c r="Q1081" s="40">
        <v>2</v>
      </c>
      <c r="R1081" s="4" t="s">
        <v>2227</v>
      </c>
      <c r="S1081" s="41">
        <f>RawDataGenPO[[#This Row],[Total price]]/RawDataGenPO[[#This Row],[Qty'']]</f>
        <v>2087.5</v>
      </c>
      <c r="T1081" s="46">
        <v>4175</v>
      </c>
      <c r="U1081" s="16"/>
      <c r="V1081" s="35" t="s">
        <v>1057</v>
      </c>
      <c r="W1081" s="146" t="s">
        <v>9</v>
      </c>
      <c r="X1081" s="4" t="s">
        <v>2398</v>
      </c>
      <c r="Y1081" s="167">
        <v>45779</v>
      </c>
      <c r="Z1081" s="167"/>
      <c r="AA1081" s="191">
        <f>IF(RawDataGenPO[[#This Row],[Date Gen PO]]="","",RawDataGenPO[[#This Row],[Date recive bill]]-RawDataGenPO[[#This Row],[Date Gen PO]])</f>
        <v>2</v>
      </c>
      <c r="AB1081" s="192" t="str">
        <f>IF(RawDataGenPO[[#This Row],[GRN-PO date (Day)]]&gt;RawDataGenPO[[#This Row],[Lead time delivery (day)]],"over deliverry","Ontime")</f>
        <v>Ontime</v>
      </c>
      <c r="AC1081" s="195"/>
    </row>
    <row r="1082" spans="1:29" ht="17.25" x14ac:dyDescent="0.25">
      <c r="A1082" s="4">
        <f>ROW()-ROW(RawDataGenPO[[#Headers],[No.]])</f>
        <v>1081</v>
      </c>
      <c r="B1082" s="162" t="s">
        <v>18</v>
      </c>
      <c r="C1082" s="296">
        <v>45769</v>
      </c>
      <c r="F1082" s="45">
        <v>45769</v>
      </c>
      <c r="G1082" s="4" t="s">
        <v>2399</v>
      </c>
      <c r="H1082" s="4" t="s">
        <v>2400</v>
      </c>
      <c r="I1082" s="206">
        <v>45777</v>
      </c>
      <c r="J1082" s="206">
        <v>45777</v>
      </c>
      <c r="K1082" s="153">
        <v>20</v>
      </c>
      <c r="L1082" s="4" t="s">
        <v>781</v>
      </c>
      <c r="M1082" s="35" t="s">
        <v>187</v>
      </c>
      <c r="N1082" s="35" t="s">
        <v>28</v>
      </c>
      <c r="O1082" s="3">
        <v>1</v>
      </c>
      <c r="P1082" s="124" t="s">
        <v>782</v>
      </c>
      <c r="Q1082" s="40">
        <v>10</v>
      </c>
      <c r="R1082" s="163" t="s">
        <v>221</v>
      </c>
      <c r="S1082" s="41">
        <f>RawDataGenPO[[#This Row],[Total price]]/RawDataGenPO[[#This Row],[Qty'']]</f>
        <v>3</v>
      </c>
      <c r="T1082" s="46">
        <v>30</v>
      </c>
      <c r="U1082" s="16"/>
      <c r="V1082" s="35" t="s">
        <v>263</v>
      </c>
      <c r="W1082" s="146" t="s">
        <v>9</v>
      </c>
      <c r="X1082" s="4" t="s">
        <v>2401</v>
      </c>
      <c r="Y1082" s="167">
        <v>45785</v>
      </c>
      <c r="Z1082" s="167"/>
      <c r="AA1082" s="191">
        <f>IF(RawDataGenPO[[#This Row],[Date Gen PO]]="","",RawDataGenPO[[#This Row],[Date recive bill]]-RawDataGenPO[[#This Row],[Date Gen PO]])</f>
        <v>8</v>
      </c>
      <c r="AB1082" s="192" t="str">
        <f>IF(RawDataGenPO[[#This Row],[GRN-PO date (Day)]]&gt;RawDataGenPO[[#This Row],[Lead time delivery (day)]],"over deliverry","Ontime")</f>
        <v>Ontime</v>
      </c>
      <c r="AC1082" s="195"/>
    </row>
    <row r="1083" spans="1:29" ht="17.25" x14ac:dyDescent="0.25">
      <c r="A1083" s="4">
        <f>ROW()-ROW(RawDataGenPO[[#Headers],[No.]])</f>
        <v>1082</v>
      </c>
      <c r="B1083" s="162" t="s">
        <v>18</v>
      </c>
      <c r="C1083" s="296">
        <v>45769</v>
      </c>
      <c r="F1083" s="45">
        <v>45769</v>
      </c>
      <c r="G1083" s="4" t="s">
        <v>2399</v>
      </c>
      <c r="H1083" s="4" t="s">
        <v>2400</v>
      </c>
      <c r="I1083" s="206">
        <v>45777</v>
      </c>
      <c r="J1083" s="206">
        <v>45777</v>
      </c>
      <c r="K1083" s="153">
        <v>20</v>
      </c>
      <c r="L1083" s="4" t="s">
        <v>793</v>
      </c>
      <c r="M1083" s="35" t="s">
        <v>187</v>
      </c>
      <c r="N1083" s="35" t="s">
        <v>28</v>
      </c>
      <c r="O1083" s="3">
        <v>2</v>
      </c>
      <c r="P1083" s="124" t="s">
        <v>794</v>
      </c>
      <c r="Q1083" s="40">
        <v>10</v>
      </c>
      <c r="R1083" s="163" t="s">
        <v>221</v>
      </c>
      <c r="S1083" s="41">
        <f>RawDataGenPO[[#This Row],[Total price]]/RawDataGenPO[[#This Row],[Qty'']]</f>
        <v>3</v>
      </c>
      <c r="T1083" s="46">
        <v>30</v>
      </c>
      <c r="U1083" s="16"/>
      <c r="V1083" s="35" t="s">
        <v>263</v>
      </c>
      <c r="W1083" s="146" t="s">
        <v>9</v>
      </c>
      <c r="X1083" s="4" t="s">
        <v>2401</v>
      </c>
      <c r="Y1083" s="167">
        <v>45785</v>
      </c>
      <c r="Z1083" s="167"/>
      <c r="AA1083" s="191">
        <f>IF(RawDataGenPO[[#This Row],[Date Gen PO]]="","",RawDataGenPO[[#This Row],[Date recive bill]]-RawDataGenPO[[#This Row],[Date Gen PO]])</f>
        <v>8</v>
      </c>
      <c r="AB1083" s="192" t="str">
        <f>IF(RawDataGenPO[[#This Row],[GRN-PO date (Day)]]&gt;RawDataGenPO[[#This Row],[Lead time delivery (day)]],"over deliverry","Ontime")</f>
        <v>Ontime</v>
      </c>
      <c r="AC1083" s="195"/>
    </row>
    <row r="1084" spans="1:29" ht="17.25" x14ac:dyDescent="0.25">
      <c r="A1084" s="4">
        <f>ROW()-ROW(RawDataGenPO[[#Headers],[No.]])</f>
        <v>1083</v>
      </c>
      <c r="B1084" s="162" t="s">
        <v>18</v>
      </c>
      <c r="C1084" s="296">
        <v>45769</v>
      </c>
      <c r="F1084" s="45">
        <v>45769</v>
      </c>
      <c r="G1084" s="4" t="s">
        <v>2399</v>
      </c>
      <c r="H1084" s="4" t="s">
        <v>2400</v>
      </c>
      <c r="I1084" s="206">
        <v>45777</v>
      </c>
      <c r="J1084" s="206">
        <v>45777</v>
      </c>
      <c r="K1084" s="153">
        <v>20</v>
      </c>
      <c r="L1084" s="4" t="s">
        <v>797</v>
      </c>
      <c r="M1084" s="35" t="s">
        <v>187</v>
      </c>
      <c r="N1084" s="35" t="s">
        <v>28</v>
      </c>
      <c r="O1084" s="3">
        <v>3</v>
      </c>
      <c r="P1084" s="124" t="s">
        <v>798</v>
      </c>
      <c r="Q1084" s="40">
        <v>10</v>
      </c>
      <c r="R1084" s="163" t="s">
        <v>221</v>
      </c>
      <c r="S1084" s="41">
        <f>RawDataGenPO[[#This Row],[Total price]]/RawDataGenPO[[#This Row],[Qty'']]</f>
        <v>10</v>
      </c>
      <c r="T1084" s="46">
        <v>100</v>
      </c>
      <c r="U1084" s="16"/>
      <c r="V1084" s="35" t="s">
        <v>263</v>
      </c>
      <c r="W1084" s="146" t="s">
        <v>9</v>
      </c>
      <c r="X1084" s="4" t="s">
        <v>2401</v>
      </c>
      <c r="Y1084" s="167">
        <v>45785</v>
      </c>
      <c r="Z1084" s="167"/>
      <c r="AA1084" s="191">
        <f>IF(RawDataGenPO[[#This Row],[Date Gen PO]]="","",RawDataGenPO[[#This Row],[Date recive bill]]-RawDataGenPO[[#This Row],[Date Gen PO]])</f>
        <v>8</v>
      </c>
      <c r="AB1084" s="192" t="str">
        <f>IF(RawDataGenPO[[#This Row],[GRN-PO date (Day)]]&gt;RawDataGenPO[[#This Row],[Lead time delivery (day)]],"over deliverry","Ontime")</f>
        <v>Ontime</v>
      </c>
      <c r="AC1084" s="195"/>
    </row>
    <row r="1085" spans="1:29" ht="17.25" x14ac:dyDescent="0.25">
      <c r="A1085" s="4">
        <f>ROW()-ROW(RawDataGenPO[[#Headers],[No.]])</f>
        <v>1084</v>
      </c>
      <c r="B1085" s="162" t="s">
        <v>18</v>
      </c>
      <c r="C1085" s="296">
        <v>45769</v>
      </c>
      <c r="F1085" s="45">
        <v>45769</v>
      </c>
      <c r="G1085" s="4" t="s">
        <v>2399</v>
      </c>
      <c r="H1085" s="4" t="s">
        <v>2400</v>
      </c>
      <c r="I1085" s="206">
        <v>45777</v>
      </c>
      <c r="J1085" s="206">
        <v>45777</v>
      </c>
      <c r="K1085" s="153">
        <v>20</v>
      </c>
      <c r="L1085" s="4" t="s">
        <v>2402</v>
      </c>
      <c r="M1085" s="35" t="s">
        <v>187</v>
      </c>
      <c r="N1085" s="35" t="s">
        <v>28</v>
      </c>
      <c r="O1085" s="3">
        <v>4</v>
      </c>
      <c r="P1085" s="124" t="s">
        <v>2403</v>
      </c>
      <c r="Q1085" s="40">
        <v>10</v>
      </c>
      <c r="R1085" s="163" t="s">
        <v>221</v>
      </c>
      <c r="S1085" s="41">
        <f>RawDataGenPO[[#This Row],[Total price]]/RawDataGenPO[[#This Row],[Qty'']]</f>
        <v>15</v>
      </c>
      <c r="T1085" s="46">
        <v>150</v>
      </c>
      <c r="U1085" s="16"/>
      <c r="V1085" s="35" t="s">
        <v>263</v>
      </c>
      <c r="W1085" s="146" t="s">
        <v>9</v>
      </c>
      <c r="X1085" s="4" t="s">
        <v>2401</v>
      </c>
      <c r="Y1085" s="167">
        <v>45785</v>
      </c>
      <c r="Z1085" s="167"/>
      <c r="AA1085" s="191">
        <f>IF(RawDataGenPO[[#This Row],[Date Gen PO]]="","",RawDataGenPO[[#This Row],[Date recive bill]]-RawDataGenPO[[#This Row],[Date Gen PO]])</f>
        <v>8</v>
      </c>
      <c r="AB1085" s="192" t="str">
        <f>IF(RawDataGenPO[[#This Row],[GRN-PO date (Day)]]&gt;RawDataGenPO[[#This Row],[Lead time delivery (day)]],"over deliverry","Ontime")</f>
        <v>Ontime</v>
      </c>
      <c r="AC1085" s="195"/>
    </row>
    <row r="1086" spans="1:29" ht="17.25" x14ac:dyDescent="0.25">
      <c r="A1086" s="4">
        <f>ROW()-ROW(RawDataGenPO[[#Headers],[No.]])</f>
        <v>1085</v>
      </c>
      <c r="B1086" s="162" t="s">
        <v>18</v>
      </c>
      <c r="C1086" s="296">
        <v>45769</v>
      </c>
      <c r="F1086" s="45">
        <v>45769</v>
      </c>
      <c r="G1086" s="4" t="s">
        <v>2399</v>
      </c>
      <c r="H1086" s="4" t="s">
        <v>2404</v>
      </c>
      <c r="I1086" s="206">
        <v>45777</v>
      </c>
      <c r="J1086" s="206">
        <v>45777</v>
      </c>
      <c r="K1086" s="153">
        <v>20</v>
      </c>
      <c r="L1086" s="4" t="s">
        <v>454</v>
      </c>
      <c r="M1086" s="35" t="s">
        <v>187</v>
      </c>
      <c r="N1086" s="35" t="s">
        <v>28</v>
      </c>
      <c r="O1086" s="3">
        <v>1</v>
      </c>
      <c r="P1086" s="124" t="s">
        <v>455</v>
      </c>
      <c r="Q1086" s="40">
        <v>20</v>
      </c>
      <c r="R1086" s="163" t="s">
        <v>221</v>
      </c>
      <c r="S1086" s="41">
        <f>RawDataGenPO[[#This Row],[Total price]]/RawDataGenPO[[#This Row],[Qty'']]</f>
        <v>30</v>
      </c>
      <c r="T1086" s="46">
        <v>600</v>
      </c>
      <c r="U1086" s="16"/>
      <c r="V1086" s="35" t="s">
        <v>358</v>
      </c>
      <c r="W1086" s="146" t="s">
        <v>9</v>
      </c>
      <c r="X1086" s="4" t="s">
        <v>2405</v>
      </c>
      <c r="Y1086" s="167">
        <v>45797</v>
      </c>
      <c r="Z1086" s="167"/>
      <c r="AA1086" s="191">
        <f>IF(RawDataGenPO[[#This Row],[Date Gen PO]]="","",RawDataGenPO[[#This Row],[Date recive bill]]-RawDataGenPO[[#This Row],[Date Gen PO]])</f>
        <v>20</v>
      </c>
      <c r="AB1086" s="192" t="str">
        <f>IF(RawDataGenPO[[#This Row],[GRN-PO date (Day)]]&gt;RawDataGenPO[[#This Row],[Lead time delivery (day)]],"over deliverry","Ontime")</f>
        <v>Ontime</v>
      </c>
      <c r="AC1086" s="195"/>
    </row>
    <row r="1087" spans="1:29" ht="17.25" x14ac:dyDescent="0.25">
      <c r="A1087" s="4">
        <f>ROW()-ROW(RawDataGenPO[[#Headers],[No.]])</f>
        <v>1086</v>
      </c>
      <c r="B1087" s="162" t="s">
        <v>18</v>
      </c>
      <c r="C1087" s="296">
        <v>45769</v>
      </c>
      <c r="F1087" s="45">
        <v>45769</v>
      </c>
      <c r="G1087" s="4" t="s">
        <v>2399</v>
      </c>
      <c r="H1087" s="4" t="s">
        <v>2400</v>
      </c>
      <c r="I1087" s="206">
        <v>45777</v>
      </c>
      <c r="J1087" s="206">
        <v>45777</v>
      </c>
      <c r="K1087" s="153">
        <v>20</v>
      </c>
      <c r="L1087" s="4" t="s">
        <v>2406</v>
      </c>
      <c r="M1087" s="35" t="s">
        <v>187</v>
      </c>
      <c r="N1087" s="35" t="s">
        <v>28</v>
      </c>
      <c r="O1087" s="3">
        <v>5</v>
      </c>
      <c r="P1087" s="124" t="s">
        <v>2407</v>
      </c>
      <c r="Q1087" s="40">
        <v>10</v>
      </c>
      <c r="R1087" s="163" t="s">
        <v>221</v>
      </c>
      <c r="S1087" s="41">
        <f>RawDataGenPO[[#This Row],[Total price]]/RawDataGenPO[[#This Row],[Qty'']]</f>
        <v>3.8</v>
      </c>
      <c r="T1087" s="46">
        <v>38</v>
      </c>
      <c r="U1087" s="16"/>
      <c r="V1087" s="35" t="s">
        <v>263</v>
      </c>
      <c r="W1087" s="146" t="s">
        <v>9</v>
      </c>
      <c r="X1087" s="4" t="s">
        <v>2401</v>
      </c>
      <c r="Y1087" s="167">
        <v>45785</v>
      </c>
      <c r="Z1087" s="167"/>
      <c r="AA1087" s="191">
        <f>IF(RawDataGenPO[[#This Row],[Date Gen PO]]="","",RawDataGenPO[[#This Row],[Date recive bill]]-RawDataGenPO[[#This Row],[Date Gen PO]])</f>
        <v>8</v>
      </c>
      <c r="AB1087" s="192" t="str">
        <f>IF(RawDataGenPO[[#This Row],[GRN-PO date (Day)]]&gt;RawDataGenPO[[#This Row],[Lead time delivery (day)]],"over deliverry","Ontime")</f>
        <v>Ontime</v>
      </c>
      <c r="AC1087" s="195"/>
    </row>
    <row r="1088" spans="1:29" ht="17.25" x14ac:dyDescent="0.25">
      <c r="A1088" s="4">
        <f>ROW()-ROW(RawDataGenPO[[#Headers],[No.]])</f>
        <v>1087</v>
      </c>
      <c r="B1088" s="162" t="s">
        <v>18</v>
      </c>
      <c r="C1088" s="296">
        <v>45769</v>
      </c>
      <c r="F1088" s="45">
        <v>45769</v>
      </c>
      <c r="G1088" s="4" t="s">
        <v>2408</v>
      </c>
      <c r="H1088" s="4" t="s">
        <v>2400</v>
      </c>
      <c r="I1088" s="206">
        <v>45777</v>
      </c>
      <c r="J1088" s="206">
        <v>45777</v>
      </c>
      <c r="K1088" s="153">
        <v>20</v>
      </c>
      <c r="L1088" s="4" t="s">
        <v>771</v>
      </c>
      <c r="M1088" s="35" t="s">
        <v>187</v>
      </c>
      <c r="N1088" s="35" t="s">
        <v>28</v>
      </c>
      <c r="O1088" s="3">
        <v>6</v>
      </c>
      <c r="P1088" s="124" t="s">
        <v>772</v>
      </c>
      <c r="Q1088" s="40">
        <v>6</v>
      </c>
      <c r="R1088" s="163" t="s">
        <v>221</v>
      </c>
      <c r="S1088" s="41">
        <f>RawDataGenPO[[#This Row],[Total price]]/RawDataGenPO[[#This Row],[Qty'']]</f>
        <v>135</v>
      </c>
      <c r="T1088" s="46">
        <v>810</v>
      </c>
      <c r="U1088" s="16"/>
      <c r="V1088" s="35" t="s">
        <v>263</v>
      </c>
      <c r="W1088" s="146" t="s">
        <v>9</v>
      </c>
      <c r="X1088" s="4" t="s">
        <v>2401</v>
      </c>
      <c r="Y1088" s="167">
        <v>45785</v>
      </c>
      <c r="Z1088" s="167"/>
      <c r="AA1088" s="191">
        <f>IF(RawDataGenPO[[#This Row],[Date Gen PO]]="","",RawDataGenPO[[#This Row],[Date recive bill]]-RawDataGenPO[[#This Row],[Date Gen PO]])</f>
        <v>8</v>
      </c>
      <c r="AB1088" s="192" t="str">
        <f>IF(RawDataGenPO[[#This Row],[GRN-PO date (Day)]]&gt;RawDataGenPO[[#This Row],[Lead time delivery (day)]],"over deliverry","Ontime")</f>
        <v>Ontime</v>
      </c>
      <c r="AC1088" s="195"/>
    </row>
    <row r="1089" spans="1:29" ht="17.25" x14ac:dyDescent="0.25">
      <c r="A1089" s="4">
        <f>ROW()-ROW(RawDataGenPO[[#Headers],[No.]])</f>
        <v>1088</v>
      </c>
      <c r="B1089" s="162" t="s">
        <v>18</v>
      </c>
      <c r="C1089" s="296">
        <v>45769</v>
      </c>
      <c r="F1089" s="45">
        <v>45769</v>
      </c>
      <c r="G1089" s="4" t="s">
        <v>2408</v>
      </c>
      <c r="H1089" s="4" t="s">
        <v>2404</v>
      </c>
      <c r="I1089" s="206">
        <v>45777</v>
      </c>
      <c r="J1089" s="206">
        <v>45777</v>
      </c>
      <c r="K1089" s="153">
        <v>20</v>
      </c>
      <c r="L1089" s="4" t="s">
        <v>962</v>
      </c>
      <c r="M1089" s="35" t="s">
        <v>187</v>
      </c>
      <c r="N1089" s="35" t="s">
        <v>28</v>
      </c>
      <c r="O1089" s="3">
        <v>2</v>
      </c>
      <c r="P1089" s="124" t="s">
        <v>963</v>
      </c>
      <c r="Q1089" s="40">
        <v>4</v>
      </c>
      <c r="R1089" s="163" t="s">
        <v>221</v>
      </c>
      <c r="S1089" s="41">
        <f>RawDataGenPO[[#This Row],[Total price]]/RawDataGenPO[[#This Row],[Qty'']]</f>
        <v>315</v>
      </c>
      <c r="T1089" s="46">
        <v>1260</v>
      </c>
      <c r="U1089" s="16"/>
      <c r="V1089" s="35" t="s">
        <v>358</v>
      </c>
      <c r="W1089" s="146" t="s">
        <v>9</v>
      </c>
      <c r="X1089" s="4" t="s">
        <v>2405</v>
      </c>
      <c r="Y1089" s="167">
        <v>45797</v>
      </c>
      <c r="Z1089" s="167"/>
      <c r="AA1089" s="191">
        <f>IF(RawDataGenPO[[#This Row],[Date Gen PO]]="","",RawDataGenPO[[#This Row],[Date recive bill]]-RawDataGenPO[[#This Row],[Date Gen PO]])</f>
        <v>20</v>
      </c>
      <c r="AB1089" s="192" t="str">
        <f>IF(RawDataGenPO[[#This Row],[GRN-PO date (Day)]]&gt;RawDataGenPO[[#This Row],[Lead time delivery (day)]],"over deliverry","Ontime")</f>
        <v>Ontime</v>
      </c>
      <c r="AC1089" s="195"/>
    </row>
    <row r="1090" spans="1:29" ht="17.25" x14ac:dyDescent="0.25">
      <c r="A1090" s="4">
        <f>ROW()-ROW(RawDataGenPO[[#Headers],[No.]])</f>
        <v>1089</v>
      </c>
      <c r="B1090" s="162" t="s">
        <v>18</v>
      </c>
      <c r="C1090" s="296">
        <v>45769</v>
      </c>
      <c r="F1090" s="45">
        <v>45769</v>
      </c>
      <c r="G1090" s="4" t="s">
        <v>2409</v>
      </c>
      <c r="H1090" s="4" t="s">
        <v>2404</v>
      </c>
      <c r="I1090" s="206">
        <v>45777</v>
      </c>
      <c r="J1090" s="206">
        <v>45777</v>
      </c>
      <c r="K1090" s="153">
        <v>20</v>
      </c>
      <c r="L1090" s="4" t="s">
        <v>1601</v>
      </c>
      <c r="M1090" s="35" t="s">
        <v>187</v>
      </c>
      <c r="N1090" s="35" t="s">
        <v>28</v>
      </c>
      <c r="O1090" s="3">
        <v>3</v>
      </c>
      <c r="P1090" s="124" t="s">
        <v>1602</v>
      </c>
      <c r="Q1090" s="40">
        <v>10</v>
      </c>
      <c r="R1090" s="163" t="s">
        <v>221</v>
      </c>
      <c r="S1090" s="41">
        <f>RawDataGenPO[[#This Row],[Total price]]/RawDataGenPO[[#This Row],[Qty'']]</f>
        <v>170</v>
      </c>
      <c r="T1090" s="46">
        <v>1700</v>
      </c>
      <c r="U1090" s="16"/>
      <c r="V1090" s="35" t="s">
        <v>358</v>
      </c>
      <c r="W1090" s="146" t="s">
        <v>9</v>
      </c>
      <c r="X1090" s="4" t="s">
        <v>2405</v>
      </c>
      <c r="Y1090" s="167">
        <v>45797</v>
      </c>
      <c r="Z1090" s="167"/>
      <c r="AA1090" s="191">
        <f>IF(RawDataGenPO[[#This Row],[Date Gen PO]]="","",RawDataGenPO[[#This Row],[Date recive bill]]-RawDataGenPO[[#This Row],[Date Gen PO]])</f>
        <v>20</v>
      </c>
      <c r="AB1090" s="192" t="str">
        <f>IF(RawDataGenPO[[#This Row],[GRN-PO date (Day)]]&gt;RawDataGenPO[[#This Row],[Lead time delivery (day)]],"over deliverry","Ontime")</f>
        <v>Ontime</v>
      </c>
      <c r="AC1090" s="195"/>
    </row>
    <row r="1091" spans="1:29" ht="17.25" x14ac:dyDescent="0.25">
      <c r="A1091" s="4">
        <f>ROW()-ROW(RawDataGenPO[[#Headers],[No.]])</f>
        <v>1090</v>
      </c>
      <c r="B1091" s="162" t="s">
        <v>18</v>
      </c>
      <c r="C1091" s="296">
        <v>45769</v>
      </c>
      <c r="F1091" s="45">
        <v>45769</v>
      </c>
      <c r="G1091" s="4" t="s">
        <v>2410</v>
      </c>
      <c r="H1091" s="4" t="s">
        <v>2400</v>
      </c>
      <c r="I1091" s="206">
        <v>45777</v>
      </c>
      <c r="J1091" s="206">
        <v>45777</v>
      </c>
      <c r="K1091" s="153">
        <v>20</v>
      </c>
      <c r="L1091" s="4" t="s">
        <v>741</v>
      </c>
      <c r="M1091" s="35" t="s">
        <v>187</v>
      </c>
      <c r="N1091" s="35" t="s">
        <v>28</v>
      </c>
      <c r="O1091" s="3">
        <v>7</v>
      </c>
      <c r="P1091" s="124" t="s">
        <v>742</v>
      </c>
      <c r="Q1091" s="40">
        <v>12</v>
      </c>
      <c r="R1091" s="163" t="s">
        <v>221</v>
      </c>
      <c r="S1091" s="41">
        <f>RawDataGenPO[[#This Row],[Total price]]/RawDataGenPO[[#This Row],[Qty'']]</f>
        <v>130</v>
      </c>
      <c r="T1091" s="46">
        <v>1560</v>
      </c>
      <c r="U1091" s="16"/>
      <c r="V1091" s="35" t="s">
        <v>263</v>
      </c>
      <c r="W1091" s="146" t="s">
        <v>9</v>
      </c>
      <c r="X1091" s="4" t="s">
        <v>2401</v>
      </c>
      <c r="Y1091" s="167">
        <v>45785</v>
      </c>
      <c r="Z1091" s="167"/>
      <c r="AA1091" s="191">
        <f>IF(RawDataGenPO[[#This Row],[Date Gen PO]]="","",RawDataGenPO[[#This Row],[Date recive bill]]-RawDataGenPO[[#This Row],[Date Gen PO]])</f>
        <v>8</v>
      </c>
      <c r="AB1091" s="192" t="str">
        <f>IF(RawDataGenPO[[#This Row],[GRN-PO date (Day)]]&gt;RawDataGenPO[[#This Row],[Lead time delivery (day)]],"over deliverry","Ontime")</f>
        <v>Ontime</v>
      </c>
      <c r="AC1091" s="195"/>
    </row>
    <row r="1092" spans="1:29" ht="17.25" x14ac:dyDescent="0.25">
      <c r="A1092" s="4">
        <f>ROW()-ROW(RawDataGenPO[[#Headers],[No.]])</f>
        <v>1091</v>
      </c>
      <c r="B1092" s="162" t="s">
        <v>18</v>
      </c>
      <c r="C1092" s="296">
        <v>45769</v>
      </c>
      <c r="F1092" s="45">
        <v>45769</v>
      </c>
      <c r="G1092" s="4" t="s">
        <v>2411</v>
      </c>
      <c r="H1092" s="4" t="s">
        <v>2412</v>
      </c>
      <c r="I1092" s="206">
        <v>45777</v>
      </c>
      <c r="J1092" s="206">
        <v>45777</v>
      </c>
      <c r="K1092" s="153">
        <v>20</v>
      </c>
      <c r="L1092" s="4" t="s">
        <v>186</v>
      </c>
      <c r="M1092" s="35" t="s">
        <v>187</v>
      </c>
      <c r="N1092" s="35" t="s">
        <v>27</v>
      </c>
      <c r="O1092" s="3">
        <v>1</v>
      </c>
      <c r="P1092" s="124" t="s">
        <v>2413</v>
      </c>
      <c r="Q1092" s="40">
        <v>30</v>
      </c>
      <c r="R1092" s="163" t="s">
        <v>221</v>
      </c>
      <c r="S1092" s="41">
        <f>RawDataGenPO[[#This Row],[Total price]]/RawDataGenPO[[#This Row],[Qty'']]</f>
        <v>63</v>
      </c>
      <c r="T1092" s="46">
        <v>1890</v>
      </c>
      <c r="U1092" s="16"/>
      <c r="V1092" s="35" t="s">
        <v>162</v>
      </c>
      <c r="W1092" s="146" t="s">
        <v>9</v>
      </c>
      <c r="X1092" s="4" t="s">
        <v>2414</v>
      </c>
      <c r="Y1092" s="167">
        <v>45780</v>
      </c>
      <c r="Z1092" s="167"/>
      <c r="AA1092" s="191">
        <f>IF(RawDataGenPO[[#This Row],[Date Gen PO]]="","",RawDataGenPO[[#This Row],[Date recive bill]]-RawDataGenPO[[#This Row],[Date Gen PO]])</f>
        <v>3</v>
      </c>
      <c r="AB1092" s="192" t="str">
        <f>IF(RawDataGenPO[[#This Row],[GRN-PO date (Day)]]&gt;RawDataGenPO[[#This Row],[Lead time delivery (day)]],"over deliverry","Ontime")</f>
        <v>Ontime</v>
      </c>
      <c r="AC1092" s="195"/>
    </row>
    <row r="1093" spans="1:29" ht="17.25" x14ac:dyDescent="0.25">
      <c r="A1093" s="4">
        <f>ROW()-ROW(RawDataGenPO[[#Headers],[No.]])</f>
        <v>1092</v>
      </c>
      <c r="B1093" s="162" t="s">
        <v>18</v>
      </c>
      <c r="C1093" s="296">
        <v>45769</v>
      </c>
      <c r="F1093" s="45">
        <v>45769</v>
      </c>
      <c r="G1093" s="4" t="s">
        <v>2411</v>
      </c>
      <c r="H1093" s="4" t="s">
        <v>2415</v>
      </c>
      <c r="I1093" s="206">
        <v>45777</v>
      </c>
      <c r="J1093" s="206">
        <v>45777</v>
      </c>
      <c r="K1093" s="153">
        <v>20</v>
      </c>
      <c r="L1093" s="4" t="s">
        <v>189</v>
      </c>
      <c r="M1093" s="35" t="s">
        <v>187</v>
      </c>
      <c r="N1093" s="162" t="s">
        <v>27</v>
      </c>
      <c r="O1093" s="3">
        <v>1</v>
      </c>
      <c r="P1093" s="124" t="s">
        <v>190</v>
      </c>
      <c r="Q1093" s="40">
        <v>40</v>
      </c>
      <c r="R1093" s="163" t="s">
        <v>221</v>
      </c>
      <c r="S1093" s="41">
        <f>RawDataGenPO[[#This Row],[Total price]]/RawDataGenPO[[#This Row],[Qty'']]</f>
        <v>185</v>
      </c>
      <c r="T1093" s="46">
        <v>7400</v>
      </c>
      <c r="U1093" s="16"/>
      <c r="V1093" s="35" t="s">
        <v>150</v>
      </c>
      <c r="W1093" s="146" t="s">
        <v>9</v>
      </c>
      <c r="X1093" s="4" t="s">
        <v>2416</v>
      </c>
      <c r="Y1093" s="167">
        <v>45785</v>
      </c>
      <c r="Z1093" s="167"/>
      <c r="AA1093" s="191">
        <f>IF(RawDataGenPO[[#This Row],[Date Gen PO]]="","",RawDataGenPO[[#This Row],[Date recive bill]]-RawDataGenPO[[#This Row],[Date Gen PO]])</f>
        <v>8</v>
      </c>
      <c r="AB1093" s="192" t="str">
        <f>IF(RawDataGenPO[[#This Row],[GRN-PO date (Day)]]&gt;RawDataGenPO[[#This Row],[Lead time delivery (day)]],"over deliverry","Ontime")</f>
        <v>Ontime</v>
      </c>
      <c r="AC1093" s="195"/>
    </row>
    <row r="1094" spans="1:29" ht="17.25" x14ac:dyDescent="0.25">
      <c r="A1094" s="4">
        <f>ROW()-ROW(RawDataGenPO[[#Headers],[No.]])</f>
        <v>1093</v>
      </c>
      <c r="B1094" s="162" t="s">
        <v>18</v>
      </c>
      <c r="C1094" s="296">
        <v>45769</v>
      </c>
      <c r="F1094" s="45">
        <v>45769</v>
      </c>
      <c r="G1094" s="4" t="s">
        <v>2411</v>
      </c>
      <c r="H1094" s="4" t="s">
        <v>2415</v>
      </c>
      <c r="I1094" s="206">
        <v>45777</v>
      </c>
      <c r="J1094" s="206">
        <v>45777</v>
      </c>
      <c r="K1094" s="153">
        <v>20</v>
      </c>
      <c r="L1094" s="4" t="s">
        <v>1246</v>
      </c>
      <c r="M1094" s="35" t="s">
        <v>187</v>
      </c>
      <c r="N1094" s="35" t="s">
        <v>27</v>
      </c>
      <c r="O1094" s="3">
        <v>1</v>
      </c>
      <c r="P1094" s="124" t="s">
        <v>1247</v>
      </c>
      <c r="Q1094" s="40">
        <v>20</v>
      </c>
      <c r="R1094" s="163" t="s">
        <v>221</v>
      </c>
      <c r="S1094" s="41">
        <f>RawDataGenPO[[#This Row],[Total price]]/RawDataGenPO[[#This Row],[Qty'']]</f>
        <v>14</v>
      </c>
      <c r="T1094" s="46">
        <v>280</v>
      </c>
      <c r="U1094" s="16"/>
      <c r="V1094" s="35" t="s">
        <v>150</v>
      </c>
      <c r="W1094" s="146" t="s">
        <v>9</v>
      </c>
      <c r="X1094" s="4" t="s">
        <v>2416</v>
      </c>
      <c r="Y1094" s="167">
        <v>45785</v>
      </c>
      <c r="Z1094" s="167"/>
      <c r="AA1094" s="191">
        <f>IF(RawDataGenPO[[#This Row],[Date Gen PO]]="","",RawDataGenPO[[#This Row],[Date recive bill]]-RawDataGenPO[[#This Row],[Date Gen PO]])</f>
        <v>8</v>
      </c>
      <c r="AB1094" s="192" t="str">
        <f>IF(RawDataGenPO[[#This Row],[GRN-PO date (Day)]]&gt;RawDataGenPO[[#This Row],[Lead time delivery (day)]],"over deliverry","Ontime")</f>
        <v>Ontime</v>
      </c>
      <c r="AC1094" s="195"/>
    </row>
    <row r="1095" spans="1:29" ht="17.25" x14ac:dyDescent="0.25">
      <c r="A1095" s="4">
        <f>ROW()-ROW(RawDataGenPO[[#Headers],[No.]])</f>
        <v>1094</v>
      </c>
      <c r="B1095" s="162" t="s">
        <v>18</v>
      </c>
      <c r="C1095" s="296">
        <v>45769</v>
      </c>
      <c r="F1095" s="45">
        <v>45769</v>
      </c>
      <c r="G1095" s="4" t="s">
        <v>2411</v>
      </c>
      <c r="H1095" s="4" t="s">
        <v>2412</v>
      </c>
      <c r="I1095" s="206">
        <v>45777</v>
      </c>
      <c r="J1095" s="206">
        <v>45777</v>
      </c>
      <c r="K1095" s="153">
        <v>20</v>
      </c>
      <c r="L1095" s="4" t="s">
        <v>995</v>
      </c>
      <c r="M1095" s="35" t="s">
        <v>187</v>
      </c>
      <c r="N1095" s="162" t="s">
        <v>27</v>
      </c>
      <c r="O1095" s="3">
        <v>1</v>
      </c>
      <c r="P1095" s="124" t="s">
        <v>996</v>
      </c>
      <c r="Q1095" s="40">
        <v>5</v>
      </c>
      <c r="R1095" s="163" t="s">
        <v>221</v>
      </c>
      <c r="S1095" s="41">
        <f>RawDataGenPO[[#This Row],[Total price]]/RawDataGenPO[[#This Row],[Qty'']]</f>
        <v>320</v>
      </c>
      <c r="T1095" s="46">
        <v>1600</v>
      </c>
      <c r="U1095" s="16"/>
      <c r="V1095" s="35" t="s">
        <v>162</v>
      </c>
      <c r="W1095" s="146" t="s">
        <v>9</v>
      </c>
      <c r="X1095" s="4" t="s">
        <v>2414</v>
      </c>
      <c r="Y1095" s="167">
        <v>45780</v>
      </c>
      <c r="Z1095" s="167"/>
      <c r="AA1095" s="191">
        <f>IF(RawDataGenPO[[#This Row],[Date Gen PO]]="","",RawDataGenPO[[#This Row],[Date recive bill]]-RawDataGenPO[[#This Row],[Date Gen PO]])</f>
        <v>3</v>
      </c>
      <c r="AB1095" s="192" t="str">
        <f>IF(RawDataGenPO[[#This Row],[GRN-PO date (Day)]]&gt;RawDataGenPO[[#This Row],[Lead time delivery (day)]],"over deliverry","Ontime")</f>
        <v>Ontime</v>
      </c>
      <c r="AC1095" s="195"/>
    </row>
    <row r="1096" spans="1:29" ht="17.25" x14ac:dyDescent="0.25">
      <c r="A1096" s="4">
        <f>ROW()-ROW(RawDataGenPO[[#Headers],[No.]])</f>
        <v>1095</v>
      </c>
      <c r="B1096" s="162" t="s">
        <v>18</v>
      </c>
      <c r="C1096" s="296">
        <v>45769</v>
      </c>
      <c r="F1096" s="45">
        <v>45769</v>
      </c>
      <c r="G1096" s="4" t="s">
        <v>2411</v>
      </c>
      <c r="H1096" s="4" t="s">
        <v>2412</v>
      </c>
      <c r="I1096" s="206">
        <v>45777</v>
      </c>
      <c r="J1096" s="206">
        <v>45777</v>
      </c>
      <c r="K1096" s="153">
        <v>20</v>
      </c>
      <c r="L1096" s="4" t="s">
        <v>997</v>
      </c>
      <c r="M1096" s="35" t="s">
        <v>187</v>
      </c>
      <c r="N1096" s="162" t="s">
        <v>27</v>
      </c>
      <c r="O1096" s="3">
        <v>1</v>
      </c>
      <c r="P1096" s="124" t="s">
        <v>998</v>
      </c>
      <c r="Q1096" s="40">
        <v>5</v>
      </c>
      <c r="R1096" s="163" t="s">
        <v>221</v>
      </c>
      <c r="S1096" s="41">
        <f>RawDataGenPO[[#This Row],[Total price]]/RawDataGenPO[[#This Row],[Qty'']]</f>
        <v>320</v>
      </c>
      <c r="T1096" s="46">
        <v>1600</v>
      </c>
      <c r="U1096" s="16"/>
      <c r="V1096" s="35" t="s">
        <v>162</v>
      </c>
      <c r="W1096" s="146" t="s">
        <v>9</v>
      </c>
      <c r="X1096" s="4" t="s">
        <v>2414</v>
      </c>
      <c r="Y1096" s="167">
        <v>45780</v>
      </c>
      <c r="Z1096" s="167"/>
      <c r="AA1096" s="191">
        <f>IF(RawDataGenPO[[#This Row],[Date Gen PO]]="","",RawDataGenPO[[#This Row],[Date recive bill]]-RawDataGenPO[[#This Row],[Date Gen PO]])</f>
        <v>3</v>
      </c>
      <c r="AB1096" s="192" t="str">
        <f>IF(RawDataGenPO[[#This Row],[GRN-PO date (Day)]]&gt;RawDataGenPO[[#This Row],[Lead time delivery (day)]],"over deliverry","Ontime")</f>
        <v>Ontime</v>
      </c>
      <c r="AC1096" s="195"/>
    </row>
    <row r="1097" spans="1:29" ht="17.25" x14ac:dyDescent="0.25">
      <c r="A1097" s="4">
        <f>ROW()-ROW(RawDataGenPO[[#Headers],[No.]])</f>
        <v>1096</v>
      </c>
      <c r="B1097" s="162" t="s">
        <v>18</v>
      </c>
      <c r="C1097" s="296">
        <v>45769</v>
      </c>
      <c r="F1097" s="45">
        <v>45769</v>
      </c>
      <c r="G1097" s="4" t="s">
        <v>2417</v>
      </c>
      <c r="H1097" s="4" t="s">
        <v>2418</v>
      </c>
      <c r="I1097" s="206">
        <v>45777</v>
      </c>
      <c r="J1097" s="206">
        <v>45777</v>
      </c>
      <c r="K1097" s="153">
        <v>20</v>
      </c>
      <c r="L1097" s="4" t="s">
        <v>1120</v>
      </c>
      <c r="M1097" s="35" t="s">
        <v>187</v>
      </c>
      <c r="N1097" s="35" t="s">
        <v>23</v>
      </c>
      <c r="O1097" s="3">
        <v>1</v>
      </c>
      <c r="P1097" s="124" t="s">
        <v>1121</v>
      </c>
      <c r="Q1097" s="40">
        <v>4</v>
      </c>
      <c r="R1097" s="163" t="s">
        <v>221</v>
      </c>
      <c r="S1097" s="41">
        <f>RawDataGenPO[[#This Row],[Total price]]/RawDataGenPO[[#This Row],[Qty'']]</f>
        <v>3600</v>
      </c>
      <c r="T1097" s="46">
        <v>14400</v>
      </c>
      <c r="U1097" s="16"/>
      <c r="V1097" s="35" t="s">
        <v>156</v>
      </c>
      <c r="W1097" s="146" t="s">
        <v>9</v>
      </c>
      <c r="X1097" s="4" t="s">
        <v>2419</v>
      </c>
      <c r="Y1097" s="167">
        <v>45779</v>
      </c>
      <c r="Z1097" s="167"/>
      <c r="AA1097" s="191">
        <f>IF(RawDataGenPO[[#This Row],[Date Gen PO]]="","",RawDataGenPO[[#This Row],[Date recive bill]]-RawDataGenPO[[#This Row],[Date Gen PO]])</f>
        <v>2</v>
      </c>
      <c r="AB1097" s="192" t="str">
        <f>IF(RawDataGenPO[[#This Row],[GRN-PO date (Day)]]&gt;RawDataGenPO[[#This Row],[Lead time delivery (day)]],"over deliverry","Ontime")</f>
        <v>Ontime</v>
      </c>
      <c r="AC1097" s="195"/>
    </row>
    <row r="1098" spans="1:29" ht="17.25" x14ac:dyDescent="0.25">
      <c r="A1098" s="4">
        <f>ROW()-ROW(RawDataGenPO[[#Headers],[No.]])</f>
        <v>1097</v>
      </c>
      <c r="B1098" s="162" t="s">
        <v>18</v>
      </c>
      <c r="C1098" s="296">
        <v>45769</v>
      </c>
      <c r="F1098" s="45">
        <v>45769</v>
      </c>
      <c r="G1098" s="4" t="s">
        <v>2420</v>
      </c>
      <c r="H1098" s="4" t="s">
        <v>2421</v>
      </c>
      <c r="I1098" s="206">
        <v>45777</v>
      </c>
      <c r="J1098" s="206">
        <v>45777</v>
      </c>
      <c r="K1098" s="153">
        <v>20</v>
      </c>
      <c r="L1098" s="4" t="s">
        <v>2292</v>
      </c>
      <c r="M1098" s="35" t="s">
        <v>240</v>
      </c>
      <c r="N1098" s="35" t="s">
        <v>21</v>
      </c>
      <c r="O1098" s="3">
        <v>1</v>
      </c>
      <c r="P1098" s="124" t="s">
        <v>2293</v>
      </c>
      <c r="Q1098" s="40">
        <v>200</v>
      </c>
      <c r="R1098" s="4" t="s">
        <v>304</v>
      </c>
      <c r="S1098" s="41">
        <f>RawDataGenPO[[#This Row],[Total price]]/RawDataGenPO[[#This Row],[Qty'']]</f>
        <v>5.2</v>
      </c>
      <c r="T1098" s="46">
        <v>1040</v>
      </c>
      <c r="U1098" s="16"/>
      <c r="V1098" s="35" t="s">
        <v>2065</v>
      </c>
      <c r="W1098" s="146" t="s">
        <v>9</v>
      </c>
      <c r="X1098" s="4" t="s">
        <v>2422</v>
      </c>
      <c r="Y1098" s="167">
        <v>45783</v>
      </c>
      <c r="Z1098" s="167"/>
      <c r="AA1098" s="191">
        <f>IF(RawDataGenPO[[#This Row],[Date Gen PO]]="","",RawDataGenPO[[#This Row],[Date recive bill]]-RawDataGenPO[[#This Row],[Date Gen PO]])</f>
        <v>6</v>
      </c>
      <c r="AB1098" s="192" t="str">
        <f>IF(RawDataGenPO[[#This Row],[GRN-PO date (Day)]]&gt;RawDataGenPO[[#This Row],[Lead time delivery (day)]],"over deliverry","Ontime")</f>
        <v>Ontime</v>
      </c>
      <c r="AC1098" s="195"/>
    </row>
    <row r="1099" spans="1:29" ht="17.25" x14ac:dyDescent="0.25">
      <c r="A1099" s="4">
        <f>ROW()-ROW(RawDataGenPO[[#Headers],[No.]])</f>
        <v>1098</v>
      </c>
      <c r="B1099" s="162" t="s">
        <v>18</v>
      </c>
      <c r="C1099" s="296">
        <v>45769</v>
      </c>
      <c r="F1099" s="45">
        <v>45769</v>
      </c>
      <c r="G1099" s="4" t="s">
        <v>2423</v>
      </c>
      <c r="H1099" s="4" t="s">
        <v>2418</v>
      </c>
      <c r="I1099" s="206">
        <v>45777</v>
      </c>
      <c r="J1099" s="206">
        <v>45777</v>
      </c>
      <c r="K1099" s="153">
        <v>20</v>
      </c>
      <c r="L1099" s="4" t="s">
        <v>153</v>
      </c>
      <c r="M1099" s="35" t="s">
        <v>187</v>
      </c>
      <c r="N1099" s="35" t="s">
        <v>25</v>
      </c>
      <c r="O1099" s="3">
        <v>1</v>
      </c>
      <c r="P1099" s="140" t="s">
        <v>116</v>
      </c>
      <c r="Q1099" s="141">
        <v>20</v>
      </c>
      <c r="R1099" s="136" t="s">
        <v>2227</v>
      </c>
      <c r="S1099" s="269">
        <f>RawDataGenPO[[#This Row],[Total price]]/RawDataGenPO[[#This Row],[Qty'']]</f>
        <v>2630</v>
      </c>
      <c r="T1099" s="143">
        <v>52600</v>
      </c>
      <c r="U1099" s="16"/>
      <c r="V1099" s="35" t="s">
        <v>2424</v>
      </c>
      <c r="W1099" s="146" t="s">
        <v>9</v>
      </c>
      <c r="X1099" s="4" t="s">
        <v>2419</v>
      </c>
      <c r="Y1099" s="167">
        <v>45779</v>
      </c>
      <c r="Z1099" s="167"/>
      <c r="AA1099" s="191">
        <f>IF(RawDataGenPO[[#This Row],[Date Gen PO]]="","",RawDataGenPO[[#This Row],[Date recive bill]]-RawDataGenPO[[#This Row],[Date Gen PO]])</f>
        <v>2</v>
      </c>
      <c r="AB1099" s="192" t="str">
        <f>IF(RawDataGenPO[[#This Row],[GRN-PO date (Day)]]&gt;RawDataGenPO[[#This Row],[Lead time delivery (day)]],"over deliverry","Ontime")</f>
        <v>Ontime</v>
      </c>
      <c r="AC1099" s="195"/>
    </row>
    <row r="1100" spans="1:29" ht="17.25" x14ac:dyDescent="0.25">
      <c r="A1100" s="4">
        <f>ROW()-ROW(RawDataGenPO[[#Headers],[No.]])</f>
        <v>1099</v>
      </c>
      <c r="B1100" s="162" t="s">
        <v>18</v>
      </c>
      <c r="C1100" s="296">
        <v>45772</v>
      </c>
      <c r="F1100" s="45">
        <v>45772</v>
      </c>
      <c r="G1100" s="4" t="s">
        <v>2425</v>
      </c>
      <c r="H1100" s="4" t="s">
        <v>2426</v>
      </c>
      <c r="I1100" s="206">
        <v>45782</v>
      </c>
      <c r="J1100" s="206">
        <v>45782</v>
      </c>
      <c r="K1100" s="153">
        <v>30</v>
      </c>
      <c r="L1100" s="4" t="s">
        <v>1273</v>
      </c>
      <c r="M1100" s="35" t="s">
        <v>168</v>
      </c>
      <c r="N1100" s="35" t="s">
        <v>20</v>
      </c>
      <c r="O1100" s="3">
        <v>1</v>
      </c>
      <c r="P1100" s="124" t="s">
        <v>2427</v>
      </c>
      <c r="Q1100" s="40">
        <v>4</v>
      </c>
      <c r="R1100" s="4" t="s">
        <v>2227</v>
      </c>
      <c r="S1100" s="41">
        <f>RawDataGenPO[[#This Row],[Total price]]/RawDataGenPO[[#This Row],[Qty'']]</f>
        <v>1532.71</v>
      </c>
      <c r="T1100" s="46">
        <v>6130.84</v>
      </c>
      <c r="U1100" s="16"/>
      <c r="V1100" s="35" t="s">
        <v>2428</v>
      </c>
      <c r="W1100" s="146" t="s">
        <v>9</v>
      </c>
      <c r="X1100" s="4" t="s">
        <v>2429</v>
      </c>
      <c r="Y1100" s="167">
        <v>45803</v>
      </c>
      <c r="Z1100" s="167"/>
      <c r="AA1100" s="191">
        <f>IF(RawDataGenPO[[#This Row],[Date Gen PO]]="","",RawDataGenPO[[#This Row],[Date recive bill]]-RawDataGenPO[[#This Row],[Date Gen PO]])</f>
        <v>21</v>
      </c>
      <c r="AB1100" s="192" t="str">
        <f>IF(RawDataGenPO[[#This Row],[GRN-PO date (Day)]]&gt;RawDataGenPO[[#This Row],[Lead time delivery (day)]],"over deliverry","Ontime")</f>
        <v>Ontime</v>
      </c>
      <c r="AC1100" s="195"/>
    </row>
    <row r="1101" spans="1:29" ht="17.25" x14ac:dyDescent="0.25">
      <c r="A1101" s="4">
        <f>ROW()-ROW(RawDataGenPO[[#Headers],[No.]])</f>
        <v>1100</v>
      </c>
      <c r="B1101" s="162" t="s">
        <v>18</v>
      </c>
      <c r="C1101" s="296">
        <v>45772</v>
      </c>
      <c r="F1101" s="45">
        <v>45772</v>
      </c>
      <c r="G1101" s="4" t="s">
        <v>2425</v>
      </c>
      <c r="H1101" s="4" t="s">
        <v>2426</v>
      </c>
      <c r="I1101" s="206">
        <v>45782</v>
      </c>
      <c r="J1101" s="206">
        <v>45782</v>
      </c>
      <c r="K1101" s="153">
        <v>30</v>
      </c>
      <c r="L1101" s="4" t="s">
        <v>1273</v>
      </c>
      <c r="M1101" s="35" t="s">
        <v>168</v>
      </c>
      <c r="N1101" s="35" t="s">
        <v>20</v>
      </c>
      <c r="O1101" s="3">
        <v>2</v>
      </c>
      <c r="P1101" s="124" t="s">
        <v>2430</v>
      </c>
      <c r="Q1101" s="40">
        <v>4</v>
      </c>
      <c r="R1101" s="4" t="s">
        <v>2227</v>
      </c>
      <c r="S1101" s="41">
        <f>RawDataGenPO[[#This Row],[Total price]]/RawDataGenPO[[#This Row],[Qty'']]</f>
        <v>1644.86</v>
      </c>
      <c r="T1101" s="46">
        <v>6579.44</v>
      </c>
      <c r="U1101" s="16"/>
      <c r="V1101" s="35" t="s">
        <v>2428</v>
      </c>
      <c r="W1101" s="146" t="s">
        <v>9</v>
      </c>
      <c r="X1101" s="4" t="s">
        <v>2429</v>
      </c>
      <c r="Y1101" s="167">
        <v>45803</v>
      </c>
      <c r="Z1101" s="167"/>
      <c r="AA1101" s="191">
        <f>IF(RawDataGenPO[[#This Row],[Date Gen PO]]="","",RawDataGenPO[[#This Row],[Date recive bill]]-RawDataGenPO[[#This Row],[Date Gen PO]])</f>
        <v>21</v>
      </c>
      <c r="AB1101" s="192" t="str">
        <f>IF(RawDataGenPO[[#This Row],[GRN-PO date (Day)]]&gt;RawDataGenPO[[#This Row],[Lead time delivery (day)]],"over deliverry","Ontime")</f>
        <v>Ontime</v>
      </c>
      <c r="AC1101" s="195"/>
    </row>
    <row r="1102" spans="1:29" ht="17.25" x14ac:dyDescent="0.25">
      <c r="A1102" s="4">
        <f>ROW()-ROW(RawDataGenPO[[#Headers],[No.]])</f>
        <v>1101</v>
      </c>
      <c r="B1102" s="162" t="s">
        <v>18</v>
      </c>
      <c r="C1102" s="296">
        <v>45772</v>
      </c>
      <c r="F1102" s="45">
        <v>45772</v>
      </c>
      <c r="G1102" s="4" t="s">
        <v>2425</v>
      </c>
      <c r="H1102" s="4" t="s">
        <v>2426</v>
      </c>
      <c r="I1102" s="206">
        <v>45782</v>
      </c>
      <c r="J1102" s="206">
        <v>45782</v>
      </c>
      <c r="K1102" s="153">
        <v>30</v>
      </c>
      <c r="L1102" s="4" t="s">
        <v>1273</v>
      </c>
      <c r="M1102" s="35" t="s">
        <v>168</v>
      </c>
      <c r="N1102" s="35" t="s">
        <v>20</v>
      </c>
      <c r="O1102" s="3">
        <v>3</v>
      </c>
      <c r="P1102" s="124" t="s">
        <v>2430</v>
      </c>
      <c r="Q1102" s="40">
        <v>1</v>
      </c>
      <c r="R1102" s="4" t="s">
        <v>2227</v>
      </c>
      <c r="S1102" s="41">
        <f>RawDataGenPO[[#This Row],[Total price]]/RawDataGenPO[[#This Row],[Qty'']]</f>
        <v>6542.06</v>
      </c>
      <c r="T1102" s="46">
        <v>6542.06</v>
      </c>
      <c r="U1102" s="16"/>
      <c r="V1102" s="35" t="s">
        <v>2428</v>
      </c>
      <c r="W1102" s="146" t="s">
        <v>9</v>
      </c>
      <c r="X1102" s="4" t="s">
        <v>2429</v>
      </c>
      <c r="Y1102" s="167">
        <v>45803</v>
      </c>
      <c r="Z1102" s="167"/>
      <c r="AA1102" s="191">
        <f>IF(RawDataGenPO[[#This Row],[Date Gen PO]]="","",RawDataGenPO[[#This Row],[Date recive bill]]-RawDataGenPO[[#This Row],[Date Gen PO]])</f>
        <v>21</v>
      </c>
      <c r="AB1102" s="192" t="str">
        <f>IF(RawDataGenPO[[#This Row],[GRN-PO date (Day)]]&gt;RawDataGenPO[[#This Row],[Lead time delivery (day)]],"over deliverry","Ontime")</f>
        <v>Ontime</v>
      </c>
      <c r="AC1102" s="195"/>
    </row>
    <row r="1103" spans="1:29" ht="17.25" x14ac:dyDescent="0.25">
      <c r="A1103" s="4">
        <f>ROW()-ROW(RawDataGenPO[[#Headers],[No.]])</f>
        <v>1102</v>
      </c>
      <c r="B1103" s="162" t="s">
        <v>18</v>
      </c>
      <c r="C1103" s="296">
        <v>45772</v>
      </c>
      <c r="F1103" s="45">
        <v>45772</v>
      </c>
      <c r="G1103" s="4" t="s">
        <v>2425</v>
      </c>
      <c r="H1103" s="4" t="s">
        <v>2426</v>
      </c>
      <c r="I1103" s="206">
        <v>45782</v>
      </c>
      <c r="J1103" s="206">
        <v>45782</v>
      </c>
      <c r="K1103" s="153">
        <v>30</v>
      </c>
      <c r="L1103" s="4" t="s">
        <v>1273</v>
      </c>
      <c r="M1103" s="35" t="s">
        <v>168</v>
      </c>
      <c r="N1103" s="35" t="s">
        <v>20</v>
      </c>
      <c r="O1103" s="3">
        <v>4</v>
      </c>
      <c r="P1103" s="124" t="s">
        <v>2431</v>
      </c>
      <c r="Q1103" s="40">
        <v>3</v>
      </c>
      <c r="R1103" s="4" t="s">
        <v>2227</v>
      </c>
      <c r="S1103" s="41">
        <f>RawDataGenPO[[#This Row],[Total price]]/RawDataGenPO[[#This Row],[Qty'']]</f>
        <v>579.43999999999994</v>
      </c>
      <c r="T1103" s="46">
        <v>1738.32</v>
      </c>
      <c r="U1103" s="16"/>
      <c r="V1103" s="35" t="s">
        <v>2428</v>
      </c>
      <c r="W1103" s="146" t="s">
        <v>9</v>
      </c>
      <c r="X1103" s="4" t="s">
        <v>2429</v>
      </c>
      <c r="Y1103" s="167">
        <v>45803</v>
      </c>
      <c r="Z1103" s="167"/>
      <c r="AA1103" s="191">
        <f>IF(RawDataGenPO[[#This Row],[Date Gen PO]]="","",RawDataGenPO[[#This Row],[Date recive bill]]-RawDataGenPO[[#This Row],[Date Gen PO]])</f>
        <v>21</v>
      </c>
      <c r="AB1103" s="192" t="str">
        <f>IF(RawDataGenPO[[#This Row],[GRN-PO date (Day)]]&gt;RawDataGenPO[[#This Row],[Lead time delivery (day)]],"over deliverry","Ontime")</f>
        <v>Ontime</v>
      </c>
      <c r="AC1103" s="195"/>
    </row>
    <row r="1104" spans="1:29" ht="33.75" customHeight="1" x14ac:dyDescent="0.25">
      <c r="A1104" s="4">
        <f>ROW()-ROW(RawDataGenPO[[#Headers],[No.]])</f>
        <v>1103</v>
      </c>
      <c r="B1104" s="162" t="s">
        <v>18</v>
      </c>
      <c r="C1104" s="296">
        <v>45772</v>
      </c>
      <c r="F1104" s="45">
        <v>45772</v>
      </c>
      <c r="G1104" s="4" t="s">
        <v>2425</v>
      </c>
      <c r="H1104" s="4" t="s">
        <v>2426</v>
      </c>
      <c r="I1104" s="206">
        <v>45782</v>
      </c>
      <c r="J1104" s="206">
        <v>45782</v>
      </c>
      <c r="K1104" s="153">
        <v>30</v>
      </c>
      <c r="L1104" s="4" t="s">
        <v>1273</v>
      </c>
      <c r="M1104" s="35" t="s">
        <v>168</v>
      </c>
      <c r="N1104" s="35" t="s">
        <v>20</v>
      </c>
      <c r="O1104" s="3">
        <v>1</v>
      </c>
      <c r="P1104" s="124" t="s">
        <v>2432</v>
      </c>
      <c r="Q1104" s="40">
        <v>4</v>
      </c>
      <c r="R1104" s="4" t="s">
        <v>2227</v>
      </c>
      <c r="S1104" s="41">
        <f>RawDataGenPO[[#This Row],[Total price]]/RawDataGenPO[[#This Row],[Qty'']]</f>
        <v>542.05999999999995</v>
      </c>
      <c r="T1104" s="46">
        <v>2168.2399999999998</v>
      </c>
      <c r="U1104" s="16"/>
      <c r="V1104" s="35" t="s">
        <v>2428</v>
      </c>
      <c r="W1104" s="146" t="s">
        <v>9</v>
      </c>
      <c r="X1104" s="4" t="s">
        <v>2429</v>
      </c>
      <c r="Y1104" s="167">
        <v>45803</v>
      </c>
      <c r="Z1104" s="167"/>
      <c r="AA1104" s="191">
        <f>IF(RawDataGenPO[[#This Row],[Date Gen PO]]="","",RawDataGenPO[[#This Row],[Date recive bill]]-RawDataGenPO[[#This Row],[Date Gen PO]])</f>
        <v>21</v>
      </c>
      <c r="AB1104" s="192" t="str">
        <f>IF(RawDataGenPO[[#This Row],[GRN-PO date (Day)]]&gt;RawDataGenPO[[#This Row],[Lead time delivery (day)]],"over deliverry","Ontime")</f>
        <v>Ontime</v>
      </c>
      <c r="AC1104" s="195"/>
    </row>
    <row r="1105" spans="1:29" ht="28.5" x14ac:dyDescent="0.25">
      <c r="A1105" s="4">
        <f>ROW()-ROW(RawDataGenPO[[#Headers],[No.]])</f>
        <v>1104</v>
      </c>
      <c r="B1105" s="162" t="s">
        <v>18</v>
      </c>
      <c r="C1105" s="296">
        <v>45772</v>
      </c>
      <c r="F1105" s="45">
        <v>45772</v>
      </c>
      <c r="G1105" s="4" t="s">
        <v>2433</v>
      </c>
      <c r="H1105" s="4" t="s">
        <v>2434</v>
      </c>
      <c r="I1105" s="206">
        <v>45782</v>
      </c>
      <c r="J1105" s="206">
        <v>45782</v>
      </c>
      <c r="K1105" s="153">
        <v>30</v>
      </c>
      <c r="L1105" s="4" t="s">
        <v>193</v>
      </c>
      <c r="M1105" s="35" t="s">
        <v>128</v>
      </c>
      <c r="N1105" s="35" t="s">
        <v>31</v>
      </c>
      <c r="O1105" s="3">
        <v>1</v>
      </c>
      <c r="P1105" s="124" t="s">
        <v>2435</v>
      </c>
      <c r="Q1105" s="40">
        <v>1</v>
      </c>
      <c r="R1105" s="4" t="s">
        <v>481</v>
      </c>
      <c r="S1105" s="41">
        <f>RawDataGenPO[[#This Row],[Total price]]/RawDataGenPO[[#This Row],[Qty'']]</f>
        <v>3000</v>
      </c>
      <c r="T1105" s="46">
        <v>3000</v>
      </c>
      <c r="U1105" s="16"/>
      <c r="V1105" s="35" t="s">
        <v>416</v>
      </c>
      <c r="W1105" s="146" t="s">
        <v>9</v>
      </c>
      <c r="X1105" s="4" t="s">
        <v>2436</v>
      </c>
      <c r="Y1105" s="167">
        <v>45803</v>
      </c>
      <c r="Z1105" s="167"/>
      <c r="AA1105" s="191">
        <f>IF(RawDataGenPO[[#This Row],[Date Gen PO]]="","",RawDataGenPO[[#This Row],[Date recive bill]]-RawDataGenPO[[#This Row],[Date Gen PO]])</f>
        <v>21</v>
      </c>
      <c r="AB1105" s="192" t="str">
        <f>IF(RawDataGenPO[[#This Row],[GRN-PO date (Day)]]&gt;RawDataGenPO[[#This Row],[Lead time delivery (day)]],"over deliverry","Ontime")</f>
        <v>Ontime</v>
      </c>
      <c r="AC1105" s="195"/>
    </row>
    <row r="1106" spans="1:29" ht="28.5" x14ac:dyDescent="0.25">
      <c r="A1106" s="4">
        <f>ROW()-ROW(RawDataGenPO[[#Headers],[No.]])</f>
        <v>1105</v>
      </c>
      <c r="B1106" s="162" t="s">
        <v>18</v>
      </c>
      <c r="C1106" s="296">
        <v>45772</v>
      </c>
      <c r="F1106" s="45">
        <v>45772</v>
      </c>
      <c r="G1106" s="4" t="s">
        <v>2437</v>
      </c>
      <c r="H1106" s="4" t="s">
        <v>2438</v>
      </c>
      <c r="I1106" s="206">
        <v>45782</v>
      </c>
      <c r="J1106" s="206">
        <v>45782</v>
      </c>
      <c r="K1106" s="153">
        <v>30</v>
      </c>
      <c r="L1106" s="4" t="s">
        <v>1913</v>
      </c>
      <c r="M1106" s="35" t="s">
        <v>168</v>
      </c>
      <c r="N1106" s="35" t="s">
        <v>20</v>
      </c>
      <c r="O1106" s="3">
        <v>1</v>
      </c>
      <c r="P1106" s="124" t="s">
        <v>2439</v>
      </c>
      <c r="Q1106" s="40">
        <v>1</v>
      </c>
      <c r="R1106" s="4" t="s">
        <v>481</v>
      </c>
      <c r="S1106" s="41">
        <f>RawDataGenPO[[#This Row],[Total price]]/RawDataGenPO[[#This Row],[Qty'']]</f>
        <v>58000</v>
      </c>
      <c r="T1106" s="46">
        <v>58000</v>
      </c>
      <c r="U1106" s="16"/>
      <c r="V1106" s="35" t="s">
        <v>849</v>
      </c>
      <c r="W1106" s="146" t="s">
        <v>9</v>
      </c>
      <c r="X1106" s="4" t="s">
        <v>2440</v>
      </c>
      <c r="Y1106" s="14">
        <v>45797</v>
      </c>
      <c r="AA1106" s="191">
        <f>IF(RawDataGenPO[[#This Row],[Date Gen PO]]="","",RawDataGenPO[[#This Row],[Date recive bill]]-RawDataGenPO[[#This Row],[Date Gen PO]])</f>
        <v>15</v>
      </c>
      <c r="AB1106" s="192" t="str">
        <f>IF(RawDataGenPO[[#This Row],[GRN-PO date (Day)]]&gt;RawDataGenPO[[#This Row],[Lead time delivery (day)]],"over deliverry","Ontime")</f>
        <v>Ontime</v>
      </c>
      <c r="AC1106" s="195"/>
    </row>
    <row r="1107" spans="1:29" ht="17.25" x14ac:dyDescent="0.25">
      <c r="A1107" s="4">
        <f>ROW()-ROW(RawDataGenPO[[#Headers],[No.]])</f>
        <v>1106</v>
      </c>
      <c r="B1107" s="162" t="s">
        <v>18</v>
      </c>
      <c r="C1107" s="296">
        <v>45777</v>
      </c>
      <c r="F1107" s="45">
        <v>45777</v>
      </c>
      <c r="G1107" s="4" t="s">
        <v>2441</v>
      </c>
      <c r="H1107" s="4" t="s">
        <v>2442</v>
      </c>
      <c r="I1107" s="206">
        <v>45787</v>
      </c>
      <c r="J1107" s="206">
        <v>45787</v>
      </c>
      <c r="K1107" s="153">
        <v>30</v>
      </c>
      <c r="L1107" s="4" t="s">
        <v>489</v>
      </c>
      <c r="M1107" s="35" t="s">
        <v>146</v>
      </c>
      <c r="N1107" s="35" t="s">
        <v>19</v>
      </c>
      <c r="O1107" s="3">
        <v>1</v>
      </c>
      <c r="P1107" s="124" t="s">
        <v>2443</v>
      </c>
      <c r="Q1107" s="40">
        <v>1</v>
      </c>
      <c r="R1107" s="4" t="s">
        <v>481</v>
      </c>
      <c r="S1107" s="41">
        <f>RawDataGenPO[[#This Row],[Total price]]/RawDataGenPO[[#This Row],[Qty'']]</f>
        <v>8500</v>
      </c>
      <c r="T1107" s="46">
        <v>8500</v>
      </c>
      <c r="U1107" s="16"/>
      <c r="V1107" s="35" t="s">
        <v>1975</v>
      </c>
      <c r="W1107" s="146" t="s">
        <v>9</v>
      </c>
      <c r="X1107" s="4" t="s">
        <v>2444</v>
      </c>
      <c r="Y1107" s="14">
        <v>45790</v>
      </c>
      <c r="AA1107" s="191">
        <f>IF(RawDataGenPO[[#This Row],[Date Gen PO]]="","",RawDataGenPO[[#This Row],[Date recive bill]]-RawDataGenPO[[#This Row],[Date Gen PO]])</f>
        <v>3</v>
      </c>
      <c r="AB1107" s="192" t="str">
        <f>IF(RawDataGenPO[[#This Row],[GRN-PO date (Day)]]&gt;RawDataGenPO[[#This Row],[Lead time delivery (day)]],"over deliverry","Ontime")</f>
        <v>Ontime</v>
      </c>
      <c r="AC1107" s="195"/>
    </row>
    <row r="1108" spans="1:29" ht="17.25" x14ac:dyDescent="0.25">
      <c r="A1108" s="4">
        <f>ROW()-ROW(RawDataGenPO[[#Headers],[No.]])</f>
        <v>1107</v>
      </c>
      <c r="B1108" s="162" t="s">
        <v>18</v>
      </c>
      <c r="C1108" s="296">
        <v>45777</v>
      </c>
      <c r="F1108" s="45">
        <v>45777</v>
      </c>
      <c r="G1108" s="4" t="s">
        <v>2445</v>
      </c>
      <c r="H1108" s="4" t="s">
        <v>2446</v>
      </c>
      <c r="I1108" s="206">
        <v>45778</v>
      </c>
      <c r="J1108" s="206">
        <v>45787</v>
      </c>
      <c r="K1108" s="153">
        <v>10</v>
      </c>
      <c r="L1108" s="4" t="s">
        <v>1273</v>
      </c>
      <c r="M1108" s="35" t="s">
        <v>146</v>
      </c>
      <c r="N1108" s="35" t="s">
        <v>23</v>
      </c>
      <c r="O1108" s="3">
        <v>1</v>
      </c>
      <c r="P1108" s="124" t="s">
        <v>1833</v>
      </c>
      <c r="Q1108" s="40">
        <v>10</v>
      </c>
      <c r="R1108" s="163" t="s">
        <v>221</v>
      </c>
      <c r="S1108" s="41">
        <f>RawDataGenPO[[#This Row],[Total price]]/RawDataGenPO[[#This Row],[Qty'']]</f>
        <v>460</v>
      </c>
      <c r="T1108" s="46">
        <v>4600</v>
      </c>
      <c r="U1108" s="16"/>
      <c r="V1108" s="35" t="s">
        <v>334</v>
      </c>
      <c r="W1108" s="146" t="s">
        <v>9</v>
      </c>
      <c r="X1108" s="4" t="s">
        <v>2447</v>
      </c>
      <c r="Y1108" s="14">
        <v>45785</v>
      </c>
      <c r="AA1108" s="191">
        <f>IF(RawDataGenPO[[#This Row],[Date Gen PO]]="","",RawDataGenPO[[#This Row],[Date recive bill]]-RawDataGenPO[[#This Row],[Date Gen PO]])</f>
        <v>7</v>
      </c>
      <c r="AB1108" s="192" t="str">
        <f>IF(RawDataGenPO[[#This Row],[GRN-PO date (Day)]]&gt;RawDataGenPO[[#This Row],[Lead time delivery (day)]],"over deliverry","Ontime")</f>
        <v>Ontime</v>
      </c>
      <c r="AC1108" s="195"/>
    </row>
    <row r="1109" spans="1:29" ht="17.25" x14ac:dyDescent="0.25">
      <c r="A1109" s="4">
        <f>ROW()-ROW(RawDataGenPO[[#Headers],[No.]])</f>
        <v>1108</v>
      </c>
      <c r="B1109" s="162" t="s">
        <v>18</v>
      </c>
      <c r="C1109" s="296">
        <v>45777</v>
      </c>
      <c r="F1109" s="45">
        <v>45777</v>
      </c>
      <c r="G1109" s="4" t="s">
        <v>2445</v>
      </c>
      <c r="H1109" s="4" t="s">
        <v>2446</v>
      </c>
      <c r="I1109" s="206">
        <v>45778</v>
      </c>
      <c r="J1109" s="206">
        <v>45787</v>
      </c>
      <c r="K1109" s="153">
        <v>10</v>
      </c>
      <c r="L1109" s="4" t="s">
        <v>1273</v>
      </c>
      <c r="M1109" s="35" t="s">
        <v>146</v>
      </c>
      <c r="N1109" s="35" t="s">
        <v>23</v>
      </c>
      <c r="O1109" s="3">
        <v>2</v>
      </c>
      <c r="P1109" s="124" t="s">
        <v>1833</v>
      </c>
      <c r="Q1109" s="40">
        <v>5</v>
      </c>
      <c r="R1109" s="163" t="s">
        <v>221</v>
      </c>
      <c r="S1109" s="41">
        <f>RawDataGenPO[[#This Row],[Total price]]/RawDataGenPO[[#This Row],[Qty'']]</f>
        <v>530</v>
      </c>
      <c r="T1109" s="46">
        <v>2650</v>
      </c>
      <c r="U1109" s="16"/>
      <c r="V1109" s="35" t="s">
        <v>334</v>
      </c>
      <c r="W1109" s="146" t="s">
        <v>9</v>
      </c>
      <c r="X1109" s="4" t="s">
        <v>2447</v>
      </c>
      <c r="Y1109" s="14">
        <v>45785</v>
      </c>
      <c r="AA1109" s="191">
        <f>IF(RawDataGenPO[[#This Row],[Date Gen PO]]="","",RawDataGenPO[[#This Row],[Date recive bill]]-RawDataGenPO[[#This Row],[Date Gen PO]])</f>
        <v>7</v>
      </c>
      <c r="AB1109" s="192" t="str">
        <f>IF(RawDataGenPO[[#This Row],[GRN-PO date (Day)]]&gt;RawDataGenPO[[#This Row],[Lead time delivery (day)]],"over deliverry","Ontime")</f>
        <v>Ontime</v>
      </c>
      <c r="AC1109" s="195"/>
    </row>
    <row r="1110" spans="1:29" ht="17.25" x14ac:dyDescent="0.25">
      <c r="A1110" s="4">
        <f>ROW()-ROW(RawDataGenPO[[#Headers],[No.]])</f>
        <v>1109</v>
      </c>
      <c r="B1110" s="162" t="s">
        <v>18</v>
      </c>
      <c r="C1110" s="296">
        <v>45777</v>
      </c>
      <c r="F1110" s="45">
        <v>45777</v>
      </c>
      <c r="G1110" s="4" t="s">
        <v>2445</v>
      </c>
      <c r="H1110" s="4" t="s">
        <v>2446</v>
      </c>
      <c r="I1110" s="206">
        <v>45778</v>
      </c>
      <c r="J1110" s="206">
        <v>45787</v>
      </c>
      <c r="K1110" s="153">
        <v>10</v>
      </c>
      <c r="L1110" s="4" t="s">
        <v>1273</v>
      </c>
      <c r="M1110" s="35" t="s">
        <v>146</v>
      </c>
      <c r="N1110" s="35" t="s">
        <v>23</v>
      </c>
      <c r="O1110" s="3">
        <v>3</v>
      </c>
      <c r="P1110" s="124" t="s">
        <v>1831</v>
      </c>
      <c r="Q1110" s="40">
        <v>5</v>
      </c>
      <c r="R1110" s="163" t="s">
        <v>221</v>
      </c>
      <c r="S1110" s="41">
        <f>RawDataGenPO[[#This Row],[Total price]]/RawDataGenPO[[#This Row],[Qty'']]</f>
        <v>720</v>
      </c>
      <c r="T1110" s="46">
        <v>3600</v>
      </c>
      <c r="U1110" s="16"/>
      <c r="V1110" s="35" t="s">
        <v>334</v>
      </c>
      <c r="W1110" s="146" t="s">
        <v>9</v>
      </c>
      <c r="X1110" s="4" t="s">
        <v>2447</v>
      </c>
      <c r="Y1110" s="14">
        <v>45785</v>
      </c>
      <c r="AA1110" s="191">
        <f>IF(RawDataGenPO[[#This Row],[Date Gen PO]]="","",RawDataGenPO[[#This Row],[Date recive bill]]-RawDataGenPO[[#This Row],[Date Gen PO]])</f>
        <v>7</v>
      </c>
      <c r="AB1110" s="192" t="str">
        <f>IF(RawDataGenPO[[#This Row],[GRN-PO date (Day)]]&gt;RawDataGenPO[[#This Row],[Lead time delivery (day)]],"over deliverry","Ontime")</f>
        <v>Ontime</v>
      </c>
      <c r="AC1110" s="195"/>
    </row>
    <row r="1111" spans="1:29" ht="28.5" x14ac:dyDescent="0.25">
      <c r="A1111" s="4">
        <f>ROW()-ROW(RawDataGenPO[[#Headers],[No.]])</f>
        <v>1110</v>
      </c>
      <c r="B1111" s="162" t="s">
        <v>18</v>
      </c>
      <c r="C1111" s="296">
        <v>45777</v>
      </c>
      <c r="F1111" s="45">
        <v>45777</v>
      </c>
      <c r="G1111" s="4" t="s">
        <v>2448</v>
      </c>
      <c r="H1111" s="4" t="s">
        <v>2449</v>
      </c>
      <c r="I1111" s="206">
        <v>45787</v>
      </c>
      <c r="J1111" s="206">
        <v>45787</v>
      </c>
      <c r="K1111" s="153">
        <v>10</v>
      </c>
      <c r="L1111" s="4" t="s">
        <v>1273</v>
      </c>
      <c r="M1111" s="35" t="s">
        <v>623</v>
      </c>
      <c r="N1111" s="35" t="s">
        <v>23</v>
      </c>
      <c r="O1111" s="3">
        <v>1</v>
      </c>
      <c r="P1111" s="124" t="s">
        <v>2450</v>
      </c>
      <c r="Q1111" s="40">
        <v>2</v>
      </c>
      <c r="R1111" s="163" t="s">
        <v>221</v>
      </c>
      <c r="S1111" s="41">
        <f>RawDataGenPO[[#This Row],[Total price]]/RawDataGenPO[[#This Row],[Qty'']]</f>
        <v>450</v>
      </c>
      <c r="T1111" s="46">
        <v>900</v>
      </c>
      <c r="U1111" s="16"/>
      <c r="V1111" s="35" t="s">
        <v>358</v>
      </c>
      <c r="W1111" s="146" t="s">
        <v>9</v>
      </c>
      <c r="X1111" s="4" t="s">
        <v>2451</v>
      </c>
      <c r="Y1111" s="14">
        <v>45793</v>
      </c>
      <c r="AA1111" s="191">
        <f>IF(RawDataGenPO[[#This Row],[Date Gen PO]]="","",RawDataGenPO[[#This Row],[Date recive bill]]-RawDataGenPO[[#This Row],[Date Gen PO]])</f>
        <v>6</v>
      </c>
      <c r="AB1111" s="192" t="str">
        <f>IF(RawDataGenPO[[#This Row],[GRN-PO date (Day)]]&gt;RawDataGenPO[[#This Row],[Lead time delivery (day)]],"over deliverry","Ontime")</f>
        <v>Ontime</v>
      </c>
      <c r="AC1111" s="195"/>
    </row>
    <row r="1112" spans="1:29" ht="28.5" x14ac:dyDescent="0.25">
      <c r="A1112" s="4">
        <f>ROW()-ROW(RawDataGenPO[[#Headers],[No.]])</f>
        <v>1111</v>
      </c>
      <c r="B1112" s="162" t="s">
        <v>18</v>
      </c>
      <c r="C1112" s="296">
        <v>45777</v>
      </c>
      <c r="F1112" s="45">
        <v>45777</v>
      </c>
      <c r="G1112" s="4" t="s">
        <v>2448</v>
      </c>
      <c r="H1112" s="4" t="s">
        <v>2449</v>
      </c>
      <c r="I1112" s="206">
        <v>45787</v>
      </c>
      <c r="J1112" s="206">
        <v>45787</v>
      </c>
      <c r="K1112" s="153">
        <v>10</v>
      </c>
      <c r="L1112" s="4" t="s">
        <v>1273</v>
      </c>
      <c r="M1112" s="35" t="s">
        <v>623</v>
      </c>
      <c r="N1112" s="35" t="s">
        <v>23</v>
      </c>
      <c r="O1112" s="3">
        <v>2</v>
      </c>
      <c r="P1112" s="124" t="s">
        <v>2450</v>
      </c>
      <c r="Q1112" s="40">
        <v>2</v>
      </c>
      <c r="R1112" s="163" t="s">
        <v>221</v>
      </c>
      <c r="S1112" s="41">
        <f>RawDataGenPO[[#This Row],[Total price]]/RawDataGenPO[[#This Row],[Qty'']]</f>
        <v>335</v>
      </c>
      <c r="T1112" s="46">
        <v>670</v>
      </c>
      <c r="U1112" s="16"/>
      <c r="V1112" s="35" t="s">
        <v>358</v>
      </c>
      <c r="W1112" s="146" t="s">
        <v>9</v>
      </c>
      <c r="X1112" s="4" t="s">
        <v>2451</v>
      </c>
      <c r="Y1112" s="14">
        <v>45793</v>
      </c>
      <c r="AA1112" s="191">
        <f>IF(RawDataGenPO[[#This Row],[Date Gen PO]]="","",RawDataGenPO[[#This Row],[Date recive bill]]-RawDataGenPO[[#This Row],[Date Gen PO]])</f>
        <v>6</v>
      </c>
      <c r="AB1112" s="192" t="str">
        <f>IF(RawDataGenPO[[#This Row],[GRN-PO date (Day)]]&gt;RawDataGenPO[[#This Row],[Lead time delivery (day)]],"over deliverry","Ontime")</f>
        <v>Ontime</v>
      </c>
      <c r="AC1112" s="195"/>
    </row>
    <row r="1113" spans="1:29" ht="28.5" x14ac:dyDescent="0.25">
      <c r="A1113" s="4">
        <f>ROW()-ROW(RawDataGenPO[[#Headers],[No.]])</f>
        <v>1112</v>
      </c>
      <c r="B1113" s="162" t="s">
        <v>18</v>
      </c>
      <c r="C1113" s="296">
        <v>45777</v>
      </c>
      <c r="F1113" s="45">
        <v>45777</v>
      </c>
      <c r="G1113" s="4" t="s">
        <v>2448</v>
      </c>
      <c r="H1113" s="4" t="s">
        <v>2449</v>
      </c>
      <c r="I1113" s="206">
        <v>45787</v>
      </c>
      <c r="J1113" s="206">
        <v>45787</v>
      </c>
      <c r="K1113" s="153">
        <v>10</v>
      </c>
      <c r="L1113" s="4" t="s">
        <v>1273</v>
      </c>
      <c r="M1113" s="35" t="s">
        <v>623</v>
      </c>
      <c r="N1113" s="35" t="s">
        <v>23</v>
      </c>
      <c r="O1113" s="3">
        <v>3</v>
      </c>
      <c r="P1113" s="124" t="s">
        <v>2452</v>
      </c>
      <c r="Q1113" s="40">
        <v>2</v>
      </c>
      <c r="R1113" s="163" t="s">
        <v>221</v>
      </c>
      <c r="S1113" s="41">
        <f>RawDataGenPO[[#This Row],[Total price]]/RawDataGenPO[[#This Row],[Qty'']]</f>
        <v>415</v>
      </c>
      <c r="T1113" s="46">
        <v>830</v>
      </c>
      <c r="U1113" s="16"/>
      <c r="V1113" s="35" t="s">
        <v>358</v>
      </c>
      <c r="W1113" s="146" t="s">
        <v>9</v>
      </c>
      <c r="X1113" s="4" t="s">
        <v>2451</v>
      </c>
      <c r="Y1113" s="14">
        <v>45793</v>
      </c>
      <c r="AA1113" s="191">
        <f>IF(RawDataGenPO[[#This Row],[Date Gen PO]]="","",RawDataGenPO[[#This Row],[Date recive bill]]-RawDataGenPO[[#This Row],[Date Gen PO]])</f>
        <v>6</v>
      </c>
      <c r="AB1113" s="192" t="str">
        <f>IF(RawDataGenPO[[#This Row],[GRN-PO date (Day)]]&gt;RawDataGenPO[[#This Row],[Lead time delivery (day)]],"over deliverry","Ontime")</f>
        <v>Ontime</v>
      </c>
      <c r="AC1113" s="195"/>
    </row>
    <row r="1114" spans="1:29" ht="85.5" x14ac:dyDescent="0.25">
      <c r="A1114" s="4">
        <f>ROW()-ROW(RawDataGenPO[[#Headers],[No.]])</f>
        <v>1113</v>
      </c>
      <c r="B1114" s="162" t="s">
        <v>18</v>
      </c>
      <c r="C1114" s="296">
        <v>45777</v>
      </c>
      <c r="F1114" s="45">
        <v>45777</v>
      </c>
      <c r="G1114" s="4" t="s">
        <v>2453</v>
      </c>
      <c r="H1114" s="4" t="s">
        <v>2454</v>
      </c>
      <c r="I1114" s="206">
        <v>45787</v>
      </c>
      <c r="J1114" s="206">
        <v>45787</v>
      </c>
      <c r="K1114" s="153">
        <v>10</v>
      </c>
      <c r="L1114" s="4" t="s">
        <v>1273</v>
      </c>
      <c r="M1114" s="35" t="s">
        <v>146</v>
      </c>
      <c r="N1114" s="35" t="s">
        <v>23</v>
      </c>
      <c r="O1114" s="3">
        <v>1</v>
      </c>
      <c r="P1114" s="124" t="s">
        <v>2455</v>
      </c>
      <c r="Q1114" s="40">
        <v>1</v>
      </c>
      <c r="R1114" s="4" t="s">
        <v>1190</v>
      </c>
      <c r="S1114" s="41">
        <f>RawDataGenPO[[#This Row],[Total price]]/RawDataGenPO[[#This Row],[Qty'']]</f>
        <v>1260</v>
      </c>
      <c r="T1114" s="46">
        <v>1260</v>
      </c>
      <c r="U1114" s="16"/>
      <c r="V1114" s="35" t="s">
        <v>358</v>
      </c>
      <c r="W1114" s="146" t="s">
        <v>9</v>
      </c>
      <c r="X1114" s="4" t="s">
        <v>2456</v>
      </c>
      <c r="Y1114" s="14">
        <v>45793</v>
      </c>
      <c r="AA1114" s="191">
        <f>IF(RawDataGenPO[[#This Row],[Date Gen PO]]="","",RawDataGenPO[[#This Row],[Date recive bill]]-RawDataGenPO[[#This Row],[Date Gen PO]])</f>
        <v>6</v>
      </c>
      <c r="AB1114" s="192" t="str">
        <f>IF(RawDataGenPO[[#This Row],[GRN-PO date (Day)]]&gt;RawDataGenPO[[#This Row],[Lead time delivery (day)]],"over deliverry","Ontime")</f>
        <v>Ontime</v>
      </c>
      <c r="AC1114" s="195"/>
    </row>
    <row r="1115" spans="1:29" ht="17.25" x14ac:dyDescent="0.25">
      <c r="A1115" s="4">
        <f>ROW()-ROW(RawDataGenPO[[#Headers],[No.]])</f>
        <v>1114</v>
      </c>
      <c r="B1115" s="162" t="s">
        <v>18</v>
      </c>
      <c r="C1115" s="296">
        <v>45777</v>
      </c>
      <c r="F1115" s="45">
        <v>45777</v>
      </c>
      <c r="G1115" s="4" t="s">
        <v>2453</v>
      </c>
      <c r="H1115" s="4" t="s">
        <v>2457</v>
      </c>
      <c r="I1115" s="206">
        <v>45787</v>
      </c>
      <c r="J1115" s="206">
        <v>45787</v>
      </c>
      <c r="K1115" s="153">
        <v>10</v>
      </c>
      <c r="L1115" s="4" t="s">
        <v>1273</v>
      </c>
      <c r="M1115" s="35" t="s">
        <v>146</v>
      </c>
      <c r="N1115" s="35" t="s">
        <v>23</v>
      </c>
      <c r="O1115" s="3">
        <v>1</v>
      </c>
      <c r="P1115" s="124" t="s">
        <v>2458</v>
      </c>
      <c r="Q1115" s="40">
        <v>2</v>
      </c>
      <c r="R1115" s="4" t="s">
        <v>1591</v>
      </c>
      <c r="S1115" s="41">
        <f>RawDataGenPO[[#This Row],[Total price]]/RawDataGenPO[[#This Row],[Qty'']]</f>
        <v>845</v>
      </c>
      <c r="T1115" s="46">
        <v>1690</v>
      </c>
      <c r="U1115" s="16"/>
      <c r="V1115" s="35" t="s">
        <v>150</v>
      </c>
      <c r="W1115" s="146" t="s">
        <v>9</v>
      </c>
      <c r="X1115" s="4" t="s">
        <v>2459</v>
      </c>
      <c r="Y1115" s="14">
        <v>45790</v>
      </c>
      <c r="AA1115" s="191">
        <f>IF(RawDataGenPO[[#This Row],[Date Gen PO]]="","",RawDataGenPO[[#This Row],[Date recive bill]]-RawDataGenPO[[#This Row],[Date Gen PO]])</f>
        <v>3</v>
      </c>
      <c r="AB1115" s="192" t="str">
        <f>IF(RawDataGenPO[[#This Row],[GRN-PO date (Day)]]&gt;RawDataGenPO[[#This Row],[Lead time delivery (day)]],"over deliverry","Ontime")</f>
        <v>Ontime</v>
      </c>
      <c r="AC1115" s="195"/>
    </row>
    <row r="1116" spans="1:29" ht="17.25" x14ac:dyDescent="0.25">
      <c r="A1116" s="4">
        <f>ROW()-ROW(RawDataGenPO[[#Headers],[No.]])</f>
        <v>1115</v>
      </c>
      <c r="B1116" s="162" t="s">
        <v>18</v>
      </c>
      <c r="C1116" s="296">
        <v>45777</v>
      </c>
      <c r="F1116" s="45">
        <v>45777</v>
      </c>
      <c r="G1116" s="4" t="s">
        <v>2460</v>
      </c>
      <c r="H1116" s="4" t="s">
        <v>2461</v>
      </c>
      <c r="I1116" s="206">
        <v>45778</v>
      </c>
      <c r="J1116" s="206">
        <v>45787</v>
      </c>
      <c r="K1116" s="153">
        <v>10</v>
      </c>
      <c r="L1116" s="4" t="s">
        <v>1273</v>
      </c>
      <c r="M1116" s="35" t="s">
        <v>146</v>
      </c>
      <c r="N1116" s="35" t="s">
        <v>23</v>
      </c>
      <c r="O1116" s="3">
        <v>1</v>
      </c>
      <c r="P1116" s="124" t="s">
        <v>2462</v>
      </c>
      <c r="Q1116" s="40">
        <v>4</v>
      </c>
      <c r="R1116" s="163" t="s">
        <v>221</v>
      </c>
      <c r="S1116" s="41">
        <f>RawDataGenPO[[#This Row],[Total price]]/RawDataGenPO[[#This Row],[Qty'']]</f>
        <v>2000</v>
      </c>
      <c r="T1116" s="46">
        <v>8000</v>
      </c>
      <c r="U1116" s="16"/>
      <c r="V1116" s="35" t="s">
        <v>849</v>
      </c>
      <c r="W1116" s="146" t="s">
        <v>9</v>
      </c>
      <c r="X1116" s="4" t="s">
        <v>2463</v>
      </c>
      <c r="Y1116" s="14">
        <v>45783</v>
      </c>
      <c r="AA1116" s="191">
        <f>IF(RawDataGenPO[[#This Row],[Date Gen PO]]="","",RawDataGenPO[[#This Row],[Date recive bill]]-RawDataGenPO[[#This Row],[Date Gen PO]])</f>
        <v>5</v>
      </c>
      <c r="AB1116" s="192" t="str">
        <f>IF(RawDataGenPO[[#This Row],[GRN-PO date (Day)]]&gt;RawDataGenPO[[#This Row],[Lead time delivery (day)]],"over deliverry","Ontime")</f>
        <v>Ontime</v>
      </c>
      <c r="AC1116" s="195"/>
    </row>
    <row r="1117" spans="1:29" ht="17.25" x14ac:dyDescent="0.25">
      <c r="A1117" s="4">
        <f>ROW()-ROW(RawDataGenPO[[#Headers],[No.]])</f>
        <v>1116</v>
      </c>
      <c r="B1117" s="162" t="s">
        <v>18</v>
      </c>
      <c r="C1117" s="296">
        <v>45777</v>
      </c>
      <c r="F1117" s="45">
        <v>45777</v>
      </c>
      <c r="G1117" s="4" t="s">
        <v>2460</v>
      </c>
      <c r="H1117" s="4" t="s">
        <v>2461</v>
      </c>
      <c r="I1117" s="206">
        <v>45778</v>
      </c>
      <c r="J1117" s="206">
        <v>45787</v>
      </c>
      <c r="K1117" s="153">
        <v>10</v>
      </c>
      <c r="L1117" s="4" t="s">
        <v>1273</v>
      </c>
      <c r="M1117" s="35" t="s">
        <v>146</v>
      </c>
      <c r="N1117" s="35" t="s">
        <v>23</v>
      </c>
      <c r="O1117" s="3">
        <v>2</v>
      </c>
      <c r="P1117" s="124" t="s">
        <v>2464</v>
      </c>
      <c r="Q1117" s="40">
        <v>2</v>
      </c>
      <c r="R1117" s="163" t="s">
        <v>221</v>
      </c>
      <c r="S1117" s="41">
        <f>RawDataGenPO[[#This Row],[Total price]]/RawDataGenPO[[#This Row],[Qty'']]</f>
        <v>2100</v>
      </c>
      <c r="T1117" s="46">
        <v>4200</v>
      </c>
      <c r="U1117" s="16"/>
      <c r="V1117" s="35" t="s">
        <v>849</v>
      </c>
      <c r="W1117" s="146" t="s">
        <v>9</v>
      </c>
      <c r="X1117" s="4" t="s">
        <v>2463</v>
      </c>
      <c r="Y1117" s="14">
        <v>45783</v>
      </c>
      <c r="AA1117" s="191">
        <f>IF(RawDataGenPO[[#This Row],[Date Gen PO]]="","",RawDataGenPO[[#This Row],[Date recive bill]]-RawDataGenPO[[#This Row],[Date Gen PO]])</f>
        <v>5</v>
      </c>
      <c r="AB1117" s="192" t="str">
        <f>IF(RawDataGenPO[[#This Row],[GRN-PO date (Day)]]&gt;RawDataGenPO[[#This Row],[Lead time delivery (day)]],"over deliverry","Ontime")</f>
        <v>Ontime</v>
      </c>
      <c r="AC1117" s="195"/>
    </row>
    <row r="1118" spans="1:29" ht="17.25" x14ac:dyDescent="0.25">
      <c r="A1118" s="4">
        <f>ROW()-ROW(RawDataGenPO[[#Headers],[No.]])</f>
        <v>1117</v>
      </c>
      <c r="B1118" s="162" t="s">
        <v>18</v>
      </c>
      <c r="C1118" s="296">
        <v>45777</v>
      </c>
      <c r="F1118" s="45">
        <v>45777</v>
      </c>
      <c r="G1118" s="4" t="s">
        <v>2460</v>
      </c>
      <c r="H1118" s="4" t="s">
        <v>2461</v>
      </c>
      <c r="I1118" s="206">
        <v>45778</v>
      </c>
      <c r="J1118" s="206">
        <v>45787</v>
      </c>
      <c r="K1118" s="153">
        <v>10</v>
      </c>
      <c r="L1118" s="4" t="s">
        <v>1273</v>
      </c>
      <c r="M1118" s="35" t="s">
        <v>146</v>
      </c>
      <c r="N1118" s="35" t="s">
        <v>23</v>
      </c>
      <c r="O1118" s="3">
        <v>3</v>
      </c>
      <c r="P1118" s="124" t="s">
        <v>2465</v>
      </c>
      <c r="Q1118" s="40">
        <v>2</v>
      </c>
      <c r="R1118" s="163" t="s">
        <v>221</v>
      </c>
      <c r="S1118" s="41">
        <f>RawDataGenPO[[#This Row],[Total price]]/RawDataGenPO[[#This Row],[Qty'']]</f>
        <v>650</v>
      </c>
      <c r="T1118" s="46">
        <v>1300</v>
      </c>
      <c r="U1118" s="16"/>
      <c r="V1118" s="35" t="s">
        <v>849</v>
      </c>
      <c r="W1118" s="146" t="s">
        <v>9</v>
      </c>
      <c r="X1118" s="4" t="s">
        <v>2463</v>
      </c>
      <c r="Y1118" s="14">
        <v>45783</v>
      </c>
      <c r="AA1118" s="191">
        <f>IF(RawDataGenPO[[#This Row],[Date Gen PO]]="","",RawDataGenPO[[#This Row],[Date recive bill]]-RawDataGenPO[[#This Row],[Date Gen PO]])</f>
        <v>5</v>
      </c>
      <c r="AB1118" s="192" t="str">
        <f>IF(RawDataGenPO[[#This Row],[GRN-PO date (Day)]]&gt;RawDataGenPO[[#This Row],[Lead time delivery (day)]],"over deliverry","Ontime")</f>
        <v>Ontime</v>
      </c>
      <c r="AC1118" s="195"/>
    </row>
    <row r="1119" spans="1:29" ht="17.25" x14ac:dyDescent="0.25">
      <c r="A1119" s="4">
        <f>ROW()-ROW(RawDataGenPO[[#Headers],[No.]])</f>
        <v>1118</v>
      </c>
      <c r="B1119" s="162" t="s">
        <v>18</v>
      </c>
      <c r="C1119" s="296">
        <v>45777</v>
      </c>
      <c r="F1119" s="45">
        <v>45777</v>
      </c>
      <c r="G1119" s="4" t="s">
        <v>2460</v>
      </c>
      <c r="H1119" s="4" t="s">
        <v>2461</v>
      </c>
      <c r="I1119" s="206">
        <v>45778</v>
      </c>
      <c r="J1119" s="206">
        <v>45787</v>
      </c>
      <c r="K1119" s="153">
        <v>10</v>
      </c>
      <c r="L1119" s="4" t="s">
        <v>1273</v>
      </c>
      <c r="M1119" s="35" t="s">
        <v>146</v>
      </c>
      <c r="N1119" s="35" t="s">
        <v>23</v>
      </c>
      <c r="O1119" s="3">
        <v>4</v>
      </c>
      <c r="P1119" s="124" t="s">
        <v>2466</v>
      </c>
      <c r="Q1119" s="40">
        <v>2</v>
      </c>
      <c r="R1119" s="163" t="s">
        <v>221</v>
      </c>
      <c r="S1119" s="41">
        <f>RawDataGenPO[[#This Row],[Total price]]/RawDataGenPO[[#This Row],[Qty'']]</f>
        <v>980</v>
      </c>
      <c r="T1119" s="46">
        <v>1960</v>
      </c>
      <c r="U1119" s="16"/>
      <c r="V1119" s="35" t="s">
        <v>849</v>
      </c>
      <c r="W1119" s="146" t="s">
        <v>9</v>
      </c>
      <c r="X1119" s="4" t="s">
        <v>2463</v>
      </c>
      <c r="Y1119" s="14">
        <v>45783</v>
      </c>
      <c r="AA1119" s="191">
        <f>IF(RawDataGenPO[[#This Row],[Date Gen PO]]="","",RawDataGenPO[[#This Row],[Date recive bill]]-RawDataGenPO[[#This Row],[Date Gen PO]])</f>
        <v>5</v>
      </c>
      <c r="AB1119" s="192" t="str">
        <f>IF(RawDataGenPO[[#This Row],[GRN-PO date (Day)]]&gt;RawDataGenPO[[#This Row],[Lead time delivery (day)]],"over deliverry","Ontime")</f>
        <v>Ontime</v>
      </c>
      <c r="AC1119" s="195"/>
    </row>
    <row r="1120" spans="1:29" ht="17.25" x14ac:dyDescent="0.25">
      <c r="A1120" s="4">
        <f>ROW()-ROW(RawDataGenPO[[#Headers],[No.]])</f>
        <v>1119</v>
      </c>
      <c r="B1120" s="162" t="s">
        <v>18</v>
      </c>
      <c r="C1120" s="296">
        <v>45777</v>
      </c>
      <c r="F1120" s="45">
        <v>45777</v>
      </c>
      <c r="G1120" s="4" t="s">
        <v>2460</v>
      </c>
      <c r="H1120" s="4" t="s">
        <v>2461</v>
      </c>
      <c r="I1120" s="206">
        <v>45778</v>
      </c>
      <c r="J1120" s="206">
        <v>45787</v>
      </c>
      <c r="K1120" s="153">
        <v>10</v>
      </c>
      <c r="L1120" s="4" t="s">
        <v>1273</v>
      </c>
      <c r="M1120" s="35" t="s">
        <v>146</v>
      </c>
      <c r="N1120" s="35" t="s">
        <v>23</v>
      </c>
      <c r="O1120" s="3">
        <v>5</v>
      </c>
      <c r="P1120" s="124" t="s">
        <v>2467</v>
      </c>
      <c r="Q1120" s="40">
        <v>2</v>
      </c>
      <c r="R1120" s="163" t="s">
        <v>221</v>
      </c>
      <c r="S1120" s="41">
        <f>RawDataGenPO[[#This Row],[Total price]]/RawDataGenPO[[#This Row],[Qty'']]</f>
        <v>680</v>
      </c>
      <c r="T1120" s="46">
        <v>1360</v>
      </c>
      <c r="U1120" s="16"/>
      <c r="V1120" s="35" t="s">
        <v>849</v>
      </c>
      <c r="W1120" s="146" t="s">
        <v>9</v>
      </c>
      <c r="X1120" s="4" t="s">
        <v>2463</v>
      </c>
      <c r="Y1120" s="14">
        <v>45783</v>
      </c>
      <c r="AA1120" s="191">
        <f>IF(RawDataGenPO[[#This Row],[Date Gen PO]]="","",RawDataGenPO[[#This Row],[Date recive bill]]-RawDataGenPO[[#This Row],[Date Gen PO]])</f>
        <v>5</v>
      </c>
      <c r="AB1120" s="192" t="str">
        <f>IF(RawDataGenPO[[#This Row],[GRN-PO date (Day)]]&gt;RawDataGenPO[[#This Row],[Lead time delivery (day)]],"over deliverry","Ontime")</f>
        <v>Ontime</v>
      </c>
      <c r="AC1120" s="195"/>
    </row>
    <row r="1121" spans="1:29" ht="17.25" x14ac:dyDescent="0.25">
      <c r="A1121" s="4">
        <f>ROW()-ROW(RawDataGenPO[[#Headers],[No.]])</f>
        <v>1120</v>
      </c>
      <c r="B1121" s="162" t="s">
        <v>18</v>
      </c>
      <c r="C1121" s="296">
        <v>45777</v>
      </c>
      <c r="F1121" s="45">
        <v>45777</v>
      </c>
      <c r="G1121" s="4" t="s">
        <v>2460</v>
      </c>
      <c r="H1121" s="4" t="s">
        <v>2461</v>
      </c>
      <c r="I1121" s="206">
        <v>45778</v>
      </c>
      <c r="J1121" s="206">
        <v>45787</v>
      </c>
      <c r="K1121" s="153">
        <v>10</v>
      </c>
      <c r="L1121" s="4" t="s">
        <v>1273</v>
      </c>
      <c r="M1121" s="35" t="s">
        <v>146</v>
      </c>
      <c r="N1121" s="35" t="s">
        <v>23</v>
      </c>
      <c r="O1121" s="3">
        <v>6</v>
      </c>
      <c r="P1121" s="124" t="s">
        <v>2468</v>
      </c>
      <c r="Q1121" s="40">
        <v>2</v>
      </c>
      <c r="R1121" s="163" t="s">
        <v>221</v>
      </c>
      <c r="S1121" s="41">
        <f>RawDataGenPO[[#This Row],[Total price]]/RawDataGenPO[[#This Row],[Qty'']]</f>
        <v>800</v>
      </c>
      <c r="T1121" s="46">
        <v>1600</v>
      </c>
      <c r="U1121" s="16"/>
      <c r="V1121" s="35" t="s">
        <v>849</v>
      </c>
      <c r="W1121" s="146" t="s">
        <v>9</v>
      </c>
      <c r="X1121" s="4" t="s">
        <v>2463</v>
      </c>
      <c r="Y1121" s="14">
        <v>45783</v>
      </c>
      <c r="AA1121" s="191">
        <f>IF(RawDataGenPO[[#This Row],[Date Gen PO]]="","",RawDataGenPO[[#This Row],[Date recive bill]]-RawDataGenPO[[#This Row],[Date Gen PO]])</f>
        <v>5</v>
      </c>
      <c r="AB1121" s="192" t="str">
        <f>IF(RawDataGenPO[[#This Row],[GRN-PO date (Day)]]&gt;RawDataGenPO[[#This Row],[Lead time delivery (day)]],"over deliverry","Ontime")</f>
        <v>Ontime</v>
      </c>
      <c r="AC1121" s="195"/>
    </row>
    <row r="1122" spans="1:29" ht="17.25" x14ac:dyDescent="0.25">
      <c r="A1122" s="4">
        <f>ROW()-ROW(RawDataGenPO[[#Headers],[No.]])</f>
        <v>1121</v>
      </c>
      <c r="B1122" s="162" t="s">
        <v>18</v>
      </c>
      <c r="C1122" s="296">
        <v>45783</v>
      </c>
      <c r="F1122" s="45">
        <v>45783</v>
      </c>
      <c r="G1122" s="4" t="s">
        <v>2469</v>
      </c>
      <c r="H1122" s="4" t="s">
        <v>2470</v>
      </c>
      <c r="I1122" s="206">
        <v>45789</v>
      </c>
      <c r="J1122" s="206">
        <v>45789</v>
      </c>
      <c r="K1122" s="153">
        <v>30</v>
      </c>
      <c r="L1122" s="4" t="s">
        <v>1273</v>
      </c>
      <c r="M1122" s="35" t="s">
        <v>146</v>
      </c>
      <c r="N1122" s="35" t="s">
        <v>23</v>
      </c>
      <c r="O1122" s="3">
        <v>1</v>
      </c>
      <c r="P1122" s="124" t="s">
        <v>2471</v>
      </c>
      <c r="Q1122" s="40">
        <v>1</v>
      </c>
      <c r="R1122" s="4" t="s">
        <v>481</v>
      </c>
      <c r="S1122" s="41">
        <f>RawDataGenPO[[#This Row],[Total price]]/RawDataGenPO[[#This Row],[Qty'']]</f>
        <v>6900</v>
      </c>
      <c r="T1122" s="46">
        <v>6900</v>
      </c>
      <c r="U1122" s="16"/>
      <c r="V1122" s="35" t="s">
        <v>587</v>
      </c>
      <c r="W1122" s="146" t="s">
        <v>9</v>
      </c>
      <c r="X1122" s="4" t="s">
        <v>2472</v>
      </c>
      <c r="Y1122" s="14">
        <v>45817</v>
      </c>
      <c r="AA1122" s="191">
        <f>IF(RawDataGenPO[[#This Row],[Date Gen PO]]="","",RawDataGenPO[[#This Row],[Date recive bill]]-RawDataGenPO[[#This Row],[Date Gen PO]])</f>
        <v>28</v>
      </c>
      <c r="AB1122" s="192" t="str">
        <f>IF(RawDataGenPO[[#This Row],[GRN-PO date (Day)]]&gt;RawDataGenPO[[#This Row],[Lead time delivery (day)]],"over deliverry","Ontime")</f>
        <v>Ontime</v>
      </c>
      <c r="AC1122" s="195"/>
    </row>
    <row r="1123" spans="1:29" ht="17.25" x14ac:dyDescent="0.25">
      <c r="A1123" s="4">
        <f>ROW()-ROW(RawDataGenPO[[#Headers],[No.]])</f>
        <v>1122</v>
      </c>
      <c r="B1123" s="162" t="s">
        <v>18</v>
      </c>
      <c r="C1123" s="296">
        <v>45784</v>
      </c>
      <c r="F1123" s="45">
        <v>45784</v>
      </c>
      <c r="G1123" s="4" t="s">
        <v>2473</v>
      </c>
      <c r="H1123" s="4" t="s">
        <v>2474</v>
      </c>
      <c r="I1123" s="205">
        <v>45823</v>
      </c>
      <c r="J1123" s="205">
        <v>45833</v>
      </c>
      <c r="K1123" s="153">
        <v>60</v>
      </c>
      <c r="L1123" s="4" t="s">
        <v>489</v>
      </c>
      <c r="M1123" s="35" t="s">
        <v>479</v>
      </c>
      <c r="N1123" s="35" t="s">
        <v>36</v>
      </c>
      <c r="O1123" s="3">
        <v>1</v>
      </c>
      <c r="P1123" s="124" t="s">
        <v>2475</v>
      </c>
      <c r="Q1123" s="40">
        <v>3</v>
      </c>
      <c r="R1123" s="163" t="s">
        <v>221</v>
      </c>
      <c r="S1123" s="41">
        <f>RawDataGenPO[[#This Row],[Total price]]/RawDataGenPO[[#This Row],[Qty'']]</f>
        <v>83.333333333333329</v>
      </c>
      <c r="T1123" s="46">
        <v>250</v>
      </c>
      <c r="U1123" s="16"/>
      <c r="V1123" s="35" t="s">
        <v>2476</v>
      </c>
      <c r="W1123" s="146" t="s">
        <v>9</v>
      </c>
      <c r="X1123" s="4" t="s">
        <v>2477</v>
      </c>
      <c r="Y1123" s="14">
        <v>45828</v>
      </c>
      <c r="AA1123" s="191">
        <f>IF(RawDataGenPO[[#This Row],[Date Gen PO]]="","",RawDataGenPO[[#This Row],[Date recive bill]]-RawDataGenPO[[#This Row],[Date Gen PO]])</f>
        <v>5</v>
      </c>
      <c r="AB1123" s="192" t="str">
        <f>IF(RawDataGenPO[[#This Row],[GRN-PO date (Day)]]&gt;RawDataGenPO[[#This Row],[Lead time delivery (day)]],"over deliverry","Ontime")</f>
        <v>Ontime</v>
      </c>
      <c r="AC1123" s="195"/>
    </row>
    <row r="1124" spans="1:29" ht="71.25" x14ac:dyDescent="0.25">
      <c r="A1124" s="4">
        <f>ROW()-ROW(RawDataGenPO[[#Headers],[No.]])</f>
        <v>1123</v>
      </c>
      <c r="B1124" s="162" t="s">
        <v>18</v>
      </c>
      <c r="C1124" s="296">
        <v>45784</v>
      </c>
      <c r="F1124" s="45">
        <v>45784</v>
      </c>
      <c r="G1124" s="4" t="s">
        <v>2478</v>
      </c>
      <c r="H1124" s="4" t="s">
        <v>2479</v>
      </c>
      <c r="I1124" s="206">
        <v>45789</v>
      </c>
      <c r="J1124" s="206">
        <v>45789</v>
      </c>
      <c r="K1124" s="153">
        <v>30</v>
      </c>
      <c r="L1124" s="4" t="s">
        <v>489</v>
      </c>
      <c r="M1124" s="35" t="s">
        <v>479</v>
      </c>
      <c r="N1124" s="35" t="s">
        <v>36</v>
      </c>
      <c r="O1124" s="3">
        <v>1</v>
      </c>
      <c r="P1124" s="124" t="s">
        <v>2480</v>
      </c>
      <c r="Q1124" s="40">
        <v>1</v>
      </c>
      <c r="R1124" s="4" t="s">
        <v>481</v>
      </c>
      <c r="S1124" s="41">
        <f>RawDataGenPO[[#This Row],[Total price]]/RawDataGenPO[[#This Row],[Qty'']]</f>
        <v>5250</v>
      </c>
      <c r="T1124" s="46">
        <v>5250</v>
      </c>
      <c r="U1124" s="16"/>
      <c r="V1124" s="35" t="s">
        <v>505</v>
      </c>
      <c r="W1124" s="146" t="s">
        <v>9</v>
      </c>
      <c r="X1124" s="4" t="s">
        <v>2481</v>
      </c>
      <c r="Y1124" s="14">
        <v>45814</v>
      </c>
      <c r="Z1124" s="112"/>
      <c r="AA1124" s="191">
        <f>IF(RawDataGenPO[[#This Row],[Date Gen PO]]="","",RawDataGenPO[[#This Row],[Date recive bill]]-RawDataGenPO[[#This Row],[Date Gen PO]])</f>
        <v>25</v>
      </c>
      <c r="AB1124" s="192" t="str">
        <f>IF(RawDataGenPO[[#This Row],[GRN-PO date (Day)]]&gt;RawDataGenPO[[#This Row],[Lead time delivery (day)]],"over deliverry","Ontime")</f>
        <v>Ontime</v>
      </c>
      <c r="AC1124" s="195"/>
    </row>
    <row r="1125" spans="1:29" ht="17.25" x14ac:dyDescent="0.25">
      <c r="A1125" s="4">
        <f>ROW()-ROW(RawDataGenPO[[#Headers],[No.]])</f>
        <v>1124</v>
      </c>
      <c r="B1125" s="162" t="s">
        <v>18</v>
      </c>
      <c r="C1125" s="296">
        <v>45784</v>
      </c>
      <c r="F1125" s="45">
        <v>45784</v>
      </c>
      <c r="G1125" s="4" t="s">
        <v>2482</v>
      </c>
      <c r="H1125" s="4" t="s">
        <v>2483</v>
      </c>
      <c r="I1125" s="206">
        <v>45789</v>
      </c>
      <c r="J1125" s="206">
        <v>45789</v>
      </c>
      <c r="K1125" s="153">
        <v>30</v>
      </c>
      <c r="L1125" s="4" t="s">
        <v>1273</v>
      </c>
      <c r="M1125" s="35" t="s">
        <v>146</v>
      </c>
      <c r="N1125" s="35" t="s">
        <v>28</v>
      </c>
      <c r="O1125" s="3">
        <v>1</v>
      </c>
      <c r="P1125" s="124" t="s">
        <v>2484</v>
      </c>
      <c r="Q1125" s="40">
        <v>4</v>
      </c>
      <c r="R1125" s="163" t="s">
        <v>2485</v>
      </c>
      <c r="S1125" s="41">
        <f>RawDataGenPO[[#This Row],[Total price]]/RawDataGenPO[[#This Row],[Qty'']]</f>
        <v>500</v>
      </c>
      <c r="T1125" s="46">
        <v>2000</v>
      </c>
      <c r="U1125" s="16"/>
      <c r="V1125" s="35" t="s">
        <v>263</v>
      </c>
      <c r="W1125" s="146" t="s">
        <v>9</v>
      </c>
      <c r="X1125" s="4" t="s">
        <v>2486</v>
      </c>
      <c r="Y1125" s="14">
        <v>45810</v>
      </c>
      <c r="AA1125" s="191">
        <f>IF(RawDataGenPO[[#This Row],[Date Gen PO]]="","",RawDataGenPO[[#This Row],[Date recive bill]]-RawDataGenPO[[#This Row],[Date Gen PO]])</f>
        <v>21</v>
      </c>
      <c r="AB1125" s="192" t="str">
        <f>IF(RawDataGenPO[[#This Row],[GRN-PO date (Day)]]&gt;RawDataGenPO[[#This Row],[Lead time delivery (day)]],"over deliverry","Ontime")</f>
        <v>Ontime</v>
      </c>
      <c r="AC1125" s="195"/>
    </row>
    <row r="1126" spans="1:29" ht="17.25" x14ac:dyDescent="0.25">
      <c r="A1126" s="4">
        <f>ROW()-ROW(RawDataGenPO[[#Headers],[No.]])</f>
        <v>1125</v>
      </c>
      <c r="B1126" s="162" t="s">
        <v>18</v>
      </c>
      <c r="C1126" s="296">
        <v>45784</v>
      </c>
      <c r="F1126" s="45">
        <v>45784</v>
      </c>
      <c r="G1126" s="4" t="s">
        <v>2482</v>
      </c>
      <c r="H1126" s="4" t="s">
        <v>2483</v>
      </c>
      <c r="I1126" s="206">
        <v>45789</v>
      </c>
      <c r="J1126" s="206">
        <v>45789</v>
      </c>
      <c r="K1126" s="153">
        <v>30</v>
      </c>
      <c r="L1126" s="4" t="s">
        <v>1273</v>
      </c>
      <c r="M1126" s="35" t="s">
        <v>146</v>
      </c>
      <c r="N1126" s="35" t="s">
        <v>28</v>
      </c>
      <c r="O1126" s="3">
        <v>2</v>
      </c>
      <c r="P1126" s="124" t="s">
        <v>2487</v>
      </c>
      <c r="Q1126" s="40">
        <v>6</v>
      </c>
      <c r="R1126" s="163" t="s">
        <v>2485</v>
      </c>
      <c r="S1126" s="41">
        <f>RawDataGenPO[[#This Row],[Total price]]/RawDataGenPO[[#This Row],[Qty'']]</f>
        <v>250</v>
      </c>
      <c r="T1126" s="46">
        <v>1500</v>
      </c>
      <c r="U1126" s="16"/>
      <c r="V1126" s="35" t="s">
        <v>263</v>
      </c>
      <c r="W1126" s="146" t="s">
        <v>9</v>
      </c>
      <c r="X1126" s="4" t="s">
        <v>2486</v>
      </c>
      <c r="Y1126" s="14">
        <v>45810</v>
      </c>
      <c r="AA1126" s="191">
        <f>IF(RawDataGenPO[[#This Row],[Date Gen PO]]="","",RawDataGenPO[[#This Row],[Date recive bill]]-RawDataGenPO[[#This Row],[Date Gen PO]])</f>
        <v>21</v>
      </c>
      <c r="AB1126" s="192" t="str">
        <f>IF(RawDataGenPO[[#This Row],[GRN-PO date (Day)]]&gt;RawDataGenPO[[#This Row],[Lead time delivery (day)]],"over deliverry","Ontime")</f>
        <v>Ontime</v>
      </c>
      <c r="AC1126" s="195"/>
    </row>
    <row r="1127" spans="1:29" ht="28.5" x14ac:dyDescent="0.25">
      <c r="A1127" s="4">
        <f>ROW()-ROW(RawDataGenPO[[#Headers],[No.]])</f>
        <v>1126</v>
      </c>
      <c r="B1127" s="162" t="s">
        <v>18</v>
      </c>
      <c r="C1127" s="296">
        <v>45784</v>
      </c>
      <c r="F1127" s="45">
        <v>45784</v>
      </c>
      <c r="G1127" s="4" t="s">
        <v>2482</v>
      </c>
      <c r="H1127" s="4" t="s">
        <v>2483</v>
      </c>
      <c r="I1127" s="206">
        <v>45789</v>
      </c>
      <c r="J1127" s="206">
        <v>45789</v>
      </c>
      <c r="K1127" s="153">
        <v>30</v>
      </c>
      <c r="L1127" s="4" t="s">
        <v>1273</v>
      </c>
      <c r="M1127" s="35" t="s">
        <v>146</v>
      </c>
      <c r="N1127" s="35" t="s">
        <v>28</v>
      </c>
      <c r="O1127" s="3">
        <v>3</v>
      </c>
      <c r="P1127" s="124" t="s">
        <v>2488</v>
      </c>
      <c r="Q1127" s="40">
        <v>4</v>
      </c>
      <c r="R1127" s="163" t="s">
        <v>2485</v>
      </c>
      <c r="S1127" s="41">
        <f>RawDataGenPO[[#This Row],[Total price]]/RawDataGenPO[[#This Row],[Qty'']]</f>
        <v>300</v>
      </c>
      <c r="T1127" s="46">
        <v>1200</v>
      </c>
      <c r="U1127" s="16"/>
      <c r="V1127" s="35" t="s">
        <v>263</v>
      </c>
      <c r="W1127" s="146" t="s">
        <v>9</v>
      </c>
      <c r="X1127" s="4" t="s">
        <v>2486</v>
      </c>
      <c r="Y1127" s="14">
        <v>45810</v>
      </c>
      <c r="AA1127" s="191">
        <f>IF(RawDataGenPO[[#This Row],[Date Gen PO]]="","",RawDataGenPO[[#This Row],[Date recive bill]]-RawDataGenPO[[#This Row],[Date Gen PO]])</f>
        <v>21</v>
      </c>
      <c r="AB1127" s="192" t="str">
        <f>IF(RawDataGenPO[[#This Row],[GRN-PO date (Day)]]&gt;RawDataGenPO[[#This Row],[Lead time delivery (day)]],"over deliverry","Ontime")</f>
        <v>Ontime</v>
      </c>
      <c r="AC1127" s="195"/>
    </row>
    <row r="1128" spans="1:29" ht="17.25" x14ac:dyDescent="0.25">
      <c r="A1128" s="4">
        <f>ROW()-ROW(RawDataGenPO[[#Headers],[No.]])</f>
        <v>1127</v>
      </c>
      <c r="B1128" s="162" t="s">
        <v>18</v>
      </c>
      <c r="C1128" s="296">
        <v>45784</v>
      </c>
      <c r="F1128" s="45">
        <v>45784</v>
      </c>
      <c r="G1128" s="4" t="s">
        <v>2489</v>
      </c>
      <c r="H1128" s="4" t="s">
        <v>2490</v>
      </c>
      <c r="I1128" s="206">
        <v>45789</v>
      </c>
      <c r="J1128" s="206">
        <v>45789</v>
      </c>
      <c r="K1128" s="153">
        <v>30</v>
      </c>
      <c r="L1128" s="4" t="s">
        <v>145</v>
      </c>
      <c r="M1128" s="35" t="s">
        <v>146</v>
      </c>
      <c r="N1128" s="35" t="s">
        <v>23</v>
      </c>
      <c r="O1128" s="3">
        <v>1</v>
      </c>
      <c r="P1128" s="124" t="s">
        <v>2491</v>
      </c>
      <c r="Q1128" s="40">
        <v>2</v>
      </c>
      <c r="R1128" s="163" t="s">
        <v>221</v>
      </c>
      <c r="S1128" s="41">
        <f>RawDataGenPO[[#This Row],[Total price]]/RawDataGenPO[[#This Row],[Qty'']]</f>
        <v>3000</v>
      </c>
      <c r="T1128" s="46">
        <v>6000</v>
      </c>
      <c r="U1128" s="16"/>
      <c r="V1128" s="35" t="s">
        <v>358</v>
      </c>
      <c r="W1128" s="146" t="s">
        <v>9</v>
      </c>
      <c r="X1128" s="4" t="s">
        <v>2492</v>
      </c>
      <c r="Y1128" s="14">
        <v>45810</v>
      </c>
      <c r="AA1128" s="191">
        <f>IF(RawDataGenPO[[#This Row],[Date Gen PO]]="","",RawDataGenPO[[#This Row],[Date recive bill]]-RawDataGenPO[[#This Row],[Date Gen PO]])</f>
        <v>21</v>
      </c>
      <c r="AB1128" s="192" t="str">
        <f>IF(RawDataGenPO[[#This Row],[GRN-PO date (Day)]]&gt;RawDataGenPO[[#This Row],[Lead time delivery (day)]],"over deliverry","Ontime")</f>
        <v>Ontime</v>
      </c>
      <c r="AC1128" s="195"/>
    </row>
    <row r="1129" spans="1:29" ht="28.5" x14ac:dyDescent="0.25">
      <c r="A1129" s="4">
        <f>ROW()-ROW(RawDataGenPO[[#Headers],[No.]])</f>
        <v>1128</v>
      </c>
      <c r="B1129" s="162" t="s">
        <v>18</v>
      </c>
      <c r="C1129" s="296">
        <v>45784</v>
      </c>
      <c r="F1129" s="45">
        <v>45784</v>
      </c>
      <c r="G1129" s="4" t="s">
        <v>2489</v>
      </c>
      <c r="H1129" s="4" t="s">
        <v>2490</v>
      </c>
      <c r="I1129" s="206">
        <v>45789</v>
      </c>
      <c r="J1129" s="206">
        <v>45789</v>
      </c>
      <c r="K1129" s="153">
        <v>30</v>
      </c>
      <c r="L1129" s="4" t="s">
        <v>145</v>
      </c>
      <c r="M1129" s="35" t="s">
        <v>146</v>
      </c>
      <c r="N1129" s="35" t="s">
        <v>23</v>
      </c>
      <c r="O1129" s="3">
        <v>2</v>
      </c>
      <c r="P1129" s="124" t="s">
        <v>2493</v>
      </c>
      <c r="Q1129" s="40">
        <v>2</v>
      </c>
      <c r="R1129" s="163" t="s">
        <v>221</v>
      </c>
      <c r="S1129" s="41">
        <f>RawDataGenPO[[#This Row],[Total price]]/RawDataGenPO[[#This Row],[Qty'']]</f>
        <v>1600</v>
      </c>
      <c r="T1129" s="46">
        <v>3200</v>
      </c>
      <c r="U1129" s="16"/>
      <c r="V1129" s="35" t="s">
        <v>358</v>
      </c>
      <c r="W1129" s="146" t="s">
        <v>9</v>
      </c>
      <c r="X1129" s="4" t="s">
        <v>2492</v>
      </c>
      <c r="Y1129" s="14">
        <v>45810</v>
      </c>
      <c r="AA1129" s="191">
        <f>IF(RawDataGenPO[[#This Row],[Date Gen PO]]="","",RawDataGenPO[[#This Row],[Date recive bill]]-RawDataGenPO[[#This Row],[Date Gen PO]])</f>
        <v>21</v>
      </c>
      <c r="AB1129" s="192" t="str">
        <f>IF(RawDataGenPO[[#This Row],[GRN-PO date (Day)]]&gt;RawDataGenPO[[#This Row],[Lead time delivery (day)]],"over deliverry","Ontime")</f>
        <v>Ontime</v>
      </c>
      <c r="AC1129" s="195"/>
    </row>
    <row r="1130" spans="1:29" ht="17.25" x14ac:dyDescent="0.25">
      <c r="A1130" s="4">
        <f>ROW()-ROW(RawDataGenPO[[#Headers],[No.]])</f>
        <v>1129</v>
      </c>
      <c r="B1130" s="162" t="s">
        <v>18</v>
      </c>
      <c r="C1130" s="296">
        <v>45784</v>
      </c>
      <c r="F1130" s="45">
        <v>45784</v>
      </c>
      <c r="G1130" s="4" t="s">
        <v>2494</v>
      </c>
      <c r="H1130" s="4" t="s">
        <v>2495</v>
      </c>
      <c r="I1130" s="206">
        <v>45789</v>
      </c>
      <c r="J1130" s="206">
        <v>45789</v>
      </c>
      <c r="K1130" s="153">
        <v>30</v>
      </c>
      <c r="L1130" s="4" t="s">
        <v>145</v>
      </c>
      <c r="M1130" s="35" t="s">
        <v>146</v>
      </c>
      <c r="N1130" s="35" t="s">
        <v>23</v>
      </c>
      <c r="O1130" s="3">
        <v>1</v>
      </c>
      <c r="P1130" s="124" t="s">
        <v>2496</v>
      </c>
      <c r="Q1130" s="40">
        <v>3</v>
      </c>
      <c r="R1130" s="163" t="s">
        <v>221</v>
      </c>
      <c r="S1130" s="41">
        <f>RawDataGenPO[[#This Row],[Total price]]/RawDataGenPO[[#This Row],[Qty'']]</f>
        <v>220</v>
      </c>
      <c r="T1130" s="46">
        <v>660</v>
      </c>
      <c r="U1130" s="16"/>
      <c r="V1130" s="35" t="s">
        <v>1668</v>
      </c>
      <c r="W1130" s="146" t="s">
        <v>9</v>
      </c>
      <c r="X1130" s="4" t="s">
        <v>2497</v>
      </c>
      <c r="Y1130" s="14">
        <v>45800</v>
      </c>
      <c r="AA1130" s="191">
        <f>IF(RawDataGenPO[[#This Row],[Date Gen PO]]="","",RawDataGenPO[[#This Row],[Date recive bill]]-RawDataGenPO[[#This Row],[Date Gen PO]])</f>
        <v>11</v>
      </c>
      <c r="AB1130" s="192" t="str">
        <f>IF(RawDataGenPO[[#This Row],[GRN-PO date (Day)]]&gt;RawDataGenPO[[#This Row],[Lead time delivery (day)]],"over deliverry","Ontime")</f>
        <v>Ontime</v>
      </c>
      <c r="AC1130" s="195"/>
    </row>
    <row r="1131" spans="1:29" ht="17.25" x14ac:dyDescent="0.25">
      <c r="A1131" s="4">
        <f>ROW()-ROW(RawDataGenPO[[#Headers],[No.]])</f>
        <v>1130</v>
      </c>
      <c r="B1131" s="162" t="s">
        <v>18</v>
      </c>
      <c r="C1131" s="296">
        <v>45784</v>
      </c>
      <c r="F1131" s="45">
        <v>45784</v>
      </c>
      <c r="G1131" s="4" t="s">
        <v>2494</v>
      </c>
      <c r="H1131" s="4" t="s">
        <v>2495</v>
      </c>
      <c r="I1131" s="206">
        <v>45789</v>
      </c>
      <c r="J1131" s="206">
        <v>45789</v>
      </c>
      <c r="K1131" s="153">
        <v>30</v>
      </c>
      <c r="L1131" s="4" t="s">
        <v>145</v>
      </c>
      <c r="M1131" s="35" t="s">
        <v>146</v>
      </c>
      <c r="N1131" s="35" t="s">
        <v>23</v>
      </c>
      <c r="O1131" s="3">
        <v>2</v>
      </c>
      <c r="P1131" s="124" t="s">
        <v>2498</v>
      </c>
      <c r="Q1131" s="40">
        <v>1</v>
      </c>
      <c r="R1131" s="163" t="s">
        <v>221</v>
      </c>
      <c r="S1131" s="41">
        <f>RawDataGenPO[[#This Row],[Total price]]/RawDataGenPO[[#This Row],[Qty'']]</f>
        <v>750</v>
      </c>
      <c r="T1131" s="46">
        <v>750</v>
      </c>
      <c r="U1131" s="16"/>
      <c r="V1131" s="35" t="s">
        <v>1668</v>
      </c>
      <c r="W1131" s="146" t="s">
        <v>9</v>
      </c>
      <c r="X1131" s="4" t="s">
        <v>2497</v>
      </c>
      <c r="Y1131" s="14">
        <v>45800</v>
      </c>
      <c r="AA1131" s="191">
        <f>IF(RawDataGenPO[[#This Row],[Date Gen PO]]="","",RawDataGenPO[[#This Row],[Date recive bill]]-RawDataGenPO[[#This Row],[Date Gen PO]])</f>
        <v>11</v>
      </c>
      <c r="AB1131" s="192" t="str">
        <f>IF(RawDataGenPO[[#This Row],[GRN-PO date (Day)]]&gt;RawDataGenPO[[#This Row],[Lead time delivery (day)]],"over deliverry","Ontime")</f>
        <v>Ontime</v>
      </c>
      <c r="AC1131" s="195"/>
    </row>
    <row r="1132" spans="1:29" ht="28.5" x14ac:dyDescent="0.25">
      <c r="A1132" s="4">
        <f>ROW()-ROW(RawDataGenPO[[#Headers],[No.]])</f>
        <v>1131</v>
      </c>
      <c r="B1132" s="162" t="s">
        <v>18</v>
      </c>
      <c r="C1132" s="296">
        <v>45787</v>
      </c>
      <c r="F1132" s="45">
        <v>45787</v>
      </c>
      <c r="G1132" s="4" t="s">
        <v>2499</v>
      </c>
      <c r="H1132" s="4" t="s">
        <v>2500</v>
      </c>
      <c r="I1132" s="206">
        <v>45797</v>
      </c>
      <c r="J1132" s="206">
        <v>45797</v>
      </c>
      <c r="K1132" s="153">
        <v>60</v>
      </c>
      <c r="L1132" s="4" t="s">
        <v>193</v>
      </c>
      <c r="M1132" s="35" t="s">
        <v>623</v>
      </c>
      <c r="N1132" s="35" t="s">
        <v>23</v>
      </c>
      <c r="O1132" s="3">
        <v>1</v>
      </c>
      <c r="P1132" s="124" t="s">
        <v>2501</v>
      </c>
      <c r="Q1132" s="40">
        <v>4</v>
      </c>
      <c r="R1132" s="163" t="s">
        <v>221</v>
      </c>
      <c r="S1132" s="41">
        <f>RawDataGenPO[[#This Row],[Total price]]/RawDataGenPO[[#This Row],[Qty'']]</f>
        <v>5500</v>
      </c>
      <c r="T1132" s="46">
        <v>22000</v>
      </c>
      <c r="U1132" s="16"/>
      <c r="V1132" s="35" t="s">
        <v>849</v>
      </c>
      <c r="W1132" s="146" t="s">
        <v>9</v>
      </c>
      <c r="X1132" s="4" t="s">
        <v>2502</v>
      </c>
      <c r="Y1132" s="14">
        <v>45819</v>
      </c>
      <c r="AA1132" s="191">
        <f>IF(RawDataGenPO[[#This Row],[Date Gen PO]]="","",RawDataGenPO[[#This Row],[Date recive bill]]-RawDataGenPO[[#This Row],[Date Gen PO]])</f>
        <v>22</v>
      </c>
      <c r="AB1132" s="192" t="str">
        <f>IF(RawDataGenPO[[#This Row],[GRN-PO date (Day)]]&gt;RawDataGenPO[[#This Row],[Lead time delivery (day)]],"over deliverry","Ontime")</f>
        <v>Ontime</v>
      </c>
      <c r="AC1132" s="195"/>
    </row>
    <row r="1133" spans="1:29" ht="17.25" x14ac:dyDescent="0.25">
      <c r="A1133" s="4">
        <f>ROW()-ROW(RawDataGenPO[[#Headers],[No.]])</f>
        <v>1132</v>
      </c>
      <c r="B1133" s="162" t="s">
        <v>18</v>
      </c>
      <c r="C1133" s="296">
        <v>45787</v>
      </c>
      <c r="F1133" s="45">
        <v>45787</v>
      </c>
      <c r="G1133" s="4" t="s">
        <v>2503</v>
      </c>
      <c r="H1133" s="4" t="s">
        <v>2504</v>
      </c>
      <c r="I1133" s="206">
        <v>45797</v>
      </c>
      <c r="J1133" s="206">
        <v>45797</v>
      </c>
      <c r="K1133" s="153">
        <v>10</v>
      </c>
      <c r="L1133" s="4" t="s">
        <v>193</v>
      </c>
      <c r="M1133" s="35" t="s">
        <v>128</v>
      </c>
      <c r="N1133" s="35" t="s">
        <v>38</v>
      </c>
      <c r="O1133" s="3">
        <v>1</v>
      </c>
      <c r="P1133" s="35" t="s">
        <v>2505</v>
      </c>
      <c r="Q1133" s="40">
        <v>1</v>
      </c>
      <c r="R1133" s="163" t="s">
        <v>221</v>
      </c>
      <c r="S1133" s="41">
        <f>RawDataGenPO[[#This Row],[Total price]]/RawDataGenPO[[#This Row],[Qty'']]</f>
        <v>17000</v>
      </c>
      <c r="T1133" s="46">
        <v>17000</v>
      </c>
      <c r="U1133" s="16"/>
      <c r="V1133" s="35" t="s">
        <v>416</v>
      </c>
      <c r="W1133" s="146" t="s">
        <v>9</v>
      </c>
      <c r="X1133" s="4" t="s">
        <v>2506</v>
      </c>
      <c r="Y1133" s="14">
        <v>45803</v>
      </c>
      <c r="AA1133" s="191">
        <f>IF(RawDataGenPO[[#This Row],[Date Gen PO]]="","",RawDataGenPO[[#This Row],[Date recive bill]]-RawDataGenPO[[#This Row],[Date Gen PO]])</f>
        <v>6</v>
      </c>
      <c r="AB1133" s="192" t="str">
        <f>IF(RawDataGenPO[[#This Row],[GRN-PO date (Day)]]&gt;RawDataGenPO[[#This Row],[Lead time delivery (day)]],"over deliverry","Ontime")</f>
        <v>Ontime</v>
      </c>
      <c r="AC1133" s="195"/>
    </row>
    <row r="1134" spans="1:29" ht="17.25" x14ac:dyDescent="0.25">
      <c r="A1134" s="4">
        <f>ROW()-ROW(RawDataGenPO[[#Headers],[No.]])</f>
        <v>1133</v>
      </c>
      <c r="B1134" s="162" t="s">
        <v>18</v>
      </c>
      <c r="C1134" s="296">
        <v>45787</v>
      </c>
      <c r="F1134" s="45">
        <v>45787</v>
      </c>
      <c r="G1134" s="4" t="s">
        <v>2503</v>
      </c>
      <c r="H1134" s="4" t="s">
        <v>2504</v>
      </c>
      <c r="I1134" s="206">
        <v>45797</v>
      </c>
      <c r="J1134" s="206">
        <v>45797</v>
      </c>
      <c r="K1134" s="153">
        <v>10</v>
      </c>
      <c r="L1134" s="4" t="s">
        <v>193</v>
      </c>
      <c r="M1134" s="35" t="s">
        <v>128</v>
      </c>
      <c r="N1134" s="35" t="s">
        <v>38</v>
      </c>
      <c r="O1134" s="3">
        <v>2</v>
      </c>
      <c r="P1134" s="124" t="s">
        <v>2507</v>
      </c>
      <c r="Q1134" s="40">
        <v>1</v>
      </c>
      <c r="R1134" s="163" t="s">
        <v>221</v>
      </c>
      <c r="S1134" s="41">
        <f>RawDataGenPO[[#This Row],[Total price]]/RawDataGenPO[[#This Row],[Qty'']]</f>
        <v>650</v>
      </c>
      <c r="T1134" s="46">
        <v>650</v>
      </c>
      <c r="U1134" s="16"/>
      <c r="V1134" s="35" t="s">
        <v>416</v>
      </c>
      <c r="W1134" s="146" t="s">
        <v>9</v>
      </c>
      <c r="X1134" s="4" t="s">
        <v>2506</v>
      </c>
      <c r="Y1134" s="14">
        <v>45803</v>
      </c>
      <c r="AA1134" s="191">
        <f>IF(RawDataGenPO[[#This Row],[Date Gen PO]]="","",RawDataGenPO[[#This Row],[Date recive bill]]-RawDataGenPO[[#This Row],[Date Gen PO]])</f>
        <v>6</v>
      </c>
      <c r="AB1134" s="192" t="str">
        <f>IF(RawDataGenPO[[#This Row],[GRN-PO date (Day)]]&gt;RawDataGenPO[[#This Row],[Lead time delivery (day)]],"over deliverry","Ontime")</f>
        <v>Ontime</v>
      </c>
      <c r="AC1134" s="195"/>
    </row>
    <row r="1135" spans="1:29" ht="17.25" x14ac:dyDescent="0.25">
      <c r="A1135" s="4">
        <f>ROW()-ROW(RawDataGenPO[[#Headers],[No.]])</f>
        <v>1134</v>
      </c>
      <c r="B1135" s="162" t="s">
        <v>18</v>
      </c>
      <c r="C1135" s="296">
        <v>45787</v>
      </c>
      <c r="F1135" s="45">
        <v>45787</v>
      </c>
      <c r="G1135" s="4" t="s">
        <v>2503</v>
      </c>
      <c r="H1135" s="4" t="s">
        <v>2504</v>
      </c>
      <c r="I1135" s="206">
        <v>45797</v>
      </c>
      <c r="J1135" s="206">
        <v>45797</v>
      </c>
      <c r="K1135" s="153">
        <v>10</v>
      </c>
      <c r="L1135" s="4" t="s">
        <v>193</v>
      </c>
      <c r="M1135" s="35" t="s">
        <v>128</v>
      </c>
      <c r="N1135" s="35" t="s">
        <v>38</v>
      </c>
      <c r="O1135" s="3">
        <v>3</v>
      </c>
      <c r="P1135" s="124" t="s">
        <v>2508</v>
      </c>
      <c r="Q1135" s="40">
        <v>1</v>
      </c>
      <c r="R1135" s="163" t="s">
        <v>221</v>
      </c>
      <c r="S1135" s="41">
        <f>RawDataGenPO[[#This Row],[Total price]]/RawDataGenPO[[#This Row],[Qty'']]</f>
        <v>1200</v>
      </c>
      <c r="T1135" s="46">
        <v>1200</v>
      </c>
      <c r="U1135" s="16"/>
      <c r="V1135" s="35" t="s">
        <v>416</v>
      </c>
      <c r="W1135" s="146" t="s">
        <v>9</v>
      </c>
      <c r="X1135" s="4" t="s">
        <v>2506</v>
      </c>
      <c r="Y1135" s="14">
        <v>45803</v>
      </c>
      <c r="AA1135" s="191">
        <f>IF(RawDataGenPO[[#This Row],[Date Gen PO]]="","",RawDataGenPO[[#This Row],[Date recive bill]]-RawDataGenPO[[#This Row],[Date Gen PO]])</f>
        <v>6</v>
      </c>
      <c r="AB1135" s="192" t="str">
        <f>IF(RawDataGenPO[[#This Row],[GRN-PO date (Day)]]&gt;RawDataGenPO[[#This Row],[Lead time delivery (day)]],"over deliverry","Ontime")</f>
        <v>Ontime</v>
      </c>
      <c r="AC1135" s="195"/>
    </row>
    <row r="1136" spans="1:29" ht="28.5" x14ac:dyDescent="0.25">
      <c r="A1136" s="4">
        <f>ROW()-ROW(RawDataGenPO[[#Headers],[No.]])</f>
        <v>1135</v>
      </c>
      <c r="B1136" s="162" t="s">
        <v>18</v>
      </c>
      <c r="C1136" s="296">
        <v>45787</v>
      </c>
      <c r="F1136" s="45">
        <v>45787</v>
      </c>
      <c r="G1136" s="4" t="s">
        <v>2503</v>
      </c>
      <c r="H1136" s="4" t="s">
        <v>2504</v>
      </c>
      <c r="I1136" s="206">
        <v>45797</v>
      </c>
      <c r="J1136" s="206">
        <v>45797</v>
      </c>
      <c r="K1136" s="153">
        <v>10</v>
      </c>
      <c r="L1136" s="4" t="s">
        <v>193</v>
      </c>
      <c r="M1136" s="35" t="s">
        <v>128</v>
      </c>
      <c r="N1136" s="35" t="s">
        <v>38</v>
      </c>
      <c r="O1136" s="3">
        <v>4</v>
      </c>
      <c r="P1136" s="124" t="s">
        <v>2509</v>
      </c>
      <c r="Q1136" s="40">
        <v>1</v>
      </c>
      <c r="R1136" s="163" t="s">
        <v>221</v>
      </c>
      <c r="S1136" s="41">
        <f>RawDataGenPO[[#This Row],[Total price]]/RawDataGenPO[[#This Row],[Qty'']]</f>
        <v>24800</v>
      </c>
      <c r="T1136" s="46">
        <v>24800</v>
      </c>
      <c r="U1136" s="16"/>
      <c r="V1136" s="35" t="s">
        <v>416</v>
      </c>
      <c r="W1136" s="146" t="s">
        <v>9</v>
      </c>
      <c r="X1136" s="4" t="s">
        <v>2506</v>
      </c>
      <c r="Y1136" s="14">
        <v>45803</v>
      </c>
      <c r="AA1136" s="191">
        <f>IF(RawDataGenPO[[#This Row],[Date Gen PO]]="","",RawDataGenPO[[#This Row],[Date recive bill]]-RawDataGenPO[[#This Row],[Date Gen PO]])</f>
        <v>6</v>
      </c>
      <c r="AB1136" s="192" t="str">
        <f>IF(RawDataGenPO[[#This Row],[GRN-PO date (Day)]]&gt;RawDataGenPO[[#This Row],[Lead time delivery (day)]],"over deliverry","Ontime")</f>
        <v>Ontime</v>
      </c>
      <c r="AC1136" s="195"/>
    </row>
    <row r="1137" spans="1:29" ht="17.25" x14ac:dyDescent="0.25">
      <c r="A1137" s="4">
        <f>ROW()-ROW(RawDataGenPO[[#Headers],[No.]])</f>
        <v>1136</v>
      </c>
      <c r="B1137" s="162" t="s">
        <v>18</v>
      </c>
      <c r="C1137" s="296">
        <v>45787</v>
      </c>
      <c r="F1137" s="45">
        <v>45787</v>
      </c>
      <c r="G1137" s="4" t="s">
        <v>2503</v>
      </c>
      <c r="H1137" s="4" t="s">
        <v>2504</v>
      </c>
      <c r="I1137" s="206">
        <v>45797</v>
      </c>
      <c r="J1137" s="206">
        <v>45797</v>
      </c>
      <c r="K1137" s="153">
        <v>10</v>
      </c>
      <c r="L1137" s="4" t="s">
        <v>193</v>
      </c>
      <c r="M1137" s="35" t="s">
        <v>128</v>
      </c>
      <c r="N1137" s="35" t="s">
        <v>38</v>
      </c>
      <c r="O1137" s="3">
        <v>5</v>
      </c>
      <c r="P1137" s="124" t="s">
        <v>2510</v>
      </c>
      <c r="Q1137" s="40">
        <v>1</v>
      </c>
      <c r="R1137" s="163" t="s">
        <v>221</v>
      </c>
      <c r="S1137" s="41">
        <f>RawDataGenPO[[#This Row],[Total price]]/RawDataGenPO[[#This Row],[Qty'']]</f>
        <v>2000</v>
      </c>
      <c r="T1137" s="46">
        <v>2000</v>
      </c>
      <c r="U1137" s="16"/>
      <c r="V1137" s="35" t="s">
        <v>416</v>
      </c>
      <c r="W1137" s="146" t="s">
        <v>9</v>
      </c>
      <c r="X1137" s="4" t="s">
        <v>2511</v>
      </c>
      <c r="Y1137" s="14">
        <v>45803</v>
      </c>
      <c r="AA1137" s="191">
        <f>IF(RawDataGenPO[[#This Row],[Date Gen PO]]="","",RawDataGenPO[[#This Row],[Date recive bill]]-RawDataGenPO[[#This Row],[Date Gen PO]])</f>
        <v>6</v>
      </c>
      <c r="AB1137" s="192" t="str">
        <f>IF(RawDataGenPO[[#This Row],[GRN-PO date (Day)]]&gt;RawDataGenPO[[#This Row],[Lead time delivery (day)]],"over deliverry","Ontime")</f>
        <v>Ontime</v>
      </c>
      <c r="AC1137" s="195"/>
    </row>
    <row r="1138" spans="1:29" ht="42.75" x14ac:dyDescent="0.25">
      <c r="A1138" s="4">
        <f>ROW()-ROW(RawDataGenPO[[#Headers],[No.]])</f>
        <v>1137</v>
      </c>
      <c r="B1138" s="162" t="s">
        <v>18</v>
      </c>
      <c r="C1138" s="296">
        <v>45787</v>
      </c>
      <c r="F1138" s="45">
        <v>45787</v>
      </c>
      <c r="G1138" s="4" t="s">
        <v>2512</v>
      </c>
      <c r="H1138" s="4" t="s">
        <v>2513</v>
      </c>
      <c r="I1138" s="206">
        <v>45797</v>
      </c>
      <c r="J1138" s="206">
        <v>45797</v>
      </c>
      <c r="K1138" s="153">
        <v>10</v>
      </c>
      <c r="L1138" s="4" t="s">
        <v>193</v>
      </c>
      <c r="M1138" s="35" t="s">
        <v>128</v>
      </c>
      <c r="N1138" s="35" t="s">
        <v>80</v>
      </c>
      <c r="O1138" s="3">
        <v>1</v>
      </c>
      <c r="P1138" s="124" t="s">
        <v>2514</v>
      </c>
      <c r="Q1138" s="40">
        <v>1</v>
      </c>
      <c r="R1138" s="4" t="s">
        <v>1776</v>
      </c>
      <c r="S1138" s="41">
        <f>RawDataGenPO[[#This Row],[Total price]]/RawDataGenPO[[#This Row],[Qty'']]</f>
        <v>3000</v>
      </c>
      <c r="T1138" s="46">
        <v>3000</v>
      </c>
      <c r="U1138" s="16"/>
      <c r="V1138" s="35" t="s">
        <v>2141</v>
      </c>
      <c r="W1138" s="146" t="s">
        <v>9</v>
      </c>
      <c r="X1138" s="4" t="s">
        <v>2515</v>
      </c>
      <c r="Y1138" s="14">
        <v>45800</v>
      </c>
      <c r="AA1138" s="191">
        <f>IF(RawDataGenPO[[#This Row],[Date Gen PO]]="","",RawDataGenPO[[#This Row],[Date recive bill]]-RawDataGenPO[[#This Row],[Date Gen PO]])</f>
        <v>3</v>
      </c>
      <c r="AB1138" s="192" t="str">
        <f>IF(RawDataGenPO[[#This Row],[GRN-PO date (Day)]]&gt;RawDataGenPO[[#This Row],[Lead time delivery (day)]],"over deliverry","Ontime")</f>
        <v>Ontime</v>
      </c>
      <c r="AC1138" s="195"/>
    </row>
    <row r="1139" spans="1:29" ht="17.25" x14ac:dyDescent="0.25">
      <c r="A1139" s="4">
        <f>ROW()-ROW(RawDataGenPO[[#Headers],[No.]])</f>
        <v>1138</v>
      </c>
      <c r="B1139" s="162" t="s">
        <v>18</v>
      </c>
      <c r="C1139" s="296">
        <v>45787</v>
      </c>
      <c r="F1139" s="45">
        <v>45787</v>
      </c>
      <c r="G1139" s="4" t="s">
        <v>2516</v>
      </c>
      <c r="H1139" s="4" t="s">
        <v>2517</v>
      </c>
      <c r="I1139" s="206">
        <v>45797</v>
      </c>
      <c r="J1139" s="206">
        <v>45797</v>
      </c>
      <c r="K1139" s="153">
        <v>60</v>
      </c>
      <c r="L1139" s="4" t="s">
        <v>145</v>
      </c>
      <c r="M1139" s="35" t="s">
        <v>146</v>
      </c>
      <c r="N1139" s="35" t="s">
        <v>23</v>
      </c>
      <c r="O1139" s="3">
        <v>1</v>
      </c>
      <c r="P1139" s="124" t="s">
        <v>2518</v>
      </c>
      <c r="Q1139" s="40">
        <v>3</v>
      </c>
      <c r="R1139" s="163" t="s">
        <v>221</v>
      </c>
      <c r="S1139" s="41">
        <f>RawDataGenPO[[#This Row],[Total price]]/RawDataGenPO[[#This Row],[Qty'']]</f>
        <v>182.71</v>
      </c>
      <c r="T1139" s="46">
        <v>548.13</v>
      </c>
      <c r="U1139" s="16"/>
      <c r="V1139" s="35" t="s">
        <v>1982</v>
      </c>
      <c r="W1139" s="146" t="s">
        <v>9</v>
      </c>
      <c r="X1139" s="4" t="s">
        <v>2519</v>
      </c>
      <c r="Y1139" s="14">
        <v>45839</v>
      </c>
      <c r="AA1139" s="191">
        <f>IF(RawDataGenPO[[#This Row],[Date Gen PO]]="","",RawDataGenPO[[#This Row],[Date recive bill]]-RawDataGenPO[[#This Row],[Date Gen PO]])</f>
        <v>42</v>
      </c>
      <c r="AB1139" s="192" t="str">
        <f>IF(RawDataGenPO[[#This Row],[GRN-PO date (Day)]]&gt;RawDataGenPO[[#This Row],[Lead time delivery (day)]],"over deliverry","Ontime")</f>
        <v>Ontime</v>
      </c>
      <c r="AC1139" s="195"/>
    </row>
    <row r="1140" spans="1:29" ht="17.25" x14ac:dyDescent="0.25">
      <c r="A1140" s="4">
        <f>ROW()-ROW(RawDataGenPO[[#Headers],[No.]])</f>
        <v>1139</v>
      </c>
      <c r="B1140" s="162" t="s">
        <v>18</v>
      </c>
      <c r="C1140" s="296">
        <v>45787</v>
      </c>
      <c r="F1140" s="45">
        <v>45787</v>
      </c>
      <c r="G1140" s="4" t="s">
        <v>2516</v>
      </c>
      <c r="H1140" s="4" t="s">
        <v>2517</v>
      </c>
      <c r="I1140" s="206">
        <v>45797</v>
      </c>
      <c r="J1140" s="206">
        <v>45797</v>
      </c>
      <c r="K1140" s="153">
        <v>60</v>
      </c>
      <c r="L1140" s="4" t="s">
        <v>145</v>
      </c>
      <c r="M1140" s="35" t="s">
        <v>146</v>
      </c>
      <c r="N1140" s="35" t="s">
        <v>23</v>
      </c>
      <c r="O1140" s="3">
        <v>2</v>
      </c>
      <c r="P1140" s="124" t="s">
        <v>2520</v>
      </c>
      <c r="Q1140" s="40">
        <v>2</v>
      </c>
      <c r="R1140" s="163" t="s">
        <v>221</v>
      </c>
      <c r="S1140" s="41">
        <f>RawDataGenPO[[#This Row],[Total price]]/RawDataGenPO[[#This Row],[Qty'']]</f>
        <v>293.93</v>
      </c>
      <c r="T1140" s="46">
        <v>587.86</v>
      </c>
      <c r="U1140" s="16"/>
      <c r="V1140" s="35" t="s">
        <v>1982</v>
      </c>
      <c r="W1140" s="146" t="s">
        <v>9</v>
      </c>
      <c r="X1140" s="4" t="s">
        <v>2519</v>
      </c>
      <c r="Y1140" s="14">
        <v>45839</v>
      </c>
      <c r="AA1140" s="191">
        <f>IF(RawDataGenPO[[#This Row],[Date Gen PO]]="","",RawDataGenPO[[#This Row],[Date recive bill]]-RawDataGenPO[[#This Row],[Date Gen PO]])</f>
        <v>42</v>
      </c>
      <c r="AB1140" s="192" t="str">
        <f>IF(RawDataGenPO[[#This Row],[GRN-PO date (Day)]]&gt;RawDataGenPO[[#This Row],[Lead time delivery (day)]],"over deliverry","Ontime")</f>
        <v>Ontime</v>
      </c>
      <c r="AC1140" s="195"/>
    </row>
    <row r="1141" spans="1:29" ht="17.25" x14ac:dyDescent="0.25">
      <c r="A1141" s="4">
        <f>ROW()-ROW(RawDataGenPO[[#Headers],[No.]])</f>
        <v>1140</v>
      </c>
      <c r="B1141" s="162" t="s">
        <v>18</v>
      </c>
      <c r="C1141" s="296">
        <v>45787</v>
      </c>
      <c r="F1141" s="45">
        <v>45787</v>
      </c>
      <c r="G1141" s="4" t="s">
        <v>2516</v>
      </c>
      <c r="H1141" s="4" t="s">
        <v>2517</v>
      </c>
      <c r="I1141" s="206">
        <v>45797</v>
      </c>
      <c r="J1141" s="206">
        <v>45797</v>
      </c>
      <c r="K1141" s="153">
        <v>60</v>
      </c>
      <c r="L1141" s="4" t="s">
        <v>145</v>
      </c>
      <c r="M1141" s="35" t="s">
        <v>146</v>
      </c>
      <c r="N1141" s="35" t="s">
        <v>23</v>
      </c>
      <c r="O1141" s="3">
        <v>3</v>
      </c>
      <c r="P1141" s="124" t="s">
        <v>2521</v>
      </c>
      <c r="Q1141" s="40">
        <v>2</v>
      </c>
      <c r="R1141" s="163" t="s">
        <v>221</v>
      </c>
      <c r="S1141" s="41">
        <f>RawDataGenPO[[#This Row],[Total price]]/RawDataGenPO[[#This Row],[Qty'']]</f>
        <v>174.77</v>
      </c>
      <c r="T1141" s="46">
        <v>349.54</v>
      </c>
      <c r="U1141" s="16"/>
      <c r="V1141" s="35" t="s">
        <v>1982</v>
      </c>
      <c r="W1141" s="146" t="s">
        <v>9</v>
      </c>
      <c r="X1141" s="4" t="s">
        <v>2519</v>
      </c>
      <c r="Y1141" s="14">
        <v>45839</v>
      </c>
      <c r="AA1141" s="191">
        <f>IF(RawDataGenPO[[#This Row],[Date Gen PO]]="","",RawDataGenPO[[#This Row],[Date recive bill]]-RawDataGenPO[[#This Row],[Date Gen PO]])</f>
        <v>42</v>
      </c>
      <c r="AB1141" s="192" t="str">
        <f>IF(RawDataGenPO[[#This Row],[GRN-PO date (Day)]]&gt;RawDataGenPO[[#This Row],[Lead time delivery (day)]],"over deliverry","Ontime")</f>
        <v>Ontime</v>
      </c>
      <c r="AC1141" s="195"/>
    </row>
    <row r="1142" spans="1:29" ht="17.25" x14ac:dyDescent="0.25">
      <c r="A1142" s="4">
        <f>ROW()-ROW(RawDataGenPO[[#Headers],[No.]])</f>
        <v>1141</v>
      </c>
      <c r="B1142" s="162" t="s">
        <v>18</v>
      </c>
      <c r="C1142" s="296">
        <v>45787</v>
      </c>
      <c r="F1142" s="45">
        <v>45787</v>
      </c>
      <c r="G1142" s="4" t="s">
        <v>2522</v>
      </c>
      <c r="H1142" s="4" t="s">
        <v>2523</v>
      </c>
      <c r="I1142" s="206">
        <v>45797</v>
      </c>
      <c r="J1142" s="206">
        <v>45797</v>
      </c>
      <c r="K1142" s="153">
        <v>15</v>
      </c>
      <c r="L1142" s="4" t="s">
        <v>953</v>
      </c>
      <c r="M1142" s="35" t="s">
        <v>187</v>
      </c>
      <c r="N1142" s="35" t="s">
        <v>28</v>
      </c>
      <c r="O1142" s="3">
        <v>1</v>
      </c>
      <c r="P1142" s="124" t="s">
        <v>954</v>
      </c>
      <c r="Q1142" s="40">
        <v>40</v>
      </c>
      <c r="R1142" s="163" t="s">
        <v>221</v>
      </c>
      <c r="S1142" s="41">
        <f>RawDataGenPO[[#This Row],[Total price]]/RawDataGenPO[[#This Row],[Qty'']]</f>
        <v>12</v>
      </c>
      <c r="T1142" s="46">
        <v>480</v>
      </c>
      <c r="U1142" s="16"/>
      <c r="V1142" s="35" t="s">
        <v>263</v>
      </c>
      <c r="W1142" s="146" t="s">
        <v>9</v>
      </c>
      <c r="X1142" s="4" t="s">
        <v>2524</v>
      </c>
      <c r="Y1142" s="14">
        <v>45810</v>
      </c>
      <c r="AA1142" s="191">
        <f>IF(RawDataGenPO[[#This Row],[Date Gen PO]]="","",RawDataGenPO[[#This Row],[Date recive bill]]-RawDataGenPO[[#This Row],[Date Gen PO]])</f>
        <v>13</v>
      </c>
      <c r="AB1142" s="192" t="str">
        <f>IF(RawDataGenPO[[#This Row],[GRN-PO date (Day)]]&gt;RawDataGenPO[[#This Row],[Lead time delivery (day)]],"over deliverry","Ontime")</f>
        <v>Ontime</v>
      </c>
      <c r="AC1142" s="195"/>
    </row>
    <row r="1143" spans="1:29" ht="17.25" x14ac:dyDescent="0.25">
      <c r="A1143" s="4">
        <f>ROW()-ROW(RawDataGenPO[[#Headers],[No.]])</f>
        <v>1142</v>
      </c>
      <c r="B1143" s="162" t="s">
        <v>18</v>
      </c>
      <c r="C1143" s="296">
        <v>45787</v>
      </c>
      <c r="F1143" s="45">
        <v>45787</v>
      </c>
      <c r="G1143" s="4" t="s">
        <v>2522</v>
      </c>
      <c r="H1143" s="4" t="s">
        <v>2523</v>
      </c>
      <c r="I1143" s="206">
        <v>45797</v>
      </c>
      <c r="J1143" s="206">
        <v>45797</v>
      </c>
      <c r="K1143" s="153">
        <v>20</v>
      </c>
      <c r="L1143" s="4" t="s">
        <v>957</v>
      </c>
      <c r="M1143" s="35" t="s">
        <v>187</v>
      </c>
      <c r="N1143" s="35" t="s">
        <v>28</v>
      </c>
      <c r="O1143" s="3">
        <v>2</v>
      </c>
      <c r="P1143" s="124" t="s">
        <v>958</v>
      </c>
      <c r="Q1143" s="40">
        <v>20</v>
      </c>
      <c r="R1143" s="163" t="s">
        <v>221</v>
      </c>
      <c r="S1143" s="41">
        <f>RawDataGenPO[[#This Row],[Total price]]/RawDataGenPO[[#This Row],[Qty'']]</f>
        <v>4.8</v>
      </c>
      <c r="T1143" s="46">
        <v>96</v>
      </c>
      <c r="U1143" s="16"/>
      <c r="V1143" s="35" t="s">
        <v>263</v>
      </c>
      <c r="W1143" s="146" t="s">
        <v>9</v>
      </c>
      <c r="X1143" s="4" t="s">
        <v>2524</v>
      </c>
      <c r="Y1143" s="14">
        <v>45810</v>
      </c>
      <c r="AA1143" s="191">
        <f>IF(RawDataGenPO[[#This Row],[Date Gen PO]]="","",RawDataGenPO[[#This Row],[Date recive bill]]-RawDataGenPO[[#This Row],[Date Gen PO]])</f>
        <v>13</v>
      </c>
      <c r="AB1143" s="192" t="str">
        <f>IF(RawDataGenPO[[#This Row],[GRN-PO date (Day)]]&gt;RawDataGenPO[[#This Row],[Lead time delivery (day)]],"over deliverry","Ontime")</f>
        <v>Ontime</v>
      </c>
      <c r="AC1143" s="195"/>
    </row>
    <row r="1144" spans="1:29" ht="28.5" x14ac:dyDescent="0.25">
      <c r="A1144" s="4">
        <f>ROW()-ROW(RawDataGenPO[[#Headers],[No.]])</f>
        <v>1143</v>
      </c>
      <c r="B1144" s="162" t="s">
        <v>18</v>
      </c>
      <c r="C1144" s="296">
        <v>45787</v>
      </c>
      <c r="F1144" s="45">
        <v>45787</v>
      </c>
      <c r="G1144" s="4" t="s">
        <v>2522</v>
      </c>
      <c r="H1144" s="4" t="s">
        <v>2523</v>
      </c>
      <c r="I1144" s="206">
        <v>45797</v>
      </c>
      <c r="J1144" s="206">
        <v>45797</v>
      </c>
      <c r="K1144" s="153">
        <v>20</v>
      </c>
      <c r="L1144" s="4" t="s">
        <v>1273</v>
      </c>
      <c r="M1144" s="35" t="s">
        <v>146</v>
      </c>
      <c r="N1144" s="35" t="s">
        <v>28</v>
      </c>
      <c r="O1144" s="3">
        <v>3</v>
      </c>
      <c r="P1144" s="124" t="s">
        <v>2525</v>
      </c>
      <c r="Q1144" s="40">
        <v>40</v>
      </c>
      <c r="R1144" s="163" t="s">
        <v>221</v>
      </c>
      <c r="S1144" s="41">
        <f>RawDataGenPO[[#This Row],[Total price]]/RawDataGenPO[[#This Row],[Qty'']]</f>
        <v>18</v>
      </c>
      <c r="T1144" s="46">
        <v>720</v>
      </c>
      <c r="U1144" s="16"/>
      <c r="V1144" s="35" t="s">
        <v>263</v>
      </c>
      <c r="W1144" s="146" t="s">
        <v>9</v>
      </c>
      <c r="X1144" s="4" t="s">
        <v>2524</v>
      </c>
      <c r="Y1144" s="14">
        <v>45810</v>
      </c>
      <c r="AA1144" s="191">
        <f>IF(RawDataGenPO[[#This Row],[Date Gen PO]]="","",RawDataGenPO[[#This Row],[Date recive bill]]-RawDataGenPO[[#This Row],[Date Gen PO]])</f>
        <v>13</v>
      </c>
      <c r="AB1144" s="192" t="str">
        <f>IF(RawDataGenPO[[#This Row],[GRN-PO date (Day)]]&gt;RawDataGenPO[[#This Row],[Lead time delivery (day)]],"over deliverry","Ontime")</f>
        <v>Ontime</v>
      </c>
      <c r="AC1144" s="195"/>
    </row>
    <row r="1145" spans="1:29" ht="17.25" x14ac:dyDescent="0.25">
      <c r="A1145" s="4">
        <f>ROW()-ROW(RawDataGenPO[[#Headers],[No.]])</f>
        <v>1144</v>
      </c>
      <c r="B1145" s="162" t="s">
        <v>18</v>
      </c>
      <c r="C1145" s="296">
        <v>45787</v>
      </c>
      <c r="F1145" s="45">
        <v>45787</v>
      </c>
      <c r="G1145" s="4" t="s">
        <v>2526</v>
      </c>
      <c r="H1145" s="4" t="s">
        <v>2527</v>
      </c>
      <c r="I1145" s="206">
        <v>45797</v>
      </c>
      <c r="J1145" s="206">
        <v>45797</v>
      </c>
      <c r="K1145" s="153">
        <v>20</v>
      </c>
      <c r="L1145" s="4" t="s">
        <v>1273</v>
      </c>
      <c r="M1145" s="35" t="s">
        <v>217</v>
      </c>
      <c r="N1145" s="35" t="s">
        <v>24</v>
      </c>
      <c r="O1145" s="3">
        <v>1</v>
      </c>
      <c r="P1145" s="124" t="s">
        <v>2528</v>
      </c>
      <c r="Q1145" s="40">
        <v>6</v>
      </c>
      <c r="R1145" s="163" t="s">
        <v>221</v>
      </c>
      <c r="S1145" s="41">
        <f>RawDataGenPO[[#This Row],[Total price]]/RawDataGenPO[[#This Row],[Qty'']]</f>
        <v>387</v>
      </c>
      <c r="T1145" s="46">
        <v>2322</v>
      </c>
      <c r="U1145" s="16"/>
      <c r="V1145" s="35" t="s">
        <v>406</v>
      </c>
      <c r="W1145" s="146" t="s">
        <v>9</v>
      </c>
      <c r="X1145" s="4" t="s">
        <v>2529</v>
      </c>
      <c r="Y1145" s="14">
        <v>45810</v>
      </c>
      <c r="AA1145" s="191">
        <f>IF(RawDataGenPO[[#This Row],[Date Gen PO]]="","",RawDataGenPO[[#This Row],[Date recive bill]]-RawDataGenPO[[#This Row],[Date Gen PO]])</f>
        <v>13</v>
      </c>
      <c r="AB1145" s="192" t="str">
        <f>IF(RawDataGenPO[[#This Row],[GRN-PO date (Day)]]&gt;RawDataGenPO[[#This Row],[Lead time delivery (day)]],"over deliverry","Ontime")</f>
        <v>Ontime</v>
      </c>
      <c r="AC1145" s="195"/>
    </row>
    <row r="1146" spans="1:29" ht="17.25" x14ac:dyDescent="0.25">
      <c r="A1146" s="4">
        <f>ROW()-ROW(RawDataGenPO[[#Headers],[No.]])</f>
        <v>1145</v>
      </c>
      <c r="B1146" s="162" t="s">
        <v>18</v>
      </c>
      <c r="C1146" s="296">
        <v>45787</v>
      </c>
      <c r="F1146" s="45">
        <v>45787</v>
      </c>
      <c r="G1146" s="4" t="s">
        <v>2526</v>
      </c>
      <c r="H1146" s="4" t="s">
        <v>2527</v>
      </c>
      <c r="I1146" s="206">
        <v>45797</v>
      </c>
      <c r="J1146" s="206">
        <v>45797</v>
      </c>
      <c r="K1146" s="153">
        <v>20</v>
      </c>
      <c r="L1146" s="4" t="s">
        <v>1273</v>
      </c>
      <c r="M1146" s="35" t="s">
        <v>217</v>
      </c>
      <c r="N1146" s="35" t="s">
        <v>24</v>
      </c>
      <c r="O1146" s="3">
        <v>2</v>
      </c>
      <c r="P1146" s="124" t="s">
        <v>2530</v>
      </c>
      <c r="Q1146" s="40">
        <v>6</v>
      </c>
      <c r="R1146" s="163" t="s">
        <v>221</v>
      </c>
      <c r="S1146" s="41">
        <f>RawDataGenPO[[#This Row],[Total price]]/RawDataGenPO[[#This Row],[Qty'']]</f>
        <v>399</v>
      </c>
      <c r="T1146" s="46">
        <v>2394</v>
      </c>
      <c r="U1146" s="16"/>
      <c r="V1146" s="35" t="s">
        <v>406</v>
      </c>
      <c r="W1146" s="146" t="s">
        <v>9</v>
      </c>
      <c r="X1146" s="4" t="s">
        <v>2529</v>
      </c>
      <c r="Y1146" s="14">
        <v>45810</v>
      </c>
      <c r="AA1146" s="191">
        <f>IF(RawDataGenPO[[#This Row],[Date Gen PO]]="","",RawDataGenPO[[#This Row],[Date recive bill]]-RawDataGenPO[[#This Row],[Date Gen PO]])</f>
        <v>13</v>
      </c>
      <c r="AB1146" s="192" t="str">
        <f>IF(RawDataGenPO[[#This Row],[GRN-PO date (Day)]]&gt;RawDataGenPO[[#This Row],[Lead time delivery (day)]],"over deliverry","Ontime")</f>
        <v>Ontime</v>
      </c>
      <c r="AC1146" s="195"/>
    </row>
    <row r="1147" spans="1:29" ht="57" x14ac:dyDescent="0.25">
      <c r="A1147" s="4">
        <f>ROW()-ROW(RawDataGenPO[[#Headers],[No.]])</f>
        <v>1146</v>
      </c>
      <c r="B1147" s="35" t="s">
        <v>18</v>
      </c>
      <c r="C1147" s="296">
        <v>45790</v>
      </c>
      <c r="F1147" s="73">
        <v>45790</v>
      </c>
      <c r="G1147" s="4" t="s">
        <v>2531</v>
      </c>
      <c r="H1147" s="4" t="s">
        <v>2532</v>
      </c>
      <c r="I1147" s="206">
        <v>45799</v>
      </c>
      <c r="J1147" s="206">
        <v>45799</v>
      </c>
      <c r="K1147" s="153"/>
      <c r="L1147" s="4" t="s">
        <v>193</v>
      </c>
      <c r="M1147" s="35" t="s">
        <v>623</v>
      </c>
      <c r="N1147" s="35" t="s">
        <v>23</v>
      </c>
      <c r="O1147" s="3">
        <v>1</v>
      </c>
      <c r="P1147" s="124" t="s">
        <v>2533</v>
      </c>
      <c r="Q1147" s="40">
        <v>3</v>
      </c>
      <c r="R1147" s="163" t="s">
        <v>221</v>
      </c>
      <c r="S1147" s="41">
        <f>RawDataGenPO[[#This Row],[Total price]]/RawDataGenPO[[#This Row],[Qty'']]</f>
        <v>2650</v>
      </c>
      <c r="T1147" s="46">
        <v>7950</v>
      </c>
      <c r="U1147" s="16"/>
      <c r="V1147" s="35" t="s">
        <v>849</v>
      </c>
      <c r="W1147" s="146" t="s">
        <v>9</v>
      </c>
      <c r="X1147" s="4" t="s">
        <v>2534</v>
      </c>
      <c r="Y1147" s="14">
        <v>45799</v>
      </c>
      <c r="AA1147" s="191">
        <f>IF(RawDataGenPO[[#This Row],[Date Gen PO]]="","",RawDataGenPO[[#This Row],[Date recive bill]]-RawDataGenPO[[#This Row],[Date Gen PO]])</f>
        <v>0</v>
      </c>
      <c r="AB1147" s="192" t="str">
        <f>IF(RawDataGenPO[[#This Row],[GRN-PO date (Day)]]&gt;RawDataGenPO[[#This Row],[Lead time delivery (day)]],"over deliverry","Ontime")</f>
        <v>Ontime</v>
      </c>
      <c r="AC1147" s="195"/>
    </row>
    <row r="1148" spans="1:29" ht="17.25" x14ac:dyDescent="0.25">
      <c r="A1148" s="4">
        <f>ROW()-ROW(RawDataGenPO[[#Headers],[No.]])</f>
        <v>1147</v>
      </c>
      <c r="B1148" s="35" t="s">
        <v>18</v>
      </c>
      <c r="C1148" s="296">
        <v>45791</v>
      </c>
      <c r="F1148" s="73">
        <v>45791</v>
      </c>
      <c r="G1148" s="4" t="s">
        <v>2535</v>
      </c>
      <c r="H1148" s="4" t="s">
        <v>2536</v>
      </c>
      <c r="I1148" s="206">
        <v>45799</v>
      </c>
      <c r="J1148" s="206">
        <v>45799</v>
      </c>
      <c r="K1148" s="153">
        <v>30</v>
      </c>
      <c r="L1148" s="4" t="s">
        <v>2292</v>
      </c>
      <c r="M1148" s="35" t="s">
        <v>240</v>
      </c>
      <c r="N1148" s="35" t="s">
        <v>21</v>
      </c>
      <c r="O1148" s="3">
        <v>1</v>
      </c>
      <c r="P1148" s="124" t="s">
        <v>2293</v>
      </c>
      <c r="Q1148" s="40">
        <v>200</v>
      </c>
      <c r="R1148" s="4" t="s">
        <v>304</v>
      </c>
      <c r="S1148" s="41">
        <f>RawDataGenPO[[#This Row],[Total price]]/RawDataGenPO[[#This Row],[Qty'']]</f>
        <v>5.2</v>
      </c>
      <c r="T1148" s="46">
        <v>1040</v>
      </c>
      <c r="U1148" s="16"/>
      <c r="V1148" s="35" t="s">
        <v>2065</v>
      </c>
      <c r="W1148" s="146" t="s">
        <v>9</v>
      </c>
      <c r="X1148" s="4" t="s">
        <v>2537</v>
      </c>
      <c r="Y1148" s="14">
        <v>45821</v>
      </c>
      <c r="AA1148" s="191">
        <f>IF(RawDataGenPO[[#This Row],[Date Gen PO]]="","",RawDataGenPO[[#This Row],[Date recive bill]]-RawDataGenPO[[#This Row],[Date Gen PO]])</f>
        <v>22</v>
      </c>
      <c r="AB1148" s="192" t="str">
        <f>IF(RawDataGenPO[[#This Row],[GRN-PO date (Day)]]&gt;RawDataGenPO[[#This Row],[Lead time delivery (day)]],"over deliverry","Ontime")</f>
        <v>Ontime</v>
      </c>
      <c r="AC1148" s="195"/>
    </row>
    <row r="1149" spans="1:29" ht="17.25" x14ac:dyDescent="0.25">
      <c r="A1149" s="4">
        <f>ROW()-ROW(RawDataGenPO[[#Headers],[No.]])</f>
        <v>1148</v>
      </c>
      <c r="B1149" s="35" t="s">
        <v>18</v>
      </c>
      <c r="C1149" s="296">
        <v>45791</v>
      </c>
      <c r="F1149" s="73">
        <v>45791</v>
      </c>
      <c r="G1149" s="4" t="s">
        <v>2535</v>
      </c>
      <c r="H1149" s="4" t="s">
        <v>2538</v>
      </c>
      <c r="I1149" s="206">
        <v>45799</v>
      </c>
      <c r="J1149" s="206">
        <v>45799</v>
      </c>
      <c r="K1149" s="153">
        <v>14</v>
      </c>
      <c r="L1149" s="4" t="s">
        <v>2296</v>
      </c>
      <c r="M1149" s="35" t="s">
        <v>309</v>
      </c>
      <c r="N1149" s="35" t="s">
        <v>85</v>
      </c>
      <c r="O1149" s="3">
        <v>2</v>
      </c>
      <c r="P1149" s="124" t="s">
        <v>2069</v>
      </c>
      <c r="Q1149" s="40">
        <v>2</v>
      </c>
      <c r="R1149" s="4" t="s">
        <v>2297</v>
      </c>
      <c r="S1149" s="41">
        <f>RawDataGenPO[[#This Row],[Total price]]/RawDataGenPO[[#This Row],[Qty'']]</f>
        <v>400</v>
      </c>
      <c r="T1149" s="46">
        <v>800</v>
      </c>
      <c r="U1149" s="16"/>
      <c r="V1149" s="35" t="s">
        <v>2539</v>
      </c>
      <c r="W1149" s="146" t="s">
        <v>9</v>
      </c>
      <c r="X1149" s="4" t="s">
        <v>2540</v>
      </c>
      <c r="Y1149" s="14">
        <v>45812</v>
      </c>
      <c r="AA1149" s="191">
        <f>IF(RawDataGenPO[[#This Row],[Date Gen PO]]="","",RawDataGenPO[[#This Row],[Date recive bill]]-RawDataGenPO[[#This Row],[Date Gen PO]])</f>
        <v>13</v>
      </c>
      <c r="AB1149" s="192" t="str">
        <f>IF(RawDataGenPO[[#This Row],[GRN-PO date (Day)]]&gt;RawDataGenPO[[#This Row],[Lead time delivery (day)]],"over deliverry","Ontime")</f>
        <v>Ontime</v>
      </c>
      <c r="AC1149" s="195"/>
    </row>
    <row r="1150" spans="1:29" ht="57" x14ac:dyDescent="0.25">
      <c r="A1150" s="4">
        <f>ROW()-ROW(RawDataGenPO[[#Headers],[No.]])</f>
        <v>1149</v>
      </c>
      <c r="B1150" s="35" t="s">
        <v>18</v>
      </c>
      <c r="C1150" s="296">
        <v>45793</v>
      </c>
      <c r="F1150" s="73">
        <v>45793</v>
      </c>
      <c r="G1150" s="4" t="s">
        <v>2541</v>
      </c>
      <c r="H1150" s="4" t="s">
        <v>2542</v>
      </c>
      <c r="I1150" s="206">
        <v>45799</v>
      </c>
      <c r="J1150" s="206">
        <v>45799</v>
      </c>
      <c r="K1150" s="153">
        <v>60</v>
      </c>
      <c r="L1150" s="4" t="s">
        <v>193</v>
      </c>
      <c r="M1150" s="35" t="s">
        <v>217</v>
      </c>
      <c r="N1150" s="35" t="s">
        <v>46</v>
      </c>
      <c r="O1150" s="3">
        <v>1</v>
      </c>
      <c r="P1150" s="124" t="s">
        <v>2543</v>
      </c>
      <c r="Q1150" s="40">
        <v>1</v>
      </c>
      <c r="R1150" s="163" t="s">
        <v>221</v>
      </c>
      <c r="S1150" s="41">
        <f>RawDataGenPO[[#This Row],[Total price]]/RawDataGenPO[[#This Row],[Qty'']]</f>
        <v>26460</v>
      </c>
      <c r="T1150" s="46">
        <v>26460</v>
      </c>
      <c r="U1150" s="16"/>
      <c r="V1150" s="35" t="s">
        <v>1361</v>
      </c>
      <c r="W1150" s="146" t="s">
        <v>9</v>
      </c>
      <c r="X1150" s="4" t="s">
        <v>2544</v>
      </c>
      <c r="Y1150" s="14">
        <v>45831</v>
      </c>
      <c r="AA1150" s="191">
        <f>IF(RawDataGenPO[[#This Row],[Date Gen PO]]="","",RawDataGenPO[[#This Row],[Date recive bill]]-RawDataGenPO[[#This Row],[Date Gen PO]])</f>
        <v>32</v>
      </c>
      <c r="AB1150" s="192" t="str">
        <f>IF(RawDataGenPO[[#This Row],[GRN-PO date (Day)]]&gt;RawDataGenPO[[#This Row],[Lead time delivery (day)]],"over deliverry","Ontime")</f>
        <v>Ontime</v>
      </c>
      <c r="AC1150" s="195"/>
    </row>
    <row r="1151" spans="1:29" ht="57" x14ac:dyDescent="0.25">
      <c r="A1151" s="4">
        <f>ROW()-ROW(RawDataGenPO[[#Headers],[No.]])</f>
        <v>1150</v>
      </c>
      <c r="B1151" s="35" t="s">
        <v>18</v>
      </c>
      <c r="C1151" s="296">
        <v>45793</v>
      </c>
      <c r="F1151" s="73">
        <v>45793</v>
      </c>
      <c r="G1151" s="4" t="s">
        <v>2541</v>
      </c>
      <c r="H1151" s="4" t="s">
        <v>2542</v>
      </c>
      <c r="I1151" s="206">
        <v>45799</v>
      </c>
      <c r="J1151" s="206">
        <v>45799</v>
      </c>
      <c r="K1151" s="153">
        <v>60</v>
      </c>
      <c r="L1151" s="4" t="s">
        <v>193</v>
      </c>
      <c r="M1151" s="35" t="s">
        <v>217</v>
      </c>
      <c r="N1151" s="35" t="s">
        <v>46</v>
      </c>
      <c r="O1151" s="3">
        <v>2</v>
      </c>
      <c r="P1151" s="124" t="s">
        <v>2545</v>
      </c>
      <c r="Q1151" s="40">
        <v>1</v>
      </c>
      <c r="R1151" s="163" t="s">
        <v>221</v>
      </c>
      <c r="S1151" s="41">
        <f>RawDataGenPO[[#This Row],[Total price]]/RawDataGenPO[[#This Row],[Qty'']]</f>
        <v>26460</v>
      </c>
      <c r="T1151" s="46">
        <v>26460</v>
      </c>
      <c r="U1151" s="16"/>
      <c r="V1151" s="35" t="s">
        <v>1361</v>
      </c>
      <c r="W1151" s="146" t="s">
        <v>9</v>
      </c>
      <c r="X1151" s="4" t="s">
        <v>2544</v>
      </c>
      <c r="Y1151" s="14">
        <v>45831</v>
      </c>
      <c r="AA1151" s="191">
        <f>IF(RawDataGenPO[[#This Row],[Date Gen PO]]="","",RawDataGenPO[[#This Row],[Date recive bill]]-RawDataGenPO[[#This Row],[Date Gen PO]])</f>
        <v>32</v>
      </c>
      <c r="AB1151" s="192" t="str">
        <f>IF(RawDataGenPO[[#This Row],[GRN-PO date (Day)]]&gt;RawDataGenPO[[#This Row],[Lead time delivery (day)]],"over deliverry","Ontime")</f>
        <v>Ontime</v>
      </c>
      <c r="AC1151" s="195"/>
    </row>
    <row r="1152" spans="1:29" ht="57" x14ac:dyDescent="0.25">
      <c r="A1152" s="4">
        <f>ROW()-ROW(RawDataGenPO[[#Headers],[No.]])</f>
        <v>1151</v>
      </c>
      <c r="B1152" s="35" t="s">
        <v>18</v>
      </c>
      <c r="C1152" s="296">
        <v>45793</v>
      </c>
      <c r="F1152" s="73">
        <v>45793</v>
      </c>
      <c r="G1152" s="4" t="s">
        <v>2541</v>
      </c>
      <c r="H1152" s="4" t="s">
        <v>2542</v>
      </c>
      <c r="I1152" s="206">
        <v>45799</v>
      </c>
      <c r="J1152" s="206">
        <v>45799</v>
      </c>
      <c r="K1152" s="153">
        <v>60</v>
      </c>
      <c r="L1152" s="4" t="s">
        <v>193</v>
      </c>
      <c r="M1152" s="35" t="s">
        <v>217</v>
      </c>
      <c r="N1152" s="35" t="s">
        <v>46</v>
      </c>
      <c r="O1152" s="3">
        <v>3</v>
      </c>
      <c r="P1152" s="124" t="s">
        <v>2546</v>
      </c>
      <c r="Q1152" s="40">
        <v>1</v>
      </c>
      <c r="R1152" s="163" t="s">
        <v>221</v>
      </c>
      <c r="S1152" s="41">
        <f>RawDataGenPO[[#This Row],[Total price]]/RawDataGenPO[[#This Row],[Qty'']]</f>
        <v>26460</v>
      </c>
      <c r="T1152" s="46">
        <v>26460</v>
      </c>
      <c r="U1152" s="16"/>
      <c r="V1152" s="35" t="s">
        <v>1361</v>
      </c>
      <c r="W1152" s="146" t="s">
        <v>9</v>
      </c>
      <c r="X1152" s="4" t="s">
        <v>2544</v>
      </c>
      <c r="Y1152" s="14">
        <v>45831</v>
      </c>
      <c r="AA1152" s="191">
        <f>IF(RawDataGenPO[[#This Row],[Date Gen PO]]="","",RawDataGenPO[[#This Row],[Date recive bill]]-RawDataGenPO[[#This Row],[Date Gen PO]])</f>
        <v>32</v>
      </c>
      <c r="AB1152" s="192" t="str">
        <f>IF(RawDataGenPO[[#This Row],[GRN-PO date (Day)]]&gt;RawDataGenPO[[#This Row],[Lead time delivery (day)]],"over deliverry","Ontime")</f>
        <v>Ontime</v>
      </c>
      <c r="AC1152" s="195"/>
    </row>
    <row r="1153" spans="1:29" ht="17.25" x14ac:dyDescent="0.25">
      <c r="A1153" s="4">
        <f>ROW()-ROW(RawDataGenPO[[#Headers],[No.]])</f>
        <v>1152</v>
      </c>
      <c r="B1153" s="35" t="s">
        <v>18</v>
      </c>
      <c r="C1153" s="296">
        <v>45793</v>
      </c>
      <c r="F1153" s="73">
        <v>45793</v>
      </c>
      <c r="G1153" s="4" t="s">
        <v>2541</v>
      </c>
      <c r="H1153" s="4" t="s">
        <v>2542</v>
      </c>
      <c r="I1153" s="206">
        <v>45799</v>
      </c>
      <c r="J1153" s="206">
        <v>45799</v>
      </c>
      <c r="K1153" s="153">
        <v>60</v>
      </c>
      <c r="L1153" s="4" t="s">
        <v>193</v>
      </c>
      <c r="M1153" s="35" t="s">
        <v>217</v>
      </c>
      <c r="N1153" s="35" t="s">
        <v>46</v>
      </c>
      <c r="O1153" s="3">
        <v>4</v>
      </c>
      <c r="P1153" s="124" t="s">
        <v>2547</v>
      </c>
      <c r="Q1153" s="40">
        <v>3</v>
      </c>
      <c r="R1153" s="4" t="s">
        <v>481</v>
      </c>
      <c r="S1153" s="41">
        <f>RawDataGenPO[[#This Row],[Total price]]/RawDataGenPO[[#This Row],[Qty'']]</f>
        <v>4500</v>
      </c>
      <c r="T1153" s="46">
        <v>13500</v>
      </c>
      <c r="U1153" s="16"/>
      <c r="V1153" s="35" t="s">
        <v>1361</v>
      </c>
      <c r="W1153" s="146" t="s">
        <v>9</v>
      </c>
      <c r="X1153" s="4" t="s">
        <v>2548</v>
      </c>
      <c r="Y1153" s="14">
        <v>45831</v>
      </c>
      <c r="AA1153" s="191">
        <f>IF(RawDataGenPO[[#This Row],[Date Gen PO]]="","",RawDataGenPO[[#This Row],[Date recive bill]]-RawDataGenPO[[#This Row],[Date Gen PO]])</f>
        <v>32</v>
      </c>
      <c r="AB1153" s="192" t="str">
        <f>IF(RawDataGenPO[[#This Row],[GRN-PO date (Day)]]&gt;RawDataGenPO[[#This Row],[Lead time delivery (day)]],"over deliverry","Ontime")</f>
        <v>Ontime</v>
      </c>
      <c r="AC1153" s="195"/>
    </row>
    <row r="1154" spans="1:29" ht="17.25" x14ac:dyDescent="0.25">
      <c r="A1154" s="4">
        <f>ROW()-ROW(RawDataGenPO[[#Headers],[No.]])</f>
        <v>1153</v>
      </c>
      <c r="B1154" s="35" t="s">
        <v>18</v>
      </c>
      <c r="C1154" s="296">
        <v>45793</v>
      </c>
      <c r="F1154" s="73">
        <v>45793</v>
      </c>
      <c r="G1154" s="4" t="s">
        <v>2549</v>
      </c>
      <c r="H1154" s="4" t="s">
        <v>2550</v>
      </c>
      <c r="I1154" s="206">
        <v>45799</v>
      </c>
      <c r="J1154" s="206">
        <v>45799</v>
      </c>
      <c r="K1154" s="153">
        <v>20</v>
      </c>
      <c r="L1154" s="4" t="s">
        <v>1273</v>
      </c>
      <c r="M1154" s="35" t="s">
        <v>146</v>
      </c>
      <c r="N1154" s="35" t="s">
        <v>23</v>
      </c>
      <c r="O1154" s="3">
        <v>1</v>
      </c>
      <c r="P1154" s="124" t="s">
        <v>2551</v>
      </c>
      <c r="Q1154" s="40">
        <v>1</v>
      </c>
      <c r="R1154" s="163" t="s">
        <v>221</v>
      </c>
      <c r="S1154" s="41">
        <f>RawDataGenPO[[#This Row],[Total price]]/RawDataGenPO[[#This Row],[Qty'']]</f>
        <v>1850</v>
      </c>
      <c r="T1154" s="46">
        <v>1850</v>
      </c>
      <c r="U1154" s="16"/>
      <c r="V1154" s="35" t="s">
        <v>1425</v>
      </c>
      <c r="W1154" s="146" t="s">
        <v>9</v>
      </c>
      <c r="X1154" s="4" t="s">
        <v>2552</v>
      </c>
      <c r="Y1154" s="14">
        <v>45810</v>
      </c>
      <c r="AA1154" s="191">
        <f>IF(RawDataGenPO[[#This Row],[Date Gen PO]]="","",RawDataGenPO[[#This Row],[Date recive bill]]-RawDataGenPO[[#This Row],[Date Gen PO]])</f>
        <v>11</v>
      </c>
      <c r="AB1154" s="192" t="str">
        <f>IF(RawDataGenPO[[#This Row],[GRN-PO date (Day)]]&gt;RawDataGenPO[[#This Row],[Lead time delivery (day)]],"over deliverry","Ontime")</f>
        <v>Ontime</v>
      </c>
      <c r="AC1154" s="195"/>
    </row>
    <row r="1155" spans="1:29" ht="17.25" x14ac:dyDescent="0.25">
      <c r="A1155" s="4">
        <f>ROW()-ROW(RawDataGenPO[[#Headers],[No.]])</f>
        <v>1154</v>
      </c>
      <c r="B1155" s="35" t="s">
        <v>18</v>
      </c>
      <c r="C1155" s="296">
        <v>45797</v>
      </c>
      <c r="F1155" s="73">
        <v>45797</v>
      </c>
      <c r="G1155" s="4" t="s">
        <v>2553</v>
      </c>
      <c r="H1155" s="4" t="s">
        <v>2554</v>
      </c>
      <c r="I1155" s="206">
        <v>45807</v>
      </c>
      <c r="J1155" s="206">
        <v>45807</v>
      </c>
      <c r="K1155" s="153">
        <v>20</v>
      </c>
      <c r="L1155" s="4" t="s">
        <v>193</v>
      </c>
      <c r="M1155" s="35" t="s">
        <v>146</v>
      </c>
      <c r="N1155" s="35" t="s">
        <v>24</v>
      </c>
      <c r="O1155" s="3">
        <v>1</v>
      </c>
      <c r="P1155" s="124" t="s">
        <v>2555</v>
      </c>
      <c r="Q1155" s="40">
        <v>10</v>
      </c>
      <c r="R1155" s="4" t="s">
        <v>221</v>
      </c>
      <c r="S1155" s="41">
        <f>RawDataGenPO[[#This Row],[Total price]]/RawDataGenPO[[#This Row],[Qty'']]</f>
        <v>95</v>
      </c>
      <c r="T1155" s="46">
        <v>950</v>
      </c>
      <c r="U1155" s="16"/>
      <c r="V1155" s="35" t="s">
        <v>358</v>
      </c>
      <c r="W1155" s="146" t="s">
        <v>9</v>
      </c>
      <c r="X1155" s="4" t="s">
        <v>2556</v>
      </c>
      <c r="Y1155" s="14">
        <v>45819</v>
      </c>
      <c r="AA1155" s="191">
        <f>IF(RawDataGenPO[[#This Row],[Date Gen PO]]="","",RawDataGenPO[[#This Row],[Date recive bill]]-RawDataGenPO[[#This Row],[Date Gen PO]])</f>
        <v>12</v>
      </c>
      <c r="AB1155" s="192" t="str">
        <f>IF(RawDataGenPO[[#This Row],[GRN-PO date (Day)]]&gt;RawDataGenPO[[#This Row],[Lead time delivery (day)]],"over deliverry","Ontime")</f>
        <v>Ontime</v>
      </c>
      <c r="AC1155" s="195"/>
    </row>
    <row r="1156" spans="1:29" ht="17.25" x14ac:dyDescent="0.25">
      <c r="A1156" s="4">
        <f>ROW()-ROW(RawDataGenPO[[#Headers],[No.]])</f>
        <v>1155</v>
      </c>
      <c r="B1156" s="35" t="s">
        <v>18</v>
      </c>
      <c r="C1156" s="296">
        <v>45797</v>
      </c>
      <c r="F1156" s="73">
        <v>45797</v>
      </c>
      <c r="G1156" s="4" t="s">
        <v>2557</v>
      </c>
      <c r="H1156" s="4" t="s">
        <v>2558</v>
      </c>
      <c r="I1156" s="206">
        <v>45807</v>
      </c>
      <c r="J1156" s="206">
        <v>45807</v>
      </c>
      <c r="K1156" s="153">
        <v>20</v>
      </c>
      <c r="L1156" s="4" t="s">
        <v>1273</v>
      </c>
      <c r="M1156" s="35" t="s">
        <v>146</v>
      </c>
      <c r="N1156" s="35" t="s">
        <v>28</v>
      </c>
      <c r="O1156" s="3">
        <v>1</v>
      </c>
      <c r="P1156" s="175" t="s">
        <v>2559</v>
      </c>
      <c r="Q1156" s="40">
        <v>10</v>
      </c>
      <c r="R1156" s="4" t="s">
        <v>221</v>
      </c>
      <c r="S1156" s="41">
        <f>RawDataGenPO[[#This Row],[Total price]]/RawDataGenPO[[#This Row],[Qty'']]</f>
        <v>62</v>
      </c>
      <c r="T1156" s="46">
        <v>620</v>
      </c>
      <c r="U1156" s="16"/>
      <c r="V1156" s="178" t="s">
        <v>358</v>
      </c>
      <c r="W1156" s="146" t="s">
        <v>9</v>
      </c>
      <c r="X1156" s="4" t="s">
        <v>2560</v>
      </c>
      <c r="Y1156" s="14">
        <v>45819</v>
      </c>
      <c r="AA1156" s="191">
        <v>10</v>
      </c>
      <c r="AB1156" s="192" t="str">
        <f>IF(RawDataGenPO[[#This Row],[GRN-PO date (Day)]]&gt;RawDataGenPO[[#This Row],[Lead time delivery (day)]],"over deliverry","Ontime")</f>
        <v>Ontime</v>
      </c>
      <c r="AC1156" s="195"/>
    </row>
    <row r="1157" spans="1:29" ht="17.25" x14ac:dyDescent="0.25">
      <c r="A1157" s="4">
        <f>ROW()-ROW(RawDataGenPO[[#Headers],[No.]])</f>
        <v>1156</v>
      </c>
      <c r="B1157" s="35" t="s">
        <v>18</v>
      </c>
      <c r="C1157" s="296">
        <v>45797</v>
      </c>
      <c r="F1157" s="73">
        <v>45797</v>
      </c>
      <c r="G1157" s="4" t="s">
        <v>2557</v>
      </c>
      <c r="H1157" s="4" t="s">
        <v>2561</v>
      </c>
      <c r="I1157" s="206">
        <v>45807</v>
      </c>
      <c r="J1157" s="206">
        <v>45807</v>
      </c>
      <c r="K1157" s="153">
        <v>20</v>
      </c>
      <c r="L1157" s="4" t="s">
        <v>1273</v>
      </c>
      <c r="M1157" s="35" t="s">
        <v>146</v>
      </c>
      <c r="N1157" s="35" t="s">
        <v>28</v>
      </c>
      <c r="O1157" s="3">
        <v>2</v>
      </c>
      <c r="P1157" s="176" t="s">
        <v>2562</v>
      </c>
      <c r="Q1157" s="40">
        <v>10</v>
      </c>
      <c r="R1157" s="4" t="s">
        <v>221</v>
      </c>
      <c r="S1157" s="41">
        <f>RawDataGenPO[[#This Row],[Total price]]/RawDataGenPO[[#This Row],[Qty'']]</f>
        <v>40</v>
      </c>
      <c r="T1157" s="46">
        <v>400</v>
      </c>
      <c r="U1157" s="16"/>
      <c r="V1157" s="177" t="s">
        <v>263</v>
      </c>
      <c r="W1157" s="146" t="s">
        <v>9</v>
      </c>
      <c r="X1157" s="4" t="s">
        <v>2563</v>
      </c>
      <c r="Y1157" s="14">
        <v>45819</v>
      </c>
      <c r="AA1157" s="191">
        <f>IF(RawDataGenPO[[#This Row],[Date Gen PO]]="","",RawDataGenPO[[#This Row],[Date recive bill]]-RawDataGenPO[[#This Row],[Date Gen PO]])</f>
        <v>12</v>
      </c>
      <c r="AB1157" s="192" t="str">
        <f>IF(RawDataGenPO[[#This Row],[GRN-PO date (Day)]]&gt;RawDataGenPO[[#This Row],[Lead time delivery (day)]],"over deliverry","Ontime")</f>
        <v>Ontime</v>
      </c>
      <c r="AC1157" s="195"/>
    </row>
    <row r="1158" spans="1:29" ht="17.25" x14ac:dyDescent="0.25">
      <c r="A1158" s="4">
        <f>ROW()-ROW(RawDataGenPO[[#Headers],[No.]])</f>
        <v>1157</v>
      </c>
      <c r="B1158" s="35" t="s">
        <v>18</v>
      </c>
      <c r="C1158" s="296">
        <v>45797</v>
      </c>
      <c r="F1158" s="73">
        <v>45797</v>
      </c>
      <c r="G1158" s="4" t="s">
        <v>2557</v>
      </c>
      <c r="H1158" s="4" t="s">
        <v>2558</v>
      </c>
      <c r="I1158" s="206">
        <v>45807</v>
      </c>
      <c r="J1158" s="206">
        <v>45807</v>
      </c>
      <c r="K1158" s="153">
        <v>20</v>
      </c>
      <c r="L1158" s="4" t="s">
        <v>1273</v>
      </c>
      <c r="M1158" s="35" t="s">
        <v>146</v>
      </c>
      <c r="N1158" s="35" t="s">
        <v>28</v>
      </c>
      <c r="O1158" s="3">
        <v>3</v>
      </c>
      <c r="P1158" s="175" t="s">
        <v>2564</v>
      </c>
      <c r="Q1158" s="40">
        <v>10</v>
      </c>
      <c r="R1158" s="4" t="s">
        <v>221</v>
      </c>
      <c r="S1158" s="41">
        <f>RawDataGenPO[[#This Row],[Total price]]/RawDataGenPO[[#This Row],[Qty'']]</f>
        <v>38</v>
      </c>
      <c r="T1158" s="46">
        <v>380</v>
      </c>
      <c r="U1158" s="16"/>
      <c r="V1158" s="178" t="s">
        <v>358</v>
      </c>
      <c r="W1158" s="146" t="s">
        <v>9</v>
      </c>
      <c r="X1158" s="4" t="s">
        <v>2560</v>
      </c>
      <c r="Y1158" s="14">
        <v>45819</v>
      </c>
      <c r="AA1158" s="191">
        <v>10</v>
      </c>
      <c r="AB1158" s="192" t="str">
        <f>IF(RawDataGenPO[[#This Row],[GRN-PO date (Day)]]&gt;RawDataGenPO[[#This Row],[Lead time delivery (day)]],"over deliverry","Ontime")</f>
        <v>Ontime</v>
      </c>
      <c r="AC1158" s="195"/>
    </row>
    <row r="1159" spans="1:29" ht="17.25" x14ac:dyDescent="0.25">
      <c r="A1159" s="4">
        <f>ROW()-ROW(RawDataGenPO[[#Headers],[No.]])</f>
        <v>1158</v>
      </c>
      <c r="B1159" s="35" t="s">
        <v>18</v>
      </c>
      <c r="C1159" s="296">
        <v>45797</v>
      </c>
      <c r="F1159" s="73">
        <v>45797</v>
      </c>
      <c r="G1159" s="4" t="s">
        <v>2557</v>
      </c>
      <c r="H1159" s="4" t="s">
        <v>2561</v>
      </c>
      <c r="I1159" s="206">
        <v>45807</v>
      </c>
      <c r="J1159" s="206">
        <v>45807</v>
      </c>
      <c r="K1159" s="153">
        <v>20</v>
      </c>
      <c r="L1159" s="4" t="s">
        <v>1273</v>
      </c>
      <c r="M1159" s="35" t="s">
        <v>146</v>
      </c>
      <c r="N1159" s="35" t="s">
        <v>28</v>
      </c>
      <c r="O1159" s="3">
        <v>4</v>
      </c>
      <c r="P1159" s="176" t="s">
        <v>2565</v>
      </c>
      <c r="Q1159" s="40">
        <v>10</v>
      </c>
      <c r="R1159" s="4" t="s">
        <v>221</v>
      </c>
      <c r="S1159" s="41">
        <f>RawDataGenPO[[#This Row],[Total price]]/RawDataGenPO[[#This Row],[Qty'']]</f>
        <v>38</v>
      </c>
      <c r="T1159" s="46">
        <v>380</v>
      </c>
      <c r="U1159" s="16"/>
      <c r="V1159" s="177" t="s">
        <v>263</v>
      </c>
      <c r="W1159" s="146" t="s">
        <v>9</v>
      </c>
      <c r="X1159" s="4" t="s">
        <v>2563</v>
      </c>
      <c r="Y1159" s="14">
        <v>45819</v>
      </c>
      <c r="AA1159" s="191">
        <f>IF(RawDataGenPO[[#This Row],[Date Gen PO]]="","",RawDataGenPO[[#This Row],[Date recive bill]]-RawDataGenPO[[#This Row],[Date Gen PO]])</f>
        <v>12</v>
      </c>
      <c r="AB1159" s="192" t="str">
        <f>IF(RawDataGenPO[[#This Row],[GRN-PO date (Day)]]&gt;RawDataGenPO[[#This Row],[Lead time delivery (day)]],"over deliverry","Ontime")</f>
        <v>Ontime</v>
      </c>
      <c r="AC1159" s="195"/>
    </row>
    <row r="1160" spans="1:29" ht="17.25" x14ac:dyDescent="0.25">
      <c r="A1160" s="4">
        <f>ROW()-ROW(RawDataGenPO[[#Headers],[No.]])</f>
        <v>1159</v>
      </c>
      <c r="B1160" s="35" t="s">
        <v>18</v>
      </c>
      <c r="C1160" s="296">
        <v>45797</v>
      </c>
      <c r="F1160" s="73">
        <v>45797</v>
      </c>
      <c r="G1160" s="4" t="s">
        <v>2557</v>
      </c>
      <c r="H1160" s="4" t="s">
        <v>2558</v>
      </c>
      <c r="I1160" s="206">
        <v>45807</v>
      </c>
      <c r="J1160" s="206">
        <v>45807</v>
      </c>
      <c r="K1160" s="153">
        <v>20</v>
      </c>
      <c r="L1160" s="4" t="s">
        <v>1273</v>
      </c>
      <c r="M1160" s="35" t="s">
        <v>146</v>
      </c>
      <c r="N1160" s="35" t="s">
        <v>28</v>
      </c>
      <c r="O1160" s="3">
        <v>5</v>
      </c>
      <c r="P1160" s="175" t="s">
        <v>2566</v>
      </c>
      <c r="Q1160" s="40">
        <v>10</v>
      </c>
      <c r="R1160" s="4" t="s">
        <v>221</v>
      </c>
      <c r="S1160" s="41">
        <f>RawDataGenPO[[#This Row],[Total price]]/RawDataGenPO[[#This Row],[Qty'']]</f>
        <v>125</v>
      </c>
      <c r="T1160" s="46">
        <v>1250</v>
      </c>
      <c r="U1160" s="16"/>
      <c r="V1160" s="178" t="s">
        <v>358</v>
      </c>
      <c r="W1160" s="146" t="s">
        <v>9</v>
      </c>
      <c r="X1160" s="4" t="s">
        <v>2560</v>
      </c>
      <c r="Y1160" s="14">
        <v>45819</v>
      </c>
      <c r="AA1160" s="191">
        <v>10</v>
      </c>
      <c r="AB1160" s="192" t="str">
        <f>IF(RawDataGenPO[[#This Row],[GRN-PO date (Day)]]&gt;RawDataGenPO[[#This Row],[Lead time delivery (day)]],"over deliverry","Ontime")</f>
        <v>Ontime</v>
      </c>
      <c r="AC1160" s="195"/>
    </row>
    <row r="1161" spans="1:29" ht="17.25" x14ac:dyDescent="0.25">
      <c r="A1161" s="4">
        <f>ROW()-ROW(RawDataGenPO[[#Headers],[No.]])</f>
        <v>1160</v>
      </c>
      <c r="B1161" s="35" t="s">
        <v>18</v>
      </c>
      <c r="C1161" s="296">
        <v>45797</v>
      </c>
      <c r="F1161" s="73">
        <v>45797</v>
      </c>
      <c r="G1161" s="4" t="s">
        <v>2557</v>
      </c>
      <c r="H1161" s="4" t="s">
        <v>2561</v>
      </c>
      <c r="I1161" s="206">
        <v>45807</v>
      </c>
      <c r="J1161" s="206">
        <v>45807</v>
      </c>
      <c r="K1161" s="153">
        <v>20</v>
      </c>
      <c r="L1161" s="4" t="s">
        <v>1273</v>
      </c>
      <c r="M1161" s="35" t="s">
        <v>146</v>
      </c>
      <c r="N1161" s="35" t="s">
        <v>28</v>
      </c>
      <c r="O1161" s="3">
        <v>6</v>
      </c>
      <c r="P1161" s="176" t="s">
        <v>2567</v>
      </c>
      <c r="Q1161" s="40">
        <v>10</v>
      </c>
      <c r="R1161" s="4" t="s">
        <v>221</v>
      </c>
      <c r="S1161" s="41">
        <f>RawDataGenPO[[#This Row],[Total price]]/RawDataGenPO[[#This Row],[Qty'']]</f>
        <v>65</v>
      </c>
      <c r="T1161" s="46">
        <v>650</v>
      </c>
      <c r="U1161" s="16"/>
      <c r="V1161" s="177" t="s">
        <v>263</v>
      </c>
      <c r="W1161" s="146" t="s">
        <v>9</v>
      </c>
      <c r="X1161" s="4" t="s">
        <v>2563</v>
      </c>
      <c r="Y1161" s="14">
        <v>45819</v>
      </c>
      <c r="AA1161" s="191">
        <f>IF(RawDataGenPO[[#This Row],[Date Gen PO]]="","",RawDataGenPO[[#This Row],[Date recive bill]]-RawDataGenPO[[#This Row],[Date Gen PO]])</f>
        <v>12</v>
      </c>
      <c r="AB1161" s="192" t="str">
        <f>IF(RawDataGenPO[[#This Row],[GRN-PO date (Day)]]&gt;RawDataGenPO[[#This Row],[Lead time delivery (day)]],"over deliverry","Ontime")</f>
        <v>Ontime</v>
      </c>
      <c r="AC1161" s="195"/>
    </row>
    <row r="1162" spans="1:29" ht="17.25" x14ac:dyDescent="0.25">
      <c r="A1162" s="4">
        <f>ROW()-ROW(RawDataGenPO[[#Headers],[No.]])</f>
        <v>1161</v>
      </c>
      <c r="B1162" s="35" t="s">
        <v>18</v>
      </c>
      <c r="C1162" s="296">
        <v>45797</v>
      </c>
      <c r="F1162" s="73">
        <v>45797</v>
      </c>
      <c r="G1162" s="4" t="s">
        <v>2557</v>
      </c>
      <c r="H1162" s="4" t="s">
        <v>2561</v>
      </c>
      <c r="I1162" s="206">
        <v>45807</v>
      </c>
      <c r="J1162" s="206">
        <v>45807</v>
      </c>
      <c r="K1162" s="153">
        <v>20</v>
      </c>
      <c r="L1162" s="4" t="s">
        <v>1273</v>
      </c>
      <c r="M1162" s="35" t="s">
        <v>146</v>
      </c>
      <c r="N1162" s="35" t="s">
        <v>28</v>
      </c>
      <c r="O1162" s="3">
        <v>7</v>
      </c>
      <c r="P1162" s="176" t="s">
        <v>2568</v>
      </c>
      <c r="Q1162" s="40">
        <v>10</v>
      </c>
      <c r="R1162" s="4" t="s">
        <v>221</v>
      </c>
      <c r="S1162" s="41">
        <f>RawDataGenPO[[#This Row],[Total price]]/RawDataGenPO[[#This Row],[Qty'']]</f>
        <v>47</v>
      </c>
      <c r="T1162" s="46">
        <v>470</v>
      </c>
      <c r="U1162" s="16"/>
      <c r="V1162" s="177" t="s">
        <v>263</v>
      </c>
      <c r="W1162" s="146" t="s">
        <v>9</v>
      </c>
      <c r="X1162" s="4" t="s">
        <v>2563</v>
      </c>
      <c r="Y1162" s="14">
        <v>45819</v>
      </c>
      <c r="AA1162" s="191">
        <f>IF(RawDataGenPO[[#This Row],[Date Gen PO]]="","",RawDataGenPO[[#This Row],[Date recive bill]]-RawDataGenPO[[#This Row],[Date Gen PO]])</f>
        <v>12</v>
      </c>
      <c r="AB1162" s="192" t="str">
        <f>IF(RawDataGenPO[[#This Row],[GRN-PO date (Day)]]&gt;RawDataGenPO[[#This Row],[Lead time delivery (day)]],"over deliverry","Ontime")</f>
        <v>Ontime</v>
      </c>
      <c r="AC1162" s="195"/>
    </row>
    <row r="1163" spans="1:29" ht="17.25" x14ac:dyDescent="0.25">
      <c r="A1163" s="4">
        <f>ROW()-ROW(RawDataGenPO[[#Headers],[No.]])</f>
        <v>1162</v>
      </c>
      <c r="B1163" s="35" t="s">
        <v>18</v>
      </c>
      <c r="C1163" s="296">
        <v>45797</v>
      </c>
      <c r="F1163" s="73">
        <v>45797</v>
      </c>
      <c r="G1163" s="4" t="s">
        <v>2557</v>
      </c>
      <c r="H1163" s="4" t="s">
        <v>2561</v>
      </c>
      <c r="I1163" s="206">
        <v>45807</v>
      </c>
      <c r="J1163" s="206">
        <v>45807</v>
      </c>
      <c r="K1163" s="153">
        <v>20</v>
      </c>
      <c r="L1163" s="4" t="s">
        <v>1273</v>
      </c>
      <c r="M1163" s="35" t="s">
        <v>146</v>
      </c>
      <c r="N1163" s="35" t="s">
        <v>28</v>
      </c>
      <c r="O1163" s="3">
        <v>8</v>
      </c>
      <c r="P1163" s="176" t="s">
        <v>2569</v>
      </c>
      <c r="Q1163" s="40">
        <v>10</v>
      </c>
      <c r="R1163" s="4" t="s">
        <v>221</v>
      </c>
      <c r="S1163" s="41">
        <f>RawDataGenPO[[#This Row],[Total price]]/RawDataGenPO[[#This Row],[Qty'']]</f>
        <v>32</v>
      </c>
      <c r="T1163" s="46">
        <v>320</v>
      </c>
      <c r="U1163" s="16"/>
      <c r="V1163" s="177" t="s">
        <v>263</v>
      </c>
      <c r="W1163" s="146" t="s">
        <v>9</v>
      </c>
      <c r="X1163" s="4" t="s">
        <v>2563</v>
      </c>
      <c r="Y1163" s="14">
        <v>45819</v>
      </c>
      <c r="AA1163" s="191">
        <f>IF(RawDataGenPO[[#This Row],[Date Gen PO]]="","",RawDataGenPO[[#This Row],[Date recive bill]]-RawDataGenPO[[#This Row],[Date Gen PO]])</f>
        <v>12</v>
      </c>
      <c r="AB1163" s="192" t="str">
        <f>IF(RawDataGenPO[[#This Row],[GRN-PO date (Day)]]&gt;RawDataGenPO[[#This Row],[Lead time delivery (day)]],"over deliverry","Ontime")</f>
        <v>Ontime</v>
      </c>
      <c r="AC1163" s="195"/>
    </row>
    <row r="1164" spans="1:29" ht="17.25" x14ac:dyDescent="0.25">
      <c r="A1164" s="4">
        <f>ROW()-ROW(RawDataGenPO[[#Headers],[No.]])</f>
        <v>1163</v>
      </c>
      <c r="B1164" s="35" t="s">
        <v>18</v>
      </c>
      <c r="C1164" s="296">
        <v>45797</v>
      </c>
      <c r="F1164" s="73">
        <v>45797</v>
      </c>
      <c r="G1164" s="4" t="s">
        <v>2557</v>
      </c>
      <c r="H1164" s="4" t="s">
        <v>2561</v>
      </c>
      <c r="I1164" s="206">
        <v>45807</v>
      </c>
      <c r="J1164" s="206">
        <v>45807</v>
      </c>
      <c r="K1164" s="153">
        <v>20</v>
      </c>
      <c r="L1164" s="4" t="s">
        <v>1273</v>
      </c>
      <c r="M1164" s="35" t="s">
        <v>146</v>
      </c>
      <c r="N1164" s="35" t="s">
        <v>28</v>
      </c>
      <c r="O1164" s="3">
        <v>9</v>
      </c>
      <c r="P1164" s="176" t="s">
        <v>2570</v>
      </c>
      <c r="Q1164" s="40">
        <v>10</v>
      </c>
      <c r="R1164" s="4" t="s">
        <v>221</v>
      </c>
      <c r="S1164" s="41">
        <f>RawDataGenPO[[#This Row],[Total price]]/RawDataGenPO[[#This Row],[Qty'']]</f>
        <v>76</v>
      </c>
      <c r="T1164" s="46">
        <v>760</v>
      </c>
      <c r="U1164" s="16"/>
      <c r="V1164" s="177" t="s">
        <v>263</v>
      </c>
      <c r="W1164" s="146" t="s">
        <v>9</v>
      </c>
      <c r="X1164" s="4" t="s">
        <v>2563</v>
      </c>
      <c r="Y1164" s="14">
        <v>45819</v>
      </c>
      <c r="AA1164" s="191">
        <f>IF(RawDataGenPO[[#This Row],[Date Gen PO]]="","",RawDataGenPO[[#This Row],[Date recive bill]]-RawDataGenPO[[#This Row],[Date Gen PO]])</f>
        <v>12</v>
      </c>
      <c r="AB1164" s="192" t="str">
        <f>IF(RawDataGenPO[[#This Row],[GRN-PO date (Day)]]&gt;RawDataGenPO[[#This Row],[Lead time delivery (day)]],"over deliverry","Ontime")</f>
        <v>Ontime</v>
      </c>
      <c r="AC1164" s="195"/>
    </row>
    <row r="1165" spans="1:29" ht="17.25" x14ac:dyDescent="0.25">
      <c r="A1165" s="4">
        <f>ROW()-ROW(RawDataGenPO[[#Headers],[No.]])</f>
        <v>1164</v>
      </c>
      <c r="B1165" s="35" t="s">
        <v>18</v>
      </c>
      <c r="C1165" s="296">
        <v>45797</v>
      </c>
      <c r="F1165" s="73">
        <v>45797</v>
      </c>
      <c r="G1165" s="4" t="s">
        <v>2557</v>
      </c>
      <c r="H1165" s="4" t="s">
        <v>2561</v>
      </c>
      <c r="I1165" s="206">
        <v>45807</v>
      </c>
      <c r="J1165" s="206">
        <v>45807</v>
      </c>
      <c r="K1165" s="153">
        <v>20</v>
      </c>
      <c r="L1165" s="4" t="s">
        <v>1273</v>
      </c>
      <c r="M1165" s="35" t="s">
        <v>146</v>
      </c>
      <c r="N1165" s="35" t="s">
        <v>28</v>
      </c>
      <c r="O1165" s="3">
        <v>10</v>
      </c>
      <c r="P1165" s="176" t="s">
        <v>2571</v>
      </c>
      <c r="Q1165" s="40">
        <v>10</v>
      </c>
      <c r="R1165" s="4" t="s">
        <v>221</v>
      </c>
      <c r="S1165" s="41">
        <f>RawDataGenPO[[#This Row],[Total price]]/RawDataGenPO[[#This Row],[Qty'']]</f>
        <v>54</v>
      </c>
      <c r="T1165" s="46">
        <v>540</v>
      </c>
      <c r="U1165" s="16"/>
      <c r="V1165" s="177" t="s">
        <v>263</v>
      </c>
      <c r="W1165" s="146" t="s">
        <v>9</v>
      </c>
      <c r="X1165" s="4" t="s">
        <v>2563</v>
      </c>
      <c r="Y1165" s="14">
        <v>45819</v>
      </c>
      <c r="AA1165" s="191">
        <f>IF(RawDataGenPO[[#This Row],[Date Gen PO]]="","",RawDataGenPO[[#This Row],[Date recive bill]]-RawDataGenPO[[#This Row],[Date Gen PO]])</f>
        <v>12</v>
      </c>
      <c r="AB1165" s="192" t="str">
        <f>IF(RawDataGenPO[[#This Row],[GRN-PO date (Day)]]&gt;RawDataGenPO[[#This Row],[Lead time delivery (day)]],"over deliverry","Ontime")</f>
        <v>Ontime</v>
      </c>
      <c r="AC1165" s="195"/>
    </row>
    <row r="1166" spans="1:29" ht="17.25" x14ac:dyDescent="0.25">
      <c r="A1166" s="4">
        <f>ROW()-ROW(RawDataGenPO[[#Headers],[No.]])</f>
        <v>1165</v>
      </c>
      <c r="B1166" s="35" t="s">
        <v>18</v>
      </c>
      <c r="C1166" s="296">
        <v>45797</v>
      </c>
      <c r="F1166" s="73">
        <v>45797</v>
      </c>
      <c r="G1166" s="4" t="s">
        <v>2557</v>
      </c>
      <c r="H1166" s="4" t="s">
        <v>2561</v>
      </c>
      <c r="I1166" s="206">
        <v>45807</v>
      </c>
      <c r="J1166" s="206">
        <v>45807</v>
      </c>
      <c r="K1166" s="153">
        <v>20</v>
      </c>
      <c r="L1166" s="4" t="s">
        <v>1273</v>
      </c>
      <c r="M1166" s="35" t="s">
        <v>146</v>
      </c>
      <c r="N1166" s="35" t="s">
        <v>28</v>
      </c>
      <c r="O1166" s="3">
        <v>11</v>
      </c>
      <c r="P1166" s="176" t="s">
        <v>2572</v>
      </c>
      <c r="Q1166" s="40">
        <v>10</v>
      </c>
      <c r="R1166" s="4" t="s">
        <v>221</v>
      </c>
      <c r="S1166" s="41">
        <f>RawDataGenPO[[#This Row],[Total price]]/RawDataGenPO[[#This Row],[Qty'']]</f>
        <v>44</v>
      </c>
      <c r="T1166" s="46">
        <v>440</v>
      </c>
      <c r="U1166" s="16"/>
      <c r="V1166" s="177" t="s">
        <v>263</v>
      </c>
      <c r="W1166" s="146" t="s">
        <v>9</v>
      </c>
      <c r="X1166" s="4" t="s">
        <v>2563</v>
      </c>
      <c r="Y1166" s="14">
        <v>45819</v>
      </c>
      <c r="AA1166" s="191">
        <f>IF(RawDataGenPO[[#This Row],[Date Gen PO]]="","",RawDataGenPO[[#This Row],[Date recive bill]]-RawDataGenPO[[#This Row],[Date Gen PO]])</f>
        <v>12</v>
      </c>
      <c r="AB1166" s="192" t="str">
        <f>IF(RawDataGenPO[[#This Row],[GRN-PO date (Day)]]&gt;RawDataGenPO[[#This Row],[Lead time delivery (day)]],"over deliverry","Ontime")</f>
        <v>Ontime</v>
      </c>
      <c r="AC1166" s="195"/>
    </row>
    <row r="1167" spans="1:29" ht="17.25" x14ac:dyDescent="0.25">
      <c r="A1167" s="4">
        <f>ROW()-ROW(RawDataGenPO[[#Headers],[No.]])</f>
        <v>1166</v>
      </c>
      <c r="B1167" s="35" t="s">
        <v>18</v>
      </c>
      <c r="C1167" s="296">
        <v>45797</v>
      </c>
      <c r="F1167" s="73">
        <v>45797</v>
      </c>
      <c r="G1167" s="4" t="s">
        <v>2557</v>
      </c>
      <c r="H1167" s="4" t="s">
        <v>2561</v>
      </c>
      <c r="I1167" s="206">
        <v>45807</v>
      </c>
      <c r="J1167" s="206">
        <v>45807</v>
      </c>
      <c r="K1167" s="153">
        <v>20</v>
      </c>
      <c r="L1167" s="4" t="s">
        <v>1273</v>
      </c>
      <c r="M1167" s="35" t="s">
        <v>146</v>
      </c>
      <c r="N1167" s="35" t="s">
        <v>28</v>
      </c>
      <c r="O1167" s="3">
        <v>12</v>
      </c>
      <c r="P1167" s="176" t="s">
        <v>2573</v>
      </c>
      <c r="Q1167" s="40">
        <v>10</v>
      </c>
      <c r="R1167" s="4" t="s">
        <v>221</v>
      </c>
      <c r="S1167" s="41">
        <f>RawDataGenPO[[#This Row],[Total price]]/RawDataGenPO[[#This Row],[Qty'']]</f>
        <v>42</v>
      </c>
      <c r="T1167" s="46">
        <v>420</v>
      </c>
      <c r="U1167" s="16"/>
      <c r="V1167" s="177" t="s">
        <v>263</v>
      </c>
      <c r="W1167" s="146" t="s">
        <v>9</v>
      </c>
      <c r="X1167" s="4" t="s">
        <v>2563</v>
      </c>
      <c r="Y1167" s="14">
        <v>45819</v>
      </c>
      <c r="AA1167" s="191">
        <f>IF(RawDataGenPO[[#This Row],[Date Gen PO]]="","",RawDataGenPO[[#This Row],[Date recive bill]]-RawDataGenPO[[#This Row],[Date Gen PO]])</f>
        <v>12</v>
      </c>
      <c r="AB1167" s="192" t="str">
        <f>IF(RawDataGenPO[[#This Row],[GRN-PO date (Day)]]&gt;RawDataGenPO[[#This Row],[Lead time delivery (day)]],"over deliverry","Ontime")</f>
        <v>Ontime</v>
      </c>
      <c r="AC1167" s="195"/>
    </row>
    <row r="1168" spans="1:29" ht="17.25" x14ac:dyDescent="0.25">
      <c r="A1168" s="4">
        <f>ROW()-ROW(RawDataGenPO[[#Headers],[No.]])</f>
        <v>1167</v>
      </c>
      <c r="B1168" s="35" t="s">
        <v>18</v>
      </c>
      <c r="C1168" s="296">
        <v>45797</v>
      </c>
      <c r="F1168" s="73">
        <v>45797</v>
      </c>
      <c r="G1168" s="4" t="s">
        <v>2574</v>
      </c>
      <c r="H1168" s="4" t="s">
        <v>2575</v>
      </c>
      <c r="I1168" s="206">
        <v>45807</v>
      </c>
      <c r="J1168" s="206">
        <v>45807</v>
      </c>
      <c r="K1168" s="153">
        <v>30</v>
      </c>
      <c r="L1168" s="4" t="s">
        <v>1012</v>
      </c>
      <c r="M1168" s="35" t="s">
        <v>187</v>
      </c>
      <c r="N1168" s="35" t="s">
        <v>28</v>
      </c>
      <c r="O1168" s="3">
        <v>1</v>
      </c>
      <c r="P1168" s="124" t="s">
        <v>1013</v>
      </c>
      <c r="Q1168" s="40">
        <v>40</v>
      </c>
      <c r="R1168" s="4" t="s">
        <v>221</v>
      </c>
      <c r="S1168" s="41">
        <f>RawDataGenPO[[#This Row],[Total price]]/RawDataGenPO[[#This Row],[Qty'']]</f>
        <v>65</v>
      </c>
      <c r="T1168" s="46">
        <v>2600</v>
      </c>
      <c r="U1168" s="16"/>
      <c r="V1168" s="35" t="s">
        <v>358</v>
      </c>
      <c r="W1168" s="146" t="s">
        <v>9</v>
      </c>
      <c r="X1168" s="4" t="s">
        <v>2576</v>
      </c>
      <c r="Y1168" s="14">
        <v>45828</v>
      </c>
      <c r="AA1168" s="191">
        <f>IF(RawDataGenPO[[#This Row],[Date Gen PO]]="","",RawDataGenPO[[#This Row],[Date recive bill]]-RawDataGenPO[[#This Row],[Date Gen PO]])</f>
        <v>21</v>
      </c>
      <c r="AB1168" s="192" t="str">
        <f>IF(RawDataGenPO[[#This Row],[GRN-PO date (Day)]]&gt;RawDataGenPO[[#This Row],[Lead time delivery (day)]],"over deliverry","Ontime")</f>
        <v>Ontime</v>
      </c>
      <c r="AC1168" s="195"/>
    </row>
    <row r="1169" spans="1:29" ht="17.25" x14ac:dyDescent="0.25">
      <c r="A1169" s="4">
        <f>ROW()-ROW(RawDataGenPO[[#Headers],[No.]])</f>
        <v>1168</v>
      </c>
      <c r="B1169" s="35" t="s">
        <v>18</v>
      </c>
      <c r="C1169" s="296">
        <v>45797</v>
      </c>
      <c r="F1169" s="73">
        <v>45797</v>
      </c>
      <c r="G1169" s="4" t="s">
        <v>2574</v>
      </c>
      <c r="H1169" s="4" t="s">
        <v>2575</v>
      </c>
      <c r="I1169" s="206">
        <v>45807</v>
      </c>
      <c r="J1169" s="206">
        <v>45807</v>
      </c>
      <c r="K1169" s="153">
        <v>30</v>
      </c>
      <c r="L1169" s="4" t="s">
        <v>1015</v>
      </c>
      <c r="M1169" s="35" t="s">
        <v>187</v>
      </c>
      <c r="N1169" s="35" t="s">
        <v>28</v>
      </c>
      <c r="O1169" s="3">
        <v>2</v>
      </c>
      <c r="P1169" s="124" t="s">
        <v>1016</v>
      </c>
      <c r="Q1169" s="40">
        <v>30</v>
      </c>
      <c r="R1169" s="4" t="s">
        <v>221</v>
      </c>
      <c r="S1169" s="41">
        <f>RawDataGenPO[[#This Row],[Total price]]/RawDataGenPO[[#This Row],[Qty'']]</f>
        <v>125</v>
      </c>
      <c r="T1169" s="46">
        <v>3750</v>
      </c>
      <c r="U1169" s="16"/>
      <c r="V1169" s="35" t="s">
        <v>358</v>
      </c>
      <c r="W1169" s="146" t="s">
        <v>9</v>
      </c>
      <c r="X1169" s="4" t="s">
        <v>2576</v>
      </c>
      <c r="Y1169" s="14">
        <v>45828</v>
      </c>
      <c r="AA1169" s="191">
        <f>IF(RawDataGenPO[[#This Row],[Date Gen PO]]="","",RawDataGenPO[[#This Row],[Date recive bill]]-RawDataGenPO[[#This Row],[Date Gen PO]])</f>
        <v>21</v>
      </c>
      <c r="AB1169" s="192" t="str">
        <f>IF(RawDataGenPO[[#This Row],[GRN-PO date (Day)]]&gt;RawDataGenPO[[#This Row],[Lead time delivery (day)]],"over deliverry","Ontime")</f>
        <v>Ontime</v>
      </c>
      <c r="AC1169" s="195"/>
    </row>
    <row r="1170" spans="1:29" ht="17.25" x14ac:dyDescent="0.25">
      <c r="A1170" s="4">
        <f>ROW()-ROW(RawDataGenPO[[#Headers],[No.]])</f>
        <v>1169</v>
      </c>
      <c r="B1170" s="35" t="s">
        <v>18</v>
      </c>
      <c r="C1170" s="296">
        <v>45797</v>
      </c>
      <c r="F1170" s="73">
        <v>45797</v>
      </c>
      <c r="G1170" s="4" t="s">
        <v>2577</v>
      </c>
      <c r="H1170" s="4" t="s">
        <v>2578</v>
      </c>
      <c r="I1170" s="206">
        <v>45807</v>
      </c>
      <c r="J1170" s="206">
        <v>45807</v>
      </c>
      <c r="K1170" s="153">
        <v>90</v>
      </c>
      <c r="L1170" s="4" t="s">
        <v>1273</v>
      </c>
      <c r="M1170" s="35" t="s">
        <v>146</v>
      </c>
      <c r="N1170" s="35" t="s">
        <v>28</v>
      </c>
      <c r="O1170" s="3">
        <v>1</v>
      </c>
      <c r="P1170" s="124" t="s">
        <v>2579</v>
      </c>
      <c r="Q1170" s="40">
        <v>10</v>
      </c>
      <c r="R1170" s="4" t="s">
        <v>221</v>
      </c>
      <c r="S1170" s="41">
        <f>RawDataGenPO[[#This Row],[Total price]]/RawDataGenPO[[#This Row],[Qty'']]</f>
        <v>38</v>
      </c>
      <c r="T1170" s="46">
        <v>380</v>
      </c>
      <c r="U1170" s="16"/>
      <c r="V1170" s="35" t="s">
        <v>263</v>
      </c>
      <c r="W1170" s="146" t="s">
        <v>9</v>
      </c>
      <c r="X1170" s="4" t="s">
        <v>2580</v>
      </c>
      <c r="Y1170" s="14">
        <v>45891</v>
      </c>
      <c r="AA1170" s="191">
        <f>IF(RawDataGenPO[[#This Row],[Date Gen PO]]="","",RawDataGenPO[[#This Row],[Date recive bill]]-RawDataGenPO[[#This Row],[Date Gen PO]])</f>
        <v>84</v>
      </c>
      <c r="AB1170" s="192" t="str">
        <f>IF(RawDataGenPO[[#This Row],[GRN-PO date (Day)]]&gt;RawDataGenPO[[#This Row],[Lead time delivery (day)]],"over deliverry","Ontime")</f>
        <v>Ontime</v>
      </c>
      <c r="AC1170" s="195"/>
    </row>
    <row r="1171" spans="1:29" ht="17.25" x14ac:dyDescent="0.25">
      <c r="A1171" s="4">
        <f>ROW()-ROW(RawDataGenPO[[#Headers],[No.]])</f>
        <v>1170</v>
      </c>
      <c r="B1171" s="35" t="s">
        <v>18</v>
      </c>
      <c r="C1171" s="296">
        <v>45797</v>
      </c>
      <c r="F1171" s="73">
        <v>45797</v>
      </c>
      <c r="G1171" s="4" t="s">
        <v>2577</v>
      </c>
      <c r="H1171" s="4" t="s">
        <v>2578</v>
      </c>
      <c r="I1171" s="206">
        <v>45807</v>
      </c>
      <c r="J1171" s="206">
        <v>45807</v>
      </c>
      <c r="K1171" s="153">
        <v>90</v>
      </c>
      <c r="L1171" s="4" t="s">
        <v>1273</v>
      </c>
      <c r="M1171" s="35" t="s">
        <v>146</v>
      </c>
      <c r="N1171" s="35" t="s">
        <v>28</v>
      </c>
      <c r="O1171" s="3">
        <v>2</v>
      </c>
      <c r="P1171" s="124" t="s">
        <v>2581</v>
      </c>
      <c r="Q1171" s="40">
        <v>10</v>
      </c>
      <c r="R1171" s="4" t="s">
        <v>221</v>
      </c>
      <c r="S1171" s="41">
        <f>RawDataGenPO[[#This Row],[Total price]]/RawDataGenPO[[#This Row],[Qty'']]</f>
        <v>32</v>
      </c>
      <c r="T1171" s="46">
        <v>320</v>
      </c>
      <c r="U1171" s="16"/>
      <c r="V1171" s="35" t="s">
        <v>263</v>
      </c>
      <c r="W1171" s="146" t="s">
        <v>9</v>
      </c>
      <c r="X1171" s="4" t="s">
        <v>2580</v>
      </c>
      <c r="Y1171" s="14">
        <v>45891</v>
      </c>
      <c r="AA1171" s="191">
        <f>IF(RawDataGenPO[[#This Row],[Date Gen PO]]="","",RawDataGenPO[[#This Row],[Date recive bill]]-RawDataGenPO[[#This Row],[Date Gen PO]])</f>
        <v>84</v>
      </c>
      <c r="AB1171" s="192" t="str">
        <f>IF(RawDataGenPO[[#This Row],[GRN-PO date (Day)]]&gt;RawDataGenPO[[#This Row],[Lead time delivery (day)]],"over deliverry","Ontime")</f>
        <v>Ontime</v>
      </c>
      <c r="AC1171" s="195"/>
    </row>
    <row r="1172" spans="1:29" ht="17.25" x14ac:dyDescent="0.25">
      <c r="A1172" s="4">
        <f>ROW()-ROW(RawDataGenPO[[#Headers],[No.]])</f>
        <v>1171</v>
      </c>
      <c r="B1172" s="35" t="s">
        <v>18</v>
      </c>
      <c r="C1172" s="296">
        <v>45797</v>
      </c>
      <c r="F1172" s="73">
        <v>45797</v>
      </c>
      <c r="G1172" s="4" t="s">
        <v>2577</v>
      </c>
      <c r="H1172" s="4" t="s">
        <v>2578</v>
      </c>
      <c r="I1172" s="206">
        <v>45807</v>
      </c>
      <c r="J1172" s="206">
        <v>45807</v>
      </c>
      <c r="K1172" s="153">
        <v>90</v>
      </c>
      <c r="L1172" s="4" t="s">
        <v>1273</v>
      </c>
      <c r="M1172" s="35" t="s">
        <v>146</v>
      </c>
      <c r="N1172" s="35" t="s">
        <v>28</v>
      </c>
      <c r="O1172" s="3">
        <v>3</v>
      </c>
      <c r="P1172" s="124" t="s">
        <v>2582</v>
      </c>
      <c r="Q1172" s="40">
        <v>10</v>
      </c>
      <c r="R1172" s="4" t="s">
        <v>221</v>
      </c>
      <c r="S1172" s="113">
        <f>RawDataGenPO[[#This Row],[Total price]]/RawDataGenPO[[#This Row],[Qty'']]</f>
        <v>15</v>
      </c>
      <c r="T1172" s="46">
        <v>150</v>
      </c>
      <c r="U1172" s="16"/>
      <c r="V1172" s="35" t="s">
        <v>263</v>
      </c>
      <c r="W1172" s="146" t="s">
        <v>9</v>
      </c>
      <c r="X1172" s="4" t="s">
        <v>2580</v>
      </c>
      <c r="Y1172" s="14">
        <v>45891</v>
      </c>
      <c r="AA1172" s="191">
        <f>IF(RawDataGenPO[[#This Row],[Date Gen PO]]="","",RawDataGenPO[[#This Row],[Date recive bill]]-RawDataGenPO[[#This Row],[Date Gen PO]])</f>
        <v>84</v>
      </c>
      <c r="AB1172" s="192" t="str">
        <f>IF(RawDataGenPO[[#This Row],[GRN-PO date (Day)]]&gt;RawDataGenPO[[#This Row],[Lead time delivery (day)]],"over deliverry","Ontime")</f>
        <v>Ontime</v>
      </c>
      <c r="AC1172" s="195"/>
    </row>
    <row r="1173" spans="1:29" ht="17.25" x14ac:dyDescent="0.25">
      <c r="A1173" s="4">
        <f>ROW()-ROW(RawDataGenPO[[#Headers],[No.]])</f>
        <v>1172</v>
      </c>
      <c r="B1173" s="35" t="s">
        <v>18</v>
      </c>
      <c r="C1173" s="296">
        <v>45797</v>
      </c>
      <c r="F1173" s="73">
        <v>45797</v>
      </c>
      <c r="G1173" s="4" t="s">
        <v>2577</v>
      </c>
      <c r="H1173" s="4" t="s">
        <v>2578</v>
      </c>
      <c r="I1173" s="206">
        <v>45807</v>
      </c>
      <c r="J1173" s="206">
        <v>45807</v>
      </c>
      <c r="K1173" s="153">
        <v>90</v>
      </c>
      <c r="L1173" s="4" t="s">
        <v>1273</v>
      </c>
      <c r="M1173" s="35" t="s">
        <v>146</v>
      </c>
      <c r="N1173" s="35" t="s">
        <v>28</v>
      </c>
      <c r="O1173" s="3">
        <v>4</v>
      </c>
      <c r="P1173" s="124" t="s">
        <v>2583</v>
      </c>
      <c r="Q1173" s="40">
        <v>10</v>
      </c>
      <c r="R1173" s="4" t="s">
        <v>221</v>
      </c>
      <c r="S1173" s="113">
        <f>RawDataGenPO[[#This Row],[Total price]]/RawDataGenPO[[#This Row],[Qty'']]</f>
        <v>13</v>
      </c>
      <c r="T1173" s="46">
        <v>130</v>
      </c>
      <c r="U1173" s="16"/>
      <c r="V1173" s="35" t="s">
        <v>263</v>
      </c>
      <c r="W1173" s="146" t="s">
        <v>9</v>
      </c>
      <c r="X1173" s="4" t="s">
        <v>2580</v>
      </c>
      <c r="Y1173" s="14">
        <v>45891</v>
      </c>
      <c r="AA1173" s="191">
        <f>IF(RawDataGenPO[[#This Row],[Date Gen PO]]="","",RawDataGenPO[[#This Row],[Date recive bill]]-RawDataGenPO[[#This Row],[Date Gen PO]])</f>
        <v>84</v>
      </c>
      <c r="AB1173" s="192" t="str">
        <f>IF(RawDataGenPO[[#This Row],[GRN-PO date (Day)]]&gt;RawDataGenPO[[#This Row],[Lead time delivery (day)]],"over deliverry","Ontime")</f>
        <v>Ontime</v>
      </c>
      <c r="AC1173" s="195"/>
    </row>
    <row r="1174" spans="1:29" ht="17.25" x14ac:dyDescent="0.25">
      <c r="A1174" s="4">
        <f>ROW()-ROW(RawDataGenPO[[#Headers],[No.]])</f>
        <v>1173</v>
      </c>
      <c r="B1174" s="35" t="s">
        <v>18</v>
      </c>
      <c r="C1174" s="296">
        <v>45797</v>
      </c>
      <c r="F1174" s="73">
        <v>45797</v>
      </c>
      <c r="G1174" s="4" t="s">
        <v>2577</v>
      </c>
      <c r="H1174" s="4" t="s">
        <v>2578</v>
      </c>
      <c r="I1174" s="206">
        <v>45807</v>
      </c>
      <c r="J1174" s="206">
        <v>45807</v>
      </c>
      <c r="K1174" s="153">
        <v>90</v>
      </c>
      <c r="L1174" s="4" t="s">
        <v>1273</v>
      </c>
      <c r="M1174" s="35" t="s">
        <v>146</v>
      </c>
      <c r="N1174" s="35" t="s">
        <v>28</v>
      </c>
      <c r="O1174" s="3">
        <v>5</v>
      </c>
      <c r="P1174" s="124" t="s">
        <v>2584</v>
      </c>
      <c r="Q1174" s="40">
        <v>10</v>
      </c>
      <c r="R1174" s="4" t="s">
        <v>221</v>
      </c>
      <c r="S1174" s="113">
        <f>RawDataGenPO[[#This Row],[Total price]]/RawDataGenPO[[#This Row],[Qty'']]</f>
        <v>11</v>
      </c>
      <c r="T1174" s="46">
        <v>110</v>
      </c>
      <c r="U1174" s="16"/>
      <c r="V1174" s="35" t="s">
        <v>263</v>
      </c>
      <c r="W1174" s="146" t="s">
        <v>9</v>
      </c>
      <c r="X1174" s="4" t="s">
        <v>2580</v>
      </c>
      <c r="Y1174" s="14">
        <v>45891</v>
      </c>
      <c r="AA1174" s="191">
        <f>IF(RawDataGenPO[[#This Row],[Date Gen PO]]="","",RawDataGenPO[[#This Row],[Date recive bill]]-RawDataGenPO[[#This Row],[Date Gen PO]])</f>
        <v>84</v>
      </c>
      <c r="AB1174" s="192" t="str">
        <f>IF(RawDataGenPO[[#This Row],[GRN-PO date (Day)]]&gt;RawDataGenPO[[#This Row],[Lead time delivery (day)]],"over deliverry","Ontime")</f>
        <v>Ontime</v>
      </c>
      <c r="AC1174" s="195"/>
    </row>
    <row r="1175" spans="1:29" ht="17.25" x14ac:dyDescent="0.25">
      <c r="A1175" s="4">
        <f>ROW()-ROW(RawDataGenPO[[#Headers],[No.]])</f>
        <v>1174</v>
      </c>
      <c r="B1175" s="35" t="s">
        <v>18</v>
      </c>
      <c r="C1175" s="296">
        <v>45797</v>
      </c>
      <c r="F1175" s="73">
        <v>45797</v>
      </c>
      <c r="G1175" s="4" t="s">
        <v>2577</v>
      </c>
      <c r="H1175" s="4" t="s">
        <v>2578</v>
      </c>
      <c r="I1175" s="206">
        <v>45807</v>
      </c>
      <c r="J1175" s="206">
        <v>45807</v>
      </c>
      <c r="K1175" s="153">
        <v>90</v>
      </c>
      <c r="L1175" s="4" t="s">
        <v>1273</v>
      </c>
      <c r="M1175" s="35" t="s">
        <v>146</v>
      </c>
      <c r="N1175" s="35" t="s">
        <v>28</v>
      </c>
      <c r="O1175" s="3">
        <v>6</v>
      </c>
      <c r="P1175" s="124" t="s">
        <v>2585</v>
      </c>
      <c r="Q1175" s="40">
        <v>10</v>
      </c>
      <c r="R1175" s="4" t="s">
        <v>221</v>
      </c>
      <c r="S1175" s="113">
        <f>RawDataGenPO[[#This Row],[Total price]]/RawDataGenPO[[#This Row],[Qty'']]</f>
        <v>110</v>
      </c>
      <c r="T1175" s="46">
        <v>1100</v>
      </c>
      <c r="U1175" s="16"/>
      <c r="V1175" s="35" t="s">
        <v>263</v>
      </c>
      <c r="W1175" s="146" t="s">
        <v>9</v>
      </c>
      <c r="X1175" s="4" t="s">
        <v>2580</v>
      </c>
      <c r="Y1175" s="14">
        <v>45891</v>
      </c>
      <c r="AA1175" s="191">
        <f>IF(RawDataGenPO[[#This Row],[Date Gen PO]]="","",RawDataGenPO[[#This Row],[Date recive bill]]-RawDataGenPO[[#This Row],[Date Gen PO]])</f>
        <v>84</v>
      </c>
      <c r="AB1175" s="192" t="str">
        <f>IF(RawDataGenPO[[#This Row],[GRN-PO date (Day)]]&gt;RawDataGenPO[[#This Row],[Lead time delivery (day)]],"over deliverry","Ontime")</f>
        <v>Ontime</v>
      </c>
      <c r="AC1175" s="195"/>
    </row>
    <row r="1176" spans="1:29" ht="17.25" x14ac:dyDescent="0.25">
      <c r="A1176" s="4">
        <f>ROW()-ROW(RawDataGenPO[[#Headers],[No.]])</f>
        <v>1175</v>
      </c>
      <c r="B1176" s="35" t="s">
        <v>18</v>
      </c>
      <c r="C1176" s="296">
        <v>45797</v>
      </c>
      <c r="F1176" s="73">
        <v>45797</v>
      </c>
      <c r="G1176" s="4" t="s">
        <v>2577</v>
      </c>
      <c r="H1176" s="4" t="s">
        <v>2578</v>
      </c>
      <c r="I1176" s="206">
        <v>45807</v>
      </c>
      <c r="J1176" s="206">
        <v>45807</v>
      </c>
      <c r="K1176" s="153">
        <v>90</v>
      </c>
      <c r="L1176" s="4" t="s">
        <v>1273</v>
      </c>
      <c r="M1176" s="35" t="s">
        <v>146</v>
      </c>
      <c r="N1176" s="35" t="s">
        <v>28</v>
      </c>
      <c r="O1176" s="3">
        <v>7</v>
      </c>
      <c r="P1176" s="124" t="s">
        <v>2586</v>
      </c>
      <c r="Q1176" s="40">
        <v>10</v>
      </c>
      <c r="R1176" s="4" t="s">
        <v>221</v>
      </c>
      <c r="S1176" s="113">
        <f>RawDataGenPO[[#This Row],[Total price]]/RawDataGenPO[[#This Row],[Qty'']]</f>
        <v>80</v>
      </c>
      <c r="T1176" s="46">
        <v>800</v>
      </c>
      <c r="U1176" s="16"/>
      <c r="V1176" s="35" t="s">
        <v>263</v>
      </c>
      <c r="W1176" s="146" t="s">
        <v>9</v>
      </c>
      <c r="X1176" s="4" t="s">
        <v>2580</v>
      </c>
      <c r="Y1176" s="14">
        <v>45891</v>
      </c>
      <c r="AA1176" s="191">
        <f>IF(RawDataGenPO[[#This Row],[Date Gen PO]]="","",RawDataGenPO[[#This Row],[Date recive bill]]-RawDataGenPO[[#This Row],[Date Gen PO]])</f>
        <v>84</v>
      </c>
      <c r="AB1176" s="192" t="str">
        <f>IF(RawDataGenPO[[#This Row],[GRN-PO date (Day)]]&gt;RawDataGenPO[[#This Row],[Lead time delivery (day)]],"over deliverry","Ontime")</f>
        <v>Ontime</v>
      </c>
      <c r="AC1176" s="195"/>
    </row>
    <row r="1177" spans="1:29" ht="17.25" x14ac:dyDescent="0.25">
      <c r="A1177" s="4">
        <f>ROW()-ROW(RawDataGenPO[[#Headers],[No.]])</f>
        <v>1176</v>
      </c>
      <c r="B1177" s="35" t="s">
        <v>18</v>
      </c>
      <c r="C1177" s="296">
        <v>45797</v>
      </c>
      <c r="F1177" s="73">
        <v>45797</v>
      </c>
      <c r="G1177" s="4" t="s">
        <v>2577</v>
      </c>
      <c r="H1177" s="4" t="s">
        <v>2578</v>
      </c>
      <c r="I1177" s="206">
        <v>45807</v>
      </c>
      <c r="J1177" s="206">
        <v>45807</v>
      </c>
      <c r="K1177" s="153">
        <v>90</v>
      </c>
      <c r="L1177" s="4" t="s">
        <v>1273</v>
      </c>
      <c r="M1177" s="35" t="s">
        <v>146</v>
      </c>
      <c r="N1177" s="35" t="s">
        <v>28</v>
      </c>
      <c r="O1177" s="3">
        <v>8</v>
      </c>
      <c r="P1177" s="124" t="s">
        <v>2587</v>
      </c>
      <c r="Q1177" s="40">
        <v>10</v>
      </c>
      <c r="R1177" s="4" t="s">
        <v>221</v>
      </c>
      <c r="S1177" s="113">
        <f>RawDataGenPO[[#This Row],[Total price]]/RawDataGenPO[[#This Row],[Qty'']]</f>
        <v>60</v>
      </c>
      <c r="T1177" s="46">
        <v>600</v>
      </c>
      <c r="U1177" s="16"/>
      <c r="V1177" s="35" t="s">
        <v>263</v>
      </c>
      <c r="W1177" s="146" t="s">
        <v>9</v>
      </c>
      <c r="X1177" s="4" t="s">
        <v>2580</v>
      </c>
      <c r="Y1177" s="14">
        <v>45891</v>
      </c>
      <c r="AA1177" s="191">
        <f>IF(RawDataGenPO[[#This Row],[Date Gen PO]]="","",RawDataGenPO[[#This Row],[Date recive bill]]-RawDataGenPO[[#This Row],[Date Gen PO]])</f>
        <v>84</v>
      </c>
      <c r="AB1177" s="192" t="str">
        <f>IF(RawDataGenPO[[#This Row],[GRN-PO date (Day)]]&gt;RawDataGenPO[[#This Row],[Lead time delivery (day)]],"over deliverry","Ontime")</f>
        <v>Ontime</v>
      </c>
      <c r="AC1177" s="195"/>
    </row>
    <row r="1178" spans="1:29" ht="17.25" x14ac:dyDescent="0.25">
      <c r="A1178" s="4">
        <f>ROW()-ROW(RawDataGenPO[[#Headers],[No.]])</f>
        <v>1177</v>
      </c>
      <c r="B1178" s="35" t="s">
        <v>18</v>
      </c>
      <c r="C1178" s="296">
        <v>45797</v>
      </c>
      <c r="F1178" s="73">
        <v>45797</v>
      </c>
      <c r="G1178" s="4" t="s">
        <v>2577</v>
      </c>
      <c r="H1178" s="4" t="s">
        <v>2578</v>
      </c>
      <c r="I1178" s="206">
        <v>45807</v>
      </c>
      <c r="J1178" s="206">
        <v>45807</v>
      </c>
      <c r="K1178" s="153">
        <v>90</v>
      </c>
      <c r="L1178" s="4" t="s">
        <v>1273</v>
      </c>
      <c r="M1178" s="35" t="s">
        <v>146</v>
      </c>
      <c r="N1178" s="35" t="s">
        <v>28</v>
      </c>
      <c r="O1178" s="3">
        <v>9</v>
      </c>
      <c r="P1178" s="124" t="s">
        <v>2588</v>
      </c>
      <c r="Q1178" s="40">
        <v>10</v>
      </c>
      <c r="R1178" s="4" t="s">
        <v>221</v>
      </c>
      <c r="S1178" s="113">
        <f>RawDataGenPO[[#This Row],[Total price]]/RawDataGenPO[[#This Row],[Qty'']]</f>
        <v>55</v>
      </c>
      <c r="T1178" s="46">
        <v>550</v>
      </c>
      <c r="U1178" s="16"/>
      <c r="V1178" s="35" t="s">
        <v>263</v>
      </c>
      <c r="W1178" s="146" t="s">
        <v>9</v>
      </c>
      <c r="X1178" s="4" t="s">
        <v>2580</v>
      </c>
      <c r="Y1178" s="14">
        <v>45891</v>
      </c>
      <c r="AA1178" s="191">
        <f>IF(RawDataGenPO[[#This Row],[Date Gen PO]]="","",RawDataGenPO[[#This Row],[Date recive bill]]-RawDataGenPO[[#This Row],[Date Gen PO]])</f>
        <v>84</v>
      </c>
      <c r="AB1178" s="192" t="str">
        <f>IF(RawDataGenPO[[#This Row],[GRN-PO date (Day)]]&gt;RawDataGenPO[[#This Row],[Lead time delivery (day)]],"over deliverry","Ontime")</f>
        <v>Ontime</v>
      </c>
      <c r="AC1178" s="195"/>
    </row>
    <row r="1179" spans="1:29" ht="17.25" x14ac:dyDescent="0.25">
      <c r="A1179" s="4">
        <f>ROW()-ROW(RawDataGenPO[[#Headers],[No.]])</f>
        <v>1178</v>
      </c>
      <c r="B1179" s="35" t="s">
        <v>18</v>
      </c>
      <c r="C1179" s="296">
        <v>45797</v>
      </c>
      <c r="F1179" s="73">
        <v>45797</v>
      </c>
      <c r="G1179" s="4" t="s">
        <v>2577</v>
      </c>
      <c r="H1179" s="4" t="s">
        <v>2578</v>
      </c>
      <c r="I1179" s="206">
        <v>45807</v>
      </c>
      <c r="J1179" s="206">
        <v>45807</v>
      </c>
      <c r="K1179" s="153">
        <v>90</v>
      </c>
      <c r="L1179" s="4" t="s">
        <v>1273</v>
      </c>
      <c r="M1179" s="35" t="s">
        <v>146</v>
      </c>
      <c r="N1179" s="35" t="s">
        <v>28</v>
      </c>
      <c r="O1179" s="3">
        <v>10</v>
      </c>
      <c r="P1179" s="124" t="s">
        <v>2589</v>
      </c>
      <c r="Q1179" s="40">
        <v>10</v>
      </c>
      <c r="R1179" s="4" t="s">
        <v>221</v>
      </c>
      <c r="S1179" s="113">
        <f>RawDataGenPO[[#This Row],[Total price]]/RawDataGenPO[[#This Row],[Qty'']]</f>
        <v>45</v>
      </c>
      <c r="T1179" s="46">
        <v>450</v>
      </c>
      <c r="U1179" s="16"/>
      <c r="V1179" s="35" t="s">
        <v>263</v>
      </c>
      <c r="W1179" s="146" t="s">
        <v>9</v>
      </c>
      <c r="X1179" s="4" t="s">
        <v>2580</v>
      </c>
      <c r="Y1179" s="14">
        <v>45891</v>
      </c>
      <c r="AA1179" s="191">
        <f>IF(RawDataGenPO[[#This Row],[Date Gen PO]]="","",RawDataGenPO[[#This Row],[Date recive bill]]-RawDataGenPO[[#This Row],[Date Gen PO]])</f>
        <v>84</v>
      </c>
      <c r="AB1179" s="192" t="str">
        <f>IF(RawDataGenPO[[#This Row],[GRN-PO date (Day)]]&gt;RawDataGenPO[[#This Row],[Lead time delivery (day)]],"over deliverry","Ontime")</f>
        <v>Ontime</v>
      </c>
      <c r="AC1179" s="195"/>
    </row>
    <row r="1180" spans="1:29" ht="17.25" x14ac:dyDescent="0.25">
      <c r="A1180" s="4">
        <f>ROW()-ROW(RawDataGenPO[[#Headers],[No.]])</f>
        <v>1179</v>
      </c>
      <c r="B1180" s="35" t="s">
        <v>18</v>
      </c>
      <c r="C1180" s="296">
        <v>45797</v>
      </c>
      <c r="F1180" s="73">
        <v>45797</v>
      </c>
      <c r="G1180" s="4" t="s">
        <v>2590</v>
      </c>
      <c r="H1180" s="4" t="s">
        <v>2591</v>
      </c>
      <c r="I1180" s="206">
        <v>45807</v>
      </c>
      <c r="J1180" s="206">
        <v>45807</v>
      </c>
      <c r="K1180" s="153">
        <v>30</v>
      </c>
      <c r="L1180" s="4" t="s">
        <v>193</v>
      </c>
      <c r="M1180" s="35" t="s">
        <v>217</v>
      </c>
      <c r="N1180" s="35" t="s">
        <v>24</v>
      </c>
      <c r="O1180" s="3">
        <v>1</v>
      </c>
      <c r="P1180" s="124" t="s">
        <v>2592</v>
      </c>
      <c r="Q1180" s="40">
        <v>5</v>
      </c>
      <c r="R1180" s="4" t="s">
        <v>221</v>
      </c>
      <c r="S1180" s="113">
        <f>RawDataGenPO[[#This Row],[Total price]]/RawDataGenPO[[#This Row],[Qty'']]</f>
        <v>1358.41</v>
      </c>
      <c r="T1180" s="46">
        <v>6792.05</v>
      </c>
      <c r="U1180" s="16"/>
      <c r="V1180" s="35" t="s">
        <v>747</v>
      </c>
      <c r="W1180" s="146" t="s">
        <v>9</v>
      </c>
      <c r="X1180" s="126" t="s">
        <v>2593</v>
      </c>
      <c r="Y1180" s="43">
        <v>45820</v>
      </c>
      <c r="AA1180" s="191">
        <f>IF(RawDataGenPO[[#This Row],[Date Gen PO]]="","",RawDataGenPO[[#This Row],[Date recive bill]]-RawDataGenPO[[#This Row],[Date Gen PO]])</f>
        <v>13</v>
      </c>
      <c r="AB1180" s="192" t="str">
        <f>IF(RawDataGenPO[[#This Row],[GRN-PO date (Day)]]&gt;RawDataGenPO[[#This Row],[Lead time delivery (day)]],"over deliverry","Ontime")</f>
        <v>Ontime</v>
      </c>
      <c r="AC1180" s="195"/>
    </row>
    <row r="1181" spans="1:29" ht="17.25" x14ac:dyDescent="0.25">
      <c r="A1181" s="4">
        <f>ROW()-ROW(RawDataGenPO[[#Headers],[No.]])</f>
        <v>1180</v>
      </c>
      <c r="B1181" s="35" t="s">
        <v>18</v>
      </c>
      <c r="C1181" s="296">
        <v>45797</v>
      </c>
      <c r="F1181" s="73">
        <v>45797</v>
      </c>
      <c r="G1181" s="4" t="s">
        <v>2594</v>
      </c>
      <c r="H1181" s="4" t="s">
        <v>2595</v>
      </c>
      <c r="I1181" s="206">
        <v>45807</v>
      </c>
      <c r="J1181" s="206">
        <v>45807</v>
      </c>
      <c r="K1181" s="153">
        <v>60</v>
      </c>
      <c r="L1181" s="4" t="s">
        <v>193</v>
      </c>
      <c r="M1181" s="35" t="s">
        <v>217</v>
      </c>
      <c r="N1181" s="35" t="s">
        <v>24</v>
      </c>
      <c r="O1181" s="3">
        <v>1</v>
      </c>
      <c r="P1181" s="124" t="s">
        <v>2596</v>
      </c>
      <c r="Q1181" s="40">
        <v>3</v>
      </c>
      <c r="R1181" s="4" t="s">
        <v>221</v>
      </c>
      <c r="S1181" s="113">
        <f>RawDataGenPO[[#This Row],[Total price]]/RawDataGenPO[[#This Row],[Qty'']]</f>
        <v>1890</v>
      </c>
      <c r="T1181" s="46">
        <v>5670</v>
      </c>
      <c r="U1181" s="16"/>
      <c r="V1181" s="35" t="s">
        <v>753</v>
      </c>
      <c r="W1181" s="146" t="s">
        <v>9</v>
      </c>
      <c r="X1181" s="4" t="s">
        <v>2597</v>
      </c>
      <c r="Y1181" s="14">
        <v>45845</v>
      </c>
      <c r="AA1181" s="191">
        <f>IF(RawDataGenPO[[#This Row],[Date Gen PO]]="","",RawDataGenPO[[#This Row],[Date recive bill]]-RawDataGenPO[[#This Row],[Date Gen PO]])</f>
        <v>38</v>
      </c>
      <c r="AB1181" s="192" t="str">
        <f>IF(RawDataGenPO[[#This Row],[GRN-PO date (Day)]]&gt;RawDataGenPO[[#This Row],[Lead time delivery (day)]],"over deliverry","Ontime")</f>
        <v>Ontime</v>
      </c>
      <c r="AC1181" s="195"/>
    </row>
    <row r="1182" spans="1:29" ht="17.25" x14ac:dyDescent="0.25">
      <c r="A1182" s="4">
        <f>ROW()-ROW(RawDataGenPO[[#Headers],[No.]])</f>
        <v>1181</v>
      </c>
      <c r="B1182" s="35" t="s">
        <v>18</v>
      </c>
      <c r="C1182" s="296">
        <v>45797</v>
      </c>
      <c r="F1182" s="73">
        <v>45797</v>
      </c>
      <c r="G1182" s="4" t="s">
        <v>2594</v>
      </c>
      <c r="H1182" s="4" t="s">
        <v>2595</v>
      </c>
      <c r="I1182" s="206">
        <v>45807</v>
      </c>
      <c r="J1182" s="206">
        <v>45807</v>
      </c>
      <c r="K1182" s="153">
        <v>120</v>
      </c>
      <c r="L1182" s="4" t="s">
        <v>193</v>
      </c>
      <c r="M1182" s="35" t="s">
        <v>217</v>
      </c>
      <c r="N1182" s="35" t="s">
        <v>24</v>
      </c>
      <c r="O1182" s="3">
        <v>2</v>
      </c>
      <c r="P1182" s="124" t="s">
        <v>2598</v>
      </c>
      <c r="Q1182" s="40">
        <v>3</v>
      </c>
      <c r="R1182" s="4" t="s">
        <v>221</v>
      </c>
      <c r="S1182" s="113">
        <f>RawDataGenPO[[#This Row],[Total price]]/RawDataGenPO[[#This Row],[Qty'']]</f>
        <v>6000</v>
      </c>
      <c r="T1182" s="46">
        <v>18000</v>
      </c>
      <c r="U1182" s="16"/>
      <c r="V1182" s="35" t="s">
        <v>753</v>
      </c>
      <c r="W1182" s="146" t="s">
        <v>9</v>
      </c>
      <c r="X1182" s="4" t="s">
        <v>4192</v>
      </c>
      <c r="Y1182" s="14">
        <v>45962</v>
      </c>
      <c r="AA1182" s="191">
        <f>IF(RawDataGenPO[[#This Row],[Date Gen PO]]="","",RawDataGenPO[[#This Row],[Date recive bill]]-RawDataGenPO[[#This Row],[Date Gen PO]])</f>
        <v>155</v>
      </c>
      <c r="AB1182" s="192" t="str">
        <f>IF(RawDataGenPO[[#This Row],[GRN-PO date (Day)]]&gt;RawDataGenPO[[#This Row],[Lead time delivery (day)]],"over deliverry","Ontime")</f>
        <v>over deliverry</v>
      </c>
      <c r="AC1182" s="195"/>
    </row>
    <row r="1183" spans="1:29" ht="17.25" x14ac:dyDescent="0.25">
      <c r="A1183" s="4">
        <f>ROW()-ROW(RawDataGenPO[[#Headers],[No.]])</f>
        <v>1182</v>
      </c>
      <c r="B1183" s="35" t="s">
        <v>18</v>
      </c>
      <c r="C1183" s="296">
        <v>45797</v>
      </c>
      <c r="F1183" s="73">
        <v>45797</v>
      </c>
      <c r="G1183" s="4" t="s">
        <v>2594</v>
      </c>
      <c r="H1183" s="4" t="s">
        <v>2595</v>
      </c>
      <c r="I1183" s="206">
        <v>45807</v>
      </c>
      <c r="J1183" s="206">
        <v>45807</v>
      </c>
      <c r="K1183" s="153">
        <v>60</v>
      </c>
      <c r="L1183" s="4" t="s">
        <v>193</v>
      </c>
      <c r="M1183" s="35" t="s">
        <v>217</v>
      </c>
      <c r="N1183" s="35" t="s">
        <v>24</v>
      </c>
      <c r="O1183" s="3">
        <v>3</v>
      </c>
      <c r="P1183" s="124" t="s">
        <v>2599</v>
      </c>
      <c r="Q1183" s="40">
        <v>3</v>
      </c>
      <c r="R1183" s="4" t="s">
        <v>221</v>
      </c>
      <c r="S1183" s="113">
        <f>RawDataGenPO[[#This Row],[Total price]]/RawDataGenPO[[#This Row],[Qty'']]</f>
        <v>9800</v>
      </c>
      <c r="T1183" s="46">
        <v>29400</v>
      </c>
      <c r="U1183" s="16"/>
      <c r="V1183" s="35" t="s">
        <v>753</v>
      </c>
      <c r="W1183" s="146" t="s">
        <v>9</v>
      </c>
      <c r="X1183" s="4" t="s">
        <v>2597</v>
      </c>
      <c r="Y1183" s="14">
        <v>45845</v>
      </c>
      <c r="AA1183" s="191">
        <f>IF(RawDataGenPO[[#This Row],[Date Gen PO]]="","",RawDataGenPO[[#This Row],[Date recive bill]]-RawDataGenPO[[#This Row],[Date Gen PO]])</f>
        <v>38</v>
      </c>
      <c r="AB1183" s="192" t="str">
        <f>IF(RawDataGenPO[[#This Row],[GRN-PO date (Day)]]&gt;RawDataGenPO[[#This Row],[Lead time delivery (day)]],"over deliverry","Ontime")</f>
        <v>Ontime</v>
      </c>
      <c r="AC1183" s="195"/>
    </row>
    <row r="1184" spans="1:29" ht="42.75" x14ac:dyDescent="0.25">
      <c r="A1184" s="4">
        <f>ROW()-ROW(RawDataGenPO[[#Headers],[No.]])</f>
        <v>1183</v>
      </c>
      <c r="B1184" s="35" t="s">
        <v>17</v>
      </c>
      <c r="C1184" s="296">
        <v>45800</v>
      </c>
      <c r="F1184" s="73">
        <v>45800</v>
      </c>
      <c r="G1184" s="4" t="s">
        <v>2600</v>
      </c>
      <c r="H1184" s="4" t="s">
        <v>2601</v>
      </c>
      <c r="I1184" s="206">
        <v>45807</v>
      </c>
      <c r="J1184" s="206">
        <v>45807</v>
      </c>
      <c r="K1184" s="153">
        <v>30</v>
      </c>
      <c r="L1184" s="4" t="s">
        <v>2602</v>
      </c>
      <c r="M1184" s="35" t="s">
        <v>217</v>
      </c>
      <c r="N1184" s="35" t="s">
        <v>24</v>
      </c>
      <c r="O1184" s="3">
        <v>1</v>
      </c>
      <c r="P1184" s="124" t="s">
        <v>2603</v>
      </c>
      <c r="Q1184" s="40">
        <v>1</v>
      </c>
      <c r="R1184" s="4" t="s">
        <v>1776</v>
      </c>
      <c r="S1184" s="113">
        <f>RawDataGenPO[[#This Row],[Total price]]/RawDataGenPO[[#This Row],[Qty'']]</f>
        <v>141600</v>
      </c>
      <c r="T1184" s="46">
        <v>141600</v>
      </c>
      <c r="U1184" s="16"/>
      <c r="V1184" s="35" t="s">
        <v>1091</v>
      </c>
      <c r="W1184" s="146" t="s">
        <v>9</v>
      </c>
      <c r="X1184" s="4" t="s">
        <v>2604</v>
      </c>
      <c r="Y1184" s="43">
        <v>45821</v>
      </c>
      <c r="AA1184" s="191">
        <f>IF(RawDataGenPO[[#This Row],[Date Gen PO]]="","",RawDataGenPO[[#This Row],[Date recive bill]]-RawDataGenPO[[#This Row],[Date Gen PO]])</f>
        <v>14</v>
      </c>
      <c r="AB1184" s="192" t="str">
        <f>IF(RawDataGenPO[[#This Row],[GRN-PO date (Day)]]&gt;RawDataGenPO[[#This Row],[Lead time delivery (day)]],"over deliverry","Ontime")</f>
        <v>Ontime</v>
      </c>
      <c r="AC1184" s="195"/>
    </row>
    <row r="1185" spans="1:29" ht="17.25" x14ac:dyDescent="0.25">
      <c r="A1185" s="4">
        <f>ROW()-ROW(RawDataGenPO[[#Headers],[No.]])</f>
        <v>1184</v>
      </c>
      <c r="B1185" s="35" t="s">
        <v>17</v>
      </c>
      <c r="C1185" s="296">
        <v>45800</v>
      </c>
      <c r="F1185" s="73">
        <v>45800</v>
      </c>
      <c r="G1185" s="4" t="s">
        <v>2600</v>
      </c>
      <c r="H1185" s="4" t="s">
        <v>2601</v>
      </c>
      <c r="I1185" s="206">
        <v>45807</v>
      </c>
      <c r="J1185" s="206">
        <v>45807</v>
      </c>
      <c r="K1185" s="153">
        <v>30</v>
      </c>
      <c r="L1185" s="4" t="s">
        <v>2602</v>
      </c>
      <c r="M1185" s="35" t="s">
        <v>217</v>
      </c>
      <c r="N1185" s="35" t="s">
        <v>24</v>
      </c>
      <c r="O1185" s="3">
        <v>2</v>
      </c>
      <c r="P1185" s="124" t="s">
        <v>2605</v>
      </c>
      <c r="Q1185" s="40">
        <v>3</v>
      </c>
      <c r="R1185" s="4" t="s">
        <v>2227</v>
      </c>
      <c r="S1185" s="113">
        <f>RawDataGenPO[[#This Row],[Total price]]/RawDataGenPO[[#This Row],[Qty'']]</f>
        <v>4500</v>
      </c>
      <c r="T1185" s="46">
        <v>13500</v>
      </c>
      <c r="U1185" s="16"/>
      <c r="V1185" s="35" t="s">
        <v>1091</v>
      </c>
      <c r="W1185" s="146" t="s">
        <v>9</v>
      </c>
      <c r="X1185" s="4" t="s">
        <v>2604</v>
      </c>
      <c r="Y1185" s="43">
        <v>45821</v>
      </c>
      <c r="AA1185" s="191">
        <f>IF(RawDataGenPO[[#This Row],[Date Gen PO]]="","",RawDataGenPO[[#This Row],[Date recive bill]]-RawDataGenPO[[#This Row],[Date Gen PO]])</f>
        <v>14</v>
      </c>
      <c r="AB1185" s="192" t="str">
        <f>IF(RawDataGenPO[[#This Row],[GRN-PO date (Day)]]&gt;RawDataGenPO[[#This Row],[Lead time delivery (day)]],"over deliverry","Ontime")</f>
        <v>Ontime</v>
      </c>
      <c r="AC1185" s="195"/>
    </row>
    <row r="1186" spans="1:29" ht="17.25" x14ac:dyDescent="0.25">
      <c r="A1186" s="4">
        <f>ROW()-ROW(RawDataGenPO[[#Headers],[No.]])</f>
        <v>1185</v>
      </c>
      <c r="B1186" s="35" t="s">
        <v>17</v>
      </c>
      <c r="C1186" s="296">
        <v>45800</v>
      </c>
      <c r="F1186" s="73">
        <v>45800</v>
      </c>
      <c r="G1186" s="4" t="s">
        <v>2600</v>
      </c>
      <c r="H1186" s="4" t="s">
        <v>2601</v>
      </c>
      <c r="I1186" s="206">
        <v>45807</v>
      </c>
      <c r="J1186" s="206">
        <v>45807</v>
      </c>
      <c r="K1186" s="153">
        <v>30</v>
      </c>
      <c r="L1186" s="4" t="s">
        <v>2602</v>
      </c>
      <c r="M1186" s="35" t="s">
        <v>217</v>
      </c>
      <c r="N1186" s="35" t="s">
        <v>24</v>
      </c>
      <c r="O1186" s="3">
        <v>3</v>
      </c>
      <c r="P1186" s="124" t="s">
        <v>2606</v>
      </c>
      <c r="Q1186" s="40">
        <v>1</v>
      </c>
      <c r="R1186" s="4" t="s">
        <v>2227</v>
      </c>
      <c r="S1186" s="113">
        <f>RawDataGenPO[[#This Row],[Total price]]/RawDataGenPO[[#This Row],[Qty'']]</f>
        <v>12500</v>
      </c>
      <c r="T1186" s="46">
        <v>12500</v>
      </c>
      <c r="U1186" s="16"/>
      <c r="V1186" s="35" t="s">
        <v>1091</v>
      </c>
      <c r="W1186" s="146" t="s">
        <v>9</v>
      </c>
      <c r="X1186" s="4" t="s">
        <v>2604</v>
      </c>
      <c r="Y1186" s="43">
        <v>45821</v>
      </c>
      <c r="AA1186" s="191">
        <f>IF(RawDataGenPO[[#This Row],[Date Gen PO]]="","",RawDataGenPO[[#This Row],[Date recive bill]]-RawDataGenPO[[#This Row],[Date Gen PO]])</f>
        <v>14</v>
      </c>
      <c r="AB1186" s="192" t="str">
        <f>IF(RawDataGenPO[[#This Row],[GRN-PO date (Day)]]&gt;RawDataGenPO[[#This Row],[Lead time delivery (day)]],"over deliverry","Ontime")</f>
        <v>Ontime</v>
      </c>
      <c r="AC1186" s="195"/>
    </row>
    <row r="1187" spans="1:29" ht="28.5" x14ac:dyDescent="0.25">
      <c r="A1187" s="4">
        <f>ROW()-ROW(RawDataGenPO[[#Headers],[No.]])</f>
        <v>1186</v>
      </c>
      <c r="B1187" s="35" t="s">
        <v>18</v>
      </c>
      <c r="C1187" s="296">
        <v>45800</v>
      </c>
      <c r="F1187" s="73">
        <v>45800</v>
      </c>
      <c r="G1187" s="4" t="s">
        <v>2600</v>
      </c>
      <c r="H1187" s="4" t="s">
        <v>2601</v>
      </c>
      <c r="I1187" s="206">
        <v>45807</v>
      </c>
      <c r="J1187" s="206">
        <v>45807</v>
      </c>
      <c r="K1187" s="153">
        <v>30</v>
      </c>
      <c r="L1187" s="4" t="s">
        <v>2602</v>
      </c>
      <c r="M1187" s="35" t="s">
        <v>217</v>
      </c>
      <c r="N1187" s="35" t="s">
        <v>24</v>
      </c>
      <c r="O1187" s="3">
        <v>4</v>
      </c>
      <c r="P1187" s="124" t="s">
        <v>2607</v>
      </c>
      <c r="Q1187" s="40">
        <v>1</v>
      </c>
      <c r="R1187" s="4" t="s">
        <v>1719</v>
      </c>
      <c r="S1187" s="113">
        <f>RawDataGenPO[[#This Row],[Total price]]/RawDataGenPO[[#This Row],[Qty'']]</f>
        <v>45000</v>
      </c>
      <c r="T1187" s="46">
        <v>45000</v>
      </c>
      <c r="U1187" s="16"/>
      <c r="V1187" s="35" t="s">
        <v>1091</v>
      </c>
      <c r="W1187" s="146" t="s">
        <v>9</v>
      </c>
      <c r="X1187" s="4" t="s">
        <v>2604</v>
      </c>
      <c r="Y1187" s="43">
        <v>45821</v>
      </c>
      <c r="AA1187" s="191">
        <f>IF(RawDataGenPO[[#This Row],[Date Gen PO]]="","",RawDataGenPO[[#This Row],[Date recive bill]]-RawDataGenPO[[#This Row],[Date Gen PO]])</f>
        <v>14</v>
      </c>
      <c r="AB1187" s="192" t="str">
        <f>IF(RawDataGenPO[[#This Row],[GRN-PO date (Day)]]&gt;RawDataGenPO[[#This Row],[Lead time delivery (day)]],"over deliverry","Ontime")</f>
        <v>Ontime</v>
      </c>
      <c r="AC1187" s="195"/>
    </row>
    <row r="1188" spans="1:29" ht="28.5" x14ac:dyDescent="0.25">
      <c r="A1188" s="4">
        <f>ROW()-ROW(RawDataGenPO[[#Headers],[No.]])</f>
        <v>1187</v>
      </c>
      <c r="B1188" s="35" t="s">
        <v>18</v>
      </c>
      <c r="C1188" s="296">
        <v>45800</v>
      </c>
      <c r="F1188" s="73">
        <v>45800</v>
      </c>
      <c r="G1188" s="4" t="s">
        <v>2608</v>
      </c>
      <c r="H1188" s="4" t="s">
        <v>2609</v>
      </c>
      <c r="I1188" s="206">
        <v>45807</v>
      </c>
      <c r="J1188" s="206">
        <v>45807</v>
      </c>
      <c r="K1188" s="157">
        <v>120</v>
      </c>
      <c r="L1188" s="4" t="s">
        <v>1913</v>
      </c>
      <c r="M1188" s="35" t="s">
        <v>168</v>
      </c>
      <c r="N1188" s="35" t="s">
        <v>20</v>
      </c>
      <c r="O1188" s="3">
        <v>1</v>
      </c>
      <c r="P1188" s="124" t="s">
        <v>2610</v>
      </c>
      <c r="Q1188" s="40">
        <v>1</v>
      </c>
      <c r="R1188" s="4" t="s">
        <v>1719</v>
      </c>
      <c r="S1188" s="113">
        <f>RawDataGenPO[[#This Row],[Total price]]/RawDataGenPO[[#This Row],[Qty'']]</f>
        <v>8000</v>
      </c>
      <c r="T1188" s="46">
        <v>8000</v>
      </c>
      <c r="U1188" s="16"/>
      <c r="V1188" s="35" t="s">
        <v>1636</v>
      </c>
      <c r="W1188" s="146" t="s">
        <v>9</v>
      </c>
      <c r="X1188" s="4" t="s">
        <v>2611</v>
      </c>
      <c r="Y1188" s="14">
        <v>45874</v>
      </c>
      <c r="AA1188" s="191">
        <f>IF(RawDataGenPO[[#This Row],[Date Gen PO]]="","",RawDataGenPO[[#This Row],[Date recive bill]]-RawDataGenPO[[#This Row],[Date Gen PO]])</f>
        <v>67</v>
      </c>
      <c r="AB1188" s="192" t="str">
        <f>IF(RawDataGenPO[[#This Row],[GRN-PO date (Day)]]&gt;RawDataGenPO[[#This Row],[Lead time delivery (day)]],"over deliverry","Ontime")</f>
        <v>Ontime</v>
      </c>
      <c r="AC1188" s="195"/>
    </row>
    <row r="1189" spans="1:29" ht="17.25" x14ac:dyDescent="0.25">
      <c r="A1189" s="4">
        <f>ROW()-ROW(RawDataGenPO[[#Headers],[No.]])</f>
        <v>1188</v>
      </c>
      <c r="B1189" s="35" t="s">
        <v>18</v>
      </c>
      <c r="C1189" s="296">
        <v>45800</v>
      </c>
      <c r="F1189" s="73">
        <v>45800</v>
      </c>
      <c r="G1189" s="4" t="s">
        <v>2608</v>
      </c>
      <c r="H1189" s="4" t="s">
        <v>2609</v>
      </c>
      <c r="I1189" s="206">
        <v>45807</v>
      </c>
      <c r="J1189" s="206">
        <v>45807</v>
      </c>
      <c r="K1189" s="157">
        <v>120</v>
      </c>
      <c r="L1189" s="4" t="s">
        <v>1913</v>
      </c>
      <c r="M1189" s="35" t="s">
        <v>168</v>
      </c>
      <c r="N1189" s="35" t="s">
        <v>20</v>
      </c>
      <c r="O1189" s="3">
        <v>2</v>
      </c>
      <c r="P1189" s="124" t="s">
        <v>1141</v>
      </c>
      <c r="Q1189" s="40">
        <v>1</v>
      </c>
      <c r="R1189" s="4" t="s">
        <v>1719</v>
      </c>
      <c r="S1189" s="113">
        <f>RawDataGenPO[[#This Row],[Total price]]/RawDataGenPO[[#This Row],[Qty'']]</f>
        <v>2000</v>
      </c>
      <c r="T1189" s="46">
        <v>2000</v>
      </c>
      <c r="U1189" s="16"/>
      <c r="V1189" s="35" t="s">
        <v>1636</v>
      </c>
      <c r="W1189" s="146" t="s">
        <v>9</v>
      </c>
      <c r="X1189" s="4" t="s">
        <v>2611</v>
      </c>
      <c r="Y1189" s="14">
        <v>45874</v>
      </c>
      <c r="AA1189" s="191">
        <f>IF(RawDataGenPO[[#This Row],[Date Gen PO]]="","",RawDataGenPO[[#This Row],[Date recive bill]]-RawDataGenPO[[#This Row],[Date Gen PO]])</f>
        <v>67</v>
      </c>
      <c r="AB1189" s="192" t="str">
        <f>IF(RawDataGenPO[[#This Row],[GRN-PO date (Day)]]&gt;RawDataGenPO[[#This Row],[Lead time delivery (day)]],"over deliverry","Ontime")</f>
        <v>Ontime</v>
      </c>
      <c r="AC1189" s="195"/>
    </row>
    <row r="1190" spans="1:29" ht="28.5" x14ac:dyDescent="0.25">
      <c r="A1190" s="4">
        <f>ROW()-ROW(RawDataGenPO[[#Headers],[No.]])</f>
        <v>1189</v>
      </c>
      <c r="B1190" s="35" t="s">
        <v>18</v>
      </c>
      <c r="C1190" s="296">
        <v>45800</v>
      </c>
      <c r="F1190" s="73">
        <v>45800</v>
      </c>
      <c r="G1190" s="4" t="s">
        <v>2612</v>
      </c>
      <c r="H1190" s="4" t="s">
        <v>2613</v>
      </c>
      <c r="I1190" s="206">
        <v>45802</v>
      </c>
      <c r="J1190" s="206"/>
      <c r="K1190" s="157">
        <v>120</v>
      </c>
      <c r="L1190" s="4" t="s">
        <v>193</v>
      </c>
      <c r="M1190" s="35" t="s">
        <v>128</v>
      </c>
      <c r="N1190" s="35" t="s">
        <v>72</v>
      </c>
      <c r="O1190" s="3">
        <v>1</v>
      </c>
      <c r="P1190" s="124" t="s">
        <v>2614</v>
      </c>
      <c r="Q1190" s="40">
        <v>1</v>
      </c>
      <c r="R1190" s="4" t="s">
        <v>221</v>
      </c>
      <c r="S1190" s="113">
        <f>RawDataGenPO[[#This Row],[Total price]]/RawDataGenPO[[#This Row],[Qty'']]</f>
        <v>16768</v>
      </c>
      <c r="T1190" s="46">
        <v>16768</v>
      </c>
      <c r="U1190" s="16"/>
      <c r="V1190" s="35" t="s">
        <v>1033</v>
      </c>
      <c r="W1190" s="146" t="s">
        <v>9</v>
      </c>
      <c r="X1190" s="4" t="s">
        <v>2615</v>
      </c>
      <c r="Y1190" s="14">
        <v>45854</v>
      </c>
      <c r="AA1190" s="191">
        <f>IF(RawDataGenPO[[#This Row],[Date Gen PO]]="","",RawDataGenPO[[#This Row],[Date recive bill]]-RawDataGenPO[[#This Row],[Date Gen PO]])</f>
        <v>52</v>
      </c>
      <c r="AB1190" s="192" t="str">
        <f>IF(RawDataGenPO[[#This Row],[GRN-PO date (Day)]]&gt;RawDataGenPO[[#This Row],[Lead time delivery (day)]],"over deliverry","Ontime")</f>
        <v>Ontime</v>
      </c>
      <c r="AC1190" s="195"/>
    </row>
    <row r="1191" spans="1:29" ht="17.25" x14ac:dyDescent="0.25">
      <c r="A1191" s="4">
        <f>ROW()-ROW(RawDataGenPO[[#Headers],[No.]])</f>
        <v>1190</v>
      </c>
      <c r="B1191" s="35" t="s">
        <v>18</v>
      </c>
      <c r="C1191" s="296">
        <v>45800</v>
      </c>
      <c r="F1191" s="73">
        <v>45800</v>
      </c>
      <c r="G1191" s="4" t="s">
        <v>2616</v>
      </c>
      <c r="H1191" s="4" t="s">
        <v>2617</v>
      </c>
      <c r="I1191" s="206">
        <v>45807</v>
      </c>
      <c r="J1191" s="206">
        <v>45807</v>
      </c>
      <c r="K1191" s="157">
        <v>120</v>
      </c>
      <c r="L1191" s="4" t="s">
        <v>748</v>
      </c>
      <c r="M1191" s="35" t="s">
        <v>187</v>
      </c>
      <c r="N1191" s="35" t="s">
        <v>28</v>
      </c>
      <c r="O1191" s="3">
        <v>1</v>
      </c>
      <c r="P1191" s="124" t="s">
        <v>749</v>
      </c>
      <c r="Q1191" s="40">
        <v>4</v>
      </c>
      <c r="R1191" s="4" t="s">
        <v>221</v>
      </c>
      <c r="S1191" s="113">
        <f>RawDataGenPO[[#This Row],[Total price]]/RawDataGenPO[[#This Row],[Qty'']]</f>
        <v>4585.9799999999996</v>
      </c>
      <c r="T1191" s="46">
        <v>18343.919999999998</v>
      </c>
      <c r="U1191" s="16"/>
      <c r="V1191" s="35" t="s">
        <v>747</v>
      </c>
      <c r="W1191" s="146" t="s">
        <v>9</v>
      </c>
      <c r="X1191" s="4" t="s">
        <v>2618</v>
      </c>
      <c r="Y1191" s="14">
        <v>45814</v>
      </c>
      <c r="AA1191" s="191">
        <f>IF(RawDataGenPO[[#This Row],[Date Gen PO]]="","",RawDataGenPO[[#This Row],[Date recive bill]]-RawDataGenPO[[#This Row],[Date Gen PO]])</f>
        <v>7</v>
      </c>
      <c r="AB1191" s="192" t="str">
        <f>IF(RawDataGenPO[[#This Row],[GRN-PO date (Day)]]&gt;RawDataGenPO[[#This Row],[Lead time delivery (day)]],"over deliverry","Ontime")</f>
        <v>Ontime</v>
      </c>
      <c r="AC1191" s="195"/>
    </row>
    <row r="1192" spans="1:29" ht="17.25" x14ac:dyDescent="0.25">
      <c r="A1192" s="4">
        <f>ROW()-ROW(RawDataGenPO[[#Headers],[No.]])</f>
        <v>1191</v>
      </c>
      <c r="B1192" s="35" t="s">
        <v>18</v>
      </c>
      <c r="C1192" s="296">
        <v>45800</v>
      </c>
      <c r="F1192" s="73">
        <v>45800</v>
      </c>
      <c r="G1192" s="4" t="s">
        <v>2619</v>
      </c>
      <c r="H1192" s="4" t="s">
        <v>2620</v>
      </c>
      <c r="I1192" s="206">
        <v>45807</v>
      </c>
      <c r="J1192" s="206">
        <v>45807</v>
      </c>
      <c r="K1192" s="157">
        <v>10</v>
      </c>
      <c r="L1192" s="4" t="s">
        <v>2621</v>
      </c>
      <c r="M1192" s="35" t="s">
        <v>154</v>
      </c>
      <c r="N1192" s="35" t="s">
        <v>25</v>
      </c>
      <c r="O1192" s="3">
        <v>1</v>
      </c>
      <c r="P1192" s="275" t="s">
        <v>2622</v>
      </c>
      <c r="Q1192" s="276">
        <v>4</v>
      </c>
      <c r="R1192" s="277" t="s">
        <v>2227</v>
      </c>
      <c r="S1192" s="278">
        <f>RawDataGenPO[[#This Row],[Total price]]/RawDataGenPO[[#This Row],[Qty'']]</f>
        <v>2650</v>
      </c>
      <c r="T1192" s="279">
        <v>10600</v>
      </c>
      <c r="U1192" s="16"/>
      <c r="V1192" s="35" t="s">
        <v>156</v>
      </c>
      <c r="W1192" s="146" t="s">
        <v>9</v>
      </c>
      <c r="X1192" s="4" t="s">
        <v>2623</v>
      </c>
      <c r="Y1192" s="14">
        <v>45810</v>
      </c>
      <c r="AA1192" s="191">
        <f>IF(RawDataGenPO[[#This Row],[Date Gen PO]]="","",RawDataGenPO[[#This Row],[Date recive bill]]-RawDataGenPO[[#This Row],[Date Gen PO]])</f>
        <v>3</v>
      </c>
      <c r="AB1192" s="192" t="str">
        <f>IF(RawDataGenPO[[#This Row],[GRN-PO date (Day)]]&gt;RawDataGenPO[[#This Row],[Lead time delivery (day)]],"over deliverry","Ontime")</f>
        <v>Ontime</v>
      </c>
      <c r="AC1192" s="195"/>
    </row>
    <row r="1193" spans="1:29" ht="71.25" x14ac:dyDescent="0.25">
      <c r="A1193" s="4">
        <f>ROW()-ROW(RawDataGenPO[[#Headers],[No.]])</f>
        <v>1192</v>
      </c>
      <c r="B1193" s="35" t="s">
        <v>18</v>
      </c>
      <c r="C1193" s="296">
        <v>45800</v>
      </c>
      <c r="F1193" s="73">
        <v>45800</v>
      </c>
      <c r="G1193" s="4" t="s">
        <v>2624</v>
      </c>
      <c r="H1193" s="4" t="s">
        <v>2625</v>
      </c>
      <c r="I1193" s="206">
        <v>45807</v>
      </c>
      <c r="J1193" s="206">
        <v>45807</v>
      </c>
      <c r="K1193" s="157">
        <v>120</v>
      </c>
      <c r="L1193" s="4" t="s">
        <v>1273</v>
      </c>
      <c r="M1193" s="35" t="s">
        <v>217</v>
      </c>
      <c r="N1193" s="35" t="s">
        <v>24</v>
      </c>
      <c r="O1193" s="3">
        <v>1</v>
      </c>
      <c r="P1193" s="124" t="s">
        <v>2626</v>
      </c>
      <c r="Q1193" s="40">
        <v>4</v>
      </c>
      <c r="R1193" s="4" t="s">
        <v>221</v>
      </c>
      <c r="S1193" s="113">
        <f>RawDataGenPO[[#This Row],[Total price]]/RawDataGenPO[[#This Row],[Qty'']]</f>
        <v>5000</v>
      </c>
      <c r="T1193" s="46">
        <v>20000</v>
      </c>
      <c r="U1193" s="16"/>
      <c r="V1193" s="35" t="s">
        <v>1425</v>
      </c>
      <c r="W1193" s="146" t="s">
        <v>9</v>
      </c>
      <c r="X1193" s="4" t="s">
        <v>2627</v>
      </c>
      <c r="Y1193" s="14">
        <v>45826</v>
      </c>
      <c r="AA1193" s="191">
        <f>IF(RawDataGenPO[[#This Row],[Date Gen PO]]="","",RawDataGenPO[[#This Row],[Date recive bill]]-RawDataGenPO[[#This Row],[Date Gen PO]])</f>
        <v>19</v>
      </c>
      <c r="AB1193" s="192" t="str">
        <f>IF(RawDataGenPO[[#This Row],[GRN-PO date (Day)]]&gt;RawDataGenPO[[#This Row],[Lead time delivery (day)]],"over deliverry","Ontime")</f>
        <v>Ontime</v>
      </c>
      <c r="AC1193" s="195"/>
    </row>
    <row r="1194" spans="1:29" ht="17.25" x14ac:dyDescent="0.25">
      <c r="A1194" s="4">
        <f>ROW()-ROW(RawDataGenPO[[#Headers],[No.]])</f>
        <v>1193</v>
      </c>
      <c r="B1194" s="35" t="s">
        <v>18</v>
      </c>
      <c r="C1194" s="296">
        <v>45800</v>
      </c>
      <c r="F1194" s="73">
        <v>45800</v>
      </c>
      <c r="G1194" s="4" t="s">
        <v>2628</v>
      </c>
      <c r="H1194" s="4" t="s">
        <v>2629</v>
      </c>
      <c r="I1194" s="206">
        <v>45807</v>
      </c>
      <c r="J1194" s="206">
        <v>45807</v>
      </c>
      <c r="K1194" s="157">
        <v>120</v>
      </c>
      <c r="L1194" s="4" t="s">
        <v>193</v>
      </c>
      <c r="M1194" s="35" t="s">
        <v>128</v>
      </c>
      <c r="N1194" s="35" t="s">
        <v>54</v>
      </c>
      <c r="O1194" s="3">
        <v>1</v>
      </c>
      <c r="P1194" s="124" t="s">
        <v>2630</v>
      </c>
      <c r="Q1194" s="40">
        <v>2</v>
      </c>
      <c r="R1194" s="4" t="s">
        <v>1699</v>
      </c>
      <c r="S1194" s="113">
        <f>RawDataGenPO[[#This Row],[Total price]]/RawDataGenPO[[#This Row],[Qty'']]</f>
        <v>27342</v>
      </c>
      <c r="T1194" s="46">
        <v>54684</v>
      </c>
      <c r="U1194" s="16"/>
      <c r="V1194" s="35" t="s">
        <v>587</v>
      </c>
      <c r="W1194" s="146" t="s">
        <v>9</v>
      </c>
      <c r="X1194" s="4" t="s">
        <v>4778</v>
      </c>
      <c r="Y1194" s="14">
        <v>46063</v>
      </c>
      <c r="AA1194" s="191">
        <f>IF(RawDataGenPO[[#This Row],[Date Gen PO]]="","",RawDataGenPO[[#This Row],[Date recive bill]]-RawDataGenPO[[#This Row],[Date Gen PO]])</f>
        <v>256</v>
      </c>
      <c r="AB1194" s="192" t="str">
        <f>IF(RawDataGenPO[[#This Row],[GRN-PO date (Day)]]&gt;RawDataGenPO[[#This Row],[Lead time delivery (day)]],"over deliverry","Ontime")</f>
        <v>over deliverry</v>
      </c>
      <c r="AC1194" s="195"/>
    </row>
    <row r="1195" spans="1:29" ht="17.25" x14ac:dyDescent="0.25">
      <c r="A1195" s="4">
        <f>ROW()-ROW(RawDataGenPO[[#Headers],[No.]])</f>
        <v>1194</v>
      </c>
      <c r="B1195" s="35" t="s">
        <v>18</v>
      </c>
      <c r="C1195" s="296">
        <v>45800</v>
      </c>
      <c r="F1195" s="73">
        <v>45800</v>
      </c>
      <c r="G1195" s="4" t="s">
        <v>2628</v>
      </c>
      <c r="H1195" s="4" t="s">
        <v>2629</v>
      </c>
      <c r="I1195" s="206">
        <v>45807</v>
      </c>
      <c r="J1195" s="206">
        <v>45807</v>
      </c>
      <c r="K1195" s="157">
        <v>120</v>
      </c>
      <c r="L1195" s="4" t="s">
        <v>193</v>
      </c>
      <c r="M1195" s="35" t="s">
        <v>128</v>
      </c>
      <c r="N1195" s="35" t="s">
        <v>54</v>
      </c>
      <c r="O1195" s="3">
        <v>2</v>
      </c>
      <c r="P1195" s="124" t="s">
        <v>2631</v>
      </c>
      <c r="Q1195" s="40">
        <v>1</v>
      </c>
      <c r="R1195" s="4" t="s">
        <v>481</v>
      </c>
      <c r="S1195" s="113">
        <f>RawDataGenPO[[#This Row],[Total price]]/RawDataGenPO[[#This Row],[Qty'']]</f>
        <v>10000</v>
      </c>
      <c r="T1195" s="46">
        <v>10000</v>
      </c>
      <c r="U1195" s="16"/>
      <c r="V1195" s="35" t="s">
        <v>587</v>
      </c>
      <c r="W1195" s="146" t="s">
        <v>9</v>
      </c>
      <c r="X1195" s="4" t="s">
        <v>4779</v>
      </c>
      <c r="Y1195" s="14">
        <v>46063</v>
      </c>
      <c r="AA1195" s="191">
        <f>IF(RawDataGenPO[[#This Row],[Date Gen PO]]="","",RawDataGenPO[[#This Row],[Date recive bill]]-RawDataGenPO[[#This Row],[Date Gen PO]])</f>
        <v>256</v>
      </c>
      <c r="AB1195" s="192" t="str">
        <f>IF(RawDataGenPO[[#This Row],[GRN-PO date (Day)]]&gt;RawDataGenPO[[#This Row],[Lead time delivery (day)]],"over deliverry","Ontime")</f>
        <v>over deliverry</v>
      </c>
      <c r="AC1195" s="195"/>
    </row>
    <row r="1196" spans="1:29" ht="17.25" x14ac:dyDescent="0.25">
      <c r="A1196" s="4">
        <f>ROW()-ROW(RawDataGenPO[[#Headers],[No.]])</f>
        <v>1195</v>
      </c>
      <c r="B1196" s="35" t="s">
        <v>18</v>
      </c>
      <c r="C1196" s="296">
        <v>45800</v>
      </c>
      <c r="F1196" s="73">
        <v>45800</v>
      </c>
      <c r="G1196" s="4" t="s">
        <v>2632</v>
      </c>
      <c r="H1196" s="4" t="s">
        <v>2633</v>
      </c>
      <c r="I1196" s="206">
        <v>45807</v>
      </c>
      <c r="J1196" s="206">
        <v>45807</v>
      </c>
      <c r="K1196" s="157">
        <v>30</v>
      </c>
      <c r="L1196" s="4" t="s">
        <v>145</v>
      </c>
      <c r="M1196" s="35" t="s">
        <v>30</v>
      </c>
      <c r="N1196" s="35" t="s">
        <v>30</v>
      </c>
      <c r="O1196" s="3">
        <v>1</v>
      </c>
      <c r="P1196" s="124" t="s">
        <v>2634</v>
      </c>
      <c r="Q1196" s="40">
        <v>1</v>
      </c>
      <c r="R1196" s="4" t="s">
        <v>221</v>
      </c>
      <c r="S1196" s="113">
        <f>RawDataGenPO[[#This Row],[Total price]]/RawDataGenPO[[#This Row],[Qty'']]</f>
        <v>551.4</v>
      </c>
      <c r="T1196" s="46">
        <v>551.4</v>
      </c>
      <c r="U1196" s="16"/>
      <c r="V1196" s="35" t="s">
        <v>2635</v>
      </c>
      <c r="W1196" s="146" t="s">
        <v>9</v>
      </c>
      <c r="X1196" s="4" t="s">
        <v>2636</v>
      </c>
      <c r="Y1196" s="14">
        <v>45819</v>
      </c>
      <c r="AA1196" s="191">
        <f>IF(RawDataGenPO[[#This Row],[Date Gen PO]]="","",RawDataGenPO[[#This Row],[Date recive bill]]-RawDataGenPO[[#This Row],[Date Gen PO]])</f>
        <v>12</v>
      </c>
      <c r="AB1196" s="192" t="str">
        <f>IF(RawDataGenPO[[#This Row],[GRN-PO date (Day)]]&gt;RawDataGenPO[[#This Row],[Lead time delivery (day)]],"over deliverry","Ontime")</f>
        <v>Ontime</v>
      </c>
      <c r="AC1196" s="195"/>
    </row>
    <row r="1197" spans="1:29" ht="28.5" x14ac:dyDescent="0.25">
      <c r="A1197" s="4">
        <f>ROW()-ROW(RawDataGenPO[[#Headers],[No.]])</f>
        <v>1196</v>
      </c>
      <c r="B1197" s="35" t="s">
        <v>18</v>
      </c>
      <c r="C1197" s="297">
        <v>45804</v>
      </c>
      <c r="F1197" s="73">
        <v>45804</v>
      </c>
      <c r="G1197" s="66" t="s">
        <v>2637</v>
      </c>
      <c r="H1197" s="66" t="s">
        <v>2638</v>
      </c>
      <c r="I1197" s="206">
        <v>45813</v>
      </c>
      <c r="J1197" s="206">
        <v>45813</v>
      </c>
      <c r="K1197" s="157">
        <v>60</v>
      </c>
      <c r="L1197" s="4" t="s">
        <v>977</v>
      </c>
      <c r="M1197" s="35" t="s">
        <v>217</v>
      </c>
      <c r="N1197" s="35" t="s">
        <v>19</v>
      </c>
      <c r="O1197" s="3">
        <v>1</v>
      </c>
      <c r="P1197" s="124" t="s">
        <v>2639</v>
      </c>
      <c r="Q1197" s="40">
        <v>1</v>
      </c>
      <c r="R1197" s="4" t="s">
        <v>481</v>
      </c>
      <c r="S1197" s="113">
        <f>RawDataGenPO[[#This Row],[Total price]]/RawDataGenPO[[#This Row],[Qty'']]</f>
        <v>15500</v>
      </c>
      <c r="T1197" s="46">
        <v>15500</v>
      </c>
      <c r="U1197" s="16"/>
      <c r="V1197" s="35" t="s">
        <v>1975</v>
      </c>
      <c r="W1197" s="146" t="s">
        <v>9</v>
      </c>
      <c r="X1197" s="4" t="s">
        <v>2640</v>
      </c>
      <c r="Y1197" s="14">
        <v>45822</v>
      </c>
      <c r="AA1197" s="191">
        <f>IF(RawDataGenPO[[#This Row],[Date Gen PO]]="","",RawDataGenPO[[#This Row],[Date recive bill]]-RawDataGenPO[[#This Row],[Date Gen PO]])</f>
        <v>9</v>
      </c>
      <c r="AB1197" s="192" t="str">
        <f>IF(RawDataGenPO[[#This Row],[GRN-PO date (Day)]]&gt;RawDataGenPO[[#This Row],[Lead time delivery (day)]],"over deliverry","Ontime")</f>
        <v>Ontime</v>
      </c>
      <c r="AC1197" s="195"/>
    </row>
    <row r="1198" spans="1:29" ht="85.5" x14ac:dyDescent="0.25">
      <c r="A1198" s="4">
        <f>ROW()-ROW(RawDataGenPO[[#Headers],[No.]])</f>
        <v>1197</v>
      </c>
      <c r="B1198" s="35" t="s">
        <v>18</v>
      </c>
      <c r="C1198" s="297">
        <v>45804</v>
      </c>
      <c r="F1198" s="73">
        <v>45804</v>
      </c>
      <c r="G1198" s="66" t="s">
        <v>2641</v>
      </c>
      <c r="H1198" s="66" t="s">
        <v>2642</v>
      </c>
      <c r="I1198" s="205">
        <v>45825</v>
      </c>
      <c r="J1198" s="205">
        <v>45825</v>
      </c>
      <c r="K1198" s="157">
        <v>30</v>
      </c>
      <c r="L1198" s="4" t="s">
        <v>977</v>
      </c>
      <c r="M1198" s="35" t="s">
        <v>128</v>
      </c>
      <c r="N1198" s="35" t="s">
        <v>71</v>
      </c>
      <c r="O1198" s="4">
        <v>1</v>
      </c>
      <c r="P1198" s="124" t="s">
        <v>2643</v>
      </c>
      <c r="Q1198" s="40">
        <v>1</v>
      </c>
      <c r="R1198" s="4" t="s">
        <v>481</v>
      </c>
      <c r="S1198" s="113">
        <f>RawDataGenPO[[#This Row],[Total price]]/RawDataGenPO[[#This Row],[Qty'']]</f>
        <v>12000</v>
      </c>
      <c r="T1198" s="46">
        <v>12000</v>
      </c>
      <c r="U1198" s="16"/>
      <c r="V1198" s="35" t="s">
        <v>2644</v>
      </c>
      <c r="W1198" s="146" t="s">
        <v>9</v>
      </c>
      <c r="X1198" s="4" t="s">
        <v>2645</v>
      </c>
      <c r="Y1198" s="14">
        <v>45831</v>
      </c>
      <c r="AA1198" s="191">
        <f>IF(RawDataGenPO[[#This Row],[Date Gen PO]]="","",RawDataGenPO[[#This Row],[Date recive bill]]-RawDataGenPO[[#This Row],[Date Gen PO]])</f>
        <v>6</v>
      </c>
      <c r="AB1198" s="192" t="str">
        <f>IF(RawDataGenPO[[#This Row],[GRN-PO date (Day)]]&gt;RawDataGenPO[[#This Row],[Lead time delivery (day)]],"over deliverry","Ontime")</f>
        <v>Ontime</v>
      </c>
      <c r="AC1198" s="195"/>
    </row>
    <row r="1199" spans="1:29" ht="142.5" x14ac:dyDescent="0.25">
      <c r="A1199" s="4">
        <f>ROW()-ROW(RawDataGenPO[[#Headers],[No.]])</f>
        <v>1198</v>
      </c>
      <c r="B1199" s="35" t="s">
        <v>18</v>
      </c>
      <c r="C1199" s="297">
        <v>45813</v>
      </c>
      <c r="F1199" s="73">
        <v>45813</v>
      </c>
      <c r="G1199" s="4" t="s">
        <v>2646</v>
      </c>
      <c r="H1199" s="4" t="s">
        <v>2647</v>
      </c>
      <c r="I1199" s="205">
        <v>45817</v>
      </c>
      <c r="J1199" s="205">
        <v>45817</v>
      </c>
      <c r="K1199" s="157">
        <v>120</v>
      </c>
      <c r="L1199" s="4" t="s">
        <v>1913</v>
      </c>
      <c r="M1199" s="35" t="s">
        <v>168</v>
      </c>
      <c r="N1199" s="35" t="s">
        <v>20</v>
      </c>
      <c r="O1199" s="3">
        <v>1</v>
      </c>
      <c r="P1199" s="124" t="s">
        <v>2648</v>
      </c>
      <c r="Q1199" s="40">
        <v>5</v>
      </c>
      <c r="R1199" s="4" t="s">
        <v>2649</v>
      </c>
      <c r="S1199" s="113">
        <f>RawDataGenPO[[#This Row],[Total price]]/RawDataGenPO[[#This Row],[Qty'']]</f>
        <v>31000</v>
      </c>
      <c r="T1199" s="46">
        <v>155000</v>
      </c>
      <c r="U1199" s="16"/>
      <c r="V1199" s="35" t="s">
        <v>601</v>
      </c>
      <c r="W1199" s="146" t="s">
        <v>9</v>
      </c>
      <c r="X1199" s="37" t="s">
        <v>2650</v>
      </c>
      <c r="Y1199" s="14">
        <v>45852</v>
      </c>
      <c r="AA1199" s="191">
        <f>IF(RawDataGenPO[[#This Row],[Date Gen PO]]="","",RawDataGenPO[[#This Row],[Date recive bill]]-RawDataGenPO[[#This Row],[Date Gen PO]])</f>
        <v>35</v>
      </c>
      <c r="AB1199" s="192" t="str">
        <f>IF(RawDataGenPO[[#This Row],[GRN-PO date (Day)]]&gt;RawDataGenPO[[#This Row],[Lead time delivery (day)]],"over deliverry","Ontime")</f>
        <v>Ontime</v>
      </c>
      <c r="AC1199" s="195"/>
    </row>
    <row r="1200" spans="1:29" ht="14.25" x14ac:dyDescent="0.25">
      <c r="A1200" s="4">
        <f>ROW()-ROW(RawDataGenPO[[#Headers],[No.]])</f>
        <v>1199</v>
      </c>
      <c r="B1200" s="35" t="s">
        <v>18</v>
      </c>
      <c r="C1200" s="297">
        <v>45813</v>
      </c>
      <c r="F1200" s="73">
        <v>45813</v>
      </c>
      <c r="G1200" s="4" t="s">
        <v>2651</v>
      </c>
      <c r="H1200" s="4" t="s">
        <v>2652</v>
      </c>
      <c r="I1200" s="205">
        <v>45817</v>
      </c>
      <c r="J1200" s="205">
        <v>45817</v>
      </c>
      <c r="K1200" s="157">
        <v>60</v>
      </c>
      <c r="L1200" s="4" t="s">
        <v>193</v>
      </c>
      <c r="M1200" s="35" t="s">
        <v>128</v>
      </c>
      <c r="N1200" s="35" t="s">
        <v>38</v>
      </c>
      <c r="O1200" s="3">
        <v>1</v>
      </c>
      <c r="P1200" s="35" t="s">
        <v>2653</v>
      </c>
      <c r="Q1200" s="40">
        <v>1</v>
      </c>
      <c r="R1200" s="4" t="s">
        <v>221</v>
      </c>
      <c r="S1200" s="113">
        <f>RawDataGenPO[[#This Row],[Total price]]/RawDataGenPO[[#This Row],[Qty'']]</f>
        <v>22300</v>
      </c>
      <c r="T1200" s="46">
        <v>22300</v>
      </c>
      <c r="U1200" s="16"/>
      <c r="V1200" s="35" t="s">
        <v>416</v>
      </c>
      <c r="W1200" s="146" t="s">
        <v>9</v>
      </c>
      <c r="X1200" s="4" t="s">
        <v>2654</v>
      </c>
      <c r="Y1200" s="14">
        <v>45831</v>
      </c>
      <c r="AA1200" s="191">
        <f>IF(RawDataGenPO[[#This Row],[Date Gen PO]]="","",RawDataGenPO[[#This Row],[Date recive bill]]-RawDataGenPO[[#This Row],[Date Gen PO]])</f>
        <v>14</v>
      </c>
      <c r="AB1200" s="192" t="str">
        <f>IF(RawDataGenPO[[#This Row],[GRN-PO date (Day)]]&gt;RawDataGenPO[[#This Row],[Lead time delivery (day)]],"over deliverry","Ontime")</f>
        <v>Ontime</v>
      </c>
      <c r="AC1200" s="195"/>
    </row>
    <row r="1201" spans="1:29" ht="14.25" x14ac:dyDescent="0.25">
      <c r="A1201" s="4">
        <f>ROW()-ROW(RawDataGenPO[[#Headers],[No.]])</f>
        <v>1200</v>
      </c>
      <c r="B1201" s="35" t="s">
        <v>18</v>
      </c>
      <c r="C1201" s="297">
        <v>45813</v>
      </c>
      <c r="F1201" s="73">
        <v>45813</v>
      </c>
      <c r="G1201" s="4" t="s">
        <v>2651</v>
      </c>
      <c r="H1201" s="4" t="s">
        <v>2652</v>
      </c>
      <c r="I1201" s="205">
        <v>45817</v>
      </c>
      <c r="J1201" s="205">
        <v>45817</v>
      </c>
      <c r="K1201" s="157">
        <v>60</v>
      </c>
      <c r="L1201" s="4" t="s">
        <v>193</v>
      </c>
      <c r="M1201" s="35" t="s">
        <v>128</v>
      </c>
      <c r="N1201" s="35" t="s">
        <v>73</v>
      </c>
      <c r="O1201" s="3">
        <v>2</v>
      </c>
      <c r="P1201" s="124" t="s">
        <v>2655</v>
      </c>
      <c r="Q1201" s="40">
        <v>6</v>
      </c>
      <c r="R1201" s="4" t="s">
        <v>221</v>
      </c>
      <c r="S1201" s="113">
        <f>RawDataGenPO[[#This Row],[Total price]]/RawDataGenPO[[#This Row],[Qty'']]</f>
        <v>3740</v>
      </c>
      <c r="T1201" s="46">
        <v>22440</v>
      </c>
      <c r="U1201" s="16"/>
      <c r="V1201" s="35" t="s">
        <v>416</v>
      </c>
      <c r="W1201" s="146" t="s">
        <v>9</v>
      </c>
      <c r="X1201" s="4" t="s">
        <v>2654</v>
      </c>
      <c r="Y1201" s="14">
        <v>45831</v>
      </c>
      <c r="AA1201" s="191">
        <f>IF(RawDataGenPO[[#This Row],[Date Gen PO]]="","",RawDataGenPO[[#This Row],[Date recive bill]]-RawDataGenPO[[#This Row],[Date Gen PO]])</f>
        <v>14</v>
      </c>
      <c r="AB1201" s="192" t="str">
        <f>IF(RawDataGenPO[[#This Row],[GRN-PO date (Day)]]&gt;RawDataGenPO[[#This Row],[Lead time delivery (day)]],"over deliverry","Ontime")</f>
        <v>Ontime</v>
      </c>
      <c r="AC1201" s="195"/>
    </row>
    <row r="1202" spans="1:29" ht="14.25" x14ac:dyDescent="0.25">
      <c r="A1202" s="4">
        <f>ROW()-ROW(RawDataGenPO[[#Headers],[No.]])</f>
        <v>1201</v>
      </c>
      <c r="B1202" s="35" t="s">
        <v>18</v>
      </c>
      <c r="C1202" s="297">
        <v>45813</v>
      </c>
      <c r="F1202" s="73">
        <v>45813</v>
      </c>
      <c r="G1202" s="4" t="s">
        <v>2651</v>
      </c>
      <c r="H1202" s="4" t="s">
        <v>2652</v>
      </c>
      <c r="I1202" s="205">
        <v>45817</v>
      </c>
      <c r="J1202" s="205">
        <v>45817</v>
      </c>
      <c r="K1202" s="157">
        <v>60</v>
      </c>
      <c r="L1202" s="4" t="s">
        <v>193</v>
      </c>
      <c r="M1202" s="35" t="s">
        <v>128</v>
      </c>
      <c r="N1202" s="35" t="s">
        <v>31</v>
      </c>
      <c r="O1202" s="3">
        <v>3</v>
      </c>
      <c r="P1202" s="124" t="s">
        <v>2656</v>
      </c>
      <c r="Q1202" s="40">
        <v>6</v>
      </c>
      <c r="R1202" s="4" t="s">
        <v>221</v>
      </c>
      <c r="S1202" s="113">
        <f>RawDataGenPO[[#This Row],[Total price]]/RawDataGenPO[[#This Row],[Qty'']]</f>
        <v>3520</v>
      </c>
      <c r="T1202" s="46">
        <v>21120</v>
      </c>
      <c r="U1202" s="16"/>
      <c r="V1202" s="35" t="s">
        <v>416</v>
      </c>
      <c r="W1202" s="146" t="s">
        <v>9</v>
      </c>
      <c r="X1202" s="4" t="s">
        <v>2654</v>
      </c>
      <c r="Y1202" s="14">
        <v>45831</v>
      </c>
      <c r="AA1202" s="191">
        <f>IF(RawDataGenPO[[#This Row],[Date Gen PO]]="","",RawDataGenPO[[#This Row],[Date recive bill]]-RawDataGenPO[[#This Row],[Date Gen PO]])</f>
        <v>14</v>
      </c>
      <c r="AB1202" s="192" t="str">
        <f>IF(RawDataGenPO[[#This Row],[GRN-PO date (Day)]]&gt;RawDataGenPO[[#This Row],[Lead time delivery (day)]],"over deliverry","Ontime")</f>
        <v>Ontime</v>
      </c>
      <c r="AC1202" s="195"/>
    </row>
    <row r="1203" spans="1:29" ht="28.5" x14ac:dyDescent="0.25">
      <c r="A1203" s="4">
        <f>ROW()-ROW(RawDataGenPO[[#Headers],[No.]])</f>
        <v>1202</v>
      </c>
      <c r="B1203" s="35" t="s">
        <v>18</v>
      </c>
      <c r="C1203" s="297">
        <v>45813</v>
      </c>
      <c r="F1203" s="73">
        <v>45813</v>
      </c>
      <c r="G1203" s="4" t="s">
        <v>2651</v>
      </c>
      <c r="H1203" s="4" t="s">
        <v>2652</v>
      </c>
      <c r="I1203" s="205">
        <v>45817</v>
      </c>
      <c r="J1203" s="205">
        <v>45817</v>
      </c>
      <c r="K1203" s="157">
        <v>60</v>
      </c>
      <c r="L1203" s="4" t="s">
        <v>193</v>
      </c>
      <c r="M1203" s="35" t="s">
        <v>128</v>
      </c>
      <c r="N1203" s="35" t="s">
        <v>31</v>
      </c>
      <c r="O1203" s="3">
        <v>4</v>
      </c>
      <c r="P1203" s="124" t="s">
        <v>2657</v>
      </c>
      <c r="Q1203" s="40">
        <v>2</v>
      </c>
      <c r="R1203" s="4" t="s">
        <v>221</v>
      </c>
      <c r="S1203" s="113">
        <f>RawDataGenPO[[#This Row],[Total price]]/RawDataGenPO[[#This Row],[Qty'']]</f>
        <v>5193.5</v>
      </c>
      <c r="T1203" s="46">
        <v>10387</v>
      </c>
      <c r="U1203" s="16"/>
      <c r="V1203" s="35" t="s">
        <v>416</v>
      </c>
      <c r="W1203" s="146" t="s">
        <v>9</v>
      </c>
      <c r="X1203" s="4" t="s">
        <v>2654</v>
      </c>
      <c r="Y1203" s="14">
        <v>45831</v>
      </c>
      <c r="AA1203" s="191">
        <f>IF(RawDataGenPO[[#This Row],[Date Gen PO]]="","",RawDataGenPO[[#This Row],[Date recive bill]]-RawDataGenPO[[#This Row],[Date Gen PO]])</f>
        <v>14</v>
      </c>
      <c r="AB1203" s="192" t="str">
        <f>IF(RawDataGenPO[[#This Row],[GRN-PO date (Day)]]&gt;RawDataGenPO[[#This Row],[Lead time delivery (day)]],"over deliverry","Ontime")</f>
        <v>Ontime</v>
      </c>
      <c r="AC1203" s="195"/>
    </row>
    <row r="1204" spans="1:29" ht="14.25" x14ac:dyDescent="0.25">
      <c r="A1204" s="4">
        <f>ROW()-ROW(RawDataGenPO[[#Headers],[No.]])</f>
        <v>1203</v>
      </c>
      <c r="B1204" s="35" t="s">
        <v>18</v>
      </c>
      <c r="C1204" s="297">
        <v>45813</v>
      </c>
      <c r="F1204" s="73">
        <v>45813</v>
      </c>
      <c r="G1204" s="4" t="s">
        <v>2651</v>
      </c>
      <c r="H1204" s="4" t="s">
        <v>2652</v>
      </c>
      <c r="I1204" s="205">
        <v>45817</v>
      </c>
      <c r="J1204" s="205">
        <v>45817</v>
      </c>
      <c r="K1204" s="157">
        <v>60</v>
      </c>
      <c r="L1204" s="4" t="s">
        <v>193</v>
      </c>
      <c r="M1204" s="35" t="s">
        <v>128</v>
      </c>
      <c r="N1204" s="35" t="s">
        <v>31</v>
      </c>
      <c r="O1204" s="3">
        <v>5</v>
      </c>
      <c r="P1204" s="124" t="s">
        <v>2658</v>
      </c>
      <c r="Q1204" s="40">
        <v>1</v>
      </c>
      <c r="R1204" s="4" t="s">
        <v>481</v>
      </c>
      <c r="S1204" s="113">
        <f>RawDataGenPO[[#This Row],[Total price]]/RawDataGenPO[[#This Row],[Qty'']]</f>
        <v>3000</v>
      </c>
      <c r="T1204" s="46">
        <v>3000</v>
      </c>
      <c r="U1204" s="16"/>
      <c r="V1204" s="35" t="s">
        <v>416</v>
      </c>
      <c r="W1204" s="146" t="s">
        <v>9</v>
      </c>
      <c r="X1204" s="4" t="s">
        <v>2659</v>
      </c>
      <c r="Y1204" s="14">
        <v>45831</v>
      </c>
      <c r="AA1204" s="191">
        <f>IF(RawDataGenPO[[#This Row],[Date Gen PO]]="","",RawDataGenPO[[#This Row],[Date recive bill]]-RawDataGenPO[[#This Row],[Date Gen PO]])</f>
        <v>14</v>
      </c>
      <c r="AB1204" s="192" t="str">
        <f>IF(RawDataGenPO[[#This Row],[GRN-PO date (Day)]]&gt;RawDataGenPO[[#This Row],[Lead time delivery (day)]],"over deliverry","Ontime")</f>
        <v>Ontime</v>
      </c>
      <c r="AC1204" s="195"/>
    </row>
    <row r="1205" spans="1:29" ht="14.25" x14ac:dyDescent="0.25">
      <c r="A1205" s="4">
        <f>ROW()-ROW(RawDataGenPO[[#Headers],[No.]])</f>
        <v>1204</v>
      </c>
      <c r="B1205" s="35" t="s">
        <v>18</v>
      </c>
      <c r="C1205" s="297">
        <v>45813</v>
      </c>
      <c r="F1205" s="73">
        <v>45813</v>
      </c>
      <c r="G1205" s="4" t="s">
        <v>2651</v>
      </c>
      <c r="H1205" s="4" t="s">
        <v>2652</v>
      </c>
      <c r="I1205" s="205">
        <v>45817</v>
      </c>
      <c r="J1205" s="205">
        <v>45817</v>
      </c>
      <c r="K1205" s="157">
        <v>60</v>
      </c>
      <c r="L1205" s="4" t="s">
        <v>193</v>
      </c>
      <c r="M1205" s="35" t="s">
        <v>128</v>
      </c>
      <c r="N1205" s="35" t="s">
        <v>31</v>
      </c>
      <c r="O1205" s="3">
        <v>6</v>
      </c>
      <c r="P1205" s="124" t="s">
        <v>2660</v>
      </c>
      <c r="Q1205" s="40">
        <v>1</v>
      </c>
      <c r="R1205" s="4" t="s">
        <v>481</v>
      </c>
      <c r="S1205" s="113">
        <f>RawDataGenPO[[#This Row],[Total price]]/RawDataGenPO[[#This Row],[Qty'']]</f>
        <v>1500</v>
      </c>
      <c r="T1205" s="46">
        <v>1500</v>
      </c>
      <c r="U1205" s="16"/>
      <c r="V1205" s="35" t="s">
        <v>416</v>
      </c>
      <c r="W1205" s="146" t="s">
        <v>9</v>
      </c>
      <c r="X1205" s="4" t="s">
        <v>2659</v>
      </c>
      <c r="Y1205" s="14">
        <v>45831</v>
      </c>
      <c r="AA1205" s="191">
        <f>IF(RawDataGenPO[[#This Row],[Date Gen PO]]="","",RawDataGenPO[[#This Row],[Date recive bill]]-RawDataGenPO[[#This Row],[Date Gen PO]])</f>
        <v>14</v>
      </c>
      <c r="AB1205" s="192" t="str">
        <f>IF(RawDataGenPO[[#This Row],[GRN-PO date (Day)]]&gt;RawDataGenPO[[#This Row],[Lead time delivery (day)]],"over deliverry","Ontime")</f>
        <v>Ontime</v>
      </c>
      <c r="AC1205" s="195"/>
    </row>
    <row r="1206" spans="1:29" ht="28.5" x14ac:dyDescent="0.25">
      <c r="A1206" s="4">
        <f>ROW()-ROW(RawDataGenPO[[#Headers],[No.]])</f>
        <v>1205</v>
      </c>
      <c r="B1206" s="35" t="s">
        <v>18</v>
      </c>
      <c r="C1206" s="297">
        <v>45813</v>
      </c>
      <c r="F1206" s="73">
        <v>45813</v>
      </c>
      <c r="G1206" s="4" t="s">
        <v>2651</v>
      </c>
      <c r="H1206" s="4" t="s">
        <v>2652</v>
      </c>
      <c r="I1206" s="205">
        <v>45817</v>
      </c>
      <c r="J1206" s="205">
        <v>45817</v>
      </c>
      <c r="K1206" s="157">
        <v>60</v>
      </c>
      <c r="L1206" s="4" t="s">
        <v>193</v>
      </c>
      <c r="M1206" s="35" t="s">
        <v>128</v>
      </c>
      <c r="N1206" s="35" t="s">
        <v>31</v>
      </c>
      <c r="O1206" s="3">
        <v>7</v>
      </c>
      <c r="P1206" s="124" t="s">
        <v>2661</v>
      </c>
      <c r="Q1206" s="40">
        <v>1</v>
      </c>
      <c r="R1206" s="4" t="s">
        <v>481</v>
      </c>
      <c r="S1206" s="113">
        <f>RawDataGenPO[[#This Row],[Total price]]/RawDataGenPO[[#This Row],[Qty'']]</f>
        <v>2000</v>
      </c>
      <c r="T1206" s="46">
        <v>2000</v>
      </c>
      <c r="U1206" s="16"/>
      <c r="V1206" s="35" t="s">
        <v>416</v>
      </c>
      <c r="W1206" s="146" t="s">
        <v>9</v>
      </c>
      <c r="X1206" s="4" t="s">
        <v>2659</v>
      </c>
      <c r="Y1206" s="14">
        <v>45831</v>
      </c>
      <c r="AA1206" s="191">
        <f>IF(RawDataGenPO[[#This Row],[Date Gen PO]]="","",RawDataGenPO[[#This Row],[Date recive bill]]-RawDataGenPO[[#This Row],[Date Gen PO]])</f>
        <v>14</v>
      </c>
      <c r="AB1206" s="192" t="str">
        <f>IF(RawDataGenPO[[#This Row],[GRN-PO date (Day)]]&gt;RawDataGenPO[[#This Row],[Lead time delivery (day)]],"over deliverry","Ontime")</f>
        <v>Ontime</v>
      </c>
      <c r="AC1206" s="195"/>
    </row>
    <row r="1207" spans="1:29" ht="14.25" x14ac:dyDescent="0.25">
      <c r="A1207" s="4">
        <f>ROW()-ROW(RawDataGenPO[[#Headers],[No.]])</f>
        <v>1206</v>
      </c>
      <c r="B1207" s="35" t="s">
        <v>18</v>
      </c>
      <c r="C1207" s="297">
        <v>45813</v>
      </c>
      <c r="F1207" s="73">
        <v>45813</v>
      </c>
      <c r="G1207" s="4" t="s">
        <v>2662</v>
      </c>
      <c r="H1207" s="4" t="s">
        <v>2663</v>
      </c>
      <c r="I1207" s="205">
        <v>45817</v>
      </c>
      <c r="J1207" s="205">
        <v>45817</v>
      </c>
      <c r="K1207" s="157">
        <v>30</v>
      </c>
      <c r="L1207" s="4" t="s">
        <v>1273</v>
      </c>
      <c r="M1207" s="35" t="s">
        <v>146</v>
      </c>
      <c r="N1207" s="35" t="s">
        <v>28</v>
      </c>
      <c r="O1207" s="3">
        <v>1</v>
      </c>
      <c r="P1207" s="184" t="s">
        <v>2664</v>
      </c>
      <c r="Q1207" s="185">
        <v>2</v>
      </c>
      <c r="R1207" s="186" t="s">
        <v>221</v>
      </c>
      <c r="S1207" s="187">
        <f>RawDataGenPO[[#This Row],[Total price]]/RawDataGenPO[[#This Row],[Qty'']]</f>
        <v>180</v>
      </c>
      <c r="T1207" s="188">
        <v>360</v>
      </c>
      <c r="U1207" s="189"/>
      <c r="V1207" s="190" t="s">
        <v>358</v>
      </c>
      <c r="W1207" s="146" t="s">
        <v>9</v>
      </c>
      <c r="X1207" s="4" t="s">
        <v>2665</v>
      </c>
      <c r="Y1207" s="14">
        <v>45828</v>
      </c>
      <c r="AA1207" s="191">
        <f>IF(RawDataGenPO[[#This Row],[Date Gen PO]]="","",RawDataGenPO[[#This Row],[Date recive bill]]-RawDataGenPO[[#This Row],[Date Gen PO]])</f>
        <v>11</v>
      </c>
      <c r="AB1207" s="192" t="str">
        <f>IF(RawDataGenPO[[#This Row],[GRN-PO date (Day)]]&gt;RawDataGenPO[[#This Row],[Lead time delivery (day)]],"over deliverry","Ontime")</f>
        <v>Ontime</v>
      </c>
      <c r="AC1207" s="195"/>
    </row>
    <row r="1208" spans="1:29" ht="14.25" x14ac:dyDescent="0.25">
      <c r="A1208" s="4">
        <f>ROW()-ROW(RawDataGenPO[[#Headers],[No.]])</f>
        <v>1207</v>
      </c>
      <c r="B1208" s="35" t="s">
        <v>18</v>
      </c>
      <c r="C1208" s="297">
        <v>45813</v>
      </c>
      <c r="F1208" s="73">
        <v>45813</v>
      </c>
      <c r="G1208" s="4" t="s">
        <v>2662</v>
      </c>
      <c r="H1208" s="4" t="s">
        <v>2663</v>
      </c>
      <c r="I1208" s="205">
        <v>45817</v>
      </c>
      <c r="J1208" s="205">
        <v>45817</v>
      </c>
      <c r="K1208" s="157">
        <v>30</v>
      </c>
      <c r="L1208" s="4" t="s">
        <v>1273</v>
      </c>
      <c r="M1208" s="35" t="s">
        <v>146</v>
      </c>
      <c r="N1208" s="35" t="s">
        <v>28</v>
      </c>
      <c r="O1208" s="3">
        <v>2</v>
      </c>
      <c r="P1208" s="184" t="s">
        <v>2666</v>
      </c>
      <c r="Q1208" s="185">
        <v>2</v>
      </c>
      <c r="R1208" s="186" t="s">
        <v>221</v>
      </c>
      <c r="S1208" s="187">
        <f>RawDataGenPO[[#This Row],[Total price]]/RawDataGenPO[[#This Row],[Qty'']]</f>
        <v>120</v>
      </c>
      <c r="T1208" s="188">
        <v>240</v>
      </c>
      <c r="U1208" s="189"/>
      <c r="V1208" s="190" t="s">
        <v>358</v>
      </c>
      <c r="W1208" s="146" t="s">
        <v>9</v>
      </c>
      <c r="X1208" s="4" t="s">
        <v>2665</v>
      </c>
      <c r="Y1208" s="14">
        <v>45828</v>
      </c>
      <c r="AA1208" s="191">
        <f>IF(RawDataGenPO[[#This Row],[Date Gen PO]]="","",RawDataGenPO[[#This Row],[Date recive bill]]-RawDataGenPO[[#This Row],[Date Gen PO]])</f>
        <v>11</v>
      </c>
      <c r="AB1208" s="192" t="str">
        <f>IF(RawDataGenPO[[#This Row],[GRN-PO date (Day)]]&gt;RawDataGenPO[[#This Row],[Lead time delivery (day)]],"over deliverry","Ontime")</f>
        <v>Ontime</v>
      </c>
      <c r="AC1208" s="195"/>
    </row>
    <row r="1209" spans="1:29" ht="14.25" x14ac:dyDescent="0.25">
      <c r="A1209" s="4">
        <f>ROW()-ROW(RawDataGenPO[[#Headers],[No.]])</f>
        <v>1208</v>
      </c>
      <c r="B1209" s="35" t="s">
        <v>18</v>
      </c>
      <c r="C1209" s="297">
        <v>45813</v>
      </c>
      <c r="F1209" s="73">
        <v>45813</v>
      </c>
      <c r="G1209" s="4" t="s">
        <v>2662</v>
      </c>
      <c r="H1209" s="4" t="s">
        <v>2667</v>
      </c>
      <c r="I1209" s="205">
        <v>45817</v>
      </c>
      <c r="J1209" s="205">
        <v>45817</v>
      </c>
      <c r="K1209" s="157">
        <v>30</v>
      </c>
      <c r="L1209" s="4" t="s">
        <v>1273</v>
      </c>
      <c r="M1209" s="35" t="s">
        <v>146</v>
      </c>
      <c r="N1209" s="35" t="s">
        <v>28</v>
      </c>
      <c r="O1209" s="3">
        <v>3</v>
      </c>
      <c r="P1209" s="176" t="s">
        <v>2668</v>
      </c>
      <c r="Q1209" s="179">
        <v>5</v>
      </c>
      <c r="R1209" s="180" t="s">
        <v>221</v>
      </c>
      <c r="S1209" s="181">
        <f>RawDataGenPO[[#This Row],[Total price]]/RawDataGenPO[[#This Row],[Qty'']]</f>
        <v>95</v>
      </c>
      <c r="T1209" s="182">
        <v>475</v>
      </c>
      <c r="U1209" s="183"/>
      <c r="V1209" s="177" t="s">
        <v>2669</v>
      </c>
      <c r="W1209" s="146" t="s">
        <v>9</v>
      </c>
      <c r="X1209" s="4" t="s">
        <v>2670</v>
      </c>
      <c r="Y1209" s="14">
        <v>45825</v>
      </c>
      <c r="AA1209" s="191">
        <f>IF(RawDataGenPO[[#This Row],[Date Gen PO]]="","",RawDataGenPO[[#This Row],[Date recive bill]]-RawDataGenPO[[#This Row],[Date Gen PO]])</f>
        <v>8</v>
      </c>
      <c r="AB1209" s="192" t="str">
        <f>IF(RawDataGenPO[[#This Row],[GRN-PO date (Day)]]&gt;RawDataGenPO[[#This Row],[Lead time delivery (day)]],"over deliverry","Ontime")</f>
        <v>Ontime</v>
      </c>
      <c r="AC1209" s="195"/>
    </row>
    <row r="1210" spans="1:29" ht="14.25" x14ac:dyDescent="0.25">
      <c r="A1210" s="4">
        <f>ROW()-ROW(RawDataGenPO[[#Headers],[No.]])</f>
        <v>1209</v>
      </c>
      <c r="B1210" s="35" t="s">
        <v>18</v>
      </c>
      <c r="C1210" s="297">
        <v>45813</v>
      </c>
      <c r="F1210" s="73">
        <v>45813</v>
      </c>
      <c r="G1210" s="4" t="s">
        <v>2662</v>
      </c>
      <c r="H1210" s="4" t="s">
        <v>2667</v>
      </c>
      <c r="I1210" s="205">
        <v>45817</v>
      </c>
      <c r="J1210" s="205">
        <v>45817</v>
      </c>
      <c r="K1210" s="157">
        <v>30</v>
      </c>
      <c r="L1210" s="4" t="s">
        <v>1273</v>
      </c>
      <c r="M1210" s="35" t="s">
        <v>146</v>
      </c>
      <c r="N1210" s="35" t="s">
        <v>28</v>
      </c>
      <c r="O1210" s="3">
        <v>4</v>
      </c>
      <c r="P1210" s="176" t="s">
        <v>2671</v>
      </c>
      <c r="Q1210" s="179">
        <v>5</v>
      </c>
      <c r="R1210" s="180" t="s">
        <v>221</v>
      </c>
      <c r="S1210" s="181">
        <f>RawDataGenPO[[#This Row],[Total price]]/RawDataGenPO[[#This Row],[Qty'']]</f>
        <v>85</v>
      </c>
      <c r="T1210" s="182">
        <v>425</v>
      </c>
      <c r="U1210" s="183"/>
      <c r="V1210" s="177" t="s">
        <v>2669</v>
      </c>
      <c r="W1210" s="146" t="s">
        <v>9</v>
      </c>
      <c r="X1210" s="4" t="s">
        <v>2670</v>
      </c>
      <c r="Y1210" s="14">
        <v>45825</v>
      </c>
      <c r="AA1210" s="191">
        <f>IF(RawDataGenPO[[#This Row],[Date Gen PO]]="","",RawDataGenPO[[#This Row],[Date recive bill]]-RawDataGenPO[[#This Row],[Date Gen PO]])</f>
        <v>8</v>
      </c>
      <c r="AB1210" s="192" t="str">
        <f>IF(RawDataGenPO[[#This Row],[GRN-PO date (Day)]]&gt;RawDataGenPO[[#This Row],[Lead time delivery (day)]],"over deliverry","Ontime")</f>
        <v>Ontime</v>
      </c>
      <c r="AC1210" s="195"/>
    </row>
    <row r="1211" spans="1:29" ht="14.25" x14ac:dyDescent="0.25">
      <c r="A1211" s="4">
        <f>ROW()-ROW(RawDataGenPO[[#Headers],[No.]])</f>
        <v>1210</v>
      </c>
      <c r="B1211" s="35" t="s">
        <v>18</v>
      </c>
      <c r="C1211" s="297">
        <v>45813</v>
      </c>
      <c r="F1211" s="73">
        <v>45813</v>
      </c>
      <c r="G1211" s="4" t="s">
        <v>2662</v>
      </c>
      <c r="H1211" s="4" t="s">
        <v>2663</v>
      </c>
      <c r="I1211" s="205">
        <v>45817</v>
      </c>
      <c r="J1211" s="205">
        <v>45817</v>
      </c>
      <c r="K1211" s="157">
        <v>30</v>
      </c>
      <c r="L1211" s="4" t="s">
        <v>1273</v>
      </c>
      <c r="M1211" s="35" t="s">
        <v>146</v>
      </c>
      <c r="N1211" s="35" t="s">
        <v>28</v>
      </c>
      <c r="O1211" s="3">
        <v>5</v>
      </c>
      <c r="P1211" s="184" t="s">
        <v>2672</v>
      </c>
      <c r="Q1211" s="185">
        <v>1</v>
      </c>
      <c r="R1211" s="186" t="s">
        <v>221</v>
      </c>
      <c r="S1211" s="187">
        <f>RawDataGenPO[[#This Row],[Total price]]/RawDataGenPO[[#This Row],[Qty'']]</f>
        <v>63</v>
      </c>
      <c r="T1211" s="188">
        <v>63</v>
      </c>
      <c r="U1211" s="189"/>
      <c r="V1211" s="190" t="s">
        <v>358</v>
      </c>
      <c r="W1211" s="146" t="s">
        <v>9</v>
      </c>
      <c r="X1211" s="4" t="s">
        <v>2665</v>
      </c>
      <c r="Y1211" s="14">
        <v>45828</v>
      </c>
      <c r="AA1211" s="191">
        <f>IF(RawDataGenPO[[#This Row],[Date Gen PO]]="","",RawDataGenPO[[#This Row],[Date recive bill]]-RawDataGenPO[[#This Row],[Date Gen PO]])</f>
        <v>11</v>
      </c>
      <c r="AB1211" s="192" t="str">
        <f>IF(RawDataGenPO[[#This Row],[GRN-PO date (Day)]]&gt;RawDataGenPO[[#This Row],[Lead time delivery (day)]],"over deliverry","Ontime")</f>
        <v>Ontime</v>
      </c>
      <c r="AC1211" s="195"/>
    </row>
    <row r="1212" spans="1:29" ht="14.25" x14ac:dyDescent="0.25">
      <c r="A1212" s="4">
        <f>ROW()-ROW(RawDataGenPO[[#Headers],[No.]])</f>
        <v>1211</v>
      </c>
      <c r="B1212" s="35" t="s">
        <v>18</v>
      </c>
      <c r="C1212" s="297">
        <v>45813</v>
      </c>
      <c r="F1212" s="73">
        <v>45813</v>
      </c>
      <c r="G1212" s="4" t="s">
        <v>2662</v>
      </c>
      <c r="H1212" s="4" t="s">
        <v>2667</v>
      </c>
      <c r="I1212" s="205">
        <v>45817</v>
      </c>
      <c r="J1212" s="205">
        <v>45817</v>
      </c>
      <c r="K1212" s="157">
        <v>30</v>
      </c>
      <c r="L1212" s="4" t="s">
        <v>1273</v>
      </c>
      <c r="M1212" s="35" t="s">
        <v>146</v>
      </c>
      <c r="N1212" s="35" t="s">
        <v>28</v>
      </c>
      <c r="O1212" s="3">
        <v>6</v>
      </c>
      <c r="P1212" s="176" t="s">
        <v>2673</v>
      </c>
      <c r="Q1212" s="179">
        <v>1</v>
      </c>
      <c r="R1212" s="180" t="s">
        <v>221</v>
      </c>
      <c r="S1212" s="181">
        <f>RawDataGenPO[[#This Row],[Total price]]/RawDataGenPO[[#This Row],[Qty'']]</f>
        <v>120</v>
      </c>
      <c r="T1212" s="182">
        <v>120</v>
      </c>
      <c r="U1212" s="183"/>
      <c r="V1212" s="177" t="s">
        <v>2669</v>
      </c>
      <c r="W1212" s="146" t="s">
        <v>9</v>
      </c>
      <c r="X1212" s="4" t="s">
        <v>2670</v>
      </c>
      <c r="Y1212" s="14">
        <v>45825</v>
      </c>
      <c r="AA1212" s="191">
        <f>IF(RawDataGenPO[[#This Row],[Date Gen PO]]="","",RawDataGenPO[[#This Row],[Date recive bill]]-RawDataGenPO[[#This Row],[Date Gen PO]])</f>
        <v>8</v>
      </c>
      <c r="AB1212" s="192" t="str">
        <f>IF(RawDataGenPO[[#This Row],[GRN-PO date (Day)]]&gt;RawDataGenPO[[#This Row],[Lead time delivery (day)]],"over deliverry","Ontime")</f>
        <v>Ontime</v>
      </c>
      <c r="AC1212" s="195"/>
    </row>
    <row r="1213" spans="1:29" ht="28.5" x14ac:dyDescent="0.25">
      <c r="A1213" s="4">
        <f>ROW()-ROW(RawDataGenPO[[#Headers],[No.]])</f>
        <v>1212</v>
      </c>
      <c r="B1213" s="35" t="s">
        <v>18</v>
      </c>
      <c r="C1213" s="297">
        <v>45813</v>
      </c>
      <c r="F1213" s="73">
        <v>45813</v>
      </c>
      <c r="G1213" s="4" t="s">
        <v>2662</v>
      </c>
      <c r="H1213" s="4" t="s">
        <v>2667</v>
      </c>
      <c r="I1213" s="205">
        <v>45817</v>
      </c>
      <c r="J1213" s="205">
        <v>45817</v>
      </c>
      <c r="K1213" s="157">
        <v>30</v>
      </c>
      <c r="L1213" s="4" t="s">
        <v>1273</v>
      </c>
      <c r="M1213" s="35" t="s">
        <v>146</v>
      </c>
      <c r="N1213" s="35" t="s">
        <v>28</v>
      </c>
      <c r="O1213" s="3">
        <v>7</v>
      </c>
      <c r="P1213" s="176" t="s">
        <v>2674</v>
      </c>
      <c r="Q1213" s="179">
        <v>3</v>
      </c>
      <c r="R1213" s="180" t="s">
        <v>221</v>
      </c>
      <c r="S1213" s="181">
        <f>RawDataGenPO[[#This Row],[Total price]]/RawDataGenPO[[#This Row],[Qty'']]</f>
        <v>235</v>
      </c>
      <c r="T1213" s="182">
        <v>705</v>
      </c>
      <c r="U1213" s="183"/>
      <c r="V1213" s="177" t="s">
        <v>2669</v>
      </c>
      <c r="W1213" s="146" t="s">
        <v>9</v>
      </c>
      <c r="X1213" s="4" t="s">
        <v>2670</v>
      </c>
      <c r="Y1213" s="14">
        <v>45825</v>
      </c>
      <c r="AA1213" s="191">
        <f>IF(RawDataGenPO[[#This Row],[Date Gen PO]]="","",RawDataGenPO[[#This Row],[Date recive bill]]-RawDataGenPO[[#This Row],[Date Gen PO]])</f>
        <v>8</v>
      </c>
      <c r="AB1213" s="192" t="str">
        <f>IF(RawDataGenPO[[#This Row],[GRN-PO date (Day)]]&gt;RawDataGenPO[[#This Row],[Lead time delivery (day)]],"over deliverry","Ontime")</f>
        <v>Ontime</v>
      </c>
      <c r="AC1213" s="195"/>
    </row>
    <row r="1214" spans="1:29" ht="14.25" x14ac:dyDescent="0.25">
      <c r="A1214" s="4">
        <f>ROW()-ROW(RawDataGenPO[[#Headers],[No.]])</f>
        <v>1213</v>
      </c>
      <c r="B1214" s="35" t="s">
        <v>18</v>
      </c>
      <c r="C1214" s="297">
        <v>45813</v>
      </c>
      <c r="F1214" s="73">
        <v>45813</v>
      </c>
      <c r="G1214" s="4" t="s">
        <v>2662</v>
      </c>
      <c r="H1214" s="4" t="s">
        <v>2667</v>
      </c>
      <c r="I1214" s="205">
        <v>45817</v>
      </c>
      <c r="J1214" s="205">
        <v>45817</v>
      </c>
      <c r="K1214" s="157">
        <v>30</v>
      </c>
      <c r="L1214" s="4" t="s">
        <v>1273</v>
      </c>
      <c r="M1214" s="35" t="s">
        <v>146</v>
      </c>
      <c r="N1214" s="35" t="s">
        <v>28</v>
      </c>
      <c r="O1214" s="3">
        <v>8</v>
      </c>
      <c r="P1214" s="176" t="s">
        <v>2675</v>
      </c>
      <c r="Q1214" s="179">
        <v>4</v>
      </c>
      <c r="R1214" s="180" t="s">
        <v>221</v>
      </c>
      <c r="S1214" s="181">
        <f>RawDataGenPO[[#This Row],[Total price]]/RawDataGenPO[[#This Row],[Qty'']]</f>
        <v>40</v>
      </c>
      <c r="T1214" s="182">
        <v>160</v>
      </c>
      <c r="U1214" s="183"/>
      <c r="V1214" s="177" t="s">
        <v>2669</v>
      </c>
      <c r="W1214" s="146" t="s">
        <v>9</v>
      </c>
      <c r="X1214" s="4" t="s">
        <v>2670</v>
      </c>
      <c r="Y1214" s="14">
        <v>45825</v>
      </c>
      <c r="AA1214" s="191">
        <f>IF(RawDataGenPO[[#This Row],[Date Gen PO]]="","",RawDataGenPO[[#This Row],[Date recive bill]]-RawDataGenPO[[#This Row],[Date Gen PO]])</f>
        <v>8</v>
      </c>
      <c r="AB1214" s="192" t="str">
        <f>IF(RawDataGenPO[[#This Row],[GRN-PO date (Day)]]&gt;RawDataGenPO[[#This Row],[Lead time delivery (day)]],"over deliverry","Ontime")</f>
        <v>Ontime</v>
      </c>
      <c r="AC1214" s="195"/>
    </row>
    <row r="1215" spans="1:29" ht="14.25" x14ac:dyDescent="0.25">
      <c r="A1215" s="4">
        <f>ROW()-ROW(RawDataGenPO[[#Headers],[No.]])</f>
        <v>1214</v>
      </c>
      <c r="B1215" s="35" t="s">
        <v>18</v>
      </c>
      <c r="C1215" s="297">
        <v>45813</v>
      </c>
      <c r="F1215" s="73">
        <v>45813</v>
      </c>
      <c r="G1215" s="4" t="s">
        <v>2662</v>
      </c>
      <c r="H1215" s="4" t="s">
        <v>2667</v>
      </c>
      <c r="I1215" s="205">
        <v>45817</v>
      </c>
      <c r="J1215" s="205">
        <v>45817</v>
      </c>
      <c r="K1215" s="157">
        <v>30</v>
      </c>
      <c r="L1215" s="4" t="s">
        <v>1273</v>
      </c>
      <c r="M1215" s="35" t="s">
        <v>146</v>
      </c>
      <c r="N1215" s="35" t="s">
        <v>28</v>
      </c>
      <c r="O1215" s="3">
        <v>9</v>
      </c>
      <c r="P1215" s="176" t="s">
        <v>2676</v>
      </c>
      <c r="Q1215" s="179">
        <v>4</v>
      </c>
      <c r="R1215" s="180" t="s">
        <v>221</v>
      </c>
      <c r="S1215" s="181">
        <f>RawDataGenPO[[#This Row],[Total price]]/RawDataGenPO[[#This Row],[Qty'']]</f>
        <v>58</v>
      </c>
      <c r="T1215" s="182">
        <v>232</v>
      </c>
      <c r="U1215" s="183"/>
      <c r="V1215" s="177" t="s">
        <v>2669</v>
      </c>
      <c r="W1215" s="146" t="s">
        <v>9</v>
      </c>
      <c r="X1215" s="4" t="s">
        <v>2670</v>
      </c>
      <c r="Y1215" s="14">
        <v>45825</v>
      </c>
      <c r="AA1215" s="191">
        <f>IF(RawDataGenPO[[#This Row],[Date Gen PO]]="","",RawDataGenPO[[#This Row],[Date recive bill]]-RawDataGenPO[[#This Row],[Date Gen PO]])</f>
        <v>8</v>
      </c>
      <c r="AB1215" s="192" t="str">
        <f>IF(RawDataGenPO[[#This Row],[GRN-PO date (Day)]]&gt;RawDataGenPO[[#This Row],[Lead time delivery (day)]],"over deliverry","Ontime")</f>
        <v>Ontime</v>
      </c>
      <c r="AC1215" s="195"/>
    </row>
    <row r="1216" spans="1:29" ht="14.25" x14ac:dyDescent="0.25">
      <c r="A1216" s="4">
        <f>ROW()-ROW(RawDataGenPO[[#Headers],[No.]])</f>
        <v>1215</v>
      </c>
      <c r="B1216" s="35" t="s">
        <v>18</v>
      </c>
      <c r="C1216" s="297">
        <v>45818</v>
      </c>
      <c r="F1216" s="73">
        <v>45818</v>
      </c>
      <c r="G1216" s="4" t="s">
        <v>2677</v>
      </c>
      <c r="H1216" s="4" t="s">
        <v>2678</v>
      </c>
      <c r="I1216" s="205">
        <v>45824</v>
      </c>
      <c r="J1216" s="205">
        <v>45824</v>
      </c>
      <c r="K1216" s="157">
        <v>60</v>
      </c>
      <c r="L1216" s="4" t="s">
        <v>193</v>
      </c>
      <c r="M1216" s="35" t="s">
        <v>128</v>
      </c>
      <c r="N1216" s="35" t="s">
        <v>96</v>
      </c>
      <c r="O1216" s="3">
        <v>1</v>
      </c>
      <c r="P1216" s="124" t="s">
        <v>2679</v>
      </c>
      <c r="Q1216" s="40">
        <v>1</v>
      </c>
      <c r="R1216" s="4" t="s">
        <v>1699</v>
      </c>
      <c r="S1216" s="113">
        <f>RawDataGenPO[[#This Row],[Total price]]/RawDataGenPO[[#This Row],[Qty'']]</f>
        <v>8500</v>
      </c>
      <c r="T1216" s="46">
        <v>8500</v>
      </c>
      <c r="U1216" s="16"/>
      <c r="V1216" s="35" t="s">
        <v>2680</v>
      </c>
      <c r="W1216" s="146" t="s">
        <v>9</v>
      </c>
      <c r="X1216" s="4" t="s">
        <v>2681</v>
      </c>
      <c r="Y1216" s="14">
        <v>45855</v>
      </c>
      <c r="AA1216" s="191">
        <f>IF(RawDataGenPO[[#This Row],[Date Gen PO]]="","",RawDataGenPO[[#This Row],[Date recive bill]]-RawDataGenPO[[#This Row],[Date Gen PO]])</f>
        <v>31</v>
      </c>
      <c r="AB1216" s="192" t="str">
        <f>IF(RawDataGenPO[[#This Row],[GRN-PO date (Day)]]&gt;RawDataGenPO[[#This Row],[Lead time delivery (day)]],"over deliverry","Ontime")</f>
        <v>Ontime</v>
      </c>
      <c r="AC1216" s="195"/>
    </row>
    <row r="1217" spans="1:29" ht="28.5" x14ac:dyDescent="0.25">
      <c r="A1217" s="4">
        <f>ROW()-ROW(RawDataGenPO[[#Headers],[No.]])</f>
        <v>1216</v>
      </c>
      <c r="B1217" s="35" t="s">
        <v>18</v>
      </c>
      <c r="C1217" s="297">
        <v>45818</v>
      </c>
      <c r="F1217" s="73">
        <v>45818</v>
      </c>
      <c r="G1217" s="4" t="s">
        <v>2682</v>
      </c>
      <c r="H1217" s="4" t="s">
        <v>2683</v>
      </c>
      <c r="I1217" s="205">
        <v>45824</v>
      </c>
      <c r="J1217" s="205">
        <v>45824</v>
      </c>
      <c r="K1217" s="157">
        <v>30</v>
      </c>
      <c r="L1217" s="4" t="s">
        <v>1273</v>
      </c>
      <c r="M1217" s="35" t="s">
        <v>623</v>
      </c>
      <c r="N1217" s="35" t="s">
        <v>23</v>
      </c>
      <c r="O1217" s="3">
        <v>1</v>
      </c>
      <c r="P1217" s="124" t="s">
        <v>2684</v>
      </c>
      <c r="Q1217" s="40">
        <v>5</v>
      </c>
      <c r="R1217" s="4" t="s">
        <v>221</v>
      </c>
      <c r="S1217" s="113">
        <f>RawDataGenPO[[#This Row],[Total price]]/RawDataGenPO[[#This Row],[Qty'']]</f>
        <v>1770</v>
      </c>
      <c r="T1217" s="46">
        <v>8850</v>
      </c>
      <c r="U1217" s="16"/>
      <c r="V1217" s="35" t="s">
        <v>162</v>
      </c>
      <c r="W1217" s="146" t="s">
        <v>9</v>
      </c>
      <c r="X1217" s="4" t="s">
        <v>2685</v>
      </c>
      <c r="Y1217" s="14">
        <v>45828</v>
      </c>
      <c r="AA1217" s="191">
        <f>IF(RawDataGenPO[[#This Row],[Date Gen PO]]="","",RawDataGenPO[[#This Row],[Date recive bill]]-RawDataGenPO[[#This Row],[Date Gen PO]])</f>
        <v>4</v>
      </c>
      <c r="AB1217" s="192" t="str">
        <f>IF(RawDataGenPO[[#This Row],[GRN-PO date (Day)]]&gt;RawDataGenPO[[#This Row],[Lead time delivery (day)]],"over deliverry","Ontime")</f>
        <v>Ontime</v>
      </c>
      <c r="AC1217" s="195"/>
    </row>
    <row r="1218" spans="1:29" ht="14.25" x14ac:dyDescent="0.25">
      <c r="A1218" s="4">
        <f>ROW()-ROW(RawDataGenPO[[#Headers],[No.]])</f>
        <v>1217</v>
      </c>
      <c r="B1218" s="35" t="s">
        <v>18</v>
      </c>
      <c r="C1218" s="297">
        <v>45821</v>
      </c>
      <c r="F1218" s="73">
        <v>45821</v>
      </c>
      <c r="G1218" s="4" t="s">
        <v>2686</v>
      </c>
      <c r="H1218" s="4" t="s">
        <v>2687</v>
      </c>
      <c r="I1218" s="205">
        <v>45831</v>
      </c>
      <c r="J1218" s="205">
        <v>45831</v>
      </c>
      <c r="K1218" s="157">
        <v>30</v>
      </c>
      <c r="L1218" s="4" t="s">
        <v>193</v>
      </c>
      <c r="M1218" s="35" t="s">
        <v>128</v>
      </c>
      <c r="N1218" s="35" t="s">
        <v>64</v>
      </c>
      <c r="O1218" s="3">
        <v>1</v>
      </c>
      <c r="P1218" s="124" t="s">
        <v>2688</v>
      </c>
      <c r="Q1218" s="40">
        <v>1</v>
      </c>
      <c r="R1218" s="4" t="s">
        <v>481</v>
      </c>
      <c r="S1218" s="113">
        <f>RawDataGenPO[[#This Row],[Total price]]/RawDataGenPO[[#This Row],[Qty'']]</f>
        <v>9400</v>
      </c>
      <c r="T1218" s="46">
        <v>9400</v>
      </c>
      <c r="U1218" s="16"/>
      <c r="V1218" s="35" t="s">
        <v>2689</v>
      </c>
      <c r="W1218" s="146" t="s">
        <v>9</v>
      </c>
      <c r="X1218" s="4" t="s">
        <v>2690</v>
      </c>
      <c r="Y1218" s="14">
        <v>45840</v>
      </c>
      <c r="AA1218" s="191">
        <f>IF(RawDataGenPO[[#This Row],[Date Gen PO]]="","",RawDataGenPO[[#This Row],[Date recive bill]]-RawDataGenPO[[#This Row],[Date Gen PO]])</f>
        <v>9</v>
      </c>
      <c r="AB1218" s="192" t="str">
        <f>IF(RawDataGenPO[[#This Row],[GRN-PO date (Day)]]&gt;RawDataGenPO[[#This Row],[Lead time delivery (day)]],"over deliverry","Ontime")</f>
        <v>Ontime</v>
      </c>
      <c r="AC1218" s="195"/>
    </row>
    <row r="1219" spans="1:29" ht="14.25" x14ac:dyDescent="0.25">
      <c r="A1219" s="4">
        <f>ROW()-ROW(RawDataGenPO[[#Headers],[No.]])</f>
        <v>1218</v>
      </c>
      <c r="B1219" s="35" t="s">
        <v>18</v>
      </c>
      <c r="C1219" s="297">
        <v>45821</v>
      </c>
      <c r="F1219" s="73">
        <v>45821</v>
      </c>
      <c r="G1219" s="4" t="s">
        <v>2686</v>
      </c>
      <c r="H1219" s="4" t="s">
        <v>2687</v>
      </c>
      <c r="I1219" s="205">
        <v>45831</v>
      </c>
      <c r="J1219" s="205">
        <v>45831</v>
      </c>
      <c r="K1219" s="157">
        <v>30</v>
      </c>
      <c r="L1219" s="4" t="s">
        <v>193</v>
      </c>
      <c r="M1219" s="35" t="s">
        <v>128</v>
      </c>
      <c r="N1219" s="35" t="s">
        <v>64</v>
      </c>
      <c r="O1219" s="3">
        <v>2</v>
      </c>
      <c r="P1219" s="124" t="s">
        <v>1335</v>
      </c>
      <c r="Q1219" s="40">
        <v>1</v>
      </c>
      <c r="R1219" s="4" t="s">
        <v>481</v>
      </c>
      <c r="S1219" s="113">
        <f>RawDataGenPO[[#This Row],[Total price]]/RawDataGenPO[[#This Row],[Qty'']]</f>
        <v>300</v>
      </c>
      <c r="T1219" s="46">
        <v>300</v>
      </c>
      <c r="U1219" s="16"/>
      <c r="V1219" s="35" t="s">
        <v>2689</v>
      </c>
      <c r="W1219" s="146" t="s">
        <v>9</v>
      </c>
      <c r="X1219" s="4" t="s">
        <v>2690</v>
      </c>
      <c r="Y1219" s="14">
        <v>45840</v>
      </c>
      <c r="AA1219" s="191">
        <f>IF(RawDataGenPO[[#This Row],[Date Gen PO]]="","",RawDataGenPO[[#This Row],[Date recive bill]]-RawDataGenPO[[#This Row],[Date Gen PO]])</f>
        <v>9</v>
      </c>
      <c r="AB1219" s="192" t="str">
        <f>IF(RawDataGenPO[[#This Row],[GRN-PO date (Day)]]&gt;RawDataGenPO[[#This Row],[Lead time delivery (day)]],"over deliverry","Ontime")</f>
        <v>Ontime</v>
      </c>
      <c r="AC1219" s="195"/>
    </row>
    <row r="1220" spans="1:29" ht="14.25" x14ac:dyDescent="0.25">
      <c r="A1220" s="4">
        <f>ROW()-ROW(RawDataGenPO[[#Headers],[No.]])</f>
        <v>1219</v>
      </c>
      <c r="B1220" s="35" t="s">
        <v>18</v>
      </c>
      <c r="C1220" s="297">
        <v>45823</v>
      </c>
      <c r="F1220" s="73">
        <v>45823</v>
      </c>
      <c r="G1220" s="4" t="s">
        <v>2691</v>
      </c>
      <c r="H1220" s="4" t="s">
        <v>2692</v>
      </c>
      <c r="I1220" s="205">
        <v>45831</v>
      </c>
      <c r="J1220" s="157"/>
      <c r="K1220" s="157">
        <v>15</v>
      </c>
      <c r="L1220" s="4" t="s">
        <v>2693</v>
      </c>
      <c r="M1220" s="35" t="s">
        <v>187</v>
      </c>
      <c r="N1220" s="35" t="s">
        <v>23</v>
      </c>
      <c r="O1220" s="3">
        <v>1</v>
      </c>
      <c r="P1220" s="124" t="s">
        <v>2694</v>
      </c>
      <c r="Q1220" s="40">
        <v>4</v>
      </c>
      <c r="R1220" s="4" t="s">
        <v>221</v>
      </c>
      <c r="S1220" s="113">
        <f>RawDataGenPO[[#This Row],[Total price]]/RawDataGenPO[[#This Row],[Qty'']]</f>
        <v>3272.5</v>
      </c>
      <c r="T1220" s="46">
        <v>13090</v>
      </c>
      <c r="U1220" s="16"/>
      <c r="V1220" s="35" t="s">
        <v>1235</v>
      </c>
      <c r="W1220" s="146" t="s">
        <v>9</v>
      </c>
      <c r="X1220" s="4" t="s">
        <v>2695</v>
      </c>
      <c r="Y1220" s="14">
        <v>45831</v>
      </c>
      <c r="AA1220" s="191">
        <f>IF(RawDataGenPO[[#This Row],[Date Gen PO]]="","",RawDataGenPO[[#This Row],[Date recive bill]]-RawDataGenPO[[#This Row],[Date Gen PO]])</f>
        <v>0</v>
      </c>
      <c r="AB1220" s="192" t="str">
        <f>IF(RawDataGenPO[[#This Row],[GRN-PO date (Day)]]&gt;RawDataGenPO[[#This Row],[Lead time delivery (day)]],"over deliverry","Ontime")</f>
        <v>Ontime</v>
      </c>
      <c r="AC1220" s="195"/>
    </row>
    <row r="1221" spans="1:29" ht="128.25" x14ac:dyDescent="0.25">
      <c r="A1221" s="4">
        <f>ROW()-ROW(RawDataGenPO[[#Headers],[No.]])</f>
        <v>1220</v>
      </c>
      <c r="B1221" s="35" t="s">
        <v>18</v>
      </c>
      <c r="C1221" s="297">
        <v>45823</v>
      </c>
      <c r="F1221" s="73">
        <v>45823</v>
      </c>
      <c r="G1221" s="4" t="s">
        <v>2696</v>
      </c>
      <c r="H1221" s="4" t="s">
        <v>2697</v>
      </c>
      <c r="I1221" s="205">
        <v>45836</v>
      </c>
      <c r="J1221" s="205">
        <v>45836</v>
      </c>
      <c r="K1221" s="157">
        <v>60</v>
      </c>
      <c r="L1221" s="4" t="s">
        <v>1913</v>
      </c>
      <c r="M1221" s="35" t="s">
        <v>168</v>
      </c>
      <c r="N1221" s="35" t="s">
        <v>20</v>
      </c>
      <c r="O1221" s="3">
        <v>1</v>
      </c>
      <c r="P1221" s="124" t="s">
        <v>2698</v>
      </c>
      <c r="Q1221" s="40">
        <v>1</v>
      </c>
      <c r="R1221" s="4" t="s">
        <v>481</v>
      </c>
      <c r="S1221" s="113">
        <f>RawDataGenPO[[#This Row],[Total price]]/RawDataGenPO[[#This Row],[Qty'']]</f>
        <v>44600</v>
      </c>
      <c r="T1221" s="46">
        <v>44600</v>
      </c>
      <c r="U1221" s="16"/>
      <c r="V1221" s="35" t="s">
        <v>601</v>
      </c>
      <c r="W1221" s="146" t="s">
        <v>9</v>
      </c>
      <c r="X1221" s="4" t="s">
        <v>2699</v>
      </c>
      <c r="Y1221" s="14">
        <v>45874</v>
      </c>
      <c r="AA1221" s="191">
        <f>IF(RawDataGenPO[[#This Row],[Date Gen PO]]="","",RawDataGenPO[[#This Row],[Date recive bill]]-RawDataGenPO[[#This Row],[Date Gen PO]])</f>
        <v>38</v>
      </c>
      <c r="AB1221" s="192" t="str">
        <f>IF(RawDataGenPO[[#This Row],[GRN-PO date (Day)]]&gt;RawDataGenPO[[#This Row],[Lead time delivery (day)]],"over deliverry","Ontime")</f>
        <v>Ontime</v>
      </c>
      <c r="AC1221" s="195"/>
    </row>
    <row r="1222" spans="1:29" ht="14.25" x14ac:dyDescent="0.25">
      <c r="A1222" s="4">
        <f>ROW()-ROW(RawDataGenPO[[#Headers],[No.]])</f>
        <v>1221</v>
      </c>
      <c r="B1222" s="35" t="s">
        <v>18</v>
      </c>
      <c r="C1222" s="297">
        <v>45823</v>
      </c>
      <c r="F1222" s="73">
        <v>45823</v>
      </c>
      <c r="G1222" s="4" t="s">
        <v>2700</v>
      </c>
      <c r="H1222" s="4" t="s">
        <v>2701</v>
      </c>
      <c r="I1222" s="205">
        <v>45836</v>
      </c>
      <c r="J1222" s="205">
        <v>45836</v>
      </c>
      <c r="K1222" s="157">
        <v>20</v>
      </c>
      <c r="L1222" s="4" t="s">
        <v>1273</v>
      </c>
      <c r="M1222" s="35" t="s">
        <v>187</v>
      </c>
      <c r="N1222" s="35" t="s">
        <v>28</v>
      </c>
      <c r="O1222" s="3">
        <v>1</v>
      </c>
      <c r="P1222" s="207" t="s">
        <v>2702</v>
      </c>
      <c r="Q1222" s="40">
        <v>10</v>
      </c>
      <c r="R1222" s="4" t="s">
        <v>221</v>
      </c>
      <c r="S1222" s="113">
        <f>RawDataGenPO[[#This Row],[Total price]]/RawDataGenPO[[#This Row],[Qty'']]</f>
        <v>125</v>
      </c>
      <c r="T1222" s="46">
        <v>1250</v>
      </c>
      <c r="U1222" s="16"/>
      <c r="V1222" s="35" t="s">
        <v>150</v>
      </c>
      <c r="W1222" s="146" t="s">
        <v>9</v>
      </c>
      <c r="X1222" s="4" t="s">
        <v>2703</v>
      </c>
      <c r="Y1222" s="14">
        <v>45845</v>
      </c>
      <c r="AA1222" s="191">
        <f>IF(RawDataGenPO[[#This Row],[Date Gen PO]]="","",RawDataGenPO[[#This Row],[Date recive bill]]-RawDataGenPO[[#This Row],[Date Gen PO]])</f>
        <v>9</v>
      </c>
      <c r="AB1222" s="192" t="str">
        <f>IF(RawDataGenPO[[#This Row],[GRN-PO date (Day)]]&gt;RawDataGenPO[[#This Row],[Lead time delivery (day)]],"over deliverry","Ontime")</f>
        <v>Ontime</v>
      </c>
      <c r="AC1222" s="195"/>
    </row>
    <row r="1223" spans="1:29" ht="14.25" x14ac:dyDescent="0.25">
      <c r="A1223" s="4">
        <f>ROW()-ROW(RawDataGenPO[[#Headers],[No.]])</f>
        <v>1222</v>
      </c>
      <c r="B1223" s="35" t="s">
        <v>18</v>
      </c>
      <c r="C1223" s="297">
        <v>45823</v>
      </c>
      <c r="F1223" s="73">
        <v>45823</v>
      </c>
      <c r="G1223" s="4" t="s">
        <v>2700</v>
      </c>
      <c r="H1223" s="4" t="s">
        <v>2701</v>
      </c>
      <c r="I1223" s="205">
        <v>45836</v>
      </c>
      <c r="J1223" s="205">
        <v>45836</v>
      </c>
      <c r="K1223" s="157">
        <v>20</v>
      </c>
      <c r="L1223" s="4" t="s">
        <v>1273</v>
      </c>
      <c r="M1223" s="35" t="s">
        <v>187</v>
      </c>
      <c r="N1223" s="35" t="s">
        <v>28</v>
      </c>
      <c r="O1223" s="3">
        <v>2</v>
      </c>
      <c r="P1223" s="207" t="s">
        <v>2704</v>
      </c>
      <c r="Q1223" s="40">
        <v>10</v>
      </c>
      <c r="R1223" s="4" t="s">
        <v>221</v>
      </c>
      <c r="S1223" s="113">
        <f>RawDataGenPO[[#This Row],[Total price]]/RawDataGenPO[[#This Row],[Qty'']]</f>
        <v>160</v>
      </c>
      <c r="T1223" s="46">
        <v>1600</v>
      </c>
      <c r="U1223" s="16"/>
      <c r="V1223" s="35" t="s">
        <v>150</v>
      </c>
      <c r="W1223" s="146" t="s">
        <v>9</v>
      </c>
      <c r="X1223" s="4" t="s">
        <v>2703</v>
      </c>
      <c r="Y1223" s="14">
        <v>45845</v>
      </c>
      <c r="AA1223" s="191">
        <f>IF(RawDataGenPO[[#This Row],[Date Gen PO]]="","",RawDataGenPO[[#This Row],[Date recive bill]]-RawDataGenPO[[#This Row],[Date Gen PO]])</f>
        <v>9</v>
      </c>
      <c r="AB1223" s="192" t="str">
        <f>IF(RawDataGenPO[[#This Row],[GRN-PO date (Day)]]&gt;RawDataGenPO[[#This Row],[Lead time delivery (day)]],"over deliverry","Ontime")</f>
        <v>Ontime</v>
      </c>
      <c r="AC1223" s="195"/>
    </row>
    <row r="1224" spans="1:29" ht="14.25" x14ac:dyDescent="0.25">
      <c r="A1224" s="4">
        <f>ROW()-ROW(RawDataGenPO[[#Headers],[No.]])</f>
        <v>1223</v>
      </c>
      <c r="B1224" s="35" t="s">
        <v>18</v>
      </c>
      <c r="C1224" s="297">
        <v>45823</v>
      </c>
      <c r="F1224" s="73">
        <v>45823</v>
      </c>
      <c r="G1224" s="4" t="s">
        <v>2700</v>
      </c>
      <c r="H1224" s="4" t="s">
        <v>2701</v>
      </c>
      <c r="I1224" s="205">
        <v>45836</v>
      </c>
      <c r="J1224" s="205">
        <v>45836</v>
      </c>
      <c r="K1224" s="157">
        <v>20</v>
      </c>
      <c r="L1224" s="4" t="s">
        <v>1273</v>
      </c>
      <c r="M1224" s="35" t="s">
        <v>187</v>
      </c>
      <c r="N1224" s="35" t="s">
        <v>28</v>
      </c>
      <c r="O1224" s="3">
        <v>3</v>
      </c>
      <c r="P1224" s="207" t="s">
        <v>2705</v>
      </c>
      <c r="Q1224" s="40">
        <v>10</v>
      </c>
      <c r="R1224" s="4" t="s">
        <v>221</v>
      </c>
      <c r="S1224" s="113">
        <f>RawDataGenPO[[#This Row],[Total price]]/RawDataGenPO[[#This Row],[Qty'']]</f>
        <v>160</v>
      </c>
      <c r="T1224" s="46">
        <v>1600</v>
      </c>
      <c r="U1224" s="16"/>
      <c r="V1224" s="35" t="s">
        <v>150</v>
      </c>
      <c r="W1224" s="146" t="s">
        <v>9</v>
      </c>
      <c r="X1224" s="4" t="s">
        <v>2703</v>
      </c>
      <c r="Y1224" s="14">
        <v>45845</v>
      </c>
      <c r="AA1224" s="191">
        <f>IF(RawDataGenPO[[#This Row],[Date Gen PO]]="","",RawDataGenPO[[#This Row],[Date recive bill]]-RawDataGenPO[[#This Row],[Date Gen PO]])</f>
        <v>9</v>
      </c>
      <c r="AB1224" s="192" t="str">
        <f>IF(RawDataGenPO[[#This Row],[GRN-PO date (Day)]]&gt;RawDataGenPO[[#This Row],[Lead time delivery (day)]],"over deliverry","Ontime")</f>
        <v>Ontime</v>
      </c>
      <c r="AC1224" s="195"/>
    </row>
    <row r="1225" spans="1:29" ht="14.25" x14ac:dyDescent="0.25">
      <c r="A1225" s="4">
        <f>ROW()-ROW(RawDataGenPO[[#Headers],[No.]])</f>
        <v>1224</v>
      </c>
      <c r="B1225" s="35" t="s">
        <v>18</v>
      </c>
      <c r="C1225" s="297">
        <v>45823</v>
      </c>
      <c r="F1225" s="73">
        <v>45823</v>
      </c>
      <c r="G1225" s="4" t="s">
        <v>2700</v>
      </c>
      <c r="H1225" s="4" t="s">
        <v>2706</v>
      </c>
      <c r="I1225" s="205">
        <v>45829</v>
      </c>
      <c r="J1225" s="205">
        <v>45829</v>
      </c>
      <c r="K1225" s="157">
        <v>20</v>
      </c>
      <c r="L1225" s="4" t="s">
        <v>1273</v>
      </c>
      <c r="M1225" s="35" t="s">
        <v>187</v>
      </c>
      <c r="N1225" s="35" t="s">
        <v>28</v>
      </c>
      <c r="O1225" s="3">
        <v>4</v>
      </c>
      <c r="P1225" s="184" t="s">
        <v>2707</v>
      </c>
      <c r="Q1225" s="40">
        <v>6</v>
      </c>
      <c r="R1225" s="4" t="s">
        <v>221</v>
      </c>
      <c r="S1225" s="113">
        <f>RawDataGenPO[[#This Row],[Total price]]/RawDataGenPO[[#This Row],[Qty'']]</f>
        <v>183.33333333333334</v>
      </c>
      <c r="T1225" s="46">
        <v>1100</v>
      </c>
      <c r="U1225" s="16"/>
      <c r="V1225" s="35" t="s">
        <v>358</v>
      </c>
      <c r="W1225" s="146" t="s">
        <v>9</v>
      </c>
      <c r="X1225" s="4" t="s">
        <v>2708</v>
      </c>
      <c r="Y1225" s="14">
        <v>45840</v>
      </c>
      <c r="AA1225" s="191">
        <f>IF(RawDataGenPO[[#This Row],[Date Gen PO]]="","",RawDataGenPO[[#This Row],[Date recive bill]]-RawDataGenPO[[#This Row],[Date Gen PO]])</f>
        <v>11</v>
      </c>
      <c r="AB1225" s="192" t="str">
        <f>IF(RawDataGenPO[[#This Row],[GRN-PO date (Day)]]&gt;RawDataGenPO[[#This Row],[Lead time delivery (day)]],"over deliverry","Ontime")</f>
        <v>Ontime</v>
      </c>
      <c r="AC1225" s="195"/>
    </row>
    <row r="1226" spans="1:29" ht="14.25" x14ac:dyDescent="0.25">
      <c r="A1226" s="4">
        <f>ROW()-ROW(RawDataGenPO[[#Headers],[No.]])</f>
        <v>1225</v>
      </c>
      <c r="B1226" s="35" t="s">
        <v>18</v>
      </c>
      <c r="C1226" s="297">
        <v>45823</v>
      </c>
      <c r="F1226" s="73">
        <v>45823</v>
      </c>
      <c r="G1226" s="4" t="s">
        <v>2700</v>
      </c>
      <c r="H1226" s="4" t="s">
        <v>2709</v>
      </c>
      <c r="I1226" s="205">
        <v>45829</v>
      </c>
      <c r="J1226" s="205">
        <v>45829</v>
      </c>
      <c r="K1226" s="157">
        <v>20</v>
      </c>
      <c r="L1226" s="4" t="s">
        <v>1273</v>
      </c>
      <c r="M1226" s="35" t="s">
        <v>187</v>
      </c>
      <c r="N1226" s="35" t="s">
        <v>28</v>
      </c>
      <c r="O1226" s="3">
        <v>5</v>
      </c>
      <c r="P1226" s="176" t="s">
        <v>2710</v>
      </c>
      <c r="Q1226" s="40">
        <v>4</v>
      </c>
      <c r="R1226" s="4" t="s">
        <v>221</v>
      </c>
      <c r="S1226" s="113">
        <f>RawDataGenPO[[#This Row],[Total price]]/RawDataGenPO[[#This Row],[Qty'']]</f>
        <v>395</v>
      </c>
      <c r="T1226" s="46">
        <v>1580</v>
      </c>
      <c r="U1226" s="16"/>
      <c r="V1226" s="35" t="s">
        <v>2669</v>
      </c>
      <c r="W1226" s="146" t="s">
        <v>9</v>
      </c>
      <c r="X1226" s="4" t="s">
        <v>2711</v>
      </c>
      <c r="Y1226" s="14">
        <v>45834</v>
      </c>
      <c r="AA1226" s="191">
        <f>IF(RawDataGenPO[[#This Row],[Date Gen PO]]="","",RawDataGenPO[[#This Row],[Date recive bill]]-RawDataGenPO[[#This Row],[Date Gen PO]])</f>
        <v>5</v>
      </c>
      <c r="AB1226" s="192" t="str">
        <f>IF(RawDataGenPO[[#This Row],[GRN-PO date (Day)]]&gt;RawDataGenPO[[#This Row],[Lead time delivery (day)]],"over deliverry","Ontime")</f>
        <v>Ontime</v>
      </c>
      <c r="AC1226" s="195"/>
    </row>
    <row r="1227" spans="1:29" ht="14.25" x14ac:dyDescent="0.25">
      <c r="A1227" s="4">
        <f>ROW()-ROW(RawDataGenPO[[#Headers],[No.]])</f>
        <v>1226</v>
      </c>
      <c r="B1227" s="35" t="s">
        <v>18</v>
      </c>
      <c r="C1227" s="297">
        <v>45823</v>
      </c>
      <c r="F1227" s="73">
        <v>45823</v>
      </c>
      <c r="G1227" s="4" t="s">
        <v>2700</v>
      </c>
      <c r="H1227" s="4" t="s">
        <v>2701</v>
      </c>
      <c r="I1227" s="205">
        <v>45829</v>
      </c>
      <c r="J1227" s="157"/>
      <c r="K1227" s="157">
        <v>20</v>
      </c>
      <c r="L1227" s="4" t="s">
        <v>1273</v>
      </c>
      <c r="M1227" s="35" t="s">
        <v>187</v>
      </c>
      <c r="N1227" s="35" t="s">
        <v>28</v>
      </c>
      <c r="O1227" s="3">
        <v>6</v>
      </c>
      <c r="P1227" s="207" t="s">
        <v>2712</v>
      </c>
      <c r="Q1227" s="40">
        <v>10</v>
      </c>
      <c r="R1227" s="4" t="s">
        <v>221</v>
      </c>
      <c r="S1227" s="113">
        <f>RawDataGenPO[[#This Row],[Total price]]/RawDataGenPO[[#This Row],[Qty'']]</f>
        <v>400</v>
      </c>
      <c r="T1227" s="46">
        <v>4000</v>
      </c>
      <c r="U1227" s="16"/>
      <c r="V1227" s="35" t="s">
        <v>150</v>
      </c>
      <c r="W1227" s="146" t="s">
        <v>9</v>
      </c>
      <c r="X1227" s="4" t="s">
        <v>2703</v>
      </c>
      <c r="Y1227" s="14">
        <v>45845</v>
      </c>
      <c r="AA1227" s="191">
        <f>IF(RawDataGenPO[[#This Row],[Date Gen PO]]="","",RawDataGenPO[[#This Row],[Date recive bill]]-RawDataGenPO[[#This Row],[Date Gen PO]])</f>
        <v>16</v>
      </c>
      <c r="AB1227" s="192" t="str">
        <f>IF(RawDataGenPO[[#This Row],[GRN-PO date (Day)]]&gt;RawDataGenPO[[#This Row],[Lead time delivery (day)]],"over deliverry","Ontime")</f>
        <v>Ontime</v>
      </c>
      <c r="AC1227" s="195"/>
    </row>
    <row r="1228" spans="1:29" ht="14.25" x14ac:dyDescent="0.25">
      <c r="A1228" s="4">
        <f>ROW()-ROW(RawDataGenPO[[#Headers],[No.]])</f>
        <v>1227</v>
      </c>
      <c r="B1228" s="35" t="s">
        <v>18</v>
      </c>
      <c r="C1228" s="297">
        <v>45823</v>
      </c>
      <c r="F1228" s="73">
        <v>45823</v>
      </c>
      <c r="G1228" s="4" t="s">
        <v>2700</v>
      </c>
      <c r="H1228" s="4" t="s">
        <v>2706</v>
      </c>
      <c r="I1228" s="205">
        <v>45829</v>
      </c>
      <c r="J1228" s="205">
        <v>45829</v>
      </c>
      <c r="K1228" s="157">
        <v>20</v>
      </c>
      <c r="L1228" s="4" t="s">
        <v>1273</v>
      </c>
      <c r="M1228" s="35" t="s">
        <v>187</v>
      </c>
      <c r="N1228" s="35" t="s">
        <v>28</v>
      </c>
      <c r="O1228" s="3">
        <v>7</v>
      </c>
      <c r="P1228" s="184" t="s">
        <v>2713</v>
      </c>
      <c r="Q1228" s="40">
        <v>10</v>
      </c>
      <c r="R1228" s="4" t="s">
        <v>221</v>
      </c>
      <c r="S1228" s="113">
        <f>RawDataGenPO[[#This Row],[Total price]]/RawDataGenPO[[#This Row],[Qty'']]</f>
        <v>120</v>
      </c>
      <c r="T1228" s="46">
        <v>1200</v>
      </c>
      <c r="U1228" s="16"/>
      <c r="V1228" s="35" t="s">
        <v>358</v>
      </c>
      <c r="W1228" s="146" t="s">
        <v>9</v>
      </c>
      <c r="X1228" s="4" t="s">
        <v>2708</v>
      </c>
      <c r="Y1228" s="14">
        <v>45840</v>
      </c>
      <c r="AA1228" s="191">
        <f>IF(RawDataGenPO[[#This Row],[Date Gen PO]]="","",RawDataGenPO[[#This Row],[Date recive bill]]-RawDataGenPO[[#This Row],[Date Gen PO]])</f>
        <v>11</v>
      </c>
      <c r="AB1228" s="192" t="str">
        <f>IF(RawDataGenPO[[#This Row],[GRN-PO date (Day)]]&gt;RawDataGenPO[[#This Row],[Lead time delivery (day)]],"over deliverry","Ontime")</f>
        <v>Ontime</v>
      </c>
      <c r="AC1228" s="195"/>
    </row>
    <row r="1229" spans="1:29" ht="14.25" x14ac:dyDescent="0.25">
      <c r="A1229" s="4">
        <f>ROW()-ROW(RawDataGenPO[[#Headers],[No.]])</f>
        <v>1228</v>
      </c>
      <c r="B1229" s="35" t="s">
        <v>18</v>
      </c>
      <c r="C1229" s="297">
        <v>45823</v>
      </c>
      <c r="F1229" s="73">
        <v>45823</v>
      </c>
      <c r="G1229" s="4" t="s">
        <v>2700</v>
      </c>
      <c r="H1229" s="4" t="s">
        <v>2709</v>
      </c>
      <c r="I1229" s="205">
        <v>45829</v>
      </c>
      <c r="J1229" s="205">
        <v>45829</v>
      </c>
      <c r="K1229" s="157">
        <v>20</v>
      </c>
      <c r="L1229" s="4" t="s">
        <v>1273</v>
      </c>
      <c r="M1229" s="35" t="s">
        <v>187</v>
      </c>
      <c r="N1229" s="35" t="s">
        <v>28</v>
      </c>
      <c r="O1229" s="3">
        <v>8</v>
      </c>
      <c r="P1229" s="176" t="s">
        <v>2714</v>
      </c>
      <c r="Q1229" s="40">
        <v>10</v>
      </c>
      <c r="R1229" s="4" t="s">
        <v>221</v>
      </c>
      <c r="S1229" s="113">
        <f>RawDataGenPO[[#This Row],[Total price]]/RawDataGenPO[[#This Row],[Qty'']]</f>
        <v>28</v>
      </c>
      <c r="T1229" s="46">
        <v>280</v>
      </c>
      <c r="U1229" s="16"/>
      <c r="V1229" s="35" t="s">
        <v>2669</v>
      </c>
      <c r="W1229" s="146" t="s">
        <v>9</v>
      </c>
      <c r="X1229" s="4" t="s">
        <v>2711</v>
      </c>
      <c r="Y1229" s="14">
        <v>45834</v>
      </c>
      <c r="AA1229" s="191">
        <f>IF(RawDataGenPO[[#This Row],[Date Gen PO]]="","",RawDataGenPO[[#This Row],[Date recive bill]]-RawDataGenPO[[#This Row],[Date Gen PO]])</f>
        <v>5</v>
      </c>
      <c r="AB1229" s="192" t="str">
        <f>IF(RawDataGenPO[[#This Row],[GRN-PO date (Day)]]&gt;RawDataGenPO[[#This Row],[Lead time delivery (day)]],"over deliverry","Ontime")</f>
        <v>Ontime</v>
      </c>
      <c r="AC1229" s="195"/>
    </row>
    <row r="1230" spans="1:29" ht="14.25" x14ac:dyDescent="0.25">
      <c r="A1230" s="4">
        <f>ROW()-ROW(RawDataGenPO[[#Headers],[No.]])</f>
        <v>1229</v>
      </c>
      <c r="B1230" s="35" t="s">
        <v>18</v>
      </c>
      <c r="C1230" s="297">
        <v>45823</v>
      </c>
      <c r="F1230" s="73">
        <v>45823</v>
      </c>
      <c r="G1230" s="4" t="s">
        <v>2700</v>
      </c>
      <c r="H1230" s="4" t="s">
        <v>2709</v>
      </c>
      <c r="I1230" s="205">
        <v>45829</v>
      </c>
      <c r="J1230" s="205">
        <v>45829</v>
      </c>
      <c r="K1230" s="157">
        <v>20</v>
      </c>
      <c r="L1230" s="4" t="s">
        <v>1273</v>
      </c>
      <c r="M1230" s="35" t="s">
        <v>187</v>
      </c>
      <c r="N1230" s="35" t="s">
        <v>28</v>
      </c>
      <c r="O1230" s="3">
        <v>9</v>
      </c>
      <c r="P1230" s="176" t="s">
        <v>2715</v>
      </c>
      <c r="Q1230" s="40">
        <v>10</v>
      </c>
      <c r="R1230" s="4" t="s">
        <v>221</v>
      </c>
      <c r="S1230" s="113">
        <f>RawDataGenPO[[#This Row],[Total price]]/RawDataGenPO[[#This Row],[Qty'']]</f>
        <v>28</v>
      </c>
      <c r="T1230" s="46">
        <v>280</v>
      </c>
      <c r="U1230" s="16"/>
      <c r="V1230" s="35" t="s">
        <v>2669</v>
      </c>
      <c r="W1230" s="146" t="s">
        <v>9</v>
      </c>
      <c r="X1230" s="4" t="s">
        <v>2711</v>
      </c>
      <c r="Y1230" s="14">
        <v>45834</v>
      </c>
      <c r="AA1230" s="191">
        <f>IF(RawDataGenPO[[#This Row],[Date Gen PO]]="","",RawDataGenPO[[#This Row],[Date recive bill]]-RawDataGenPO[[#This Row],[Date Gen PO]])</f>
        <v>5</v>
      </c>
      <c r="AB1230" s="192" t="str">
        <f>IF(RawDataGenPO[[#This Row],[GRN-PO date (Day)]]&gt;RawDataGenPO[[#This Row],[Lead time delivery (day)]],"over deliverry","Ontime")</f>
        <v>Ontime</v>
      </c>
      <c r="AC1230" s="195"/>
    </row>
    <row r="1231" spans="1:29" ht="14.25" x14ac:dyDescent="0.25">
      <c r="A1231" s="4">
        <f>ROW()-ROW(RawDataGenPO[[#Headers],[No.]])</f>
        <v>1230</v>
      </c>
      <c r="B1231" s="35" t="s">
        <v>18</v>
      </c>
      <c r="C1231" s="297">
        <v>45823</v>
      </c>
      <c r="F1231" s="73">
        <v>45823</v>
      </c>
      <c r="G1231" s="4" t="s">
        <v>2700</v>
      </c>
      <c r="H1231" s="4" t="s">
        <v>2709</v>
      </c>
      <c r="I1231" s="205">
        <v>45829</v>
      </c>
      <c r="J1231" s="205">
        <v>45829</v>
      </c>
      <c r="K1231" s="157">
        <v>20</v>
      </c>
      <c r="L1231" s="4" t="s">
        <v>1273</v>
      </c>
      <c r="M1231" s="35" t="s">
        <v>187</v>
      </c>
      <c r="N1231" s="35" t="s">
        <v>28</v>
      </c>
      <c r="O1231" s="3">
        <v>10</v>
      </c>
      <c r="P1231" s="176" t="s">
        <v>2716</v>
      </c>
      <c r="Q1231" s="40">
        <v>10</v>
      </c>
      <c r="R1231" s="4" t="s">
        <v>221</v>
      </c>
      <c r="S1231" s="113">
        <f>RawDataGenPO[[#This Row],[Total price]]/RawDataGenPO[[#This Row],[Qty'']]</f>
        <v>38</v>
      </c>
      <c r="T1231" s="46">
        <v>380</v>
      </c>
      <c r="U1231" s="16"/>
      <c r="V1231" s="35" t="s">
        <v>2669</v>
      </c>
      <c r="W1231" s="146" t="s">
        <v>9</v>
      </c>
      <c r="X1231" s="4" t="s">
        <v>2711</v>
      </c>
      <c r="Y1231" s="14">
        <v>45834</v>
      </c>
      <c r="AA1231" s="191">
        <f>IF(RawDataGenPO[[#This Row],[Date Gen PO]]="","",RawDataGenPO[[#This Row],[Date recive bill]]-RawDataGenPO[[#This Row],[Date Gen PO]])</f>
        <v>5</v>
      </c>
      <c r="AB1231" s="192" t="str">
        <f>IF(RawDataGenPO[[#This Row],[GRN-PO date (Day)]]&gt;RawDataGenPO[[#This Row],[Lead time delivery (day)]],"over deliverry","Ontime")</f>
        <v>Ontime</v>
      </c>
      <c r="AC1231" s="195"/>
    </row>
    <row r="1232" spans="1:29" ht="14.25" x14ac:dyDescent="0.25">
      <c r="A1232" s="4">
        <f>ROW()-ROW(RawDataGenPO[[#Headers],[No.]])</f>
        <v>1231</v>
      </c>
      <c r="B1232" s="35" t="s">
        <v>18</v>
      </c>
      <c r="C1232" s="297">
        <v>45823</v>
      </c>
      <c r="F1232" s="73">
        <v>45823</v>
      </c>
      <c r="G1232" s="4" t="s">
        <v>2700</v>
      </c>
      <c r="H1232" s="4" t="s">
        <v>2709</v>
      </c>
      <c r="I1232" s="205">
        <v>45829</v>
      </c>
      <c r="J1232" s="205">
        <v>45829</v>
      </c>
      <c r="K1232" s="157">
        <v>20</v>
      </c>
      <c r="L1232" s="4" t="s">
        <v>1273</v>
      </c>
      <c r="M1232" s="35" t="s">
        <v>187</v>
      </c>
      <c r="N1232" s="35" t="s">
        <v>28</v>
      </c>
      <c r="O1232" s="3">
        <v>11</v>
      </c>
      <c r="P1232" s="176" t="s">
        <v>2717</v>
      </c>
      <c r="Q1232" s="40">
        <v>6</v>
      </c>
      <c r="R1232" s="4" t="s">
        <v>221</v>
      </c>
      <c r="S1232" s="113">
        <f>RawDataGenPO[[#This Row],[Total price]]/RawDataGenPO[[#This Row],[Qty'']]</f>
        <v>390</v>
      </c>
      <c r="T1232" s="46">
        <v>2340</v>
      </c>
      <c r="U1232" s="16"/>
      <c r="V1232" s="35" t="s">
        <v>2669</v>
      </c>
      <c r="W1232" s="146" t="s">
        <v>9</v>
      </c>
      <c r="X1232" s="4" t="s">
        <v>2711</v>
      </c>
      <c r="Y1232" s="14">
        <v>45834</v>
      </c>
      <c r="AA1232" s="191">
        <f>IF(RawDataGenPO[[#This Row],[Date Gen PO]]="","",RawDataGenPO[[#This Row],[Date recive bill]]-RawDataGenPO[[#This Row],[Date Gen PO]])</f>
        <v>5</v>
      </c>
      <c r="AB1232" s="192" t="str">
        <f>IF(RawDataGenPO[[#This Row],[GRN-PO date (Day)]]&gt;RawDataGenPO[[#This Row],[Lead time delivery (day)]],"over deliverry","Ontime")</f>
        <v>Ontime</v>
      </c>
      <c r="AC1232" s="195"/>
    </row>
    <row r="1233" spans="1:29" ht="14.25" x14ac:dyDescent="0.25">
      <c r="A1233" s="4">
        <f>ROW()-ROW(RawDataGenPO[[#Headers],[No.]])</f>
        <v>1232</v>
      </c>
      <c r="B1233" s="35" t="s">
        <v>18</v>
      </c>
      <c r="C1233" s="297">
        <v>45823</v>
      </c>
      <c r="F1233" s="73">
        <v>45823</v>
      </c>
      <c r="G1233" s="4" t="s">
        <v>2718</v>
      </c>
      <c r="H1233" s="4" t="s">
        <v>2719</v>
      </c>
      <c r="I1233" s="205">
        <v>45833</v>
      </c>
      <c r="J1233" s="205">
        <v>45833</v>
      </c>
      <c r="K1233" s="157">
        <v>20</v>
      </c>
      <c r="L1233" s="4" t="s">
        <v>1273</v>
      </c>
      <c r="M1233" s="35" t="s">
        <v>187</v>
      </c>
      <c r="N1233" s="35" t="s">
        <v>28</v>
      </c>
      <c r="O1233" s="3">
        <v>1</v>
      </c>
      <c r="P1233" s="208" t="s">
        <v>2720</v>
      </c>
      <c r="Q1233" s="40">
        <v>1</v>
      </c>
      <c r="R1233" s="4" t="s">
        <v>2485</v>
      </c>
      <c r="S1233" s="113">
        <f>RawDataGenPO[[#This Row],[Total price]]/RawDataGenPO[[#This Row],[Qty'']]</f>
        <v>1243</v>
      </c>
      <c r="T1233" s="46">
        <v>1243</v>
      </c>
      <c r="U1233" s="16"/>
      <c r="V1233" s="35" t="s">
        <v>1668</v>
      </c>
      <c r="W1233" s="146" t="s">
        <v>9</v>
      </c>
      <c r="X1233" s="4" t="s">
        <v>2721</v>
      </c>
      <c r="Y1233" s="14">
        <v>45845</v>
      </c>
      <c r="AA1233" s="191">
        <f>IF(RawDataGenPO[[#This Row],[Date Gen PO]]="","",RawDataGenPO[[#This Row],[Date recive bill]]-RawDataGenPO[[#This Row],[Date Gen PO]])</f>
        <v>12</v>
      </c>
      <c r="AB1233" s="192" t="str">
        <f>IF(RawDataGenPO[[#This Row],[GRN-PO date (Day)]]&gt;RawDataGenPO[[#This Row],[Lead time delivery (day)]],"over deliverry","Ontime")</f>
        <v>Ontime</v>
      </c>
      <c r="AC1233" s="195"/>
    </row>
    <row r="1234" spans="1:29" ht="14.25" x14ac:dyDescent="0.25">
      <c r="A1234" s="4">
        <f>ROW()-ROW(RawDataGenPO[[#Headers],[No.]])</f>
        <v>1233</v>
      </c>
      <c r="B1234" s="35" t="s">
        <v>18</v>
      </c>
      <c r="C1234" s="297">
        <v>45823</v>
      </c>
      <c r="F1234" s="73">
        <v>45823</v>
      </c>
      <c r="G1234" s="4" t="s">
        <v>2718</v>
      </c>
      <c r="H1234" s="4" t="s">
        <v>2719</v>
      </c>
      <c r="I1234" s="205">
        <v>45833</v>
      </c>
      <c r="J1234" s="205">
        <v>45833</v>
      </c>
      <c r="K1234" s="157">
        <v>20</v>
      </c>
      <c r="L1234" s="4" t="s">
        <v>1273</v>
      </c>
      <c r="M1234" s="35" t="s">
        <v>187</v>
      </c>
      <c r="N1234" s="35" t="s">
        <v>28</v>
      </c>
      <c r="O1234" s="3">
        <v>2</v>
      </c>
      <c r="P1234" s="208" t="s">
        <v>2722</v>
      </c>
      <c r="Q1234" s="40">
        <v>1</v>
      </c>
      <c r="R1234" s="4" t="s">
        <v>2485</v>
      </c>
      <c r="S1234" s="113">
        <f>RawDataGenPO[[#This Row],[Total price]]/RawDataGenPO[[#This Row],[Qty'']]</f>
        <v>1850</v>
      </c>
      <c r="T1234" s="46">
        <v>1850</v>
      </c>
      <c r="U1234" s="16"/>
      <c r="V1234" s="35" t="s">
        <v>1668</v>
      </c>
      <c r="W1234" s="146" t="s">
        <v>9</v>
      </c>
      <c r="X1234" s="4" t="s">
        <v>2721</v>
      </c>
      <c r="Y1234" s="14">
        <v>45845</v>
      </c>
      <c r="AA1234" s="191">
        <f>IF(RawDataGenPO[[#This Row],[Date Gen PO]]="","",RawDataGenPO[[#This Row],[Date recive bill]]-RawDataGenPO[[#This Row],[Date Gen PO]])</f>
        <v>12</v>
      </c>
      <c r="AB1234" s="192" t="str">
        <f>IF(RawDataGenPO[[#This Row],[GRN-PO date (Day)]]&gt;RawDataGenPO[[#This Row],[Lead time delivery (day)]],"over deliverry","Ontime")</f>
        <v>Ontime</v>
      </c>
      <c r="AC1234" s="195"/>
    </row>
    <row r="1235" spans="1:29" ht="14.25" x14ac:dyDescent="0.25">
      <c r="A1235" s="4">
        <f>ROW()-ROW(RawDataGenPO[[#Headers],[No.]])</f>
        <v>1234</v>
      </c>
      <c r="B1235" s="35" t="s">
        <v>18</v>
      </c>
      <c r="C1235" s="297">
        <v>45823</v>
      </c>
      <c r="F1235" s="73">
        <v>45823</v>
      </c>
      <c r="G1235" s="4" t="s">
        <v>2718</v>
      </c>
      <c r="H1235" s="4" t="s">
        <v>2723</v>
      </c>
      <c r="I1235" s="205">
        <v>45833</v>
      </c>
      <c r="J1235" s="205">
        <v>45833</v>
      </c>
      <c r="K1235" s="157">
        <v>20</v>
      </c>
      <c r="L1235" s="4" t="s">
        <v>1273</v>
      </c>
      <c r="M1235" s="35" t="s">
        <v>187</v>
      </c>
      <c r="N1235" s="35" t="s">
        <v>28</v>
      </c>
      <c r="O1235" s="3">
        <v>3</v>
      </c>
      <c r="P1235" s="209" t="s">
        <v>2724</v>
      </c>
      <c r="Q1235" s="40">
        <v>1</v>
      </c>
      <c r="R1235" s="4" t="s">
        <v>2485</v>
      </c>
      <c r="S1235" s="113">
        <f>RawDataGenPO[[#This Row],[Total price]]/RawDataGenPO[[#This Row],[Qty'']]</f>
        <v>2100</v>
      </c>
      <c r="T1235" s="46">
        <v>2100</v>
      </c>
      <c r="U1235" s="16"/>
      <c r="V1235" s="35" t="s">
        <v>2669</v>
      </c>
      <c r="W1235" s="146" t="s">
        <v>9</v>
      </c>
      <c r="X1235" s="4" t="s">
        <v>2725</v>
      </c>
      <c r="Y1235" s="14">
        <v>45842</v>
      </c>
      <c r="AA1235" s="191">
        <f>IF(RawDataGenPO[[#This Row],[Date Gen PO]]="","",RawDataGenPO[[#This Row],[Date recive bill]]-RawDataGenPO[[#This Row],[Date Gen PO]])</f>
        <v>9</v>
      </c>
      <c r="AB1235" s="192" t="str">
        <f>IF(RawDataGenPO[[#This Row],[GRN-PO date (Day)]]&gt;RawDataGenPO[[#This Row],[Lead time delivery (day)]],"over deliverry","Ontime")</f>
        <v>Ontime</v>
      </c>
      <c r="AC1235" s="195"/>
    </row>
    <row r="1236" spans="1:29" ht="14.25" x14ac:dyDescent="0.25">
      <c r="A1236" s="4">
        <f>ROW()-ROW(RawDataGenPO[[#Headers],[No.]])</f>
        <v>1235</v>
      </c>
      <c r="B1236" s="35" t="s">
        <v>18</v>
      </c>
      <c r="C1236" s="297">
        <v>45823</v>
      </c>
      <c r="F1236" s="73">
        <v>45823</v>
      </c>
      <c r="G1236" s="4" t="s">
        <v>2718</v>
      </c>
      <c r="H1236" s="4" t="s">
        <v>2723</v>
      </c>
      <c r="I1236" s="205">
        <v>45833</v>
      </c>
      <c r="J1236" s="205">
        <v>45833</v>
      </c>
      <c r="K1236" s="157">
        <v>20</v>
      </c>
      <c r="L1236" s="4" t="s">
        <v>1273</v>
      </c>
      <c r="M1236" s="35" t="s">
        <v>187</v>
      </c>
      <c r="N1236" s="35" t="s">
        <v>28</v>
      </c>
      <c r="O1236" s="3">
        <v>4</v>
      </c>
      <c r="P1236" s="209" t="s">
        <v>2726</v>
      </c>
      <c r="Q1236" s="40">
        <v>2</v>
      </c>
      <c r="R1236" s="4" t="s">
        <v>2485</v>
      </c>
      <c r="S1236" s="113">
        <f>RawDataGenPO[[#This Row],[Total price]]/RawDataGenPO[[#This Row],[Qty'']]</f>
        <v>145</v>
      </c>
      <c r="T1236" s="46">
        <v>290</v>
      </c>
      <c r="U1236" s="16"/>
      <c r="V1236" s="35" t="s">
        <v>2669</v>
      </c>
      <c r="W1236" s="146" t="s">
        <v>9</v>
      </c>
      <c r="X1236" s="4" t="s">
        <v>2725</v>
      </c>
      <c r="Y1236" s="14">
        <v>45842</v>
      </c>
      <c r="AA1236" s="191">
        <f>IF(RawDataGenPO[[#This Row],[Date Gen PO]]="","",RawDataGenPO[[#This Row],[Date recive bill]]-RawDataGenPO[[#This Row],[Date Gen PO]])</f>
        <v>9</v>
      </c>
      <c r="AB1236" s="192" t="str">
        <f>IF(RawDataGenPO[[#This Row],[GRN-PO date (Day)]]&gt;RawDataGenPO[[#This Row],[Lead time delivery (day)]],"over deliverry","Ontime")</f>
        <v>Ontime</v>
      </c>
      <c r="AC1236" s="195"/>
    </row>
    <row r="1237" spans="1:29" ht="14.25" x14ac:dyDescent="0.25">
      <c r="A1237" s="4">
        <f>ROW()-ROW(RawDataGenPO[[#Headers],[No.]])</f>
        <v>1236</v>
      </c>
      <c r="B1237" s="35" t="s">
        <v>18</v>
      </c>
      <c r="C1237" s="297">
        <v>45823</v>
      </c>
      <c r="F1237" s="73">
        <v>45823</v>
      </c>
      <c r="G1237" s="4" t="s">
        <v>2718</v>
      </c>
      <c r="H1237" s="4" t="s">
        <v>2723</v>
      </c>
      <c r="I1237" s="205">
        <v>45833</v>
      </c>
      <c r="J1237" s="205">
        <v>45833</v>
      </c>
      <c r="K1237" s="157">
        <v>20</v>
      </c>
      <c r="L1237" s="4" t="s">
        <v>1273</v>
      </c>
      <c r="M1237" s="35" t="s">
        <v>187</v>
      </c>
      <c r="N1237" s="35" t="s">
        <v>28</v>
      </c>
      <c r="O1237" s="3">
        <v>5</v>
      </c>
      <c r="P1237" s="209" t="s">
        <v>2727</v>
      </c>
      <c r="Q1237" s="40">
        <v>10</v>
      </c>
      <c r="R1237" s="4" t="s">
        <v>1699</v>
      </c>
      <c r="S1237" s="113">
        <f>RawDataGenPO[[#This Row],[Total price]]/RawDataGenPO[[#This Row],[Qty'']]</f>
        <v>105</v>
      </c>
      <c r="T1237" s="46">
        <v>1050</v>
      </c>
      <c r="U1237" s="16"/>
      <c r="V1237" s="35" t="s">
        <v>2669</v>
      </c>
      <c r="W1237" s="146" t="s">
        <v>9</v>
      </c>
      <c r="X1237" s="4" t="s">
        <v>2725</v>
      </c>
      <c r="Y1237" s="14">
        <v>45842</v>
      </c>
      <c r="AA1237" s="191">
        <f>IF(RawDataGenPO[[#This Row],[Date Gen PO]]="","",RawDataGenPO[[#This Row],[Date recive bill]]-RawDataGenPO[[#This Row],[Date Gen PO]])</f>
        <v>9</v>
      </c>
      <c r="AB1237" s="192" t="str">
        <f>IF(RawDataGenPO[[#This Row],[GRN-PO date (Day)]]&gt;RawDataGenPO[[#This Row],[Lead time delivery (day)]],"over deliverry","Ontime")</f>
        <v>Ontime</v>
      </c>
      <c r="AC1237" s="195"/>
    </row>
    <row r="1238" spans="1:29" ht="14.25" x14ac:dyDescent="0.25">
      <c r="A1238" s="4">
        <f>ROW()-ROW(RawDataGenPO[[#Headers],[No.]])</f>
        <v>1237</v>
      </c>
      <c r="B1238" s="35" t="s">
        <v>18</v>
      </c>
      <c r="C1238" s="297">
        <v>45823</v>
      </c>
      <c r="F1238" s="73">
        <v>45823</v>
      </c>
      <c r="G1238" s="4" t="s">
        <v>2718</v>
      </c>
      <c r="H1238" s="4" t="s">
        <v>2723</v>
      </c>
      <c r="I1238" s="205">
        <v>45833</v>
      </c>
      <c r="J1238" s="205">
        <v>45833</v>
      </c>
      <c r="K1238" s="157">
        <v>20</v>
      </c>
      <c r="L1238" s="4" t="s">
        <v>1273</v>
      </c>
      <c r="M1238" s="35" t="s">
        <v>187</v>
      </c>
      <c r="N1238" s="35" t="s">
        <v>28</v>
      </c>
      <c r="O1238" s="3">
        <v>6</v>
      </c>
      <c r="P1238" s="209" t="s">
        <v>2728</v>
      </c>
      <c r="Q1238" s="40">
        <v>10</v>
      </c>
      <c r="R1238" s="4" t="s">
        <v>1699</v>
      </c>
      <c r="S1238" s="113">
        <f>RawDataGenPO[[#This Row],[Total price]]/RawDataGenPO[[#This Row],[Qty'']]</f>
        <v>54</v>
      </c>
      <c r="T1238" s="46">
        <v>540</v>
      </c>
      <c r="U1238" s="16"/>
      <c r="V1238" s="35" t="s">
        <v>2669</v>
      </c>
      <c r="W1238" s="146" t="s">
        <v>9</v>
      </c>
      <c r="X1238" s="4" t="s">
        <v>2725</v>
      </c>
      <c r="Y1238" s="14">
        <v>45842</v>
      </c>
      <c r="AA1238" s="191">
        <f>IF(RawDataGenPO[[#This Row],[Date Gen PO]]="","",RawDataGenPO[[#This Row],[Date recive bill]]-RawDataGenPO[[#This Row],[Date Gen PO]])</f>
        <v>9</v>
      </c>
      <c r="AB1238" s="192" t="str">
        <f>IF(RawDataGenPO[[#This Row],[GRN-PO date (Day)]]&gt;RawDataGenPO[[#This Row],[Lead time delivery (day)]],"over deliverry","Ontime")</f>
        <v>Ontime</v>
      </c>
      <c r="AC1238" s="195"/>
    </row>
    <row r="1239" spans="1:29" ht="14.25" x14ac:dyDescent="0.25">
      <c r="A1239" s="4">
        <f>ROW()-ROW(RawDataGenPO[[#Headers],[No.]])</f>
        <v>1238</v>
      </c>
      <c r="B1239" s="35" t="s">
        <v>18</v>
      </c>
      <c r="C1239" s="297">
        <v>45823</v>
      </c>
      <c r="F1239" s="73">
        <v>45823</v>
      </c>
      <c r="G1239" s="4" t="s">
        <v>2718</v>
      </c>
      <c r="H1239" s="4" t="s">
        <v>2723</v>
      </c>
      <c r="I1239" s="205">
        <v>45833</v>
      </c>
      <c r="J1239" s="205">
        <v>45833</v>
      </c>
      <c r="K1239" s="157">
        <v>20</v>
      </c>
      <c r="L1239" s="4" t="s">
        <v>1273</v>
      </c>
      <c r="M1239" s="35" t="s">
        <v>187</v>
      </c>
      <c r="N1239" s="35" t="s">
        <v>28</v>
      </c>
      <c r="O1239" s="3">
        <v>7</v>
      </c>
      <c r="P1239" s="209" t="s">
        <v>2729</v>
      </c>
      <c r="Q1239" s="40">
        <v>10</v>
      </c>
      <c r="R1239" s="4" t="s">
        <v>1699</v>
      </c>
      <c r="S1239" s="113">
        <f>RawDataGenPO[[#This Row],[Total price]]/RawDataGenPO[[#This Row],[Qty'']]</f>
        <v>36</v>
      </c>
      <c r="T1239" s="46">
        <v>360</v>
      </c>
      <c r="U1239" s="16"/>
      <c r="V1239" s="35" t="s">
        <v>2669</v>
      </c>
      <c r="W1239" s="146" t="s">
        <v>9</v>
      </c>
      <c r="X1239" s="4" t="s">
        <v>2725</v>
      </c>
      <c r="Y1239" s="14">
        <v>45842</v>
      </c>
      <c r="AA1239" s="191">
        <f>IF(RawDataGenPO[[#This Row],[Date Gen PO]]="","",RawDataGenPO[[#This Row],[Date recive bill]]-RawDataGenPO[[#This Row],[Date Gen PO]])</f>
        <v>9</v>
      </c>
      <c r="AB1239" s="192" t="str">
        <f>IF(RawDataGenPO[[#This Row],[GRN-PO date (Day)]]&gt;RawDataGenPO[[#This Row],[Lead time delivery (day)]],"over deliverry","Ontime")</f>
        <v>Ontime</v>
      </c>
      <c r="AC1239" s="195"/>
    </row>
    <row r="1240" spans="1:29" ht="14.25" x14ac:dyDescent="0.25">
      <c r="A1240" s="4">
        <f>ROW()-ROW(RawDataGenPO[[#Headers],[No.]])</f>
        <v>1239</v>
      </c>
      <c r="B1240" s="35" t="s">
        <v>18</v>
      </c>
      <c r="C1240" s="297">
        <v>45828</v>
      </c>
      <c r="F1240" s="73">
        <v>45828</v>
      </c>
      <c r="G1240" s="4" t="s">
        <v>2730</v>
      </c>
      <c r="H1240" s="4" t="s">
        <v>2731</v>
      </c>
      <c r="I1240" s="205">
        <v>45833</v>
      </c>
      <c r="J1240" s="205">
        <v>45833</v>
      </c>
      <c r="K1240" s="157">
        <v>20</v>
      </c>
      <c r="L1240" s="4" t="s">
        <v>288</v>
      </c>
      <c r="M1240" s="35" t="s">
        <v>187</v>
      </c>
      <c r="N1240" s="35" t="s">
        <v>23</v>
      </c>
      <c r="O1240" s="3">
        <v>1</v>
      </c>
      <c r="P1240" s="124" t="s">
        <v>2732</v>
      </c>
      <c r="Q1240" s="40">
        <v>25</v>
      </c>
      <c r="R1240" s="4" t="s">
        <v>221</v>
      </c>
      <c r="S1240" s="113">
        <f>RawDataGenPO[[#This Row],[Total price]]/RawDataGenPO[[#This Row],[Qty'']]</f>
        <v>220</v>
      </c>
      <c r="T1240" s="46">
        <v>5500</v>
      </c>
      <c r="U1240" s="16"/>
      <c r="V1240" s="35" t="s">
        <v>296</v>
      </c>
      <c r="W1240" s="146" t="s">
        <v>9</v>
      </c>
      <c r="X1240" s="4" t="s">
        <v>2733</v>
      </c>
      <c r="Y1240" s="14">
        <v>45842</v>
      </c>
      <c r="AA1240" s="191">
        <f>IF(RawDataGenPO[[#This Row],[Date Gen PO]]="","",RawDataGenPO[[#This Row],[Date recive bill]]-RawDataGenPO[[#This Row],[Date Gen PO]])</f>
        <v>9</v>
      </c>
      <c r="AB1240" s="192" t="str">
        <f>IF(RawDataGenPO[[#This Row],[GRN-PO date (Day)]]&gt;RawDataGenPO[[#This Row],[Lead time delivery (day)]],"over deliverry","Ontime")</f>
        <v>Ontime</v>
      </c>
      <c r="AC1240" s="195"/>
    </row>
    <row r="1241" spans="1:29" ht="14.25" x14ac:dyDescent="0.25">
      <c r="A1241" s="4">
        <f>ROW()-ROW(RawDataGenPO[[#Headers],[No.]])</f>
        <v>1240</v>
      </c>
      <c r="B1241" s="35" t="s">
        <v>18</v>
      </c>
      <c r="C1241" s="297">
        <v>45828</v>
      </c>
      <c r="F1241" s="73">
        <v>45828</v>
      </c>
      <c r="G1241" s="4" t="s">
        <v>2730</v>
      </c>
      <c r="H1241" s="4" t="s">
        <v>2734</v>
      </c>
      <c r="I1241" s="205">
        <v>45840</v>
      </c>
      <c r="J1241" s="205"/>
      <c r="K1241" s="157">
        <v>20</v>
      </c>
      <c r="L1241" s="4" t="s">
        <v>1062</v>
      </c>
      <c r="M1241" s="35" t="s">
        <v>187</v>
      </c>
      <c r="N1241" s="35" t="s">
        <v>23</v>
      </c>
      <c r="O1241" s="3">
        <v>2</v>
      </c>
      <c r="P1241" s="124" t="s">
        <v>1063</v>
      </c>
      <c r="Q1241" s="40">
        <v>24</v>
      </c>
      <c r="R1241" s="4" t="s">
        <v>221</v>
      </c>
      <c r="S1241" s="113">
        <f>RawDataGenPO[[#This Row],[Total price]]/RawDataGenPO[[#This Row],[Qty'']]</f>
        <v>245</v>
      </c>
      <c r="T1241" s="46">
        <v>5880</v>
      </c>
      <c r="U1241" s="16"/>
      <c r="V1241" s="35" t="s">
        <v>521</v>
      </c>
      <c r="W1241" s="146" t="s">
        <v>9</v>
      </c>
      <c r="X1241" s="4" t="s">
        <v>2735</v>
      </c>
      <c r="Y1241" s="14">
        <v>45854</v>
      </c>
      <c r="AA1241" s="191">
        <f>IF(RawDataGenPO[[#This Row],[Date Gen PO]]="","",RawDataGenPO[[#This Row],[Date recive bill]]-RawDataGenPO[[#This Row],[Date Gen PO]])</f>
        <v>14</v>
      </c>
      <c r="AB1241" s="192" t="str">
        <f>IF(RawDataGenPO[[#This Row],[GRN-PO date (Day)]]&gt;RawDataGenPO[[#This Row],[Lead time delivery (day)]],"over deliverry","Ontime")</f>
        <v>Ontime</v>
      </c>
      <c r="AC1241" s="195"/>
    </row>
    <row r="1242" spans="1:29" ht="14.25" x14ac:dyDescent="0.25">
      <c r="A1242" s="4">
        <f>ROW()-ROW(RawDataGenPO[[#Headers],[No.]])</f>
        <v>1241</v>
      </c>
      <c r="B1242" s="35" t="s">
        <v>18</v>
      </c>
      <c r="C1242" s="297">
        <v>45832</v>
      </c>
      <c r="F1242" s="73">
        <v>45832</v>
      </c>
      <c r="G1242" s="4" t="s">
        <v>2736</v>
      </c>
      <c r="H1242" s="4" t="s">
        <v>2737</v>
      </c>
      <c r="I1242" s="155">
        <v>45840</v>
      </c>
      <c r="J1242" s="157"/>
      <c r="K1242" s="157">
        <v>30</v>
      </c>
      <c r="L1242" s="4" t="s">
        <v>2296</v>
      </c>
      <c r="M1242" s="35" t="s">
        <v>309</v>
      </c>
      <c r="N1242" s="35" t="s">
        <v>85</v>
      </c>
      <c r="O1242" s="3">
        <v>1</v>
      </c>
      <c r="P1242" s="124" t="s">
        <v>2069</v>
      </c>
      <c r="Q1242" s="40">
        <v>2</v>
      </c>
      <c r="R1242" s="4" t="s">
        <v>2297</v>
      </c>
      <c r="S1242" s="113">
        <f>RawDataGenPO[[#This Row],[Total price]]/RawDataGenPO[[#This Row],[Qty'']]</f>
        <v>800</v>
      </c>
      <c r="T1242" s="46">
        <v>1600</v>
      </c>
      <c r="U1242" s="16"/>
      <c r="V1242" s="35" t="s">
        <v>2071</v>
      </c>
      <c r="W1242" s="146" t="s">
        <v>9</v>
      </c>
      <c r="X1242" s="4" t="s">
        <v>2738</v>
      </c>
      <c r="Y1242" s="14">
        <v>45848</v>
      </c>
      <c r="AA1242" s="191">
        <f>IF(RawDataGenPO[[#This Row],[Date Gen PO]]="","",RawDataGenPO[[#This Row],[Date recive bill]]-RawDataGenPO[[#This Row],[Date Gen PO]])</f>
        <v>8</v>
      </c>
      <c r="AB1242" s="192" t="str">
        <f>IF(RawDataGenPO[[#This Row],[GRN-PO date (Day)]]&gt;RawDataGenPO[[#This Row],[Lead time delivery (day)]],"over deliverry","Ontime")</f>
        <v>Ontime</v>
      </c>
      <c r="AC1242" s="195"/>
    </row>
    <row r="1243" spans="1:29" ht="14.25" x14ac:dyDescent="0.25">
      <c r="A1243" s="4">
        <f>ROW()-ROW(RawDataGenPO[[#Headers],[No.]])</f>
        <v>1242</v>
      </c>
      <c r="B1243" s="35" t="s">
        <v>18</v>
      </c>
      <c r="C1243" s="297">
        <v>45834</v>
      </c>
      <c r="F1243" s="73">
        <v>45834</v>
      </c>
      <c r="G1243" s="4" t="s">
        <v>2739</v>
      </c>
      <c r="H1243" s="4" t="s">
        <v>2740</v>
      </c>
      <c r="I1243" s="205">
        <v>45842</v>
      </c>
      <c r="J1243" s="157"/>
      <c r="K1243" s="157">
        <v>30</v>
      </c>
      <c r="L1243" s="4" t="s">
        <v>193</v>
      </c>
      <c r="M1243" s="35" t="s">
        <v>128</v>
      </c>
      <c r="N1243" s="35" t="s">
        <v>55</v>
      </c>
      <c r="O1243" s="3">
        <v>2</v>
      </c>
      <c r="P1243" s="124" t="s">
        <v>2741</v>
      </c>
      <c r="Q1243" s="40">
        <v>1</v>
      </c>
      <c r="R1243" s="4" t="s">
        <v>221</v>
      </c>
      <c r="S1243" s="113">
        <f>RawDataGenPO[[#This Row],[Total price]]/RawDataGenPO[[#This Row],[Qty'']]</f>
        <v>26514.400000000001</v>
      </c>
      <c r="T1243" s="46">
        <v>26514.400000000001</v>
      </c>
      <c r="U1243" s="16"/>
      <c r="V1243" s="35" t="s">
        <v>587</v>
      </c>
      <c r="W1243" s="146" t="s">
        <v>9</v>
      </c>
      <c r="X1243" s="4" t="s">
        <v>2742</v>
      </c>
      <c r="Y1243" s="14">
        <v>45855</v>
      </c>
      <c r="AA1243" s="191">
        <f>IF(RawDataGenPO[[#This Row],[Date Gen PO]]="","",RawDataGenPO[[#This Row],[Date recive bill]]-RawDataGenPO[[#This Row],[Date Gen PO]])</f>
        <v>13</v>
      </c>
      <c r="AB1243" s="192" t="str">
        <f>IF(RawDataGenPO[[#This Row],[GRN-PO date (Day)]]&gt;RawDataGenPO[[#This Row],[Lead time delivery (day)]],"over deliverry","Ontime")</f>
        <v>Ontime</v>
      </c>
      <c r="AC1243" s="195"/>
    </row>
    <row r="1244" spans="1:29" ht="42.75" x14ac:dyDescent="0.25">
      <c r="A1244" s="4">
        <f>ROW()-ROW(RawDataGenPO[[#Headers],[No.]])</f>
        <v>1243</v>
      </c>
      <c r="B1244" s="35" t="s">
        <v>18</v>
      </c>
      <c r="C1244" s="297">
        <v>45834</v>
      </c>
      <c r="F1244" s="73">
        <v>45834</v>
      </c>
      <c r="G1244" s="4" t="s">
        <v>2743</v>
      </c>
      <c r="H1244" s="4" t="s">
        <v>2744</v>
      </c>
      <c r="I1244" s="205">
        <v>45842</v>
      </c>
      <c r="J1244" s="157"/>
      <c r="K1244" s="157">
        <v>30</v>
      </c>
      <c r="L1244" s="4" t="s">
        <v>193</v>
      </c>
      <c r="M1244" s="35" t="s">
        <v>128</v>
      </c>
      <c r="N1244" s="35" t="s">
        <v>42</v>
      </c>
      <c r="O1244" s="3">
        <v>1</v>
      </c>
      <c r="P1244" s="124" t="s">
        <v>2745</v>
      </c>
      <c r="Q1244" s="40">
        <v>30</v>
      </c>
      <c r="R1244" s="4" t="s">
        <v>1586</v>
      </c>
      <c r="S1244" s="113">
        <f>RawDataGenPO[[#This Row],[Total price]]/RawDataGenPO[[#This Row],[Qty'']]</f>
        <v>890</v>
      </c>
      <c r="T1244" s="46">
        <v>26700</v>
      </c>
      <c r="U1244" s="16"/>
      <c r="W1244" s="146" t="s">
        <v>9</v>
      </c>
      <c r="X1244" s="4" t="s">
        <v>2746</v>
      </c>
      <c r="Y1244" s="14">
        <v>45855</v>
      </c>
      <c r="AA1244" s="191">
        <f>IF(RawDataGenPO[[#This Row],[Date Gen PO]]="","",RawDataGenPO[[#This Row],[Date recive bill]]-RawDataGenPO[[#This Row],[Date Gen PO]])</f>
        <v>13</v>
      </c>
      <c r="AB1244" s="192" t="str">
        <f>IF(RawDataGenPO[[#This Row],[GRN-PO date (Day)]]&gt;RawDataGenPO[[#This Row],[Lead time delivery (day)]],"over deliverry","Ontime")</f>
        <v>Ontime</v>
      </c>
      <c r="AC1244" s="195"/>
    </row>
    <row r="1245" spans="1:29" ht="28.5" x14ac:dyDescent="0.25">
      <c r="A1245" s="4">
        <f>ROW()-ROW(RawDataGenPO[[#Headers],[No.]])</f>
        <v>1244</v>
      </c>
      <c r="B1245" s="35" t="s">
        <v>18</v>
      </c>
      <c r="C1245" s="297">
        <v>45834</v>
      </c>
      <c r="F1245" s="73">
        <v>45834</v>
      </c>
      <c r="G1245" s="4" t="s">
        <v>2747</v>
      </c>
      <c r="H1245" s="4" t="s">
        <v>2748</v>
      </c>
      <c r="I1245" s="155">
        <v>45842</v>
      </c>
      <c r="J1245" s="157"/>
      <c r="K1245" s="157">
        <v>45</v>
      </c>
      <c r="L1245" s="4" t="s">
        <v>193</v>
      </c>
      <c r="M1245" s="35" t="s">
        <v>623</v>
      </c>
      <c r="N1245" s="35" t="s">
        <v>23</v>
      </c>
      <c r="O1245" s="3">
        <v>1</v>
      </c>
      <c r="P1245" s="124" t="s">
        <v>2749</v>
      </c>
      <c r="Q1245" s="40">
        <v>2</v>
      </c>
      <c r="R1245" s="4" t="s">
        <v>221</v>
      </c>
      <c r="S1245" s="113">
        <f>RawDataGenPO[[#This Row],[Total price]]/RawDataGenPO[[#This Row],[Qty'']]</f>
        <v>310</v>
      </c>
      <c r="T1245" s="46">
        <v>620</v>
      </c>
      <c r="U1245" s="16"/>
      <c r="V1245" s="35" t="s">
        <v>380</v>
      </c>
      <c r="W1245" s="146" t="s">
        <v>9</v>
      </c>
      <c r="X1245" s="4" t="s">
        <v>2750</v>
      </c>
      <c r="Y1245" s="14">
        <v>45863</v>
      </c>
      <c r="AA1245" s="191">
        <f>IF(RawDataGenPO[[#This Row],[Date Gen PO]]="","",RawDataGenPO[[#This Row],[Date recive bill]]-RawDataGenPO[[#This Row],[Date Gen PO]])</f>
        <v>21</v>
      </c>
      <c r="AB1245" s="192" t="str">
        <f>IF(RawDataGenPO[[#This Row],[GRN-PO date (Day)]]&gt;RawDataGenPO[[#This Row],[Lead time delivery (day)]],"over deliverry","Ontime")</f>
        <v>Ontime</v>
      </c>
      <c r="AC1245" s="195"/>
    </row>
    <row r="1246" spans="1:29" ht="14.25" x14ac:dyDescent="0.25">
      <c r="A1246" s="4">
        <f>ROW()-ROW(RawDataGenPO[[#Headers],[No.]])</f>
        <v>1245</v>
      </c>
      <c r="B1246" s="35" t="s">
        <v>18</v>
      </c>
      <c r="C1246" s="297">
        <v>45834</v>
      </c>
      <c r="F1246" s="73">
        <v>45834</v>
      </c>
      <c r="G1246" s="4" t="s">
        <v>2751</v>
      </c>
      <c r="H1246" s="4" t="s">
        <v>2752</v>
      </c>
      <c r="I1246" s="155">
        <v>45842</v>
      </c>
      <c r="J1246" s="157"/>
      <c r="K1246" s="157">
        <v>60</v>
      </c>
      <c r="L1246" s="4" t="s">
        <v>193</v>
      </c>
      <c r="M1246" s="35" t="s">
        <v>623</v>
      </c>
      <c r="N1246" s="35" t="s">
        <v>23</v>
      </c>
      <c r="O1246" s="3">
        <v>1</v>
      </c>
      <c r="P1246" s="124" t="s">
        <v>2753</v>
      </c>
      <c r="Q1246" s="40">
        <v>8</v>
      </c>
      <c r="R1246" s="4" t="s">
        <v>221</v>
      </c>
      <c r="S1246" s="113">
        <f>RawDataGenPO[[#This Row],[Total price]]/RawDataGenPO[[#This Row],[Qty'']]</f>
        <v>98.75</v>
      </c>
      <c r="T1246" s="46">
        <v>790</v>
      </c>
      <c r="U1246" s="16"/>
      <c r="V1246" s="35" t="s">
        <v>1838</v>
      </c>
      <c r="W1246" s="146" t="s">
        <v>9</v>
      </c>
      <c r="X1246" s="4" t="s">
        <v>2754</v>
      </c>
      <c r="Y1246" s="14">
        <v>45874</v>
      </c>
      <c r="AA1246" s="191">
        <f>IF(RawDataGenPO[[#This Row],[Date Gen PO]]="","",RawDataGenPO[[#This Row],[Date recive bill]]-RawDataGenPO[[#This Row],[Date Gen PO]])</f>
        <v>32</v>
      </c>
      <c r="AB1246" s="192" t="str">
        <f>IF(RawDataGenPO[[#This Row],[GRN-PO date (Day)]]&gt;RawDataGenPO[[#This Row],[Lead time delivery (day)]],"over deliverry","Ontime")</f>
        <v>Ontime</v>
      </c>
      <c r="AC1246" s="195"/>
    </row>
    <row r="1247" spans="1:29" ht="57" x14ac:dyDescent="0.25">
      <c r="A1247" s="4">
        <f>ROW()-ROW(RawDataGenPO[[#Headers],[No.]])</f>
        <v>1246</v>
      </c>
      <c r="B1247" s="35" t="s">
        <v>18</v>
      </c>
      <c r="C1247" s="297">
        <v>45834</v>
      </c>
      <c r="F1247" s="73">
        <v>45834</v>
      </c>
      <c r="G1247" s="4" t="s">
        <v>2755</v>
      </c>
      <c r="H1247" s="4" t="s">
        <v>2756</v>
      </c>
      <c r="I1247" s="155">
        <v>45840</v>
      </c>
      <c r="J1247" s="157"/>
      <c r="K1247" s="157">
        <v>60</v>
      </c>
      <c r="L1247" s="4" t="s">
        <v>489</v>
      </c>
      <c r="M1247" s="35" t="s">
        <v>479</v>
      </c>
      <c r="N1247" s="35" t="s">
        <v>36</v>
      </c>
      <c r="O1247" s="3">
        <v>1</v>
      </c>
      <c r="P1247" s="124" t="s">
        <v>2757</v>
      </c>
      <c r="Q1247" s="40">
        <v>1</v>
      </c>
      <c r="R1247" s="4" t="s">
        <v>1776</v>
      </c>
      <c r="S1247" s="113">
        <f>RawDataGenPO[[#This Row],[Total price]]/RawDataGenPO[[#This Row],[Qty'']]</f>
        <v>3500</v>
      </c>
      <c r="T1247" s="46">
        <v>3500</v>
      </c>
      <c r="U1247" s="16"/>
      <c r="V1247" s="35" t="s">
        <v>1254</v>
      </c>
      <c r="W1247" s="146" t="s">
        <v>9</v>
      </c>
      <c r="X1247" s="4" t="s">
        <v>2758</v>
      </c>
      <c r="Y1247" s="14">
        <v>45888</v>
      </c>
      <c r="AA1247" s="191">
        <f>IF(RawDataGenPO[[#This Row],[Date Gen PO]]="","",RawDataGenPO[[#This Row],[Date recive bill]]-RawDataGenPO[[#This Row],[Date Gen PO]])</f>
        <v>48</v>
      </c>
      <c r="AB1247" s="192" t="str">
        <f>IF(RawDataGenPO[[#This Row],[GRN-PO date (Day)]]&gt;RawDataGenPO[[#This Row],[Lead time delivery (day)]],"over deliverry","Ontime")</f>
        <v>Ontime</v>
      </c>
      <c r="AC1247" s="195"/>
    </row>
    <row r="1248" spans="1:29" ht="28.5" x14ac:dyDescent="0.25">
      <c r="A1248" s="4">
        <f>ROW()-ROW(RawDataGenPO[[#Headers],[No.]])</f>
        <v>1247</v>
      </c>
      <c r="B1248" s="35" t="s">
        <v>18</v>
      </c>
      <c r="C1248" s="297">
        <v>45834</v>
      </c>
      <c r="F1248" s="73">
        <v>45834</v>
      </c>
      <c r="G1248" s="4" t="s">
        <v>2759</v>
      </c>
      <c r="H1248" s="4" t="s">
        <v>2760</v>
      </c>
      <c r="I1248" s="155">
        <v>45847</v>
      </c>
      <c r="J1248" s="157"/>
      <c r="K1248" s="157">
        <v>60</v>
      </c>
      <c r="L1248" s="4" t="s">
        <v>1209</v>
      </c>
      <c r="M1248" s="35" t="s">
        <v>479</v>
      </c>
      <c r="N1248" s="35" t="s">
        <v>36</v>
      </c>
      <c r="O1248" s="3">
        <v>1</v>
      </c>
      <c r="P1248" s="124" t="s">
        <v>2761</v>
      </c>
      <c r="Q1248" s="40">
        <v>1</v>
      </c>
      <c r="R1248" s="4" t="s">
        <v>2762</v>
      </c>
      <c r="S1248" s="113">
        <f>RawDataGenPO[[#This Row],[Total price]]/RawDataGenPO[[#This Row],[Qty'']]</f>
        <v>25000</v>
      </c>
      <c r="T1248" s="46">
        <v>25000</v>
      </c>
      <c r="U1248" s="16"/>
      <c r="V1248" s="35" t="s">
        <v>2763</v>
      </c>
      <c r="W1248" s="146" t="s">
        <v>9</v>
      </c>
      <c r="X1248" s="4" t="s">
        <v>2764</v>
      </c>
      <c r="Y1248" s="14">
        <v>45876</v>
      </c>
      <c r="AA1248" s="191">
        <f>IF(RawDataGenPO[[#This Row],[Date Gen PO]]="","",RawDataGenPO[[#This Row],[Date recive bill]]-RawDataGenPO[[#This Row],[Date Gen PO]])</f>
        <v>29</v>
      </c>
      <c r="AB1248" s="192" t="str">
        <f>IF(RawDataGenPO[[#This Row],[GRN-PO date (Day)]]&gt;RawDataGenPO[[#This Row],[Lead time delivery (day)]],"over deliverry","Ontime")</f>
        <v>Ontime</v>
      </c>
      <c r="AC1248" s="195"/>
    </row>
    <row r="1249" spans="1:29" ht="28.5" x14ac:dyDescent="0.25">
      <c r="A1249" s="4">
        <f>ROW()-ROW(RawDataGenPO[[#Headers],[No.]])</f>
        <v>1248</v>
      </c>
      <c r="B1249" s="35" t="s">
        <v>18</v>
      </c>
      <c r="C1249" s="297">
        <v>45834</v>
      </c>
      <c r="F1249" s="73">
        <v>45834</v>
      </c>
      <c r="G1249" s="4" t="s">
        <v>2759</v>
      </c>
      <c r="H1249" s="4" t="s">
        <v>2760</v>
      </c>
      <c r="I1249" s="155">
        <v>45847</v>
      </c>
      <c r="J1249" s="157"/>
      <c r="K1249" s="157">
        <v>60</v>
      </c>
      <c r="L1249" s="4" t="s">
        <v>1209</v>
      </c>
      <c r="M1249" s="35" t="s">
        <v>479</v>
      </c>
      <c r="N1249" s="35" t="s">
        <v>36</v>
      </c>
      <c r="O1249" s="3">
        <v>2</v>
      </c>
      <c r="P1249" s="124" t="s">
        <v>2765</v>
      </c>
      <c r="Q1249" s="40">
        <v>5</v>
      </c>
      <c r="R1249" s="4" t="s">
        <v>2766</v>
      </c>
      <c r="S1249" s="113">
        <f>RawDataGenPO[[#This Row],[Total price]]/RawDataGenPO[[#This Row],[Qty'']]</f>
        <v>250</v>
      </c>
      <c r="T1249" s="46">
        <v>1250</v>
      </c>
      <c r="U1249" s="16"/>
      <c r="V1249" s="35" t="s">
        <v>2763</v>
      </c>
      <c r="W1249" s="146" t="s">
        <v>9</v>
      </c>
      <c r="X1249" s="4" t="s">
        <v>2764</v>
      </c>
      <c r="Y1249" s="14">
        <v>45876</v>
      </c>
      <c r="AA1249" s="191">
        <f>IF(RawDataGenPO[[#This Row],[Date Gen PO]]="","",RawDataGenPO[[#This Row],[Date recive bill]]-RawDataGenPO[[#This Row],[Date Gen PO]])</f>
        <v>29</v>
      </c>
      <c r="AB1249" s="192" t="str">
        <f>IF(RawDataGenPO[[#This Row],[GRN-PO date (Day)]]&gt;RawDataGenPO[[#This Row],[Lead time delivery (day)]],"over deliverry","Ontime")</f>
        <v>Ontime</v>
      </c>
      <c r="AC1249" s="195"/>
    </row>
    <row r="1250" spans="1:29" ht="28.5" x14ac:dyDescent="0.25">
      <c r="A1250" s="4">
        <f>ROW()-ROW(RawDataGenPO[[#Headers],[No.]])</f>
        <v>1249</v>
      </c>
      <c r="B1250" s="35" t="s">
        <v>18</v>
      </c>
      <c r="C1250" s="297">
        <v>45834</v>
      </c>
      <c r="F1250" s="73">
        <v>45834</v>
      </c>
      <c r="G1250" s="4" t="s">
        <v>2767</v>
      </c>
      <c r="H1250" s="4" t="s">
        <v>2768</v>
      </c>
      <c r="I1250" s="155">
        <v>45847</v>
      </c>
      <c r="J1250" s="157"/>
      <c r="K1250" s="157">
        <v>60</v>
      </c>
      <c r="L1250" s="4" t="s">
        <v>1209</v>
      </c>
      <c r="M1250" s="35" t="s">
        <v>479</v>
      </c>
      <c r="N1250" s="35" t="s">
        <v>36</v>
      </c>
      <c r="O1250" s="3">
        <v>1</v>
      </c>
      <c r="P1250" s="124" t="s">
        <v>2769</v>
      </c>
      <c r="Q1250" s="40">
        <v>1</v>
      </c>
      <c r="R1250" s="4" t="s">
        <v>2762</v>
      </c>
      <c r="S1250" s="113">
        <f>RawDataGenPO[[#This Row],[Total price]]/RawDataGenPO[[#This Row],[Qty'']]</f>
        <v>25000</v>
      </c>
      <c r="T1250" s="46">
        <v>25000</v>
      </c>
      <c r="U1250" s="16"/>
      <c r="V1250" s="35" t="s">
        <v>2763</v>
      </c>
      <c r="W1250" s="146" t="s">
        <v>9</v>
      </c>
      <c r="X1250" s="4" t="s">
        <v>2770</v>
      </c>
      <c r="Y1250" s="14">
        <v>45901</v>
      </c>
      <c r="AA1250" s="191">
        <f>IF(RawDataGenPO[[#This Row],[Date Gen PO]]="","",RawDataGenPO[[#This Row],[Date recive bill]]-RawDataGenPO[[#This Row],[Date Gen PO]])</f>
        <v>54</v>
      </c>
      <c r="AB1250" s="192" t="str">
        <f>IF(RawDataGenPO[[#This Row],[GRN-PO date (Day)]]&gt;RawDataGenPO[[#This Row],[Lead time delivery (day)]],"over deliverry","Ontime")</f>
        <v>Ontime</v>
      </c>
      <c r="AC1250" s="195"/>
    </row>
    <row r="1251" spans="1:29" ht="28.5" x14ac:dyDescent="0.25">
      <c r="A1251" s="4">
        <f>ROW()-ROW(RawDataGenPO[[#Headers],[No.]])</f>
        <v>1250</v>
      </c>
      <c r="B1251" s="35" t="s">
        <v>18</v>
      </c>
      <c r="C1251" s="297">
        <v>45834</v>
      </c>
      <c r="F1251" s="73">
        <v>45834</v>
      </c>
      <c r="G1251" s="4" t="s">
        <v>2767</v>
      </c>
      <c r="H1251" s="4" t="s">
        <v>2768</v>
      </c>
      <c r="I1251" s="155">
        <v>45847</v>
      </c>
      <c r="J1251" s="157"/>
      <c r="K1251" s="157">
        <v>60</v>
      </c>
      <c r="L1251" s="4" t="s">
        <v>1209</v>
      </c>
      <c r="M1251" s="35" t="s">
        <v>479</v>
      </c>
      <c r="N1251" s="35" t="s">
        <v>36</v>
      </c>
      <c r="O1251" s="3">
        <v>2</v>
      </c>
      <c r="P1251" s="124" t="s">
        <v>2771</v>
      </c>
      <c r="Q1251" s="40">
        <v>5</v>
      </c>
      <c r="R1251" s="4" t="s">
        <v>2766</v>
      </c>
      <c r="S1251" s="113">
        <f>RawDataGenPO[[#This Row],[Total price]]/RawDataGenPO[[#This Row],[Qty'']]</f>
        <v>250</v>
      </c>
      <c r="T1251" s="46">
        <v>1250</v>
      </c>
      <c r="U1251" s="16"/>
      <c r="V1251" s="35" t="s">
        <v>2763</v>
      </c>
      <c r="W1251" s="146" t="s">
        <v>9</v>
      </c>
      <c r="X1251" s="4" t="s">
        <v>2770</v>
      </c>
      <c r="Y1251" s="14">
        <v>45901</v>
      </c>
      <c r="AA1251" s="191">
        <f>IF(RawDataGenPO[[#This Row],[Date Gen PO]]="","",RawDataGenPO[[#This Row],[Date recive bill]]-RawDataGenPO[[#This Row],[Date Gen PO]])</f>
        <v>54</v>
      </c>
      <c r="AB1251" s="192" t="str">
        <f>IF(RawDataGenPO[[#This Row],[GRN-PO date (Day)]]&gt;RawDataGenPO[[#This Row],[Lead time delivery (day)]],"over deliverry","Ontime")</f>
        <v>Ontime</v>
      </c>
      <c r="AC1251" s="195"/>
    </row>
    <row r="1252" spans="1:29" ht="28.5" x14ac:dyDescent="0.25">
      <c r="A1252" s="4">
        <f>ROW()-ROW(RawDataGenPO[[#Headers],[No.]])</f>
        <v>1251</v>
      </c>
      <c r="B1252" s="35" t="s">
        <v>18</v>
      </c>
      <c r="C1252" s="297">
        <v>45834</v>
      </c>
      <c r="F1252" s="73">
        <v>45834</v>
      </c>
      <c r="G1252" s="4" t="s">
        <v>2772</v>
      </c>
      <c r="H1252" s="4" t="s">
        <v>2773</v>
      </c>
      <c r="I1252" s="155">
        <v>45890</v>
      </c>
      <c r="J1252" s="157"/>
      <c r="K1252" s="157">
        <v>60</v>
      </c>
      <c r="L1252" s="4" t="s">
        <v>1209</v>
      </c>
      <c r="M1252" s="35" t="s">
        <v>479</v>
      </c>
      <c r="N1252" s="35" t="s">
        <v>36</v>
      </c>
      <c r="O1252" s="3">
        <v>1</v>
      </c>
      <c r="P1252" s="124" t="s">
        <v>2774</v>
      </c>
      <c r="Q1252" s="40">
        <v>1</v>
      </c>
      <c r="R1252" s="4" t="s">
        <v>481</v>
      </c>
      <c r="S1252" s="113">
        <f>RawDataGenPO[[#This Row],[Total price]]/RawDataGenPO[[#This Row],[Qty'']]</f>
        <v>5607.48</v>
      </c>
      <c r="T1252" s="46">
        <v>5607.48</v>
      </c>
      <c r="U1252" s="16"/>
      <c r="V1252" s="35" t="s">
        <v>2775</v>
      </c>
      <c r="W1252" s="146" t="s">
        <v>10</v>
      </c>
      <c r="AA1252" s="191">
        <f>IF(RawDataGenPO[[#This Row],[Date Gen PO]]="","",RawDataGenPO[[#This Row],[Date recive bill]]-RawDataGenPO[[#This Row],[Date Gen PO]])</f>
        <v>-45890</v>
      </c>
      <c r="AB1252" s="192" t="str">
        <f>IF(RawDataGenPO[[#This Row],[GRN-PO date (Day)]]&gt;RawDataGenPO[[#This Row],[Lead time delivery (day)]],"over deliverry","Ontime")</f>
        <v>Ontime</v>
      </c>
      <c r="AC1252" s="195"/>
    </row>
    <row r="1253" spans="1:29" ht="14.25" x14ac:dyDescent="0.25">
      <c r="A1253" s="4">
        <f>ROW()-ROW(RawDataGenPO[[#Headers],[No.]])</f>
        <v>1252</v>
      </c>
      <c r="B1253" s="35" t="s">
        <v>18</v>
      </c>
      <c r="C1253" s="297">
        <v>45834</v>
      </c>
      <c r="F1253" s="73">
        <v>45834</v>
      </c>
      <c r="G1253" s="4" t="s">
        <v>2772</v>
      </c>
      <c r="H1253" s="4" t="s">
        <v>2773</v>
      </c>
      <c r="I1253" s="155">
        <v>45890</v>
      </c>
      <c r="J1253" s="157"/>
      <c r="K1253" s="157">
        <v>60</v>
      </c>
      <c r="L1253" s="4" t="s">
        <v>1209</v>
      </c>
      <c r="M1253" s="35" t="s">
        <v>479</v>
      </c>
      <c r="N1253" s="35" t="s">
        <v>36</v>
      </c>
      <c r="O1253" s="3">
        <v>2</v>
      </c>
      <c r="P1253" s="124" t="s">
        <v>2776</v>
      </c>
      <c r="Q1253" s="40">
        <v>1</v>
      </c>
      <c r="R1253" s="4" t="s">
        <v>481</v>
      </c>
      <c r="S1253" s="113">
        <f>RawDataGenPO[[#This Row],[Total price]]/RawDataGenPO[[#This Row],[Qty'']]</f>
        <v>3364.49</v>
      </c>
      <c r="T1253" s="46">
        <v>3364.49</v>
      </c>
      <c r="U1253" s="16"/>
      <c r="V1253" s="35" t="s">
        <v>2775</v>
      </c>
      <c r="W1253" s="146" t="s">
        <v>10</v>
      </c>
      <c r="AA1253" s="191">
        <f>IF(RawDataGenPO[[#This Row],[Date Gen PO]]="","",RawDataGenPO[[#This Row],[Date recive bill]]-RawDataGenPO[[#This Row],[Date Gen PO]])</f>
        <v>-45890</v>
      </c>
      <c r="AB1253" s="192" t="str">
        <f>IF(RawDataGenPO[[#This Row],[GRN-PO date (Day)]]&gt;RawDataGenPO[[#This Row],[Lead time delivery (day)]],"over deliverry","Ontime")</f>
        <v>Ontime</v>
      </c>
      <c r="AC1253" s="195"/>
    </row>
    <row r="1254" spans="1:29" ht="28.5" x14ac:dyDescent="0.25">
      <c r="A1254" s="4">
        <f>ROW()-ROW(RawDataGenPO[[#Headers],[No.]])</f>
        <v>1253</v>
      </c>
      <c r="B1254" s="35" t="s">
        <v>18</v>
      </c>
      <c r="C1254" s="297">
        <v>45834</v>
      </c>
      <c r="F1254" s="73">
        <v>45834</v>
      </c>
      <c r="G1254" s="4" t="s">
        <v>2777</v>
      </c>
      <c r="H1254" s="4" t="s">
        <v>2778</v>
      </c>
      <c r="I1254" s="155">
        <v>45842</v>
      </c>
      <c r="J1254" s="157"/>
      <c r="K1254" s="157">
        <v>30</v>
      </c>
      <c r="L1254" s="4" t="s">
        <v>145</v>
      </c>
      <c r="M1254" s="35" t="s">
        <v>30</v>
      </c>
      <c r="N1254" s="35" t="s">
        <v>30</v>
      </c>
      <c r="O1254" s="3">
        <v>1</v>
      </c>
      <c r="P1254" s="124" t="s">
        <v>2779</v>
      </c>
      <c r="Q1254" s="40">
        <v>4</v>
      </c>
      <c r="R1254" s="4" t="s">
        <v>1776</v>
      </c>
      <c r="S1254" s="113">
        <f>RawDataGenPO[[#This Row],[Total price]]/RawDataGenPO[[#This Row],[Qty'']]</f>
        <v>2750</v>
      </c>
      <c r="T1254" s="46">
        <v>11000</v>
      </c>
      <c r="U1254" s="16"/>
      <c r="V1254" s="35" t="s">
        <v>2111</v>
      </c>
      <c r="W1254" s="146" t="s">
        <v>9</v>
      </c>
      <c r="X1254" s="4" t="s">
        <v>2780</v>
      </c>
      <c r="Y1254" s="14">
        <v>45859</v>
      </c>
      <c r="AA1254" s="191">
        <f>IF(RawDataGenPO[[#This Row],[Date Gen PO]]="","",RawDataGenPO[[#This Row],[Date recive bill]]-RawDataGenPO[[#This Row],[Date Gen PO]])</f>
        <v>17</v>
      </c>
      <c r="AB1254" s="192" t="str">
        <f>IF(RawDataGenPO[[#This Row],[GRN-PO date (Day)]]&gt;RawDataGenPO[[#This Row],[Lead time delivery (day)]],"over deliverry","Ontime")</f>
        <v>Ontime</v>
      </c>
      <c r="AC1254" s="195"/>
    </row>
    <row r="1255" spans="1:29" ht="28.5" x14ac:dyDescent="0.25">
      <c r="A1255" s="4">
        <f>ROW()-ROW(RawDataGenPO[[#Headers],[No.]])</f>
        <v>1254</v>
      </c>
      <c r="B1255" s="35" t="s">
        <v>16</v>
      </c>
      <c r="C1255" s="297">
        <v>45834</v>
      </c>
      <c r="F1255" s="73">
        <v>45834</v>
      </c>
      <c r="G1255" s="4" t="s">
        <v>2777</v>
      </c>
      <c r="H1255" s="4" t="s">
        <v>2781</v>
      </c>
      <c r="I1255" s="155">
        <v>45842</v>
      </c>
      <c r="J1255" s="157"/>
      <c r="K1255" s="157">
        <v>30</v>
      </c>
      <c r="L1255" s="4" t="s">
        <v>308</v>
      </c>
      <c r="M1255" s="35" t="s">
        <v>30</v>
      </c>
      <c r="N1255" s="35" t="s">
        <v>22</v>
      </c>
      <c r="O1255" s="3">
        <v>2</v>
      </c>
      <c r="P1255" s="124" t="s">
        <v>2782</v>
      </c>
      <c r="Q1255" s="40">
        <v>1</v>
      </c>
      <c r="R1255" s="4" t="s">
        <v>1776</v>
      </c>
      <c r="S1255" s="113">
        <f>RawDataGenPO[[#This Row],[Total price]]/RawDataGenPO[[#This Row],[Qty'']]</f>
        <v>8500</v>
      </c>
      <c r="T1255" s="46">
        <v>8500</v>
      </c>
      <c r="U1255" s="16"/>
      <c r="V1255" s="35" t="s">
        <v>2111</v>
      </c>
      <c r="W1255" s="146" t="s">
        <v>9</v>
      </c>
      <c r="X1255" s="4" t="s">
        <v>2783</v>
      </c>
      <c r="Y1255" s="14">
        <v>45859</v>
      </c>
      <c r="AA1255" s="191">
        <f>IF(RawDataGenPO[[#This Row],[Date Gen PO]]="","",RawDataGenPO[[#This Row],[Date recive bill]]-RawDataGenPO[[#This Row],[Date Gen PO]])</f>
        <v>17</v>
      </c>
      <c r="AB1255" s="192" t="str">
        <f>IF(RawDataGenPO[[#This Row],[GRN-PO date (Day)]]&gt;RawDataGenPO[[#This Row],[Lead time delivery (day)]],"over deliverry","Ontime")</f>
        <v>Ontime</v>
      </c>
      <c r="AC1255" s="195"/>
    </row>
    <row r="1256" spans="1:29" ht="14.25" x14ac:dyDescent="0.25">
      <c r="A1256" s="4">
        <f>ROW()-ROW(RawDataGenPO[[#Headers],[No.]])</f>
        <v>1255</v>
      </c>
      <c r="B1256" s="35" t="s">
        <v>18</v>
      </c>
      <c r="C1256" s="297">
        <v>45834</v>
      </c>
      <c r="F1256" s="73">
        <v>45834</v>
      </c>
      <c r="G1256" s="4" t="s">
        <v>2777</v>
      </c>
      <c r="H1256" s="4" t="s">
        <v>2778</v>
      </c>
      <c r="I1256" s="155">
        <v>45842</v>
      </c>
      <c r="J1256" s="157"/>
      <c r="K1256" s="157">
        <v>30</v>
      </c>
      <c r="L1256" s="4" t="s">
        <v>145</v>
      </c>
      <c r="M1256" s="35" t="s">
        <v>30</v>
      </c>
      <c r="N1256" s="35" t="s">
        <v>30</v>
      </c>
      <c r="O1256" s="3">
        <v>3</v>
      </c>
      <c r="P1256" s="124" t="s">
        <v>2784</v>
      </c>
      <c r="Q1256" s="40">
        <v>2</v>
      </c>
      <c r="R1256" s="4" t="s">
        <v>1776</v>
      </c>
      <c r="S1256" s="113">
        <f>RawDataGenPO[[#This Row],[Total price]]/RawDataGenPO[[#This Row],[Qty'']]</f>
        <v>1400</v>
      </c>
      <c r="T1256" s="46">
        <v>2800</v>
      </c>
      <c r="U1256" s="16"/>
      <c r="V1256" s="35" t="s">
        <v>2111</v>
      </c>
      <c r="W1256" s="146" t="s">
        <v>9</v>
      </c>
      <c r="X1256" s="4" t="s">
        <v>2780</v>
      </c>
      <c r="Y1256" s="14">
        <v>45859</v>
      </c>
      <c r="AA1256" s="191">
        <f>IF(RawDataGenPO[[#This Row],[Date Gen PO]]="","",RawDataGenPO[[#This Row],[Date recive bill]]-RawDataGenPO[[#This Row],[Date Gen PO]])</f>
        <v>17</v>
      </c>
      <c r="AB1256" s="192" t="str">
        <f>IF(RawDataGenPO[[#This Row],[GRN-PO date (Day)]]&gt;RawDataGenPO[[#This Row],[Lead time delivery (day)]],"over deliverry","Ontime")</f>
        <v>Ontime</v>
      </c>
      <c r="AC1256" s="195"/>
    </row>
    <row r="1257" spans="1:29" ht="14.25" x14ac:dyDescent="0.25">
      <c r="A1257" s="4">
        <f>ROW()-ROW(RawDataGenPO[[#Headers],[No.]])</f>
        <v>1256</v>
      </c>
      <c r="B1257" s="35" t="s">
        <v>18</v>
      </c>
      <c r="C1257" s="297">
        <v>45834</v>
      </c>
      <c r="F1257" s="73">
        <v>45834</v>
      </c>
      <c r="G1257" s="4" t="s">
        <v>2777</v>
      </c>
      <c r="H1257" s="4" t="s">
        <v>2778</v>
      </c>
      <c r="I1257" s="155">
        <v>45842</v>
      </c>
      <c r="J1257" s="157"/>
      <c r="K1257" s="157">
        <v>30</v>
      </c>
      <c r="L1257" s="4" t="s">
        <v>145</v>
      </c>
      <c r="M1257" s="35" t="s">
        <v>30</v>
      </c>
      <c r="N1257" s="35" t="s">
        <v>30</v>
      </c>
      <c r="O1257" s="3">
        <v>4</v>
      </c>
      <c r="P1257" s="124" t="s">
        <v>2785</v>
      </c>
      <c r="Q1257" s="40">
        <v>28</v>
      </c>
      <c r="R1257" s="4" t="s">
        <v>1776</v>
      </c>
      <c r="S1257" s="113">
        <f>RawDataGenPO[[#This Row],[Total price]]/RawDataGenPO[[#This Row],[Qty'']]</f>
        <v>1350</v>
      </c>
      <c r="T1257" s="46">
        <v>37800</v>
      </c>
      <c r="U1257" s="16"/>
      <c r="V1257" s="35" t="s">
        <v>2111</v>
      </c>
      <c r="W1257" s="146" t="s">
        <v>9</v>
      </c>
      <c r="X1257" s="4" t="s">
        <v>2780</v>
      </c>
      <c r="Y1257" s="14">
        <v>45859</v>
      </c>
      <c r="AA1257" s="191">
        <f>IF(RawDataGenPO[[#This Row],[Date Gen PO]]="","",RawDataGenPO[[#This Row],[Date recive bill]]-RawDataGenPO[[#This Row],[Date Gen PO]])</f>
        <v>17</v>
      </c>
      <c r="AB1257" s="192" t="str">
        <f>IF(RawDataGenPO[[#This Row],[GRN-PO date (Day)]]&gt;RawDataGenPO[[#This Row],[Lead time delivery (day)]],"over deliverry","Ontime")</f>
        <v>Ontime</v>
      </c>
      <c r="AC1257" s="195"/>
    </row>
    <row r="1258" spans="1:29" ht="28.5" x14ac:dyDescent="0.25">
      <c r="A1258" s="4">
        <f>ROW()-ROW(RawDataGenPO[[#Headers],[No.]])</f>
        <v>1257</v>
      </c>
      <c r="B1258" s="35" t="s">
        <v>16</v>
      </c>
      <c r="C1258" s="297">
        <v>45834</v>
      </c>
      <c r="F1258" s="73">
        <v>45834</v>
      </c>
      <c r="G1258" s="4" t="s">
        <v>2786</v>
      </c>
      <c r="H1258" s="4" t="s">
        <v>2787</v>
      </c>
      <c r="I1258" s="155">
        <v>45842</v>
      </c>
      <c r="J1258" s="157"/>
      <c r="K1258" s="157">
        <v>45</v>
      </c>
      <c r="L1258" s="4" t="s">
        <v>308</v>
      </c>
      <c r="M1258" s="35" t="s">
        <v>30</v>
      </c>
      <c r="N1258" s="35" t="s">
        <v>22</v>
      </c>
      <c r="O1258" s="3">
        <v>1</v>
      </c>
      <c r="P1258" s="124" t="s">
        <v>2788</v>
      </c>
      <c r="Q1258" s="40">
        <v>2</v>
      </c>
      <c r="R1258" s="4" t="s">
        <v>1776</v>
      </c>
      <c r="S1258" s="113">
        <f>RawDataGenPO[[#This Row],[Total price]]/RawDataGenPO[[#This Row],[Qty'']]</f>
        <v>6065.42</v>
      </c>
      <c r="T1258" s="46">
        <v>12130.84</v>
      </c>
      <c r="U1258" s="16"/>
      <c r="V1258" s="35" t="s">
        <v>2789</v>
      </c>
      <c r="W1258" s="146" t="s">
        <v>9</v>
      </c>
      <c r="X1258" s="4" t="s">
        <v>2790</v>
      </c>
      <c r="Y1258" s="14">
        <v>45870</v>
      </c>
      <c r="AA1258" s="191">
        <f>IF(RawDataGenPO[[#This Row],[Date Gen PO]]="","",RawDataGenPO[[#This Row],[Date recive bill]]-RawDataGenPO[[#This Row],[Date Gen PO]])</f>
        <v>28</v>
      </c>
      <c r="AB1258" s="192" t="str">
        <f>IF(RawDataGenPO[[#This Row],[GRN-PO date (Day)]]&gt;RawDataGenPO[[#This Row],[Lead time delivery (day)]],"over deliverry","Ontime")</f>
        <v>Ontime</v>
      </c>
      <c r="AC1258" s="195"/>
    </row>
    <row r="1259" spans="1:29" ht="71.25" x14ac:dyDescent="0.25">
      <c r="A1259" s="4">
        <f>ROW()-ROW(RawDataGenPO[[#Headers],[No.]])</f>
        <v>1258</v>
      </c>
      <c r="B1259" s="35" t="s">
        <v>16</v>
      </c>
      <c r="C1259" s="297">
        <v>45834</v>
      </c>
      <c r="F1259" s="73">
        <v>45834</v>
      </c>
      <c r="G1259" s="4" t="s">
        <v>2791</v>
      </c>
      <c r="H1259" s="4" t="s">
        <v>2792</v>
      </c>
      <c r="I1259" s="155">
        <v>45842</v>
      </c>
      <c r="J1259" s="157"/>
      <c r="K1259" s="157">
        <v>45</v>
      </c>
      <c r="L1259" s="4" t="s">
        <v>308</v>
      </c>
      <c r="M1259" s="35" t="s">
        <v>30</v>
      </c>
      <c r="N1259" s="35" t="s">
        <v>22</v>
      </c>
      <c r="O1259" s="3">
        <v>1</v>
      </c>
      <c r="P1259" s="124" t="s">
        <v>2793</v>
      </c>
      <c r="Q1259" s="40">
        <v>1</v>
      </c>
      <c r="R1259" s="4" t="s">
        <v>1699</v>
      </c>
      <c r="S1259" s="113">
        <f>RawDataGenPO[[#This Row],[Total price]]/RawDataGenPO[[#This Row],[Qty'']]</f>
        <v>3485</v>
      </c>
      <c r="T1259" s="46">
        <v>3485</v>
      </c>
      <c r="U1259" s="16"/>
      <c r="V1259" s="35" t="s">
        <v>170</v>
      </c>
      <c r="W1259" s="146" t="s">
        <v>9</v>
      </c>
      <c r="X1259" s="4" t="s">
        <v>2794</v>
      </c>
      <c r="Y1259" s="14">
        <v>45861</v>
      </c>
      <c r="AA1259" s="191">
        <f>IF(RawDataGenPO[[#This Row],[Date Gen PO]]="","",RawDataGenPO[[#This Row],[Date recive bill]]-RawDataGenPO[[#This Row],[Date Gen PO]])</f>
        <v>19</v>
      </c>
      <c r="AB1259" s="192" t="str">
        <f>IF(RawDataGenPO[[#This Row],[GRN-PO date (Day)]]&gt;RawDataGenPO[[#This Row],[Lead time delivery (day)]],"over deliverry","Ontime")</f>
        <v>Ontime</v>
      </c>
      <c r="AC1259" s="195"/>
    </row>
    <row r="1260" spans="1:29" ht="42.75" x14ac:dyDescent="0.25">
      <c r="A1260" s="4">
        <f>ROW()-ROW(RawDataGenPO[[#Headers],[No.]])</f>
        <v>1259</v>
      </c>
      <c r="B1260" s="35" t="s">
        <v>18</v>
      </c>
      <c r="C1260" s="297">
        <v>45836</v>
      </c>
      <c r="F1260" s="73">
        <v>45836</v>
      </c>
      <c r="G1260" s="4" t="s">
        <v>2795</v>
      </c>
      <c r="H1260" s="4" t="s">
        <v>2796</v>
      </c>
      <c r="I1260" s="155">
        <v>45842</v>
      </c>
      <c r="J1260" s="157"/>
      <c r="K1260" s="157">
        <v>45</v>
      </c>
      <c r="L1260" s="4" t="s">
        <v>145</v>
      </c>
      <c r="M1260" s="35" t="s">
        <v>30</v>
      </c>
      <c r="N1260" s="35" t="s">
        <v>30</v>
      </c>
      <c r="O1260" s="3">
        <v>1</v>
      </c>
      <c r="P1260" s="124" t="s">
        <v>2797</v>
      </c>
      <c r="Q1260" s="40">
        <v>10</v>
      </c>
      <c r="R1260" s="4" t="s">
        <v>221</v>
      </c>
      <c r="S1260" s="113">
        <f>RawDataGenPO[[#This Row],[Total price]]/RawDataGenPO[[#This Row],[Qty'']]</f>
        <v>1160.75</v>
      </c>
      <c r="T1260" s="46">
        <v>11607.5</v>
      </c>
      <c r="U1260" s="16"/>
      <c r="V1260" s="35" t="s">
        <v>2798</v>
      </c>
      <c r="W1260" s="146" t="s">
        <v>9</v>
      </c>
      <c r="X1260" s="4" t="s">
        <v>2799</v>
      </c>
      <c r="Y1260" s="14">
        <v>45861</v>
      </c>
      <c r="AA1260" s="191">
        <f>IF(RawDataGenPO[[#This Row],[Date Gen PO]]="","",RawDataGenPO[[#This Row],[Date recive bill]]-RawDataGenPO[[#This Row],[Date Gen PO]])</f>
        <v>19</v>
      </c>
      <c r="AB1260" s="192" t="str">
        <f>IF(RawDataGenPO[[#This Row],[GRN-PO date (Day)]]&gt;RawDataGenPO[[#This Row],[Lead time delivery (day)]],"over deliverry","Ontime")</f>
        <v>Ontime</v>
      </c>
      <c r="AC1260" s="195"/>
    </row>
    <row r="1261" spans="1:29" ht="28.5" x14ac:dyDescent="0.25">
      <c r="A1261" s="4">
        <f>ROW()-ROW(RawDataGenPO[[#Headers],[No.]])</f>
        <v>1260</v>
      </c>
      <c r="B1261" s="35" t="s">
        <v>18</v>
      </c>
      <c r="C1261" s="297">
        <v>45836</v>
      </c>
      <c r="F1261" s="73">
        <v>45836</v>
      </c>
      <c r="G1261" s="4" t="s">
        <v>2800</v>
      </c>
      <c r="H1261" s="4" t="s">
        <v>2801</v>
      </c>
      <c r="I1261" s="155">
        <v>45869</v>
      </c>
      <c r="J1261" s="157"/>
      <c r="K1261" s="157">
        <v>120</v>
      </c>
      <c r="L1261" s="4" t="s">
        <v>2802</v>
      </c>
      <c r="M1261" s="35" t="s">
        <v>30</v>
      </c>
      <c r="N1261" s="35" t="s">
        <v>22</v>
      </c>
      <c r="O1261" s="3">
        <v>1</v>
      </c>
      <c r="P1261" s="124" t="s">
        <v>2803</v>
      </c>
      <c r="Q1261" s="40">
        <v>132</v>
      </c>
      <c r="R1261" s="4" t="s">
        <v>2804</v>
      </c>
      <c r="S1261" s="113">
        <f>RawDataGenPO[[#This Row],[Total price]]/RawDataGenPO[[#This Row],[Qty'']]</f>
        <v>2000</v>
      </c>
      <c r="T1261" s="46">
        <v>264000</v>
      </c>
      <c r="U1261" s="16"/>
      <c r="V1261" s="35" t="s">
        <v>2805</v>
      </c>
      <c r="W1261" s="146" t="s">
        <v>9</v>
      </c>
      <c r="X1261" s="37" t="s">
        <v>2806</v>
      </c>
      <c r="Y1261" s="14">
        <v>45884</v>
      </c>
      <c r="AA1261" s="191">
        <f>IF(RawDataGenPO[[#This Row],[Date Gen PO]]="","",RawDataGenPO[[#This Row],[Date recive bill]]-RawDataGenPO[[#This Row],[Date Gen PO]])</f>
        <v>15</v>
      </c>
      <c r="AB1261" s="192" t="str">
        <f>IF(RawDataGenPO[[#This Row],[GRN-PO date (Day)]]&gt;RawDataGenPO[[#This Row],[Lead time delivery (day)]],"over deliverry","Ontime")</f>
        <v>Ontime</v>
      </c>
      <c r="AC1261" s="195"/>
    </row>
    <row r="1262" spans="1:29" ht="28.5" x14ac:dyDescent="0.25">
      <c r="A1262" s="4">
        <f>ROW()-ROW(RawDataGenPO[[#Headers],[No.]])</f>
        <v>1261</v>
      </c>
      <c r="B1262" s="35" t="s">
        <v>18</v>
      </c>
      <c r="C1262" s="297">
        <v>45836</v>
      </c>
      <c r="F1262" s="73">
        <v>45836</v>
      </c>
      <c r="G1262" s="4" t="s">
        <v>2800</v>
      </c>
      <c r="H1262" s="4" t="s">
        <v>2801</v>
      </c>
      <c r="I1262" s="155">
        <v>45869</v>
      </c>
      <c r="J1262" s="157"/>
      <c r="K1262" s="157">
        <v>120</v>
      </c>
      <c r="L1262" s="4" t="s">
        <v>2802</v>
      </c>
      <c r="M1262" s="35" t="s">
        <v>30</v>
      </c>
      <c r="N1262" s="35" t="s">
        <v>22</v>
      </c>
      <c r="O1262" s="3">
        <v>2</v>
      </c>
      <c r="P1262" s="124" t="s">
        <v>2807</v>
      </c>
      <c r="Q1262" s="40">
        <v>1</v>
      </c>
      <c r="R1262" s="4" t="s">
        <v>481</v>
      </c>
      <c r="S1262" s="113">
        <f>RawDataGenPO[[#This Row],[Total price]]/RawDataGenPO[[#This Row],[Qty'']]</f>
        <v>370300</v>
      </c>
      <c r="T1262" s="46">
        <v>370300</v>
      </c>
      <c r="U1262" s="16"/>
      <c r="V1262" s="35" t="s">
        <v>2805</v>
      </c>
      <c r="W1262" s="146" t="s">
        <v>9</v>
      </c>
      <c r="X1262" s="37" t="s">
        <v>2806</v>
      </c>
      <c r="Y1262" s="14">
        <v>45884</v>
      </c>
      <c r="AA1262" s="191">
        <f>IF(RawDataGenPO[[#This Row],[Date Gen PO]]="","",RawDataGenPO[[#This Row],[Date recive bill]]-RawDataGenPO[[#This Row],[Date Gen PO]])</f>
        <v>15</v>
      </c>
      <c r="AB1262" s="192" t="str">
        <f>IF(RawDataGenPO[[#This Row],[GRN-PO date (Day)]]&gt;RawDataGenPO[[#This Row],[Lead time delivery (day)]],"over deliverry","Ontime")</f>
        <v>Ontime</v>
      </c>
      <c r="AC1262" s="195"/>
    </row>
    <row r="1263" spans="1:29" ht="28.5" x14ac:dyDescent="0.25">
      <c r="A1263" s="4">
        <f>ROW()-ROW(RawDataGenPO[[#Headers],[No.]])</f>
        <v>1262</v>
      </c>
      <c r="B1263" s="35" t="s">
        <v>18</v>
      </c>
      <c r="C1263" s="297">
        <v>45836</v>
      </c>
      <c r="F1263" s="73">
        <v>45836</v>
      </c>
      <c r="G1263" s="4" t="s">
        <v>2800</v>
      </c>
      <c r="H1263" s="4" t="s">
        <v>2801</v>
      </c>
      <c r="I1263" s="155">
        <v>45869</v>
      </c>
      <c r="J1263" s="157"/>
      <c r="K1263" s="157">
        <v>120</v>
      </c>
      <c r="L1263" s="4" t="s">
        <v>2802</v>
      </c>
      <c r="M1263" s="35" t="s">
        <v>30</v>
      </c>
      <c r="N1263" s="35" t="s">
        <v>22</v>
      </c>
      <c r="O1263" s="3">
        <v>3</v>
      </c>
      <c r="P1263" s="124" t="s">
        <v>2808</v>
      </c>
      <c r="Q1263" s="40">
        <v>11</v>
      </c>
      <c r="R1263" s="4" t="s">
        <v>2809</v>
      </c>
      <c r="S1263" s="113">
        <f>RawDataGenPO[[#This Row],[Total price]]/RawDataGenPO[[#This Row],[Qty'']]</f>
        <v>6600</v>
      </c>
      <c r="T1263" s="46">
        <v>72600</v>
      </c>
      <c r="U1263" s="16"/>
      <c r="V1263" s="35" t="s">
        <v>2805</v>
      </c>
      <c r="W1263" s="146" t="s">
        <v>9</v>
      </c>
      <c r="X1263" s="37" t="s">
        <v>2806</v>
      </c>
      <c r="Y1263" s="14">
        <v>45884</v>
      </c>
      <c r="AA1263" s="191">
        <f>IF(RawDataGenPO[[#This Row],[Date Gen PO]]="","",RawDataGenPO[[#This Row],[Date recive bill]]-RawDataGenPO[[#This Row],[Date Gen PO]])</f>
        <v>15</v>
      </c>
      <c r="AB1263" s="192" t="str">
        <f>IF(RawDataGenPO[[#This Row],[GRN-PO date (Day)]]&gt;RawDataGenPO[[#This Row],[Lead time delivery (day)]],"over deliverry","Ontime")</f>
        <v>Ontime</v>
      </c>
      <c r="AC1263" s="195"/>
    </row>
    <row r="1264" spans="1:29" ht="14.25" x14ac:dyDescent="0.25">
      <c r="A1264" s="4">
        <f>ROW()-ROW(RawDataGenPO[[#Headers],[No.]])</f>
        <v>1263</v>
      </c>
      <c r="B1264" s="35" t="s">
        <v>18</v>
      </c>
      <c r="C1264" s="297">
        <v>45836</v>
      </c>
      <c r="F1264" s="73">
        <v>45836</v>
      </c>
      <c r="G1264" s="4" t="s">
        <v>2810</v>
      </c>
      <c r="H1264" s="4" t="s">
        <v>2811</v>
      </c>
      <c r="I1264" s="155">
        <v>45842</v>
      </c>
      <c r="J1264" s="157"/>
      <c r="K1264" s="157">
        <v>30</v>
      </c>
      <c r="L1264" s="4" t="s">
        <v>193</v>
      </c>
      <c r="M1264" s="35" t="s">
        <v>128</v>
      </c>
      <c r="N1264" s="35" t="s">
        <v>73</v>
      </c>
      <c r="O1264" s="3">
        <v>4</v>
      </c>
      <c r="P1264" s="124" t="s">
        <v>2812</v>
      </c>
      <c r="Q1264" s="40">
        <v>2</v>
      </c>
      <c r="R1264" s="4" t="s">
        <v>221</v>
      </c>
      <c r="S1264" s="113">
        <f>RawDataGenPO[[#This Row],[Total price]]/RawDataGenPO[[#This Row],[Qty'']]</f>
        <v>3705</v>
      </c>
      <c r="T1264" s="46">
        <v>7410</v>
      </c>
      <c r="U1264" s="16"/>
      <c r="V1264" s="35" t="s">
        <v>416</v>
      </c>
      <c r="W1264" s="146" t="s">
        <v>9</v>
      </c>
      <c r="X1264" s="4" t="s">
        <v>2813</v>
      </c>
      <c r="Y1264" s="14">
        <v>45846</v>
      </c>
      <c r="AA1264" s="191">
        <f>IF(RawDataGenPO[[#This Row],[Date Gen PO]]="","",RawDataGenPO[[#This Row],[Date recive bill]]-RawDataGenPO[[#This Row],[Date Gen PO]])</f>
        <v>4</v>
      </c>
      <c r="AB1264" s="192" t="str">
        <f>IF(RawDataGenPO[[#This Row],[GRN-PO date (Day)]]&gt;RawDataGenPO[[#This Row],[Lead time delivery (day)]],"over deliverry","Ontime")</f>
        <v>Ontime</v>
      </c>
      <c r="AC1264" s="195"/>
    </row>
    <row r="1265" spans="1:29" ht="14.25" x14ac:dyDescent="0.25">
      <c r="A1265" s="4">
        <f>ROW()-ROW(RawDataGenPO[[#Headers],[No.]])</f>
        <v>1264</v>
      </c>
      <c r="B1265" s="35" t="s">
        <v>18</v>
      </c>
      <c r="C1265" s="297">
        <v>45836</v>
      </c>
      <c r="F1265" s="73">
        <v>45836</v>
      </c>
      <c r="G1265" s="4" t="s">
        <v>2814</v>
      </c>
      <c r="H1265" s="4" t="s">
        <v>2815</v>
      </c>
      <c r="I1265" s="205">
        <v>45842</v>
      </c>
      <c r="J1265" s="157"/>
      <c r="K1265" s="157">
        <v>20</v>
      </c>
      <c r="L1265" s="4" t="s">
        <v>1273</v>
      </c>
      <c r="M1265" s="35" t="s">
        <v>623</v>
      </c>
      <c r="N1265" s="35" t="s">
        <v>23</v>
      </c>
      <c r="O1265" s="3">
        <v>5</v>
      </c>
      <c r="P1265" s="124" t="s">
        <v>2816</v>
      </c>
      <c r="Q1265" s="40">
        <v>50</v>
      </c>
      <c r="R1265" s="4" t="s">
        <v>221</v>
      </c>
      <c r="S1265" s="113">
        <f>RawDataGenPO[[#This Row],[Total price]]/RawDataGenPO[[#This Row],[Qty'']]</f>
        <v>160</v>
      </c>
      <c r="T1265" s="46">
        <v>8000</v>
      </c>
      <c r="U1265" s="16"/>
      <c r="V1265" s="35" t="s">
        <v>849</v>
      </c>
      <c r="W1265" s="146" t="s">
        <v>9</v>
      </c>
      <c r="X1265" s="4" t="s">
        <v>2817</v>
      </c>
      <c r="Y1265" s="14">
        <v>45852</v>
      </c>
      <c r="AA1265" s="191">
        <f>IF(RawDataGenPO[[#This Row],[Date Gen PO]]="","",RawDataGenPO[[#This Row],[Date recive bill]]-RawDataGenPO[[#This Row],[Date Gen PO]])</f>
        <v>10</v>
      </c>
      <c r="AB1265" s="192" t="str">
        <f>IF(RawDataGenPO[[#This Row],[GRN-PO date (Day)]]&gt;RawDataGenPO[[#This Row],[Lead time delivery (day)]],"over deliverry","Ontime")</f>
        <v>Ontime</v>
      </c>
      <c r="AC1265" s="195"/>
    </row>
    <row r="1266" spans="1:29" ht="42.75" x14ac:dyDescent="0.25">
      <c r="A1266" s="4">
        <f>ROW()-ROW(RawDataGenPO[[#Headers],[No.]])</f>
        <v>1265</v>
      </c>
      <c r="B1266" s="35" t="s">
        <v>18</v>
      </c>
      <c r="C1266" s="297">
        <v>45836</v>
      </c>
      <c r="F1266" s="73">
        <v>45836</v>
      </c>
      <c r="G1266" s="4" t="s">
        <v>2818</v>
      </c>
      <c r="H1266" s="4" t="s">
        <v>2819</v>
      </c>
      <c r="I1266" s="155">
        <v>45842</v>
      </c>
      <c r="J1266" s="157"/>
      <c r="K1266" s="157">
        <v>45</v>
      </c>
      <c r="L1266" s="4" t="s">
        <v>193</v>
      </c>
      <c r="M1266" s="35" t="s">
        <v>623</v>
      </c>
      <c r="N1266" s="35" t="s">
        <v>23</v>
      </c>
      <c r="O1266" s="3">
        <v>6</v>
      </c>
      <c r="P1266" s="124" t="s">
        <v>2820</v>
      </c>
      <c r="Q1266" s="40">
        <v>2</v>
      </c>
      <c r="R1266" s="4" t="s">
        <v>221</v>
      </c>
      <c r="S1266" s="113">
        <f>RawDataGenPO[[#This Row],[Total price]]/RawDataGenPO[[#This Row],[Qty'']]</f>
        <v>4216</v>
      </c>
      <c r="T1266" s="46">
        <v>8432</v>
      </c>
      <c r="U1266" s="16"/>
      <c r="V1266" s="35" t="s">
        <v>1042</v>
      </c>
      <c r="W1266" s="146" t="s">
        <v>9</v>
      </c>
      <c r="X1266" s="126" t="s">
        <v>2821</v>
      </c>
      <c r="Y1266" s="14">
        <v>45861</v>
      </c>
      <c r="AA1266" s="191">
        <f>IF(RawDataGenPO[[#This Row],[Date Gen PO]]="","",RawDataGenPO[[#This Row],[Date recive bill]]-RawDataGenPO[[#This Row],[Date Gen PO]])</f>
        <v>19</v>
      </c>
      <c r="AB1266" s="192" t="str">
        <f>IF(RawDataGenPO[[#This Row],[GRN-PO date (Day)]]&gt;RawDataGenPO[[#This Row],[Lead time delivery (day)]],"over deliverry","Ontime")</f>
        <v>Ontime</v>
      </c>
      <c r="AC1266" s="195"/>
    </row>
    <row r="1267" spans="1:29" ht="14.25" x14ac:dyDescent="0.25">
      <c r="A1267" s="4">
        <f>ROW()-ROW(RawDataGenPO[[#Headers],[No.]])</f>
        <v>1266</v>
      </c>
      <c r="B1267" s="35" t="s">
        <v>18</v>
      </c>
      <c r="C1267" s="297">
        <v>45836</v>
      </c>
      <c r="F1267" s="73">
        <v>45836</v>
      </c>
      <c r="G1267" s="4" t="s">
        <v>2822</v>
      </c>
      <c r="H1267" s="4" t="s">
        <v>2823</v>
      </c>
      <c r="I1267" s="155">
        <v>45840</v>
      </c>
      <c r="J1267" s="157"/>
      <c r="K1267" s="157">
        <v>30</v>
      </c>
      <c r="L1267" s="4" t="s">
        <v>1273</v>
      </c>
      <c r="M1267" s="35" t="s">
        <v>187</v>
      </c>
      <c r="N1267" s="35" t="s">
        <v>28</v>
      </c>
      <c r="O1267" s="3">
        <v>1</v>
      </c>
      <c r="P1267" s="176" t="s">
        <v>1131</v>
      </c>
      <c r="Q1267" s="40">
        <v>4</v>
      </c>
      <c r="R1267" s="4" t="s">
        <v>221</v>
      </c>
      <c r="S1267" s="113">
        <f>RawDataGenPO[[#This Row],[Total price]]/RawDataGenPO[[#This Row],[Qty'']]</f>
        <v>820</v>
      </c>
      <c r="T1267" s="46">
        <v>3280</v>
      </c>
      <c r="U1267" s="16"/>
      <c r="V1267" s="177" t="s">
        <v>2669</v>
      </c>
      <c r="W1267" s="146" t="s">
        <v>9</v>
      </c>
      <c r="X1267" s="4" t="s">
        <v>2824</v>
      </c>
      <c r="Y1267" s="14">
        <v>45847</v>
      </c>
      <c r="AA1267" s="191">
        <f>IF(RawDataGenPO[[#This Row],[Date Gen PO]]="","",RawDataGenPO[[#This Row],[Date recive bill]]-RawDataGenPO[[#This Row],[Date Gen PO]])</f>
        <v>7</v>
      </c>
      <c r="AB1267" s="192" t="str">
        <f>IF(RawDataGenPO[[#This Row],[GRN-PO date (Day)]]&gt;RawDataGenPO[[#This Row],[Lead time delivery (day)]],"over deliverry","Ontime")</f>
        <v>Ontime</v>
      </c>
      <c r="AC1267" s="195"/>
    </row>
    <row r="1268" spans="1:29" ht="14.25" x14ac:dyDescent="0.25">
      <c r="A1268" s="4">
        <f>ROW()-ROW(RawDataGenPO[[#Headers],[No.]])</f>
        <v>1267</v>
      </c>
      <c r="B1268" s="35" t="s">
        <v>18</v>
      </c>
      <c r="C1268" s="297">
        <v>45836</v>
      </c>
      <c r="F1268" s="73">
        <v>45836</v>
      </c>
      <c r="G1268" s="4" t="s">
        <v>2822</v>
      </c>
      <c r="H1268" s="4" t="s">
        <v>2825</v>
      </c>
      <c r="I1268" s="155">
        <v>45840</v>
      </c>
      <c r="J1268" s="157"/>
      <c r="K1268" s="157">
        <v>30</v>
      </c>
      <c r="L1268" s="4" t="s">
        <v>1273</v>
      </c>
      <c r="M1268" s="35" t="s">
        <v>187</v>
      </c>
      <c r="N1268" s="35" t="s">
        <v>28</v>
      </c>
      <c r="O1268" s="3">
        <v>2</v>
      </c>
      <c r="P1268" s="207" t="s">
        <v>2826</v>
      </c>
      <c r="Q1268" s="40">
        <v>2</v>
      </c>
      <c r="R1268" s="4" t="s">
        <v>221</v>
      </c>
      <c r="S1268" s="113">
        <f>RawDataGenPO[[#This Row],[Total price]]/RawDataGenPO[[#This Row],[Qty'']]</f>
        <v>670</v>
      </c>
      <c r="T1268" s="46">
        <v>1340</v>
      </c>
      <c r="U1268" s="16"/>
      <c r="V1268" s="218" t="s">
        <v>542</v>
      </c>
      <c r="W1268" s="146" t="s">
        <v>9</v>
      </c>
      <c r="X1268" s="4" t="s">
        <v>2827</v>
      </c>
      <c r="Y1268" s="14">
        <v>45848</v>
      </c>
      <c r="AA1268" s="191">
        <f>IF(RawDataGenPO[[#This Row],[Date Gen PO]]="","",RawDataGenPO[[#This Row],[Date recive bill]]-RawDataGenPO[[#This Row],[Date Gen PO]])</f>
        <v>8</v>
      </c>
      <c r="AB1268" s="192" t="str">
        <f>IF(RawDataGenPO[[#This Row],[GRN-PO date (Day)]]&gt;RawDataGenPO[[#This Row],[Lead time delivery (day)]],"over deliverry","Ontime")</f>
        <v>Ontime</v>
      </c>
      <c r="AC1268" s="195"/>
    </row>
    <row r="1269" spans="1:29" ht="14.25" x14ac:dyDescent="0.25">
      <c r="A1269" s="4">
        <f>ROW()-ROW(RawDataGenPO[[#Headers],[No.]])</f>
        <v>1268</v>
      </c>
      <c r="B1269" s="35" t="s">
        <v>18</v>
      </c>
      <c r="C1269" s="297">
        <v>45836</v>
      </c>
      <c r="F1269" s="73">
        <v>45836</v>
      </c>
      <c r="G1269" s="4" t="s">
        <v>2822</v>
      </c>
      <c r="H1269" s="4" t="s">
        <v>2823</v>
      </c>
      <c r="I1269" s="155">
        <v>45840</v>
      </c>
      <c r="J1269" s="157"/>
      <c r="K1269" s="157">
        <v>30</v>
      </c>
      <c r="L1269" s="4" t="s">
        <v>1273</v>
      </c>
      <c r="M1269" s="35" t="s">
        <v>187</v>
      </c>
      <c r="N1269" s="35" t="s">
        <v>28</v>
      </c>
      <c r="O1269" s="3">
        <v>3</v>
      </c>
      <c r="P1269" s="176" t="s">
        <v>2828</v>
      </c>
      <c r="Q1269" s="40">
        <v>2</v>
      </c>
      <c r="R1269" s="4" t="s">
        <v>221</v>
      </c>
      <c r="S1269" s="113">
        <f>RawDataGenPO[[#This Row],[Total price]]/RawDataGenPO[[#This Row],[Qty'']]</f>
        <v>1250</v>
      </c>
      <c r="T1269" s="46">
        <v>2500</v>
      </c>
      <c r="U1269" s="16"/>
      <c r="V1269" s="177" t="s">
        <v>2669</v>
      </c>
      <c r="W1269" s="146" t="s">
        <v>9</v>
      </c>
      <c r="X1269" s="4" t="s">
        <v>2824</v>
      </c>
      <c r="Y1269" s="14">
        <v>45847</v>
      </c>
      <c r="AA1269" s="191">
        <f>IF(RawDataGenPO[[#This Row],[Date Gen PO]]="","",RawDataGenPO[[#This Row],[Date recive bill]]-RawDataGenPO[[#This Row],[Date Gen PO]])</f>
        <v>7</v>
      </c>
      <c r="AB1269" s="192" t="str">
        <f>IF(RawDataGenPO[[#This Row],[GRN-PO date (Day)]]&gt;RawDataGenPO[[#This Row],[Lead time delivery (day)]],"over deliverry","Ontime")</f>
        <v>Ontime</v>
      </c>
      <c r="AC1269" s="195"/>
    </row>
    <row r="1270" spans="1:29" ht="14.25" x14ac:dyDescent="0.25">
      <c r="A1270" s="4">
        <f>ROW()-ROW(RawDataGenPO[[#Headers],[No.]])</f>
        <v>1269</v>
      </c>
      <c r="B1270" s="35" t="s">
        <v>18</v>
      </c>
      <c r="C1270" s="297">
        <v>45836</v>
      </c>
      <c r="F1270" s="73">
        <v>45836</v>
      </c>
      <c r="G1270" s="4" t="s">
        <v>2822</v>
      </c>
      <c r="H1270" s="4" t="s">
        <v>2823</v>
      </c>
      <c r="I1270" s="155">
        <v>45840</v>
      </c>
      <c r="J1270" s="157"/>
      <c r="K1270" s="157">
        <v>30</v>
      </c>
      <c r="L1270" s="4" t="s">
        <v>1273</v>
      </c>
      <c r="M1270" s="35" t="s">
        <v>187</v>
      </c>
      <c r="N1270" s="35" t="s">
        <v>28</v>
      </c>
      <c r="O1270" s="3">
        <v>4</v>
      </c>
      <c r="P1270" s="176" t="s">
        <v>2829</v>
      </c>
      <c r="Q1270" s="40">
        <v>2</v>
      </c>
      <c r="R1270" s="4" t="s">
        <v>221</v>
      </c>
      <c r="S1270" s="113">
        <f>RawDataGenPO[[#This Row],[Total price]]/RawDataGenPO[[#This Row],[Qty'']]</f>
        <v>620</v>
      </c>
      <c r="T1270" s="46">
        <v>1240</v>
      </c>
      <c r="U1270" s="16"/>
      <c r="V1270" s="177" t="s">
        <v>2669</v>
      </c>
      <c r="W1270" s="146" t="s">
        <v>9</v>
      </c>
      <c r="X1270" s="4" t="s">
        <v>2824</v>
      </c>
      <c r="Y1270" s="14">
        <v>45847</v>
      </c>
      <c r="AA1270" s="191">
        <f>IF(RawDataGenPO[[#This Row],[Date Gen PO]]="","",RawDataGenPO[[#This Row],[Date recive bill]]-RawDataGenPO[[#This Row],[Date Gen PO]])</f>
        <v>7</v>
      </c>
      <c r="AB1270" s="192" t="str">
        <f>IF(RawDataGenPO[[#This Row],[GRN-PO date (Day)]]&gt;RawDataGenPO[[#This Row],[Lead time delivery (day)]],"over deliverry","Ontime")</f>
        <v>Ontime</v>
      </c>
      <c r="AC1270" s="195"/>
    </row>
    <row r="1271" spans="1:29" ht="14.25" x14ac:dyDescent="0.25">
      <c r="A1271" s="4">
        <f>ROW()-ROW(RawDataGenPO[[#Headers],[No.]])</f>
        <v>1270</v>
      </c>
      <c r="B1271" s="35" t="s">
        <v>18</v>
      </c>
      <c r="C1271" s="297">
        <v>45836</v>
      </c>
      <c r="F1271" s="73">
        <v>45836</v>
      </c>
      <c r="G1271" s="4" t="s">
        <v>2822</v>
      </c>
      <c r="H1271" s="4" t="s">
        <v>2825</v>
      </c>
      <c r="I1271" s="155">
        <v>45840</v>
      </c>
      <c r="J1271" s="157"/>
      <c r="K1271" s="157">
        <v>30</v>
      </c>
      <c r="L1271" s="4" t="s">
        <v>1273</v>
      </c>
      <c r="M1271" s="35" t="s">
        <v>187</v>
      </c>
      <c r="N1271" s="35" t="s">
        <v>28</v>
      </c>
      <c r="O1271" s="3">
        <v>5</v>
      </c>
      <c r="P1271" s="207" t="s">
        <v>1135</v>
      </c>
      <c r="Q1271" s="40">
        <v>6</v>
      </c>
      <c r="R1271" s="4" t="s">
        <v>221</v>
      </c>
      <c r="S1271" s="113">
        <f>RawDataGenPO[[#This Row],[Total price]]/RawDataGenPO[[#This Row],[Qty'']]</f>
        <v>285</v>
      </c>
      <c r="T1271" s="46">
        <v>1710</v>
      </c>
      <c r="U1271" s="16"/>
      <c r="V1271" s="218" t="s">
        <v>542</v>
      </c>
      <c r="W1271" s="146" t="s">
        <v>9</v>
      </c>
      <c r="X1271" s="4" t="s">
        <v>2827</v>
      </c>
      <c r="Y1271" s="14">
        <v>45848</v>
      </c>
      <c r="AA1271" s="191">
        <f>IF(RawDataGenPO[[#This Row],[Date Gen PO]]="","",RawDataGenPO[[#This Row],[Date recive bill]]-RawDataGenPO[[#This Row],[Date Gen PO]])</f>
        <v>8</v>
      </c>
      <c r="AB1271" s="192" t="str">
        <f>IF(RawDataGenPO[[#This Row],[GRN-PO date (Day)]]&gt;RawDataGenPO[[#This Row],[Lead time delivery (day)]],"over deliverry","Ontime")</f>
        <v>Ontime</v>
      </c>
      <c r="AC1271" s="195"/>
    </row>
    <row r="1272" spans="1:29" ht="14.25" x14ac:dyDescent="0.25">
      <c r="A1272" s="4">
        <f>ROW()-ROW(RawDataGenPO[[#Headers],[No.]])</f>
        <v>1271</v>
      </c>
      <c r="B1272" s="35" t="s">
        <v>18</v>
      </c>
      <c r="C1272" s="297">
        <v>45836</v>
      </c>
      <c r="F1272" s="73">
        <v>45836</v>
      </c>
      <c r="G1272" s="4" t="s">
        <v>2822</v>
      </c>
      <c r="H1272" s="4" t="s">
        <v>2825</v>
      </c>
      <c r="I1272" s="155">
        <v>45840</v>
      </c>
      <c r="J1272" s="157"/>
      <c r="K1272" s="157">
        <v>30</v>
      </c>
      <c r="L1272" s="4" t="s">
        <v>1273</v>
      </c>
      <c r="M1272" s="35" t="s">
        <v>187</v>
      </c>
      <c r="N1272" s="35" t="s">
        <v>28</v>
      </c>
      <c r="O1272" s="3">
        <v>6</v>
      </c>
      <c r="P1272" s="207" t="s">
        <v>2830</v>
      </c>
      <c r="Q1272" s="40">
        <v>1</v>
      </c>
      <c r="R1272" s="4" t="s">
        <v>221</v>
      </c>
      <c r="S1272" s="113">
        <f>RawDataGenPO[[#This Row],[Total price]]/RawDataGenPO[[#This Row],[Qty'']]</f>
        <v>170</v>
      </c>
      <c r="T1272" s="46">
        <v>170</v>
      </c>
      <c r="U1272" s="16"/>
      <c r="V1272" s="218" t="s">
        <v>542</v>
      </c>
      <c r="W1272" s="146" t="s">
        <v>9</v>
      </c>
      <c r="X1272" s="4" t="s">
        <v>2827</v>
      </c>
      <c r="Y1272" s="14">
        <v>45848</v>
      </c>
      <c r="AA1272" s="191">
        <f>IF(RawDataGenPO[[#This Row],[Date Gen PO]]="","",RawDataGenPO[[#This Row],[Date recive bill]]-RawDataGenPO[[#This Row],[Date Gen PO]])</f>
        <v>8</v>
      </c>
      <c r="AB1272" s="192" t="str">
        <f>IF(RawDataGenPO[[#This Row],[GRN-PO date (Day)]]&gt;RawDataGenPO[[#This Row],[Lead time delivery (day)]],"over deliverry","Ontime")</f>
        <v>Ontime</v>
      </c>
      <c r="AC1272" s="195"/>
    </row>
    <row r="1273" spans="1:29" ht="214.5" customHeight="1" x14ac:dyDescent="0.25">
      <c r="A1273" s="4">
        <f>ROW()-ROW(RawDataGenPO[[#Headers],[No.]])</f>
        <v>1272</v>
      </c>
      <c r="B1273" s="35" t="s">
        <v>18</v>
      </c>
      <c r="C1273" s="297">
        <v>45836</v>
      </c>
      <c r="F1273" s="73">
        <v>45836</v>
      </c>
      <c r="G1273" s="4" t="s">
        <v>2831</v>
      </c>
      <c r="H1273" s="4" t="s">
        <v>2832</v>
      </c>
      <c r="I1273" s="155">
        <v>45842</v>
      </c>
      <c r="J1273" s="157"/>
      <c r="K1273" s="157">
        <v>45</v>
      </c>
      <c r="L1273" s="4" t="s">
        <v>193</v>
      </c>
      <c r="M1273" s="35" t="s">
        <v>128</v>
      </c>
      <c r="N1273" s="35" t="s">
        <v>26</v>
      </c>
      <c r="O1273" s="3">
        <v>1</v>
      </c>
      <c r="P1273" s="124" t="s">
        <v>2833</v>
      </c>
      <c r="Q1273" s="40">
        <v>1</v>
      </c>
      <c r="R1273" s="4" t="s">
        <v>481</v>
      </c>
      <c r="S1273" s="113">
        <f>RawDataGenPO[[#This Row],[Total price]]/RawDataGenPO[[#This Row],[Qty'']]</f>
        <v>108000</v>
      </c>
      <c r="T1273" s="46">
        <v>108000</v>
      </c>
      <c r="U1273" s="16"/>
      <c r="V1273" s="35" t="s">
        <v>2834</v>
      </c>
      <c r="W1273" s="146" t="s">
        <v>9</v>
      </c>
      <c r="X1273" s="4" t="s">
        <v>2835</v>
      </c>
      <c r="Y1273" s="14">
        <v>45863</v>
      </c>
      <c r="AA1273" s="191">
        <f>IF(RawDataGenPO[[#This Row],[Date Gen PO]]="","",RawDataGenPO[[#This Row],[Date recive bill]]-RawDataGenPO[[#This Row],[Date Gen PO]])</f>
        <v>21</v>
      </c>
      <c r="AB1273" s="192" t="str">
        <f>IF(RawDataGenPO[[#This Row],[GRN-PO date (Day)]]&gt;RawDataGenPO[[#This Row],[Lead time delivery (day)]],"over deliverry","Ontime")</f>
        <v>Ontime</v>
      </c>
      <c r="AC1273" s="195"/>
    </row>
    <row r="1274" spans="1:29" ht="99.75" x14ac:dyDescent="0.25">
      <c r="A1274" s="4">
        <f>ROW()-ROW(RawDataGenPO[[#Headers],[No.]])</f>
        <v>1273</v>
      </c>
      <c r="B1274" s="35" t="s">
        <v>18</v>
      </c>
      <c r="C1274" s="297">
        <v>45839</v>
      </c>
      <c r="F1274" s="73">
        <v>45839</v>
      </c>
      <c r="G1274" s="4" t="s">
        <v>2836</v>
      </c>
      <c r="H1274" s="4" t="s">
        <v>2837</v>
      </c>
      <c r="I1274" s="155">
        <v>45858</v>
      </c>
      <c r="J1274" s="157"/>
      <c r="K1274" s="157">
        <v>60</v>
      </c>
      <c r="L1274" s="73" t="s">
        <v>2838</v>
      </c>
      <c r="M1274" s="35" t="s">
        <v>30</v>
      </c>
      <c r="N1274" s="35" t="s">
        <v>22</v>
      </c>
      <c r="O1274" s="3">
        <v>1</v>
      </c>
      <c r="P1274" s="124" t="s">
        <v>2839</v>
      </c>
      <c r="Q1274" s="40">
        <v>1</v>
      </c>
      <c r="R1274" s="4" t="s">
        <v>1776</v>
      </c>
      <c r="S1274" s="113">
        <f>RawDataGenPO[[#This Row],[Total price]]/RawDataGenPO[[#This Row],[Qty'']]</f>
        <v>2750</v>
      </c>
      <c r="T1274" s="46">
        <v>2750</v>
      </c>
      <c r="U1274" s="16"/>
      <c r="V1274" s="35" t="s">
        <v>2840</v>
      </c>
      <c r="W1274" s="146" t="s">
        <v>9</v>
      </c>
      <c r="X1274" s="4" t="s">
        <v>2841</v>
      </c>
      <c r="Y1274" s="14">
        <v>45884</v>
      </c>
      <c r="AA1274" s="191">
        <f>IF(RawDataGenPO[[#This Row],[Date Gen PO]]="","",RawDataGenPO[[#This Row],[Date recive bill]]-RawDataGenPO[[#This Row],[Date Gen PO]])</f>
        <v>26</v>
      </c>
      <c r="AB1274" s="192" t="str">
        <f>IF(RawDataGenPO[[#This Row],[GRN-PO date (Day)]]&gt;RawDataGenPO[[#This Row],[Lead time delivery (day)]],"over deliverry","Ontime")</f>
        <v>Ontime</v>
      </c>
      <c r="AC1274" s="195"/>
    </row>
    <row r="1275" spans="1:29" ht="99.75" x14ac:dyDescent="0.25">
      <c r="A1275" s="4">
        <f>ROW()-ROW(RawDataGenPO[[#Headers],[No.]])</f>
        <v>1274</v>
      </c>
      <c r="B1275" s="35" t="s">
        <v>18</v>
      </c>
      <c r="C1275" s="297">
        <v>45839</v>
      </c>
      <c r="F1275" s="73">
        <v>45839</v>
      </c>
      <c r="G1275" s="4" t="s">
        <v>2836</v>
      </c>
      <c r="H1275" s="4" t="s">
        <v>2837</v>
      </c>
      <c r="I1275" s="155">
        <v>45858</v>
      </c>
      <c r="J1275" s="157"/>
      <c r="K1275" s="157">
        <v>60</v>
      </c>
      <c r="L1275" s="4" t="s">
        <v>2842</v>
      </c>
      <c r="M1275" s="35" t="s">
        <v>30</v>
      </c>
      <c r="N1275" s="35" t="s">
        <v>22</v>
      </c>
      <c r="O1275" s="3">
        <v>2</v>
      </c>
      <c r="P1275" s="124" t="s">
        <v>2839</v>
      </c>
      <c r="Q1275" s="40">
        <v>1</v>
      </c>
      <c r="R1275" s="4" t="s">
        <v>1776</v>
      </c>
      <c r="S1275" s="113">
        <f>RawDataGenPO[[#This Row],[Total price]]/RawDataGenPO[[#This Row],[Qty'']]</f>
        <v>250</v>
      </c>
      <c r="T1275" s="46">
        <v>250</v>
      </c>
      <c r="U1275" s="16"/>
      <c r="V1275" s="35" t="s">
        <v>2840</v>
      </c>
      <c r="W1275" s="146" t="s">
        <v>9</v>
      </c>
      <c r="X1275" s="4" t="s">
        <v>2841</v>
      </c>
      <c r="Y1275" s="14">
        <v>45884</v>
      </c>
      <c r="AA1275" s="191">
        <f>IF(RawDataGenPO[[#This Row],[Date Gen PO]]="","",RawDataGenPO[[#This Row],[Date recive bill]]-RawDataGenPO[[#This Row],[Date Gen PO]])</f>
        <v>26</v>
      </c>
      <c r="AB1275" s="192" t="str">
        <f>IF(RawDataGenPO[[#This Row],[GRN-PO date (Day)]]&gt;RawDataGenPO[[#This Row],[Lead time delivery (day)]],"over deliverry","Ontime")</f>
        <v>Ontime</v>
      </c>
      <c r="AC1275" s="195"/>
    </row>
    <row r="1276" spans="1:29" ht="71.25" x14ac:dyDescent="0.25">
      <c r="A1276" s="4">
        <f>ROW()-ROW(RawDataGenPO[[#Headers],[No.]])</f>
        <v>1275</v>
      </c>
      <c r="B1276" s="35" t="s">
        <v>18</v>
      </c>
      <c r="C1276" s="297">
        <v>45839</v>
      </c>
      <c r="F1276" s="73">
        <v>45839</v>
      </c>
      <c r="G1276" s="4" t="s">
        <v>2843</v>
      </c>
      <c r="H1276" s="4" t="s">
        <v>2844</v>
      </c>
      <c r="I1276" s="155">
        <v>45854</v>
      </c>
      <c r="J1276" s="219"/>
      <c r="K1276" s="153">
        <v>30</v>
      </c>
      <c r="L1276" s="4" t="s">
        <v>193</v>
      </c>
      <c r="M1276" s="35" t="s">
        <v>623</v>
      </c>
      <c r="N1276" s="35" t="s">
        <v>23</v>
      </c>
      <c r="O1276" s="3">
        <v>1</v>
      </c>
      <c r="P1276" s="124" t="s">
        <v>2845</v>
      </c>
      <c r="Q1276" s="40">
        <v>2</v>
      </c>
      <c r="R1276" s="4" t="s">
        <v>221</v>
      </c>
      <c r="S1276" s="41">
        <f>RawDataGenPO[[#This Row],[Total price]]/RawDataGenPO[[#This Row],[Qty'']]</f>
        <v>2100</v>
      </c>
      <c r="T1276" s="46">
        <v>4200</v>
      </c>
      <c r="U1276" s="16"/>
      <c r="V1276" s="35" t="s">
        <v>849</v>
      </c>
      <c r="W1276" s="146" t="s">
        <v>9</v>
      </c>
      <c r="X1276" s="4" t="s">
        <v>2846</v>
      </c>
      <c r="Y1276" s="14">
        <v>45855</v>
      </c>
      <c r="Z1276" s="112"/>
      <c r="AA1276" s="191">
        <f>IF(RawDataGenPO[[#This Row],[Date Gen PO]]="","",RawDataGenPO[[#This Row],[Date recive bill]]-RawDataGenPO[[#This Row],[Date Gen PO]])</f>
        <v>1</v>
      </c>
      <c r="AB1276" s="192" t="str">
        <f>IF(RawDataGenPO[[#This Row],[GRN-PO date (Day)]]&gt;RawDataGenPO[[#This Row],[Lead time delivery (day)]],"over deliverry","Ontime")</f>
        <v>Ontime</v>
      </c>
      <c r="AC1276" s="195"/>
    </row>
    <row r="1277" spans="1:29" ht="71.25" x14ac:dyDescent="0.25">
      <c r="A1277" s="4">
        <f>ROW()-ROW(RawDataGenPO[[#Headers],[No.]])</f>
        <v>1276</v>
      </c>
      <c r="B1277" s="35" t="s">
        <v>18</v>
      </c>
      <c r="C1277" s="297">
        <v>45839</v>
      </c>
      <c r="F1277" s="73">
        <v>45839</v>
      </c>
      <c r="G1277" s="4" t="s">
        <v>2843</v>
      </c>
      <c r="H1277" s="4" t="s">
        <v>2844</v>
      </c>
      <c r="I1277" s="155">
        <v>45854</v>
      </c>
      <c r="J1277" s="219"/>
      <c r="K1277" s="153">
        <v>30</v>
      </c>
      <c r="L1277" s="4" t="s">
        <v>193</v>
      </c>
      <c r="M1277" s="35" t="s">
        <v>623</v>
      </c>
      <c r="N1277" s="35" t="s">
        <v>23</v>
      </c>
      <c r="O1277" s="3">
        <v>2</v>
      </c>
      <c r="P1277" s="124" t="s">
        <v>2847</v>
      </c>
      <c r="Q1277" s="40">
        <v>2</v>
      </c>
      <c r="R1277" s="4" t="s">
        <v>221</v>
      </c>
      <c r="S1277" s="41">
        <f>RawDataGenPO[[#This Row],[Total price]]/RawDataGenPO[[#This Row],[Qty'']]</f>
        <v>1700</v>
      </c>
      <c r="T1277" s="46">
        <v>3400</v>
      </c>
      <c r="U1277" s="16"/>
      <c r="V1277" s="35" t="s">
        <v>849</v>
      </c>
      <c r="W1277" s="146" t="s">
        <v>9</v>
      </c>
      <c r="X1277" s="4" t="s">
        <v>2846</v>
      </c>
      <c r="Y1277" s="14">
        <v>45855</v>
      </c>
      <c r="Z1277" s="112"/>
      <c r="AA1277" s="191">
        <f>IF(RawDataGenPO[[#This Row],[Date Gen PO]]="","",RawDataGenPO[[#This Row],[Date recive bill]]-RawDataGenPO[[#This Row],[Date Gen PO]])</f>
        <v>1</v>
      </c>
      <c r="AB1277" s="192" t="str">
        <f>IF(RawDataGenPO[[#This Row],[GRN-PO date (Day)]]&gt;RawDataGenPO[[#This Row],[Lead time delivery (day)]],"over deliverry","Ontime")</f>
        <v>Ontime</v>
      </c>
      <c r="AC1277" s="195"/>
    </row>
    <row r="1278" spans="1:29" ht="14.25" x14ac:dyDescent="0.25">
      <c r="A1278" s="4">
        <f>ROW()-ROW(RawDataGenPO[[#Headers],[No.]])</f>
        <v>1277</v>
      </c>
      <c r="B1278" s="35" t="s">
        <v>16</v>
      </c>
      <c r="C1278" s="297">
        <v>45839</v>
      </c>
      <c r="F1278" s="73">
        <v>45839</v>
      </c>
      <c r="G1278" s="4" t="s">
        <v>2848</v>
      </c>
      <c r="H1278" s="4" t="s">
        <v>2849</v>
      </c>
      <c r="I1278" s="155">
        <v>45858</v>
      </c>
      <c r="J1278" s="219"/>
      <c r="K1278" s="153">
        <v>60</v>
      </c>
      <c r="L1278" s="4" t="s">
        <v>2274</v>
      </c>
      <c r="M1278" s="35" t="s">
        <v>168</v>
      </c>
      <c r="N1278" s="35" t="s">
        <v>20</v>
      </c>
      <c r="O1278" s="3">
        <v>1</v>
      </c>
      <c r="P1278" s="35" t="s">
        <v>2850</v>
      </c>
      <c r="Q1278" s="40">
        <v>1</v>
      </c>
      <c r="R1278" s="4" t="s">
        <v>1776</v>
      </c>
      <c r="S1278" s="41">
        <f>RawDataGenPO[[#This Row],[Total price]]/RawDataGenPO[[#This Row],[Qty'']]</f>
        <v>1500</v>
      </c>
      <c r="T1278" s="46">
        <v>1500</v>
      </c>
      <c r="U1278" s="16"/>
      <c r="V1278" s="35" t="s">
        <v>1139</v>
      </c>
      <c r="W1278" s="146" t="s">
        <v>9</v>
      </c>
      <c r="X1278" s="4" t="s">
        <v>2851</v>
      </c>
      <c r="Y1278" s="14">
        <v>45891</v>
      </c>
      <c r="Z1278" s="112"/>
      <c r="AA1278" s="191">
        <f>IF(RawDataGenPO[[#This Row],[Date Gen PO]]="","",RawDataGenPO[[#This Row],[Date recive bill]]-RawDataGenPO[[#This Row],[Date Gen PO]])</f>
        <v>33</v>
      </c>
      <c r="AB1278" s="192" t="str">
        <f>IF(RawDataGenPO[[#This Row],[GRN-PO date (Day)]]&gt;RawDataGenPO[[#This Row],[Lead time delivery (day)]],"over deliverry","Ontime")</f>
        <v>Ontime</v>
      </c>
      <c r="AC1278" s="195"/>
    </row>
    <row r="1279" spans="1:29" ht="14.25" x14ac:dyDescent="0.25">
      <c r="A1279" s="4">
        <f>ROW()-ROW(RawDataGenPO[[#Headers],[No.]])</f>
        <v>1278</v>
      </c>
      <c r="B1279" s="35" t="s">
        <v>16</v>
      </c>
      <c r="C1279" s="297">
        <v>45839</v>
      </c>
      <c r="F1279" s="73">
        <v>45839</v>
      </c>
      <c r="G1279" s="4" t="s">
        <v>2848</v>
      </c>
      <c r="H1279" s="4" t="s">
        <v>2849</v>
      </c>
      <c r="I1279" s="155">
        <v>45858</v>
      </c>
      <c r="J1279" s="219"/>
      <c r="K1279" s="153">
        <v>60</v>
      </c>
      <c r="L1279" s="4" t="s">
        <v>2274</v>
      </c>
      <c r="M1279" s="35" t="s">
        <v>168</v>
      </c>
      <c r="N1279" s="35" t="s">
        <v>20</v>
      </c>
      <c r="O1279" s="3">
        <v>2</v>
      </c>
      <c r="P1279" s="124" t="s">
        <v>2852</v>
      </c>
      <c r="Q1279" s="40">
        <v>1</v>
      </c>
      <c r="R1279" s="4" t="s">
        <v>1776</v>
      </c>
      <c r="S1279" s="41">
        <f>RawDataGenPO[[#This Row],[Total price]]/RawDataGenPO[[#This Row],[Qty'']]</f>
        <v>8500</v>
      </c>
      <c r="T1279" s="46">
        <v>8500</v>
      </c>
      <c r="U1279" s="16"/>
      <c r="V1279" s="35" t="s">
        <v>1139</v>
      </c>
      <c r="W1279" s="146" t="s">
        <v>9</v>
      </c>
      <c r="X1279" s="4" t="s">
        <v>2851</v>
      </c>
      <c r="Y1279" s="14">
        <v>45891</v>
      </c>
      <c r="Z1279" s="112"/>
      <c r="AA1279" s="191">
        <f>IF(RawDataGenPO[[#This Row],[Date Gen PO]]="","",RawDataGenPO[[#This Row],[Date recive bill]]-RawDataGenPO[[#This Row],[Date Gen PO]])</f>
        <v>33</v>
      </c>
      <c r="AB1279" s="192" t="str">
        <f>IF(RawDataGenPO[[#This Row],[GRN-PO date (Day)]]&gt;RawDataGenPO[[#This Row],[Lead time delivery (day)]],"over deliverry","Ontime")</f>
        <v>Ontime</v>
      </c>
      <c r="AC1279" s="195"/>
    </row>
    <row r="1280" spans="1:29" ht="14.25" x14ac:dyDescent="0.25">
      <c r="A1280" s="4">
        <f>ROW()-ROW(RawDataGenPO[[#Headers],[No.]])</f>
        <v>1279</v>
      </c>
      <c r="B1280" s="35" t="s">
        <v>16</v>
      </c>
      <c r="C1280" s="297">
        <v>45839</v>
      </c>
      <c r="F1280" s="73">
        <v>45839</v>
      </c>
      <c r="G1280" s="4" t="s">
        <v>2848</v>
      </c>
      <c r="H1280" s="4" t="s">
        <v>2849</v>
      </c>
      <c r="I1280" s="155">
        <v>45858</v>
      </c>
      <c r="J1280" s="219"/>
      <c r="K1280" s="153">
        <v>60</v>
      </c>
      <c r="L1280" s="4" t="s">
        <v>2274</v>
      </c>
      <c r="M1280" s="35" t="s">
        <v>168</v>
      </c>
      <c r="N1280" s="35" t="s">
        <v>20</v>
      </c>
      <c r="O1280" s="3">
        <v>3</v>
      </c>
      <c r="P1280" s="124" t="s">
        <v>2154</v>
      </c>
      <c r="Q1280" s="40">
        <v>1</v>
      </c>
      <c r="R1280" s="4" t="s">
        <v>1776</v>
      </c>
      <c r="S1280" s="41">
        <f>RawDataGenPO[[#This Row],[Total price]]/RawDataGenPO[[#This Row],[Qty'']]</f>
        <v>5000</v>
      </c>
      <c r="T1280" s="46">
        <v>5000</v>
      </c>
      <c r="U1280" s="16"/>
      <c r="V1280" s="35" t="s">
        <v>1139</v>
      </c>
      <c r="W1280" s="146" t="s">
        <v>9</v>
      </c>
      <c r="X1280" s="4" t="s">
        <v>2851</v>
      </c>
      <c r="Y1280" s="14">
        <v>45891</v>
      </c>
      <c r="Z1280" s="112"/>
      <c r="AA1280" s="191">
        <f>IF(RawDataGenPO[[#This Row],[Date Gen PO]]="","",RawDataGenPO[[#This Row],[Date recive bill]]-RawDataGenPO[[#This Row],[Date Gen PO]])</f>
        <v>33</v>
      </c>
      <c r="AB1280" s="192" t="str">
        <f>IF(RawDataGenPO[[#This Row],[GRN-PO date (Day)]]&gt;RawDataGenPO[[#This Row],[Lead time delivery (day)]],"over deliverry","Ontime")</f>
        <v>Ontime</v>
      </c>
      <c r="AC1280" s="195"/>
    </row>
    <row r="1281" spans="1:29" ht="14.25" x14ac:dyDescent="0.25">
      <c r="A1281" s="4">
        <f>ROW()-ROW(RawDataGenPO[[#Headers],[No.]])</f>
        <v>1280</v>
      </c>
      <c r="B1281" s="35" t="s">
        <v>16</v>
      </c>
      <c r="C1281" s="297">
        <v>45839</v>
      </c>
      <c r="F1281" s="73">
        <v>45839</v>
      </c>
      <c r="G1281" s="4" t="s">
        <v>2848</v>
      </c>
      <c r="H1281" s="4" t="s">
        <v>2849</v>
      </c>
      <c r="I1281" s="155">
        <v>45858</v>
      </c>
      <c r="J1281" s="219"/>
      <c r="K1281" s="153">
        <v>60</v>
      </c>
      <c r="L1281" s="4" t="s">
        <v>2274</v>
      </c>
      <c r="M1281" s="35" t="s">
        <v>168</v>
      </c>
      <c r="N1281" s="35" t="s">
        <v>20</v>
      </c>
      <c r="O1281" s="3">
        <v>4</v>
      </c>
      <c r="P1281" s="124" t="s">
        <v>2853</v>
      </c>
      <c r="Q1281" s="40">
        <v>1</v>
      </c>
      <c r="R1281" s="4" t="s">
        <v>1776</v>
      </c>
      <c r="S1281" s="41">
        <f>RawDataGenPO[[#This Row],[Total price]]/RawDataGenPO[[#This Row],[Qty'']]</f>
        <v>1500</v>
      </c>
      <c r="T1281" s="46">
        <v>1500</v>
      </c>
      <c r="U1281" s="16"/>
      <c r="V1281" s="35" t="s">
        <v>1139</v>
      </c>
      <c r="W1281" s="146" t="s">
        <v>9</v>
      </c>
      <c r="X1281" s="4" t="s">
        <v>2851</v>
      </c>
      <c r="Y1281" s="14">
        <v>45891</v>
      </c>
      <c r="Z1281" s="112"/>
      <c r="AA1281" s="191">
        <f>IF(RawDataGenPO[[#This Row],[Date Gen PO]]="","",RawDataGenPO[[#This Row],[Date recive bill]]-RawDataGenPO[[#This Row],[Date Gen PO]])</f>
        <v>33</v>
      </c>
      <c r="AB1281" s="192" t="str">
        <f>IF(RawDataGenPO[[#This Row],[GRN-PO date (Day)]]&gt;RawDataGenPO[[#This Row],[Lead time delivery (day)]],"over deliverry","Ontime")</f>
        <v>Ontime</v>
      </c>
      <c r="AC1281" s="195"/>
    </row>
    <row r="1282" spans="1:29" ht="142.5" x14ac:dyDescent="0.25">
      <c r="A1282" s="4">
        <f>ROW()-ROW(RawDataGenPO[[#Headers],[No.]])</f>
        <v>1281</v>
      </c>
      <c r="B1282" s="35" t="s">
        <v>16</v>
      </c>
      <c r="C1282" s="297">
        <v>45839</v>
      </c>
      <c r="F1282" s="73">
        <v>45839</v>
      </c>
      <c r="G1282" s="4" t="s">
        <v>2854</v>
      </c>
      <c r="H1282" s="4" t="s">
        <v>2855</v>
      </c>
      <c r="I1282" s="155">
        <v>45858</v>
      </c>
      <c r="J1282" s="219"/>
      <c r="K1282" s="153">
        <v>30</v>
      </c>
      <c r="L1282" s="4" t="s">
        <v>308</v>
      </c>
      <c r="M1282" s="35" t="s">
        <v>30</v>
      </c>
      <c r="N1282" s="35" t="s">
        <v>30</v>
      </c>
      <c r="O1282" s="3">
        <v>1</v>
      </c>
      <c r="P1282" s="124" t="s">
        <v>2856</v>
      </c>
      <c r="S1282" s="41" t="e">
        <f>RawDataGenPO[[#This Row],[Total price]]/RawDataGenPO[[#This Row],[Qty'']]</f>
        <v>#DIV/0!</v>
      </c>
      <c r="U1282" s="16"/>
      <c r="V1282" s="35" t="s">
        <v>2148</v>
      </c>
      <c r="W1282" s="146" t="s">
        <v>9</v>
      </c>
      <c r="X1282" s="4" t="s">
        <v>2857</v>
      </c>
      <c r="Y1282" s="14">
        <v>45874</v>
      </c>
      <c r="Z1282" s="112"/>
      <c r="AA1282" s="191">
        <f>IF(RawDataGenPO[[#This Row],[Date Gen PO]]="","",RawDataGenPO[[#This Row],[Date recive bill]]-RawDataGenPO[[#This Row],[Date Gen PO]])</f>
        <v>16</v>
      </c>
      <c r="AB1282" s="192" t="str">
        <f>IF(RawDataGenPO[[#This Row],[GRN-PO date (Day)]]&gt;RawDataGenPO[[#This Row],[Lead time delivery (day)]],"over deliverry","Ontime")</f>
        <v>Ontime</v>
      </c>
      <c r="AC1282" s="195"/>
    </row>
    <row r="1283" spans="1:29" ht="128.25" x14ac:dyDescent="0.25">
      <c r="A1283" s="4">
        <f>ROW()-ROW(RawDataGenPO[[#Headers],[No.]])</f>
        <v>1282</v>
      </c>
      <c r="B1283" s="35" t="s">
        <v>18</v>
      </c>
      <c r="C1283" s="297">
        <v>45846</v>
      </c>
      <c r="F1283" s="73">
        <v>45846</v>
      </c>
      <c r="G1283" s="4" t="s">
        <v>2858</v>
      </c>
      <c r="H1283" s="4" t="s">
        <v>2859</v>
      </c>
      <c r="I1283" s="205">
        <v>45854</v>
      </c>
      <c r="J1283" s="219"/>
      <c r="K1283" s="153">
        <v>30</v>
      </c>
      <c r="L1283" s="4" t="s">
        <v>193</v>
      </c>
      <c r="M1283" s="35" t="s">
        <v>30</v>
      </c>
      <c r="N1283" s="35" t="s">
        <v>30</v>
      </c>
      <c r="O1283" s="3">
        <v>1</v>
      </c>
      <c r="P1283" s="124" t="s">
        <v>2860</v>
      </c>
      <c r="Q1283" s="40">
        <v>1</v>
      </c>
      <c r="R1283" s="4" t="s">
        <v>481</v>
      </c>
      <c r="S1283" s="41">
        <f>RawDataGenPO[[#This Row],[Total price]]/RawDataGenPO[[#This Row],[Qty'']]</f>
        <v>65000</v>
      </c>
      <c r="T1283" s="46">
        <v>65000</v>
      </c>
      <c r="U1283" s="16"/>
      <c r="V1283" s="35" t="s">
        <v>2861</v>
      </c>
      <c r="W1283" s="146" t="s">
        <v>9</v>
      </c>
      <c r="X1283" s="4" t="s">
        <v>2862</v>
      </c>
      <c r="Y1283" s="14">
        <v>45859</v>
      </c>
      <c r="Z1283" s="112"/>
      <c r="AA1283" s="191">
        <f>IF(RawDataGenPO[[#This Row],[Date Gen PO]]="","",RawDataGenPO[[#This Row],[Date recive bill]]-RawDataGenPO[[#This Row],[Date Gen PO]])</f>
        <v>5</v>
      </c>
      <c r="AB1283" s="192" t="str">
        <f>IF(RawDataGenPO[[#This Row],[GRN-PO date (Day)]]&gt;RawDataGenPO[[#This Row],[Lead time delivery (day)]],"over deliverry","Ontime")</f>
        <v>Ontime</v>
      </c>
      <c r="AC1283" s="195"/>
    </row>
    <row r="1284" spans="1:29" ht="28.5" x14ac:dyDescent="0.25">
      <c r="A1284" s="4">
        <f>ROW()-ROW(RawDataGenPO[[#Headers],[No.]])</f>
        <v>1283</v>
      </c>
      <c r="B1284" s="35" t="s">
        <v>18</v>
      </c>
      <c r="C1284" s="297">
        <v>45846</v>
      </c>
      <c r="F1284" s="73">
        <v>45846</v>
      </c>
      <c r="G1284" s="4" t="s">
        <v>2863</v>
      </c>
      <c r="H1284" s="4" t="s">
        <v>2864</v>
      </c>
      <c r="I1284" s="205">
        <v>45854</v>
      </c>
      <c r="J1284" s="157"/>
      <c r="K1284" s="157">
        <v>30</v>
      </c>
      <c r="L1284" s="4" t="s">
        <v>193</v>
      </c>
      <c r="M1284" s="35" t="s">
        <v>623</v>
      </c>
      <c r="N1284" s="35" t="s">
        <v>23</v>
      </c>
      <c r="O1284" s="3">
        <v>1</v>
      </c>
      <c r="P1284" s="124" t="s">
        <v>2865</v>
      </c>
      <c r="Q1284" s="40">
        <v>2</v>
      </c>
      <c r="R1284" s="4" t="s">
        <v>221</v>
      </c>
      <c r="S1284" s="113">
        <f>RawDataGenPO[[#This Row],[Total price]]/RawDataGenPO[[#This Row],[Qty'']]</f>
        <v>509</v>
      </c>
      <c r="T1284" s="46">
        <v>1018</v>
      </c>
      <c r="U1284" s="16"/>
      <c r="V1284" s="35" t="s">
        <v>380</v>
      </c>
      <c r="W1284" s="146" t="s">
        <v>9</v>
      </c>
      <c r="X1284" s="4" t="s">
        <v>2866</v>
      </c>
      <c r="Y1284" s="14">
        <v>45863</v>
      </c>
      <c r="AA1284" s="191">
        <f>IF(RawDataGenPO[[#This Row],[Date Gen PO]]="","",RawDataGenPO[[#This Row],[Date recive bill]]-RawDataGenPO[[#This Row],[Date Gen PO]])</f>
        <v>9</v>
      </c>
      <c r="AB1284" s="192" t="str">
        <f>IF(RawDataGenPO[[#This Row],[GRN-PO date (Day)]]&gt;RawDataGenPO[[#This Row],[Lead time delivery (day)]],"over deliverry","Ontime")</f>
        <v>Ontime</v>
      </c>
      <c r="AC1284" s="195"/>
    </row>
    <row r="1285" spans="1:29" ht="28.5" x14ac:dyDescent="0.25">
      <c r="A1285" s="4">
        <f>ROW()-ROW(RawDataGenPO[[#Headers],[No.]])</f>
        <v>1284</v>
      </c>
      <c r="B1285" s="35" t="s">
        <v>18</v>
      </c>
      <c r="C1285" s="297">
        <v>45846</v>
      </c>
      <c r="F1285" s="73">
        <v>45846</v>
      </c>
      <c r="G1285" s="4" t="s">
        <v>2863</v>
      </c>
      <c r="H1285" s="4" t="s">
        <v>2864</v>
      </c>
      <c r="I1285" s="205">
        <v>45854</v>
      </c>
      <c r="J1285" s="157"/>
      <c r="K1285" s="157">
        <v>30</v>
      </c>
      <c r="L1285" s="4" t="s">
        <v>193</v>
      </c>
      <c r="M1285" s="35" t="s">
        <v>623</v>
      </c>
      <c r="N1285" s="35" t="s">
        <v>23</v>
      </c>
      <c r="O1285" s="3">
        <v>2</v>
      </c>
      <c r="P1285" s="124" t="s">
        <v>2867</v>
      </c>
      <c r="Q1285" s="40">
        <v>2</v>
      </c>
      <c r="R1285" s="4" t="s">
        <v>221</v>
      </c>
      <c r="S1285" s="113">
        <f>RawDataGenPO[[#This Row],[Total price]]/RawDataGenPO[[#This Row],[Qty'']]</f>
        <v>509</v>
      </c>
      <c r="T1285" s="46">
        <v>1018</v>
      </c>
      <c r="U1285" s="16"/>
      <c r="V1285" s="35" t="s">
        <v>380</v>
      </c>
      <c r="W1285" s="146" t="s">
        <v>9</v>
      </c>
      <c r="X1285" s="4" t="s">
        <v>2866</v>
      </c>
      <c r="Y1285" s="14">
        <v>45863</v>
      </c>
      <c r="AA1285" s="191">
        <f>IF(RawDataGenPO[[#This Row],[Date Gen PO]]="","",RawDataGenPO[[#This Row],[Date recive bill]]-RawDataGenPO[[#This Row],[Date Gen PO]])</f>
        <v>9</v>
      </c>
      <c r="AB1285" s="192" t="str">
        <f>IF(RawDataGenPO[[#This Row],[GRN-PO date (Day)]]&gt;RawDataGenPO[[#This Row],[Lead time delivery (day)]],"over deliverry","Ontime")</f>
        <v>Ontime</v>
      </c>
      <c r="AC1285" s="195"/>
    </row>
    <row r="1286" spans="1:29" ht="14.25" x14ac:dyDescent="0.25">
      <c r="A1286" s="4">
        <f>ROW()-ROW(RawDataGenPO[[#Headers],[No.]])</f>
        <v>1285</v>
      </c>
      <c r="B1286" s="35" t="s">
        <v>18</v>
      </c>
      <c r="C1286" s="297">
        <v>45846</v>
      </c>
      <c r="F1286" s="73">
        <v>45846</v>
      </c>
      <c r="G1286" s="4" t="s">
        <v>2868</v>
      </c>
      <c r="H1286" s="4" t="s">
        <v>2869</v>
      </c>
      <c r="I1286" s="205">
        <v>45854</v>
      </c>
      <c r="J1286" s="157"/>
      <c r="K1286" s="157">
        <v>30</v>
      </c>
      <c r="L1286" s="4" t="s">
        <v>1273</v>
      </c>
      <c r="M1286" s="35" t="s">
        <v>146</v>
      </c>
      <c r="N1286" s="35" t="s">
        <v>23</v>
      </c>
      <c r="O1286" s="3">
        <v>1</v>
      </c>
      <c r="P1286" s="124" t="s">
        <v>2870</v>
      </c>
      <c r="Q1286" s="40">
        <v>4</v>
      </c>
      <c r="R1286" s="4" t="s">
        <v>221</v>
      </c>
      <c r="S1286" s="113">
        <f>RawDataGenPO[[#This Row],[Total price]]/RawDataGenPO[[#This Row],[Qty'']]</f>
        <v>4500</v>
      </c>
      <c r="T1286" s="46">
        <v>18000</v>
      </c>
      <c r="U1286" s="16"/>
      <c r="V1286" s="35" t="s">
        <v>849</v>
      </c>
      <c r="W1286" s="146" t="s">
        <v>9</v>
      </c>
      <c r="X1286" s="4" t="s">
        <v>2871</v>
      </c>
      <c r="Y1286" s="14">
        <v>45861</v>
      </c>
      <c r="AA1286" s="191">
        <f>IF(RawDataGenPO[[#This Row],[Date Gen PO]]="","",RawDataGenPO[[#This Row],[Date recive bill]]-RawDataGenPO[[#This Row],[Date Gen PO]])</f>
        <v>7</v>
      </c>
      <c r="AB1286" s="192" t="str">
        <f>IF(RawDataGenPO[[#This Row],[GRN-PO date (Day)]]&gt;RawDataGenPO[[#This Row],[Lead time delivery (day)]],"over deliverry","Ontime")</f>
        <v>Ontime</v>
      </c>
      <c r="AC1286" s="195"/>
    </row>
    <row r="1287" spans="1:29" ht="85.5" x14ac:dyDescent="0.25">
      <c r="A1287" s="4">
        <f>ROW()-ROW(RawDataGenPO[[#Headers],[No.]])</f>
        <v>1286</v>
      </c>
      <c r="B1287" s="35" t="s">
        <v>18</v>
      </c>
      <c r="C1287" s="297">
        <v>45846</v>
      </c>
      <c r="F1287" s="73">
        <v>45846</v>
      </c>
      <c r="G1287" s="4" t="s">
        <v>2872</v>
      </c>
      <c r="H1287" s="4" t="s">
        <v>2873</v>
      </c>
      <c r="I1287" s="220">
        <v>45866</v>
      </c>
      <c r="J1287" s="157"/>
      <c r="K1287" s="157">
        <v>60</v>
      </c>
      <c r="L1287" s="4" t="s">
        <v>193</v>
      </c>
      <c r="M1287" s="35" t="s">
        <v>146</v>
      </c>
      <c r="N1287" s="35" t="s">
        <v>23</v>
      </c>
      <c r="O1287" s="3">
        <v>1</v>
      </c>
      <c r="P1287" s="124" t="s">
        <v>2874</v>
      </c>
      <c r="Q1287" s="40">
        <v>2</v>
      </c>
      <c r="R1287" s="4" t="s">
        <v>1776</v>
      </c>
      <c r="S1287" s="113">
        <f>RawDataGenPO[[#This Row],[Total price]]/RawDataGenPO[[#This Row],[Qty'']]</f>
        <v>8164.45</v>
      </c>
      <c r="T1287" s="46">
        <v>16328.9</v>
      </c>
      <c r="U1287" s="16"/>
      <c r="V1287" s="35" t="s">
        <v>2875</v>
      </c>
      <c r="W1287" s="146" t="s">
        <v>9</v>
      </c>
      <c r="X1287" s="4" t="s">
        <v>2876</v>
      </c>
      <c r="Y1287" s="14">
        <v>45903</v>
      </c>
      <c r="AA1287" s="191">
        <f>IF(RawDataGenPO[[#This Row],[Date Gen PO]]="","",RawDataGenPO[[#This Row],[Date recive bill]]-RawDataGenPO[[#This Row],[Date Gen PO]])</f>
        <v>37</v>
      </c>
      <c r="AB1287" s="192" t="str">
        <f>IF(RawDataGenPO[[#This Row],[GRN-PO date (Day)]]&gt;RawDataGenPO[[#This Row],[Lead time delivery (day)]],"over deliverry","Ontime")</f>
        <v>Ontime</v>
      </c>
      <c r="AC1287" s="195"/>
    </row>
    <row r="1288" spans="1:29" ht="14.25" x14ac:dyDescent="0.25">
      <c r="A1288" s="4">
        <f>ROW()-ROW(RawDataGenPO[[#Headers],[No.]])</f>
        <v>1287</v>
      </c>
      <c r="B1288" s="35" t="s">
        <v>18</v>
      </c>
      <c r="C1288" s="297">
        <v>45846</v>
      </c>
      <c r="F1288" s="73">
        <v>45846</v>
      </c>
      <c r="G1288" s="4" t="s">
        <v>2877</v>
      </c>
      <c r="H1288" s="4" t="s">
        <v>2878</v>
      </c>
      <c r="I1288" s="205">
        <v>45853</v>
      </c>
      <c r="J1288" s="157"/>
      <c r="K1288" s="157">
        <v>30</v>
      </c>
      <c r="L1288" s="4" t="s">
        <v>153</v>
      </c>
      <c r="M1288" s="35" t="s">
        <v>187</v>
      </c>
      <c r="N1288" s="35" t="s">
        <v>25</v>
      </c>
      <c r="O1288" s="3">
        <v>1</v>
      </c>
      <c r="P1288" s="140" t="s">
        <v>116</v>
      </c>
      <c r="Q1288" s="141">
        <v>20</v>
      </c>
      <c r="R1288" s="136" t="s">
        <v>2227</v>
      </c>
      <c r="S1288" s="142">
        <f>RawDataGenPO[[#This Row],[Total price]]/RawDataGenPO[[#This Row],[Qty'']]</f>
        <v>2630</v>
      </c>
      <c r="T1288" s="143">
        <v>52600</v>
      </c>
      <c r="U1288" s="16"/>
      <c r="V1288" s="124" t="s">
        <v>156</v>
      </c>
      <c r="W1288" s="146" t="s">
        <v>9</v>
      </c>
      <c r="X1288" s="4" t="s">
        <v>2879</v>
      </c>
      <c r="Y1288" s="14">
        <v>45861</v>
      </c>
      <c r="AA1288" s="191">
        <f>IF(RawDataGenPO[[#This Row],[Date Gen PO]]="","",RawDataGenPO[[#This Row],[Date recive bill]]-RawDataGenPO[[#This Row],[Date Gen PO]])</f>
        <v>8</v>
      </c>
      <c r="AB1288" s="192" t="str">
        <f>IF(RawDataGenPO[[#This Row],[GRN-PO date (Day)]]&gt;RawDataGenPO[[#This Row],[Lead time delivery (day)]],"over deliverry","Ontime")</f>
        <v>Ontime</v>
      </c>
      <c r="AC1288" s="195"/>
    </row>
    <row r="1289" spans="1:29" ht="28.5" x14ac:dyDescent="0.25">
      <c r="A1289" s="4">
        <f>ROW()-ROW(RawDataGenPO[[#Headers],[No.]])</f>
        <v>1288</v>
      </c>
      <c r="B1289" s="35" t="s">
        <v>18</v>
      </c>
      <c r="C1289" s="297">
        <v>45846</v>
      </c>
      <c r="F1289" s="73">
        <v>45846</v>
      </c>
      <c r="G1289" s="4" t="s">
        <v>2880</v>
      </c>
      <c r="H1289" s="4" t="s">
        <v>2881</v>
      </c>
      <c r="I1289" s="205">
        <v>45853</v>
      </c>
      <c r="J1289" s="157"/>
      <c r="K1289" s="157">
        <v>30</v>
      </c>
      <c r="L1289" s="4" t="s">
        <v>193</v>
      </c>
      <c r="M1289" s="35" t="s">
        <v>146</v>
      </c>
      <c r="N1289" s="35" t="s">
        <v>26</v>
      </c>
      <c r="O1289" s="3">
        <v>1</v>
      </c>
      <c r="P1289" s="124" t="s">
        <v>2882</v>
      </c>
      <c r="Q1289" s="40">
        <v>1</v>
      </c>
      <c r="R1289" s="4" t="s">
        <v>1776</v>
      </c>
      <c r="S1289" s="113">
        <f>RawDataGenPO[[#This Row],[Total price]]/RawDataGenPO[[#This Row],[Qty'']]</f>
        <v>2900</v>
      </c>
      <c r="T1289" s="46">
        <v>2900</v>
      </c>
      <c r="U1289" s="16"/>
      <c r="V1289" s="35" t="s">
        <v>205</v>
      </c>
      <c r="W1289" s="146" t="s">
        <v>9</v>
      </c>
      <c r="X1289" s="4" t="s">
        <v>2883</v>
      </c>
      <c r="Y1289" s="14">
        <v>45859</v>
      </c>
      <c r="AA1289" s="191">
        <f>IF(RawDataGenPO[[#This Row],[Date Gen PO]]="","",RawDataGenPO[[#This Row],[Date recive bill]]-RawDataGenPO[[#This Row],[Date Gen PO]])</f>
        <v>6</v>
      </c>
      <c r="AB1289" s="192" t="str">
        <f>IF(RawDataGenPO[[#This Row],[GRN-PO date (Day)]]&gt;RawDataGenPO[[#This Row],[Lead time delivery (day)]],"over deliverry","Ontime")</f>
        <v>Ontime</v>
      </c>
      <c r="AC1289" s="195"/>
    </row>
    <row r="1290" spans="1:29" ht="14.25" x14ac:dyDescent="0.25">
      <c r="A1290" s="4">
        <f>ROW()-ROW(RawDataGenPO[[#Headers],[No.]])</f>
        <v>1289</v>
      </c>
      <c r="B1290" s="35" t="s">
        <v>18</v>
      </c>
      <c r="C1290" s="297">
        <v>45846</v>
      </c>
      <c r="F1290" s="73">
        <v>45846</v>
      </c>
      <c r="G1290" s="4" t="s">
        <v>2880</v>
      </c>
      <c r="H1290" s="4" t="s">
        <v>2881</v>
      </c>
      <c r="I1290" s="205">
        <v>45853</v>
      </c>
      <c r="J1290" s="157"/>
      <c r="K1290" s="157">
        <v>30</v>
      </c>
      <c r="L1290" s="4" t="s">
        <v>193</v>
      </c>
      <c r="M1290" s="35" t="s">
        <v>146</v>
      </c>
      <c r="N1290" s="35" t="s">
        <v>26</v>
      </c>
      <c r="O1290" s="3">
        <v>2</v>
      </c>
      <c r="P1290" s="124" t="s">
        <v>2884</v>
      </c>
      <c r="Q1290" s="40">
        <v>1</v>
      </c>
      <c r="R1290" s="4" t="s">
        <v>1776</v>
      </c>
      <c r="S1290" s="113">
        <f>RawDataGenPO[[#This Row],[Total price]]/RawDataGenPO[[#This Row],[Qty'']]</f>
        <v>2600</v>
      </c>
      <c r="T1290" s="46">
        <v>2600</v>
      </c>
      <c r="U1290" s="16"/>
      <c r="V1290" s="35" t="s">
        <v>205</v>
      </c>
      <c r="W1290" s="146" t="s">
        <v>9</v>
      </c>
      <c r="X1290" s="4" t="s">
        <v>2883</v>
      </c>
      <c r="Y1290" s="14">
        <v>45859</v>
      </c>
      <c r="AA1290" s="191">
        <f>IF(RawDataGenPO[[#This Row],[Date Gen PO]]="","",RawDataGenPO[[#This Row],[Date recive bill]]-RawDataGenPO[[#This Row],[Date Gen PO]])</f>
        <v>6</v>
      </c>
      <c r="AB1290" s="192" t="str">
        <f>IF(RawDataGenPO[[#This Row],[GRN-PO date (Day)]]&gt;RawDataGenPO[[#This Row],[Lead time delivery (day)]],"over deliverry","Ontime")</f>
        <v>Ontime</v>
      </c>
      <c r="AC1290" s="195"/>
    </row>
    <row r="1291" spans="1:29" ht="14.25" x14ac:dyDescent="0.25">
      <c r="A1291" s="4">
        <f>ROW()-ROW(RawDataGenPO[[#Headers],[No.]])</f>
        <v>1290</v>
      </c>
      <c r="B1291" s="35" t="s">
        <v>18</v>
      </c>
      <c r="C1291" s="297">
        <v>45846</v>
      </c>
      <c r="F1291" s="73">
        <v>45846</v>
      </c>
      <c r="G1291" s="4" t="s">
        <v>2880</v>
      </c>
      <c r="H1291" s="4" t="s">
        <v>2881</v>
      </c>
      <c r="I1291" s="205">
        <v>45853</v>
      </c>
      <c r="J1291" s="157"/>
      <c r="K1291" s="157">
        <v>30</v>
      </c>
      <c r="L1291" s="4" t="s">
        <v>193</v>
      </c>
      <c r="M1291" s="35" t="s">
        <v>146</v>
      </c>
      <c r="N1291" s="35" t="s">
        <v>26</v>
      </c>
      <c r="O1291" s="3">
        <v>3</v>
      </c>
      <c r="P1291" s="124" t="s">
        <v>2885</v>
      </c>
      <c r="Q1291" s="40">
        <v>1</v>
      </c>
      <c r="R1291" s="4" t="s">
        <v>1776</v>
      </c>
      <c r="S1291" s="113">
        <f>RawDataGenPO[[#This Row],[Total price]]/RawDataGenPO[[#This Row],[Qty'']]</f>
        <v>10000</v>
      </c>
      <c r="T1291" s="46">
        <v>10000</v>
      </c>
      <c r="U1291" s="16"/>
      <c r="V1291" s="35" t="s">
        <v>205</v>
      </c>
      <c r="W1291" s="146" t="s">
        <v>9</v>
      </c>
      <c r="X1291" s="4" t="s">
        <v>2883</v>
      </c>
      <c r="Y1291" s="14">
        <v>45859</v>
      </c>
      <c r="AA1291" s="191">
        <f>IF(RawDataGenPO[[#This Row],[Date Gen PO]]="","",RawDataGenPO[[#This Row],[Date recive bill]]-RawDataGenPO[[#This Row],[Date Gen PO]])</f>
        <v>6</v>
      </c>
      <c r="AB1291" s="192" t="str">
        <f>IF(RawDataGenPO[[#This Row],[GRN-PO date (Day)]]&gt;RawDataGenPO[[#This Row],[Lead time delivery (day)]],"over deliverry","Ontime")</f>
        <v>Ontime</v>
      </c>
      <c r="AC1291" s="195"/>
    </row>
    <row r="1292" spans="1:29" ht="14.25" x14ac:dyDescent="0.25">
      <c r="A1292" s="4">
        <f>ROW()-ROW(RawDataGenPO[[#Headers],[No.]])</f>
        <v>1291</v>
      </c>
      <c r="B1292" s="35" t="s">
        <v>18</v>
      </c>
      <c r="C1292" s="297">
        <v>45846</v>
      </c>
      <c r="F1292" s="73">
        <v>45846</v>
      </c>
      <c r="G1292" s="4" t="s">
        <v>2880</v>
      </c>
      <c r="H1292" s="4" t="s">
        <v>2881</v>
      </c>
      <c r="I1292" s="205">
        <v>45853</v>
      </c>
      <c r="J1292" s="157"/>
      <c r="K1292" s="157">
        <v>30</v>
      </c>
      <c r="L1292" s="4" t="s">
        <v>193</v>
      </c>
      <c r="M1292" s="35" t="s">
        <v>146</v>
      </c>
      <c r="N1292" s="35" t="s">
        <v>26</v>
      </c>
      <c r="O1292" s="3">
        <v>4</v>
      </c>
      <c r="P1292" s="124" t="s">
        <v>2886</v>
      </c>
      <c r="Q1292" s="40">
        <v>2</v>
      </c>
      <c r="R1292" s="4" t="s">
        <v>1776</v>
      </c>
      <c r="S1292" s="113">
        <f>RawDataGenPO[[#This Row],[Total price]]/RawDataGenPO[[#This Row],[Qty'']]</f>
        <v>4200</v>
      </c>
      <c r="T1292" s="46">
        <v>8400</v>
      </c>
      <c r="U1292" s="16"/>
      <c r="V1292" s="35" t="s">
        <v>205</v>
      </c>
      <c r="W1292" s="146" t="s">
        <v>9</v>
      </c>
      <c r="X1292" s="4" t="s">
        <v>2883</v>
      </c>
      <c r="Y1292" s="14">
        <v>45859</v>
      </c>
      <c r="AA1292" s="191">
        <f>IF(RawDataGenPO[[#This Row],[Date Gen PO]]="","",RawDataGenPO[[#This Row],[Date recive bill]]-RawDataGenPO[[#This Row],[Date Gen PO]])</f>
        <v>6</v>
      </c>
      <c r="AB1292" s="192" t="str">
        <f>IF(RawDataGenPO[[#This Row],[GRN-PO date (Day)]]&gt;RawDataGenPO[[#This Row],[Lead time delivery (day)]],"over deliverry","Ontime")</f>
        <v>Ontime</v>
      </c>
      <c r="AC1292" s="195"/>
    </row>
    <row r="1293" spans="1:29" ht="28.5" x14ac:dyDescent="0.25">
      <c r="A1293" s="4">
        <f>ROW()-ROW(RawDataGenPO[[#Headers],[No.]])</f>
        <v>1292</v>
      </c>
      <c r="B1293" s="35" t="s">
        <v>18</v>
      </c>
      <c r="C1293" s="297">
        <v>45846</v>
      </c>
      <c r="F1293" s="73">
        <v>45846</v>
      </c>
      <c r="G1293" s="4" t="s">
        <v>2887</v>
      </c>
      <c r="H1293" s="4" t="s">
        <v>2888</v>
      </c>
      <c r="I1293" s="205">
        <v>45853</v>
      </c>
      <c r="J1293" s="157"/>
      <c r="K1293" s="157">
        <v>30</v>
      </c>
      <c r="L1293" s="4" t="s">
        <v>193</v>
      </c>
      <c r="M1293" s="35" t="s">
        <v>146</v>
      </c>
      <c r="N1293" s="35" t="s">
        <v>26</v>
      </c>
      <c r="O1293" s="3">
        <v>5</v>
      </c>
      <c r="P1293" s="124" t="s">
        <v>2889</v>
      </c>
      <c r="Q1293" s="40">
        <v>1</v>
      </c>
      <c r="R1293" s="4" t="s">
        <v>1776</v>
      </c>
      <c r="S1293" s="113">
        <f>RawDataGenPO[[#This Row],[Total price]]/RawDataGenPO[[#This Row],[Qty'']]</f>
        <v>2120</v>
      </c>
      <c r="T1293" s="46">
        <v>2120</v>
      </c>
      <c r="U1293" s="16"/>
      <c r="V1293" s="35" t="s">
        <v>205</v>
      </c>
      <c r="W1293" s="146" t="s">
        <v>9</v>
      </c>
      <c r="X1293" s="4" t="s">
        <v>2890</v>
      </c>
      <c r="Y1293" s="14">
        <v>45859</v>
      </c>
      <c r="AA1293" s="191">
        <f>IF(RawDataGenPO[[#This Row],[Date Gen PO]]="","",RawDataGenPO[[#This Row],[Date recive bill]]-RawDataGenPO[[#This Row],[Date Gen PO]])</f>
        <v>6</v>
      </c>
      <c r="AB1293" s="192" t="str">
        <f>IF(RawDataGenPO[[#This Row],[GRN-PO date (Day)]]&gt;RawDataGenPO[[#This Row],[Lead time delivery (day)]],"over deliverry","Ontime")</f>
        <v>Ontime</v>
      </c>
      <c r="AC1293" s="195"/>
    </row>
    <row r="1294" spans="1:29" ht="14.25" x14ac:dyDescent="0.25">
      <c r="A1294" s="4">
        <f>ROW()-ROW(RawDataGenPO[[#Headers],[No.]])</f>
        <v>1293</v>
      </c>
      <c r="B1294" s="35" t="s">
        <v>18</v>
      </c>
      <c r="C1294" s="297">
        <v>45846</v>
      </c>
      <c r="F1294" s="73">
        <v>45846</v>
      </c>
      <c r="G1294" s="4" t="s">
        <v>2887</v>
      </c>
      <c r="H1294" s="4" t="s">
        <v>2888</v>
      </c>
      <c r="I1294" s="205">
        <v>45853</v>
      </c>
      <c r="J1294" s="157"/>
      <c r="K1294" s="157">
        <v>30</v>
      </c>
      <c r="L1294" s="4" t="s">
        <v>193</v>
      </c>
      <c r="M1294" s="35" t="s">
        <v>146</v>
      </c>
      <c r="N1294" s="35" t="s">
        <v>26</v>
      </c>
      <c r="O1294" s="3">
        <v>6</v>
      </c>
      <c r="P1294" s="124" t="s">
        <v>2884</v>
      </c>
      <c r="Q1294" s="40">
        <v>1</v>
      </c>
      <c r="R1294" s="4" t="s">
        <v>1776</v>
      </c>
      <c r="S1294" s="113">
        <f>RawDataGenPO[[#This Row],[Total price]]/RawDataGenPO[[#This Row],[Qty'']]</f>
        <v>1200</v>
      </c>
      <c r="T1294" s="46">
        <v>1200</v>
      </c>
      <c r="U1294" s="16"/>
      <c r="V1294" s="35" t="s">
        <v>205</v>
      </c>
      <c r="W1294" s="146" t="s">
        <v>9</v>
      </c>
      <c r="X1294" s="4" t="s">
        <v>2890</v>
      </c>
      <c r="Y1294" s="14">
        <v>45859</v>
      </c>
      <c r="AA1294" s="191">
        <f>IF(RawDataGenPO[[#This Row],[Date Gen PO]]="","",RawDataGenPO[[#This Row],[Date recive bill]]-RawDataGenPO[[#This Row],[Date Gen PO]])</f>
        <v>6</v>
      </c>
      <c r="AB1294" s="192" t="str">
        <f>IF(RawDataGenPO[[#This Row],[GRN-PO date (Day)]]&gt;RawDataGenPO[[#This Row],[Lead time delivery (day)]],"over deliverry","Ontime")</f>
        <v>Ontime</v>
      </c>
      <c r="AC1294" s="195"/>
    </row>
    <row r="1295" spans="1:29" ht="14.25" x14ac:dyDescent="0.25">
      <c r="A1295" s="4">
        <f>ROW()-ROW(RawDataGenPO[[#Headers],[No.]])</f>
        <v>1294</v>
      </c>
      <c r="B1295" s="35" t="s">
        <v>18</v>
      </c>
      <c r="C1295" s="297">
        <v>45846</v>
      </c>
      <c r="F1295" s="73">
        <v>45846</v>
      </c>
      <c r="G1295" s="4" t="s">
        <v>2887</v>
      </c>
      <c r="H1295" s="4" t="s">
        <v>2888</v>
      </c>
      <c r="I1295" s="205">
        <v>45853</v>
      </c>
      <c r="J1295" s="157"/>
      <c r="K1295" s="157">
        <v>30</v>
      </c>
      <c r="L1295" s="4" t="s">
        <v>193</v>
      </c>
      <c r="M1295" s="35" t="s">
        <v>146</v>
      </c>
      <c r="N1295" s="35" t="s">
        <v>26</v>
      </c>
      <c r="O1295" s="3">
        <v>7</v>
      </c>
      <c r="P1295" s="124" t="s">
        <v>2885</v>
      </c>
      <c r="Q1295" s="40">
        <v>1</v>
      </c>
      <c r="R1295" s="4" t="s">
        <v>1776</v>
      </c>
      <c r="S1295" s="113">
        <f>RawDataGenPO[[#This Row],[Total price]]/RawDataGenPO[[#This Row],[Qty'']]</f>
        <v>7200</v>
      </c>
      <c r="T1295" s="46">
        <v>7200</v>
      </c>
      <c r="U1295" s="16"/>
      <c r="V1295" s="35" t="s">
        <v>205</v>
      </c>
      <c r="W1295" s="146" t="s">
        <v>9</v>
      </c>
      <c r="X1295" s="4" t="s">
        <v>2890</v>
      </c>
      <c r="Y1295" s="14">
        <v>45859</v>
      </c>
      <c r="AA1295" s="191">
        <f>IF(RawDataGenPO[[#This Row],[Date Gen PO]]="","",RawDataGenPO[[#This Row],[Date recive bill]]-RawDataGenPO[[#This Row],[Date Gen PO]])</f>
        <v>6</v>
      </c>
      <c r="AB1295" s="192" t="str">
        <f>IF(RawDataGenPO[[#This Row],[GRN-PO date (Day)]]&gt;RawDataGenPO[[#This Row],[Lead time delivery (day)]],"over deliverry","Ontime")</f>
        <v>Ontime</v>
      </c>
      <c r="AC1295" s="195"/>
    </row>
    <row r="1296" spans="1:29" ht="14.25" x14ac:dyDescent="0.25">
      <c r="A1296" s="4">
        <f>ROW()-ROW(RawDataGenPO[[#Headers],[No.]])</f>
        <v>1295</v>
      </c>
      <c r="B1296" s="35" t="s">
        <v>18</v>
      </c>
      <c r="C1296" s="297">
        <v>45846</v>
      </c>
      <c r="F1296" s="73">
        <v>45846</v>
      </c>
      <c r="G1296" s="4" t="s">
        <v>2887</v>
      </c>
      <c r="H1296" s="4" t="s">
        <v>2888</v>
      </c>
      <c r="I1296" s="205">
        <v>45853</v>
      </c>
      <c r="J1296" s="157"/>
      <c r="K1296" s="157">
        <v>30</v>
      </c>
      <c r="L1296" s="4" t="s">
        <v>193</v>
      </c>
      <c r="M1296" s="35" t="s">
        <v>146</v>
      </c>
      <c r="N1296" s="35" t="s">
        <v>26</v>
      </c>
      <c r="O1296" s="3">
        <v>8</v>
      </c>
      <c r="P1296" s="124" t="s">
        <v>2886</v>
      </c>
      <c r="Q1296" s="40">
        <v>1</v>
      </c>
      <c r="R1296" s="4" t="s">
        <v>1776</v>
      </c>
      <c r="S1296" s="113">
        <f>RawDataGenPO[[#This Row],[Total price]]/RawDataGenPO[[#This Row],[Qty'']]</f>
        <v>4200</v>
      </c>
      <c r="T1296" s="46">
        <v>4200</v>
      </c>
      <c r="U1296" s="16"/>
      <c r="V1296" s="35" t="s">
        <v>205</v>
      </c>
      <c r="W1296" s="146" t="s">
        <v>9</v>
      </c>
      <c r="X1296" s="4" t="s">
        <v>2890</v>
      </c>
      <c r="Y1296" s="14">
        <v>45859</v>
      </c>
      <c r="AA1296" s="191">
        <f>IF(RawDataGenPO[[#This Row],[Date Gen PO]]="","",RawDataGenPO[[#This Row],[Date recive bill]]-RawDataGenPO[[#This Row],[Date Gen PO]])</f>
        <v>6</v>
      </c>
      <c r="AB1296" s="192" t="str">
        <f>IF(RawDataGenPO[[#This Row],[GRN-PO date (Day)]]&gt;RawDataGenPO[[#This Row],[Lead time delivery (day)]],"over deliverry","Ontime")</f>
        <v>Ontime</v>
      </c>
      <c r="AC1296" s="195"/>
    </row>
    <row r="1297" spans="1:29" ht="14.25" x14ac:dyDescent="0.25">
      <c r="A1297" s="4">
        <f>ROW()-ROW(RawDataGenPO[[#Headers],[No.]])</f>
        <v>1296</v>
      </c>
      <c r="B1297" s="35" t="s">
        <v>18</v>
      </c>
      <c r="C1297" s="297">
        <v>45847</v>
      </c>
      <c r="F1297" s="73">
        <v>45847</v>
      </c>
      <c r="G1297" s="4" t="s">
        <v>2891</v>
      </c>
      <c r="H1297" s="4" t="s">
        <v>2892</v>
      </c>
      <c r="I1297" s="205">
        <v>45858</v>
      </c>
      <c r="J1297" s="157"/>
      <c r="K1297" s="157">
        <v>30</v>
      </c>
      <c r="L1297" s="4" t="s">
        <v>193</v>
      </c>
      <c r="M1297" s="35" t="s">
        <v>623</v>
      </c>
      <c r="N1297" s="35" t="s">
        <v>23</v>
      </c>
      <c r="O1297" s="3">
        <v>1</v>
      </c>
      <c r="P1297" s="124" t="s">
        <v>2893</v>
      </c>
      <c r="Q1297" s="40">
        <v>2</v>
      </c>
      <c r="R1297" s="4" t="s">
        <v>221</v>
      </c>
      <c r="S1297" s="113">
        <f>RawDataGenPO[[#This Row],[Total price]]/RawDataGenPO[[#This Row],[Qty'']]</f>
        <v>1550</v>
      </c>
      <c r="T1297" s="46">
        <v>3100</v>
      </c>
      <c r="U1297" s="16"/>
      <c r="V1297" s="35" t="s">
        <v>334</v>
      </c>
      <c r="W1297" s="146" t="s">
        <v>9</v>
      </c>
      <c r="X1297" s="4" t="s">
        <v>2894</v>
      </c>
      <c r="Y1297" s="14">
        <v>45863</v>
      </c>
      <c r="AA1297" s="191">
        <f>IF(RawDataGenPO[[#This Row],[Date Gen PO]]="","",RawDataGenPO[[#This Row],[Date recive bill]]-RawDataGenPO[[#This Row],[Date Gen PO]])</f>
        <v>5</v>
      </c>
      <c r="AB1297" s="192" t="str">
        <f>IF(RawDataGenPO[[#This Row],[GRN-PO date (Day)]]&gt;RawDataGenPO[[#This Row],[Lead time delivery (day)]],"over deliverry","Ontime")</f>
        <v>Ontime</v>
      </c>
      <c r="AC1297" s="195"/>
    </row>
    <row r="1298" spans="1:29" ht="14.25" x14ac:dyDescent="0.25">
      <c r="A1298" s="4">
        <f>ROW()-ROW(RawDataGenPO[[#Headers],[No.]])</f>
        <v>1297</v>
      </c>
      <c r="B1298" s="35" t="s">
        <v>17</v>
      </c>
      <c r="C1298" s="297">
        <v>45846</v>
      </c>
      <c r="F1298" s="73">
        <v>45846</v>
      </c>
      <c r="G1298" s="4" t="s">
        <v>2895</v>
      </c>
      <c r="H1298" s="4" t="s">
        <v>2896</v>
      </c>
      <c r="I1298" s="205">
        <v>45858</v>
      </c>
      <c r="J1298" s="157"/>
      <c r="K1298" s="157">
        <v>60</v>
      </c>
      <c r="L1298" s="4" t="s">
        <v>308</v>
      </c>
      <c r="M1298" s="35" t="s">
        <v>240</v>
      </c>
      <c r="N1298" s="35" t="s">
        <v>21</v>
      </c>
      <c r="O1298" s="3">
        <v>1</v>
      </c>
      <c r="P1298" s="124" t="s">
        <v>2897</v>
      </c>
      <c r="Q1298" s="40">
        <v>1</v>
      </c>
      <c r="R1298" s="4" t="s">
        <v>1776</v>
      </c>
      <c r="S1298" s="113">
        <f>RawDataGenPO[[#This Row],[Total price]]/RawDataGenPO[[#This Row],[Qty'']]</f>
        <v>63300</v>
      </c>
      <c r="T1298" s="46">
        <v>63300</v>
      </c>
      <c r="U1298" s="16"/>
      <c r="V1298" s="35" t="s">
        <v>2136</v>
      </c>
      <c r="W1298" s="146" t="s">
        <v>9</v>
      </c>
      <c r="X1298" s="4" t="s">
        <v>2898</v>
      </c>
      <c r="Y1298" s="14">
        <v>45901</v>
      </c>
      <c r="AA1298" s="191">
        <f>IF(RawDataGenPO[[#This Row],[Date Gen PO]]="","",RawDataGenPO[[#This Row],[Date recive bill]]-RawDataGenPO[[#This Row],[Date Gen PO]])</f>
        <v>43</v>
      </c>
      <c r="AB1298" s="192" t="str">
        <f>IF(RawDataGenPO[[#This Row],[GRN-PO date (Day)]]&gt;RawDataGenPO[[#This Row],[Lead time delivery (day)]],"over deliverry","Ontime")</f>
        <v>Ontime</v>
      </c>
      <c r="AC1298" s="195"/>
    </row>
    <row r="1299" spans="1:29" ht="28.5" x14ac:dyDescent="0.25">
      <c r="A1299" s="4">
        <f>ROW()-ROW(RawDataGenPO[[#Headers],[No.]])</f>
        <v>1298</v>
      </c>
      <c r="B1299" s="35" t="s">
        <v>16</v>
      </c>
      <c r="C1299" s="297">
        <v>45846</v>
      </c>
      <c r="F1299" s="73">
        <v>45846</v>
      </c>
      <c r="G1299" s="4" t="s">
        <v>2899</v>
      </c>
      <c r="H1299" s="4" t="s">
        <v>2900</v>
      </c>
      <c r="I1299" s="155">
        <v>45873</v>
      </c>
      <c r="J1299" s="157"/>
      <c r="K1299" s="157">
        <v>120</v>
      </c>
      <c r="L1299" s="4" t="s">
        <v>2901</v>
      </c>
      <c r="M1299" s="35" t="s">
        <v>3028</v>
      </c>
      <c r="N1299" s="35" t="s">
        <v>84</v>
      </c>
      <c r="O1299" s="3">
        <v>1</v>
      </c>
      <c r="P1299" s="124" t="s">
        <v>4127</v>
      </c>
      <c r="Q1299" s="40">
        <v>1</v>
      </c>
      <c r="R1299" s="4" t="s">
        <v>1776</v>
      </c>
      <c r="S1299" s="113">
        <f>RawDataGenPO[[#This Row],[Total price]]/RawDataGenPO[[#This Row],[Qty'']]</f>
        <v>8500</v>
      </c>
      <c r="T1299" s="46">
        <v>8500</v>
      </c>
      <c r="U1299" s="16"/>
      <c r="V1299" s="35" t="s">
        <v>1378</v>
      </c>
      <c r="W1299" s="146" t="s">
        <v>9</v>
      </c>
      <c r="X1299" s="4" t="s">
        <v>4136</v>
      </c>
      <c r="Y1299" s="14">
        <v>45947</v>
      </c>
      <c r="AA1299" s="191">
        <f>IF(RawDataGenPO[[#This Row],[Date Gen PO]]="","",RawDataGenPO[[#This Row],[Date recive bill]]-RawDataGenPO[[#This Row],[Date Gen PO]])</f>
        <v>74</v>
      </c>
      <c r="AB1299" s="192" t="str">
        <f>IF(RawDataGenPO[[#This Row],[GRN-PO date (Day)]]&gt;RawDataGenPO[[#This Row],[Lead time delivery (day)]],"over deliverry","Ontime")</f>
        <v>Ontime</v>
      </c>
      <c r="AC1299" s="195"/>
    </row>
    <row r="1300" spans="1:29" ht="14.25" x14ac:dyDescent="0.25">
      <c r="A1300" s="4">
        <f>ROW()-ROW(RawDataGenPO[[#Headers],[No.]])</f>
        <v>1299</v>
      </c>
      <c r="B1300" s="35" t="s">
        <v>18</v>
      </c>
      <c r="C1300" s="297">
        <v>45846</v>
      </c>
      <c r="F1300" s="73">
        <v>45846</v>
      </c>
      <c r="G1300" s="4" t="s">
        <v>2899</v>
      </c>
      <c r="H1300" s="4" t="s">
        <v>2900</v>
      </c>
      <c r="I1300" s="155">
        <v>45873</v>
      </c>
      <c r="J1300" s="219"/>
      <c r="K1300" s="157">
        <v>120</v>
      </c>
      <c r="L1300" s="4" t="s">
        <v>2901</v>
      </c>
      <c r="M1300" s="35" t="s">
        <v>3028</v>
      </c>
      <c r="N1300" s="35" t="s">
        <v>84</v>
      </c>
      <c r="O1300" s="3">
        <v>2</v>
      </c>
      <c r="P1300" s="124" t="s">
        <v>4128</v>
      </c>
      <c r="Q1300" s="40">
        <v>7</v>
      </c>
      <c r="R1300" s="4" t="s">
        <v>1776</v>
      </c>
      <c r="S1300" s="41">
        <f>RawDataGenPO[[#This Row],[Total price]]/RawDataGenPO[[#This Row],[Qty'']]</f>
        <v>1500</v>
      </c>
      <c r="T1300" s="46">
        <v>10500</v>
      </c>
      <c r="U1300" s="16"/>
      <c r="V1300" s="35" t="s">
        <v>1378</v>
      </c>
      <c r="W1300" s="146" t="s">
        <v>9</v>
      </c>
      <c r="X1300" s="4" t="s">
        <v>4136</v>
      </c>
      <c r="Y1300" s="14">
        <v>45947</v>
      </c>
      <c r="Z1300" s="112"/>
      <c r="AA1300" s="191">
        <f>IF(RawDataGenPO[[#This Row],[Date Gen PO]]="","",RawDataGenPO[[#This Row],[Date recive bill]]-RawDataGenPO[[#This Row],[Date Gen PO]])</f>
        <v>74</v>
      </c>
      <c r="AB1300" s="192" t="str">
        <f>IF(RawDataGenPO[[#This Row],[GRN-PO date (Day)]]&gt;RawDataGenPO[[#This Row],[Lead time delivery (day)]],"over deliverry","Ontime")</f>
        <v>Ontime</v>
      </c>
      <c r="AC1300" s="195"/>
    </row>
    <row r="1301" spans="1:29" ht="14.25" x14ac:dyDescent="0.25">
      <c r="A1301" s="4">
        <f>ROW()-ROW(RawDataGenPO[[#Headers],[No.]])</f>
        <v>1300</v>
      </c>
      <c r="B1301" s="35" t="s">
        <v>18</v>
      </c>
      <c r="C1301" s="297">
        <v>45846</v>
      </c>
      <c r="F1301" s="73">
        <v>45846</v>
      </c>
      <c r="G1301" s="4" t="s">
        <v>2899</v>
      </c>
      <c r="H1301" s="4" t="s">
        <v>2900</v>
      </c>
      <c r="I1301" s="155">
        <v>45873</v>
      </c>
      <c r="J1301" s="219"/>
      <c r="K1301" s="157">
        <v>120</v>
      </c>
      <c r="L1301" s="4" t="s">
        <v>2901</v>
      </c>
      <c r="M1301" s="35" t="s">
        <v>3028</v>
      </c>
      <c r="N1301" s="35" t="s">
        <v>84</v>
      </c>
      <c r="O1301" s="3">
        <v>3</v>
      </c>
      <c r="P1301" s="124" t="s">
        <v>4128</v>
      </c>
      <c r="Q1301" s="40">
        <v>1</v>
      </c>
      <c r="R1301" s="4" t="s">
        <v>1776</v>
      </c>
      <c r="S1301" s="41">
        <f>RawDataGenPO[[#This Row],[Total price]]/RawDataGenPO[[#This Row],[Qty'']]</f>
        <v>1600</v>
      </c>
      <c r="T1301" s="46">
        <v>1600</v>
      </c>
      <c r="U1301" s="16"/>
      <c r="V1301" s="35" t="s">
        <v>1378</v>
      </c>
      <c r="W1301" s="146" t="s">
        <v>9</v>
      </c>
      <c r="X1301" s="4" t="s">
        <v>4136</v>
      </c>
      <c r="Y1301" s="14">
        <v>45947</v>
      </c>
      <c r="Z1301" s="112"/>
      <c r="AA1301" s="191">
        <f>IF(RawDataGenPO[[#This Row],[Date Gen PO]]="","",RawDataGenPO[[#This Row],[Date recive bill]]-RawDataGenPO[[#This Row],[Date Gen PO]])</f>
        <v>74</v>
      </c>
      <c r="AB1301" s="192" t="str">
        <f>IF(RawDataGenPO[[#This Row],[GRN-PO date (Day)]]&gt;RawDataGenPO[[#This Row],[Lead time delivery (day)]],"over deliverry","Ontime")</f>
        <v>Ontime</v>
      </c>
      <c r="AC1301" s="195"/>
    </row>
    <row r="1302" spans="1:29" ht="14.25" x14ac:dyDescent="0.25">
      <c r="A1302" s="4">
        <f>ROW()-ROW(RawDataGenPO[[#Headers],[No.]])</f>
        <v>1301</v>
      </c>
      <c r="B1302" s="35" t="s">
        <v>18</v>
      </c>
      <c r="C1302" s="297">
        <v>45846</v>
      </c>
      <c r="F1302" s="73">
        <v>45846</v>
      </c>
      <c r="G1302" s="4" t="s">
        <v>2899</v>
      </c>
      <c r="H1302" s="4" t="s">
        <v>2900</v>
      </c>
      <c r="I1302" s="155">
        <v>45873</v>
      </c>
      <c r="J1302" s="219"/>
      <c r="K1302" s="157">
        <v>120</v>
      </c>
      <c r="L1302" s="4" t="s">
        <v>2901</v>
      </c>
      <c r="M1302" s="35" t="s">
        <v>3028</v>
      </c>
      <c r="N1302" s="35" t="s">
        <v>84</v>
      </c>
      <c r="O1302" s="3">
        <v>4</v>
      </c>
      <c r="P1302" s="124" t="s">
        <v>4129</v>
      </c>
      <c r="Q1302" s="40">
        <v>1</v>
      </c>
      <c r="R1302" s="4" t="s">
        <v>1776</v>
      </c>
      <c r="S1302" s="41">
        <f>RawDataGenPO[[#This Row],[Total price]]/RawDataGenPO[[#This Row],[Qty'']]</f>
        <v>6000</v>
      </c>
      <c r="T1302" s="46">
        <v>6000</v>
      </c>
      <c r="U1302" s="16"/>
      <c r="V1302" s="35" t="s">
        <v>1378</v>
      </c>
      <c r="W1302" s="146" t="s">
        <v>9</v>
      </c>
      <c r="X1302" s="4" t="s">
        <v>4136</v>
      </c>
      <c r="Y1302" s="14">
        <v>45947</v>
      </c>
      <c r="Z1302" s="112"/>
      <c r="AA1302" s="191">
        <f>IF(RawDataGenPO[[#This Row],[Date Gen PO]]="","",RawDataGenPO[[#This Row],[Date recive bill]]-RawDataGenPO[[#This Row],[Date Gen PO]])</f>
        <v>74</v>
      </c>
      <c r="AB1302" s="192" t="str">
        <f>IF(RawDataGenPO[[#This Row],[GRN-PO date (Day)]]&gt;RawDataGenPO[[#This Row],[Lead time delivery (day)]],"over deliverry","Ontime")</f>
        <v>Ontime</v>
      </c>
      <c r="AC1302" s="195"/>
    </row>
    <row r="1303" spans="1:29" ht="14.25" x14ac:dyDescent="0.25">
      <c r="A1303" s="4">
        <f>ROW()-ROW(RawDataGenPO[[#Headers],[No.]])</f>
        <v>1302</v>
      </c>
      <c r="B1303" s="35" t="s">
        <v>18</v>
      </c>
      <c r="C1303" s="297">
        <v>45846</v>
      </c>
      <c r="F1303" s="73">
        <v>45846</v>
      </c>
      <c r="G1303" s="4" t="s">
        <v>2899</v>
      </c>
      <c r="H1303" s="4" t="s">
        <v>2900</v>
      </c>
      <c r="I1303" s="155">
        <v>45873</v>
      </c>
      <c r="J1303" s="219"/>
      <c r="K1303" s="157">
        <v>120</v>
      </c>
      <c r="L1303" s="4" t="s">
        <v>2901</v>
      </c>
      <c r="M1303" s="35" t="s">
        <v>3028</v>
      </c>
      <c r="N1303" s="35" t="s">
        <v>84</v>
      </c>
      <c r="O1303" s="3">
        <v>5</v>
      </c>
      <c r="P1303" s="124" t="s">
        <v>4130</v>
      </c>
      <c r="Q1303" s="40">
        <v>7</v>
      </c>
      <c r="R1303" s="4" t="s">
        <v>1776</v>
      </c>
      <c r="S1303" s="41">
        <f>RawDataGenPO[[#This Row],[Total price]]/RawDataGenPO[[#This Row],[Qty'']]</f>
        <v>800</v>
      </c>
      <c r="T1303" s="46">
        <v>5600</v>
      </c>
      <c r="U1303" s="16"/>
      <c r="V1303" s="35" t="s">
        <v>1378</v>
      </c>
      <c r="W1303" s="146" t="s">
        <v>9</v>
      </c>
      <c r="X1303" s="4" t="s">
        <v>4136</v>
      </c>
      <c r="Y1303" s="14">
        <v>45947</v>
      </c>
      <c r="Z1303" s="112"/>
      <c r="AA1303" s="191">
        <f>IF(RawDataGenPO[[#This Row],[Date Gen PO]]="","",RawDataGenPO[[#This Row],[Date recive bill]]-RawDataGenPO[[#This Row],[Date Gen PO]])</f>
        <v>74</v>
      </c>
      <c r="AB1303" s="192" t="str">
        <f>IF(RawDataGenPO[[#This Row],[GRN-PO date (Day)]]&gt;RawDataGenPO[[#This Row],[Lead time delivery (day)]],"over deliverry","Ontime")</f>
        <v>Ontime</v>
      </c>
      <c r="AC1303" s="195"/>
    </row>
    <row r="1304" spans="1:29" ht="14.25" x14ac:dyDescent="0.25">
      <c r="A1304" s="4">
        <f>ROW()-ROW(RawDataGenPO[[#Headers],[No.]])</f>
        <v>1303</v>
      </c>
      <c r="B1304" s="35" t="s">
        <v>18</v>
      </c>
      <c r="C1304" s="297">
        <v>45846</v>
      </c>
      <c r="F1304" s="73">
        <v>45846</v>
      </c>
      <c r="G1304" s="4" t="s">
        <v>2899</v>
      </c>
      <c r="H1304" s="4" t="s">
        <v>2900</v>
      </c>
      <c r="I1304" s="155">
        <v>45873</v>
      </c>
      <c r="J1304" s="219"/>
      <c r="K1304" s="157">
        <v>120</v>
      </c>
      <c r="L1304" s="4" t="s">
        <v>2901</v>
      </c>
      <c r="M1304" s="35" t="s">
        <v>3028</v>
      </c>
      <c r="N1304" s="35" t="s">
        <v>84</v>
      </c>
      <c r="O1304" s="3">
        <v>6</v>
      </c>
      <c r="P1304" s="124" t="s">
        <v>4131</v>
      </c>
      <c r="Q1304" s="40">
        <v>4</v>
      </c>
      <c r="R1304" s="4" t="s">
        <v>1776</v>
      </c>
      <c r="S1304" s="41">
        <f>RawDataGenPO[[#This Row],[Total price]]/RawDataGenPO[[#This Row],[Qty'']]</f>
        <v>2000</v>
      </c>
      <c r="T1304" s="46">
        <v>8000</v>
      </c>
      <c r="U1304" s="16"/>
      <c r="V1304" s="35" t="s">
        <v>1378</v>
      </c>
      <c r="W1304" s="146" t="s">
        <v>9</v>
      </c>
      <c r="X1304" s="4" t="s">
        <v>4136</v>
      </c>
      <c r="Y1304" s="14">
        <v>45947</v>
      </c>
      <c r="Z1304" s="112"/>
      <c r="AA1304" s="191">
        <f>IF(RawDataGenPO[[#This Row],[Date Gen PO]]="","",RawDataGenPO[[#This Row],[Date recive bill]]-RawDataGenPO[[#This Row],[Date Gen PO]])</f>
        <v>74</v>
      </c>
      <c r="AB1304" s="192" t="str">
        <f>IF(RawDataGenPO[[#This Row],[GRN-PO date (Day)]]&gt;RawDataGenPO[[#This Row],[Lead time delivery (day)]],"over deliverry","Ontime")</f>
        <v>Ontime</v>
      </c>
      <c r="AC1304" s="195"/>
    </row>
    <row r="1305" spans="1:29" ht="14.25" x14ac:dyDescent="0.25">
      <c r="A1305" s="4">
        <f>ROW()-ROW(RawDataGenPO[[#Headers],[No.]])</f>
        <v>1304</v>
      </c>
      <c r="B1305" s="35" t="s">
        <v>18</v>
      </c>
      <c r="C1305" s="297">
        <v>45846</v>
      </c>
      <c r="F1305" s="73">
        <v>45846</v>
      </c>
      <c r="G1305" s="4" t="s">
        <v>2899</v>
      </c>
      <c r="H1305" s="4" t="s">
        <v>2900</v>
      </c>
      <c r="I1305" s="155">
        <v>45873</v>
      </c>
      <c r="J1305" s="219"/>
      <c r="K1305" s="157">
        <v>120</v>
      </c>
      <c r="L1305" s="4" t="s">
        <v>2901</v>
      </c>
      <c r="M1305" s="35" t="s">
        <v>3028</v>
      </c>
      <c r="N1305" s="35" t="s">
        <v>84</v>
      </c>
      <c r="O1305" s="3">
        <v>7</v>
      </c>
      <c r="P1305" s="124" t="s">
        <v>4132</v>
      </c>
      <c r="Q1305" s="40">
        <v>2</v>
      </c>
      <c r="R1305" s="4" t="s">
        <v>1776</v>
      </c>
      <c r="S1305" s="41">
        <f>RawDataGenPO[[#This Row],[Total price]]/RawDataGenPO[[#This Row],[Qty'']]</f>
        <v>800</v>
      </c>
      <c r="T1305" s="46">
        <v>1600</v>
      </c>
      <c r="U1305" s="16"/>
      <c r="V1305" s="35" t="s">
        <v>1378</v>
      </c>
      <c r="W1305" s="146" t="s">
        <v>9</v>
      </c>
      <c r="X1305" s="4" t="s">
        <v>4136</v>
      </c>
      <c r="Y1305" s="14">
        <v>45947</v>
      </c>
      <c r="Z1305" s="112"/>
      <c r="AA1305" s="191">
        <f>IF(RawDataGenPO[[#This Row],[Date Gen PO]]="","",RawDataGenPO[[#This Row],[Date recive bill]]-RawDataGenPO[[#This Row],[Date Gen PO]])</f>
        <v>74</v>
      </c>
      <c r="AB1305" s="192" t="str">
        <f>IF(RawDataGenPO[[#This Row],[GRN-PO date (Day)]]&gt;RawDataGenPO[[#This Row],[Lead time delivery (day)]],"over deliverry","Ontime")</f>
        <v>Ontime</v>
      </c>
      <c r="AC1305" s="195"/>
    </row>
    <row r="1306" spans="1:29" ht="14.25" x14ac:dyDescent="0.25">
      <c r="A1306" s="4">
        <f>ROW()-ROW(RawDataGenPO[[#Headers],[No.]])</f>
        <v>1305</v>
      </c>
      <c r="B1306" s="35" t="s">
        <v>18</v>
      </c>
      <c r="C1306" s="297">
        <v>45846</v>
      </c>
      <c r="F1306" s="73">
        <v>45846</v>
      </c>
      <c r="G1306" s="4" t="s">
        <v>2899</v>
      </c>
      <c r="H1306" s="4" t="s">
        <v>2900</v>
      </c>
      <c r="I1306" s="155">
        <v>45873</v>
      </c>
      <c r="J1306" s="219"/>
      <c r="K1306" s="157">
        <v>120</v>
      </c>
      <c r="L1306" s="4" t="s">
        <v>2901</v>
      </c>
      <c r="M1306" s="35" t="s">
        <v>3028</v>
      </c>
      <c r="N1306" s="35" t="s">
        <v>84</v>
      </c>
      <c r="O1306" s="3">
        <v>8</v>
      </c>
      <c r="P1306" s="124" t="s">
        <v>4133</v>
      </c>
      <c r="Q1306" s="40">
        <v>2</v>
      </c>
      <c r="R1306" s="4" t="s">
        <v>1776</v>
      </c>
      <c r="S1306" s="41">
        <f>RawDataGenPO[[#This Row],[Total price]]/RawDataGenPO[[#This Row],[Qty'']]</f>
        <v>5000</v>
      </c>
      <c r="T1306" s="46">
        <v>10000</v>
      </c>
      <c r="U1306" s="16"/>
      <c r="V1306" s="35" t="s">
        <v>1378</v>
      </c>
      <c r="W1306" s="146" t="s">
        <v>9</v>
      </c>
      <c r="X1306" s="4" t="s">
        <v>4136</v>
      </c>
      <c r="Y1306" s="14">
        <v>45947</v>
      </c>
      <c r="Z1306" s="112"/>
      <c r="AA1306" s="191">
        <f>IF(RawDataGenPO[[#This Row],[Date Gen PO]]="","",RawDataGenPO[[#This Row],[Date recive bill]]-RawDataGenPO[[#This Row],[Date Gen PO]])</f>
        <v>74</v>
      </c>
      <c r="AB1306" s="192" t="str">
        <f>IF(RawDataGenPO[[#This Row],[GRN-PO date (Day)]]&gt;RawDataGenPO[[#This Row],[Lead time delivery (day)]],"over deliverry","Ontime")</f>
        <v>Ontime</v>
      </c>
      <c r="AC1306" s="195"/>
    </row>
    <row r="1307" spans="1:29" ht="14.25" x14ac:dyDescent="0.25">
      <c r="A1307" s="4">
        <f>ROW()-ROW(RawDataGenPO[[#Headers],[No.]])</f>
        <v>1306</v>
      </c>
      <c r="B1307" s="35" t="s">
        <v>18</v>
      </c>
      <c r="C1307" s="297">
        <v>45846</v>
      </c>
      <c r="F1307" s="73">
        <v>45846</v>
      </c>
      <c r="G1307" s="4" t="s">
        <v>2899</v>
      </c>
      <c r="H1307" s="4" t="s">
        <v>2900</v>
      </c>
      <c r="I1307" s="155">
        <v>45873</v>
      </c>
      <c r="J1307" s="219"/>
      <c r="K1307" s="157">
        <v>120</v>
      </c>
      <c r="L1307" s="4" t="s">
        <v>2901</v>
      </c>
      <c r="M1307" s="35" t="s">
        <v>3028</v>
      </c>
      <c r="N1307" s="35" t="s">
        <v>84</v>
      </c>
      <c r="O1307" s="3">
        <v>9</v>
      </c>
      <c r="P1307" s="124" t="s">
        <v>4134</v>
      </c>
      <c r="Q1307" s="40">
        <v>1</v>
      </c>
      <c r="R1307" s="4" t="s">
        <v>1776</v>
      </c>
      <c r="S1307" s="41">
        <f>RawDataGenPO[[#This Row],[Total price]]/RawDataGenPO[[#This Row],[Qty'']]</f>
        <v>10000</v>
      </c>
      <c r="T1307" s="46">
        <v>10000</v>
      </c>
      <c r="U1307" s="16"/>
      <c r="V1307" s="35" t="s">
        <v>1378</v>
      </c>
      <c r="W1307" s="146" t="s">
        <v>9</v>
      </c>
      <c r="X1307" s="4" t="s">
        <v>4136</v>
      </c>
      <c r="Y1307" s="14">
        <v>45947</v>
      </c>
      <c r="Z1307" s="112"/>
      <c r="AA1307" s="191">
        <f>IF(RawDataGenPO[[#This Row],[Date Gen PO]]="","",RawDataGenPO[[#This Row],[Date recive bill]]-RawDataGenPO[[#This Row],[Date Gen PO]])</f>
        <v>74</v>
      </c>
      <c r="AB1307" s="192" t="str">
        <f>IF(RawDataGenPO[[#This Row],[GRN-PO date (Day)]]&gt;RawDataGenPO[[#This Row],[Lead time delivery (day)]],"over deliverry","Ontime")</f>
        <v>Ontime</v>
      </c>
      <c r="AC1307" s="195"/>
    </row>
    <row r="1308" spans="1:29" ht="14.25" x14ac:dyDescent="0.25">
      <c r="A1308" s="4">
        <f>ROW()-ROW(RawDataGenPO[[#Headers],[No.]])</f>
        <v>1307</v>
      </c>
      <c r="B1308" s="35" t="s">
        <v>18</v>
      </c>
      <c r="C1308" s="297">
        <v>45846</v>
      </c>
      <c r="F1308" s="73">
        <v>45846</v>
      </c>
      <c r="G1308" s="4" t="s">
        <v>2899</v>
      </c>
      <c r="H1308" s="4" t="s">
        <v>2900</v>
      </c>
      <c r="I1308" s="155">
        <v>45873</v>
      </c>
      <c r="J1308" s="219"/>
      <c r="K1308" s="157">
        <v>120</v>
      </c>
      <c r="L1308" s="4" t="s">
        <v>2901</v>
      </c>
      <c r="M1308" s="35" t="s">
        <v>3028</v>
      </c>
      <c r="N1308" s="35" t="s">
        <v>84</v>
      </c>
      <c r="O1308" s="3">
        <v>10</v>
      </c>
      <c r="P1308" s="39" t="s">
        <v>4135</v>
      </c>
      <c r="Q1308" s="40">
        <v>1</v>
      </c>
      <c r="R1308" s="4" t="s">
        <v>1776</v>
      </c>
      <c r="S1308" s="41">
        <f>RawDataGenPO[[#This Row],[Total price]]/RawDataGenPO[[#This Row],[Qty'']]</f>
        <v>57000</v>
      </c>
      <c r="T1308" s="46">
        <v>57000</v>
      </c>
      <c r="U1308" s="16"/>
      <c r="V1308" s="35" t="s">
        <v>1378</v>
      </c>
      <c r="W1308" s="146" t="s">
        <v>9</v>
      </c>
      <c r="X1308" s="4" t="s">
        <v>4137</v>
      </c>
      <c r="Y1308" s="14">
        <v>45947</v>
      </c>
      <c r="Z1308" s="112"/>
      <c r="AA1308" s="191">
        <f>IF(RawDataGenPO[[#This Row],[Date Gen PO]]="","",RawDataGenPO[[#This Row],[Date recive bill]]-RawDataGenPO[[#This Row],[Date Gen PO]])</f>
        <v>74</v>
      </c>
      <c r="AB1308" s="192" t="str">
        <f>IF(RawDataGenPO[[#This Row],[GRN-PO date (Day)]]&gt;RawDataGenPO[[#This Row],[Lead time delivery (day)]],"over deliverry","Ontime")</f>
        <v>Ontime</v>
      </c>
      <c r="AC1308" s="195"/>
    </row>
    <row r="1309" spans="1:29" ht="57" x14ac:dyDescent="0.25">
      <c r="A1309" s="4">
        <f>ROW()-ROW(RawDataGenPO[[#Headers],[No.]])</f>
        <v>1308</v>
      </c>
      <c r="B1309" s="35" t="s">
        <v>18</v>
      </c>
      <c r="C1309" s="297">
        <v>45846</v>
      </c>
      <c r="F1309" s="73">
        <v>45846</v>
      </c>
      <c r="G1309" s="4" t="s">
        <v>2902</v>
      </c>
      <c r="H1309" s="4" t="s">
        <v>2903</v>
      </c>
      <c r="I1309" s="220">
        <v>45866</v>
      </c>
      <c r="J1309" s="157"/>
      <c r="K1309" s="157">
        <v>60</v>
      </c>
      <c r="L1309" s="4" t="s">
        <v>1273</v>
      </c>
      <c r="M1309" s="35" t="s">
        <v>240</v>
      </c>
      <c r="N1309" s="35" t="s">
        <v>70</v>
      </c>
      <c r="O1309" s="3">
        <v>1</v>
      </c>
      <c r="P1309" s="124" t="s">
        <v>2904</v>
      </c>
      <c r="Q1309" s="40">
        <v>1</v>
      </c>
      <c r="R1309" s="4" t="s">
        <v>481</v>
      </c>
      <c r="S1309" s="113">
        <f>RawDataGenPO[[#This Row],[Total price]]/RawDataGenPO[[#This Row],[Qty'']]</f>
        <v>40000</v>
      </c>
      <c r="T1309" s="46">
        <v>40000</v>
      </c>
      <c r="U1309" s="16"/>
      <c r="V1309" s="35" t="s">
        <v>2905</v>
      </c>
      <c r="W1309" s="146" t="s">
        <v>9</v>
      </c>
      <c r="X1309" s="4" t="s">
        <v>2906</v>
      </c>
      <c r="Y1309" s="14">
        <v>45876</v>
      </c>
      <c r="AA1309" s="191">
        <f>IF(RawDataGenPO[[#This Row],[Date Gen PO]]="","",RawDataGenPO[[#This Row],[Date recive bill]]-RawDataGenPO[[#This Row],[Date Gen PO]])</f>
        <v>10</v>
      </c>
      <c r="AB1309" s="192" t="str">
        <f>IF(RawDataGenPO[[#This Row],[GRN-PO date (Day)]]&gt;RawDataGenPO[[#This Row],[Lead time delivery (day)]],"over deliverry","Ontime")</f>
        <v>Ontime</v>
      </c>
      <c r="AC1309" s="195"/>
    </row>
    <row r="1310" spans="1:29" ht="28.5" x14ac:dyDescent="0.25">
      <c r="A1310" s="4">
        <f>ROW()-ROW(RawDataGenPO[[#Headers],[No.]])</f>
        <v>1309</v>
      </c>
      <c r="B1310" s="35" t="s">
        <v>18</v>
      </c>
      <c r="C1310" s="297">
        <v>45846</v>
      </c>
      <c r="F1310" s="73">
        <v>45846</v>
      </c>
      <c r="G1310" s="4" t="s">
        <v>2902</v>
      </c>
      <c r="H1310" s="4" t="s">
        <v>2903</v>
      </c>
      <c r="I1310" s="220">
        <v>45866</v>
      </c>
      <c r="J1310" s="157"/>
      <c r="K1310" s="157">
        <v>60</v>
      </c>
      <c r="L1310" s="4" t="s">
        <v>1273</v>
      </c>
      <c r="M1310" s="35" t="s">
        <v>240</v>
      </c>
      <c r="N1310" s="35" t="s">
        <v>89</v>
      </c>
      <c r="O1310" s="3">
        <v>2</v>
      </c>
      <c r="P1310" s="124" t="s">
        <v>2907</v>
      </c>
      <c r="Q1310" s="40">
        <v>1</v>
      </c>
      <c r="R1310" s="4" t="s">
        <v>481</v>
      </c>
      <c r="S1310" s="113">
        <f>RawDataGenPO[[#This Row],[Total price]]/RawDataGenPO[[#This Row],[Qty'']]</f>
        <v>15000</v>
      </c>
      <c r="T1310" s="46">
        <v>15000</v>
      </c>
      <c r="U1310" s="16"/>
      <c r="V1310" s="35" t="s">
        <v>2905</v>
      </c>
      <c r="W1310" s="146" t="s">
        <v>9</v>
      </c>
      <c r="X1310" s="4" t="s">
        <v>2906</v>
      </c>
      <c r="Y1310" s="14">
        <v>45876</v>
      </c>
      <c r="AA1310" s="191">
        <f>IF(RawDataGenPO[[#This Row],[Date Gen PO]]="","",RawDataGenPO[[#This Row],[Date recive bill]]-RawDataGenPO[[#This Row],[Date Gen PO]])</f>
        <v>10</v>
      </c>
      <c r="AB1310" s="192" t="str">
        <f>IF(RawDataGenPO[[#This Row],[GRN-PO date (Day)]]&gt;RawDataGenPO[[#This Row],[Lead time delivery (day)]],"over deliverry","Ontime")</f>
        <v>Ontime</v>
      </c>
      <c r="AC1310" s="195"/>
    </row>
    <row r="1311" spans="1:29" ht="14.25" x14ac:dyDescent="0.25">
      <c r="A1311" s="4">
        <f>ROW()-ROW(RawDataGenPO[[#Headers],[No.]])</f>
        <v>1310</v>
      </c>
      <c r="B1311" s="35" t="s">
        <v>18</v>
      </c>
      <c r="C1311" s="297">
        <v>45846</v>
      </c>
      <c r="F1311" s="73">
        <v>45846</v>
      </c>
      <c r="G1311" s="4" t="s">
        <v>2908</v>
      </c>
      <c r="H1311" s="4" t="s">
        <v>2909</v>
      </c>
      <c r="I1311" s="205">
        <v>45858</v>
      </c>
      <c r="J1311" s="157"/>
      <c r="K1311" s="157">
        <v>120</v>
      </c>
      <c r="L1311" s="4" t="s">
        <v>193</v>
      </c>
      <c r="M1311" s="35" t="s">
        <v>217</v>
      </c>
      <c r="N1311" s="35" t="s">
        <v>19</v>
      </c>
      <c r="O1311" s="3">
        <v>1</v>
      </c>
      <c r="P1311" s="124" t="s">
        <v>2910</v>
      </c>
      <c r="Q1311" s="40">
        <v>1</v>
      </c>
      <c r="R1311" s="4" t="s">
        <v>1776</v>
      </c>
      <c r="S1311" s="113">
        <f>RawDataGenPO[[#This Row],[Total price]]/RawDataGenPO[[#This Row],[Qty'']]</f>
        <v>9500</v>
      </c>
      <c r="T1311" s="46">
        <v>9500</v>
      </c>
      <c r="U1311" s="16"/>
      <c r="V1311" s="35" t="s">
        <v>2911</v>
      </c>
      <c r="W1311" s="146" t="s">
        <v>9</v>
      </c>
      <c r="X1311" s="4" t="s">
        <v>2912</v>
      </c>
      <c r="Y1311" s="14">
        <v>45870</v>
      </c>
      <c r="AA1311" s="191">
        <f>IF(RawDataGenPO[[#This Row],[Date Gen PO]]="","",RawDataGenPO[[#This Row],[Date recive bill]]-RawDataGenPO[[#This Row],[Date Gen PO]])</f>
        <v>12</v>
      </c>
      <c r="AB1311" s="192" t="str">
        <f>IF(RawDataGenPO[[#This Row],[GRN-PO date (Day)]]&gt;RawDataGenPO[[#This Row],[Lead time delivery (day)]],"over deliverry","Ontime")</f>
        <v>Ontime</v>
      </c>
      <c r="AC1311" s="195"/>
    </row>
    <row r="1312" spans="1:29" ht="14.25" x14ac:dyDescent="0.25">
      <c r="A1312" s="4">
        <f>ROW()-ROW(RawDataGenPO[[#Headers],[No.]])</f>
        <v>1311</v>
      </c>
      <c r="B1312" s="35" t="s">
        <v>18</v>
      </c>
      <c r="C1312" s="297">
        <v>45846</v>
      </c>
      <c r="F1312" s="73">
        <v>45846</v>
      </c>
      <c r="G1312" s="4" t="s">
        <v>2908</v>
      </c>
      <c r="H1312" s="4" t="s">
        <v>2909</v>
      </c>
      <c r="I1312" s="205">
        <v>45858</v>
      </c>
      <c r="J1312" s="157"/>
      <c r="K1312" s="157">
        <v>12</v>
      </c>
      <c r="L1312" s="4" t="s">
        <v>193</v>
      </c>
      <c r="M1312" s="35" t="s">
        <v>217</v>
      </c>
      <c r="N1312" s="35" t="s">
        <v>19</v>
      </c>
      <c r="O1312" s="3">
        <v>2</v>
      </c>
      <c r="P1312" s="124" t="s">
        <v>2913</v>
      </c>
      <c r="Q1312" s="40">
        <v>1</v>
      </c>
      <c r="R1312" s="4" t="s">
        <v>1776</v>
      </c>
      <c r="S1312" s="113">
        <f>RawDataGenPO[[#This Row],[Total price]]/RawDataGenPO[[#This Row],[Qty'']]</f>
        <v>8000</v>
      </c>
      <c r="T1312" s="46">
        <v>8000</v>
      </c>
      <c r="U1312" s="16"/>
      <c r="V1312" s="35" t="s">
        <v>2911</v>
      </c>
      <c r="W1312" s="146" t="s">
        <v>9</v>
      </c>
      <c r="X1312" s="4" t="s">
        <v>2912</v>
      </c>
      <c r="Y1312" s="14">
        <v>45870</v>
      </c>
      <c r="AA1312" s="191">
        <f>IF(RawDataGenPO[[#This Row],[Date Gen PO]]="","",RawDataGenPO[[#This Row],[Date recive bill]]-RawDataGenPO[[#This Row],[Date Gen PO]])</f>
        <v>12</v>
      </c>
      <c r="AB1312" s="192" t="str">
        <f>IF(RawDataGenPO[[#This Row],[GRN-PO date (Day)]]&gt;RawDataGenPO[[#This Row],[Lead time delivery (day)]],"over deliverry","Ontime")</f>
        <v>Ontime</v>
      </c>
      <c r="AC1312" s="195"/>
    </row>
    <row r="1313" spans="1:29" ht="14.25" x14ac:dyDescent="0.25">
      <c r="A1313" s="4">
        <f>ROW()-ROW(RawDataGenPO[[#Headers],[No.]])</f>
        <v>1312</v>
      </c>
      <c r="B1313" s="35" t="s">
        <v>18</v>
      </c>
      <c r="C1313" s="297">
        <v>45846</v>
      </c>
      <c r="F1313" s="73">
        <v>45846</v>
      </c>
      <c r="G1313" s="4" t="s">
        <v>2908</v>
      </c>
      <c r="H1313" s="4" t="s">
        <v>2909</v>
      </c>
      <c r="I1313" s="205">
        <v>45858</v>
      </c>
      <c r="J1313" s="157"/>
      <c r="K1313" s="157">
        <v>120</v>
      </c>
      <c r="L1313" s="4" t="s">
        <v>193</v>
      </c>
      <c r="M1313" s="35" t="s">
        <v>217</v>
      </c>
      <c r="N1313" s="35" t="s">
        <v>19</v>
      </c>
      <c r="O1313" s="3">
        <v>3</v>
      </c>
      <c r="P1313" s="124" t="s">
        <v>2914</v>
      </c>
      <c r="Q1313" s="40">
        <v>1</v>
      </c>
      <c r="R1313" s="4" t="s">
        <v>1776</v>
      </c>
      <c r="S1313" s="113">
        <f>RawDataGenPO[[#This Row],[Total price]]/RawDataGenPO[[#This Row],[Qty'']]</f>
        <v>4500</v>
      </c>
      <c r="T1313" s="46">
        <v>4500</v>
      </c>
      <c r="U1313" s="16"/>
      <c r="V1313" s="35" t="s">
        <v>2911</v>
      </c>
      <c r="W1313" s="146" t="s">
        <v>9</v>
      </c>
      <c r="X1313" s="4" t="s">
        <v>2912</v>
      </c>
      <c r="Y1313" s="14">
        <v>45870</v>
      </c>
      <c r="AA1313" s="191">
        <f>IF(RawDataGenPO[[#This Row],[Date Gen PO]]="","",RawDataGenPO[[#This Row],[Date recive bill]]-RawDataGenPO[[#This Row],[Date Gen PO]])</f>
        <v>12</v>
      </c>
      <c r="AB1313" s="192" t="str">
        <f>IF(RawDataGenPO[[#This Row],[GRN-PO date (Day)]]&gt;RawDataGenPO[[#This Row],[Lead time delivery (day)]],"over deliverry","Ontime")</f>
        <v>Ontime</v>
      </c>
      <c r="AC1313" s="195"/>
    </row>
    <row r="1314" spans="1:29" ht="14.25" x14ac:dyDescent="0.25">
      <c r="A1314" s="4">
        <f>ROW()-ROW(RawDataGenPO[[#Headers],[No.]])</f>
        <v>1313</v>
      </c>
      <c r="B1314" s="35" t="s">
        <v>18</v>
      </c>
      <c r="C1314" s="297">
        <v>45846</v>
      </c>
      <c r="F1314" s="73">
        <v>45846</v>
      </c>
      <c r="G1314" s="4" t="s">
        <v>2908</v>
      </c>
      <c r="H1314" s="4" t="s">
        <v>2909</v>
      </c>
      <c r="I1314" s="205">
        <v>45858</v>
      </c>
      <c r="J1314" s="157"/>
      <c r="K1314" s="157">
        <v>120</v>
      </c>
      <c r="L1314" s="4" t="s">
        <v>193</v>
      </c>
      <c r="M1314" s="35" t="s">
        <v>217</v>
      </c>
      <c r="N1314" s="35" t="s">
        <v>19</v>
      </c>
      <c r="O1314" s="3">
        <v>4</v>
      </c>
      <c r="P1314" s="124" t="s">
        <v>2915</v>
      </c>
      <c r="Q1314" s="40">
        <v>2</v>
      </c>
      <c r="R1314" s="4" t="s">
        <v>481</v>
      </c>
      <c r="S1314" s="113">
        <f>RawDataGenPO[[#This Row],[Total price]]/RawDataGenPO[[#This Row],[Qty'']]</f>
        <v>2000</v>
      </c>
      <c r="T1314" s="46">
        <v>4000</v>
      </c>
      <c r="U1314" s="16"/>
      <c r="V1314" s="35" t="s">
        <v>2911</v>
      </c>
      <c r="W1314" s="146" t="s">
        <v>9</v>
      </c>
      <c r="X1314" s="4" t="s">
        <v>2912</v>
      </c>
      <c r="Y1314" s="14">
        <v>45870</v>
      </c>
      <c r="AA1314" s="191">
        <f>IF(RawDataGenPO[[#This Row],[Date Gen PO]]="","",RawDataGenPO[[#This Row],[Date recive bill]]-RawDataGenPO[[#This Row],[Date Gen PO]])</f>
        <v>12</v>
      </c>
      <c r="AB1314" s="192" t="str">
        <f>IF(RawDataGenPO[[#This Row],[GRN-PO date (Day)]]&gt;RawDataGenPO[[#This Row],[Lead time delivery (day)]],"over deliverry","Ontime")</f>
        <v>Ontime</v>
      </c>
      <c r="AC1314" s="195"/>
    </row>
    <row r="1315" spans="1:29" ht="14.25" x14ac:dyDescent="0.25">
      <c r="A1315" s="4">
        <f>ROW()-ROW(RawDataGenPO[[#Headers],[No.]])</f>
        <v>1314</v>
      </c>
      <c r="B1315" s="35" t="s">
        <v>18</v>
      </c>
      <c r="C1315" s="297">
        <v>45846</v>
      </c>
      <c r="F1315" s="73">
        <v>45846</v>
      </c>
      <c r="G1315" s="4" t="s">
        <v>2916</v>
      </c>
      <c r="H1315" s="4" t="s">
        <v>2917</v>
      </c>
      <c r="I1315" s="205">
        <v>45858</v>
      </c>
      <c r="J1315" s="157"/>
      <c r="K1315" s="157">
        <v>120</v>
      </c>
      <c r="L1315" s="4" t="s">
        <v>1273</v>
      </c>
      <c r="M1315" s="35" t="s">
        <v>853</v>
      </c>
      <c r="N1315" s="35" t="s">
        <v>51</v>
      </c>
      <c r="O1315" s="3">
        <v>1</v>
      </c>
      <c r="P1315" s="124" t="s">
        <v>2918</v>
      </c>
      <c r="Q1315" s="40">
        <v>1</v>
      </c>
      <c r="R1315" s="4" t="s">
        <v>481</v>
      </c>
      <c r="S1315" s="113">
        <f>RawDataGenPO[[#This Row],[Total price]]/RawDataGenPO[[#This Row],[Qty'']]</f>
        <v>15000</v>
      </c>
      <c r="T1315" s="46">
        <v>15000</v>
      </c>
      <c r="U1315" s="16"/>
      <c r="V1315" s="35" t="s">
        <v>2148</v>
      </c>
      <c r="W1315" s="146" t="s">
        <v>9</v>
      </c>
      <c r="X1315" s="4" t="s">
        <v>2919</v>
      </c>
      <c r="Y1315" s="14">
        <v>45890</v>
      </c>
      <c r="AA1315" s="191">
        <f>IF(RawDataGenPO[[#This Row],[Date Gen PO]]="","",RawDataGenPO[[#This Row],[Date recive bill]]-RawDataGenPO[[#This Row],[Date Gen PO]])</f>
        <v>32</v>
      </c>
      <c r="AB1315" s="192" t="str">
        <f>IF(RawDataGenPO[[#This Row],[GRN-PO date (Day)]]&gt;RawDataGenPO[[#This Row],[Lead time delivery (day)]],"over deliverry","Ontime")</f>
        <v>Ontime</v>
      </c>
      <c r="AC1315" s="195"/>
    </row>
    <row r="1316" spans="1:29" ht="28.5" x14ac:dyDescent="0.25">
      <c r="A1316" s="4">
        <f>ROW()-ROW(RawDataGenPO[[#Headers],[No.]])</f>
        <v>1315</v>
      </c>
      <c r="B1316" s="35" t="s">
        <v>18</v>
      </c>
      <c r="C1316" s="297">
        <v>45846</v>
      </c>
      <c r="F1316" s="73">
        <v>45846</v>
      </c>
      <c r="G1316" s="4" t="s">
        <v>2916</v>
      </c>
      <c r="H1316" s="4" t="s">
        <v>2917</v>
      </c>
      <c r="I1316" s="205">
        <v>45858</v>
      </c>
      <c r="J1316" s="157"/>
      <c r="K1316" s="157">
        <v>120</v>
      </c>
      <c r="L1316" s="4" t="s">
        <v>1273</v>
      </c>
      <c r="M1316" s="35" t="s">
        <v>853</v>
      </c>
      <c r="N1316" s="35" t="s">
        <v>51</v>
      </c>
      <c r="O1316" s="3">
        <v>2</v>
      </c>
      <c r="P1316" s="124" t="s">
        <v>2920</v>
      </c>
      <c r="Q1316" s="40">
        <v>1</v>
      </c>
      <c r="R1316" s="4" t="s">
        <v>481</v>
      </c>
      <c r="S1316" s="113">
        <f>RawDataGenPO[[#This Row],[Total price]]/RawDataGenPO[[#This Row],[Qty'']]</f>
        <v>12000</v>
      </c>
      <c r="T1316" s="46">
        <v>12000</v>
      </c>
      <c r="U1316" s="16"/>
      <c r="V1316" s="35" t="s">
        <v>2148</v>
      </c>
      <c r="W1316" s="146" t="s">
        <v>9</v>
      </c>
      <c r="X1316" s="4" t="s">
        <v>2919</v>
      </c>
      <c r="Y1316" s="14">
        <v>45890</v>
      </c>
      <c r="AA1316" s="191">
        <f>IF(RawDataGenPO[[#This Row],[Date Gen PO]]="","",RawDataGenPO[[#This Row],[Date recive bill]]-RawDataGenPO[[#This Row],[Date Gen PO]])</f>
        <v>32</v>
      </c>
      <c r="AB1316" s="192" t="str">
        <f>IF(RawDataGenPO[[#This Row],[GRN-PO date (Day)]]&gt;RawDataGenPO[[#This Row],[Lead time delivery (day)]],"over deliverry","Ontime")</f>
        <v>Ontime</v>
      </c>
      <c r="AC1316" s="195"/>
    </row>
    <row r="1317" spans="1:29" ht="14.25" x14ac:dyDescent="0.25">
      <c r="A1317" s="4">
        <f>ROW()-ROW(RawDataGenPO[[#Headers],[No.]])</f>
        <v>1316</v>
      </c>
      <c r="B1317" s="35" t="s">
        <v>18</v>
      </c>
      <c r="C1317" s="297">
        <v>45846</v>
      </c>
      <c r="F1317" s="73">
        <v>45846</v>
      </c>
      <c r="G1317" s="4" t="s">
        <v>2916</v>
      </c>
      <c r="H1317" s="4" t="s">
        <v>2917</v>
      </c>
      <c r="I1317" s="205">
        <v>45858</v>
      </c>
      <c r="J1317" s="157"/>
      <c r="K1317" s="157">
        <v>120</v>
      </c>
      <c r="L1317" s="4" t="s">
        <v>1273</v>
      </c>
      <c r="M1317" s="35" t="s">
        <v>853</v>
      </c>
      <c r="N1317" s="35" t="s">
        <v>51</v>
      </c>
      <c r="O1317" s="3">
        <v>3</v>
      </c>
      <c r="P1317" s="124" t="s">
        <v>2921</v>
      </c>
      <c r="Q1317" s="40">
        <v>1</v>
      </c>
      <c r="R1317" s="4" t="s">
        <v>481</v>
      </c>
      <c r="S1317" s="113">
        <f>RawDataGenPO[[#This Row],[Total price]]/RawDataGenPO[[#This Row],[Qty'']]</f>
        <v>13000</v>
      </c>
      <c r="T1317" s="46">
        <v>13000</v>
      </c>
      <c r="U1317" s="16"/>
      <c r="V1317" s="35" t="s">
        <v>2148</v>
      </c>
      <c r="W1317" s="146" t="s">
        <v>9</v>
      </c>
      <c r="X1317" s="4" t="s">
        <v>2922</v>
      </c>
      <c r="Y1317" s="14">
        <v>45890</v>
      </c>
      <c r="AA1317" s="191">
        <f>IF(RawDataGenPO[[#This Row],[Date Gen PO]]="","",RawDataGenPO[[#This Row],[Date recive bill]]-RawDataGenPO[[#This Row],[Date Gen PO]])</f>
        <v>32</v>
      </c>
      <c r="AB1317" s="192" t="str">
        <f>IF(RawDataGenPO[[#This Row],[GRN-PO date (Day)]]&gt;RawDataGenPO[[#This Row],[Lead time delivery (day)]],"over deliverry","Ontime")</f>
        <v>Ontime</v>
      </c>
      <c r="AC1317" s="195"/>
    </row>
    <row r="1318" spans="1:29" ht="28.5" x14ac:dyDescent="0.25">
      <c r="A1318" s="4">
        <f>ROW()-ROW(RawDataGenPO[[#Headers],[No.]])</f>
        <v>1317</v>
      </c>
      <c r="B1318" s="35" t="s">
        <v>18</v>
      </c>
      <c r="C1318" s="297">
        <v>45846</v>
      </c>
      <c r="F1318" s="73">
        <v>45846</v>
      </c>
      <c r="G1318" s="4" t="s">
        <v>2916</v>
      </c>
      <c r="H1318" s="4" t="s">
        <v>2917</v>
      </c>
      <c r="I1318" s="205">
        <v>45858</v>
      </c>
      <c r="J1318" s="157"/>
      <c r="K1318" s="157">
        <v>120</v>
      </c>
      <c r="L1318" s="4" t="s">
        <v>1273</v>
      </c>
      <c r="M1318" s="35" t="s">
        <v>853</v>
      </c>
      <c r="N1318" s="35" t="s">
        <v>51</v>
      </c>
      <c r="O1318" s="3">
        <v>4</v>
      </c>
      <c r="P1318" s="124" t="s">
        <v>2923</v>
      </c>
      <c r="Q1318" s="40">
        <v>1</v>
      </c>
      <c r="R1318" s="4" t="s">
        <v>481</v>
      </c>
      <c r="S1318" s="113">
        <f>RawDataGenPO[[#This Row],[Total price]]/RawDataGenPO[[#This Row],[Qty'']]</f>
        <v>7500</v>
      </c>
      <c r="T1318" s="46">
        <v>7500</v>
      </c>
      <c r="U1318" s="16"/>
      <c r="V1318" s="35" t="s">
        <v>2148</v>
      </c>
      <c r="W1318" s="146" t="s">
        <v>9</v>
      </c>
      <c r="X1318" s="4" t="s">
        <v>2922</v>
      </c>
      <c r="Y1318" s="14">
        <v>45890</v>
      </c>
      <c r="AA1318" s="191">
        <f>IF(RawDataGenPO[[#This Row],[Date Gen PO]]="","",RawDataGenPO[[#This Row],[Date recive bill]]-RawDataGenPO[[#This Row],[Date Gen PO]])</f>
        <v>32</v>
      </c>
      <c r="AB1318" s="192" t="str">
        <f>IF(RawDataGenPO[[#This Row],[GRN-PO date (Day)]]&gt;RawDataGenPO[[#This Row],[Lead time delivery (day)]],"over deliverry","Ontime")</f>
        <v>Ontime</v>
      </c>
      <c r="AC1318" s="195"/>
    </row>
    <row r="1319" spans="1:29" ht="14.25" x14ac:dyDescent="0.25">
      <c r="A1319" s="4">
        <f>ROW()-ROW(RawDataGenPO[[#Headers],[No.]])</f>
        <v>1318</v>
      </c>
      <c r="B1319" s="35" t="s">
        <v>18</v>
      </c>
      <c r="C1319" s="297">
        <v>45846</v>
      </c>
      <c r="F1319" s="73">
        <v>45846</v>
      </c>
      <c r="G1319" s="4" t="s">
        <v>2916</v>
      </c>
      <c r="H1319" s="4" t="s">
        <v>2917</v>
      </c>
      <c r="I1319" s="205">
        <v>45858</v>
      </c>
      <c r="J1319" s="157"/>
      <c r="K1319" s="157">
        <v>120</v>
      </c>
      <c r="L1319" s="4" t="s">
        <v>1273</v>
      </c>
      <c r="M1319" s="35" t="s">
        <v>853</v>
      </c>
      <c r="N1319" s="35" t="s">
        <v>51</v>
      </c>
      <c r="O1319" s="3">
        <v>5</v>
      </c>
      <c r="P1319" s="124" t="s">
        <v>2154</v>
      </c>
      <c r="Q1319" s="40">
        <v>1</v>
      </c>
      <c r="R1319" s="4" t="s">
        <v>481</v>
      </c>
      <c r="S1319" s="113">
        <f>RawDataGenPO[[#This Row],[Total price]]/RawDataGenPO[[#This Row],[Qty'']]</f>
        <v>1500</v>
      </c>
      <c r="T1319" s="46">
        <v>1500</v>
      </c>
      <c r="U1319" s="16"/>
      <c r="V1319" s="35" t="s">
        <v>2148</v>
      </c>
      <c r="W1319" s="146" t="s">
        <v>9</v>
      </c>
      <c r="X1319" s="4" t="s">
        <v>2922</v>
      </c>
      <c r="Y1319" s="14">
        <v>45890</v>
      </c>
      <c r="AA1319" s="191">
        <f>IF(RawDataGenPO[[#This Row],[Date Gen PO]]="","",RawDataGenPO[[#This Row],[Date recive bill]]-RawDataGenPO[[#This Row],[Date Gen PO]])</f>
        <v>32</v>
      </c>
      <c r="AB1319" s="192" t="str">
        <f>IF(RawDataGenPO[[#This Row],[GRN-PO date (Day)]]&gt;RawDataGenPO[[#This Row],[Lead time delivery (day)]],"over deliverry","Ontime")</f>
        <v>Ontime</v>
      </c>
      <c r="AC1319" s="195"/>
    </row>
    <row r="1320" spans="1:29" ht="14.25" x14ac:dyDescent="0.25">
      <c r="A1320" s="4">
        <f>ROW()-ROW(RawDataGenPO[[#Headers],[No.]])</f>
        <v>1319</v>
      </c>
      <c r="B1320" s="35" t="s">
        <v>18</v>
      </c>
      <c r="C1320" s="297">
        <v>45846</v>
      </c>
      <c r="F1320" s="73">
        <v>45846</v>
      </c>
      <c r="G1320" s="4" t="s">
        <v>2916</v>
      </c>
      <c r="H1320" s="4" t="s">
        <v>2917</v>
      </c>
      <c r="I1320" s="205">
        <v>45858</v>
      </c>
      <c r="J1320" s="157"/>
      <c r="K1320" s="157">
        <v>120</v>
      </c>
      <c r="L1320" s="4" t="s">
        <v>1273</v>
      </c>
      <c r="M1320" s="35" t="s">
        <v>853</v>
      </c>
      <c r="N1320" s="35" t="s">
        <v>51</v>
      </c>
      <c r="O1320" s="3">
        <v>6</v>
      </c>
      <c r="P1320" s="124" t="s">
        <v>2154</v>
      </c>
      <c r="Q1320" s="40">
        <v>1</v>
      </c>
      <c r="R1320" s="4" t="s">
        <v>481</v>
      </c>
      <c r="S1320" s="113">
        <f>RawDataGenPO[[#This Row],[Total price]]/RawDataGenPO[[#This Row],[Qty'']]</f>
        <v>1500</v>
      </c>
      <c r="T1320" s="46">
        <v>1500</v>
      </c>
      <c r="U1320" s="16"/>
      <c r="V1320" s="35" t="s">
        <v>2148</v>
      </c>
      <c r="W1320" s="146" t="s">
        <v>9</v>
      </c>
      <c r="X1320" s="4" t="s">
        <v>2919</v>
      </c>
      <c r="Y1320" s="14">
        <v>45890</v>
      </c>
      <c r="AA1320" s="191">
        <f>IF(RawDataGenPO[[#This Row],[Date Gen PO]]="","",RawDataGenPO[[#This Row],[Date recive bill]]-RawDataGenPO[[#This Row],[Date Gen PO]])</f>
        <v>32</v>
      </c>
      <c r="AB1320" s="192" t="str">
        <f>IF(RawDataGenPO[[#This Row],[GRN-PO date (Day)]]&gt;RawDataGenPO[[#This Row],[Lead time delivery (day)]],"over deliverry","Ontime")</f>
        <v>Ontime</v>
      </c>
      <c r="AC1320" s="195"/>
    </row>
    <row r="1321" spans="1:29" ht="14.25" x14ac:dyDescent="0.25">
      <c r="A1321" s="4">
        <f>ROW()-ROW(RawDataGenPO[[#Headers],[No.]])</f>
        <v>1320</v>
      </c>
      <c r="B1321" s="35" t="s">
        <v>18</v>
      </c>
      <c r="C1321" s="297">
        <v>45846</v>
      </c>
      <c r="F1321" s="73">
        <v>45846</v>
      </c>
      <c r="G1321" s="4" t="s">
        <v>2924</v>
      </c>
      <c r="H1321" s="4" t="s">
        <v>2924</v>
      </c>
      <c r="I1321" s="205">
        <v>45858</v>
      </c>
      <c r="J1321" s="157"/>
      <c r="K1321" s="157">
        <v>30</v>
      </c>
      <c r="L1321" s="4" t="s">
        <v>1273</v>
      </c>
      <c r="M1321" s="35" t="s">
        <v>623</v>
      </c>
      <c r="N1321" s="35" t="s">
        <v>39</v>
      </c>
      <c r="O1321" s="3">
        <v>1</v>
      </c>
      <c r="P1321" s="124" t="s">
        <v>2925</v>
      </c>
      <c r="Q1321" s="40">
        <v>20</v>
      </c>
      <c r="R1321" s="4" t="s">
        <v>221</v>
      </c>
      <c r="S1321" s="113">
        <f>RawDataGenPO[[#This Row],[Total price]]/RawDataGenPO[[#This Row],[Qty'']]</f>
        <v>110</v>
      </c>
      <c r="T1321" s="46">
        <v>2200</v>
      </c>
      <c r="U1321" s="16"/>
      <c r="V1321" s="35" t="s">
        <v>162</v>
      </c>
      <c r="W1321" s="146" t="s">
        <v>9</v>
      </c>
      <c r="X1321" s="4" t="s">
        <v>2926</v>
      </c>
      <c r="Y1321" s="14">
        <v>45863</v>
      </c>
      <c r="AA1321" s="191">
        <f>IF(RawDataGenPO[[#This Row],[Date Gen PO]]="","",RawDataGenPO[[#This Row],[Date recive bill]]-RawDataGenPO[[#This Row],[Date Gen PO]])</f>
        <v>5</v>
      </c>
      <c r="AB1321" s="192" t="str">
        <f>IF(RawDataGenPO[[#This Row],[GRN-PO date (Day)]]&gt;RawDataGenPO[[#This Row],[Lead time delivery (day)]],"over deliverry","Ontime")</f>
        <v>Ontime</v>
      </c>
      <c r="AC1321" s="195"/>
    </row>
    <row r="1322" spans="1:29" ht="28.5" x14ac:dyDescent="0.25">
      <c r="A1322" s="4">
        <f>ROW()-ROW(RawDataGenPO[[#Headers],[No.]])</f>
        <v>1321</v>
      </c>
      <c r="B1322" s="35" t="s">
        <v>18</v>
      </c>
      <c r="C1322" s="297">
        <v>45846</v>
      </c>
      <c r="F1322" s="73">
        <v>45846</v>
      </c>
      <c r="G1322" s="4" t="s">
        <v>2924</v>
      </c>
      <c r="H1322" s="4" t="s">
        <v>2924</v>
      </c>
      <c r="I1322" s="205">
        <v>45858</v>
      </c>
      <c r="J1322" s="157"/>
      <c r="K1322" s="157">
        <v>30</v>
      </c>
      <c r="L1322" s="4" t="s">
        <v>1273</v>
      </c>
      <c r="M1322" s="35" t="s">
        <v>623</v>
      </c>
      <c r="N1322" s="35" t="s">
        <v>39</v>
      </c>
      <c r="O1322" s="3">
        <v>2</v>
      </c>
      <c r="P1322" s="124" t="s">
        <v>2927</v>
      </c>
      <c r="Q1322" s="40">
        <v>20</v>
      </c>
      <c r="R1322" s="4" t="s">
        <v>221</v>
      </c>
      <c r="S1322" s="113">
        <f>RawDataGenPO[[#This Row],[Total price]]/RawDataGenPO[[#This Row],[Qty'']]</f>
        <v>410</v>
      </c>
      <c r="T1322" s="46">
        <v>8200</v>
      </c>
      <c r="U1322" s="16"/>
      <c r="V1322" s="35" t="s">
        <v>162</v>
      </c>
      <c r="W1322" s="146" t="s">
        <v>9</v>
      </c>
      <c r="X1322" s="4" t="s">
        <v>2926</v>
      </c>
      <c r="Y1322" s="14">
        <v>45863</v>
      </c>
      <c r="AA1322" s="191">
        <f>IF(RawDataGenPO[[#This Row],[Date Gen PO]]="","",RawDataGenPO[[#This Row],[Date recive bill]]-RawDataGenPO[[#This Row],[Date Gen PO]])</f>
        <v>5</v>
      </c>
      <c r="AB1322" s="192" t="str">
        <f>IF(RawDataGenPO[[#This Row],[GRN-PO date (Day)]]&gt;RawDataGenPO[[#This Row],[Lead time delivery (day)]],"over deliverry","Ontime")</f>
        <v>Ontime</v>
      </c>
      <c r="AC1322" s="195"/>
    </row>
    <row r="1323" spans="1:29" ht="142.5" x14ac:dyDescent="0.25">
      <c r="A1323" s="4">
        <f>ROW()-ROW(RawDataGenPO[[#Headers],[No.]])</f>
        <v>1322</v>
      </c>
      <c r="B1323" s="35" t="s">
        <v>18</v>
      </c>
      <c r="C1323" s="297">
        <v>45847</v>
      </c>
      <c r="F1323" s="73">
        <v>45847</v>
      </c>
      <c r="G1323" s="4" t="s">
        <v>2928</v>
      </c>
      <c r="H1323" s="4" t="s">
        <v>2929</v>
      </c>
      <c r="I1323" s="205">
        <v>45858</v>
      </c>
      <c r="J1323" s="157"/>
      <c r="K1323" s="157">
        <v>80</v>
      </c>
      <c r="L1323" s="4" t="s">
        <v>1913</v>
      </c>
      <c r="M1323" s="35" t="s">
        <v>168</v>
      </c>
      <c r="N1323" s="35" t="s">
        <v>20</v>
      </c>
      <c r="O1323" s="3">
        <v>1</v>
      </c>
      <c r="P1323" s="124" t="s">
        <v>2930</v>
      </c>
      <c r="Q1323" s="40">
        <v>5</v>
      </c>
      <c r="R1323" s="4" t="s">
        <v>2931</v>
      </c>
      <c r="S1323" s="113">
        <f>RawDataGenPO[[#This Row],[Total price]]/RawDataGenPO[[#This Row],[Qty'']]</f>
        <v>3100</v>
      </c>
      <c r="T1323" s="46">
        <v>15500</v>
      </c>
      <c r="U1323" s="16"/>
      <c r="V1323" s="35" t="s">
        <v>601</v>
      </c>
      <c r="W1323" s="146" t="s">
        <v>9</v>
      </c>
      <c r="X1323" s="37" t="s">
        <v>2932</v>
      </c>
      <c r="Y1323" s="14">
        <v>45874</v>
      </c>
      <c r="AA1323" s="191">
        <f>IF(RawDataGenPO[[#This Row],[Date Gen PO]]="","",RawDataGenPO[[#This Row],[Date recive bill]]-RawDataGenPO[[#This Row],[Date Gen PO]])</f>
        <v>16</v>
      </c>
      <c r="AB1323" s="192" t="str">
        <f>IF(RawDataGenPO[[#This Row],[GRN-PO date (Day)]]&gt;RawDataGenPO[[#This Row],[Lead time delivery (day)]],"over deliverry","Ontime")</f>
        <v>Ontime</v>
      </c>
      <c r="AC1323" s="195"/>
    </row>
    <row r="1324" spans="1:29" ht="57" x14ac:dyDescent="0.25">
      <c r="A1324" s="4">
        <f>ROW()-ROW(RawDataGenPO[[#Headers],[No.]])</f>
        <v>1323</v>
      </c>
      <c r="B1324" s="35" t="s">
        <v>18</v>
      </c>
      <c r="C1324" s="297">
        <v>45847</v>
      </c>
      <c r="F1324" s="73">
        <v>45847</v>
      </c>
      <c r="G1324" s="4" t="s">
        <v>2933</v>
      </c>
      <c r="H1324" s="4" t="s">
        <v>2934</v>
      </c>
      <c r="I1324" s="205">
        <v>45858</v>
      </c>
      <c r="J1324" s="157"/>
      <c r="K1324" s="157">
        <v>30</v>
      </c>
      <c r="L1324" s="4" t="s">
        <v>1913</v>
      </c>
      <c r="M1324" s="35" t="s">
        <v>168</v>
      </c>
      <c r="N1324" s="35" t="s">
        <v>20</v>
      </c>
      <c r="O1324" s="3">
        <v>1</v>
      </c>
      <c r="P1324" s="124" t="s">
        <v>2935</v>
      </c>
      <c r="Q1324" s="40">
        <v>1</v>
      </c>
      <c r="R1324" s="4" t="s">
        <v>481</v>
      </c>
      <c r="S1324" s="113">
        <f>RawDataGenPO[[#This Row],[Total price]]/RawDataGenPO[[#This Row],[Qty'']]</f>
        <v>80000</v>
      </c>
      <c r="T1324" s="46">
        <v>80000</v>
      </c>
      <c r="U1324" s="16"/>
      <c r="V1324" s="35" t="s">
        <v>2936</v>
      </c>
      <c r="W1324" s="146" t="s">
        <v>9</v>
      </c>
      <c r="X1324" s="4" t="s">
        <v>2937</v>
      </c>
      <c r="Y1324" s="14">
        <v>45861</v>
      </c>
      <c r="AA1324" s="191">
        <f>IF(RawDataGenPO[[#This Row],[Date Gen PO]]="","",RawDataGenPO[[#This Row],[Date recive bill]]-RawDataGenPO[[#This Row],[Date Gen PO]])</f>
        <v>3</v>
      </c>
      <c r="AB1324" s="192" t="str">
        <f>IF(RawDataGenPO[[#This Row],[GRN-PO date (Day)]]&gt;RawDataGenPO[[#This Row],[Lead time delivery (day)]],"over deliverry","Ontime")</f>
        <v>Ontime</v>
      </c>
      <c r="AC1324" s="195"/>
    </row>
    <row r="1325" spans="1:29" ht="14.25" x14ac:dyDescent="0.25">
      <c r="A1325" s="4">
        <f>ROW()-ROW(RawDataGenPO[[#Headers],[No.]])</f>
        <v>1324</v>
      </c>
      <c r="B1325" s="35" t="s">
        <v>18</v>
      </c>
      <c r="C1325" s="297">
        <v>45852</v>
      </c>
      <c r="F1325" s="73">
        <v>45852</v>
      </c>
      <c r="G1325" s="4" t="s">
        <v>2938</v>
      </c>
      <c r="H1325" s="4" t="s">
        <v>2939</v>
      </c>
      <c r="I1325" s="220">
        <v>45866</v>
      </c>
      <c r="J1325" s="157"/>
      <c r="K1325" s="157">
        <v>60</v>
      </c>
      <c r="L1325" s="4" t="s">
        <v>193</v>
      </c>
      <c r="M1325" s="35" t="s">
        <v>217</v>
      </c>
      <c r="N1325" s="35" t="s">
        <v>19</v>
      </c>
      <c r="O1325" s="3">
        <v>1</v>
      </c>
      <c r="P1325" s="124" t="s">
        <v>2940</v>
      </c>
      <c r="Q1325" s="40">
        <v>1</v>
      </c>
      <c r="R1325" s="4" t="s">
        <v>481</v>
      </c>
      <c r="S1325" s="113">
        <f>RawDataGenPO[[#This Row],[Total price]]/RawDataGenPO[[#This Row],[Qty'']]</f>
        <v>1500</v>
      </c>
      <c r="T1325" s="46">
        <v>1500</v>
      </c>
      <c r="U1325" s="16"/>
      <c r="V1325" s="35" t="s">
        <v>2941</v>
      </c>
      <c r="W1325" s="146" t="s">
        <v>9</v>
      </c>
      <c r="X1325" s="4" t="s">
        <v>2942</v>
      </c>
      <c r="Y1325" s="14">
        <v>45876</v>
      </c>
      <c r="AA1325" s="191">
        <f>IF(RawDataGenPO[[#This Row],[Date Gen PO]]="","",RawDataGenPO[[#This Row],[Date recive bill]]-RawDataGenPO[[#This Row],[Date Gen PO]])</f>
        <v>10</v>
      </c>
      <c r="AB1325" s="192" t="str">
        <f>IF(RawDataGenPO[[#This Row],[GRN-PO date (Day)]]&gt;RawDataGenPO[[#This Row],[Lead time delivery (day)]],"over deliverry","Ontime")</f>
        <v>Ontime</v>
      </c>
      <c r="AC1325" s="195"/>
    </row>
    <row r="1326" spans="1:29" ht="14.25" x14ac:dyDescent="0.25">
      <c r="A1326" s="4">
        <f>ROW()-ROW(RawDataGenPO[[#Headers],[No.]])</f>
        <v>1325</v>
      </c>
      <c r="B1326" s="35" t="s">
        <v>18</v>
      </c>
      <c r="C1326" s="297">
        <v>45855</v>
      </c>
      <c r="F1326" s="73">
        <v>45855</v>
      </c>
      <c r="G1326" s="4" t="s">
        <v>2943</v>
      </c>
      <c r="H1326" s="4" t="s">
        <v>2944</v>
      </c>
      <c r="I1326" s="220">
        <v>45866</v>
      </c>
      <c r="J1326" s="157"/>
      <c r="K1326" s="157">
        <v>180</v>
      </c>
      <c r="L1326" s="4" t="s">
        <v>409</v>
      </c>
      <c r="M1326" s="35" t="s">
        <v>187</v>
      </c>
      <c r="N1326" s="35" t="s">
        <v>43</v>
      </c>
      <c r="O1326" s="3">
        <v>1</v>
      </c>
      <c r="P1326" s="124" t="s">
        <v>564</v>
      </c>
      <c r="Q1326" s="40">
        <v>6</v>
      </c>
      <c r="R1326" s="4" t="s">
        <v>2227</v>
      </c>
      <c r="S1326" s="113">
        <f>RawDataGenPO[[#This Row],[Total price]]/RawDataGenPO[[#This Row],[Qty'']]</f>
        <v>350</v>
      </c>
      <c r="T1326" s="46">
        <v>2100</v>
      </c>
      <c r="U1326" s="16"/>
      <c r="V1326" s="35" t="s">
        <v>176</v>
      </c>
      <c r="W1326" s="146" t="s">
        <v>9</v>
      </c>
      <c r="X1326" s="4" t="s">
        <v>2945</v>
      </c>
      <c r="Y1326" s="14">
        <v>45870</v>
      </c>
      <c r="AA1326" s="191">
        <f>IF(RawDataGenPO[[#This Row],[Date Gen PO]]="","",RawDataGenPO[[#This Row],[Date recive bill]]-RawDataGenPO[[#This Row],[Date Gen PO]])</f>
        <v>4</v>
      </c>
      <c r="AB1326" s="192" t="str">
        <f>IF(RawDataGenPO[[#This Row],[GRN-PO date (Day)]]&gt;RawDataGenPO[[#This Row],[Lead time delivery (day)]],"over deliverry","Ontime")</f>
        <v>Ontime</v>
      </c>
      <c r="AC1326" s="203" t="s">
        <v>2946</v>
      </c>
    </row>
    <row r="1327" spans="1:29" ht="14.25" x14ac:dyDescent="0.25">
      <c r="A1327" s="4">
        <f>ROW()-ROW(RawDataGenPO[[#Headers],[No.]])</f>
        <v>1326</v>
      </c>
      <c r="B1327" s="35" t="s">
        <v>18</v>
      </c>
      <c r="C1327" s="297">
        <v>45856</v>
      </c>
      <c r="F1327" s="73">
        <v>45856</v>
      </c>
      <c r="G1327" s="4" t="s">
        <v>2947</v>
      </c>
      <c r="H1327" s="4" t="s">
        <v>2948</v>
      </c>
      <c r="I1327" s="220">
        <v>45867</v>
      </c>
      <c r="J1327" s="221"/>
      <c r="K1327" s="157">
        <v>45</v>
      </c>
      <c r="L1327" s="73" t="s">
        <v>544</v>
      </c>
      <c r="M1327" s="35" t="s">
        <v>623</v>
      </c>
      <c r="N1327" s="35" t="s">
        <v>39</v>
      </c>
      <c r="O1327" s="3">
        <v>1</v>
      </c>
      <c r="P1327" s="124" t="s">
        <v>2949</v>
      </c>
      <c r="Q1327" s="40">
        <v>10</v>
      </c>
      <c r="R1327" s="4" t="s">
        <v>221</v>
      </c>
      <c r="S1327" s="113">
        <f>RawDataGenPO[[#This Row],[Total price]]/RawDataGenPO[[#This Row],[Qty'']]</f>
        <v>60</v>
      </c>
      <c r="T1327" s="46">
        <v>600</v>
      </c>
      <c r="U1327" s="16"/>
      <c r="V1327" s="35" t="s">
        <v>459</v>
      </c>
      <c r="W1327" s="146" t="s">
        <v>9</v>
      </c>
      <c r="X1327" s="4" t="s">
        <v>2950</v>
      </c>
      <c r="Y1327" s="14">
        <v>45876</v>
      </c>
      <c r="AA1327" s="191">
        <f>IF(RawDataGenPO[[#This Row],[Date Gen PO]]="","",RawDataGenPO[[#This Row],[Date recive bill]]-RawDataGenPO[[#This Row],[Date Gen PO]])</f>
        <v>9</v>
      </c>
      <c r="AB1327" s="192" t="str">
        <f>IF(RawDataGenPO[[#This Row],[GRN-PO date (Day)]]&gt;RawDataGenPO[[#This Row],[Lead time delivery (day)]],"over deliverry","Ontime")</f>
        <v>Ontime</v>
      </c>
      <c r="AC1327" s="195"/>
    </row>
    <row r="1328" spans="1:29" ht="14.25" x14ac:dyDescent="0.25">
      <c r="A1328" s="4">
        <f>ROW()-ROW(RawDataGenPO[[#Headers],[No.]])</f>
        <v>1327</v>
      </c>
      <c r="B1328" s="35" t="s">
        <v>18</v>
      </c>
      <c r="C1328" s="297">
        <v>45856</v>
      </c>
      <c r="F1328" s="73">
        <v>45856</v>
      </c>
      <c r="G1328" s="4" t="s">
        <v>2951</v>
      </c>
      <c r="H1328" s="4" t="s">
        <v>2952</v>
      </c>
      <c r="I1328" s="220">
        <v>45866</v>
      </c>
      <c r="J1328" s="157"/>
      <c r="K1328" s="157">
        <v>60</v>
      </c>
      <c r="L1328" s="4" t="s">
        <v>1273</v>
      </c>
      <c r="M1328" s="35" t="s">
        <v>853</v>
      </c>
      <c r="N1328" s="35" t="s">
        <v>51</v>
      </c>
      <c r="O1328" s="3">
        <v>1</v>
      </c>
      <c r="P1328" s="124" t="s">
        <v>2953</v>
      </c>
      <c r="Q1328" s="40">
        <v>1</v>
      </c>
      <c r="R1328" s="4" t="s">
        <v>481</v>
      </c>
      <c r="S1328" s="113">
        <f>RawDataGenPO[[#This Row],[Total price]]/RawDataGenPO[[#This Row],[Qty'']]</f>
        <v>12000</v>
      </c>
      <c r="T1328" s="46">
        <v>12000</v>
      </c>
      <c r="U1328" s="16"/>
      <c r="V1328" s="35" t="s">
        <v>2148</v>
      </c>
      <c r="W1328" s="146" t="s">
        <v>9</v>
      </c>
      <c r="X1328" s="4" t="s">
        <v>5040</v>
      </c>
      <c r="Y1328" s="14">
        <v>45887</v>
      </c>
      <c r="AA1328" s="191">
        <f>IF(RawDataGenPO[[#This Row],[Date Gen PO]]="","",RawDataGenPO[[#This Row],[Date recive bill]]-RawDataGenPO[[#This Row],[Date Gen PO]])</f>
        <v>21</v>
      </c>
      <c r="AB1328" s="192" t="str">
        <f>IF(RawDataGenPO[[#This Row],[GRN-PO date (Day)]]&gt;RawDataGenPO[[#This Row],[Lead time delivery (day)]],"over deliverry","Ontime")</f>
        <v>Ontime</v>
      </c>
      <c r="AC1328" s="195"/>
    </row>
    <row r="1329" spans="1:29" ht="14.25" x14ac:dyDescent="0.25">
      <c r="A1329" s="4">
        <f>ROW()-ROW(RawDataGenPO[[#Headers],[No.]])</f>
        <v>1328</v>
      </c>
      <c r="B1329" s="35" t="s">
        <v>18</v>
      </c>
      <c r="C1329" s="297">
        <v>45856</v>
      </c>
      <c r="F1329" s="73">
        <v>45856</v>
      </c>
      <c r="G1329" s="4" t="s">
        <v>2951</v>
      </c>
      <c r="H1329" s="4" t="s">
        <v>2952</v>
      </c>
      <c r="I1329" s="220">
        <v>45866</v>
      </c>
      <c r="J1329" s="157"/>
      <c r="K1329" s="157">
        <v>60</v>
      </c>
      <c r="L1329" s="4" t="s">
        <v>1273</v>
      </c>
      <c r="M1329" s="35" t="s">
        <v>853</v>
      </c>
      <c r="N1329" s="35" t="s">
        <v>51</v>
      </c>
      <c r="O1329" s="3">
        <v>2</v>
      </c>
      <c r="P1329" s="124" t="s">
        <v>2954</v>
      </c>
      <c r="Q1329" s="40">
        <v>1</v>
      </c>
      <c r="R1329" s="4" t="s">
        <v>481</v>
      </c>
      <c r="S1329" s="113">
        <f>RawDataGenPO[[#This Row],[Total price]]/RawDataGenPO[[#This Row],[Qty'']]</f>
        <v>3000</v>
      </c>
      <c r="T1329" s="46">
        <v>3000</v>
      </c>
      <c r="U1329" s="16"/>
      <c r="V1329" s="35" t="s">
        <v>2148</v>
      </c>
      <c r="W1329" s="146" t="s">
        <v>9</v>
      </c>
      <c r="X1329" s="4" t="s">
        <v>5040</v>
      </c>
      <c r="Y1329" s="14">
        <v>45887</v>
      </c>
      <c r="AA1329" s="191">
        <f>IF(RawDataGenPO[[#This Row],[Date Gen PO]]="","",RawDataGenPO[[#This Row],[Date recive bill]]-RawDataGenPO[[#This Row],[Date Gen PO]])</f>
        <v>21</v>
      </c>
      <c r="AB1329" s="192" t="str">
        <f>IF(RawDataGenPO[[#This Row],[GRN-PO date (Day)]]&gt;RawDataGenPO[[#This Row],[Lead time delivery (day)]],"over deliverry","Ontime")</f>
        <v>Ontime</v>
      </c>
      <c r="AC1329" s="195"/>
    </row>
    <row r="1330" spans="1:29" ht="198" customHeight="1" x14ac:dyDescent="0.25">
      <c r="A1330" s="4">
        <f>ROW()-ROW(RawDataGenPO[[#Headers],[No.]])</f>
        <v>1329</v>
      </c>
      <c r="B1330" s="35" t="s">
        <v>16</v>
      </c>
      <c r="C1330" s="297">
        <v>45856</v>
      </c>
      <c r="F1330" s="73">
        <v>45856</v>
      </c>
      <c r="G1330" s="4" t="s">
        <v>2955</v>
      </c>
      <c r="H1330" s="4" t="s">
        <v>2956</v>
      </c>
      <c r="I1330" s="155">
        <v>45869</v>
      </c>
      <c r="J1330" s="157"/>
      <c r="K1330" s="157">
        <v>60</v>
      </c>
      <c r="L1330" s="4" t="s">
        <v>2274</v>
      </c>
      <c r="M1330" s="35" t="s">
        <v>168</v>
      </c>
      <c r="N1330" s="35" t="s">
        <v>20</v>
      </c>
      <c r="O1330" s="3">
        <v>1</v>
      </c>
      <c r="P1330" s="124" t="s">
        <v>2957</v>
      </c>
      <c r="Q1330" s="40">
        <v>1</v>
      </c>
      <c r="R1330" s="4" t="s">
        <v>481</v>
      </c>
      <c r="S1330" s="113">
        <f>RawDataGenPO[[#This Row],[Total price]]/RawDataGenPO[[#This Row],[Qty'']]</f>
        <v>164000</v>
      </c>
      <c r="T1330" s="46">
        <v>164000</v>
      </c>
      <c r="U1330" s="16"/>
      <c r="V1330" s="35" t="s">
        <v>2905</v>
      </c>
      <c r="W1330" s="146" t="s">
        <v>9</v>
      </c>
      <c r="X1330" s="4" t="s">
        <v>2958</v>
      </c>
      <c r="Y1330" s="14">
        <v>45891</v>
      </c>
      <c r="AA1330" s="191">
        <f>IF(RawDataGenPO[[#This Row],[Date Gen PO]]="","",RawDataGenPO[[#This Row],[Date recive bill]]-RawDataGenPO[[#This Row],[Date Gen PO]])</f>
        <v>22</v>
      </c>
      <c r="AB1330" s="192" t="str">
        <f>IF(RawDataGenPO[[#This Row],[GRN-PO date (Day)]]&gt;RawDataGenPO[[#This Row],[Lead time delivery (day)]],"over deliverry","Ontime")</f>
        <v>Ontime</v>
      </c>
      <c r="AC1330" s="195"/>
    </row>
    <row r="1331" spans="1:29" ht="28.5" x14ac:dyDescent="0.25">
      <c r="A1331" s="4">
        <f>ROW()-ROW(RawDataGenPO[[#Headers],[No.]])</f>
        <v>1330</v>
      </c>
      <c r="B1331" s="35" t="s">
        <v>16</v>
      </c>
      <c r="C1331" s="297">
        <v>45856</v>
      </c>
      <c r="F1331" s="73">
        <v>45856</v>
      </c>
      <c r="G1331" s="4" t="s">
        <v>2955</v>
      </c>
      <c r="H1331" s="4" t="s">
        <v>2956</v>
      </c>
      <c r="I1331" s="155">
        <v>45869</v>
      </c>
      <c r="J1331" s="157"/>
      <c r="K1331" s="157">
        <v>60</v>
      </c>
      <c r="L1331" s="4" t="s">
        <v>2274</v>
      </c>
      <c r="M1331" s="35" t="s">
        <v>168</v>
      </c>
      <c r="N1331" s="35" t="s">
        <v>20</v>
      </c>
      <c r="O1331" s="3">
        <v>2</v>
      </c>
      <c r="P1331" s="124" t="s">
        <v>2959</v>
      </c>
      <c r="Q1331" s="40">
        <v>1</v>
      </c>
      <c r="R1331" s="4" t="s">
        <v>481</v>
      </c>
      <c r="S1331" s="113">
        <f>RawDataGenPO[[#This Row],[Total price]]/RawDataGenPO[[#This Row],[Qty'']]</f>
        <v>35000</v>
      </c>
      <c r="T1331" s="46">
        <v>35000</v>
      </c>
      <c r="U1331" s="16"/>
      <c r="V1331" s="35" t="s">
        <v>2905</v>
      </c>
      <c r="W1331" s="146" t="s">
        <v>9</v>
      </c>
      <c r="X1331" s="4" t="s">
        <v>2958</v>
      </c>
      <c r="Y1331" s="14">
        <v>45891</v>
      </c>
      <c r="AA1331" s="191">
        <f>IF(RawDataGenPO[[#This Row],[Date Gen PO]]="","",RawDataGenPO[[#This Row],[Date recive bill]]-RawDataGenPO[[#This Row],[Date Gen PO]])</f>
        <v>22</v>
      </c>
      <c r="AB1331" s="192" t="str">
        <f>IF(RawDataGenPO[[#This Row],[GRN-PO date (Day)]]&gt;RawDataGenPO[[#This Row],[Lead time delivery (day)]],"over deliverry","Ontime")</f>
        <v>Ontime</v>
      </c>
      <c r="AC1331" s="195"/>
    </row>
    <row r="1332" spans="1:29" ht="57" x14ac:dyDescent="0.25">
      <c r="A1332" s="4">
        <f>ROW()-ROW(RawDataGenPO[[#Headers],[No.]])</f>
        <v>1331</v>
      </c>
      <c r="B1332" s="35" t="s">
        <v>16</v>
      </c>
      <c r="C1332" s="297">
        <v>45856</v>
      </c>
      <c r="F1332" s="73">
        <v>45856</v>
      </c>
      <c r="G1332" s="4" t="s">
        <v>2960</v>
      </c>
      <c r="H1332" s="4" t="s">
        <v>2961</v>
      </c>
      <c r="I1332" s="155">
        <v>45869</v>
      </c>
      <c r="J1332" s="157"/>
      <c r="K1332" s="157">
        <v>60</v>
      </c>
      <c r="L1332" s="4" t="s">
        <v>308</v>
      </c>
      <c r="M1332" s="35" t="s">
        <v>217</v>
      </c>
      <c r="N1332" s="35" t="s">
        <v>19</v>
      </c>
      <c r="O1332" s="3">
        <v>1</v>
      </c>
      <c r="P1332" s="124" t="s">
        <v>2962</v>
      </c>
      <c r="Q1332" s="40">
        <v>1</v>
      </c>
      <c r="R1332" s="4" t="s">
        <v>1776</v>
      </c>
      <c r="S1332" s="113">
        <f>RawDataGenPO[[#This Row],[Total price]]/RawDataGenPO[[#This Row],[Qty'']]</f>
        <v>7500</v>
      </c>
      <c r="T1332" s="46">
        <v>7500</v>
      </c>
      <c r="U1332" s="16"/>
      <c r="V1332" s="35" t="s">
        <v>1649</v>
      </c>
      <c r="W1332" s="146" t="s">
        <v>9</v>
      </c>
      <c r="X1332" s="4" t="s">
        <v>2963</v>
      </c>
      <c r="Y1332" s="14">
        <v>45887</v>
      </c>
      <c r="AA1332" s="191">
        <f>IF(RawDataGenPO[[#This Row],[Date Gen PO]]="","",RawDataGenPO[[#This Row],[Date recive bill]]-RawDataGenPO[[#This Row],[Date Gen PO]])</f>
        <v>18</v>
      </c>
      <c r="AB1332" s="192" t="str">
        <f>IF(RawDataGenPO[[#This Row],[GRN-PO date (Day)]]&gt;RawDataGenPO[[#This Row],[Lead time delivery (day)]],"over deliverry","Ontime")</f>
        <v>Ontime</v>
      </c>
      <c r="AC1332" s="195"/>
    </row>
    <row r="1333" spans="1:29" ht="14.25" x14ac:dyDescent="0.25">
      <c r="A1333" s="4">
        <f>ROW()-ROW(RawDataGenPO[[#Headers],[No.]])</f>
        <v>1332</v>
      </c>
      <c r="B1333" s="35" t="s">
        <v>16</v>
      </c>
      <c r="C1333" s="297">
        <v>45856</v>
      </c>
      <c r="F1333" s="73">
        <v>45856</v>
      </c>
      <c r="G1333" s="4" t="s">
        <v>2960</v>
      </c>
      <c r="H1333" s="4" t="s">
        <v>2961</v>
      </c>
      <c r="I1333" s="155">
        <v>45869</v>
      </c>
      <c r="J1333" s="157"/>
      <c r="K1333" s="157">
        <v>60</v>
      </c>
      <c r="L1333" s="4" t="s">
        <v>308</v>
      </c>
      <c r="M1333" s="35" t="s">
        <v>217</v>
      </c>
      <c r="N1333" s="35" t="s">
        <v>19</v>
      </c>
      <c r="O1333" s="3">
        <v>2</v>
      </c>
      <c r="P1333" s="124" t="s">
        <v>2964</v>
      </c>
      <c r="Q1333" s="40">
        <v>1</v>
      </c>
      <c r="R1333" s="4" t="s">
        <v>1776</v>
      </c>
      <c r="S1333" s="113">
        <f>RawDataGenPO[[#This Row],[Total price]]/RawDataGenPO[[#This Row],[Qty'']]</f>
        <v>7000</v>
      </c>
      <c r="T1333" s="46">
        <v>7000</v>
      </c>
      <c r="U1333" s="16"/>
      <c r="V1333" s="35" t="s">
        <v>1649</v>
      </c>
      <c r="W1333" s="146" t="s">
        <v>9</v>
      </c>
      <c r="X1333" s="4" t="s">
        <v>2963</v>
      </c>
      <c r="Y1333" s="14">
        <v>45887</v>
      </c>
      <c r="AA1333" s="191">
        <f>IF(RawDataGenPO[[#This Row],[Date Gen PO]]="","",RawDataGenPO[[#This Row],[Date recive bill]]-RawDataGenPO[[#This Row],[Date Gen PO]])</f>
        <v>18</v>
      </c>
      <c r="AB1333" s="192" t="str">
        <f>IF(RawDataGenPO[[#This Row],[GRN-PO date (Day)]]&gt;RawDataGenPO[[#This Row],[Lead time delivery (day)]],"over deliverry","Ontime")</f>
        <v>Ontime</v>
      </c>
      <c r="AC1333" s="195"/>
    </row>
    <row r="1334" spans="1:29" ht="14.25" x14ac:dyDescent="0.25">
      <c r="A1334" s="4">
        <f>ROW()-ROW(RawDataGenPO[[#Headers],[No.]])</f>
        <v>1333</v>
      </c>
      <c r="B1334" s="35" t="s">
        <v>18</v>
      </c>
      <c r="C1334" s="297">
        <v>45861</v>
      </c>
      <c r="F1334" s="73">
        <v>45861</v>
      </c>
      <c r="G1334" s="4" t="s">
        <v>2965</v>
      </c>
      <c r="H1334" s="4" t="s">
        <v>2966</v>
      </c>
      <c r="I1334" s="155">
        <v>45873</v>
      </c>
      <c r="J1334" s="157"/>
      <c r="K1334" s="157">
        <v>30</v>
      </c>
      <c r="L1334" s="4" t="s">
        <v>145</v>
      </c>
      <c r="M1334" s="35" t="s">
        <v>240</v>
      </c>
      <c r="N1334" s="35" t="s">
        <v>23</v>
      </c>
      <c r="O1334" s="3">
        <v>1</v>
      </c>
      <c r="P1334" s="124" t="s">
        <v>2186</v>
      </c>
      <c r="Q1334" s="40">
        <v>10</v>
      </c>
      <c r="R1334" s="4" t="s">
        <v>221</v>
      </c>
      <c r="S1334" s="113">
        <f>RawDataGenPO[[#This Row],[Total price]]/RawDataGenPO[[#This Row],[Qty'']]</f>
        <v>1230</v>
      </c>
      <c r="T1334" s="46">
        <v>12300</v>
      </c>
      <c r="U1334" s="16"/>
      <c r="V1334" s="35" t="s">
        <v>422</v>
      </c>
      <c r="W1334" s="146" t="s">
        <v>9</v>
      </c>
      <c r="X1334" s="4" t="s">
        <v>2967</v>
      </c>
      <c r="Y1334" s="14">
        <v>45878</v>
      </c>
      <c r="AA1334" s="191">
        <f>IF(RawDataGenPO[[#This Row],[Date Gen PO]]="","",RawDataGenPO[[#This Row],[Date recive bill]]-RawDataGenPO[[#This Row],[Date Gen PO]])</f>
        <v>5</v>
      </c>
      <c r="AB1334" s="192" t="str">
        <f>IF(RawDataGenPO[[#This Row],[GRN-PO date (Day)]]&gt;RawDataGenPO[[#This Row],[Lead time delivery (day)]],"over deliverry","Ontime")</f>
        <v>Ontime</v>
      </c>
      <c r="AC1334" s="195"/>
    </row>
    <row r="1335" spans="1:29" ht="14.25" x14ac:dyDescent="0.25">
      <c r="A1335" s="4">
        <f>ROW()-ROW(RawDataGenPO[[#Headers],[No.]])</f>
        <v>1334</v>
      </c>
      <c r="B1335" s="35" t="s">
        <v>18</v>
      </c>
      <c r="C1335" s="297">
        <v>45861</v>
      </c>
      <c r="F1335" s="73">
        <v>45861</v>
      </c>
      <c r="G1335" s="4" t="s">
        <v>2968</v>
      </c>
      <c r="H1335" s="4" t="s">
        <v>2969</v>
      </c>
      <c r="I1335" s="155">
        <v>45873</v>
      </c>
      <c r="J1335" s="157"/>
      <c r="K1335" s="157">
        <v>30</v>
      </c>
      <c r="L1335" s="4" t="s">
        <v>193</v>
      </c>
      <c r="M1335" s="35" t="s">
        <v>181</v>
      </c>
      <c r="N1335" s="35" t="s">
        <v>52</v>
      </c>
      <c r="O1335" s="3">
        <v>1</v>
      </c>
      <c r="P1335" s="124" t="s">
        <v>2970</v>
      </c>
      <c r="Q1335" s="40">
        <v>1</v>
      </c>
      <c r="R1335" s="4" t="s">
        <v>481</v>
      </c>
      <c r="S1335" s="113">
        <f>RawDataGenPO[[#This Row],[Total price]]/RawDataGenPO[[#This Row],[Qty'']]</f>
        <v>12000</v>
      </c>
      <c r="T1335" s="46">
        <v>12000</v>
      </c>
      <c r="U1335" s="16"/>
      <c r="V1335" s="35" t="s">
        <v>195</v>
      </c>
      <c r="W1335" s="146" t="s">
        <v>9</v>
      </c>
      <c r="X1335" s="4" t="s">
        <v>2971</v>
      </c>
      <c r="Y1335" s="14">
        <v>45883</v>
      </c>
      <c r="AA1335" s="191">
        <f>IF(RawDataGenPO[[#This Row],[Date Gen PO]]="","",RawDataGenPO[[#This Row],[Date recive bill]]-RawDataGenPO[[#This Row],[Date Gen PO]])</f>
        <v>10</v>
      </c>
      <c r="AB1335" s="192" t="str">
        <f>IF(RawDataGenPO[[#This Row],[GRN-PO date (Day)]]&gt;RawDataGenPO[[#This Row],[Lead time delivery (day)]],"over deliverry","Ontime")</f>
        <v>Ontime</v>
      </c>
      <c r="AC1335" s="195"/>
    </row>
    <row r="1336" spans="1:29" ht="14.25" x14ac:dyDescent="0.25">
      <c r="A1336" s="4">
        <f>ROW()-ROW(RawDataGenPO[[#Headers],[No.]])</f>
        <v>1335</v>
      </c>
      <c r="B1336" s="35" t="s">
        <v>18</v>
      </c>
      <c r="C1336" s="297">
        <v>45861</v>
      </c>
      <c r="F1336" s="73">
        <v>45861</v>
      </c>
      <c r="G1336" s="4" t="s">
        <v>2972</v>
      </c>
      <c r="H1336" s="4" t="s">
        <v>2973</v>
      </c>
      <c r="I1336" s="155">
        <v>45873</v>
      </c>
      <c r="J1336" s="157"/>
      <c r="K1336" s="157">
        <v>30</v>
      </c>
      <c r="L1336" s="4" t="s">
        <v>2974</v>
      </c>
      <c r="M1336" s="35" t="s">
        <v>187</v>
      </c>
      <c r="N1336" s="35" t="s">
        <v>39</v>
      </c>
      <c r="O1336" s="3">
        <v>1</v>
      </c>
      <c r="P1336" s="124" t="s">
        <v>2975</v>
      </c>
      <c r="Q1336" s="40">
        <v>4</v>
      </c>
      <c r="R1336" s="4" t="s">
        <v>221</v>
      </c>
      <c r="S1336" s="113">
        <f>RawDataGenPO[[#This Row],[Total price]]/RawDataGenPO[[#This Row],[Qty'']]</f>
        <v>1031.5</v>
      </c>
      <c r="T1336" s="46">
        <v>4126</v>
      </c>
      <c r="U1336" s="16"/>
      <c r="V1336" s="35" t="s">
        <v>162</v>
      </c>
      <c r="W1336" s="146" t="s">
        <v>9</v>
      </c>
      <c r="X1336" s="4" t="s">
        <v>2976</v>
      </c>
      <c r="Y1336" s="14">
        <v>45878</v>
      </c>
      <c r="AA1336" s="191">
        <f>IF(RawDataGenPO[[#This Row],[Date Gen PO]]="","",RawDataGenPO[[#This Row],[Date recive bill]]-RawDataGenPO[[#This Row],[Date Gen PO]])</f>
        <v>5</v>
      </c>
      <c r="AB1336" s="192" t="str">
        <f>IF(RawDataGenPO[[#This Row],[GRN-PO date (Day)]]&gt;RawDataGenPO[[#This Row],[Lead time delivery (day)]],"over deliverry","Ontime")</f>
        <v>Ontime</v>
      </c>
      <c r="AC1336" s="195"/>
    </row>
    <row r="1337" spans="1:29" ht="14.25" x14ac:dyDescent="0.25">
      <c r="A1337" s="4">
        <f>ROW()-ROW(RawDataGenPO[[#Headers],[No.]])</f>
        <v>1336</v>
      </c>
      <c r="B1337" s="35" t="s">
        <v>18</v>
      </c>
      <c r="C1337" s="297">
        <v>45861</v>
      </c>
      <c r="F1337" s="73">
        <v>45861</v>
      </c>
      <c r="G1337" s="4" t="s">
        <v>2972</v>
      </c>
      <c r="H1337" s="4" t="s">
        <v>2977</v>
      </c>
      <c r="I1337" s="155">
        <v>45873</v>
      </c>
      <c r="J1337" s="157"/>
      <c r="K1337" s="153">
        <v>30</v>
      </c>
      <c r="L1337" s="4" t="s">
        <v>2978</v>
      </c>
      <c r="M1337" s="35" t="s">
        <v>187</v>
      </c>
      <c r="N1337" s="35" t="s">
        <v>39</v>
      </c>
      <c r="O1337" s="3">
        <v>1</v>
      </c>
      <c r="P1337" s="124" t="s">
        <v>2979</v>
      </c>
      <c r="Q1337" s="40">
        <v>4</v>
      </c>
      <c r="R1337" s="4" t="s">
        <v>221</v>
      </c>
      <c r="S1337" s="113">
        <f>RawDataGenPO[[#This Row],[Total price]]/RawDataGenPO[[#This Row],[Qty'']]</f>
        <v>1144</v>
      </c>
      <c r="T1337" s="46">
        <v>4576</v>
      </c>
      <c r="U1337" s="16"/>
      <c r="V1337" s="35" t="s">
        <v>380</v>
      </c>
      <c r="W1337" s="146" t="s">
        <v>9</v>
      </c>
      <c r="X1337" s="4" t="s">
        <v>2980</v>
      </c>
      <c r="Y1337" s="14">
        <v>45874</v>
      </c>
      <c r="AA1337" s="191">
        <f>IF(RawDataGenPO[[#This Row],[Date Gen PO]]="","",RawDataGenPO[[#This Row],[Date recive bill]]-RawDataGenPO[[#This Row],[Date Gen PO]])</f>
        <v>1</v>
      </c>
      <c r="AB1337" s="192" t="str">
        <f>IF(RawDataGenPO[[#This Row],[GRN-PO date (Day)]]&gt;RawDataGenPO[[#This Row],[Lead time delivery (day)]],"over deliverry","Ontime")</f>
        <v>Ontime</v>
      </c>
      <c r="AC1337" s="195"/>
    </row>
    <row r="1338" spans="1:29" ht="15.75" customHeight="1" x14ac:dyDescent="0.25">
      <c r="A1338" s="4">
        <f>ROW()-ROW(RawDataGenPO[[#Headers],[No.]])</f>
        <v>1337</v>
      </c>
      <c r="B1338" s="35" t="s">
        <v>18</v>
      </c>
      <c r="C1338" s="297">
        <v>45861</v>
      </c>
      <c r="F1338" s="73">
        <v>45861</v>
      </c>
      <c r="G1338" s="4" t="s">
        <v>2972</v>
      </c>
      <c r="H1338" s="4" t="s">
        <v>2973</v>
      </c>
      <c r="I1338" s="155">
        <v>45873</v>
      </c>
      <c r="J1338" s="157"/>
      <c r="K1338" s="153">
        <v>30</v>
      </c>
      <c r="L1338" s="4" t="s">
        <v>2981</v>
      </c>
      <c r="M1338" s="35" t="s">
        <v>187</v>
      </c>
      <c r="N1338" s="35" t="s">
        <v>39</v>
      </c>
      <c r="O1338" s="3">
        <v>2</v>
      </c>
      <c r="P1338" s="124" t="s">
        <v>2982</v>
      </c>
      <c r="Q1338" s="40">
        <v>2</v>
      </c>
      <c r="R1338" s="4" t="s">
        <v>221</v>
      </c>
      <c r="S1338" s="113">
        <f>RawDataGenPO[[#This Row],[Total price]]/RawDataGenPO[[#This Row],[Qty'']]</f>
        <v>610</v>
      </c>
      <c r="T1338" s="46">
        <v>1220</v>
      </c>
      <c r="U1338" s="16"/>
      <c r="V1338" s="35" t="s">
        <v>162</v>
      </c>
      <c r="W1338" s="146" t="s">
        <v>9</v>
      </c>
      <c r="X1338" s="4" t="s">
        <v>2976</v>
      </c>
      <c r="Y1338" s="14">
        <v>45878</v>
      </c>
      <c r="AA1338" s="191">
        <f>IF(RawDataGenPO[[#This Row],[Date Gen PO]]="","",RawDataGenPO[[#This Row],[Date recive bill]]-RawDataGenPO[[#This Row],[Date Gen PO]])</f>
        <v>5</v>
      </c>
      <c r="AB1338" s="192" t="str">
        <f>IF(RawDataGenPO[[#This Row],[GRN-PO date (Day)]]&gt;RawDataGenPO[[#This Row],[Lead time delivery (day)]],"over deliverry","Ontime")</f>
        <v>Ontime</v>
      </c>
      <c r="AC1338" s="195"/>
    </row>
    <row r="1339" spans="1:29" ht="14.25" x14ac:dyDescent="0.25">
      <c r="A1339" s="4">
        <f>ROW()-ROW(RawDataGenPO[[#Headers],[No.]])</f>
        <v>1338</v>
      </c>
      <c r="B1339" s="35" t="s">
        <v>18</v>
      </c>
      <c r="C1339" s="297">
        <v>45861</v>
      </c>
      <c r="F1339" s="73">
        <v>45861</v>
      </c>
      <c r="G1339" s="4" t="s">
        <v>2972</v>
      </c>
      <c r="H1339" s="4" t="s">
        <v>2973</v>
      </c>
      <c r="I1339" s="155">
        <v>45873</v>
      </c>
      <c r="J1339" s="157"/>
      <c r="K1339" s="153">
        <v>30</v>
      </c>
      <c r="L1339" s="4" t="s">
        <v>2983</v>
      </c>
      <c r="M1339" s="35" t="s">
        <v>187</v>
      </c>
      <c r="N1339" s="35" t="s">
        <v>39</v>
      </c>
      <c r="O1339" s="3">
        <v>3</v>
      </c>
      <c r="P1339" s="124" t="s">
        <v>2984</v>
      </c>
      <c r="Q1339" s="40">
        <v>4</v>
      </c>
      <c r="R1339" s="4" t="s">
        <v>221</v>
      </c>
      <c r="S1339" s="113">
        <f>RawDataGenPO[[#This Row],[Total price]]/RawDataGenPO[[#This Row],[Qty'']]</f>
        <v>250</v>
      </c>
      <c r="T1339" s="46">
        <v>1000</v>
      </c>
      <c r="U1339" s="16"/>
      <c r="V1339" s="35" t="s">
        <v>162</v>
      </c>
      <c r="W1339" s="146" t="s">
        <v>9</v>
      </c>
      <c r="X1339" s="4" t="s">
        <v>2976</v>
      </c>
      <c r="Y1339" s="14">
        <v>45878</v>
      </c>
      <c r="AA1339" s="191">
        <f>IF(RawDataGenPO[[#This Row],[Date Gen PO]]="","",RawDataGenPO[[#This Row],[Date recive bill]]-RawDataGenPO[[#This Row],[Date Gen PO]])</f>
        <v>5</v>
      </c>
      <c r="AB1339" s="192" t="str">
        <f>IF(RawDataGenPO[[#This Row],[GRN-PO date (Day)]]&gt;RawDataGenPO[[#This Row],[Lead time delivery (day)]],"over deliverry","Ontime")</f>
        <v>Ontime</v>
      </c>
      <c r="AC1339" s="195"/>
    </row>
    <row r="1340" spans="1:29" ht="14.25" x14ac:dyDescent="0.25">
      <c r="A1340" s="4">
        <f>ROW()-ROW(RawDataGenPO[[#Headers],[No.]])</f>
        <v>1339</v>
      </c>
      <c r="B1340" s="35" t="s">
        <v>18</v>
      </c>
      <c r="C1340" s="297">
        <v>45866</v>
      </c>
      <c r="F1340" s="73">
        <v>45866</v>
      </c>
      <c r="G1340" s="4" t="s">
        <v>2985</v>
      </c>
      <c r="H1340" s="4" t="s">
        <v>2986</v>
      </c>
      <c r="I1340" s="155">
        <v>45873</v>
      </c>
      <c r="J1340" s="157"/>
      <c r="K1340" s="153">
        <v>30</v>
      </c>
      <c r="L1340" s="4" t="s">
        <v>193</v>
      </c>
      <c r="M1340" s="35" t="s">
        <v>853</v>
      </c>
      <c r="N1340" s="35" t="s">
        <v>45</v>
      </c>
      <c r="O1340" s="3">
        <v>1</v>
      </c>
      <c r="P1340" s="124" t="s">
        <v>2987</v>
      </c>
      <c r="Q1340" s="40">
        <v>1</v>
      </c>
      <c r="R1340" s="4" t="s">
        <v>221</v>
      </c>
      <c r="S1340" s="113">
        <f>RawDataGenPO[[#This Row],[Total price]]/RawDataGenPO[[#This Row],[Qty'']]</f>
        <v>3000</v>
      </c>
      <c r="T1340" s="46">
        <v>3000</v>
      </c>
      <c r="U1340" s="16"/>
      <c r="V1340" s="35" t="s">
        <v>2148</v>
      </c>
      <c r="W1340" s="146" t="s">
        <v>9</v>
      </c>
      <c r="X1340" s="4" t="s">
        <v>2988</v>
      </c>
      <c r="Y1340" s="14">
        <v>45882</v>
      </c>
      <c r="AA1340" s="191">
        <f>IF(RawDataGenPO[[#This Row],[Date Gen PO]]="","",RawDataGenPO[[#This Row],[Date recive bill]]-RawDataGenPO[[#This Row],[Date Gen PO]])</f>
        <v>9</v>
      </c>
      <c r="AB1340" s="192" t="str">
        <f>IF(RawDataGenPO[[#This Row],[GRN-PO date (Day)]]&gt;RawDataGenPO[[#This Row],[Lead time delivery (day)]],"over deliverry","Ontime")</f>
        <v>Ontime</v>
      </c>
      <c r="AC1340" s="195"/>
    </row>
    <row r="1341" spans="1:29" ht="14.25" x14ac:dyDescent="0.25">
      <c r="A1341" s="4">
        <f>ROW()-ROW(RawDataGenPO[[#Headers],[No.]])</f>
        <v>1340</v>
      </c>
      <c r="B1341" s="35" t="s">
        <v>18</v>
      </c>
      <c r="C1341" s="297">
        <v>45866</v>
      </c>
      <c r="F1341" s="73">
        <v>45866</v>
      </c>
      <c r="G1341" s="4" t="s">
        <v>2985</v>
      </c>
      <c r="H1341" s="4" t="s">
        <v>2986</v>
      </c>
      <c r="I1341" s="155">
        <v>45873</v>
      </c>
      <c r="J1341" s="157"/>
      <c r="K1341" s="153">
        <v>30</v>
      </c>
      <c r="L1341" s="4" t="s">
        <v>193</v>
      </c>
      <c r="M1341" s="35" t="s">
        <v>853</v>
      </c>
      <c r="N1341" s="35" t="s">
        <v>45</v>
      </c>
      <c r="O1341" s="3">
        <v>2</v>
      </c>
      <c r="P1341" s="124" t="s">
        <v>2989</v>
      </c>
      <c r="Q1341" s="40">
        <v>1</v>
      </c>
      <c r="R1341" s="4" t="s">
        <v>221</v>
      </c>
      <c r="S1341" s="113">
        <f>RawDataGenPO[[#This Row],[Total price]]/RawDataGenPO[[#This Row],[Qty'']]</f>
        <v>5500</v>
      </c>
      <c r="T1341" s="46">
        <v>5500</v>
      </c>
      <c r="U1341" s="16"/>
      <c r="V1341" s="35" t="s">
        <v>2148</v>
      </c>
      <c r="W1341" s="146" t="s">
        <v>9</v>
      </c>
      <c r="X1341" s="4" t="s">
        <v>2988</v>
      </c>
      <c r="Y1341" s="14">
        <v>45882</v>
      </c>
      <c r="AA1341" s="191">
        <f>IF(RawDataGenPO[[#This Row],[Date Gen PO]]="","",RawDataGenPO[[#This Row],[Date recive bill]]-RawDataGenPO[[#This Row],[Date Gen PO]])</f>
        <v>9</v>
      </c>
      <c r="AB1341" s="192" t="str">
        <f>IF(RawDataGenPO[[#This Row],[GRN-PO date (Day)]]&gt;RawDataGenPO[[#This Row],[Lead time delivery (day)]],"over deliverry","Ontime")</f>
        <v>Ontime</v>
      </c>
      <c r="AC1341" s="195"/>
    </row>
    <row r="1342" spans="1:29" ht="14.25" x14ac:dyDescent="0.25">
      <c r="A1342" s="4">
        <f>ROW()-ROW(RawDataGenPO[[#Headers],[No.]])</f>
        <v>1341</v>
      </c>
      <c r="B1342" s="35" t="s">
        <v>18</v>
      </c>
      <c r="C1342" s="297">
        <v>45866</v>
      </c>
      <c r="F1342" s="73">
        <v>45866</v>
      </c>
      <c r="G1342" s="4" t="s">
        <v>2985</v>
      </c>
      <c r="H1342" s="4" t="s">
        <v>2986</v>
      </c>
      <c r="I1342" s="155">
        <v>45873</v>
      </c>
      <c r="J1342" s="157"/>
      <c r="K1342" s="153">
        <v>30</v>
      </c>
      <c r="L1342" s="4" t="s">
        <v>193</v>
      </c>
      <c r="M1342" s="35" t="s">
        <v>853</v>
      </c>
      <c r="N1342" s="35" t="s">
        <v>45</v>
      </c>
      <c r="O1342" s="3">
        <v>3</v>
      </c>
      <c r="P1342" s="124" t="s">
        <v>2990</v>
      </c>
      <c r="Q1342" s="40">
        <v>1</v>
      </c>
      <c r="R1342" s="4" t="s">
        <v>221</v>
      </c>
      <c r="S1342" s="113">
        <f>RawDataGenPO[[#This Row],[Total price]]/RawDataGenPO[[#This Row],[Qty'']]</f>
        <v>4000</v>
      </c>
      <c r="T1342" s="46">
        <v>4000</v>
      </c>
      <c r="U1342" s="16"/>
      <c r="V1342" s="35" t="s">
        <v>2148</v>
      </c>
      <c r="W1342" s="146" t="s">
        <v>9</v>
      </c>
      <c r="X1342" s="4" t="s">
        <v>2988</v>
      </c>
      <c r="Y1342" s="14">
        <v>45882</v>
      </c>
      <c r="AA1342" s="191">
        <f>IF(RawDataGenPO[[#This Row],[Date Gen PO]]="","",RawDataGenPO[[#This Row],[Date recive bill]]-RawDataGenPO[[#This Row],[Date Gen PO]])</f>
        <v>9</v>
      </c>
      <c r="AB1342" s="192" t="str">
        <f>IF(RawDataGenPO[[#This Row],[GRN-PO date (Day)]]&gt;RawDataGenPO[[#This Row],[Lead time delivery (day)]],"over deliverry","Ontime")</f>
        <v>Ontime</v>
      </c>
      <c r="AC1342" s="195"/>
    </row>
    <row r="1343" spans="1:29" ht="14.25" x14ac:dyDescent="0.25">
      <c r="A1343" s="4">
        <f>ROW()-ROW(RawDataGenPO[[#Headers],[No.]])</f>
        <v>1342</v>
      </c>
      <c r="B1343" s="35" t="s">
        <v>18</v>
      </c>
      <c r="C1343" s="297">
        <v>45866</v>
      </c>
      <c r="F1343" s="73">
        <v>45866</v>
      </c>
      <c r="G1343" s="4" t="s">
        <v>2985</v>
      </c>
      <c r="H1343" s="4" t="s">
        <v>2986</v>
      </c>
      <c r="I1343" s="155">
        <v>45873</v>
      </c>
      <c r="J1343" s="157"/>
      <c r="K1343" s="153">
        <v>30</v>
      </c>
      <c r="L1343" s="4" t="s">
        <v>193</v>
      </c>
      <c r="M1343" s="35" t="s">
        <v>853</v>
      </c>
      <c r="N1343" s="35" t="s">
        <v>45</v>
      </c>
      <c r="O1343" s="3">
        <v>4</v>
      </c>
      <c r="P1343" s="124" t="s">
        <v>2991</v>
      </c>
      <c r="Q1343" s="40">
        <v>1</v>
      </c>
      <c r="R1343" s="4" t="s">
        <v>481</v>
      </c>
      <c r="S1343" s="113">
        <f>RawDataGenPO[[#This Row],[Total price]]/RawDataGenPO[[#This Row],[Qty'']]</f>
        <v>1500</v>
      </c>
      <c r="T1343" s="46">
        <v>1500</v>
      </c>
      <c r="U1343" s="16"/>
      <c r="V1343" s="35" t="s">
        <v>2148</v>
      </c>
      <c r="W1343" s="146" t="s">
        <v>9</v>
      </c>
      <c r="X1343" s="4" t="s">
        <v>2988</v>
      </c>
      <c r="Y1343" s="14">
        <v>45882</v>
      </c>
      <c r="AA1343" s="191">
        <f>IF(RawDataGenPO[[#This Row],[Date Gen PO]]="","",RawDataGenPO[[#This Row],[Date recive bill]]-RawDataGenPO[[#This Row],[Date Gen PO]])</f>
        <v>9</v>
      </c>
      <c r="AB1343" s="192" t="str">
        <f>IF(RawDataGenPO[[#This Row],[GRN-PO date (Day)]]&gt;RawDataGenPO[[#This Row],[Lead time delivery (day)]],"over deliverry","Ontime")</f>
        <v>Ontime</v>
      </c>
      <c r="AC1343" s="195"/>
    </row>
    <row r="1344" spans="1:29" ht="14.25" x14ac:dyDescent="0.25">
      <c r="A1344" s="4">
        <f>ROW()-ROW(RawDataGenPO[[#Headers],[No.]])</f>
        <v>1343</v>
      </c>
      <c r="B1344" s="35" t="s">
        <v>18</v>
      </c>
      <c r="C1344" s="297">
        <v>45866</v>
      </c>
      <c r="F1344" s="73">
        <v>45866</v>
      </c>
      <c r="G1344" s="4" t="s">
        <v>2992</v>
      </c>
      <c r="H1344" s="4" t="s">
        <v>2993</v>
      </c>
      <c r="I1344" s="155">
        <v>45867</v>
      </c>
      <c r="J1344" s="157"/>
      <c r="K1344" s="153">
        <v>30</v>
      </c>
      <c r="L1344" s="4" t="s">
        <v>153</v>
      </c>
      <c r="M1344" s="35" t="s">
        <v>187</v>
      </c>
      <c r="N1344" s="35" t="s">
        <v>25</v>
      </c>
      <c r="O1344" s="3">
        <v>1</v>
      </c>
      <c r="P1344" s="140" t="s">
        <v>116</v>
      </c>
      <c r="Q1344" s="141">
        <v>30</v>
      </c>
      <c r="R1344" s="136" t="s">
        <v>2227</v>
      </c>
      <c r="S1344" s="142">
        <f>RawDataGenPO[[#This Row],[Total price]]/RawDataGenPO[[#This Row],[Qty'']]</f>
        <v>2600</v>
      </c>
      <c r="T1344" s="143">
        <v>78000</v>
      </c>
      <c r="U1344" s="16"/>
      <c r="V1344" s="35" t="s">
        <v>459</v>
      </c>
      <c r="W1344" s="146" t="s">
        <v>9</v>
      </c>
      <c r="X1344" s="4" t="s">
        <v>2994</v>
      </c>
      <c r="Y1344" s="14">
        <v>45876</v>
      </c>
      <c r="AA1344" s="191">
        <f>IF(RawDataGenPO[[#This Row],[Date Gen PO]]="","",RawDataGenPO[[#This Row],[Date recive bill]]-RawDataGenPO[[#This Row],[Date Gen PO]])</f>
        <v>9</v>
      </c>
      <c r="AB1344" s="192" t="str">
        <f>IF(RawDataGenPO[[#This Row],[GRN-PO date (Day)]]&gt;RawDataGenPO[[#This Row],[Lead time delivery (day)]],"over deliverry","Ontime")</f>
        <v>Ontime</v>
      </c>
      <c r="AC1344" s="195"/>
    </row>
    <row r="1345" spans="1:29" ht="14.25" x14ac:dyDescent="0.25">
      <c r="A1345" s="4">
        <f>ROW()-ROW(RawDataGenPO[[#Headers],[No.]])</f>
        <v>1344</v>
      </c>
      <c r="B1345" s="35" t="s">
        <v>18</v>
      </c>
      <c r="C1345" s="297">
        <v>45866</v>
      </c>
      <c r="F1345" s="73">
        <v>45866</v>
      </c>
      <c r="G1345" s="4" t="s">
        <v>2995</v>
      </c>
      <c r="H1345" s="4" t="s">
        <v>2996</v>
      </c>
      <c r="I1345" s="155">
        <v>45873</v>
      </c>
      <c r="J1345" s="157"/>
      <c r="K1345" s="153">
        <v>30</v>
      </c>
      <c r="L1345" s="4" t="s">
        <v>1273</v>
      </c>
      <c r="M1345" s="35" t="s">
        <v>159</v>
      </c>
      <c r="N1345" s="35" t="s">
        <v>39</v>
      </c>
      <c r="O1345" s="3">
        <v>1</v>
      </c>
      <c r="P1345" s="124" t="s">
        <v>2997</v>
      </c>
      <c r="Q1345" s="40">
        <v>3</v>
      </c>
      <c r="R1345" s="4" t="s">
        <v>2998</v>
      </c>
      <c r="S1345" s="113">
        <f>RawDataGenPO[[#This Row],[Total price]]/RawDataGenPO[[#This Row],[Qty'']]</f>
        <v>350</v>
      </c>
      <c r="T1345" s="46">
        <v>1050</v>
      </c>
      <c r="U1345" s="16"/>
      <c r="V1345" s="35" t="s">
        <v>162</v>
      </c>
      <c r="W1345" s="146" t="s">
        <v>9</v>
      </c>
      <c r="X1345" s="4" t="s">
        <v>2999</v>
      </c>
      <c r="Y1345" s="14">
        <v>45883</v>
      </c>
      <c r="AA1345" s="191">
        <f>IF(RawDataGenPO[[#This Row],[Date Gen PO]]="","",RawDataGenPO[[#This Row],[Date recive bill]]-RawDataGenPO[[#This Row],[Date Gen PO]])</f>
        <v>10</v>
      </c>
      <c r="AB1345" s="192" t="str">
        <f>IF(RawDataGenPO[[#This Row],[GRN-PO date (Day)]]&gt;RawDataGenPO[[#This Row],[Lead time delivery (day)]],"over deliverry","Ontime")</f>
        <v>Ontime</v>
      </c>
      <c r="AC1345" s="195"/>
    </row>
    <row r="1346" spans="1:29" ht="28.5" x14ac:dyDescent="0.25">
      <c r="A1346" s="4">
        <f>ROW()-ROW(RawDataGenPO[[#Headers],[No.]])</f>
        <v>1345</v>
      </c>
      <c r="B1346" s="35" t="s">
        <v>18</v>
      </c>
      <c r="C1346" s="297">
        <v>45866</v>
      </c>
      <c r="F1346" s="73">
        <v>45866</v>
      </c>
      <c r="G1346" s="4" t="s">
        <v>3000</v>
      </c>
      <c r="H1346" s="4" t="s">
        <v>3001</v>
      </c>
      <c r="I1346" s="155">
        <v>45873</v>
      </c>
      <c r="J1346" s="157"/>
      <c r="K1346" s="153">
        <v>60</v>
      </c>
      <c r="L1346" s="4" t="s">
        <v>193</v>
      </c>
      <c r="M1346" s="35" t="s">
        <v>217</v>
      </c>
      <c r="N1346" s="35" t="s">
        <v>63</v>
      </c>
      <c r="O1346" s="3">
        <v>1</v>
      </c>
      <c r="P1346" s="124" t="s">
        <v>3002</v>
      </c>
      <c r="Q1346" s="40">
        <v>2</v>
      </c>
      <c r="R1346" s="4" t="s">
        <v>221</v>
      </c>
      <c r="S1346" s="113">
        <f>RawDataGenPO[[#This Row],[Total price]]/RawDataGenPO[[#This Row],[Qty'']]</f>
        <v>850</v>
      </c>
      <c r="T1346" s="46">
        <v>1700</v>
      </c>
      <c r="U1346" s="16"/>
      <c r="V1346" s="35" t="s">
        <v>205</v>
      </c>
      <c r="W1346" s="146" t="s">
        <v>9</v>
      </c>
      <c r="X1346" s="4" t="s">
        <v>3003</v>
      </c>
      <c r="Y1346" s="14">
        <v>45908</v>
      </c>
      <c r="AA1346" s="191">
        <f>IF(RawDataGenPO[[#This Row],[Date Gen PO]]="","",RawDataGenPO[[#This Row],[Date recive bill]]-RawDataGenPO[[#This Row],[Date Gen PO]])</f>
        <v>35</v>
      </c>
      <c r="AB1346" s="192" t="str">
        <f>IF(RawDataGenPO[[#This Row],[GRN-PO date (Day)]]&gt;RawDataGenPO[[#This Row],[Lead time delivery (day)]],"over deliverry","Ontime")</f>
        <v>Ontime</v>
      </c>
      <c r="AC1346" s="195"/>
    </row>
    <row r="1347" spans="1:29" ht="28.5" x14ac:dyDescent="0.25">
      <c r="A1347" s="4">
        <f>ROW()-ROW(RawDataGenPO[[#Headers],[No.]])</f>
        <v>1346</v>
      </c>
      <c r="B1347" s="35" t="s">
        <v>18</v>
      </c>
      <c r="C1347" s="297">
        <v>45866</v>
      </c>
      <c r="F1347" s="73">
        <v>45866</v>
      </c>
      <c r="G1347" s="4" t="s">
        <v>3004</v>
      </c>
      <c r="H1347" s="4" t="s">
        <v>3005</v>
      </c>
      <c r="I1347" s="155">
        <v>45873</v>
      </c>
      <c r="J1347" s="157"/>
      <c r="K1347" s="153">
        <v>60</v>
      </c>
      <c r="L1347" s="4" t="s">
        <v>193</v>
      </c>
      <c r="M1347" s="35" t="s">
        <v>217</v>
      </c>
      <c r="N1347" s="35" t="s">
        <v>63</v>
      </c>
      <c r="O1347" s="3">
        <v>2</v>
      </c>
      <c r="P1347" s="124" t="s">
        <v>3006</v>
      </c>
      <c r="Q1347" s="40">
        <v>1</v>
      </c>
      <c r="R1347" s="4" t="s">
        <v>221</v>
      </c>
      <c r="S1347" s="113">
        <f>RawDataGenPO[[#This Row],[Total price]]/RawDataGenPO[[#This Row],[Qty'']]</f>
        <v>1850</v>
      </c>
      <c r="T1347" s="46">
        <v>1850</v>
      </c>
      <c r="U1347" s="16"/>
      <c r="V1347" s="35" t="s">
        <v>205</v>
      </c>
      <c r="W1347" s="146" t="s">
        <v>9</v>
      </c>
      <c r="X1347" s="4" t="s">
        <v>3007</v>
      </c>
      <c r="Y1347" s="14">
        <v>45908</v>
      </c>
      <c r="AA1347" s="191">
        <f>IF(RawDataGenPO[[#This Row],[Date Gen PO]]="","",RawDataGenPO[[#This Row],[Date recive bill]]-RawDataGenPO[[#This Row],[Date Gen PO]])</f>
        <v>35</v>
      </c>
      <c r="AB1347" s="192" t="str">
        <f>IF(RawDataGenPO[[#This Row],[GRN-PO date (Day)]]&gt;RawDataGenPO[[#This Row],[Lead time delivery (day)]],"over deliverry","Ontime")</f>
        <v>Ontime</v>
      </c>
      <c r="AC1347" s="195"/>
    </row>
    <row r="1348" spans="1:29" ht="14.25" x14ac:dyDescent="0.25">
      <c r="A1348" s="4">
        <f>ROW()-ROW(RawDataGenPO[[#Headers],[No.]])</f>
        <v>1347</v>
      </c>
      <c r="B1348" s="35" t="s">
        <v>18</v>
      </c>
      <c r="C1348" s="297">
        <v>45866</v>
      </c>
      <c r="F1348" s="73">
        <v>45866</v>
      </c>
      <c r="G1348" s="4" t="s">
        <v>3004</v>
      </c>
      <c r="H1348" s="4" t="s">
        <v>3005</v>
      </c>
      <c r="I1348" s="155">
        <v>45873</v>
      </c>
      <c r="J1348" s="157"/>
      <c r="K1348" s="153">
        <v>60</v>
      </c>
      <c r="L1348" s="4" t="s">
        <v>193</v>
      </c>
      <c r="M1348" s="35" t="s">
        <v>217</v>
      </c>
      <c r="N1348" s="35" t="s">
        <v>63</v>
      </c>
      <c r="O1348" s="3">
        <v>3</v>
      </c>
      <c r="P1348" s="124" t="s">
        <v>3008</v>
      </c>
      <c r="Q1348" s="40">
        <v>1</v>
      </c>
      <c r="R1348" s="4" t="s">
        <v>221</v>
      </c>
      <c r="S1348" s="113">
        <f>RawDataGenPO[[#This Row],[Total price]]/RawDataGenPO[[#This Row],[Qty'']]</f>
        <v>13500</v>
      </c>
      <c r="T1348" s="46">
        <v>13500</v>
      </c>
      <c r="U1348" s="16"/>
      <c r="V1348" s="35" t="s">
        <v>205</v>
      </c>
      <c r="W1348" s="146" t="s">
        <v>9</v>
      </c>
      <c r="X1348" s="4" t="s">
        <v>3007</v>
      </c>
      <c r="Y1348" s="14">
        <v>45908</v>
      </c>
      <c r="AA1348" s="191">
        <f>IF(RawDataGenPO[[#This Row],[Date Gen PO]]="","",RawDataGenPO[[#This Row],[Date recive bill]]-RawDataGenPO[[#This Row],[Date Gen PO]])</f>
        <v>35</v>
      </c>
      <c r="AB1348" s="192" t="str">
        <f>IF(RawDataGenPO[[#This Row],[GRN-PO date (Day)]]&gt;RawDataGenPO[[#This Row],[Lead time delivery (day)]],"over deliverry","Ontime")</f>
        <v>Ontime</v>
      </c>
      <c r="AC1348" s="195"/>
    </row>
    <row r="1349" spans="1:29" ht="14.25" x14ac:dyDescent="0.25">
      <c r="A1349" s="4">
        <f>ROW()-ROW(RawDataGenPO[[#Headers],[No.]])</f>
        <v>1348</v>
      </c>
      <c r="B1349" s="35" t="s">
        <v>18</v>
      </c>
      <c r="C1349" s="297">
        <v>45866</v>
      </c>
      <c r="F1349" s="73">
        <v>45866</v>
      </c>
      <c r="G1349" s="4" t="s">
        <v>3009</v>
      </c>
      <c r="H1349" s="4" t="s">
        <v>3010</v>
      </c>
      <c r="I1349" s="155">
        <v>45873</v>
      </c>
      <c r="J1349" s="219"/>
      <c r="K1349" s="153">
        <v>60</v>
      </c>
      <c r="L1349" s="4" t="s">
        <v>193</v>
      </c>
      <c r="M1349" s="35" t="s">
        <v>257</v>
      </c>
      <c r="N1349" s="35" t="s">
        <v>56</v>
      </c>
      <c r="O1349" s="3">
        <v>1</v>
      </c>
      <c r="P1349" s="35" t="s">
        <v>3011</v>
      </c>
      <c r="Q1349" s="40">
        <v>2</v>
      </c>
      <c r="R1349" s="4" t="s">
        <v>221</v>
      </c>
      <c r="S1349" s="41">
        <f>RawDataGenPO[[#This Row],[Total price]]/RawDataGenPO[[#This Row],[Qty'']]</f>
        <v>2250</v>
      </c>
      <c r="T1349" s="46">
        <v>4500</v>
      </c>
      <c r="U1349" s="16"/>
      <c r="V1349" s="35" t="s">
        <v>1425</v>
      </c>
      <c r="W1349" s="146" t="s">
        <v>9</v>
      </c>
      <c r="X1349" s="4" t="s">
        <v>3012</v>
      </c>
      <c r="Y1349" s="14">
        <v>45891</v>
      </c>
      <c r="Z1349" s="112"/>
      <c r="AA1349" s="191">
        <f>IF(RawDataGenPO[[#This Row],[Date Gen PO]]="","",RawDataGenPO[[#This Row],[Date recive bill]]-RawDataGenPO[[#This Row],[Date Gen PO]])</f>
        <v>18</v>
      </c>
      <c r="AB1349" s="192" t="str">
        <f>IF(RawDataGenPO[[#This Row],[GRN-PO date (Day)]]&gt;RawDataGenPO[[#This Row],[Lead time delivery (day)]],"over deliverry","Ontime")</f>
        <v>Ontime</v>
      </c>
      <c r="AC1349" s="195"/>
    </row>
    <row r="1350" spans="1:29" ht="71.25" x14ac:dyDescent="0.25">
      <c r="A1350" s="4">
        <f>ROW()-ROW(RawDataGenPO[[#Headers],[No.]])</f>
        <v>1349</v>
      </c>
      <c r="B1350" s="35" t="s">
        <v>18</v>
      </c>
      <c r="C1350" s="297">
        <v>45866</v>
      </c>
      <c r="F1350" s="73">
        <v>45866</v>
      </c>
      <c r="G1350" s="4" t="s">
        <v>3013</v>
      </c>
      <c r="H1350" s="4" t="s">
        <v>3014</v>
      </c>
      <c r="I1350" s="155">
        <v>45873</v>
      </c>
      <c r="J1350" s="157"/>
      <c r="K1350" s="153">
        <v>60</v>
      </c>
      <c r="L1350" s="4" t="s">
        <v>145</v>
      </c>
      <c r="M1350" s="35" t="s">
        <v>217</v>
      </c>
      <c r="N1350" s="35" t="s">
        <v>81</v>
      </c>
      <c r="O1350" s="3">
        <v>1</v>
      </c>
      <c r="P1350" s="124" t="s">
        <v>3015</v>
      </c>
      <c r="Q1350" s="40">
        <v>16</v>
      </c>
      <c r="R1350" s="4" t="s">
        <v>221</v>
      </c>
      <c r="S1350" s="113">
        <f>RawDataGenPO[[#This Row],[Total price]]/RawDataGenPO[[#This Row],[Qty'']]</f>
        <v>1309.5</v>
      </c>
      <c r="T1350" s="46">
        <v>20952</v>
      </c>
      <c r="U1350" s="16"/>
      <c r="V1350" s="35" t="s">
        <v>1191</v>
      </c>
      <c r="W1350" s="146" t="s">
        <v>9</v>
      </c>
      <c r="X1350" s="4" t="s">
        <v>3016</v>
      </c>
      <c r="Y1350" s="14">
        <v>45906</v>
      </c>
      <c r="AA1350" s="191">
        <f>IF(RawDataGenPO[[#This Row],[Date Gen PO]]="","",RawDataGenPO[[#This Row],[Date recive bill]]-RawDataGenPO[[#This Row],[Date Gen PO]])</f>
        <v>33</v>
      </c>
      <c r="AB1350" s="192" t="str">
        <f>IF(RawDataGenPO[[#This Row],[GRN-PO date (Day)]]&gt;RawDataGenPO[[#This Row],[Lead time delivery (day)]],"over deliverry","Ontime")</f>
        <v>Ontime</v>
      </c>
      <c r="AC1350" s="195"/>
    </row>
    <row r="1351" spans="1:29" ht="71.25" x14ac:dyDescent="0.25">
      <c r="A1351" s="4">
        <f>ROW()-ROW(RawDataGenPO[[#Headers],[No.]])</f>
        <v>1350</v>
      </c>
      <c r="B1351" s="35" t="s">
        <v>18</v>
      </c>
      <c r="C1351" s="297">
        <v>45866</v>
      </c>
      <c r="F1351" s="73">
        <v>45866</v>
      </c>
      <c r="G1351" s="4" t="s">
        <v>3013</v>
      </c>
      <c r="H1351" s="4" t="s">
        <v>3014</v>
      </c>
      <c r="I1351" s="155">
        <v>45873</v>
      </c>
      <c r="J1351" s="157"/>
      <c r="K1351" s="153">
        <v>60</v>
      </c>
      <c r="L1351" s="4" t="s">
        <v>145</v>
      </c>
      <c r="M1351" s="35" t="s">
        <v>187</v>
      </c>
      <c r="N1351" s="35" t="s">
        <v>28</v>
      </c>
      <c r="O1351" s="3">
        <v>2</v>
      </c>
      <c r="P1351" s="124" t="s">
        <v>3017</v>
      </c>
      <c r="Q1351" s="40">
        <v>16</v>
      </c>
      <c r="R1351" s="4" t="s">
        <v>221</v>
      </c>
      <c r="S1351" s="113">
        <f>RawDataGenPO[[#This Row],[Total price]]/RawDataGenPO[[#This Row],[Qty'']]</f>
        <v>1309.5</v>
      </c>
      <c r="T1351" s="46">
        <v>20952</v>
      </c>
      <c r="U1351" s="16"/>
      <c r="V1351" s="35" t="s">
        <v>1191</v>
      </c>
      <c r="W1351" s="146" t="s">
        <v>9</v>
      </c>
      <c r="X1351" s="4" t="s">
        <v>3016</v>
      </c>
      <c r="Y1351" s="14">
        <v>45906</v>
      </c>
      <c r="AA1351" s="191">
        <f>IF(RawDataGenPO[[#This Row],[Date Gen PO]]="","",RawDataGenPO[[#This Row],[Date recive bill]]-RawDataGenPO[[#This Row],[Date Gen PO]])</f>
        <v>33</v>
      </c>
      <c r="AB1351" s="192" t="str">
        <f>IF(RawDataGenPO[[#This Row],[GRN-PO date (Day)]]&gt;RawDataGenPO[[#This Row],[Lead time delivery (day)]],"over deliverry","Ontime")</f>
        <v>Ontime</v>
      </c>
      <c r="AC1351" s="195"/>
    </row>
    <row r="1352" spans="1:29" ht="28.5" x14ac:dyDescent="0.25">
      <c r="A1352" s="4">
        <f>ROW()-ROW(RawDataGenPO[[#Headers],[No.]])</f>
        <v>1351</v>
      </c>
      <c r="B1352" s="35" t="s">
        <v>18</v>
      </c>
      <c r="C1352" s="297">
        <v>45866</v>
      </c>
      <c r="F1352" s="73">
        <v>45866</v>
      </c>
      <c r="G1352" s="4" t="s">
        <v>3018</v>
      </c>
      <c r="H1352" s="4" t="s">
        <v>3019</v>
      </c>
      <c r="I1352" s="155">
        <v>45873</v>
      </c>
      <c r="J1352" s="157"/>
      <c r="K1352" s="153">
        <v>30</v>
      </c>
      <c r="L1352" s="4" t="s">
        <v>145</v>
      </c>
      <c r="M1352" s="35" t="s">
        <v>257</v>
      </c>
      <c r="N1352" s="35" t="s">
        <v>39</v>
      </c>
      <c r="O1352" s="3">
        <v>1</v>
      </c>
      <c r="P1352" s="124" t="s">
        <v>3020</v>
      </c>
      <c r="Q1352" s="40">
        <v>6</v>
      </c>
      <c r="R1352" s="4" t="s">
        <v>221</v>
      </c>
      <c r="S1352" s="113">
        <f>RawDataGenPO[[#This Row],[Total price]]/RawDataGenPO[[#This Row],[Qty'']]</f>
        <v>1650</v>
      </c>
      <c r="T1352" s="46">
        <v>9900</v>
      </c>
      <c r="U1352" s="16"/>
      <c r="V1352" s="35" t="s">
        <v>2669</v>
      </c>
      <c r="W1352" s="146" t="s">
        <v>9</v>
      </c>
      <c r="X1352" s="4" t="s">
        <v>3021</v>
      </c>
      <c r="Y1352" s="14">
        <v>45876</v>
      </c>
      <c r="AA1352" s="191">
        <f>IF(RawDataGenPO[[#This Row],[Date Gen PO]]="","",RawDataGenPO[[#This Row],[Date recive bill]]-RawDataGenPO[[#This Row],[Date Gen PO]])</f>
        <v>3</v>
      </c>
      <c r="AB1352" s="192" t="str">
        <f>IF(RawDataGenPO[[#This Row],[GRN-PO date (Day)]]&gt;RawDataGenPO[[#This Row],[Lead time delivery (day)]],"over deliverry","Ontime")</f>
        <v>Ontime</v>
      </c>
      <c r="AC1352" s="195"/>
    </row>
    <row r="1353" spans="1:29" ht="71.25" x14ac:dyDescent="0.25">
      <c r="A1353" s="4">
        <f>ROW()-ROW(RawDataGenPO[[#Headers],[No.]])</f>
        <v>1352</v>
      </c>
      <c r="B1353" s="35" t="s">
        <v>18</v>
      </c>
      <c r="C1353" s="297">
        <v>45866</v>
      </c>
      <c r="F1353" s="73">
        <v>45866</v>
      </c>
      <c r="G1353" s="4" t="s">
        <v>3022</v>
      </c>
      <c r="H1353" s="4" t="s">
        <v>3023</v>
      </c>
      <c r="I1353" s="155">
        <v>45873</v>
      </c>
      <c r="J1353" s="157"/>
      <c r="K1353" s="153">
        <v>60</v>
      </c>
      <c r="L1353" s="4" t="s">
        <v>489</v>
      </c>
      <c r="M1353" s="35" t="s">
        <v>479</v>
      </c>
      <c r="N1353" s="35" t="s">
        <v>85</v>
      </c>
      <c r="O1353" s="3">
        <v>1</v>
      </c>
      <c r="P1353" s="124" t="s">
        <v>3024</v>
      </c>
      <c r="Q1353" s="40">
        <v>1</v>
      </c>
      <c r="R1353" s="4" t="s">
        <v>481</v>
      </c>
      <c r="S1353" s="113">
        <f>RawDataGenPO[[#This Row],[Total price]]/RawDataGenPO[[#This Row],[Qty'']]</f>
        <v>5250</v>
      </c>
      <c r="T1353" s="46">
        <v>5250</v>
      </c>
      <c r="U1353" s="16"/>
      <c r="V1353" s="35" t="s">
        <v>505</v>
      </c>
      <c r="W1353" s="146" t="s">
        <v>9</v>
      </c>
      <c r="X1353" s="4" t="s">
        <v>3025</v>
      </c>
      <c r="Y1353" s="14">
        <v>45906</v>
      </c>
      <c r="AA1353" s="191">
        <f>IF(RawDataGenPO[[#This Row],[Date Gen PO]]="","",RawDataGenPO[[#This Row],[Date recive bill]]-RawDataGenPO[[#This Row],[Date Gen PO]])</f>
        <v>33</v>
      </c>
      <c r="AB1353" s="192" t="str">
        <f>IF(RawDataGenPO[[#This Row],[GRN-PO date (Day)]]&gt;RawDataGenPO[[#This Row],[Lead time delivery (day)]],"over deliverry","Ontime")</f>
        <v>Ontime</v>
      </c>
      <c r="AC1353" s="195"/>
    </row>
    <row r="1354" spans="1:29" ht="14.25" x14ac:dyDescent="0.25">
      <c r="A1354" s="4">
        <f>ROW()-ROW(RawDataGenPO[[#Headers],[No.]])</f>
        <v>1353</v>
      </c>
      <c r="B1354" s="35" t="s">
        <v>18</v>
      </c>
      <c r="C1354" s="297">
        <v>45866</v>
      </c>
      <c r="F1354" s="73">
        <v>45866</v>
      </c>
      <c r="G1354" s="4" t="s">
        <v>3026</v>
      </c>
      <c r="H1354" s="4" t="s">
        <v>3027</v>
      </c>
      <c r="I1354" s="155">
        <v>45875</v>
      </c>
      <c r="J1354" s="157"/>
      <c r="K1354" s="153">
        <v>120</v>
      </c>
      <c r="L1354" s="4" t="s">
        <v>489</v>
      </c>
      <c r="M1354" s="35" t="s">
        <v>3028</v>
      </c>
      <c r="N1354" s="35" t="s">
        <v>34</v>
      </c>
      <c r="O1354" s="3">
        <v>1</v>
      </c>
      <c r="P1354" s="124" t="s">
        <v>3029</v>
      </c>
      <c r="Q1354" s="40">
        <v>1</v>
      </c>
      <c r="R1354" s="4" t="s">
        <v>481</v>
      </c>
      <c r="S1354" s="113">
        <f>RawDataGenPO[[#This Row],[Total price]]/RawDataGenPO[[#This Row],[Qty'']]</f>
        <v>6500</v>
      </c>
      <c r="T1354" s="46">
        <v>6500</v>
      </c>
      <c r="U1354" s="16"/>
      <c r="V1354" s="35" t="s">
        <v>3030</v>
      </c>
      <c r="W1354" s="146" t="s">
        <v>9</v>
      </c>
      <c r="X1354" s="4" t="s">
        <v>4993</v>
      </c>
      <c r="Y1354" s="14">
        <v>46101</v>
      </c>
      <c r="AA1354" s="191">
        <f>IF(RawDataGenPO[[#This Row],[Date Gen PO]]="","",RawDataGenPO[[#This Row],[Date recive bill]]-RawDataGenPO[[#This Row],[Date Gen PO]])</f>
        <v>226</v>
      </c>
      <c r="AB1354" s="192" t="str">
        <f>IF(RawDataGenPO[[#This Row],[GRN-PO date (Day)]]&gt;RawDataGenPO[[#This Row],[Lead time delivery (day)]],"over deliverry","Ontime")</f>
        <v>over deliverry</v>
      </c>
      <c r="AC1354" s="195"/>
    </row>
    <row r="1355" spans="1:29" ht="14.25" x14ac:dyDescent="0.25">
      <c r="A1355" s="4">
        <f>ROW()-ROW(RawDataGenPO[[#Headers],[No.]])</f>
        <v>1354</v>
      </c>
      <c r="B1355" s="35" t="s">
        <v>18</v>
      </c>
      <c r="C1355" s="297">
        <v>45866</v>
      </c>
      <c r="F1355" s="73">
        <v>45866</v>
      </c>
      <c r="G1355" s="4" t="s">
        <v>3026</v>
      </c>
      <c r="H1355" s="4" t="s">
        <v>3027</v>
      </c>
      <c r="I1355" s="155">
        <v>45875</v>
      </c>
      <c r="J1355" s="157"/>
      <c r="K1355" s="153">
        <v>120</v>
      </c>
      <c r="L1355" s="4" t="s">
        <v>489</v>
      </c>
      <c r="M1355" s="35" t="s">
        <v>3028</v>
      </c>
      <c r="N1355" s="35" t="s">
        <v>34</v>
      </c>
      <c r="O1355" s="3">
        <v>2</v>
      </c>
      <c r="P1355" s="124" t="s">
        <v>3031</v>
      </c>
      <c r="Q1355" s="40">
        <v>8</v>
      </c>
      <c r="R1355" s="4" t="s">
        <v>481</v>
      </c>
      <c r="S1355" s="113">
        <f>RawDataGenPO[[#This Row],[Total price]]/RawDataGenPO[[#This Row],[Qty'']]</f>
        <v>650</v>
      </c>
      <c r="T1355" s="46">
        <v>5200</v>
      </c>
      <c r="U1355" s="16"/>
      <c r="V1355" s="35" t="s">
        <v>3030</v>
      </c>
      <c r="W1355" s="146" t="s">
        <v>9</v>
      </c>
      <c r="X1355" s="4" t="s">
        <v>4993</v>
      </c>
      <c r="Y1355" s="14">
        <v>46101</v>
      </c>
      <c r="AA1355" s="191">
        <f>IF(RawDataGenPO[[#This Row],[Date Gen PO]]="","",RawDataGenPO[[#This Row],[Date recive bill]]-RawDataGenPO[[#This Row],[Date Gen PO]])</f>
        <v>226</v>
      </c>
      <c r="AB1355" s="192" t="str">
        <f>IF(RawDataGenPO[[#This Row],[GRN-PO date (Day)]]&gt;RawDataGenPO[[#This Row],[Lead time delivery (day)]],"over deliverry","Ontime")</f>
        <v>over deliverry</v>
      </c>
      <c r="AC1355" s="195"/>
    </row>
    <row r="1356" spans="1:29" ht="14.25" x14ac:dyDescent="0.25">
      <c r="A1356" s="4">
        <f>ROW()-ROW(RawDataGenPO[[#Headers],[No.]])</f>
        <v>1355</v>
      </c>
      <c r="B1356" s="35" t="s">
        <v>18</v>
      </c>
      <c r="C1356" s="297">
        <v>45866</v>
      </c>
      <c r="F1356" s="73">
        <v>45866</v>
      </c>
      <c r="G1356" s="4" t="s">
        <v>3026</v>
      </c>
      <c r="H1356" s="4" t="s">
        <v>3027</v>
      </c>
      <c r="I1356" s="155">
        <v>45875</v>
      </c>
      <c r="J1356" s="157"/>
      <c r="K1356" s="153">
        <v>120</v>
      </c>
      <c r="L1356" s="4" t="s">
        <v>489</v>
      </c>
      <c r="M1356" s="35" t="s">
        <v>3028</v>
      </c>
      <c r="N1356" s="35" t="s">
        <v>34</v>
      </c>
      <c r="O1356" s="3">
        <v>3</v>
      </c>
      <c r="P1356" s="124" t="s">
        <v>3032</v>
      </c>
      <c r="Q1356" s="40">
        <v>1</v>
      </c>
      <c r="R1356" s="4" t="s">
        <v>481</v>
      </c>
      <c r="S1356" s="113">
        <f>RawDataGenPO[[#This Row],[Total price]]/RawDataGenPO[[#This Row],[Qty'']]</f>
        <v>9500</v>
      </c>
      <c r="T1356" s="46">
        <v>9500</v>
      </c>
      <c r="U1356" s="16"/>
      <c r="V1356" s="35" t="s">
        <v>3030</v>
      </c>
      <c r="W1356" s="146" t="s">
        <v>9</v>
      </c>
      <c r="X1356" s="4" t="s">
        <v>4993</v>
      </c>
      <c r="Y1356" s="14">
        <v>46101</v>
      </c>
      <c r="AA1356" s="191">
        <f>IF(RawDataGenPO[[#This Row],[Date Gen PO]]="","",RawDataGenPO[[#This Row],[Date recive bill]]-RawDataGenPO[[#This Row],[Date Gen PO]])</f>
        <v>226</v>
      </c>
      <c r="AB1356" s="192" t="str">
        <f>IF(RawDataGenPO[[#This Row],[GRN-PO date (Day)]]&gt;RawDataGenPO[[#This Row],[Lead time delivery (day)]],"over deliverry","Ontime")</f>
        <v>over deliverry</v>
      </c>
      <c r="AC1356" s="195"/>
    </row>
    <row r="1357" spans="1:29" ht="14.25" x14ac:dyDescent="0.25">
      <c r="A1357" s="4">
        <f>ROW()-ROW(RawDataGenPO[[#Headers],[No.]])</f>
        <v>1356</v>
      </c>
      <c r="B1357" s="35" t="s">
        <v>18</v>
      </c>
      <c r="C1357" s="297">
        <v>45866</v>
      </c>
      <c r="F1357" s="73">
        <v>45866</v>
      </c>
      <c r="G1357" s="4" t="s">
        <v>3026</v>
      </c>
      <c r="H1357" s="4" t="s">
        <v>3027</v>
      </c>
      <c r="I1357" s="155">
        <v>45875</v>
      </c>
      <c r="J1357" s="157"/>
      <c r="K1357" s="153">
        <v>120</v>
      </c>
      <c r="L1357" s="4" t="s">
        <v>489</v>
      </c>
      <c r="M1357" s="35" t="s">
        <v>3028</v>
      </c>
      <c r="N1357" s="35" t="s">
        <v>34</v>
      </c>
      <c r="O1357" s="3">
        <v>4</v>
      </c>
      <c r="P1357" s="124" t="s">
        <v>3033</v>
      </c>
      <c r="Q1357" s="40">
        <v>1</v>
      </c>
      <c r="R1357" s="4" t="s">
        <v>481</v>
      </c>
      <c r="S1357" s="113">
        <f>RawDataGenPO[[#This Row],[Total price]]/RawDataGenPO[[#This Row],[Qty'']]</f>
        <v>7500</v>
      </c>
      <c r="T1357" s="46">
        <v>7500</v>
      </c>
      <c r="U1357" s="16"/>
      <c r="V1357" s="35" t="s">
        <v>3030</v>
      </c>
      <c r="W1357" s="146" t="s">
        <v>9</v>
      </c>
      <c r="X1357" s="4" t="s">
        <v>4993</v>
      </c>
      <c r="Y1357" s="14">
        <v>46101</v>
      </c>
      <c r="AA1357" s="191">
        <f>IF(RawDataGenPO[[#This Row],[Date Gen PO]]="","",RawDataGenPO[[#This Row],[Date recive bill]]-RawDataGenPO[[#This Row],[Date Gen PO]])</f>
        <v>226</v>
      </c>
      <c r="AB1357" s="192" t="str">
        <f>IF(RawDataGenPO[[#This Row],[GRN-PO date (Day)]]&gt;RawDataGenPO[[#This Row],[Lead time delivery (day)]],"over deliverry","Ontime")</f>
        <v>over deliverry</v>
      </c>
      <c r="AC1357" s="195"/>
    </row>
    <row r="1358" spans="1:29" ht="14.25" x14ac:dyDescent="0.25">
      <c r="A1358" s="4">
        <f>ROW()-ROW(RawDataGenPO[[#Headers],[No.]])</f>
        <v>1357</v>
      </c>
      <c r="B1358" s="35" t="s">
        <v>18</v>
      </c>
      <c r="C1358" s="43">
        <v>45875</v>
      </c>
      <c r="F1358" s="73">
        <v>45875</v>
      </c>
      <c r="G1358" s="4" t="s">
        <v>3034</v>
      </c>
      <c r="H1358" s="4" t="s">
        <v>3035</v>
      </c>
      <c r="I1358" s="155">
        <v>45884</v>
      </c>
      <c r="J1358" s="157"/>
      <c r="K1358" s="153">
        <v>60</v>
      </c>
      <c r="L1358" s="4" t="s">
        <v>2296</v>
      </c>
      <c r="M1358" s="35" t="s">
        <v>309</v>
      </c>
      <c r="N1358" s="35" t="s">
        <v>28</v>
      </c>
      <c r="O1358" s="3">
        <v>1</v>
      </c>
      <c r="P1358" s="124" t="s">
        <v>2069</v>
      </c>
      <c r="Q1358" s="40">
        <v>2</v>
      </c>
      <c r="R1358" s="4" t="s">
        <v>2297</v>
      </c>
      <c r="S1358" s="113">
        <f>RawDataGenPO[[#This Row],[Total price]]/RawDataGenPO[[#This Row],[Qty'']]</f>
        <v>800</v>
      </c>
      <c r="T1358" s="46">
        <v>1600</v>
      </c>
      <c r="U1358" s="16"/>
      <c r="V1358" s="35" t="s">
        <v>2071</v>
      </c>
      <c r="W1358" s="146" t="s">
        <v>9</v>
      </c>
      <c r="X1358" s="4" t="s">
        <v>3036</v>
      </c>
      <c r="Y1358" s="14">
        <v>45889</v>
      </c>
      <c r="AA1358" s="191">
        <f>IF(RawDataGenPO[[#This Row],[Date Gen PO]]="","",RawDataGenPO[[#This Row],[Date recive bill]]-RawDataGenPO[[#This Row],[Date Gen PO]])</f>
        <v>5</v>
      </c>
      <c r="AB1358" s="192" t="str">
        <f>IF(RawDataGenPO[[#This Row],[GRN-PO date (Day)]]&gt;RawDataGenPO[[#This Row],[Lead time delivery (day)]],"over deliverry","Ontime")</f>
        <v>Ontime</v>
      </c>
      <c r="AC1358" s="195"/>
    </row>
    <row r="1359" spans="1:29" ht="14.25" x14ac:dyDescent="0.25">
      <c r="A1359" s="4">
        <f>ROW()-ROW(RawDataGenPO[[#Headers],[No.]])</f>
        <v>1358</v>
      </c>
      <c r="B1359" s="35" t="s">
        <v>18</v>
      </c>
      <c r="C1359" s="43">
        <v>45876</v>
      </c>
      <c r="F1359" s="73">
        <v>45876</v>
      </c>
      <c r="G1359" s="4" t="s">
        <v>3037</v>
      </c>
      <c r="H1359" s="4" t="s">
        <v>3038</v>
      </c>
      <c r="I1359" s="155">
        <v>45887</v>
      </c>
      <c r="J1359" s="157"/>
      <c r="K1359" s="153">
        <v>60</v>
      </c>
      <c r="L1359" s="4" t="s">
        <v>193</v>
      </c>
      <c r="M1359" s="35" t="s">
        <v>128</v>
      </c>
      <c r="N1359" s="35" t="s">
        <v>71</v>
      </c>
      <c r="O1359" s="3">
        <v>1</v>
      </c>
      <c r="P1359" s="124" t="s">
        <v>1781</v>
      </c>
      <c r="Q1359" s="40">
        <v>1</v>
      </c>
      <c r="R1359" s="4" t="s">
        <v>221</v>
      </c>
      <c r="S1359" s="113">
        <f>RawDataGenPO[[#This Row],[Total price]]/RawDataGenPO[[#This Row],[Qty'']]</f>
        <v>8181</v>
      </c>
      <c r="T1359" s="46">
        <v>8181</v>
      </c>
      <c r="U1359" s="16"/>
      <c r="V1359" s="35" t="s">
        <v>587</v>
      </c>
      <c r="W1359" s="146" t="s">
        <v>9</v>
      </c>
      <c r="X1359" s="4" t="s">
        <v>3039</v>
      </c>
      <c r="Y1359" s="14">
        <v>45891</v>
      </c>
      <c r="AA1359" s="191">
        <f>IF(RawDataGenPO[[#This Row],[Date Gen PO]]="","",RawDataGenPO[[#This Row],[Date recive bill]]-RawDataGenPO[[#This Row],[Date Gen PO]])</f>
        <v>4</v>
      </c>
      <c r="AB1359" s="192" t="str">
        <f>IF(RawDataGenPO[[#This Row],[GRN-PO date (Day)]]&gt;RawDataGenPO[[#This Row],[Lead time delivery (day)]],"over deliverry","Ontime")</f>
        <v>Ontime</v>
      </c>
      <c r="AC1359" s="195"/>
    </row>
    <row r="1360" spans="1:29" ht="14.25" x14ac:dyDescent="0.25">
      <c r="A1360" s="4">
        <f>ROW()-ROW(RawDataGenPO[[#Headers],[No.]])</f>
        <v>1359</v>
      </c>
      <c r="B1360" s="35" t="s">
        <v>18</v>
      </c>
      <c r="C1360" s="43">
        <v>45876</v>
      </c>
      <c r="F1360" s="73">
        <v>45876</v>
      </c>
      <c r="G1360" s="4" t="s">
        <v>3040</v>
      </c>
      <c r="H1360" s="4" t="s">
        <v>3041</v>
      </c>
      <c r="I1360" s="155">
        <v>45887</v>
      </c>
      <c r="J1360" s="157"/>
      <c r="K1360" s="153">
        <v>60</v>
      </c>
      <c r="L1360" s="4" t="s">
        <v>145</v>
      </c>
      <c r="M1360" s="35" t="s">
        <v>146</v>
      </c>
      <c r="N1360" s="35" t="s">
        <v>23</v>
      </c>
      <c r="O1360" s="3">
        <v>1</v>
      </c>
      <c r="P1360" s="124" t="s">
        <v>3042</v>
      </c>
      <c r="Q1360" s="40">
        <v>5</v>
      </c>
      <c r="R1360" s="4" t="s">
        <v>221</v>
      </c>
      <c r="S1360" s="113">
        <f>RawDataGenPO[[#This Row],[Total price]]/RawDataGenPO[[#This Row],[Qty'']]</f>
        <v>250</v>
      </c>
      <c r="T1360" s="46">
        <v>1250</v>
      </c>
      <c r="U1360" s="16"/>
      <c r="V1360" s="35" t="s">
        <v>358</v>
      </c>
      <c r="W1360" s="146" t="s">
        <v>9</v>
      </c>
      <c r="X1360" s="4" t="s">
        <v>3043</v>
      </c>
      <c r="Y1360" s="14">
        <v>45923</v>
      </c>
      <c r="AA1360" s="191">
        <f>IF(RawDataGenPO[[#This Row],[Date Gen PO]]="","",RawDataGenPO[[#This Row],[Date recive bill]]-RawDataGenPO[[#This Row],[Date Gen PO]])</f>
        <v>36</v>
      </c>
      <c r="AB1360" s="192" t="str">
        <f>IF(RawDataGenPO[[#This Row],[GRN-PO date (Day)]]&gt;RawDataGenPO[[#This Row],[Lead time delivery (day)]],"over deliverry","Ontime")</f>
        <v>Ontime</v>
      </c>
      <c r="AC1360" s="195"/>
    </row>
    <row r="1361" spans="1:29" ht="28.5" x14ac:dyDescent="0.25">
      <c r="A1361" s="4">
        <f>ROW()-ROW(RawDataGenPO[[#Headers],[No.]])</f>
        <v>1360</v>
      </c>
      <c r="B1361" s="35" t="s">
        <v>18</v>
      </c>
      <c r="C1361" s="43">
        <v>45882</v>
      </c>
      <c r="F1361" s="73">
        <v>45882</v>
      </c>
      <c r="G1361" s="4" t="s">
        <v>3040</v>
      </c>
      <c r="H1361" s="4" t="s">
        <v>3041</v>
      </c>
      <c r="I1361" s="155">
        <v>45887</v>
      </c>
      <c r="J1361" s="157"/>
      <c r="K1361" s="153">
        <v>60</v>
      </c>
      <c r="L1361" s="4" t="s">
        <v>145</v>
      </c>
      <c r="M1361" s="35" t="s">
        <v>146</v>
      </c>
      <c r="N1361" s="35" t="s">
        <v>23</v>
      </c>
      <c r="O1361" s="3">
        <v>1</v>
      </c>
      <c r="P1361" s="124" t="s">
        <v>3044</v>
      </c>
      <c r="Q1361" s="40">
        <v>8</v>
      </c>
      <c r="R1361" s="4" t="s">
        <v>221</v>
      </c>
      <c r="S1361" s="113">
        <f>RawDataGenPO[[#This Row],[Total price]]/RawDataGenPO[[#This Row],[Qty'']]</f>
        <v>1250</v>
      </c>
      <c r="T1361" s="46">
        <v>10000</v>
      </c>
      <c r="U1361" s="16"/>
      <c r="V1361" s="35" t="s">
        <v>358</v>
      </c>
      <c r="W1361" s="146" t="s">
        <v>9</v>
      </c>
      <c r="X1361" s="4" t="s">
        <v>3045</v>
      </c>
      <c r="Y1361" s="14">
        <v>45941</v>
      </c>
      <c r="AA1361" s="191">
        <f>IF(RawDataGenPO[[#This Row],[Date Gen PO]]="","",RawDataGenPO[[#This Row],[Date recive bill]]-RawDataGenPO[[#This Row],[Date Gen PO]])</f>
        <v>54</v>
      </c>
      <c r="AB1361" s="192" t="str">
        <f>IF(RawDataGenPO[[#This Row],[GRN-PO date (Day)]]&gt;RawDataGenPO[[#This Row],[Lead time delivery (day)]],"over deliverry","Ontime")</f>
        <v>Ontime</v>
      </c>
      <c r="AC1361" s="195"/>
    </row>
    <row r="1362" spans="1:29" ht="57" x14ac:dyDescent="0.25">
      <c r="A1362" s="4">
        <f>ROW()-ROW(RawDataGenPO[[#Headers],[No.]])</f>
        <v>1361</v>
      </c>
      <c r="B1362" s="35" t="s">
        <v>18</v>
      </c>
      <c r="C1362" s="43">
        <v>45882</v>
      </c>
      <c r="F1362" s="73">
        <v>45882</v>
      </c>
      <c r="G1362" s="4" t="s">
        <v>3046</v>
      </c>
      <c r="H1362" s="4" t="s">
        <v>3047</v>
      </c>
      <c r="I1362" s="155">
        <v>45887</v>
      </c>
      <c r="J1362" s="157"/>
      <c r="K1362" s="153">
        <v>60</v>
      </c>
      <c r="L1362" s="4" t="s">
        <v>193</v>
      </c>
      <c r="M1362" s="35" t="s">
        <v>128</v>
      </c>
      <c r="N1362" s="35" t="s">
        <v>35</v>
      </c>
      <c r="O1362" s="3">
        <v>1</v>
      </c>
      <c r="P1362" s="124" t="s">
        <v>3048</v>
      </c>
      <c r="Q1362" s="40">
        <v>2</v>
      </c>
      <c r="R1362" s="4" t="s">
        <v>221</v>
      </c>
      <c r="S1362" s="113">
        <f>RawDataGenPO[[#This Row],[Total price]]/RawDataGenPO[[#This Row],[Qty'']]</f>
        <v>38200</v>
      </c>
      <c r="T1362" s="46">
        <v>76400</v>
      </c>
      <c r="U1362" s="16"/>
      <c r="V1362" s="35" t="s">
        <v>849</v>
      </c>
      <c r="W1362" s="146" t="s">
        <v>9</v>
      </c>
      <c r="X1362" s="4" t="s">
        <v>3049</v>
      </c>
      <c r="Y1362" s="14">
        <v>45895</v>
      </c>
      <c r="AA1362" s="191">
        <f>IF(RawDataGenPO[[#This Row],[Date Gen PO]]="","",RawDataGenPO[[#This Row],[Date recive bill]]-RawDataGenPO[[#This Row],[Date Gen PO]])</f>
        <v>8</v>
      </c>
      <c r="AB1362" s="192" t="str">
        <f>IF(RawDataGenPO[[#This Row],[GRN-PO date (Day)]]&gt;RawDataGenPO[[#This Row],[Lead time delivery (day)]],"over deliverry","Ontime")</f>
        <v>Ontime</v>
      </c>
      <c r="AC1362" s="195"/>
    </row>
    <row r="1363" spans="1:29" ht="99.75" x14ac:dyDescent="0.25">
      <c r="A1363" s="4">
        <f>ROW()-ROW(RawDataGenPO[[#Headers],[No.]])</f>
        <v>1362</v>
      </c>
      <c r="B1363" s="35" t="s">
        <v>18</v>
      </c>
      <c r="C1363" s="43">
        <v>45882</v>
      </c>
      <c r="F1363" s="73">
        <v>45882</v>
      </c>
      <c r="G1363" s="4" t="s">
        <v>3050</v>
      </c>
      <c r="H1363" s="4" t="s">
        <v>3051</v>
      </c>
      <c r="I1363" s="155">
        <v>45887</v>
      </c>
      <c r="J1363" s="157"/>
      <c r="K1363" s="153">
        <v>60</v>
      </c>
      <c r="L1363" s="4" t="s">
        <v>193</v>
      </c>
      <c r="M1363" s="35" t="s">
        <v>128</v>
      </c>
      <c r="N1363" s="35" t="s">
        <v>32</v>
      </c>
      <c r="O1363" s="3">
        <v>1</v>
      </c>
      <c r="P1363" s="124" t="s">
        <v>3052</v>
      </c>
      <c r="Q1363" s="40">
        <v>1</v>
      </c>
      <c r="R1363" s="4" t="s">
        <v>481</v>
      </c>
      <c r="S1363" s="113">
        <f>RawDataGenPO[[#This Row],[Total price]]/RawDataGenPO[[#This Row],[Qty'']]</f>
        <v>18000</v>
      </c>
      <c r="T1363" s="46">
        <v>18000</v>
      </c>
      <c r="U1363" s="16"/>
      <c r="V1363" s="35" t="s">
        <v>2148</v>
      </c>
      <c r="W1363" s="146" t="s">
        <v>9</v>
      </c>
      <c r="X1363" s="4" t="s">
        <v>3053</v>
      </c>
      <c r="Y1363" s="14">
        <v>45895</v>
      </c>
      <c r="AA1363" s="191">
        <f>IF(RawDataGenPO[[#This Row],[Date Gen PO]]="","",RawDataGenPO[[#This Row],[Date recive bill]]-RawDataGenPO[[#This Row],[Date Gen PO]])</f>
        <v>8</v>
      </c>
      <c r="AB1363" s="192" t="str">
        <f>IF(RawDataGenPO[[#This Row],[GRN-PO date (Day)]]&gt;RawDataGenPO[[#This Row],[Lead time delivery (day)]],"over deliverry","Ontime")</f>
        <v>Ontime</v>
      </c>
      <c r="AC1363" s="195"/>
    </row>
    <row r="1364" spans="1:29" ht="14.25" x14ac:dyDescent="0.25">
      <c r="A1364" s="4">
        <f>ROW()-ROW(RawDataGenPO[[#Headers],[No.]])</f>
        <v>1363</v>
      </c>
      <c r="B1364" s="35" t="s">
        <v>18</v>
      </c>
      <c r="C1364" s="43">
        <v>45882</v>
      </c>
      <c r="F1364" s="73">
        <v>45882</v>
      </c>
      <c r="G1364" s="4" t="s">
        <v>3050</v>
      </c>
      <c r="H1364" s="4" t="s">
        <v>3051</v>
      </c>
      <c r="I1364" s="155">
        <v>45887</v>
      </c>
      <c r="J1364" s="157"/>
      <c r="K1364" s="153">
        <v>60</v>
      </c>
      <c r="L1364" s="4" t="s">
        <v>193</v>
      </c>
      <c r="M1364" s="35" t="s">
        <v>128</v>
      </c>
      <c r="N1364" s="35" t="s">
        <v>32</v>
      </c>
      <c r="O1364" s="3">
        <v>2</v>
      </c>
      <c r="P1364" s="124" t="s">
        <v>3054</v>
      </c>
      <c r="Q1364" s="40">
        <v>1</v>
      </c>
      <c r="R1364" s="4" t="s">
        <v>481</v>
      </c>
      <c r="S1364" s="113">
        <f>RawDataGenPO[[#This Row],[Total price]]/RawDataGenPO[[#This Row],[Qty'']]</f>
        <v>8500</v>
      </c>
      <c r="T1364" s="46">
        <v>8500</v>
      </c>
      <c r="U1364" s="16"/>
      <c r="V1364" s="35" t="s">
        <v>2148</v>
      </c>
      <c r="W1364" s="146" t="s">
        <v>9</v>
      </c>
      <c r="X1364" s="4" t="s">
        <v>3053</v>
      </c>
      <c r="Y1364" s="14">
        <v>45895</v>
      </c>
      <c r="AA1364" s="191">
        <f>IF(RawDataGenPO[[#This Row],[Date Gen PO]]="","",RawDataGenPO[[#This Row],[Date recive bill]]-RawDataGenPO[[#This Row],[Date Gen PO]])</f>
        <v>8</v>
      </c>
      <c r="AB1364" s="192" t="str">
        <f>IF(RawDataGenPO[[#This Row],[GRN-PO date (Day)]]&gt;RawDataGenPO[[#This Row],[Lead time delivery (day)]],"over deliverry","Ontime")</f>
        <v>Ontime</v>
      </c>
      <c r="AC1364" s="195"/>
    </row>
    <row r="1365" spans="1:29" ht="14.25" x14ac:dyDescent="0.25">
      <c r="A1365" s="4">
        <f>ROW()-ROW(RawDataGenPO[[#Headers],[No.]])</f>
        <v>1364</v>
      </c>
      <c r="B1365" s="35" t="s">
        <v>18</v>
      </c>
      <c r="C1365" s="43">
        <v>45882</v>
      </c>
      <c r="F1365" s="73">
        <v>45882</v>
      </c>
      <c r="G1365" s="4" t="s">
        <v>3050</v>
      </c>
      <c r="H1365" s="4" t="s">
        <v>3051</v>
      </c>
      <c r="I1365" s="155">
        <v>45887</v>
      </c>
      <c r="J1365" s="157"/>
      <c r="K1365" s="153">
        <v>60</v>
      </c>
      <c r="L1365" s="4" t="s">
        <v>193</v>
      </c>
      <c r="M1365" s="35" t="s">
        <v>128</v>
      </c>
      <c r="N1365" s="35" t="s">
        <v>32</v>
      </c>
      <c r="O1365" s="3">
        <v>3</v>
      </c>
      <c r="P1365" s="124" t="s">
        <v>3055</v>
      </c>
      <c r="Q1365" s="40">
        <v>1</v>
      </c>
      <c r="R1365" s="4" t="s">
        <v>481</v>
      </c>
      <c r="S1365" s="113">
        <f>RawDataGenPO[[#This Row],[Total price]]/RawDataGenPO[[#This Row],[Qty'']]</f>
        <v>8900</v>
      </c>
      <c r="T1365" s="46">
        <v>8900</v>
      </c>
      <c r="U1365" s="16"/>
      <c r="V1365" s="35" t="s">
        <v>2148</v>
      </c>
      <c r="W1365" s="146" t="s">
        <v>9</v>
      </c>
      <c r="X1365" s="4" t="s">
        <v>3053</v>
      </c>
      <c r="Y1365" s="14">
        <v>45895</v>
      </c>
      <c r="AA1365" s="191">
        <f>IF(RawDataGenPO[[#This Row],[Date Gen PO]]="","",RawDataGenPO[[#This Row],[Date recive bill]]-RawDataGenPO[[#This Row],[Date Gen PO]])</f>
        <v>8</v>
      </c>
      <c r="AB1365" s="192" t="str">
        <f>IF(RawDataGenPO[[#This Row],[GRN-PO date (Day)]]&gt;RawDataGenPO[[#This Row],[Lead time delivery (day)]],"over deliverry","Ontime")</f>
        <v>Ontime</v>
      </c>
      <c r="AC1365" s="195"/>
    </row>
    <row r="1366" spans="1:29" ht="14.25" x14ac:dyDescent="0.25">
      <c r="A1366" s="4">
        <f>ROW()-ROW(RawDataGenPO[[#Headers],[No.]])</f>
        <v>1365</v>
      </c>
      <c r="B1366" s="35" t="s">
        <v>18</v>
      </c>
      <c r="C1366" s="43">
        <v>45882</v>
      </c>
      <c r="F1366" s="73">
        <v>45882</v>
      </c>
      <c r="G1366" s="4" t="s">
        <v>3056</v>
      </c>
      <c r="H1366" s="4" t="s">
        <v>3057</v>
      </c>
      <c r="I1366" s="155">
        <v>45887</v>
      </c>
      <c r="J1366" s="157"/>
      <c r="K1366" s="153">
        <v>30</v>
      </c>
      <c r="L1366" s="4" t="s">
        <v>1273</v>
      </c>
      <c r="M1366" s="35" t="s">
        <v>853</v>
      </c>
      <c r="N1366" s="35" t="s">
        <v>51</v>
      </c>
      <c r="O1366" s="3">
        <v>1</v>
      </c>
      <c r="P1366" s="124" t="s">
        <v>3058</v>
      </c>
      <c r="Q1366" s="40">
        <v>1</v>
      </c>
      <c r="R1366" s="4" t="s">
        <v>221</v>
      </c>
      <c r="S1366" s="113">
        <f>RawDataGenPO[[#This Row],[Total price]]/RawDataGenPO[[#This Row],[Qty'']]</f>
        <v>5000</v>
      </c>
      <c r="T1366" s="46">
        <v>5000</v>
      </c>
      <c r="U1366" s="16"/>
      <c r="V1366" s="35" t="s">
        <v>2148</v>
      </c>
      <c r="W1366" s="146" t="s">
        <v>9</v>
      </c>
      <c r="X1366" s="4" t="s">
        <v>3059</v>
      </c>
      <c r="Y1366" s="14">
        <v>45890</v>
      </c>
      <c r="AA1366" s="191">
        <f>IF(RawDataGenPO[[#This Row],[Date Gen PO]]="","",RawDataGenPO[[#This Row],[Date recive bill]]-RawDataGenPO[[#This Row],[Date Gen PO]])</f>
        <v>3</v>
      </c>
      <c r="AB1366" s="192" t="str">
        <f>IF(RawDataGenPO[[#This Row],[GRN-PO date (Day)]]&gt;RawDataGenPO[[#This Row],[Lead time delivery (day)]],"over deliverry","Ontime")</f>
        <v>Ontime</v>
      </c>
      <c r="AC1366" s="195"/>
    </row>
    <row r="1367" spans="1:29" ht="14.25" x14ac:dyDescent="0.25">
      <c r="A1367" s="4">
        <f>ROW()-ROW(RawDataGenPO[[#Headers],[No.]])</f>
        <v>1366</v>
      </c>
      <c r="B1367" s="35" t="s">
        <v>18</v>
      </c>
      <c r="C1367" s="43">
        <v>45882</v>
      </c>
      <c r="F1367" s="73">
        <v>45882</v>
      </c>
      <c r="G1367" s="4" t="s">
        <v>3056</v>
      </c>
      <c r="H1367" s="4" t="s">
        <v>3057</v>
      </c>
      <c r="I1367" s="155">
        <v>45887</v>
      </c>
      <c r="J1367" s="157"/>
      <c r="K1367" s="153">
        <v>30</v>
      </c>
      <c r="L1367" s="4" t="s">
        <v>1273</v>
      </c>
      <c r="M1367" s="35" t="s">
        <v>853</v>
      </c>
      <c r="N1367" s="35" t="s">
        <v>58</v>
      </c>
      <c r="O1367" s="3">
        <v>2</v>
      </c>
      <c r="P1367" s="124" t="s">
        <v>3060</v>
      </c>
      <c r="Q1367" s="40">
        <v>1</v>
      </c>
      <c r="R1367" s="4" t="s">
        <v>221</v>
      </c>
      <c r="S1367" s="113">
        <f>RawDataGenPO[[#This Row],[Total price]]/RawDataGenPO[[#This Row],[Qty'']]</f>
        <v>4000</v>
      </c>
      <c r="T1367" s="46">
        <v>4000</v>
      </c>
      <c r="U1367" s="16"/>
      <c r="V1367" s="35" t="s">
        <v>2148</v>
      </c>
      <c r="W1367" s="146" t="s">
        <v>9</v>
      </c>
      <c r="X1367" s="4" t="s">
        <v>3059</v>
      </c>
      <c r="Y1367" s="14">
        <v>45890</v>
      </c>
      <c r="AA1367" s="191">
        <f>IF(RawDataGenPO[[#This Row],[Date Gen PO]]="","",RawDataGenPO[[#This Row],[Date recive bill]]-RawDataGenPO[[#This Row],[Date Gen PO]])</f>
        <v>3</v>
      </c>
      <c r="AB1367" s="192" t="str">
        <f>IF(RawDataGenPO[[#This Row],[GRN-PO date (Day)]]&gt;RawDataGenPO[[#This Row],[Lead time delivery (day)]],"over deliverry","Ontime")</f>
        <v>Ontime</v>
      </c>
      <c r="AC1367" s="195"/>
    </row>
    <row r="1368" spans="1:29" ht="85.5" x14ac:dyDescent="0.25">
      <c r="A1368" s="4">
        <f>ROW()-ROW(RawDataGenPO[[#Headers],[No.]])</f>
        <v>1367</v>
      </c>
      <c r="B1368" s="35" t="s">
        <v>18</v>
      </c>
      <c r="C1368" s="43">
        <v>45882</v>
      </c>
      <c r="F1368" s="73">
        <v>45882</v>
      </c>
      <c r="G1368" s="4" t="s">
        <v>3061</v>
      </c>
      <c r="H1368" s="4" t="s">
        <v>3062</v>
      </c>
      <c r="I1368" s="155">
        <v>45887</v>
      </c>
      <c r="J1368" s="157"/>
      <c r="K1368" s="153">
        <v>60</v>
      </c>
      <c r="L1368" s="4" t="s">
        <v>489</v>
      </c>
      <c r="M1368" s="35" t="s">
        <v>479</v>
      </c>
      <c r="N1368" s="35" t="s">
        <v>77</v>
      </c>
      <c r="O1368" s="3">
        <v>1</v>
      </c>
      <c r="P1368" s="222" t="s">
        <v>3063</v>
      </c>
      <c r="Q1368" s="40">
        <v>1</v>
      </c>
      <c r="R1368" s="4" t="s">
        <v>481</v>
      </c>
      <c r="S1368" s="113">
        <f>RawDataGenPO[[#This Row],[Total price]]/RawDataGenPO[[#This Row],[Qty'']]</f>
        <v>26550</v>
      </c>
      <c r="T1368" s="46">
        <v>26550</v>
      </c>
      <c r="U1368" s="16"/>
      <c r="V1368" s="35" t="s">
        <v>3064</v>
      </c>
      <c r="W1368" s="146" t="s">
        <v>9</v>
      </c>
      <c r="X1368" s="4" t="s">
        <v>4141</v>
      </c>
      <c r="Y1368" s="14">
        <v>45950</v>
      </c>
      <c r="AA1368" s="191">
        <f>IF(RawDataGenPO[[#This Row],[Date Gen PO]]="","",RawDataGenPO[[#This Row],[Date recive bill]]-RawDataGenPO[[#This Row],[Date Gen PO]])</f>
        <v>63</v>
      </c>
      <c r="AB1368" s="192" t="str">
        <f>IF(RawDataGenPO[[#This Row],[GRN-PO date (Day)]]&gt;RawDataGenPO[[#This Row],[Lead time delivery (day)]],"over deliverry","Ontime")</f>
        <v>over deliverry</v>
      </c>
      <c r="AC1368" s="195"/>
    </row>
    <row r="1369" spans="1:29" ht="14.25" x14ac:dyDescent="0.25">
      <c r="A1369" s="4">
        <f>ROW()-ROW(RawDataGenPO[[#Headers],[No.]])</f>
        <v>1368</v>
      </c>
      <c r="B1369" s="35" t="s">
        <v>18</v>
      </c>
      <c r="C1369" s="43">
        <v>45883</v>
      </c>
      <c r="F1369" s="73">
        <v>45883</v>
      </c>
      <c r="G1369" s="4" t="s">
        <v>3065</v>
      </c>
      <c r="H1369" s="4" t="s">
        <v>3066</v>
      </c>
      <c r="I1369" s="155">
        <v>45890</v>
      </c>
      <c r="J1369" s="157"/>
      <c r="K1369" s="153">
        <v>30</v>
      </c>
      <c r="L1369" s="4" t="s">
        <v>1246</v>
      </c>
      <c r="M1369" s="35" t="s">
        <v>187</v>
      </c>
      <c r="N1369" s="35" t="s">
        <v>27</v>
      </c>
      <c r="O1369" s="3">
        <v>1</v>
      </c>
      <c r="P1369" s="124" t="s">
        <v>1247</v>
      </c>
      <c r="Q1369" s="40">
        <v>40</v>
      </c>
      <c r="R1369" s="4" t="s">
        <v>221</v>
      </c>
      <c r="S1369" s="113">
        <f>RawDataGenPO[[#This Row],[Total price]]/RawDataGenPO[[#This Row],[Qty'']]</f>
        <v>15</v>
      </c>
      <c r="T1369" s="46">
        <v>600</v>
      </c>
      <c r="U1369" s="16"/>
      <c r="V1369" s="35" t="s">
        <v>358</v>
      </c>
      <c r="W1369" s="146" t="s">
        <v>9</v>
      </c>
      <c r="AA1369" s="191">
        <f>IF(RawDataGenPO[[#This Row],[Date Gen PO]]="","",RawDataGenPO[[#This Row],[Date recive bill]]-RawDataGenPO[[#This Row],[Date Gen PO]])</f>
        <v>-45890</v>
      </c>
      <c r="AB1369" s="192" t="str">
        <f>IF(RawDataGenPO[[#This Row],[GRN-PO date (Day)]]&gt;RawDataGenPO[[#This Row],[Lead time delivery (day)]],"over deliverry","Ontime")</f>
        <v>Ontime</v>
      </c>
      <c r="AC1369" s="195"/>
    </row>
    <row r="1370" spans="1:29" ht="14.25" x14ac:dyDescent="0.25">
      <c r="A1370" s="4">
        <f>ROW()-ROW(RawDataGenPO[[#Headers],[No.]])</f>
        <v>1369</v>
      </c>
      <c r="B1370" s="35" t="s">
        <v>18</v>
      </c>
      <c r="C1370" s="43">
        <v>45883</v>
      </c>
      <c r="F1370" s="73">
        <v>45883</v>
      </c>
      <c r="G1370" s="4" t="s">
        <v>3065</v>
      </c>
      <c r="H1370" s="4" t="s">
        <v>3066</v>
      </c>
      <c r="I1370" s="155">
        <v>45890</v>
      </c>
      <c r="J1370" s="157"/>
      <c r="K1370" s="153">
        <v>30</v>
      </c>
      <c r="L1370" s="4" t="s">
        <v>454</v>
      </c>
      <c r="M1370" s="35" t="s">
        <v>187</v>
      </c>
      <c r="N1370" s="35" t="s">
        <v>23</v>
      </c>
      <c r="O1370" s="3">
        <v>2</v>
      </c>
      <c r="P1370" s="124" t="s">
        <v>455</v>
      </c>
      <c r="Q1370" s="40">
        <v>40</v>
      </c>
      <c r="R1370" s="4" t="s">
        <v>221</v>
      </c>
      <c r="S1370" s="113">
        <f>RawDataGenPO[[#This Row],[Total price]]/RawDataGenPO[[#This Row],[Qty'']]</f>
        <v>30</v>
      </c>
      <c r="T1370" s="46">
        <v>1200</v>
      </c>
      <c r="U1370" s="16"/>
      <c r="V1370" s="35" t="s">
        <v>358</v>
      </c>
      <c r="W1370" s="146" t="s">
        <v>9</v>
      </c>
      <c r="AA1370" s="191">
        <f>IF(RawDataGenPO[[#This Row],[Date Gen PO]]="","",RawDataGenPO[[#This Row],[Date recive bill]]-RawDataGenPO[[#This Row],[Date Gen PO]])</f>
        <v>-45890</v>
      </c>
      <c r="AB1370" s="192" t="str">
        <f>IF(RawDataGenPO[[#This Row],[GRN-PO date (Day)]]&gt;RawDataGenPO[[#This Row],[Lead time delivery (day)]],"over deliverry","Ontime")</f>
        <v>Ontime</v>
      </c>
      <c r="AC1370" s="195"/>
    </row>
    <row r="1371" spans="1:29" ht="14.25" x14ac:dyDescent="0.25">
      <c r="A1371" s="4">
        <f>ROW()-ROW(RawDataGenPO[[#Headers],[No.]])</f>
        <v>1370</v>
      </c>
      <c r="B1371" s="35" t="s">
        <v>18</v>
      </c>
      <c r="C1371" s="43">
        <v>45883</v>
      </c>
      <c r="F1371" s="73">
        <v>45883</v>
      </c>
      <c r="G1371" s="4" t="s">
        <v>3067</v>
      </c>
      <c r="H1371" s="4" t="s">
        <v>3068</v>
      </c>
      <c r="I1371" s="155">
        <v>45890</v>
      </c>
      <c r="J1371" s="157"/>
      <c r="K1371" s="153">
        <v>15</v>
      </c>
      <c r="L1371" s="4" t="s">
        <v>1012</v>
      </c>
      <c r="M1371" s="35" t="s">
        <v>187</v>
      </c>
      <c r="N1371" s="35" t="s">
        <v>28</v>
      </c>
      <c r="O1371" s="3">
        <v>1</v>
      </c>
      <c r="P1371" s="124" t="s">
        <v>1013</v>
      </c>
      <c r="Q1371" s="40">
        <v>40</v>
      </c>
      <c r="R1371" s="4" t="s">
        <v>221</v>
      </c>
      <c r="S1371" s="113">
        <f>RawDataGenPO[[#This Row],[Total price]]/RawDataGenPO[[#This Row],[Qty'']]</f>
        <v>0</v>
      </c>
      <c r="U1371" s="16"/>
      <c r="V1371" s="35" t="s">
        <v>3069</v>
      </c>
      <c r="W1371" s="146" t="s">
        <v>9</v>
      </c>
      <c r="X1371" s="4" t="s">
        <v>3070</v>
      </c>
      <c r="Y1371" s="14">
        <v>45895</v>
      </c>
      <c r="AA1371" s="191">
        <f>IF(RawDataGenPO[[#This Row],[Date Gen PO]]="","",RawDataGenPO[[#This Row],[Date recive bill]]-RawDataGenPO[[#This Row],[Date Gen PO]])</f>
        <v>5</v>
      </c>
      <c r="AB1371" s="192" t="str">
        <f>IF(RawDataGenPO[[#This Row],[GRN-PO date (Day)]]&gt;RawDataGenPO[[#This Row],[Lead time delivery (day)]],"over deliverry","Ontime")</f>
        <v>Ontime</v>
      </c>
      <c r="AC1371" s="195"/>
    </row>
    <row r="1372" spans="1:29" ht="14.25" x14ac:dyDescent="0.25">
      <c r="A1372" s="4">
        <f>ROW()-ROW(RawDataGenPO[[#Headers],[No.]])</f>
        <v>1371</v>
      </c>
      <c r="B1372" s="35" t="s">
        <v>18</v>
      </c>
      <c r="C1372" s="43">
        <v>45883</v>
      </c>
      <c r="F1372" s="73">
        <v>45883</v>
      </c>
      <c r="G1372" s="4" t="s">
        <v>3067</v>
      </c>
      <c r="H1372" s="4" t="s">
        <v>3068</v>
      </c>
      <c r="I1372" s="155">
        <v>45890</v>
      </c>
      <c r="J1372" s="157"/>
      <c r="K1372" s="153">
        <v>15</v>
      </c>
      <c r="L1372" s="4" t="s">
        <v>1015</v>
      </c>
      <c r="M1372" s="35" t="s">
        <v>187</v>
      </c>
      <c r="N1372" s="35" t="s">
        <v>28</v>
      </c>
      <c r="O1372" s="3">
        <v>2</v>
      </c>
      <c r="P1372" s="124" t="s">
        <v>1016</v>
      </c>
      <c r="Q1372" s="40">
        <v>10</v>
      </c>
      <c r="R1372" s="4" t="s">
        <v>221</v>
      </c>
      <c r="S1372" s="113">
        <f>RawDataGenPO[[#This Row],[Total price]]/RawDataGenPO[[#This Row],[Qty'']]</f>
        <v>0</v>
      </c>
      <c r="U1372" s="16"/>
      <c r="V1372" s="35" t="s">
        <v>3069</v>
      </c>
      <c r="W1372" s="146" t="s">
        <v>9</v>
      </c>
      <c r="X1372" s="4" t="s">
        <v>3070</v>
      </c>
      <c r="Y1372" s="14">
        <v>45895</v>
      </c>
      <c r="AA1372" s="191">
        <f>IF(RawDataGenPO[[#This Row],[Date Gen PO]]="","",RawDataGenPO[[#This Row],[Date recive bill]]-RawDataGenPO[[#This Row],[Date Gen PO]])</f>
        <v>5</v>
      </c>
      <c r="AB1372" s="192" t="str">
        <f>IF(RawDataGenPO[[#This Row],[GRN-PO date (Day)]]&gt;RawDataGenPO[[#This Row],[Lead time delivery (day)]],"over deliverry","Ontime")</f>
        <v>Ontime</v>
      </c>
      <c r="AC1372" s="195"/>
    </row>
    <row r="1373" spans="1:29" ht="14.25" x14ac:dyDescent="0.25">
      <c r="A1373" s="4">
        <f>ROW()-ROW(RawDataGenPO[[#Headers],[No.]])</f>
        <v>1372</v>
      </c>
      <c r="B1373" s="35" t="s">
        <v>18</v>
      </c>
      <c r="C1373" s="43">
        <v>45884</v>
      </c>
      <c r="F1373" s="73">
        <v>45884</v>
      </c>
      <c r="G1373" s="4" t="s">
        <v>3071</v>
      </c>
      <c r="H1373" s="4" t="s">
        <v>3072</v>
      </c>
      <c r="I1373" s="155">
        <v>45894</v>
      </c>
      <c r="J1373" s="157"/>
      <c r="K1373" s="153">
        <v>30</v>
      </c>
      <c r="L1373" s="4" t="s">
        <v>193</v>
      </c>
      <c r="M1373" s="35" t="s">
        <v>187</v>
      </c>
      <c r="N1373" s="35" t="s">
        <v>28</v>
      </c>
      <c r="O1373" s="3">
        <v>1</v>
      </c>
      <c r="P1373" s="124" t="s">
        <v>3073</v>
      </c>
      <c r="Q1373" s="40">
        <v>3</v>
      </c>
      <c r="R1373" s="4" t="s">
        <v>221</v>
      </c>
      <c r="S1373" s="113">
        <f>RawDataGenPO[[#This Row],[Total price]]/RawDataGenPO[[#This Row],[Qty'']]</f>
        <v>1200</v>
      </c>
      <c r="T1373" s="46">
        <v>3600</v>
      </c>
      <c r="U1373" s="16"/>
      <c r="V1373" s="35" t="s">
        <v>1975</v>
      </c>
      <c r="W1373" s="146" t="s">
        <v>9</v>
      </c>
      <c r="X1373" s="4" t="s">
        <v>3074</v>
      </c>
      <c r="Y1373" s="14">
        <v>45901</v>
      </c>
      <c r="AA1373" s="191">
        <f>IF(RawDataGenPO[[#This Row],[Date Gen PO]]="","",RawDataGenPO[[#This Row],[Date recive bill]]-RawDataGenPO[[#This Row],[Date Gen PO]])</f>
        <v>7</v>
      </c>
      <c r="AB1373" s="192" t="str">
        <f>IF(RawDataGenPO[[#This Row],[GRN-PO date (Day)]]&gt;RawDataGenPO[[#This Row],[Lead time delivery (day)]],"over deliverry","Ontime")</f>
        <v>Ontime</v>
      </c>
      <c r="AC1373" s="195"/>
    </row>
    <row r="1374" spans="1:29" ht="14.25" x14ac:dyDescent="0.25">
      <c r="A1374" s="4">
        <f>ROW()-ROW(RawDataGenPO[[#Headers],[No.]])</f>
        <v>1373</v>
      </c>
      <c r="B1374" s="35" t="s">
        <v>18</v>
      </c>
      <c r="C1374" s="43">
        <v>45884</v>
      </c>
      <c r="F1374" s="73">
        <v>45884</v>
      </c>
      <c r="G1374" s="4" t="s">
        <v>3071</v>
      </c>
      <c r="H1374" s="4" t="s">
        <v>3072</v>
      </c>
      <c r="I1374" s="155">
        <v>45894</v>
      </c>
      <c r="J1374" s="157"/>
      <c r="K1374" s="153">
        <v>30</v>
      </c>
      <c r="L1374" s="4" t="s">
        <v>193</v>
      </c>
      <c r="M1374" s="35" t="s">
        <v>181</v>
      </c>
      <c r="N1374" s="35" t="s">
        <v>32</v>
      </c>
      <c r="O1374" s="3">
        <v>2</v>
      </c>
      <c r="P1374" s="124" t="s">
        <v>3075</v>
      </c>
      <c r="Q1374" s="40">
        <v>3</v>
      </c>
      <c r="R1374" s="4" t="s">
        <v>221</v>
      </c>
      <c r="S1374" s="113">
        <f>RawDataGenPO[[#This Row],[Total price]]/RawDataGenPO[[#This Row],[Qty'']]</f>
        <v>1600</v>
      </c>
      <c r="T1374" s="46">
        <v>4800</v>
      </c>
      <c r="U1374" s="16"/>
      <c r="V1374" s="35" t="s">
        <v>1975</v>
      </c>
      <c r="W1374" s="146" t="s">
        <v>9</v>
      </c>
      <c r="X1374" s="4" t="s">
        <v>3074</v>
      </c>
      <c r="Y1374" s="14">
        <v>45901</v>
      </c>
      <c r="AA1374" s="191">
        <f>IF(RawDataGenPO[[#This Row],[Date Gen PO]]="","",RawDataGenPO[[#This Row],[Date recive bill]]-RawDataGenPO[[#This Row],[Date Gen PO]])</f>
        <v>7</v>
      </c>
      <c r="AB1374" s="192" t="str">
        <f>IF(RawDataGenPO[[#This Row],[GRN-PO date (Day)]]&gt;RawDataGenPO[[#This Row],[Lead time delivery (day)]],"over deliverry","Ontime")</f>
        <v>Ontime</v>
      </c>
      <c r="AC1374" s="195"/>
    </row>
    <row r="1375" spans="1:29" ht="14.25" x14ac:dyDescent="0.25">
      <c r="A1375" s="4">
        <f>ROW()-ROW(RawDataGenPO[[#Headers],[No.]])</f>
        <v>1374</v>
      </c>
      <c r="B1375" s="35" t="s">
        <v>18</v>
      </c>
      <c r="C1375" s="43">
        <v>45884</v>
      </c>
      <c r="F1375" s="73">
        <v>45884</v>
      </c>
      <c r="G1375" s="4" t="s">
        <v>3071</v>
      </c>
      <c r="H1375" s="4" t="s">
        <v>3072</v>
      </c>
      <c r="I1375" s="155">
        <v>45894</v>
      </c>
      <c r="J1375" s="157"/>
      <c r="K1375" s="153">
        <v>30</v>
      </c>
      <c r="L1375" s="4" t="s">
        <v>193</v>
      </c>
      <c r="M1375" s="35" t="s">
        <v>181</v>
      </c>
      <c r="N1375" s="35" t="s">
        <v>32</v>
      </c>
      <c r="O1375" s="3">
        <v>3</v>
      </c>
      <c r="P1375" s="124" t="s">
        <v>3076</v>
      </c>
      <c r="Q1375" s="40">
        <v>3</v>
      </c>
      <c r="R1375" s="4" t="s">
        <v>221</v>
      </c>
      <c r="S1375" s="113">
        <f>RawDataGenPO[[#This Row],[Total price]]/RawDataGenPO[[#This Row],[Qty'']]</f>
        <v>3100</v>
      </c>
      <c r="T1375" s="46">
        <v>9300</v>
      </c>
      <c r="U1375" s="16"/>
      <c r="V1375" s="35" t="s">
        <v>1975</v>
      </c>
      <c r="W1375" s="146" t="s">
        <v>9</v>
      </c>
      <c r="X1375" s="4" t="s">
        <v>3074</v>
      </c>
      <c r="Y1375" s="14">
        <v>45901</v>
      </c>
      <c r="AA1375" s="191">
        <f>IF(RawDataGenPO[[#This Row],[Date Gen PO]]="","",RawDataGenPO[[#This Row],[Date recive bill]]-RawDataGenPO[[#This Row],[Date Gen PO]])</f>
        <v>7</v>
      </c>
      <c r="AB1375" s="192" t="str">
        <f>IF(RawDataGenPO[[#This Row],[GRN-PO date (Day)]]&gt;RawDataGenPO[[#This Row],[Lead time delivery (day)]],"over deliverry","Ontime")</f>
        <v>Ontime</v>
      </c>
      <c r="AC1375" s="195"/>
    </row>
    <row r="1376" spans="1:29" ht="14.25" x14ac:dyDescent="0.25">
      <c r="A1376" s="4">
        <f>ROW()-ROW(RawDataGenPO[[#Headers],[No.]])</f>
        <v>1375</v>
      </c>
      <c r="B1376" s="35" t="s">
        <v>18</v>
      </c>
      <c r="C1376" s="43">
        <v>45884</v>
      </c>
      <c r="F1376" s="73">
        <v>45884</v>
      </c>
      <c r="G1376" s="4" t="s">
        <v>3071</v>
      </c>
      <c r="H1376" s="4" t="s">
        <v>3072</v>
      </c>
      <c r="I1376" s="155">
        <v>45894</v>
      </c>
      <c r="J1376" s="157"/>
      <c r="K1376" s="153">
        <v>30</v>
      </c>
      <c r="L1376" s="4" t="s">
        <v>193</v>
      </c>
      <c r="M1376" s="35" t="s">
        <v>181</v>
      </c>
      <c r="N1376" s="35" t="s">
        <v>32</v>
      </c>
      <c r="O1376" s="3">
        <v>4</v>
      </c>
      <c r="P1376" s="124" t="s">
        <v>3077</v>
      </c>
      <c r="Q1376" s="40">
        <v>1</v>
      </c>
      <c r="R1376" s="4" t="s">
        <v>221</v>
      </c>
      <c r="S1376" s="113">
        <f>RawDataGenPO[[#This Row],[Total price]]/RawDataGenPO[[#This Row],[Qty'']]</f>
        <v>2000</v>
      </c>
      <c r="T1376" s="46">
        <v>2000</v>
      </c>
      <c r="U1376" s="16"/>
      <c r="V1376" s="35" t="s">
        <v>1975</v>
      </c>
      <c r="W1376" s="146" t="s">
        <v>9</v>
      </c>
      <c r="X1376" s="4" t="s">
        <v>3074</v>
      </c>
      <c r="Y1376" s="14">
        <v>45901</v>
      </c>
      <c r="AA1376" s="191">
        <f>IF(RawDataGenPO[[#This Row],[Date Gen PO]]="","",RawDataGenPO[[#This Row],[Date recive bill]]-RawDataGenPO[[#This Row],[Date Gen PO]])</f>
        <v>7</v>
      </c>
      <c r="AB1376" s="192" t="str">
        <f>IF(RawDataGenPO[[#This Row],[GRN-PO date (Day)]]&gt;RawDataGenPO[[#This Row],[Lead time delivery (day)]],"over deliverry","Ontime")</f>
        <v>Ontime</v>
      </c>
      <c r="AC1376" s="195"/>
    </row>
    <row r="1377" spans="1:29" ht="14.25" x14ac:dyDescent="0.25">
      <c r="A1377" s="4">
        <f>ROW()-ROW(RawDataGenPO[[#Headers],[No.]])</f>
        <v>1376</v>
      </c>
      <c r="B1377" s="35" t="s">
        <v>18</v>
      </c>
      <c r="C1377" s="43">
        <v>45884</v>
      </c>
      <c r="F1377" s="73">
        <v>45884</v>
      </c>
      <c r="G1377" s="4" t="s">
        <v>3071</v>
      </c>
      <c r="H1377" s="4" t="s">
        <v>3072</v>
      </c>
      <c r="I1377" s="155">
        <v>45894</v>
      </c>
      <c r="J1377" s="157"/>
      <c r="K1377" s="153">
        <v>30</v>
      </c>
      <c r="L1377" s="4" t="s">
        <v>193</v>
      </c>
      <c r="M1377" s="35" t="s">
        <v>181</v>
      </c>
      <c r="N1377" s="35" t="s">
        <v>32</v>
      </c>
      <c r="O1377" s="3">
        <v>5</v>
      </c>
      <c r="P1377" s="124" t="s">
        <v>3078</v>
      </c>
      <c r="Q1377" s="40">
        <v>1</v>
      </c>
      <c r="R1377" s="4" t="s">
        <v>221</v>
      </c>
      <c r="S1377" s="113">
        <f>RawDataGenPO[[#This Row],[Total price]]/RawDataGenPO[[#This Row],[Qty'']]</f>
        <v>2500</v>
      </c>
      <c r="T1377" s="46">
        <v>2500</v>
      </c>
      <c r="U1377" s="16"/>
      <c r="V1377" s="35" t="s">
        <v>1975</v>
      </c>
      <c r="W1377" s="146" t="s">
        <v>9</v>
      </c>
      <c r="X1377" s="4" t="s">
        <v>3074</v>
      </c>
      <c r="Y1377" s="14">
        <v>45901</v>
      </c>
      <c r="AA1377" s="191">
        <f>IF(RawDataGenPO[[#This Row],[Date Gen PO]]="","",RawDataGenPO[[#This Row],[Date recive bill]]-RawDataGenPO[[#This Row],[Date Gen PO]])</f>
        <v>7</v>
      </c>
      <c r="AB1377" s="192" t="str">
        <f>IF(RawDataGenPO[[#This Row],[GRN-PO date (Day)]]&gt;RawDataGenPO[[#This Row],[Lead time delivery (day)]],"over deliverry","Ontime")</f>
        <v>Ontime</v>
      </c>
      <c r="AC1377" s="195"/>
    </row>
    <row r="1378" spans="1:29" ht="14.25" x14ac:dyDescent="0.25">
      <c r="A1378" s="4">
        <f>ROW()-ROW(RawDataGenPO[[#Headers],[No.]])</f>
        <v>1377</v>
      </c>
      <c r="B1378" s="35" t="s">
        <v>18</v>
      </c>
      <c r="C1378" s="43">
        <v>45884</v>
      </c>
      <c r="F1378" s="73">
        <v>45884</v>
      </c>
      <c r="G1378" s="4" t="s">
        <v>3071</v>
      </c>
      <c r="H1378" s="4" t="s">
        <v>3072</v>
      </c>
      <c r="I1378" s="155">
        <v>45894</v>
      </c>
      <c r="J1378" s="157"/>
      <c r="K1378" s="153">
        <v>30</v>
      </c>
      <c r="L1378" s="4" t="s">
        <v>193</v>
      </c>
      <c r="M1378" s="35" t="s">
        <v>181</v>
      </c>
      <c r="N1378" s="35" t="s">
        <v>32</v>
      </c>
      <c r="O1378" s="3">
        <v>6</v>
      </c>
      <c r="P1378" s="124" t="s">
        <v>3079</v>
      </c>
      <c r="Q1378" s="40">
        <v>1</v>
      </c>
      <c r="R1378" s="4" t="s">
        <v>221</v>
      </c>
      <c r="S1378" s="113">
        <f>RawDataGenPO[[#This Row],[Total price]]/RawDataGenPO[[#This Row],[Qty'']]</f>
        <v>23250</v>
      </c>
      <c r="T1378" s="46">
        <v>23250</v>
      </c>
      <c r="U1378" s="16"/>
      <c r="V1378" s="35" t="s">
        <v>1975</v>
      </c>
      <c r="W1378" s="146" t="s">
        <v>9</v>
      </c>
      <c r="X1378" s="4" t="s">
        <v>3080</v>
      </c>
      <c r="Y1378" s="14">
        <v>45901</v>
      </c>
      <c r="AA1378" s="191">
        <f>IF(RawDataGenPO[[#This Row],[Date Gen PO]]="","",RawDataGenPO[[#This Row],[Date recive bill]]-RawDataGenPO[[#This Row],[Date Gen PO]])</f>
        <v>7</v>
      </c>
      <c r="AB1378" s="192" t="str">
        <f>IF(RawDataGenPO[[#This Row],[GRN-PO date (Day)]]&gt;RawDataGenPO[[#This Row],[Lead time delivery (day)]],"over deliverry","Ontime")</f>
        <v>Ontime</v>
      </c>
      <c r="AC1378" s="195"/>
    </row>
    <row r="1379" spans="1:29" ht="17.25" x14ac:dyDescent="0.25">
      <c r="A1379" s="4">
        <f>ROW()-ROW(RawDataGenPO[[#Headers],[No.]])</f>
        <v>1378</v>
      </c>
      <c r="B1379" s="35" t="s">
        <v>18</v>
      </c>
      <c r="C1379" s="43">
        <v>45884</v>
      </c>
      <c r="F1379" s="73">
        <v>45884</v>
      </c>
      <c r="G1379" s="4" t="s">
        <v>3081</v>
      </c>
      <c r="H1379" s="4" t="s">
        <v>3082</v>
      </c>
      <c r="I1379" s="155">
        <v>45894</v>
      </c>
      <c r="J1379" s="219"/>
      <c r="K1379" s="153">
        <v>30</v>
      </c>
      <c r="L1379" s="4" t="s">
        <v>1008</v>
      </c>
      <c r="M1379" s="35" t="s">
        <v>187</v>
      </c>
      <c r="N1379" s="162" t="s">
        <v>27</v>
      </c>
      <c r="O1379" s="3">
        <v>1</v>
      </c>
      <c r="P1379" s="124" t="s">
        <v>3083</v>
      </c>
      <c r="Q1379" s="40">
        <v>8</v>
      </c>
      <c r="R1379" s="4" t="s">
        <v>221</v>
      </c>
      <c r="S1379" s="41">
        <f>RawDataGenPO[[#This Row],[Total price]]/RawDataGenPO[[#This Row],[Qty'']]</f>
        <v>1310</v>
      </c>
      <c r="T1379" s="46">
        <v>10480</v>
      </c>
      <c r="U1379" s="16"/>
      <c r="W1379" s="146" t="s">
        <v>9</v>
      </c>
      <c r="X1379" s="4" t="s">
        <v>3084</v>
      </c>
      <c r="Y1379" s="14">
        <v>45906</v>
      </c>
      <c r="Z1379" s="112"/>
      <c r="AA1379" s="191">
        <f>IF(RawDataGenPO[[#This Row],[Date Gen PO]]="","",RawDataGenPO[[#This Row],[Date recive bill]]-RawDataGenPO[[#This Row],[Date Gen PO]])</f>
        <v>12</v>
      </c>
      <c r="AB1379" s="192" t="str">
        <f>IF(RawDataGenPO[[#This Row],[GRN-PO date (Day)]]&gt;RawDataGenPO[[#This Row],[Lead time delivery (day)]],"over deliverry","Ontime")</f>
        <v>Ontime</v>
      </c>
      <c r="AC1379" s="195"/>
    </row>
    <row r="1380" spans="1:29" ht="17.25" x14ac:dyDescent="0.25">
      <c r="A1380" s="4">
        <f>ROW()-ROW(RawDataGenPO[[#Headers],[No.]])</f>
        <v>1379</v>
      </c>
      <c r="B1380" s="35" t="s">
        <v>18</v>
      </c>
      <c r="C1380" s="43">
        <v>45884</v>
      </c>
      <c r="F1380" s="73">
        <v>45884</v>
      </c>
      <c r="G1380" s="4" t="s">
        <v>3081</v>
      </c>
      <c r="H1380" s="4" t="s">
        <v>3082</v>
      </c>
      <c r="I1380" s="155">
        <v>45894</v>
      </c>
      <c r="J1380" s="157"/>
      <c r="K1380" s="153">
        <v>30</v>
      </c>
      <c r="L1380" s="4" t="s">
        <v>1008</v>
      </c>
      <c r="M1380" s="35" t="s">
        <v>187</v>
      </c>
      <c r="N1380" s="162" t="s">
        <v>27</v>
      </c>
      <c r="O1380" s="3">
        <v>2</v>
      </c>
      <c r="P1380" s="124" t="s">
        <v>3083</v>
      </c>
      <c r="Q1380" s="40">
        <v>42</v>
      </c>
      <c r="R1380" s="4" t="s">
        <v>221</v>
      </c>
      <c r="S1380" s="113">
        <f>RawDataGenPO[[#This Row],[Total price]]/RawDataGenPO[[#This Row],[Qty'']]</f>
        <v>1559.5238095238096</v>
      </c>
      <c r="T1380" s="46">
        <v>65500</v>
      </c>
      <c r="U1380" s="16"/>
      <c r="V1380" s="35" t="s">
        <v>1668</v>
      </c>
      <c r="W1380" s="146" t="s">
        <v>9</v>
      </c>
      <c r="X1380" s="4" t="s">
        <v>3085</v>
      </c>
      <c r="Y1380" s="14">
        <v>45911</v>
      </c>
      <c r="AA1380" s="191">
        <f>IF(RawDataGenPO[[#This Row],[Date Gen PO]]="","",RawDataGenPO[[#This Row],[Date recive bill]]-RawDataGenPO[[#This Row],[Date Gen PO]])</f>
        <v>17</v>
      </c>
      <c r="AB1380" s="192" t="str">
        <f>IF(RawDataGenPO[[#This Row],[GRN-PO date (Day)]]&gt;RawDataGenPO[[#This Row],[Lead time delivery (day)]],"over deliverry","Ontime")</f>
        <v>Ontime</v>
      </c>
      <c r="AC1380" s="195"/>
    </row>
    <row r="1381" spans="1:29" ht="14.25" x14ac:dyDescent="0.25">
      <c r="A1381" s="4">
        <f>ROW()-ROW(RawDataGenPO[[#Headers],[No.]])</f>
        <v>1380</v>
      </c>
      <c r="B1381" s="35" t="s">
        <v>18</v>
      </c>
      <c r="C1381" s="43">
        <v>45884</v>
      </c>
      <c r="F1381" s="73">
        <v>45884</v>
      </c>
      <c r="G1381" s="4" t="s">
        <v>3086</v>
      </c>
      <c r="H1381" s="4" t="s">
        <v>3087</v>
      </c>
      <c r="I1381" s="155">
        <v>45894</v>
      </c>
      <c r="J1381" s="157"/>
      <c r="K1381" s="153">
        <v>30</v>
      </c>
      <c r="L1381" s="4" t="s">
        <v>765</v>
      </c>
      <c r="M1381" s="35" t="s">
        <v>187</v>
      </c>
      <c r="N1381" s="35" t="s">
        <v>43</v>
      </c>
      <c r="O1381" s="3">
        <v>1</v>
      </c>
      <c r="P1381" s="124" t="s">
        <v>766</v>
      </c>
      <c r="Q1381" s="40">
        <v>10</v>
      </c>
      <c r="R1381" s="4" t="s">
        <v>221</v>
      </c>
      <c r="S1381" s="113">
        <f>RawDataGenPO[[#This Row],[Total price]]/RawDataGenPO[[#This Row],[Qty'']]</f>
        <v>65</v>
      </c>
      <c r="T1381" s="46">
        <v>650</v>
      </c>
      <c r="U1381" s="16"/>
      <c r="V1381" s="35" t="s">
        <v>2669</v>
      </c>
      <c r="W1381" s="146" t="s">
        <v>9</v>
      </c>
      <c r="X1381" s="4" t="s">
        <v>3088</v>
      </c>
      <c r="Y1381" s="14">
        <v>45901</v>
      </c>
      <c r="AA1381" s="191">
        <f>IF(RawDataGenPO[[#This Row],[Date Gen PO]]="","",RawDataGenPO[[#This Row],[Date recive bill]]-RawDataGenPO[[#This Row],[Date Gen PO]])</f>
        <v>7</v>
      </c>
      <c r="AB1381" s="192" t="str">
        <f>IF(RawDataGenPO[[#This Row],[GRN-PO date (Day)]]&gt;RawDataGenPO[[#This Row],[Lead time delivery (day)]],"over deliverry","Ontime")</f>
        <v>Ontime</v>
      </c>
      <c r="AC1381" s="195"/>
    </row>
    <row r="1382" spans="1:29" ht="14.25" x14ac:dyDescent="0.25">
      <c r="A1382" s="4">
        <f>ROW()-ROW(RawDataGenPO[[#Headers],[No.]])</f>
        <v>1381</v>
      </c>
      <c r="B1382" s="35" t="s">
        <v>18</v>
      </c>
      <c r="C1382" s="43">
        <v>45884</v>
      </c>
      <c r="F1382" s="73">
        <v>45884</v>
      </c>
      <c r="G1382" s="4" t="s">
        <v>3086</v>
      </c>
      <c r="H1382" s="4" t="s">
        <v>3087</v>
      </c>
      <c r="I1382" s="155">
        <v>45894</v>
      </c>
      <c r="J1382" s="157"/>
      <c r="K1382" s="153">
        <v>30</v>
      </c>
      <c r="L1382" s="4" t="s">
        <v>767</v>
      </c>
      <c r="M1382" s="35" t="s">
        <v>187</v>
      </c>
      <c r="N1382" s="35" t="s">
        <v>43</v>
      </c>
      <c r="O1382" s="3">
        <v>2</v>
      </c>
      <c r="P1382" s="124" t="s">
        <v>768</v>
      </c>
      <c r="Q1382" s="40">
        <v>10</v>
      </c>
      <c r="R1382" s="4" t="s">
        <v>221</v>
      </c>
      <c r="S1382" s="113">
        <f>RawDataGenPO[[#This Row],[Total price]]/RawDataGenPO[[#This Row],[Qty'']]</f>
        <v>75</v>
      </c>
      <c r="T1382" s="46">
        <v>750</v>
      </c>
      <c r="U1382" s="16"/>
      <c r="V1382" s="35" t="s">
        <v>2669</v>
      </c>
      <c r="W1382" s="146" t="s">
        <v>9</v>
      </c>
      <c r="X1382" s="4" t="s">
        <v>3088</v>
      </c>
      <c r="Y1382" s="14">
        <v>45901</v>
      </c>
      <c r="AA1382" s="191">
        <f>IF(RawDataGenPO[[#This Row],[Date Gen PO]]="","",RawDataGenPO[[#This Row],[Date recive bill]]-RawDataGenPO[[#This Row],[Date Gen PO]])</f>
        <v>7</v>
      </c>
      <c r="AB1382" s="192" t="str">
        <f>IF(RawDataGenPO[[#This Row],[GRN-PO date (Day)]]&gt;RawDataGenPO[[#This Row],[Lead time delivery (day)]],"over deliverry","Ontime")</f>
        <v>Ontime</v>
      </c>
      <c r="AC1382" s="195"/>
    </row>
    <row r="1383" spans="1:29" ht="14.25" x14ac:dyDescent="0.25">
      <c r="A1383" s="4">
        <f>ROW()-ROW(RawDataGenPO[[#Headers],[No.]])</f>
        <v>1382</v>
      </c>
      <c r="B1383" s="35" t="s">
        <v>18</v>
      </c>
      <c r="C1383" s="43">
        <v>45884</v>
      </c>
      <c r="F1383" s="73">
        <v>45884</v>
      </c>
      <c r="G1383" s="4" t="s">
        <v>3086</v>
      </c>
      <c r="H1383" s="4" t="s">
        <v>3087</v>
      </c>
      <c r="I1383" s="155">
        <v>45894</v>
      </c>
      <c r="J1383" s="157"/>
      <c r="K1383" s="153">
        <v>30</v>
      </c>
      <c r="L1383" s="4" t="s">
        <v>1273</v>
      </c>
      <c r="M1383" s="35" t="s">
        <v>636</v>
      </c>
      <c r="N1383" s="35" t="s">
        <v>43</v>
      </c>
      <c r="O1383" s="3">
        <v>3</v>
      </c>
      <c r="P1383" s="124" t="s">
        <v>3089</v>
      </c>
      <c r="Q1383" s="40">
        <v>20</v>
      </c>
      <c r="R1383" s="4" t="s">
        <v>221</v>
      </c>
      <c r="S1383" s="113">
        <f>RawDataGenPO[[#This Row],[Total price]]/RawDataGenPO[[#This Row],[Qty'']]</f>
        <v>120</v>
      </c>
      <c r="T1383" s="46">
        <v>2400</v>
      </c>
      <c r="U1383" s="16"/>
      <c r="V1383" s="35" t="s">
        <v>2669</v>
      </c>
      <c r="W1383" s="146" t="s">
        <v>9</v>
      </c>
      <c r="X1383" s="4" t="s">
        <v>3090</v>
      </c>
      <c r="Y1383" s="14">
        <v>45906</v>
      </c>
      <c r="AA1383" s="191">
        <f>IF(RawDataGenPO[[#This Row],[Date Gen PO]]="","",RawDataGenPO[[#This Row],[Date recive bill]]-RawDataGenPO[[#This Row],[Date Gen PO]])</f>
        <v>12</v>
      </c>
      <c r="AB1383" s="192" t="str">
        <f>IF(RawDataGenPO[[#This Row],[GRN-PO date (Day)]]&gt;RawDataGenPO[[#This Row],[Lead time delivery (day)]],"over deliverry","Ontime")</f>
        <v>Ontime</v>
      </c>
      <c r="AC1383" s="195"/>
    </row>
    <row r="1384" spans="1:29" ht="14.25" x14ac:dyDescent="0.25">
      <c r="A1384" s="4">
        <f>ROW()-ROW(RawDataGenPO[[#Headers],[No.]])</f>
        <v>1383</v>
      </c>
      <c r="B1384" s="35" t="s">
        <v>18</v>
      </c>
      <c r="C1384" s="43">
        <v>45884</v>
      </c>
      <c r="F1384" s="73">
        <v>45884</v>
      </c>
      <c r="G1384" s="4" t="s">
        <v>3086</v>
      </c>
      <c r="H1384" s="4" t="s">
        <v>3087</v>
      </c>
      <c r="I1384" s="155">
        <v>45894</v>
      </c>
      <c r="J1384" s="157"/>
      <c r="K1384" s="153">
        <v>30</v>
      </c>
      <c r="L1384" s="4" t="s">
        <v>1273</v>
      </c>
      <c r="M1384" s="35" t="s">
        <v>636</v>
      </c>
      <c r="N1384" s="35" t="s">
        <v>43</v>
      </c>
      <c r="O1384" s="3">
        <v>4</v>
      </c>
      <c r="P1384" s="124" t="s">
        <v>3089</v>
      </c>
      <c r="Q1384" s="40">
        <v>20</v>
      </c>
      <c r="R1384" s="4" t="s">
        <v>221</v>
      </c>
      <c r="S1384" s="113">
        <f>RawDataGenPO[[#This Row],[Total price]]/RawDataGenPO[[#This Row],[Qty'']]</f>
        <v>650</v>
      </c>
      <c r="T1384" s="46">
        <v>13000</v>
      </c>
      <c r="U1384" s="16"/>
      <c r="V1384" s="35" t="s">
        <v>2669</v>
      </c>
      <c r="W1384" s="146" t="s">
        <v>9</v>
      </c>
      <c r="X1384" s="4" t="s">
        <v>3088</v>
      </c>
      <c r="Y1384" s="14">
        <v>45901</v>
      </c>
      <c r="AA1384" s="191">
        <f>IF(RawDataGenPO[[#This Row],[Date Gen PO]]="","",RawDataGenPO[[#This Row],[Date recive bill]]-RawDataGenPO[[#This Row],[Date Gen PO]])</f>
        <v>7</v>
      </c>
      <c r="AB1384" s="192" t="str">
        <f>IF(RawDataGenPO[[#This Row],[GRN-PO date (Day)]]&gt;RawDataGenPO[[#This Row],[Lead time delivery (day)]],"over deliverry","Ontime")</f>
        <v>Ontime</v>
      </c>
      <c r="AC1384" s="195"/>
    </row>
    <row r="1385" spans="1:29" ht="14.25" x14ac:dyDescent="0.25">
      <c r="A1385" s="4">
        <f>ROW()-ROW(RawDataGenPO[[#Headers],[No.]])</f>
        <v>1384</v>
      </c>
      <c r="B1385" s="35" t="s">
        <v>18</v>
      </c>
      <c r="C1385" s="43">
        <v>45884</v>
      </c>
      <c r="F1385" s="73">
        <v>45884</v>
      </c>
      <c r="G1385" s="4" t="s">
        <v>3086</v>
      </c>
      <c r="H1385" s="4" t="s">
        <v>3087</v>
      </c>
      <c r="I1385" s="155">
        <v>45894</v>
      </c>
      <c r="J1385" s="157"/>
      <c r="K1385" s="153">
        <v>30</v>
      </c>
      <c r="L1385" s="4" t="s">
        <v>1273</v>
      </c>
      <c r="M1385" s="35" t="s">
        <v>636</v>
      </c>
      <c r="N1385" s="35" t="s">
        <v>43</v>
      </c>
      <c r="O1385" s="3">
        <v>5</v>
      </c>
      <c r="P1385" s="124" t="s">
        <v>3091</v>
      </c>
      <c r="Q1385" s="40">
        <v>10</v>
      </c>
      <c r="R1385" s="4" t="s">
        <v>221</v>
      </c>
      <c r="S1385" s="113">
        <f>RawDataGenPO[[#This Row],[Total price]]/RawDataGenPO[[#This Row],[Qty'']]</f>
        <v>38</v>
      </c>
      <c r="T1385" s="46">
        <v>380</v>
      </c>
      <c r="U1385" s="16"/>
      <c r="V1385" s="35" t="s">
        <v>2669</v>
      </c>
      <c r="W1385" s="146" t="s">
        <v>9</v>
      </c>
      <c r="X1385" s="4" t="s">
        <v>3088</v>
      </c>
      <c r="Y1385" s="14">
        <v>45901</v>
      </c>
      <c r="AA1385" s="191">
        <f>IF(RawDataGenPO[[#This Row],[Date Gen PO]]="","",RawDataGenPO[[#This Row],[Date recive bill]]-RawDataGenPO[[#This Row],[Date Gen PO]])</f>
        <v>7</v>
      </c>
      <c r="AB1385" s="192" t="str">
        <f>IF(RawDataGenPO[[#This Row],[GRN-PO date (Day)]]&gt;RawDataGenPO[[#This Row],[Lead time delivery (day)]],"over deliverry","Ontime")</f>
        <v>Ontime</v>
      </c>
      <c r="AC1385" s="195"/>
    </row>
    <row r="1386" spans="1:29" ht="14.25" x14ac:dyDescent="0.25">
      <c r="A1386" s="4">
        <f>ROW()-ROW(RawDataGenPO[[#Headers],[No.]])</f>
        <v>1385</v>
      </c>
      <c r="B1386" s="35" t="s">
        <v>18</v>
      </c>
      <c r="C1386" s="43">
        <v>45884</v>
      </c>
      <c r="F1386" s="73">
        <v>45884</v>
      </c>
      <c r="G1386" s="4" t="s">
        <v>3086</v>
      </c>
      <c r="H1386" s="4" t="s">
        <v>3087</v>
      </c>
      <c r="I1386" s="155">
        <v>45894</v>
      </c>
      <c r="J1386" s="157"/>
      <c r="K1386" s="153">
        <v>30</v>
      </c>
      <c r="L1386" s="4" t="s">
        <v>1273</v>
      </c>
      <c r="M1386" s="35" t="s">
        <v>636</v>
      </c>
      <c r="N1386" s="35" t="s">
        <v>43</v>
      </c>
      <c r="O1386" s="3">
        <v>6</v>
      </c>
      <c r="P1386" s="124" t="s">
        <v>3092</v>
      </c>
      <c r="Q1386" s="40">
        <v>20</v>
      </c>
      <c r="R1386" s="4" t="s">
        <v>221</v>
      </c>
      <c r="S1386" s="113">
        <f>RawDataGenPO[[#This Row],[Total price]]/RawDataGenPO[[#This Row],[Qty'']]</f>
        <v>98</v>
      </c>
      <c r="T1386" s="46">
        <v>1960</v>
      </c>
      <c r="U1386" s="16"/>
      <c r="V1386" s="35" t="s">
        <v>2669</v>
      </c>
      <c r="W1386" s="146" t="s">
        <v>9</v>
      </c>
      <c r="X1386" s="4" t="s">
        <v>3088</v>
      </c>
      <c r="Y1386" s="14">
        <v>45901</v>
      </c>
      <c r="AA1386" s="191">
        <f>IF(RawDataGenPO[[#This Row],[Date Gen PO]]="","",RawDataGenPO[[#This Row],[Date recive bill]]-RawDataGenPO[[#This Row],[Date Gen PO]])</f>
        <v>7</v>
      </c>
      <c r="AB1386" s="192" t="str">
        <f>IF(RawDataGenPO[[#This Row],[GRN-PO date (Day)]]&gt;RawDataGenPO[[#This Row],[Lead time delivery (day)]],"over deliverry","Ontime")</f>
        <v>Ontime</v>
      </c>
      <c r="AC1386" s="195"/>
    </row>
    <row r="1387" spans="1:29" ht="14.25" x14ac:dyDescent="0.25">
      <c r="A1387" s="4">
        <f>ROW()-ROW(RawDataGenPO[[#Headers],[No.]])</f>
        <v>1386</v>
      </c>
      <c r="B1387" s="35" t="s">
        <v>18</v>
      </c>
      <c r="C1387" s="43">
        <v>45884</v>
      </c>
      <c r="F1387" s="73">
        <v>45884</v>
      </c>
      <c r="G1387" s="4" t="s">
        <v>3086</v>
      </c>
      <c r="H1387" s="4" t="s">
        <v>3087</v>
      </c>
      <c r="I1387" s="155">
        <v>45894</v>
      </c>
      <c r="J1387" s="157"/>
      <c r="K1387" s="153">
        <v>30</v>
      </c>
      <c r="L1387" s="4" t="s">
        <v>1273</v>
      </c>
      <c r="M1387" s="35" t="s">
        <v>636</v>
      </c>
      <c r="N1387" s="35" t="s">
        <v>43</v>
      </c>
      <c r="O1387" s="3">
        <v>7</v>
      </c>
      <c r="P1387" s="124" t="s">
        <v>3093</v>
      </c>
      <c r="Q1387" s="40">
        <v>10</v>
      </c>
      <c r="R1387" s="4" t="s">
        <v>221</v>
      </c>
      <c r="S1387" s="113">
        <f>RawDataGenPO[[#This Row],[Total price]]/RawDataGenPO[[#This Row],[Qty'']]</f>
        <v>53</v>
      </c>
      <c r="T1387" s="46">
        <v>530</v>
      </c>
      <c r="U1387" s="16"/>
      <c r="V1387" s="35" t="s">
        <v>2669</v>
      </c>
      <c r="W1387" s="146" t="s">
        <v>9</v>
      </c>
      <c r="X1387" s="4" t="s">
        <v>3088</v>
      </c>
      <c r="Y1387" s="14">
        <v>45901</v>
      </c>
      <c r="AA1387" s="191">
        <f>IF(RawDataGenPO[[#This Row],[Date Gen PO]]="","",RawDataGenPO[[#This Row],[Date recive bill]]-RawDataGenPO[[#This Row],[Date Gen PO]])</f>
        <v>7</v>
      </c>
      <c r="AB1387" s="192" t="str">
        <f>IF(RawDataGenPO[[#This Row],[GRN-PO date (Day)]]&gt;RawDataGenPO[[#This Row],[Lead time delivery (day)]],"over deliverry","Ontime")</f>
        <v>Ontime</v>
      </c>
      <c r="AC1387" s="195"/>
    </row>
    <row r="1388" spans="1:29" ht="14.25" x14ac:dyDescent="0.25">
      <c r="A1388" s="4">
        <f>ROW()-ROW(RawDataGenPO[[#Headers],[No.]])</f>
        <v>1387</v>
      </c>
      <c r="B1388" s="35" t="s">
        <v>18</v>
      </c>
      <c r="C1388" s="43">
        <v>45884</v>
      </c>
      <c r="F1388" s="73">
        <v>45884</v>
      </c>
      <c r="G1388" s="4" t="s">
        <v>3086</v>
      </c>
      <c r="H1388" s="4" t="s">
        <v>3087</v>
      </c>
      <c r="I1388" s="155">
        <v>45894</v>
      </c>
      <c r="J1388" s="157"/>
      <c r="K1388" s="153">
        <v>30</v>
      </c>
      <c r="L1388" s="4" t="s">
        <v>1273</v>
      </c>
      <c r="M1388" s="35" t="s">
        <v>636</v>
      </c>
      <c r="N1388" s="35" t="s">
        <v>43</v>
      </c>
      <c r="O1388" s="3">
        <v>8</v>
      </c>
      <c r="P1388" s="124" t="s">
        <v>3094</v>
      </c>
      <c r="Q1388" s="40">
        <v>10</v>
      </c>
      <c r="R1388" s="4" t="s">
        <v>221</v>
      </c>
      <c r="S1388" s="113">
        <f>RawDataGenPO[[#This Row],[Total price]]/RawDataGenPO[[#This Row],[Qty'']]</f>
        <v>228</v>
      </c>
      <c r="T1388" s="46">
        <v>2280</v>
      </c>
      <c r="U1388" s="16"/>
      <c r="V1388" s="35" t="s">
        <v>2669</v>
      </c>
      <c r="W1388" s="146" t="s">
        <v>9</v>
      </c>
      <c r="X1388" s="4" t="s">
        <v>3088</v>
      </c>
      <c r="Y1388" s="14">
        <v>45901</v>
      </c>
      <c r="AA1388" s="191">
        <f>IF(RawDataGenPO[[#This Row],[Date Gen PO]]="","",RawDataGenPO[[#This Row],[Date recive bill]]-RawDataGenPO[[#This Row],[Date Gen PO]])</f>
        <v>7</v>
      </c>
      <c r="AB1388" s="192" t="str">
        <f>IF(RawDataGenPO[[#This Row],[GRN-PO date (Day)]]&gt;RawDataGenPO[[#This Row],[Lead time delivery (day)]],"over deliverry","Ontime")</f>
        <v>Ontime</v>
      </c>
      <c r="AC1388" s="195"/>
    </row>
    <row r="1389" spans="1:29" ht="14.25" x14ac:dyDescent="0.25">
      <c r="A1389" s="4">
        <f>ROW()-ROW(RawDataGenPO[[#Headers],[No.]])</f>
        <v>1388</v>
      </c>
      <c r="B1389" s="35" t="s">
        <v>18</v>
      </c>
      <c r="C1389" s="43">
        <v>45884</v>
      </c>
      <c r="F1389" s="73">
        <v>45884</v>
      </c>
      <c r="G1389" s="4" t="s">
        <v>3086</v>
      </c>
      <c r="H1389" s="4" t="s">
        <v>3087</v>
      </c>
      <c r="I1389" s="155">
        <v>45894</v>
      </c>
      <c r="J1389" s="157"/>
      <c r="K1389" s="153">
        <v>30</v>
      </c>
      <c r="L1389" s="4" t="s">
        <v>1273</v>
      </c>
      <c r="M1389" s="35" t="s">
        <v>636</v>
      </c>
      <c r="N1389" s="35" t="s">
        <v>43</v>
      </c>
      <c r="O1389" s="3">
        <v>9</v>
      </c>
      <c r="P1389" s="124" t="s">
        <v>3095</v>
      </c>
      <c r="Q1389" s="40">
        <v>10</v>
      </c>
      <c r="R1389" s="4" t="s">
        <v>221</v>
      </c>
      <c r="S1389" s="113">
        <f>RawDataGenPO[[#This Row],[Total price]]/RawDataGenPO[[#This Row],[Qty'']]</f>
        <v>180</v>
      </c>
      <c r="T1389" s="46">
        <v>1800</v>
      </c>
      <c r="U1389" s="16"/>
      <c r="V1389" s="35" t="s">
        <v>2669</v>
      </c>
      <c r="W1389" s="146" t="s">
        <v>9</v>
      </c>
      <c r="X1389" s="4" t="s">
        <v>3088</v>
      </c>
      <c r="Y1389" s="14">
        <v>45901</v>
      </c>
      <c r="AA1389" s="191">
        <f>IF(RawDataGenPO[[#This Row],[Date Gen PO]]="","",RawDataGenPO[[#This Row],[Date recive bill]]-RawDataGenPO[[#This Row],[Date Gen PO]])</f>
        <v>7</v>
      </c>
      <c r="AB1389" s="192" t="str">
        <f>IF(RawDataGenPO[[#This Row],[GRN-PO date (Day)]]&gt;RawDataGenPO[[#This Row],[Lead time delivery (day)]],"over deliverry","Ontime")</f>
        <v>Ontime</v>
      </c>
      <c r="AC1389" s="195"/>
    </row>
    <row r="1390" spans="1:29" ht="28.5" x14ac:dyDescent="0.25">
      <c r="A1390" s="4">
        <f>ROW()-ROW(RawDataGenPO[[#Headers],[No.]])</f>
        <v>1389</v>
      </c>
      <c r="B1390" s="35" t="s">
        <v>18</v>
      </c>
      <c r="C1390" s="43">
        <v>45884</v>
      </c>
      <c r="F1390" s="73">
        <v>45884</v>
      </c>
      <c r="G1390" s="4" t="s">
        <v>3096</v>
      </c>
      <c r="H1390" s="4" t="s">
        <v>3097</v>
      </c>
      <c r="I1390" s="155">
        <v>45894</v>
      </c>
      <c r="J1390" s="157"/>
      <c r="K1390" s="153">
        <v>30</v>
      </c>
      <c r="L1390" s="4" t="s">
        <v>193</v>
      </c>
      <c r="M1390" s="35" t="s">
        <v>181</v>
      </c>
      <c r="N1390" s="35" t="s">
        <v>52</v>
      </c>
      <c r="O1390" s="3">
        <v>1</v>
      </c>
      <c r="P1390" s="124" t="s">
        <v>3098</v>
      </c>
      <c r="Q1390" s="40">
        <v>4</v>
      </c>
      <c r="R1390" s="4" t="s">
        <v>221</v>
      </c>
      <c r="S1390" s="113">
        <f>RawDataGenPO[[#This Row],[Total price]]/RawDataGenPO[[#This Row],[Qty'']]</f>
        <v>940</v>
      </c>
      <c r="T1390" s="46">
        <v>3760</v>
      </c>
      <c r="U1390" s="16"/>
      <c r="V1390" s="35" t="s">
        <v>334</v>
      </c>
      <c r="W1390" s="146" t="s">
        <v>9</v>
      </c>
      <c r="X1390" s="4" t="s">
        <v>3099</v>
      </c>
      <c r="Y1390" s="14">
        <v>45901</v>
      </c>
      <c r="AA1390" s="191">
        <f>IF(RawDataGenPO[[#This Row],[Date Gen PO]]="","",RawDataGenPO[[#This Row],[Date recive bill]]-RawDataGenPO[[#This Row],[Date Gen PO]])</f>
        <v>7</v>
      </c>
      <c r="AB1390" s="192" t="str">
        <f>IF(RawDataGenPO[[#This Row],[GRN-PO date (Day)]]&gt;RawDataGenPO[[#This Row],[Lead time delivery (day)]],"over deliverry","Ontime")</f>
        <v>Ontime</v>
      </c>
      <c r="AC1390" s="195"/>
    </row>
    <row r="1391" spans="1:29" ht="14.25" x14ac:dyDescent="0.25">
      <c r="A1391" s="4">
        <f>ROW()-ROW(RawDataGenPO[[#Headers],[No.]])</f>
        <v>1390</v>
      </c>
      <c r="B1391" s="35" t="s">
        <v>18</v>
      </c>
      <c r="C1391" s="43">
        <v>45884</v>
      </c>
      <c r="F1391" s="73">
        <v>45884</v>
      </c>
      <c r="G1391" s="4" t="s">
        <v>3096</v>
      </c>
      <c r="H1391" s="4" t="s">
        <v>3100</v>
      </c>
      <c r="I1391" s="155">
        <v>45894</v>
      </c>
      <c r="J1391" s="157"/>
      <c r="K1391" s="153">
        <v>30</v>
      </c>
      <c r="L1391" s="4" t="s">
        <v>193</v>
      </c>
      <c r="M1391" s="35" t="s">
        <v>181</v>
      </c>
      <c r="N1391" s="35" t="s">
        <v>52</v>
      </c>
      <c r="O1391" s="3">
        <v>2</v>
      </c>
      <c r="P1391" s="124" t="s">
        <v>3101</v>
      </c>
      <c r="Q1391" s="40">
        <v>4</v>
      </c>
      <c r="R1391" s="4" t="s">
        <v>221</v>
      </c>
      <c r="S1391" s="113">
        <f>RawDataGenPO[[#This Row],[Total price]]/RawDataGenPO[[#This Row],[Qty'']]</f>
        <v>65</v>
      </c>
      <c r="T1391" s="46">
        <v>260</v>
      </c>
      <c r="U1391" s="16"/>
      <c r="V1391" s="35" t="s">
        <v>2669</v>
      </c>
      <c r="W1391" s="146" t="s">
        <v>9</v>
      </c>
      <c r="X1391" s="4" t="s">
        <v>3102</v>
      </c>
      <c r="Y1391" s="14">
        <v>45903</v>
      </c>
      <c r="AA1391" s="191">
        <f>IF(RawDataGenPO[[#This Row],[Date Gen PO]]="","",RawDataGenPO[[#This Row],[Date recive bill]]-RawDataGenPO[[#This Row],[Date Gen PO]])</f>
        <v>9</v>
      </c>
      <c r="AB1391" s="192" t="str">
        <f>IF(RawDataGenPO[[#This Row],[GRN-PO date (Day)]]&gt;RawDataGenPO[[#This Row],[Lead time delivery (day)]],"over deliverry","Ontime")</f>
        <v>Ontime</v>
      </c>
      <c r="AC1391" s="195"/>
    </row>
    <row r="1392" spans="1:29" ht="14.25" x14ac:dyDescent="0.25">
      <c r="A1392" s="4">
        <f>ROW()-ROW(RawDataGenPO[[#Headers],[No.]])</f>
        <v>1391</v>
      </c>
      <c r="B1392" s="35" t="s">
        <v>18</v>
      </c>
      <c r="C1392" s="43">
        <v>45884</v>
      </c>
      <c r="F1392" s="73">
        <v>45884</v>
      </c>
      <c r="G1392" s="4" t="s">
        <v>3096</v>
      </c>
      <c r="H1392" s="4" t="s">
        <v>3100</v>
      </c>
      <c r="I1392" s="155">
        <v>45894</v>
      </c>
      <c r="J1392" s="157"/>
      <c r="K1392" s="153">
        <v>30</v>
      </c>
      <c r="L1392" s="4" t="s">
        <v>193</v>
      </c>
      <c r="M1392" s="35" t="s">
        <v>181</v>
      </c>
      <c r="N1392" s="35" t="s">
        <v>52</v>
      </c>
      <c r="O1392" s="3">
        <v>3</v>
      </c>
      <c r="P1392" s="124" t="s">
        <v>3103</v>
      </c>
      <c r="Q1392" s="40">
        <v>4</v>
      </c>
      <c r="R1392" s="4" t="s">
        <v>221</v>
      </c>
      <c r="S1392" s="113">
        <f>RawDataGenPO[[#This Row],[Total price]]/RawDataGenPO[[#This Row],[Qty'']]</f>
        <v>85</v>
      </c>
      <c r="T1392" s="46">
        <v>340</v>
      </c>
      <c r="U1392" s="16"/>
      <c r="V1392" s="35" t="s">
        <v>2669</v>
      </c>
      <c r="W1392" s="146" t="s">
        <v>9</v>
      </c>
      <c r="X1392" s="4" t="s">
        <v>3102</v>
      </c>
      <c r="Y1392" s="14">
        <v>45903</v>
      </c>
      <c r="AA1392" s="191">
        <f>IF(RawDataGenPO[[#This Row],[Date Gen PO]]="","",RawDataGenPO[[#This Row],[Date recive bill]]-RawDataGenPO[[#This Row],[Date Gen PO]])</f>
        <v>9</v>
      </c>
      <c r="AB1392" s="192" t="str">
        <f>IF(RawDataGenPO[[#This Row],[GRN-PO date (Day)]]&gt;RawDataGenPO[[#This Row],[Lead time delivery (day)]],"over deliverry","Ontime")</f>
        <v>Ontime</v>
      </c>
      <c r="AC1392" s="195"/>
    </row>
    <row r="1393" spans="1:29" ht="14.25" x14ac:dyDescent="0.25">
      <c r="A1393" s="4">
        <f>ROW()-ROW(RawDataGenPO[[#Headers],[No.]])</f>
        <v>1392</v>
      </c>
      <c r="B1393" s="35" t="s">
        <v>18</v>
      </c>
      <c r="C1393" s="43">
        <v>45884</v>
      </c>
      <c r="F1393" s="73">
        <v>45884</v>
      </c>
      <c r="G1393" s="4" t="s">
        <v>3096</v>
      </c>
      <c r="H1393" s="4" t="s">
        <v>3100</v>
      </c>
      <c r="I1393" s="155">
        <v>45894</v>
      </c>
      <c r="J1393" s="157"/>
      <c r="K1393" s="153">
        <v>30</v>
      </c>
      <c r="L1393" s="4" t="s">
        <v>193</v>
      </c>
      <c r="M1393" s="35" t="s">
        <v>181</v>
      </c>
      <c r="N1393" s="35" t="s">
        <v>52</v>
      </c>
      <c r="O1393" s="3">
        <v>4</v>
      </c>
      <c r="P1393" s="124" t="s">
        <v>3104</v>
      </c>
      <c r="Q1393" s="40">
        <v>3</v>
      </c>
      <c r="R1393" s="4" t="s">
        <v>221</v>
      </c>
      <c r="S1393" s="113">
        <f>RawDataGenPO[[#This Row],[Total price]]/RawDataGenPO[[#This Row],[Qty'']]</f>
        <v>990</v>
      </c>
      <c r="T1393" s="46">
        <v>2970</v>
      </c>
      <c r="U1393" s="16"/>
      <c r="V1393" s="35" t="s">
        <v>2669</v>
      </c>
      <c r="W1393" s="146" t="s">
        <v>9</v>
      </c>
      <c r="X1393" s="4" t="s">
        <v>3102</v>
      </c>
      <c r="Y1393" s="14">
        <v>45903</v>
      </c>
      <c r="AA1393" s="191">
        <f>IF(RawDataGenPO[[#This Row],[Date Gen PO]]="","",RawDataGenPO[[#This Row],[Date recive bill]]-RawDataGenPO[[#This Row],[Date Gen PO]])</f>
        <v>9</v>
      </c>
      <c r="AB1393" s="192" t="str">
        <f>IF(RawDataGenPO[[#This Row],[GRN-PO date (Day)]]&gt;RawDataGenPO[[#This Row],[Lead time delivery (day)]],"over deliverry","Ontime")</f>
        <v>Ontime</v>
      </c>
      <c r="AC1393" s="195"/>
    </row>
    <row r="1394" spans="1:29" ht="28.5" x14ac:dyDescent="0.25">
      <c r="A1394" s="4">
        <f>ROW()-ROW(RawDataGenPO[[#Headers],[No.]])</f>
        <v>1393</v>
      </c>
      <c r="B1394" s="35" t="s">
        <v>18</v>
      </c>
      <c r="C1394" s="43">
        <v>45884</v>
      </c>
      <c r="F1394" s="73">
        <v>45884</v>
      </c>
      <c r="G1394" s="4" t="s">
        <v>3105</v>
      </c>
      <c r="H1394" s="4" t="s">
        <v>3106</v>
      </c>
      <c r="I1394" s="155">
        <v>45894</v>
      </c>
      <c r="J1394" s="157"/>
      <c r="K1394" s="153">
        <v>60</v>
      </c>
      <c r="L1394" s="4" t="s">
        <v>193</v>
      </c>
      <c r="M1394" s="35" t="s">
        <v>181</v>
      </c>
      <c r="N1394" s="35" t="s">
        <v>24</v>
      </c>
      <c r="O1394" s="3">
        <v>1</v>
      </c>
      <c r="P1394" s="124" t="s">
        <v>3107</v>
      </c>
      <c r="Q1394" s="40">
        <v>2</v>
      </c>
      <c r="R1394" s="4" t="s">
        <v>221</v>
      </c>
      <c r="S1394" s="113">
        <f>RawDataGenPO[[#This Row],[Total price]]/RawDataGenPO[[#This Row],[Qty'']]</f>
        <v>750</v>
      </c>
      <c r="T1394" s="46">
        <v>1500</v>
      </c>
      <c r="U1394" s="16"/>
      <c r="V1394" s="35" t="s">
        <v>1838</v>
      </c>
      <c r="W1394" s="4" t="s">
        <v>9</v>
      </c>
      <c r="X1394" s="4" t="s">
        <v>3108</v>
      </c>
      <c r="Y1394" s="14">
        <v>45916</v>
      </c>
      <c r="AA1394" s="191">
        <f>IF(RawDataGenPO[[#This Row],[Date Gen PO]]="","",RawDataGenPO[[#This Row],[Date recive bill]]-RawDataGenPO[[#This Row],[Date Gen PO]])</f>
        <v>22</v>
      </c>
      <c r="AB1394" s="192" t="str">
        <f>IF(RawDataGenPO[[#This Row],[GRN-PO date (Day)]]&gt;RawDataGenPO[[#This Row],[Lead time delivery (day)]],"over deliverry","Ontime")</f>
        <v>Ontime</v>
      </c>
      <c r="AC1394" s="195"/>
    </row>
    <row r="1395" spans="1:29" ht="28.5" x14ac:dyDescent="0.25">
      <c r="A1395" s="4">
        <f>ROW()-ROW(RawDataGenPO[[#Headers],[No.]])</f>
        <v>1394</v>
      </c>
      <c r="B1395" s="35" t="s">
        <v>18</v>
      </c>
      <c r="C1395" s="43">
        <v>45884</v>
      </c>
      <c r="F1395" s="73">
        <v>45884</v>
      </c>
      <c r="G1395" s="4" t="s">
        <v>3105</v>
      </c>
      <c r="H1395" s="4" t="s">
        <v>3106</v>
      </c>
      <c r="I1395" s="155">
        <v>45894</v>
      </c>
      <c r="J1395" s="157"/>
      <c r="K1395" s="153">
        <v>60</v>
      </c>
      <c r="L1395" s="4" t="s">
        <v>193</v>
      </c>
      <c r="M1395" s="35" t="s">
        <v>181</v>
      </c>
      <c r="N1395" s="35" t="s">
        <v>24</v>
      </c>
      <c r="O1395" s="3">
        <v>2</v>
      </c>
      <c r="P1395" s="124" t="s">
        <v>3107</v>
      </c>
      <c r="Q1395" s="40">
        <v>2</v>
      </c>
      <c r="R1395" s="4" t="s">
        <v>221</v>
      </c>
      <c r="S1395" s="113">
        <f>RawDataGenPO[[#This Row],[Total price]]/RawDataGenPO[[#This Row],[Qty'']]</f>
        <v>750</v>
      </c>
      <c r="T1395" s="46">
        <v>1500</v>
      </c>
      <c r="U1395" s="16"/>
      <c r="V1395" s="35" t="s">
        <v>1838</v>
      </c>
      <c r="W1395" s="4" t="s">
        <v>9</v>
      </c>
      <c r="X1395" s="4" t="s">
        <v>3108</v>
      </c>
      <c r="Y1395" s="14">
        <v>45916</v>
      </c>
      <c r="AA1395" s="191">
        <f>IF(RawDataGenPO[[#This Row],[Date Gen PO]]="","",RawDataGenPO[[#This Row],[Date recive bill]]-RawDataGenPO[[#This Row],[Date Gen PO]])</f>
        <v>22</v>
      </c>
      <c r="AB1395" s="192" t="str">
        <f>IF(RawDataGenPO[[#This Row],[GRN-PO date (Day)]]&gt;RawDataGenPO[[#This Row],[Lead time delivery (day)]],"over deliverry","Ontime")</f>
        <v>Ontime</v>
      </c>
      <c r="AC1395" s="195"/>
    </row>
    <row r="1396" spans="1:29" ht="14.25" x14ac:dyDescent="0.25">
      <c r="A1396" s="4">
        <f>ROW()-ROW(RawDataGenPO[[#Headers],[No.]])</f>
        <v>1395</v>
      </c>
      <c r="B1396" s="35" t="s">
        <v>18</v>
      </c>
      <c r="C1396" s="43">
        <v>45884</v>
      </c>
      <c r="F1396" s="73">
        <v>45884</v>
      </c>
      <c r="G1396" s="4" t="s">
        <v>3109</v>
      </c>
      <c r="H1396" s="4" t="s">
        <v>3110</v>
      </c>
      <c r="I1396" s="155">
        <v>45894</v>
      </c>
      <c r="J1396" s="157"/>
      <c r="K1396" s="153">
        <v>30</v>
      </c>
      <c r="L1396" s="4" t="s">
        <v>925</v>
      </c>
      <c r="M1396" s="35" t="s">
        <v>187</v>
      </c>
      <c r="N1396" s="35" t="s">
        <v>24</v>
      </c>
      <c r="O1396" s="3">
        <v>1</v>
      </c>
      <c r="P1396" s="124" t="s">
        <v>926</v>
      </c>
      <c r="Q1396" s="40">
        <v>8</v>
      </c>
      <c r="R1396" s="4" t="s">
        <v>221</v>
      </c>
      <c r="S1396" s="113">
        <f>RawDataGenPO[[#This Row],[Total price]]/RawDataGenPO[[#This Row],[Qty'']]</f>
        <v>53</v>
      </c>
      <c r="T1396" s="46">
        <v>424</v>
      </c>
      <c r="U1396" s="16"/>
      <c r="V1396" s="35" t="s">
        <v>358</v>
      </c>
      <c r="W1396" s="146" t="s">
        <v>9</v>
      </c>
      <c r="X1396" s="4" t="s">
        <v>3111</v>
      </c>
      <c r="Y1396" s="14">
        <v>45908</v>
      </c>
      <c r="AA1396" s="191">
        <f>IF(RawDataGenPO[[#This Row],[Date Gen PO]]="","",RawDataGenPO[[#This Row],[Date recive bill]]-RawDataGenPO[[#This Row],[Date Gen PO]])</f>
        <v>14</v>
      </c>
      <c r="AB1396" s="192" t="str">
        <f>IF(RawDataGenPO[[#This Row],[GRN-PO date (Day)]]&gt;RawDataGenPO[[#This Row],[Lead time delivery (day)]],"over deliverry","Ontime")</f>
        <v>Ontime</v>
      </c>
      <c r="AC1396" s="195"/>
    </row>
    <row r="1397" spans="1:29" ht="14.25" x14ac:dyDescent="0.25">
      <c r="A1397" s="4">
        <f>ROW()-ROW(RawDataGenPO[[#Headers],[No.]])</f>
        <v>1396</v>
      </c>
      <c r="B1397" s="35" t="s">
        <v>18</v>
      </c>
      <c r="C1397" s="43">
        <v>45884</v>
      </c>
      <c r="F1397" s="73">
        <v>45884</v>
      </c>
      <c r="G1397" s="4" t="s">
        <v>3109</v>
      </c>
      <c r="H1397" s="4" t="s">
        <v>3110</v>
      </c>
      <c r="I1397" s="155">
        <v>45894</v>
      </c>
      <c r="J1397" s="157"/>
      <c r="K1397" s="153">
        <v>30</v>
      </c>
      <c r="L1397" s="4" t="s">
        <v>919</v>
      </c>
      <c r="M1397" s="35" t="s">
        <v>187</v>
      </c>
      <c r="N1397" s="35" t="s">
        <v>24</v>
      </c>
      <c r="O1397" s="3">
        <v>2</v>
      </c>
      <c r="P1397" s="124" t="s">
        <v>920</v>
      </c>
      <c r="Q1397" s="40">
        <v>8</v>
      </c>
      <c r="R1397" s="4" t="s">
        <v>221</v>
      </c>
      <c r="S1397" s="113">
        <f>RawDataGenPO[[#This Row],[Total price]]/RawDataGenPO[[#This Row],[Qty'']]</f>
        <v>76</v>
      </c>
      <c r="T1397" s="46">
        <v>608</v>
      </c>
      <c r="U1397" s="16"/>
      <c r="V1397" s="35" t="s">
        <v>358</v>
      </c>
      <c r="W1397" s="146" t="s">
        <v>9</v>
      </c>
      <c r="X1397" s="4" t="s">
        <v>3111</v>
      </c>
      <c r="Y1397" s="14">
        <v>45908</v>
      </c>
      <c r="AA1397" s="191">
        <f>IF(RawDataGenPO[[#This Row],[Date Gen PO]]="","",RawDataGenPO[[#This Row],[Date recive bill]]-RawDataGenPO[[#This Row],[Date Gen PO]])</f>
        <v>14</v>
      </c>
      <c r="AB1397" s="192" t="str">
        <f>IF(RawDataGenPO[[#This Row],[GRN-PO date (Day)]]&gt;RawDataGenPO[[#This Row],[Lead time delivery (day)]],"over deliverry","Ontime")</f>
        <v>Ontime</v>
      </c>
      <c r="AC1397" s="195"/>
    </row>
    <row r="1398" spans="1:29" ht="14.25" x14ac:dyDescent="0.25">
      <c r="A1398" s="4">
        <f>ROW()-ROW(RawDataGenPO[[#Headers],[No.]])</f>
        <v>1397</v>
      </c>
      <c r="B1398" s="35" t="s">
        <v>18</v>
      </c>
      <c r="C1398" s="43">
        <v>45884</v>
      </c>
      <c r="F1398" s="73">
        <v>45884</v>
      </c>
      <c r="G1398" s="4" t="s">
        <v>3109</v>
      </c>
      <c r="H1398" s="4" t="s">
        <v>3112</v>
      </c>
      <c r="I1398" s="155">
        <v>45894</v>
      </c>
      <c r="J1398" s="157"/>
      <c r="K1398" s="153">
        <v>30</v>
      </c>
      <c r="L1398" s="4" t="s">
        <v>193</v>
      </c>
      <c r="M1398" s="35" t="s">
        <v>146</v>
      </c>
      <c r="N1398" s="35" t="s">
        <v>47</v>
      </c>
      <c r="O1398" s="3">
        <v>1</v>
      </c>
      <c r="P1398" s="124" t="s">
        <v>3113</v>
      </c>
      <c r="Q1398" s="40">
        <v>1</v>
      </c>
      <c r="R1398" s="4" t="s">
        <v>221</v>
      </c>
      <c r="S1398" s="113">
        <f>RawDataGenPO[[#This Row],[Total price]]/RawDataGenPO[[#This Row],[Qty'']]</f>
        <v>2890</v>
      </c>
      <c r="T1398" s="46">
        <v>2890</v>
      </c>
      <c r="U1398" s="16"/>
      <c r="V1398" s="35" t="s">
        <v>2669</v>
      </c>
      <c r="W1398" s="146" t="s">
        <v>9</v>
      </c>
      <c r="X1398" s="14" t="s">
        <v>3114</v>
      </c>
      <c r="Y1398" s="14">
        <v>45901</v>
      </c>
      <c r="AA1398" s="191">
        <f>IF(RawDataGenPO[[#This Row],[Date Gen PO]]="","",RawDataGenPO[[#This Row],[Date recive bill]]-RawDataGenPO[[#This Row],[Date Gen PO]])</f>
        <v>7</v>
      </c>
      <c r="AB1398" s="192" t="str">
        <f>IF(RawDataGenPO[[#This Row],[GRN-PO date (Day)]]&gt;RawDataGenPO[[#This Row],[Lead time delivery (day)]],"over deliverry","Ontime")</f>
        <v>Ontime</v>
      </c>
      <c r="AC1398" s="195"/>
    </row>
    <row r="1399" spans="1:29" ht="14.25" x14ac:dyDescent="0.25">
      <c r="A1399" s="4">
        <f>ROW()-ROW(RawDataGenPO[[#Headers],[No.]])</f>
        <v>1398</v>
      </c>
      <c r="B1399" s="35" t="s">
        <v>18</v>
      </c>
      <c r="C1399" s="43">
        <v>45884</v>
      </c>
      <c r="F1399" s="73">
        <v>45884</v>
      </c>
      <c r="G1399" s="4" t="s">
        <v>3109</v>
      </c>
      <c r="H1399" s="4" t="s">
        <v>3115</v>
      </c>
      <c r="I1399" s="155">
        <v>45894</v>
      </c>
      <c r="J1399" s="157"/>
      <c r="K1399" s="153">
        <v>30</v>
      </c>
      <c r="L1399" s="4" t="s">
        <v>193</v>
      </c>
      <c r="M1399" s="35" t="s">
        <v>181</v>
      </c>
      <c r="N1399" s="35" t="s">
        <v>28</v>
      </c>
      <c r="O1399" s="3">
        <v>1</v>
      </c>
      <c r="P1399" s="124" t="s">
        <v>3116</v>
      </c>
      <c r="Q1399" s="40">
        <v>2</v>
      </c>
      <c r="R1399" s="4" t="s">
        <v>221</v>
      </c>
      <c r="S1399" s="113">
        <f>RawDataGenPO[[#This Row],[Total price]]/RawDataGenPO[[#This Row],[Qty'']]</f>
        <v>3282</v>
      </c>
      <c r="T1399" s="46">
        <v>6564</v>
      </c>
      <c r="U1399" s="16"/>
      <c r="V1399" s="35" t="s">
        <v>459</v>
      </c>
      <c r="W1399" s="146" t="s">
        <v>9</v>
      </c>
      <c r="X1399" s="4" t="s">
        <v>3117</v>
      </c>
      <c r="Y1399" s="14">
        <v>45901</v>
      </c>
      <c r="AA1399" s="191">
        <f>IF(RawDataGenPO[[#This Row],[Date Gen PO]]="","",RawDataGenPO[[#This Row],[Date recive bill]]-RawDataGenPO[[#This Row],[Date Gen PO]])</f>
        <v>7</v>
      </c>
      <c r="AB1399" s="192" t="str">
        <f>IF(RawDataGenPO[[#This Row],[GRN-PO date (Day)]]&gt;RawDataGenPO[[#This Row],[Lead time delivery (day)]],"over deliverry","Ontime")</f>
        <v>Ontime</v>
      </c>
      <c r="AC1399" s="195"/>
    </row>
    <row r="1400" spans="1:29" ht="14.25" x14ac:dyDescent="0.25">
      <c r="A1400" s="4">
        <f>ROW()-ROW(RawDataGenPO[[#Headers],[No.]])</f>
        <v>1399</v>
      </c>
      <c r="B1400" s="35" t="s">
        <v>18</v>
      </c>
      <c r="C1400" s="43">
        <v>45884</v>
      </c>
      <c r="F1400" s="73">
        <v>45884</v>
      </c>
      <c r="G1400" s="4" t="s">
        <v>3109</v>
      </c>
      <c r="H1400" s="4" t="s">
        <v>3112</v>
      </c>
      <c r="I1400" s="155">
        <v>45894</v>
      </c>
      <c r="J1400" s="157"/>
      <c r="K1400" s="153">
        <v>30</v>
      </c>
      <c r="L1400" s="4" t="s">
        <v>193</v>
      </c>
      <c r="M1400" s="67" t="s">
        <v>47</v>
      </c>
      <c r="N1400" s="35" t="s">
        <v>28</v>
      </c>
      <c r="O1400" s="83">
        <v>2</v>
      </c>
      <c r="P1400" s="148" t="s">
        <v>3118</v>
      </c>
      <c r="Q1400" s="109">
        <v>2</v>
      </c>
      <c r="R1400" s="4" t="s">
        <v>221</v>
      </c>
      <c r="S1400" s="113">
        <f>RawDataGenPO[[#This Row],[Total price]]/RawDataGenPO[[#This Row],[Qty'']]</f>
        <v>1300</v>
      </c>
      <c r="T1400" s="110">
        <v>2600</v>
      </c>
      <c r="U1400" s="111"/>
      <c r="V1400" s="35" t="s">
        <v>2669</v>
      </c>
      <c r="W1400" s="146" t="s">
        <v>9</v>
      </c>
      <c r="X1400" s="14" t="s">
        <v>3114</v>
      </c>
      <c r="Y1400" s="14">
        <v>45901</v>
      </c>
      <c r="Z1400" s="112"/>
      <c r="AA1400" s="201">
        <f>IF(RawDataGenPO[[#This Row],[Date Gen PO]]="","",RawDataGenPO[[#This Row],[Date recive bill]]-RawDataGenPO[[#This Row],[Date Gen PO]])</f>
        <v>7</v>
      </c>
      <c r="AB1400" s="192" t="str">
        <f>IF(RawDataGenPO[[#This Row],[GRN-PO date (Day)]]&gt;RawDataGenPO[[#This Row],[Lead time delivery (day)]],"over deliverry","Ontime")</f>
        <v>Ontime</v>
      </c>
      <c r="AC1400" s="200"/>
    </row>
    <row r="1401" spans="1:29" ht="14.25" x14ac:dyDescent="0.25">
      <c r="A1401" s="4">
        <f>ROW()-ROW(RawDataGenPO[[#Headers],[No.]])</f>
        <v>1400</v>
      </c>
      <c r="B1401" s="35" t="s">
        <v>18</v>
      </c>
      <c r="C1401" s="297">
        <v>45884</v>
      </c>
      <c r="F1401" s="73">
        <v>45884</v>
      </c>
      <c r="G1401" s="4" t="s">
        <v>3119</v>
      </c>
      <c r="H1401" s="66" t="s">
        <v>3120</v>
      </c>
      <c r="I1401" s="155">
        <v>45894</v>
      </c>
      <c r="J1401" s="157"/>
      <c r="K1401" s="153">
        <v>30</v>
      </c>
      <c r="L1401" s="66" t="s">
        <v>1273</v>
      </c>
      <c r="M1401" s="67" t="s">
        <v>240</v>
      </c>
      <c r="N1401" s="67" t="s">
        <v>21</v>
      </c>
      <c r="O1401" s="83">
        <v>1</v>
      </c>
      <c r="P1401" s="108" t="s">
        <v>3121</v>
      </c>
      <c r="Q1401" s="109">
        <v>1</v>
      </c>
      <c r="R1401" s="4" t="s">
        <v>221</v>
      </c>
      <c r="S1401" s="113">
        <f>RawDataGenPO[[#This Row],[Total price]]/RawDataGenPO[[#This Row],[Qty'']]</f>
        <v>2320</v>
      </c>
      <c r="T1401" s="110">
        <v>2320</v>
      </c>
      <c r="U1401" s="111"/>
      <c r="V1401" s="35" t="s">
        <v>358</v>
      </c>
      <c r="W1401" s="146" t="s">
        <v>9</v>
      </c>
      <c r="X1401" s="66" t="s">
        <v>3122</v>
      </c>
      <c r="Y1401" s="112">
        <v>45908</v>
      </c>
      <c r="Z1401" s="112"/>
      <c r="AA1401" s="201">
        <f>IF(RawDataGenPO[[#This Row],[Date Gen PO]]="","",RawDataGenPO[[#This Row],[Date recive bill]]-RawDataGenPO[[#This Row],[Date Gen PO]])</f>
        <v>14</v>
      </c>
      <c r="AB1401" s="199" t="str">
        <f>IF(RawDataGenPO[[#This Row],[GRN-PO date (Day)]]&gt;RawDataGenPO[[#This Row],[Lead time delivery (day)]],"over deliverry","Ontime")</f>
        <v>Ontime</v>
      </c>
      <c r="AC1401" s="200"/>
    </row>
    <row r="1402" spans="1:29" ht="14.25" x14ac:dyDescent="0.25">
      <c r="A1402" s="4">
        <f>ROW()-ROW(RawDataGenPO[[#Headers],[No.]])</f>
        <v>1401</v>
      </c>
      <c r="B1402" s="35" t="s">
        <v>18</v>
      </c>
      <c r="C1402" s="297">
        <v>45884</v>
      </c>
      <c r="F1402" s="73">
        <v>45884</v>
      </c>
      <c r="G1402" s="4" t="s">
        <v>3119</v>
      </c>
      <c r="H1402" s="66" t="s">
        <v>3123</v>
      </c>
      <c r="I1402" s="155">
        <v>45894</v>
      </c>
      <c r="J1402" s="157"/>
      <c r="K1402" s="153">
        <v>30</v>
      </c>
      <c r="L1402" s="66" t="s">
        <v>1273</v>
      </c>
      <c r="M1402" s="67" t="s">
        <v>240</v>
      </c>
      <c r="N1402" s="67" t="s">
        <v>21</v>
      </c>
      <c r="O1402" s="83">
        <v>2</v>
      </c>
      <c r="P1402" s="108" t="s">
        <v>3124</v>
      </c>
      <c r="Q1402" s="109">
        <v>4</v>
      </c>
      <c r="R1402" s="4" t="s">
        <v>221</v>
      </c>
      <c r="S1402" s="113">
        <f>RawDataGenPO[[#This Row],[Total price]]/RawDataGenPO[[#This Row],[Qty'']]</f>
        <v>990</v>
      </c>
      <c r="T1402" s="110">
        <v>3960</v>
      </c>
      <c r="U1402" s="111"/>
      <c r="V1402" s="35" t="s">
        <v>358</v>
      </c>
      <c r="W1402" s="146" t="s">
        <v>9</v>
      </c>
      <c r="X1402" s="66" t="s">
        <v>3125</v>
      </c>
      <c r="Y1402" s="112">
        <v>45901</v>
      </c>
      <c r="Z1402" s="112"/>
      <c r="AA1402" s="201">
        <f>IF(RawDataGenPO[[#This Row],[Date Gen PO]]="","",RawDataGenPO[[#This Row],[Date recive bill]]-RawDataGenPO[[#This Row],[Date Gen PO]])</f>
        <v>7</v>
      </c>
      <c r="AB1402" s="199" t="str">
        <f>IF(RawDataGenPO[[#This Row],[GRN-PO date (Day)]]&gt;RawDataGenPO[[#This Row],[Lead time delivery (day)]],"over deliverry","Ontime")</f>
        <v>Ontime</v>
      </c>
      <c r="AC1402" s="200"/>
    </row>
    <row r="1403" spans="1:29" ht="14.25" x14ac:dyDescent="0.25">
      <c r="A1403" s="4">
        <f>ROW()-ROW(RawDataGenPO[[#Headers],[No.]])</f>
        <v>1402</v>
      </c>
      <c r="B1403" s="35" t="s">
        <v>18</v>
      </c>
      <c r="C1403" s="43">
        <v>45884</v>
      </c>
      <c r="F1403" s="73">
        <v>45884</v>
      </c>
      <c r="G1403" s="4" t="s">
        <v>3126</v>
      </c>
      <c r="H1403" s="4" t="s">
        <v>3127</v>
      </c>
      <c r="I1403" s="155">
        <v>45894</v>
      </c>
      <c r="J1403" s="157"/>
      <c r="K1403" s="153">
        <v>30</v>
      </c>
      <c r="L1403" s="4" t="s">
        <v>193</v>
      </c>
      <c r="M1403" s="35" t="s">
        <v>623</v>
      </c>
      <c r="N1403" s="35" t="s">
        <v>48</v>
      </c>
      <c r="O1403" s="3">
        <v>1</v>
      </c>
      <c r="P1403" s="39" t="s">
        <v>3128</v>
      </c>
      <c r="Q1403" s="40">
        <v>4</v>
      </c>
      <c r="R1403" s="4" t="s">
        <v>221</v>
      </c>
      <c r="S1403" s="113">
        <f>RawDataGenPO[[#This Row],[Total price]]/RawDataGenPO[[#This Row],[Qty'']]</f>
        <v>980</v>
      </c>
      <c r="T1403" s="46">
        <v>3920</v>
      </c>
      <c r="U1403" s="16"/>
      <c r="V1403" s="35" t="s">
        <v>2669</v>
      </c>
      <c r="W1403" s="146" t="s">
        <v>9</v>
      </c>
      <c r="X1403" s="4" t="s">
        <v>3129</v>
      </c>
      <c r="Y1403" s="14">
        <v>45901</v>
      </c>
      <c r="Z1403" s="112"/>
      <c r="AA1403" s="191">
        <f>IF(RawDataGenPO[[#This Row],[Date Gen PO]]="","",RawDataGenPO[[#This Row],[Date recive bill]]-RawDataGenPO[[#This Row],[Date Gen PO]])</f>
        <v>7</v>
      </c>
      <c r="AB1403" s="192" t="str">
        <f>IF(RawDataGenPO[[#This Row],[GRN-PO date (Day)]]&gt;RawDataGenPO[[#This Row],[Lead time delivery (day)]],"over deliverry","Ontime")</f>
        <v>Ontime</v>
      </c>
      <c r="AC1403" s="195"/>
    </row>
    <row r="1404" spans="1:29" ht="28.5" x14ac:dyDescent="0.25">
      <c r="A1404" s="4">
        <f>ROW()-ROW(RawDataGenPO[[#Headers],[No.]])</f>
        <v>1403</v>
      </c>
      <c r="B1404" s="35" t="s">
        <v>18</v>
      </c>
      <c r="C1404" s="43">
        <v>45884</v>
      </c>
      <c r="F1404" s="73">
        <v>45884</v>
      </c>
      <c r="G1404" s="4" t="s">
        <v>3126</v>
      </c>
      <c r="H1404" s="4" t="s">
        <v>3127</v>
      </c>
      <c r="I1404" s="155">
        <v>45894</v>
      </c>
      <c r="J1404" s="157"/>
      <c r="K1404" s="153">
        <v>30</v>
      </c>
      <c r="L1404" s="4" t="s">
        <v>193</v>
      </c>
      <c r="M1404" s="35" t="s">
        <v>623</v>
      </c>
      <c r="N1404" s="35" t="s">
        <v>48</v>
      </c>
      <c r="O1404" s="3">
        <v>2</v>
      </c>
      <c r="P1404" s="39" t="s">
        <v>3130</v>
      </c>
      <c r="Q1404" s="40">
        <v>4</v>
      </c>
      <c r="R1404" s="4" t="s">
        <v>221</v>
      </c>
      <c r="S1404" s="113">
        <f>RawDataGenPO[[#This Row],[Total price]]/RawDataGenPO[[#This Row],[Qty'']]</f>
        <v>760</v>
      </c>
      <c r="T1404" s="46">
        <v>3040</v>
      </c>
      <c r="U1404" s="16"/>
      <c r="V1404" s="35" t="s">
        <v>2669</v>
      </c>
      <c r="W1404" s="146" t="s">
        <v>9</v>
      </c>
      <c r="X1404" s="4" t="s">
        <v>3129</v>
      </c>
      <c r="Y1404" s="14">
        <v>45901</v>
      </c>
      <c r="Z1404" s="112"/>
      <c r="AA1404" s="191">
        <f>IF(RawDataGenPO[[#This Row],[Date Gen PO]]="","",RawDataGenPO[[#This Row],[Date recive bill]]-RawDataGenPO[[#This Row],[Date Gen PO]])</f>
        <v>7</v>
      </c>
      <c r="AB1404" s="192" t="str">
        <f>IF(RawDataGenPO[[#This Row],[GRN-PO date (Day)]]&gt;RawDataGenPO[[#This Row],[Lead time delivery (day)]],"over deliverry","Ontime")</f>
        <v>Ontime</v>
      </c>
      <c r="AC1404" s="195"/>
    </row>
    <row r="1405" spans="1:29" ht="28.5" x14ac:dyDescent="0.25">
      <c r="A1405" s="4">
        <f>ROW()-ROW(RawDataGenPO[[#Headers],[No.]])</f>
        <v>1404</v>
      </c>
      <c r="B1405" s="35" t="s">
        <v>18</v>
      </c>
      <c r="C1405" s="43">
        <v>45884</v>
      </c>
      <c r="F1405" s="73">
        <v>45884</v>
      </c>
      <c r="G1405" s="4" t="s">
        <v>3126</v>
      </c>
      <c r="H1405" s="4" t="s">
        <v>3127</v>
      </c>
      <c r="I1405" s="155">
        <v>45894</v>
      </c>
      <c r="J1405" s="157"/>
      <c r="K1405" s="153">
        <v>30</v>
      </c>
      <c r="L1405" s="4" t="s">
        <v>193</v>
      </c>
      <c r="M1405" s="35" t="s">
        <v>623</v>
      </c>
      <c r="N1405" s="35" t="s">
        <v>48</v>
      </c>
      <c r="O1405" s="3">
        <v>3</v>
      </c>
      <c r="P1405" s="39" t="s">
        <v>3131</v>
      </c>
      <c r="Q1405" s="40">
        <v>4</v>
      </c>
      <c r="R1405" s="4" t="s">
        <v>221</v>
      </c>
      <c r="S1405" s="113">
        <f>RawDataGenPO[[#This Row],[Total price]]/RawDataGenPO[[#This Row],[Qty'']]</f>
        <v>540</v>
      </c>
      <c r="T1405" s="46">
        <v>2160</v>
      </c>
      <c r="U1405" s="16"/>
      <c r="V1405" s="35" t="s">
        <v>2669</v>
      </c>
      <c r="W1405" s="146" t="s">
        <v>9</v>
      </c>
      <c r="X1405" s="4" t="s">
        <v>3129</v>
      </c>
      <c r="Y1405" s="14">
        <v>45901</v>
      </c>
      <c r="Z1405" s="112"/>
      <c r="AA1405" s="191">
        <f>IF(RawDataGenPO[[#This Row],[Date Gen PO]]="","",RawDataGenPO[[#This Row],[Date recive bill]]-RawDataGenPO[[#This Row],[Date Gen PO]])</f>
        <v>7</v>
      </c>
      <c r="AB1405" s="192" t="str">
        <f>IF(RawDataGenPO[[#This Row],[GRN-PO date (Day)]]&gt;RawDataGenPO[[#This Row],[Lead time delivery (day)]],"over deliverry","Ontime")</f>
        <v>Ontime</v>
      </c>
      <c r="AC1405" s="195"/>
    </row>
    <row r="1406" spans="1:29" ht="42.75" x14ac:dyDescent="0.25">
      <c r="A1406" s="4">
        <f>ROW()-ROW(RawDataGenPO[[#Headers],[No.]])</f>
        <v>1405</v>
      </c>
      <c r="B1406" s="35" t="s">
        <v>18</v>
      </c>
      <c r="C1406" s="43">
        <v>45884</v>
      </c>
      <c r="F1406" s="73">
        <v>45884</v>
      </c>
      <c r="G1406" s="4" t="s">
        <v>3132</v>
      </c>
      <c r="H1406" s="4" t="s">
        <v>3133</v>
      </c>
      <c r="I1406" s="155">
        <v>45894</v>
      </c>
      <c r="J1406" s="219"/>
      <c r="K1406" s="153">
        <v>160</v>
      </c>
      <c r="L1406" s="4" t="s">
        <v>193</v>
      </c>
      <c r="M1406" s="35" t="s">
        <v>168</v>
      </c>
      <c r="N1406" s="35" t="s">
        <v>20</v>
      </c>
      <c r="O1406" s="3">
        <v>1</v>
      </c>
      <c r="P1406" s="39" t="s">
        <v>3134</v>
      </c>
      <c r="Q1406" s="40">
        <v>1</v>
      </c>
      <c r="R1406" s="4" t="s">
        <v>481</v>
      </c>
      <c r="S1406" s="41">
        <f>RawDataGenPO[[#This Row],[Total price]]/RawDataGenPO[[#This Row],[Qty'']]</f>
        <v>244747.92</v>
      </c>
      <c r="T1406" s="46">
        <v>244747.92</v>
      </c>
      <c r="U1406" s="16"/>
      <c r="V1406" s="48" t="s">
        <v>3135</v>
      </c>
      <c r="W1406" s="146" t="s">
        <v>9</v>
      </c>
      <c r="X1406" s="4" t="s">
        <v>3136</v>
      </c>
      <c r="Y1406" s="14">
        <v>45908</v>
      </c>
      <c r="Z1406" s="112"/>
      <c r="AA1406" s="191">
        <f>IF(RawDataGenPO[[#This Row],[Date Gen PO]]="","",RawDataGenPO[[#This Row],[Date recive bill]]-RawDataGenPO[[#This Row],[Date Gen PO]])</f>
        <v>14</v>
      </c>
      <c r="AB1406" s="192" t="str">
        <f>IF(RawDataGenPO[[#This Row],[GRN-PO date (Day)]]&gt;RawDataGenPO[[#This Row],[Lead time delivery (day)]],"over deliverry","Ontime")</f>
        <v>Ontime</v>
      </c>
      <c r="AC1406" s="195"/>
    </row>
    <row r="1407" spans="1:29" ht="99.75" x14ac:dyDescent="0.25">
      <c r="A1407" s="4">
        <f>ROW()-ROW(RawDataGenPO[[#Headers],[No.]])</f>
        <v>1406</v>
      </c>
      <c r="B1407" s="35" t="s">
        <v>18</v>
      </c>
      <c r="C1407" s="43">
        <v>45884</v>
      </c>
      <c r="F1407" s="73">
        <v>45884</v>
      </c>
      <c r="G1407" s="4" t="s">
        <v>3132</v>
      </c>
      <c r="H1407" s="4" t="s">
        <v>3133</v>
      </c>
      <c r="I1407" s="155">
        <v>45894</v>
      </c>
      <c r="J1407" s="219"/>
      <c r="K1407" s="153">
        <v>160</v>
      </c>
      <c r="L1407" s="4" t="s">
        <v>193</v>
      </c>
      <c r="M1407" s="35" t="s">
        <v>168</v>
      </c>
      <c r="N1407" s="35" t="s">
        <v>20</v>
      </c>
      <c r="O1407" s="3">
        <v>2</v>
      </c>
      <c r="P1407" s="39" t="s">
        <v>3137</v>
      </c>
      <c r="Q1407" s="40">
        <v>1</v>
      </c>
      <c r="R1407" s="4" t="s">
        <v>481</v>
      </c>
      <c r="S1407" s="41">
        <f>RawDataGenPO[[#This Row],[Total price]]/RawDataGenPO[[#This Row],[Qty'']]</f>
        <v>367121.88</v>
      </c>
      <c r="T1407" s="46">
        <v>367121.88</v>
      </c>
      <c r="U1407" s="16"/>
      <c r="V1407" s="48" t="s">
        <v>3135</v>
      </c>
      <c r="W1407" s="146" t="s">
        <v>9</v>
      </c>
      <c r="X1407" s="4" t="s">
        <v>3138</v>
      </c>
      <c r="Y1407" s="14">
        <v>45923</v>
      </c>
      <c r="Z1407" s="112"/>
      <c r="AA1407" s="191">
        <f>IF(RawDataGenPO[[#This Row],[Date Gen PO]]="","",RawDataGenPO[[#This Row],[Date recive bill]]-RawDataGenPO[[#This Row],[Date Gen PO]])</f>
        <v>29</v>
      </c>
      <c r="AB1407" s="192" t="str">
        <f>IF(RawDataGenPO[[#This Row],[GRN-PO date (Day)]]&gt;RawDataGenPO[[#This Row],[Lead time delivery (day)]],"over deliverry","Ontime")</f>
        <v>Ontime</v>
      </c>
      <c r="AC1407" s="195"/>
    </row>
    <row r="1408" spans="1:29" ht="28.5" x14ac:dyDescent="0.25">
      <c r="A1408" s="4">
        <f>ROW()-ROW(RawDataGenPO[[#Headers],[No.]])</f>
        <v>1407</v>
      </c>
      <c r="B1408" s="35" t="s">
        <v>18</v>
      </c>
      <c r="C1408" s="43">
        <v>45887</v>
      </c>
      <c r="F1408" s="73">
        <v>45887</v>
      </c>
      <c r="G1408" s="4" t="s">
        <v>3132</v>
      </c>
      <c r="H1408" s="4" t="s">
        <v>3133</v>
      </c>
      <c r="I1408" s="155">
        <v>45894</v>
      </c>
      <c r="J1408" s="219"/>
      <c r="K1408" s="153">
        <v>160</v>
      </c>
      <c r="L1408" s="4" t="s">
        <v>193</v>
      </c>
      <c r="M1408" s="35" t="s">
        <v>168</v>
      </c>
      <c r="N1408" s="35" t="s">
        <v>20</v>
      </c>
      <c r="O1408" s="3">
        <v>1</v>
      </c>
      <c r="P1408" s="39" t="s">
        <v>3139</v>
      </c>
      <c r="Q1408" s="40">
        <v>1</v>
      </c>
      <c r="R1408" s="4" t="s">
        <v>481</v>
      </c>
      <c r="S1408" s="113">
        <f>RawDataGenPO[[#This Row],[Total price]]/RawDataGenPO[[#This Row],[Qty'']]</f>
        <v>611869.80000000005</v>
      </c>
      <c r="T1408" s="46">
        <f>T1406+T1407</f>
        <v>611869.80000000005</v>
      </c>
      <c r="U1408" s="16"/>
      <c r="V1408" s="48" t="s">
        <v>3135</v>
      </c>
      <c r="W1408" s="146" t="s">
        <v>10</v>
      </c>
      <c r="Z1408" s="112"/>
      <c r="AA1408" s="191">
        <f>IF(RawDataGenPO[[#This Row],[Date Gen PO]]="","",RawDataGenPO[[#This Row],[Date recive bill]]-RawDataGenPO[[#This Row],[Date Gen PO]])</f>
        <v>-45894</v>
      </c>
      <c r="AB1408" s="192" t="str">
        <f>IF(RawDataGenPO[[#This Row],[GRN-PO date (Day)]]&gt;RawDataGenPO[[#This Row],[Lead time delivery (day)]],"over deliverry","Ontime")</f>
        <v>Ontime</v>
      </c>
      <c r="AC1408" s="195"/>
    </row>
    <row r="1409" spans="1:29" ht="142.5" x14ac:dyDescent="0.25">
      <c r="A1409" s="4">
        <f>ROW()-ROW(RawDataGenPO[[#Headers],[No.]])</f>
        <v>1408</v>
      </c>
      <c r="B1409" s="35" t="s">
        <v>17</v>
      </c>
      <c r="C1409" s="43">
        <v>45887</v>
      </c>
      <c r="F1409" s="73">
        <v>45887</v>
      </c>
      <c r="G1409" s="4" t="s">
        <v>3140</v>
      </c>
      <c r="H1409" s="4" t="s">
        <v>3141</v>
      </c>
      <c r="I1409" s="155">
        <v>45901</v>
      </c>
      <c r="J1409" s="219"/>
      <c r="K1409" s="153">
        <v>30</v>
      </c>
      <c r="L1409" s="4" t="s">
        <v>3142</v>
      </c>
      <c r="M1409" s="35" t="s">
        <v>76</v>
      </c>
      <c r="N1409" s="35" t="s">
        <v>76</v>
      </c>
      <c r="O1409" s="3">
        <v>1</v>
      </c>
      <c r="P1409" s="39" t="s">
        <v>3143</v>
      </c>
      <c r="Q1409" s="40">
        <v>1</v>
      </c>
      <c r="R1409" s="4" t="s">
        <v>1776</v>
      </c>
      <c r="S1409" s="113">
        <f>RawDataGenPO[[#This Row],[Total price]]/RawDataGenPO[[#This Row],[Qty'']]</f>
        <v>26775</v>
      </c>
      <c r="T1409" s="46">
        <v>26775</v>
      </c>
      <c r="U1409" s="16"/>
      <c r="V1409" s="35" t="s">
        <v>3144</v>
      </c>
      <c r="W1409" s="146" t="s">
        <v>9</v>
      </c>
      <c r="X1409" s="4" t="s">
        <v>3145</v>
      </c>
      <c r="Y1409" s="14">
        <v>45916</v>
      </c>
      <c r="Z1409" s="112"/>
      <c r="AA1409" s="191">
        <f>IF(RawDataGenPO[[#This Row],[Date Gen PO]]="","",RawDataGenPO[[#This Row],[Date recive bill]]-RawDataGenPO[[#This Row],[Date Gen PO]])</f>
        <v>15</v>
      </c>
      <c r="AB1409" s="192" t="str">
        <f>IF(RawDataGenPO[[#This Row],[GRN-PO date (Day)]]&gt;RawDataGenPO[[#This Row],[Lead time delivery (day)]],"over deliverry","Ontime")</f>
        <v>Ontime</v>
      </c>
      <c r="AC1409" s="195"/>
    </row>
    <row r="1410" spans="1:29" ht="14.25" x14ac:dyDescent="0.25">
      <c r="A1410" s="4">
        <f>ROW()-ROW(RawDataGenPO[[#Headers],[No.]])</f>
        <v>1409</v>
      </c>
      <c r="B1410" s="35" t="s">
        <v>18</v>
      </c>
      <c r="C1410" s="73">
        <v>45887</v>
      </c>
      <c r="F1410" s="73">
        <v>45887</v>
      </c>
      <c r="G1410" s="4" t="s">
        <v>3146</v>
      </c>
      <c r="H1410" s="4" t="s">
        <v>3147</v>
      </c>
      <c r="I1410" s="155">
        <v>45897</v>
      </c>
      <c r="J1410" s="219"/>
      <c r="K1410" s="153">
        <v>30</v>
      </c>
      <c r="L1410" s="4" t="s">
        <v>186</v>
      </c>
      <c r="M1410" s="35" t="s">
        <v>187</v>
      </c>
      <c r="N1410" s="35" t="s">
        <v>27</v>
      </c>
      <c r="O1410" s="3">
        <v>1</v>
      </c>
      <c r="P1410" s="39" t="s">
        <v>188</v>
      </c>
      <c r="Q1410" s="40">
        <v>20</v>
      </c>
      <c r="R1410" s="4" t="s">
        <v>221</v>
      </c>
      <c r="S1410" s="113">
        <f>RawDataGenPO[[#This Row],[Total price]]/RawDataGenPO[[#This Row],[Qty'']]</f>
        <v>63</v>
      </c>
      <c r="T1410" s="46">
        <v>1260</v>
      </c>
      <c r="U1410" s="16"/>
      <c r="V1410" s="35" t="s">
        <v>162</v>
      </c>
      <c r="W1410" s="146" t="s">
        <v>9</v>
      </c>
      <c r="X1410" s="4" t="s">
        <v>3148</v>
      </c>
      <c r="Y1410" s="14">
        <v>45904</v>
      </c>
      <c r="Z1410" s="112"/>
      <c r="AA1410" s="191">
        <f>IF(RawDataGenPO[[#This Row],[Date Gen PO]]="","",RawDataGenPO[[#This Row],[Date recive bill]]-RawDataGenPO[[#This Row],[Date Gen PO]])</f>
        <v>7</v>
      </c>
      <c r="AB1410" s="192" t="str">
        <f>IF(RawDataGenPO[[#This Row],[GRN-PO date (Day)]]&gt;RawDataGenPO[[#This Row],[Lead time delivery (day)]],"over deliverry","Ontime")</f>
        <v>Ontime</v>
      </c>
      <c r="AC1410" s="195"/>
    </row>
    <row r="1411" spans="1:29" ht="17.25" x14ac:dyDescent="0.25">
      <c r="A1411" s="4">
        <f>ROW()-ROW(RawDataGenPO[[#Headers],[No.]])</f>
        <v>1410</v>
      </c>
      <c r="B1411" s="35" t="s">
        <v>18</v>
      </c>
      <c r="C1411" s="73">
        <v>45887</v>
      </c>
      <c r="F1411" s="73">
        <v>45887</v>
      </c>
      <c r="G1411" s="4" t="s">
        <v>3146</v>
      </c>
      <c r="H1411" s="4" t="s">
        <v>3147</v>
      </c>
      <c r="I1411" s="155">
        <v>45897</v>
      </c>
      <c r="J1411" s="219"/>
      <c r="K1411" s="153">
        <v>30</v>
      </c>
      <c r="L1411" s="4" t="s">
        <v>189</v>
      </c>
      <c r="M1411" s="35" t="s">
        <v>187</v>
      </c>
      <c r="N1411" s="162" t="s">
        <v>27</v>
      </c>
      <c r="O1411" s="3">
        <v>2</v>
      </c>
      <c r="P1411" s="39" t="s">
        <v>190</v>
      </c>
      <c r="Q1411" s="40">
        <v>50</v>
      </c>
      <c r="R1411" s="4" t="s">
        <v>221</v>
      </c>
      <c r="S1411" s="113">
        <f>RawDataGenPO[[#This Row],[Total price]]/RawDataGenPO[[#This Row],[Qty'']]</f>
        <v>134</v>
      </c>
      <c r="T1411" s="46">
        <v>6700</v>
      </c>
      <c r="U1411" s="16"/>
      <c r="V1411" s="35" t="s">
        <v>162</v>
      </c>
      <c r="W1411" s="146" t="s">
        <v>9</v>
      </c>
      <c r="X1411" s="4" t="s">
        <v>3148</v>
      </c>
      <c r="Y1411" s="14">
        <v>45904</v>
      </c>
      <c r="Z1411" s="112"/>
      <c r="AA1411" s="191">
        <f>IF(RawDataGenPO[[#This Row],[Date Gen PO]]="","",RawDataGenPO[[#This Row],[Date recive bill]]-RawDataGenPO[[#This Row],[Date Gen PO]])</f>
        <v>7</v>
      </c>
      <c r="AB1411" s="192" t="str">
        <f>IF(RawDataGenPO[[#This Row],[GRN-PO date (Day)]]&gt;RawDataGenPO[[#This Row],[Lead time delivery (day)]],"over deliverry","Ontime")</f>
        <v>Ontime</v>
      </c>
      <c r="AC1411" s="195"/>
    </row>
    <row r="1412" spans="1:29" ht="17.25" x14ac:dyDescent="0.25">
      <c r="A1412" s="4">
        <f>ROW()-ROW(RawDataGenPO[[#Headers],[No.]])</f>
        <v>1411</v>
      </c>
      <c r="B1412" s="35" t="s">
        <v>18</v>
      </c>
      <c r="C1412" s="73">
        <v>45887</v>
      </c>
      <c r="F1412" s="73">
        <v>45887</v>
      </c>
      <c r="G1412" s="4" t="s">
        <v>3146</v>
      </c>
      <c r="H1412" s="4" t="s">
        <v>3147</v>
      </c>
      <c r="I1412" s="155">
        <v>45897</v>
      </c>
      <c r="J1412" s="219"/>
      <c r="K1412" s="153">
        <v>30</v>
      </c>
      <c r="L1412" s="4" t="s">
        <v>981</v>
      </c>
      <c r="M1412" s="35" t="s">
        <v>187</v>
      </c>
      <c r="N1412" s="162" t="s">
        <v>27</v>
      </c>
      <c r="O1412" s="3">
        <v>3</v>
      </c>
      <c r="P1412" s="39" t="s">
        <v>982</v>
      </c>
      <c r="Q1412" s="40">
        <v>50</v>
      </c>
      <c r="R1412" s="4" t="s">
        <v>221</v>
      </c>
      <c r="S1412" s="113">
        <f>RawDataGenPO[[#This Row],[Total price]]/RawDataGenPO[[#This Row],[Qty'']]</f>
        <v>105</v>
      </c>
      <c r="T1412" s="46">
        <v>5250</v>
      </c>
      <c r="U1412" s="16"/>
      <c r="V1412" s="35" t="s">
        <v>162</v>
      </c>
      <c r="W1412" s="146" t="s">
        <v>9</v>
      </c>
      <c r="X1412" s="4" t="s">
        <v>3148</v>
      </c>
      <c r="Y1412" s="14">
        <v>45904</v>
      </c>
      <c r="Z1412" s="112"/>
      <c r="AA1412" s="191">
        <f>IF(RawDataGenPO[[#This Row],[Date Gen PO]]="","",RawDataGenPO[[#This Row],[Date recive bill]]-RawDataGenPO[[#This Row],[Date Gen PO]])</f>
        <v>7</v>
      </c>
      <c r="AB1412" s="192" t="str">
        <f>IF(RawDataGenPO[[#This Row],[GRN-PO date (Day)]]&gt;RawDataGenPO[[#This Row],[Lead time delivery (day)]],"over deliverry","Ontime")</f>
        <v>Ontime</v>
      </c>
      <c r="AC1412" s="195"/>
    </row>
    <row r="1413" spans="1:29" ht="17.25" x14ac:dyDescent="0.25">
      <c r="A1413" s="4">
        <f>ROW()-ROW(RawDataGenPO[[#Headers],[No.]])</f>
        <v>1412</v>
      </c>
      <c r="B1413" s="35" t="s">
        <v>18</v>
      </c>
      <c r="C1413" s="73">
        <v>45887</v>
      </c>
      <c r="F1413" s="73">
        <v>45887</v>
      </c>
      <c r="G1413" s="4" t="s">
        <v>3146</v>
      </c>
      <c r="H1413" s="4" t="s">
        <v>3147</v>
      </c>
      <c r="I1413" s="155">
        <v>45897</v>
      </c>
      <c r="J1413" s="219"/>
      <c r="K1413" s="153">
        <v>30</v>
      </c>
      <c r="L1413" s="4" t="s">
        <v>1001</v>
      </c>
      <c r="M1413" s="35" t="s">
        <v>187</v>
      </c>
      <c r="N1413" s="162" t="s">
        <v>27</v>
      </c>
      <c r="O1413" s="3">
        <v>4</v>
      </c>
      <c r="P1413" s="39" t="s">
        <v>1002</v>
      </c>
      <c r="Q1413" s="40">
        <v>2</v>
      </c>
      <c r="R1413" s="4" t="s">
        <v>2485</v>
      </c>
      <c r="S1413" s="113">
        <f>RawDataGenPO[[#This Row],[Total price]]/RawDataGenPO[[#This Row],[Qty'']]</f>
        <v>600</v>
      </c>
      <c r="T1413" s="46">
        <v>1200</v>
      </c>
      <c r="U1413" s="16"/>
      <c r="V1413" s="35" t="s">
        <v>162</v>
      </c>
      <c r="W1413" s="146" t="s">
        <v>9</v>
      </c>
      <c r="X1413" s="4" t="s">
        <v>3148</v>
      </c>
      <c r="Y1413" s="14">
        <v>45904</v>
      </c>
      <c r="Z1413" s="112"/>
      <c r="AA1413" s="191">
        <f>IF(RawDataGenPO[[#This Row],[Date Gen PO]]="","",RawDataGenPO[[#This Row],[Date recive bill]]-RawDataGenPO[[#This Row],[Date Gen PO]])</f>
        <v>7</v>
      </c>
      <c r="AB1413" s="192" t="str">
        <f>IF(RawDataGenPO[[#This Row],[GRN-PO date (Day)]]&gt;RawDataGenPO[[#This Row],[Lead time delivery (day)]],"over deliverry","Ontime")</f>
        <v>Ontime</v>
      </c>
      <c r="AC1413" s="195"/>
    </row>
    <row r="1414" spans="1:29" ht="14.25" x14ac:dyDescent="0.25">
      <c r="A1414" s="4">
        <f>ROW()-ROW(RawDataGenPO[[#Headers],[No.]])</f>
        <v>1413</v>
      </c>
      <c r="B1414" s="35" t="s">
        <v>18</v>
      </c>
      <c r="C1414" s="73">
        <v>45887</v>
      </c>
      <c r="F1414" s="73">
        <v>45887</v>
      </c>
      <c r="G1414" s="4" t="s">
        <v>3149</v>
      </c>
      <c r="H1414" s="4" t="s">
        <v>3150</v>
      </c>
      <c r="I1414" s="155">
        <v>45901</v>
      </c>
      <c r="J1414" s="219"/>
      <c r="K1414" s="153">
        <v>200</v>
      </c>
      <c r="L1414" s="4" t="s">
        <v>409</v>
      </c>
      <c r="M1414" s="35" t="s">
        <v>187</v>
      </c>
      <c r="N1414" s="35" t="s">
        <v>43</v>
      </c>
      <c r="O1414" s="3">
        <v>1</v>
      </c>
      <c r="P1414" s="39" t="s">
        <v>564</v>
      </c>
      <c r="Q1414" s="40">
        <v>3</v>
      </c>
      <c r="R1414" s="4" t="s">
        <v>2227</v>
      </c>
      <c r="S1414" s="113">
        <f>RawDataGenPO[[#This Row],[Total price]]/RawDataGenPO[[#This Row],[Qty'']]</f>
        <v>350</v>
      </c>
      <c r="T1414" s="46">
        <v>1050</v>
      </c>
      <c r="U1414" s="16"/>
      <c r="V1414" s="39" t="s">
        <v>176</v>
      </c>
      <c r="W1414" s="146" t="s">
        <v>9</v>
      </c>
      <c r="X1414" s="4" t="s">
        <v>4260</v>
      </c>
      <c r="Y1414" s="14">
        <v>45974</v>
      </c>
      <c r="Z1414" s="112"/>
      <c r="AA1414" s="191">
        <f>IF(RawDataGenPO[[#This Row],[Date Gen PO]]="","",RawDataGenPO[[#This Row],[Date recive bill]]-RawDataGenPO[[#This Row],[Date Gen PO]])</f>
        <v>73</v>
      </c>
      <c r="AB1414" s="192" t="str">
        <f>IF(RawDataGenPO[[#This Row],[GRN-PO date (Day)]]&gt;RawDataGenPO[[#This Row],[Lead time delivery (day)]],"over deliverry","Ontime")</f>
        <v>Ontime</v>
      </c>
      <c r="AC1414" s="195"/>
    </row>
    <row r="1415" spans="1:29" ht="14.25" x14ac:dyDescent="0.25">
      <c r="A1415" s="4">
        <f>ROW()-ROW(RawDataGenPO[[#Headers],[No.]])</f>
        <v>1414</v>
      </c>
      <c r="B1415" s="35" t="s">
        <v>18</v>
      </c>
      <c r="C1415" s="73">
        <v>45887</v>
      </c>
      <c r="F1415" s="73">
        <v>45887</v>
      </c>
      <c r="G1415" s="4" t="s">
        <v>3149</v>
      </c>
      <c r="H1415" s="4" t="s">
        <v>3150</v>
      </c>
      <c r="I1415" s="155">
        <v>45901</v>
      </c>
      <c r="J1415" s="219"/>
      <c r="K1415" s="153">
        <v>200</v>
      </c>
      <c r="L1415" s="4" t="s">
        <v>409</v>
      </c>
      <c r="M1415" s="35" t="s">
        <v>187</v>
      </c>
      <c r="N1415" s="35" t="s">
        <v>43</v>
      </c>
      <c r="O1415" s="3">
        <v>1</v>
      </c>
      <c r="P1415" s="39" t="s">
        <v>564</v>
      </c>
      <c r="Q1415" s="40">
        <v>2</v>
      </c>
      <c r="R1415" s="4" t="s">
        <v>2227</v>
      </c>
      <c r="S1415" s="41">
        <f>RawDataGenPO[[#This Row],[Total price]]/RawDataGenPO[[#This Row],[Qty'']]</f>
        <v>350</v>
      </c>
      <c r="T1415" s="46">
        <v>700</v>
      </c>
      <c r="U1415" s="16"/>
      <c r="V1415" s="39" t="s">
        <v>176</v>
      </c>
      <c r="W1415" s="146" t="s">
        <v>9</v>
      </c>
      <c r="X1415" s="4" t="s">
        <v>3151</v>
      </c>
      <c r="Y1415" s="14">
        <v>45936</v>
      </c>
      <c r="Z1415" s="112"/>
      <c r="AA1415" s="191">
        <f>IF(RawDataGenPO[[#This Row],[Date Gen PO]]="","",RawDataGenPO[[#This Row],[Date recive bill]]-RawDataGenPO[[#This Row],[Date Gen PO]])</f>
        <v>35</v>
      </c>
      <c r="AB1415" s="192" t="str">
        <f>IF(RawDataGenPO[[#This Row],[GRN-PO date (Day)]]&gt;RawDataGenPO[[#This Row],[Lead time delivery (day)]],"over deliverry","Ontime")</f>
        <v>Ontime</v>
      </c>
      <c r="AC1415" s="195"/>
    </row>
    <row r="1416" spans="1:29" ht="14.25" x14ac:dyDescent="0.25">
      <c r="A1416" s="4">
        <f>ROW()-ROW(RawDataGenPO[[#Headers],[No.]])</f>
        <v>1415</v>
      </c>
      <c r="B1416" s="35" t="s">
        <v>18</v>
      </c>
      <c r="C1416" s="73">
        <v>45887</v>
      </c>
      <c r="F1416" s="73">
        <v>45887</v>
      </c>
      <c r="G1416" s="4" t="s">
        <v>3149</v>
      </c>
      <c r="H1416" s="4" t="s">
        <v>3150</v>
      </c>
      <c r="I1416" s="155">
        <v>45901</v>
      </c>
      <c r="J1416" s="219"/>
      <c r="K1416" s="153">
        <v>200</v>
      </c>
      <c r="L1416" s="4" t="s">
        <v>409</v>
      </c>
      <c r="M1416" s="35" t="s">
        <v>187</v>
      </c>
      <c r="N1416" s="35" t="s">
        <v>43</v>
      </c>
      <c r="O1416" s="3">
        <v>1</v>
      </c>
      <c r="P1416" s="39" t="s">
        <v>564</v>
      </c>
      <c r="Q1416" s="40">
        <v>1</v>
      </c>
      <c r="R1416" s="4" t="s">
        <v>2227</v>
      </c>
      <c r="S1416" s="41">
        <f>RawDataGenPO[[#This Row],[Total price]]/RawDataGenPO[[#This Row],[Qty'']]</f>
        <v>350</v>
      </c>
      <c r="T1416" s="46">
        <v>350</v>
      </c>
      <c r="U1416" s="16"/>
      <c r="V1416" s="39" t="s">
        <v>176</v>
      </c>
      <c r="W1416" s="146" t="s">
        <v>9</v>
      </c>
      <c r="X1416" s="4" t="s">
        <v>3152</v>
      </c>
      <c r="Y1416" s="14">
        <v>45912</v>
      </c>
      <c r="Z1416" s="112"/>
      <c r="AA1416" s="191">
        <f>IF(RawDataGenPO[[#This Row],[Date Gen PO]]="","",RawDataGenPO[[#This Row],[Date recive bill]]-RawDataGenPO[[#This Row],[Date Gen PO]])</f>
        <v>11</v>
      </c>
      <c r="AB1416" s="192" t="str">
        <f>IF(RawDataGenPO[[#This Row],[GRN-PO date (Day)]]&gt;RawDataGenPO[[#This Row],[Lead time delivery (day)]],"over deliverry","Ontime")</f>
        <v>Ontime</v>
      </c>
      <c r="AC1416" s="195"/>
    </row>
    <row r="1417" spans="1:29" ht="14.25" x14ac:dyDescent="0.25">
      <c r="A1417" s="4">
        <f>ROW()-ROW(RawDataGenPO[[#Headers],[No.]])</f>
        <v>1416</v>
      </c>
      <c r="B1417" s="35" t="s">
        <v>18</v>
      </c>
      <c r="C1417" s="73">
        <v>45888</v>
      </c>
      <c r="F1417" s="73">
        <v>45888</v>
      </c>
      <c r="G1417" s="4" t="s">
        <v>3153</v>
      </c>
      <c r="H1417" s="4" t="s">
        <v>3154</v>
      </c>
      <c r="I1417" s="155">
        <v>45901</v>
      </c>
      <c r="J1417" s="219"/>
      <c r="K1417" s="153">
        <v>60</v>
      </c>
      <c r="L1417" s="4" t="s">
        <v>193</v>
      </c>
      <c r="M1417" s="35" t="s">
        <v>128</v>
      </c>
      <c r="N1417" s="35" t="s">
        <v>93</v>
      </c>
      <c r="O1417" s="3">
        <v>1</v>
      </c>
      <c r="P1417" s="39" t="s">
        <v>3155</v>
      </c>
      <c r="Q1417" s="40">
        <v>10</v>
      </c>
      <c r="R1417" s="4" t="s">
        <v>1776</v>
      </c>
      <c r="S1417" s="113">
        <f>RawDataGenPO[[#This Row],[Total price]]/RawDataGenPO[[#This Row],[Qty'']]</f>
        <v>200</v>
      </c>
      <c r="T1417" s="46">
        <v>2000</v>
      </c>
      <c r="U1417" s="16"/>
      <c r="V1417" s="35" t="s">
        <v>3156</v>
      </c>
      <c r="W1417" s="146" t="s">
        <v>9</v>
      </c>
      <c r="X1417" s="4" t="s">
        <v>3157</v>
      </c>
      <c r="Y1417" s="14">
        <v>45925</v>
      </c>
      <c r="Z1417" s="112"/>
      <c r="AA1417" s="191">
        <f>IF(RawDataGenPO[[#This Row],[Date Gen PO]]="","",RawDataGenPO[[#This Row],[Date recive bill]]-RawDataGenPO[[#This Row],[Date Gen PO]])</f>
        <v>24</v>
      </c>
      <c r="AB1417" s="192" t="str">
        <f>IF(RawDataGenPO[[#This Row],[GRN-PO date (Day)]]&gt;RawDataGenPO[[#This Row],[Lead time delivery (day)]],"over deliverry","Ontime")</f>
        <v>Ontime</v>
      </c>
      <c r="AC1417" s="195"/>
    </row>
    <row r="1418" spans="1:29" ht="14.25" x14ac:dyDescent="0.25">
      <c r="A1418" s="4">
        <f>ROW()-ROW(RawDataGenPO[[#Headers],[No.]])</f>
        <v>1417</v>
      </c>
      <c r="B1418" s="35" t="s">
        <v>18</v>
      </c>
      <c r="C1418" s="73">
        <v>45888</v>
      </c>
      <c r="F1418" s="73">
        <v>45888</v>
      </c>
      <c r="G1418" s="4" t="s">
        <v>3153</v>
      </c>
      <c r="H1418" s="4" t="s">
        <v>3154</v>
      </c>
      <c r="I1418" s="155">
        <v>45901</v>
      </c>
      <c r="J1418" s="219"/>
      <c r="K1418" s="153">
        <v>60</v>
      </c>
      <c r="L1418" s="4" t="s">
        <v>193</v>
      </c>
      <c r="M1418" s="35" t="s">
        <v>128</v>
      </c>
      <c r="N1418" s="35" t="s">
        <v>93</v>
      </c>
      <c r="O1418" s="3">
        <v>2</v>
      </c>
      <c r="P1418" s="39" t="s">
        <v>2154</v>
      </c>
      <c r="Q1418" s="40">
        <v>1</v>
      </c>
      <c r="R1418" s="4" t="s">
        <v>1776</v>
      </c>
      <c r="S1418" s="113">
        <f>RawDataGenPO[[#This Row],[Total price]]/RawDataGenPO[[#This Row],[Qty'']]</f>
        <v>45</v>
      </c>
      <c r="T1418" s="46">
        <v>45</v>
      </c>
      <c r="U1418" s="16"/>
      <c r="V1418" s="35" t="s">
        <v>3156</v>
      </c>
      <c r="W1418" s="146" t="s">
        <v>9</v>
      </c>
      <c r="X1418" s="4" t="s">
        <v>3157</v>
      </c>
      <c r="Y1418" s="14">
        <v>45925</v>
      </c>
      <c r="Z1418" s="112"/>
      <c r="AA1418" s="191">
        <f>IF(RawDataGenPO[[#This Row],[Date Gen PO]]="","",RawDataGenPO[[#This Row],[Date recive bill]]-RawDataGenPO[[#This Row],[Date Gen PO]])</f>
        <v>24</v>
      </c>
      <c r="AB1418" s="192" t="str">
        <f>IF(RawDataGenPO[[#This Row],[GRN-PO date (Day)]]&gt;RawDataGenPO[[#This Row],[Lead time delivery (day)]],"over deliverry","Ontime")</f>
        <v>Ontime</v>
      </c>
      <c r="AC1418" s="195"/>
    </row>
    <row r="1419" spans="1:29" ht="42.75" x14ac:dyDescent="0.25">
      <c r="A1419" s="4">
        <f>ROW()-ROW(RawDataGenPO[[#Headers],[No.]])</f>
        <v>1418</v>
      </c>
      <c r="B1419" s="35" t="s">
        <v>18</v>
      </c>
      <c r="C1419" s="73">
        <v>45888</v>
      </c>
      <c r="F1419" s="73">
        <v>45888</v>
      </c>
      <c r="G1419" s="4" t="s">
        <v>3158</v>
      </c>
      <c r="H1419" s="4" t="s">
        <v>3159</v>
      </c>
      <c r="I1419" s="155">
        <v>45901</v>
      </c>
      <c r="J1419" s="219"/>
      <c r="K1419" s="153">
        <v>60</v>
      </c>
      <c r="L1419" s="4" t="s">
        <v>193</v>
      </c>
      <c r="M1419" s="35" t="s">
        <v>128</v>
      </c>
      <c r="N1419" s="35" t="s">
        <v>87</v>
      </c>
      <c r="O1419" s="3">
        <v>1</v>
      </c>
      <c r="P1419" s="39" t="s">
        <v>3160</v>
      </c>
      <c r="Q1419" s="40">
        <v>5</v>
      </c>
      <c r="R1419" s="4" t="s">
        <v>1776</v>
      </c>
      <c r="S1419" s="113">
        <f>RawDataGenPO[[#This Row],[Total price]]/RawDataGenPO[[#This Row],[Qty'']]</f>
        <v>900</v>
      </c>
      <c r="T1419" s="46">
        <v>4500</v>
      </c>
      <c r="U1419" s="16"/>
      <c r="V1419" s="35" t="s">
        <v>2276</v>
      </c>
      <c r="W1419" s="146" t="s">
        <v>9</v>
      </c>
      <c r="X1419" s="4" t="s">
        <v>4178</v>
      </c>
      <c r="Y1419" s="14">
        <v>45951</v>
      </c>
      <c r="Z1419" s="112"/>
      <c r="AA1419" s="191">
        <f>IF(RawDataGenPO[[#This Row],[Date Gen PO]]="","",RawDataGenPO[[#This Row],[Date recive bill]]-RawDataGenPO[[#This Row],[Date Gen PO]])</f>
        <v>50</v>
      </c>
      <c r="AB1419" s="192" t="str">
        <f>IF(RawDataGenPO[[#This Row],[GRN-PO date (Day)]]&gt;RawDataGenPO[[#This Row],[Lead time delivery (day)]],"over deliverry","Ontime")</f>
        <v>Ontime</v>
      </c>
      <c r="AC1419" s="195"/>
    </row>
    <row r="1420" spans="1:29" ht="14.25" x14ac:dyDescent="0.25">
      <c r="A1420" s="4">
        <f>ROW()-ROW(RawDataGenPO[[#Headers],[No.]])</f>
        <v>1419</v>
      </c>
      <c r="B1420" s="35" t="s">
        <v>18</v>
      </c>
      <c r="C1420" s="73">
        <v>45888</v>
      </c>
      <c r="F1420" s="73">
        <v>45888</v>
      </c>
      <c r="G1420" s="4" t="s">
        <v>3158</v>
      </c>
      <c r="H1420" s="4" t="s">
        <v>3159</v>
      </c>
      <c r="I1420" s="155">
        <v>45901</v>
      </c>
      <c r="J1420" s="219"/>
      <c r="K1420" s="153">
        <v>60</v>
      </c>
      <c r="L1420" s="4" t="s">
        <v>193</v>
      </c>
      <c r="M1420" s="35" t="s">
        <v>128</v>
      </c>
      <c r="N1420" s="35" t="s">
        <v>87</v>
      </c>
      <c r="O1420" s="3">
        <v>2</v>
      </c>
      <c r="P1420" s="39" t="s">
        <v>3161</v>
      </c>
      <c r="Q1420" s="40">
        <v>1</v>
      </c>
      <c r="R1420" s="4" t="s">
        <v>1776</v>
      </c>
      <c r="S1420" s="41">
        <f>RawDataGenPO[[#This Row],[Total price]]/RawDataGenPO[[#This Row],[Qty'']]</f>
        <v>3000</v>
      </c>
      <c r="T1420" s="46">
        <v>3000</v>
      </c>
      <c r="U1420" s="16"/>
      <c r="V1420" s="35" t="s">
        <v>2276</v>
      </c>
      <c r="W1420" s="146" t="s">
        <v>9</v>
      </c>
      <c r="X1420" s="4" t="s">
        <v>4178</v>
      </c>
      <c r="Y1420" s="14">
        <v>45951</v>
      </c>
      <c r="Z1420" s="112"/>
      <c r="AA1420" s="191">
        <f>IF(RawDataGenPO[[#This Row],[Date Gen PO]]="","",RawDataGenPO[[#This Row],[Date recive bill]]-RawDataGenPO[[#This Row],[Date Gen PO]])</f>
        <v>50</v>
      </c>
      <c r="AB1420" s="192" t="str">
        <f>IF(RawDataGenPO[[#This Row],[GRN-PO date (Day)]]&gt;RawDataGenPO[[#This Row],[Lead time delivery (day)]],"over deliverry","Ontime")</f>
        <v>Ontime</v>
      </c>
      <c r="AC1420" s="195"/>
    </row>
    <row r="1421" spans="1:29" ht="14.25" x14ac:dyDescent="0.25">
      <c r="A1421" s="4">
        <f>ROW()-ROW(RawDataGenPO[[#Headers],[No.]])</f>
        <v>1420</v>
      </c>
      <c r="B1421" s="35" t="s">
        <v>18</v>
      </c>
      <c r="C1421" s="73">
        <v>45889</v>
      </c>
      <c r="F1421" s="73">
        <v>45889</v>
      </c>
      <c r="G1421" s="4" t="s">
        <v>3158</v>
      </c>
      <c r="H1421" s="4" t="s">
        <v>3163</v>
      </c>
      <c r="I1421" s="155">
        <v>45901</v>
      </c>
      <c r="J1421" s="219"/>
      <c r="K1421" s="153">
        <v>60</v>
      </c>
      <c r="L1421" s="4" t="s">
        <v>193</v>
      </c>
      <c r="M1421" s="35" t="s">
        <v>128</v>
      </c>
      <c r="N1421" s="35" t="s">
        <v>87</v>
      </c>
      <c r="O1421" s="3">
        <v>3</v>
      </c>
      <c r="P1421" s="39" t="s">
        <v>3164</v>
      </c>
      <c r="Q1421" s="40">
        <v>1</v>
      </c>
      <c r="R1421" s="4" t="s">
        <v>1776</v>
      </c>
      <c r="S1421" s="41">
        <f>RawDataGenPO[[#This Row],[Total price]]/RawDataGenPO[[#This Row],[Qty'']]</f>
        <v>8500</v>
      </c>
      <c r="T1421" s="46">
        <v>8500</v>
      </c>
      <c r="U1421" s="16"/>
      <c r="V1421" s="35" t="s">
        <v>2276</v>
      </c>
      <c r="W1421" s="146" t="s">
        <v>9</v>
      </c>
      <c r="X1421" s="4" t="s">
        <v>4178</v>
      </c>
      <c r="Y1421" s="14">
        <v>45951</v>
      </c>
      <c r="Z1421" s="112"/>
      <c r="AA1421" s="191">
        <f>IF(RawDataGenPO[[#This Row],[Date Gen PO]]="","",RawDataGenPO[[#This Row],[Date recive bill]]-RawDataGenPO[[#This Row],[Date Gen PO]])</f>
        <v>50</v>
      </c>
      <c r="AB1421" s="192" t="str">
        <f>IF(RawDataGenPO[[#This Row],[GRN-PO date (Day)]]&gt;RawDataGenPO[[#This Row],[Lead time delivery (day)]],"over deliverry","Ontime")</f>
        <v>Ontime</v>
      </c>
      <c r="AC1421" s="195"/>
    </row>
    <row r="1422" spans="1:29" ht="28.5" x14ac:dyDescent="0.25">
      <c r="A1422" s="4">
        <f>ROW()-ROW(RawDataGenPO[[#Headers],[No.]])</f>
        <v>1421</v>
      </c>
      <c r="B1422" s="35" t="s">
        <v>18</v>
      </c>
      <c r="C1422" s="73">
        <v>45889</v>
      </c>
      <c r="F1422" s="73">
        <v>45889</v>
      </c>
      <c r="G1422" s="4" t="s">
        <v>3162</v>
      </c>
      <c r="H1422" s="4" t="s">
        <v>3163</v>
      </c>
      <c r="I1422" s="155">
        <v>45897</v>
      </c>
      <c r="J1422" s="219"/>
      <c r="K1422" s="153">
        <v>30</v>
      </c>
      <c r="L1422" s="4" t="s">
        <v>1104</v>
      </c>
      <c r="M1422" s="35" t="s">
        <v>187</v>
      </c>
      <c r="N1422" s="35" t="s">
        <v>47</v>
      </c>
      <c r="O1422" s="3">
        <v>1</v>
      </c>
      <c r="P1422" s="39" t="s">
        <v>1105</v>
      </c>
      <c r="Q1422" s="40">
        <v>12</v>
      </c>
      <c r="R1422" s="4" t="s">
        <v>221</v>
      </c>
      <c r="S1422" s="41">
        <f>RawDataGenPO[[#This Row],[Total price]]/RawDataGenPO[[#This Row],[Qty'']]</f>
        <v>278.04000000000002</v>
      </c>
      <c r="T1422" s="46">
        <v>3336.48</v>
      </c>
      <c r="U1422" s="16"/>
      <c r="V1422" s="35" t="s">
        <v>3165</v>
      </c>
      <c r="W1422" s="146" t="s">
        <v>9</v>
      </c>
      <c r="X1422" s="4" t="s">
        <v>3166</v>
      </c>
      <c r="Y1422" s="14">
        <v>45923</v>
      </c>
      <c r="Z1422" s="112"/>
      <c r="AA1422" s="191">
        <f>IF(RawDataGenPO[[#This Row],[Date Gen PO]]="","",RawDataGenPO[[#This Row],[Date recive bill]]-RawDataGenPO[[#This Row],[Date Gen PO]])</f>
        <v>26</v>
      </c>
      <c r="AB1422" s="192" t="str">
        <f>IF(RawDataGenPO[[#This Row],[GRN-PO date (Day)]]&gt;RawDataGenPO[[#This Row],[Lead time delivery (day)]],"over deliverry","Ontime")</f>
        <v>Ontime</v>
      </c>
      <c r="AC1422" s="195"/>
    </row>
    <row r="1423" spans="1:29" ht="14.25" x14ac:dyDescent="0.25">
      <c r="A1423" s="4">
        <f>ROW()-ROW(RawDataGenPO[[#Headers],[No.]])</f>
        <v>1422</v>
      </c>
      <c r="B1423" s="35" t="s">
        <v>18</v>
      </c>
      <c r="C1423" s="73">
        <v>45889</v>
      </c>
      <c r="F1423" s="73">
        <v>45889</v>
      </c>
      <c r="G1423" s="4" t="s">
        <v>3167</v>
      </c>
      <c r="H1423" s="4" t="s">
        <v>3168</v>
      </c>
      <c r="I1423" s="155">
        <v>45897</v>
      </c>
      <c r="J1423" s="219"/>
      <c r="K1423" s="153">
        <v>30</v>
      </c>
      <c r="L1423" s="4" t="s">
        <v>876</v>
      </c>
      <c r="M1423" s="35" t="s">
        <v>187</v>
      </c>
      <c r="N1423" s="35" t="s">
        <v>47</v>
      </c>
      <c r="O1423" s="3">
        <v>2</v>
      </c>
      <c r="P1423" s="39" t="s">
        <v>877</v>
      </c>
      <c r="Q1423" s="40">
        <v>1</v>
      </c>
      <c r="R1423" s="4" t="s">
        <v>1776</v>
      </c>
      <c r="S1423" s="41">
        <f>RawDataGenPO[[#This Row],[Total price]]/RawDataGenPO[[#This Row],[Qty'']]</f>
        <v>99.94</v>
      </c>
      <c r="T1423" s="46">
        <v>99.94</v>
      </c>
      <c r="U1423" s="16"/>
      <c r="V1423" s="35" t="s">
        <v>3165</v>
      </c>
      <c r="W1423" s="146" t="s">
        <v>10</v>
      </c>
      <c r="Z1423" s="112"/>
      <c r="AA1423" s="191">
        <f>IF(RawDataGenPO[[#This Row],[Date Gen PO]]="","",RawDataGenPO[[#This Row],[Date recive bill]]-RawDataGenPO[[#This Row],[Date Gen PO]])</f>
        <v>-45897</v>
      </c>
      <c r="AB1423" s="192" t="str">
        <f>IF(RawDataGenPO[[#This Row],[GRN-PO date (Day)]]&gt;RawDataGenPO[[#This Row],[Lead time delivery (day)]],"over deliverry","Ontime")</f>
        <v>Ontime</v>
      </c>
      <c r="AC1423" s="195"/>
    </row>
    <row r="1424" spans="1:29" ht="14.25" x14ac:dyDescent="0.25">
      <c r="A1424" s="4">
        <f>ROW()-ROW(RawDataGenPO[[#Headers],[No.]])</f>
        <v>1423</v>
      </c>
      <c r="B1424" s="35" t="s">
        <v>18</v>
      </c>
      <c r="C1424" s="73">
        <v>45891</v>
      </c>
      <c r="F1424" s="73">
        <v>45891</v>
      </c>
      <c r="G1424" s="4" t="s">
        <v>3167</v>
      </c>
      <c r="H1424" s="4" t="s">
        <v>3168</v>
      </c>
      <c r="I1424" s="155">
        <v>45898</v>
      </c>
      <c r="J1424" s="219"/>
      <c r="K1424" s="153">
        <v>60</v>
      </c>
      <c r="L1424" s="4" t="s">
        <v>519</v>
      </c>
      <c r="M1424" s="35" t="s">
        <v>187</v>
      </c>
      <c r="N1424" s="35" t="s">
        <v>47</v>
      </c>
      <c r="O1424" s="3">
        <v>1</v>
      </c>
      <c r="P1424" s="39" t="s">
        <v>520</v>
      </c>
      <c r="Q1424" s="40">
        <v>40</v>
      </c>
      <c r="R1424" s="4" t="s">
        <v>221</v>
      </c>
      <c r="S1424" s="41">
        <f>RawDataGenPO[[#This Row],[Total price]]/RawDataGenPO[[#This Row],[Qty'']]</f>
        <v>8</v>
      </c>
      <c r="T1424" s="46">
        <v>320</v>
      </c>
      <c r="U1424" s="16"/>
      <c r="V1424" s="35" t="s">
        <v>521</v>
      </c>
      <c r="W1424" s="146" t="s">
        <v>9</v>
      </c>
      <c r="X1424" s="4" t="s">
        <v>3169</v>
      </c>
      <c r="Y1424" s="14">
        <v>45919</v>
      </c>
      <c r="Z1424" s="112"/>
      <c r="AA1424" s="191">
        <f>IF(RawDataGenPO[[#This Row],[Date Gen PO]]="","",RawDataGenPO[[#This Row],[Date recive bill]]-RawDataGenPO[[#This Row],[Date Gen PO]])</f>
        <v>21</v>
      </c>
      <c r="AB1424" s="192" t="str">
        <f>IF(RawDataGenPO[[#This Row],[GRN-PO date (Day)]]&gt;RawDataGenPO[[#This Row],[Lead time delivery (day)]],"over deliverry","Ontime")</f>
        <v>Ontime</v>
      </c>
      <c r="AC1424" s="195"/>
    </row>
    <row r="1425" spans="1:29" ht="14.25" x14ac:dyDescent="0.25">
      <c r="A1425" s="4">
        <f>ROW()-ROW(RawDataGenPO[[#Headers],[No.]])</f>
        <v>1424</v>
      </c>
      <c r="B1425" s="35" t="s">
        <v>18</v>
      </c>
      <c r="C1425" s="73">
        <v>45891</v>
      </c>
      <c r="F1425" s="73">
        <v>45891</v>
      </c>
      <c r="G1425" s="4" t="s">
        <v>3167</v>
      </c>
      <c r="H1425" s="4" t="s">
        <v>3168</v>
      </c>
      <c r="I1425" s="155">
        <v>45898</v>
      </c>
      <c r="J1425" s="219"/>
      <c r="K1425" s="153">
        <v>60</v>
      </c>
      <c r="L1425" s="4" t="s">
        <v>522</v>
      </c>
      <c r="M1425" s="35" t="s">
        <v>187</v>
      </c>
      <c r="N1425" s="35" t="s">
        <v>47</v>
      </c>
      <c r="O1425" s="3">
        <v>2</v>
      </c>
      <c r="P1425" s="39" t="s">
        <v>523</v>
      </c>
      <c r="Q1425" s="40">
        <v>40</v>
      </c>
      <c r="R1425" s="4" t="s">
        <v>221</v>
      </c>
      <c r="S1425" s="41">
        <f>RawDataGenPO[[#This Row],[Total price]]/RawDataGenPO[[#This Row],[Qty'']]</f>
        <v>9</v>
      </c>
      <c r="T1425" s="46">
        <v>360</v>
      </c>
      <c r="U1425" s="16"/>
      <c r="V1425" s="35" t="s">
        <v>521</v>
      </c>
      <c r="W1425" s="146" t="s">
        <v>9</v>
      </c>
      <c r="X1425" s="4" t="s">
        <v>3169</v>
      </c>
      <c r="Y1425" s="14">
        <v>45919</v>
      </c>
      <c r="Z1425" s="112"/>
      <c r="AA1425" s="191">
        <f>IF(RawDataGenPO[[#This Row],[Date Gen PO]]="","",RawDataGenPO[[#This Row],[Date recive bill]]-RawDataGenPO[[#This Row],[Date Gen PO]])</f>
        <v>21</v>
      </c>
      <c r="AB1425" s="192" t="str">
        <f>IF(RawDataGenPO[[#This Row],[GRN-PO date (Day)]]&gt;RawDataGenPO[[#This Row],[Lead time delivery (day)]],"over deliverry","Ontime")</f>
        <v>Ontime</v>
      </c>
      <c r="AC1425" s="195"/>
    </row>
    <row r="1426" spans="1:29" ht="14.25" x14ac:dyDescent="0.25">
      <c r="A1426" s="4">
        <f>ROW()-ROW(RawDataGenPO[[#Headers],[No.]])</f>
        <v>1425</v>
      </c>
      <c r="B1426" s="35" t="s">
        <v>18</v>
      </c>
      <c r="C1426" s="73">
        <v>45891</v>
      </c>
      <c r="F1426" s="73">
        <v>45891</v>
      </c>
      <c r="G1426" s="4" t="s">
        <v>3167</v>
      </c>
      <c r="H1426" s="4" t="s">
        <v>3168</v>
      </c>
      <c r="I1426" s="155">
        <v>45898</v>
      </c>
      <c r="J1426" s="219"/>
      <c r="K1426" s="153">
        <v>60</v>
      </c>
      <c r="L1426" s="4" t="s">
        <v>524</v>
      </c>
      <c r="M1426" s="35" t="s">
        <v>187</v>
      </c>
      <c r="N1426" s="35" t="s">
        <v>47</v>
      </c>
      <c r="O1426" s="3">
        <v>3</v>
      </c>
      <c r="P1426" s="108" t="s">
        <v>525</v>
      </c>
      <c r="Q1426" s="109">
        <v>40</v>
      </c>
      <c r="R1426" s="4" t="s">
        <v>221</v>
      </c>
      <c r="S1426" s="113">
        <f>RawDataGenPO[[#This Row],[Total price]]/RawDataGenPO[[#This Row],[Qty'']]</f>
        <v>11</v>
      </c>
      <c r="T1426" s="110">
        <v>440</v>
      </c>
      <c r="U1426" s="111"/>
      <c r="V1426" s="35" t="s">
        <v>521</v>
      </c>
      <c r="W1426" s="146" t="s">
        <v>9</v>
      </c>
      <c r="X1426" s="4" t="s">
        <v>3169</v>
      </c>
      <c r="Y1426" s="14">
        <v>45919</v>
      </c>
      <c r="Z1426" s="112"/>
      <c r="AA1426" s="201">
        <f>IF(RawDataGenPO[[#This Row],[Date Gen PO]]="","",RawDataGenPO[[#This Row],[Date recive bill]]-RawDataGenPO[[#This Row],[Date Gen PO]])</f>
        <v>21</v>
      </c>
      <c r="AB1426" s="199" t="str">
        <f>IF(RawDataGenPO[[#This Row],[GRN-PO date (Day)]]&gt;RawDataGenPO[[#This Row],[Lead time delivery (day)]],"over deliverry","Ontime")</f>
        <v>Ontime</v>
      </c>
      <c r="AC1426" s="200"/>
    </row>
    <row r="1427" spans="1:29" ht="14.25" x14ac:dyDescent="0.25">
      <c r="A1427" s="4">
        <f>ROW()-ROW(RawDataGenPO[[#Headers],[No.]])</f>
        <v>1426</v>
      </c>
      <c r="B1427" s="35" t="s">
        <v>18</v>
      </c>
      <c r="C1427" s="73">
        <v>45891</v>
      </c>
      <c r="F1427" s="73">
        <v>45891</v>
      </c>
      <c r="G1427" s="4" t="s">
        <v>3167</v>
      </c>
      <c r="H1427" s="4" t="s">
        <v>3168</v>
      </c>
      <c r="I1427" s="155">
        <v>45898</v>
      </c>
      <c r="J1427" s="219"/>
      <c r="K1427" s="153">
        <v>60</v>
      </c>
      <c r="L1427" s="4" t="s">
        <v>526</v>
      </c>
      <c r="M1427" s="35" t="s">
        <v>187</v>
      </c>
      <c r="N1427" s="35" t="s">
        <v>47</v>
      </c>
      <c r="O1427" s="3">
        <v>4</v>
      </c>
      <c r="P1427" s="108" t="s">
        <v>527</v>
      </c>
      <c r="Q1427" s="109">
        <v>40</v>
      </c>
      <c r="R1427" s="4" t="s">
        <v>221</v>
      </c>
      <c r="S1427" s="113">
        <f>RawDataGenPO[[#This Row],[Total price]]/RawDataGenPO[[#This Row],[Qty'']]</f>
        <v>12</v>
      </c>
      <c r="T1427" s="110">
        <v>480</v>
      </c>
      <c r="U1427" s="111"/>
      <c r="V1427" s="35" t="s">
        <v>521</v>
      </c>
      <c r="W1427" s="146" t="s">
        <v>9</v>
      </c>
      <c r="X1427" s="4" t="s">
        <v>3169</v>
      </c>
      <c r="Y1427" s="14">
        <v>45919</v>
      </c>
      <c r="Z1427" s="112"/>
      <c r="AA1427" s="201">
        <f>IF(RawDataGenPO[[#This Row],[Date Gen PO]]="","",RawDataGenPO[[#This Row],[Date recive bill]]-RawDataGenPO[[#This Row],[Date Gen PO]])</f>
        <v>21</v>
      </c>
      <c r="AB1427" s="199" t="str">
        <f>IF(RawDataGenPO[[#This Row],[GRN-PO date (Day)]]&gt;RawDataGenPO[[#This Row],[Lead time delivery (day)]],"over deliverry","Ontime")</f>
        <v>Ontime</v>
      </c>
      <c r="AC1427" s="200"/>
    </row>
    <row r="1428" spans="1:29" ht="14.25" x14ac:dyDescent="0.25">
      <c r="A1428" s="4">
        <f>ROW()-ROW(RawDataGenPO[[#Headers],[No.]])</f>
        <v>1427</v>
      </c>
      <c r="B1428" s="35" t="s">
        <v>18</v>
      </c>
      <c r="C1428" s="73">
        <v>45891</v>
      </c>
      <c r="F1428" s="73">
        <v>45891</v>
      </c>
      <c r="G1428" s="4" t="s">
        <v>3170</v>
      </c>
      <c r="H1428" s="4" t="s">
        <v>3171</v>
      </c>
      <c r="I1428" s="155">
        <v>45901</v>
      </c>
      <c r="J1428" s="219"/>
      <c r="K1428" s="153">
        <v>60</v>
      </c>
      <c r="L1428" s="4" t="s">
        <v>434</v>
      </c>
      <c r="M1428" s="35" t="s">
        <v>187</v>
      </c>
      <c r="N1428" s="35" t="s">
        <v>47</v>
      </c>
      <c r="O1428" s="3">
        <v>5</v>
      </c>
      <c r="P1428" s="39" t="s">
        <v>435</v>
      </c>
      <c r="Q1428" s="40">
        <v>10</v>
      </c>
      <c r="R1428" s="4" t="s">
        <v>221</v>
      </c>
      <c r="S1428" s="41">
        <f>RawDataGenPO[[#This Row],[Total price]]/RawDataGenPO[[#This Row],[Qty'']]</f>
        <v>20</v>
      </c>
      <c r="T1428" s="260">
        <v>200</v>
      </c>
      <c r="U1428" s="16"/>
      <c r="V1428" s="35" t="s">
        <v>263</v>
      </c>
      <c r="W1428" s="146" t="s">
        <v>9</v>
      </c>
      <c r="X1428" s="4" t="s">
        <v>3172</v>
      </c>
      <c r="Y1428" s="14">
        <v>45904</v>
      </c>
      <c r="Z1428" s="112"/>
      <c r="AA1428" s="191">
        <f>IF(RawDataGenPO[[#This Row],[Date Gen PO]]="","",RawDataGenPO[[#This Row],[Date recive bill]]-RawDataGenPO[[#This Row],[Date Gen PO]])</f>
        <v>3</v>
      </c>
      <c r="AB1428" s="192" t="str">
        <f>IF(RawDataGenPO[[#This Row],[GRN-PO date (Day)]]&gt;RawDataGenPO[[#This Row],[Lead time delivery (day)]],"over deliverry","Ontime")</f>
        <v>Ontime</v>
      </c>
      <c r="AC1428" s="195"/>
    </row>
    <row r="1429" spans="1:29" ht="14.25" x14ac:dyDescent="0.25">
      <c r="A1429" s="4">
        <f>ROW()-ROW(RawDataGenPO[[#Headers],[No.]])</f>
        <v>1428</v>
      </c>
      <c r="B1429" s="35" t="s">
        <v>18</v>
      </c>
      <c r="C1429" s="73">
        <v>45891</v>
      </c>
      <c r="F1429" s="73">
        <v>45891</v>
      </c>
      <c r="G1429" s="4" t="s">
        <v>3170</v>
      </c>
      <c r="H1429" s="4" t="s">
        <v>3171</v>
      </c>
      <c r="I1429" s="155">
        <v>45901</v>
      </c>
      <c r="J1429" s="219"/>
      <c r="K1429" s="153">
        <v>60</v>
      </c>
      <c r="L1429" s="4" t="s">
        <v>436</v>
      </c>
      <c r="M1429" s="35" t="s">
        <v>187</v>
      </c>
      <c r="N1429" s="35" t="s">
        <v>47</v>
      </c>
      <c r="O1429" s="3">
        <v>6</v>
      </c>
      <c r="P1429" s="39" t="s">
        <v>437</v>
      </c>
      <c r="Q1429" s="40">
        <v>10</v>
      </c>
      <c r="R1429" s="4" t="s">
        <v>221</v>
      </c>
      <c r="S1429" s="41">
        <f>RawDataGenPO[[#This Row],[Total price]]/RawDataGenPO[[#This Row],[Qty'']]</f>
        <v>20</v>
      </c>
      <c r="T1429" s="46">
        <v>200</v>
      </c>
      <c r="U1429" s="16"/>
      <c r="V1429" s="35" t="s">
        <v>263</v>
      </c>
      <c r="W1429" s="146" t="s">
        <v>9</v>
      </c>
      <c r="X1429" s="4" t="s">
        <v>3172</v>
      </c>
      <c r="Y1429" s="14">
        <v>45904</v>
      </c>
      <c r="Z1429" s="112"/>
      <c r="AA1429" s="191">
        <f>IF(RawDataGenPO[[#This Row],[Date Gen PO]]="","",RawDataGenPO[[#This Row],[Date recive bill]]-RawDataGenPO[[#This Row],[Date Gen PO]])</f>
        <v>3</v>
      </c>
      <c r="AB1429" s="192" t="str">
        <f>IF(RawDataGenPO[[#This Row],[GRN-PO date (Day)]]&gt;RawDataGenPO[[#This Row],[Lead time delivery (day)]],"over deliverry","Ontime")</f>
        <v>Ontime</v>
      </c>
      <c r="AC1429" s="195"/>
    </row>
    <row r="1430" spans="1:29" ht="14.25" x14ac:dyDescent="0.25">
      <c r="A1430" s="4">
        <f>ROW()-ROW(RawDataGenPO[[#Headers],[No.]])</f>
        <v>1429</v>
      </c>
      <c r="B1430" s="35" t="s">
        <v>18</v>
      </c>
      <c r="C1430" s="73">
        <v>45891</v>
      </c>
      <c r="F1430" s="73">
        <v>45891</v>
      </c>
      <c r="G1430" s="4" t="s">
        <v>3170</v>
      </c>
      <c r="H1430" s="4" t="s">
        <v>3171</v>
      </c>
      <c r="I1430" s="155">
        <v>45901</v>
      </c>
      <c r="J1430" s="219"/>
      <c r="K1430" s="153">
        <v>60</v>
      </c>
      <c r="L1430" s="4" t="s">
        <v>438</v>
      </c>
      <c r="M1430" s="35" t="s">
        <v>187</v>
      </c>
      <c r="N1430" s="35" t="s">
        <v>47</v>
      </c>
      <c r="O1430" s="3">
        <v>7</v>
      </c>
      <c r="P1430" s="39" t="s">
        <v>439</v>
      </c>
      <c r="Q1430" s="40">
        <v>10</v>
      </c>
      <c r="R1430" s="4" t="s">
        <v>221</v>
      </c>
      <c r="S1430" s="41">
        <f>RawDataGenPO[[#This Row],[Total price]]/RawDataGenPO[[#This Row],[Qty'']]</f>
        <v>25</v>
      </c>
      <c r="T1430" s="46">
        <v>250</v>
      </c>
      <c r="U1430" s="16"/>
      <c r="V1430" s="35" t="s">
        <v>263</v>
      </c>
      <c r="W1430" s="146" t="s">
        <v>9</v>
      </c>
      <c r="X1430" s="4" t="s">
        <v>3172</v>
      </c>
      <c r="Y1430" s="14">
        <v>45904</v>
      </c>
      <c r="Z1430" s="112"/>
      <c r="AA1430" s="191">
        <f>IF(RawDataGenPO[[#This Row],[Date Gen PO]]="","",RawDataGenPO[[#This Row],[Date recive bill]]-RawDataGenPO[[#This Row],[Date Gen PO]])</f>
        <v>3</v>
      </c>
      <c r="AB1430" s="192" t="str">
        <f>IF(RawDataGenPO[[#This Row],[GRN-PO date (Day)]]&gt;RawDataGenPO[[#This Row],[Lead time delivery (day)]],"over deliverry","Ontime")</f>
        <v>Ontime</v>
      </c>
      <c r="AC1430" s="195"/>
    </row>
    <row r="1431" spans="1:29" ht="14.25" x14ac:dyDescent="0.25">
      <c r="A1431" s="4">
        <f>ROW()-ROW(RawDataGenPO[[#Headers],[No.]])</f>
        <v>1430</v>
      </c>
      <c r="B1431" s="35" t="s">
        <v>18</v>
      </c>
      <c r="C1431" s="73">
        <v>45891</v>
      </c>
      <c r="F1431" s="73">
        <v>45891</v>
      </c>
      <c r="G1431" s="4" t="s">
        <v>3170</v>
      </c>
      <c r="H1431" s="4" t="s">
        <v>3171</v>
      </c>
      <c r="I1431" s="155">
        <v>45901</v>
      </c>
      <c r="J1431" s="219"/>
      <c r="K1431" s="153">
        <v>60</v>
      </c>
      <c r="L1431" s="4" t="s">
        <v>440</v>
      </c>
      <c r="M1431" s="35" t="s">
        <v>187</v>
      </c>
      <c r="N1431" s="35" t="s">
        <v>47</v>
      </c>
      <c r="O1431" s="3">
        <v>8</v>
      </c>
      <c r="P1431" s="39" t="s">
        <v>441</v>
      </c>
      <c r="Q1431" s="40">
        <v>10</v>
      </c>
      <c r="R1431" s="4" t="s">
        <v>221</v>
      </c>
      <c r="S1431" s="41">
        <f>RawDataGenPO[[#This Row],[Total price]]/RawDataGenPO[[#This Row],[Qty'']]</f>
        <v>35</v>
      </c>
      <c r="T1431" s="46">
        <v>350</v>
      </c>
      <c r="U1431" s="16"/>
      <c r="V1431" s="35" t="s">
        <v>263</v>
      </c>
      <c r="W1431" s="146" t="s">
        <v>9</v>
      </c>
      <c r="X1431" s="4" t="s">
        <v>3172</v>
      </c>
      <c r="Y1431" s="14">
        <v>45904</v>
      </c>
      <c r="Z1431" s="112"/>
      <c r="AA1431" s="191">
        <f>IF(RawDataGenPO[[#This Row],[Date Gen PO]]="","",RawDataGenPO[[#This Row],[Date recive bill]]-RawDataGenPO[[#This Row],[Date Gen PO]])</f>
        <v>3</v>
      </c>
      <c r="AB1431" s="192" t="str">
        <f>IF(RawDataGenPO[[#This Row],[GRN-PO date (Day)]]&gt;RawDataGenPO[[#This Row],[Lead time delivery (day)]],"over deliverry","Ontime")</f>
        <v>Ontime</v>
      </c>
      <c r="AC1431" s="195"/>
    </row>
    <row r="1432" spans="1:29" ht="14.25" x14ac:dyDescent="0.25">
      <c r="A1432" s="4">
        <f>ROW()-ROW(RawDataGenPO[[#Headers],[No.]])</f>
        <v>1431</v>
      </c>
      <c r="B1432" s="35" t="s">
        <v>18</v>
      </c>
      <c r="C1432" s="73">
        <v>45891</v>
      </c>
      <c r="F1432" s="73">
        <v>45891</v>
      </c>
      <c r="G1432" s="4" t="s">
        <v>3170</v>
      </c>
      <c r="H1432" s="4" t="s">
        <v>3171</v>
      </c>
      <c r="I1432" s="155">
        <v>45901</v>
      </c>
      <c r="J1432" s="219"/>
      <c r="K1432" s="153">
        <v>60</v>
      </c>
      <c r="L1432" s="4" t="s">
        <v>442</v>
      </c>
      <c r="M1432" s="35" t="s">
        <v>187</v>
      </c>
      <c r="N1432" s="35" t="s">
        <v>47</v>
      </c>
      <c r="O1432" s="3">
        <v>9</v>
      </c>
      <c r="P1432" s="39" t="s">
        <v>3173</v>
      </c>
      <c r="Q1432" s="40">
        <v>10</v>
      </c>
      <c r="R1432" s="4" t="s">
        <v>221</v>
      </c>
      <c r="S1432" s="41">
        <f>RawDataGenPO[[#This Row],[Total price]]/RawDataGenPO[[#This Row],[Qty'']]</f>
        <v>36</v>
      </c>
      <c r="T1432" s="46">
        <v>360</v>
      </c>
      <c r="U1432" s="16"/>
      <c r="V1432" s="35" t="s">
        <v>263</v>
      </c>
      <c r="W1432" s="146" t="s">
        <v>9</v>
      </c>
      <c r="X1432" s="4" t="s">
        <v>3172</v>
      </c>
      <c r="Y1432" s="14">
        <v>45904</v>
      </c>
      <c r="Z1432" s="112"/>
      <c r="AA1432" s="191">
        <f>IF(RawDataGenPO[[#This Row],[Date Gen PO]]="","",RawDataGenPO[[#This Row],[Date recive bill]]-RawDataGenPO[[#This Row],[Date Gen PO]])</f>
        <v>3</v>
      </c>
      <c r="AB1432" s="192" t="str">
        <f>IF(RawDataGenPO[[#This Row],[GRN-PO date (Day)]]&gt;RawDataGenPO[[#This Row],[Lead time delivery (day)]],"over deliverry","Ontime")</f>
        <v>Ontime</v>
      </c>
      <c r="AC1432" s="195"/>
    </row>
    <row r="1433" spans="1:29" ht="14.25" x14ac:dyDescent="0.25">
      <c r="A1433" s="4">
        <f>ROW()-ROW(RawDataGenPO[[#Headers],[No.]])</f>
        <v>1432</v>
      </c>
      <c r="B1433" s="35" t="s">
        <v>18</v>
      </c>
      <c r="C1433" s="73">
        <v>45891</v>
      </c>
      <c r="F1433" s="73">
        <v>45891</v>
      </c>
      <c r="G1433" s="4" t="s">
        <v>3170</v>
      </c>
      <c r="H1433" s="4" t="s">
        <v>3171</v>
      </c>
      <c r="I1433" s="155">
        <v>45901</v>
      </c>
      <c r="J1433" s="219"/>
      <c r="K1433" s="153">
        <v>60</v>
      </c>
      <c r="L1433" s="4" t="s">
        <v>444</v>
      </c>
      <c r="M1433" s="35" t="s">
        <v>187</v>
      </c>
      <c r="N1433" s="35" t="s">
        <v>47</v>
      </c>
      <c r="O1433" s="3">
        <v>10</v>
      </c>
      <c r="P1433" s="39" t="s">
        <v>445</v>
      </c>
      <c r="Q1433" s="40">
        <v>10</v>
      </c>
      <c r="R1433" s="4" t="s">
        <v>221</v>
      </c>
      <c r="S1433" s="41">
        <f>RawDataGenPO[[#This Row],[Total price]]/RawDataGenPO[[#This Row],[Qty'']]</f>
        <v>44</v>
      </c>
      <c r="T1433" s="46">
        <v>440</v>
      </c>
      <c r="U1433" s="16"/>
      <c r="V1433" s="35" t="s">
        <v>263</v>
      </c>
      <c r="W1433" s="146" t="s">
        <v>9</v>
      </c>
      <c r="X1433" s="4" t="s">
        <v>3172</v>
      </c>
      <c r="Y1433" s="14">
        <v>45904</v>
      </c>
      <c r="Z1433" s="112"/>
      <c r="AA1433" s="191">
        <f>IF(RawDataGenPO[[#This Row],[Date Gen PO]]="","",RawDataGenPO[[#This Row],[Date recive bill]]-RawDataGenPO[[#This Row],[Date Gen PO]])</f>
        <v>3</v>
      </c>
      <c r="AB1433" s="192" t="str">
        <f>IF(RawDataGenPO[[#This Row],[GRN-PO date (Day)]]&gt;RawDataGenPO[[#This Row],[Lead time delivery (day)]],"over deliverry","Ontime")</f>
        <v>Ontime</v>
      </c>
      <c r="AC1433" s="195"/>
    </row>
    <row r="1434" spans="1:29" ht="14.25" x14ac:dyDescent="0.25">
      <c r="A1434" s="4">
        <f>ROW()-ROW(RawDataGenPO[[#Headers],[No.]])</f>
        <v>1433</v>
      </c>
      <c r="B1434" s="35" t="s">
        <v>18</v>
      </c>
      <c r="C1434" s="73">
        <v>45891</v>
      </c>
      <c r="F1434" s="73">
        <v>45891</v>
      </c>
      <c r="G1434" s="4" t="s">
        <v>3170</v>
      </c>
      <c r="H1434" s="4" t="s">
        <v>3171</v>
      </c>
      <c r="I1434" s="155">
        <v>45901</v>
      </c>
      <c r="J1434" s="219"/>
      <c r="K1434" s="153">
        <v>60</v>
      </c>
      <c r="L1434" s="4" t="s">
        <v>446</v>
      </c>
      <c r="M1434" s="35" t="s">
        <v>187</v>
      </c>
      <c r="N1434" s="35" t="s">
        <v>47</v>
      </c>
      <c r="O1434" s="3">
        <v>11</v>
      </c>
      <c r="P1434" s="39" t="s">
        <v>447</v>
      </c>
      <c r="Q1434" s="40">
        <v>10</v>
      </c>
      <c r="R1434" s="4" t="s">
        <v>221</v>
      </c>
      <c r="S1434" s="41">
        <f>RawDataGenPO[[#This Row],[Total price]]/RawDataGenPO[[#This Row],[Qty'']]</f>
        <v>55</v>
      </c>
      <c r="T1434" s="46">
        <v>550</v>
      </c>
      <c r="U1434" s="16"/>
      <c r="V1434" s="35" t="s">
        <v>263</v>
      </c>
      <c r="W1434" s="146" t="s">
        <v>9</v>
      </c>
      <c r="X1434" s="4" t="s">
        <v>3172</v>
      </c>
      <c r="Y1434" s="14">
        <v>45904</v>
      </c>
      <c r="Z1434" s="112"/>
      <c r="AA1434" s="191">
        <f>IF(RawDataGenPO[[#This Row],[Date Gen PO]]="","",RawDataGenPO[[#This Row],[Date recive bill]]-RawDataGenPO[[#This Row],[Date Gen PO]])</f>
        <v>3</v>
      </c>
      <c r="AB1434" s="192" t="str">
        <f>IF(RawDataGenPO[[#This Row],[GRN-PO date (Day)]]&gt;RawDataGenPO[[#This Row],[Lead time delivery (day)]],"over deliverry","Ontime")</f>
        <v>Ontime</v>
      </c>
      <c r="AC1434" s="195"/>
    </row>
    <row r="1435" spans="1:29" ht="14.25" x14ac:dyDescent="0.25">
      <c r="A1435" s="4">
        <f>ROW()-ROW(RawDataGenPO[[#Headers],[No.]])</f>
        <v>1434</v>
      </c>
      <c r="B1435" s="35" t="s">
        <v>18</v>
      </c>
      <c r="C1435" s="73">
        <v>45895</v>
      </c>
      <c r="F1435" s="73">
        <v>45895</v>
      </c>
      <c r="G1435" s="4" t="s">
        <v>3174</v>
      </c>
      <c r="H1435" s="4" t="s">
        <v>3175</v>
      </c>
      <c r="I1435" s="155">
        <v>45901</v>
      </c>
      <c r="J1435" s="219"/>
      <c r="K1435" s="153">
        <v>30</v>
      </c>
      <c r="L1435" s="4" t="s">
        <v>2296</v>
      </c>
      <c r="M1435" s="35" t="s">
        <v>309</v>
      </c>
      <c r="N1435" s="35" t="s">
        <v>85</v>
      </c>
      <c r="O1435" s="3">
        <v>1</v>
      </c>
      <c r="P1435" s="39" t="s">
        <v>2069</v>
      </c>
      <c r="Q1435" s="40">
        <v>4</v>
      </c>
      <c r="R1435" s="4" t="s">
        <v>2297</v>
      </c>
      <c r="S1435" s="41">
        <f>RawDataGenPO[[#This Row],[Total price]]/RawDataGenPO[[#This Row],[Qty'']]</f>
        <v>800</v>
      </c>
      <c r="T1435" s="46">
        <v>3200</v>
      </c>
      <c r="U1435" s="16"/>
      <c r="V1435" s="35" t="s">
        <v>2071</v>
      </c>
      <c r="W1435" s="146" t="s">
        <v>9</v>
      </c>
      <c r="X1435" s="4" t="s">
        <v>3176</v>
      </c>
      <c r="Y1435" s="14">
        <v>45906</v>
      </c>
      <c r="Z1435" s="112"/>
      <c r="AA1435" s="191">
        <f>IF(RawDataGenPO[[#This Row],[Date Gen PO]]="","",RawDataGenPO[[#This Row],[Date recive bill]]-RawDataGenPO[[#This Row],[Date Gen PO]])</f>
        <v>5</v>
      </c>
      <c r="AB1435" s="192" t="str">
        <f>IF(RawDataGenPO[[#This Row],[GRN-PO date (Day)]]&gt;RawDataGenPO[[#This Row],[Lead time delivery (day)]],"over deliverry","Ontime")</f>
        <v>Ontime</v>
      </c>
      <c r="AC1435" s="195"/>
    </row>
    <row r="1436" spans="1:29" ht="199.5" x14ac:dyDescent="0.25">
      <c r="A1436" s="4">
        <f>ROW()-ROW(RawDataGenPO[[#Headers],[No.]])</f>
        <v>1435</v>
      </c>
      <c r="B1436" s="35" t="s">
        <v>18</v>
      </c>
      <c r="C1436" s="73">
        <v>45896</v>
      </c>
      <c r="F1436" s="73">
        <v>45896</v>
      </c>
      <c r="G1436" s="4" t="s">
        <v>3177</v>
      </c>
      <c r="H1436" s="4" t="s">
        <v>3178</v>
      </c>
      <c r="I1436" s="155">
        <v>45897</v>
      </c>
      <c r="J1436" s="219"/>
      <c r="K1436" s="153">
        <v>30</v>
      </c>
      <c r="L1436" s="4" t="s">
        <v>193</v>
      </c>
      <c r="M1436" s="35" t="s">
        <v>217</v>
      </c>
      <c r="N1436" s="35" t="s">
        <v>29</v>
      </c>
      <c r="O1436" s="3">
        <v>1</v>
      </c>
      <c r="P1436" s="39" t="s">
        <v>3179</v>
      </c>
      <c r="Q1436" s="40">
        <v>1</v>
      </c>
      <c r="R1436" s="4" t="s">
        <v>1719</v>
      </c>
      <c r="S1436" s="41">
        <f>RawDataGenPO[[#This Row],[Total price]]/RawDataGenPO[[#This Row],[Qty'']]</f>
        <v>320000</v>
      </c>
      <c r="T1436" s="46">
        <v>320000</v>
      </c>
      <c r="U1436" s="16"/>
      <c r="V1436" s="48" t="s">
        <v>3180</v>
      </c>
      <c r="W1436" s="146" t="s">
        <v>9</v>
      </c>
      <c r="X1436" s="4" t="s">
        <v>3181</v>
      </c>
      <c r="Y1436" s="14">
        <v>45902</v>
      </c>
      <c r="Z1436" s="112"/>
      <c r="AA1436" s="191">
        <f>IF(RawDataGenPO[[#This Row],[Date Gen PO]]="","",RawDataGenPO[[#This Row],[Date recive bill]]-RawDataGenPO[[#This Row],[Date Gen PO]])</f>
        <v>5</v>
      </c>
      <c r="AB1436" s="192" t="str">
        <f>IF(RawDataGenPO[[#This Row],[GRN-PO date (Day)]]&gt;RawDataGenPO[[#This Row],[Lead time delivery (day)]],"over deliverry","Ontime")</f>
        <v>Ontime</v>
      </c>
      <c r="AC1436" s="195"/>
    </row>
    <row r="1437" spans="1:29" ht="14.25" x14ac:dyDescent="0.25">
      <c r="A1437" s="4">
        <f>ROW()-ROW(RawDataGenPO[[#Headers],[No.]])</f>
        <v>1436</v>
      </c>
      <c r="B1437" s="35" t="s">
        <v>18</v>
      </c>
      <c r="C1437" s="73">
        <v>45896</v>
      </c>
      <c r="F1437" s="73">
        <v>45896</v>
      </c>
      <c r="G1437" s="4" t="s">
        <v>3182</v>
      </c>
      <c r="H1437" s="4" t="s">
        <v>3183</v>
      </c>
      <c r="I1437" s="155">
        <v>45910</v>
      </c>
      <c r="J1437" s="219"/>
      <c r="K1437" s="153">
        <v>60</v>
      </c>
      <c r="L1437" s="4" t="s">
        <v>193</v>
      </c>
      <c r="M1437" s="35" t="s">
        <v>181</v>
      </c>
      <c r="N1437" s="35" t="s">
        <v>52</v>
      </c>
      <c r="O1437" s="3">
        <v>1</v>
      </c>
      <c r="P1437" s="39" t="s">
        <v>3184</v>
      </c>
      <c r="Q1437" s="40">
        <v>1</v>
      </c>
      <c r="R1437" s="4" t="s">
        <v>2002</v>
      </c>
      <c r="S1437" s="41">
        <f>RawDataGenPO[[#This Row],[Total price]]/RawDataGenPO[[#This Row],[Qty'']]</f>
        <v>31000</v>
      </c>
      <c r="T1437" s="46">
        <v>31000</v>
      </c>
      <c r="U1437" s="16"/>
      <c r="V1437" s="35" t="s">
        <v>3185</v>
      </c>
      <c r="W1437" s="146" t="s">
        <v>9</v>
      </c>
      <c r="X1437" s="4" t="s">
        <v>4217</v>
      </c>
      <c r="Y1437" s="14">
        <v>45968</v>
      </c>
      <c r="Z1437" s="112"/>
      <c r="AA1437" s="191">
        <f>IF(RawDataGenPO[[#This Row],[Date Gen PO]]="","",RawDataGenPO[[#This Row],[Date recive bill]]-RawDataGenPO[[#This Row],[Date Gen PO]])</f>
        <v>58</v>
      </c>
      <c r="AB1437" s="192" t="str">
        <f>IF(RawDataGenPO[[#This Row],[GRN-PO date (Day)]]&gt;RawDataGenPO[[#This Row],[Lead time delivery (day)]],"over deliverry","Ontime")</f>
        <v>Ontime</v>
      </c>
      <c r="AC1437" s="195"/>
    </row>
    <row r="1438" spans="1:29" ht="28.5" x14ac:dyDescent="0.25">
      <c r="A1438" s="4">
        <f>ROW()-ROW(RawDataGenPO[[#Headers],[No.]])</f>
        <v>1437</v>
      </c>
      <c r="B1438" s="35" t="s">
        <v>18</v>
      </c>
      <c r="C1438" s="73">
        <v>45896</v>
      </c>
      <c r="F1438" s="73">
        <v>45896</v>
      </c>
      <c r="G1438" s="4" t="s">
        <v>3182</v>
      </c>
      <c r="H1438" s="4" t="s">
        <v>3183</v>
      </c>
      <c r="I1438" s="155">
        <v>45910</v>
      </c>
      <c r="J1438" s="219"/>
      <c r="K1438" s="153">
        <v>60</v>
      </c>
      <c r="L1438" s="4" t="s">
        <v>193</v>
      </c>
      <c r="M1438" s="35" t="s">
        <v>181</v>
      </c>
      <c r="N1438" s="35" t="s">
        <v>52</v>
      </c>
      <c r="O1438" s="3">
        <v>2</v>
      </c>
      <c r="P1438" s="39" t="s">
        <v>3186</v>
      </c>
      <c r="Q1438" s="40">
        <v>1</v>
      </c>
      <c r="R1438" s="4" t="s">
        <v>2002</v>
      </c>
      <c r="S1438" s="41">
        <f>RawDataGenPO[[#This Row],[Total price]]/RawDataGenPO[[#This Row],[Qty'']]</f>
        <v>23500</v>
      </c>
      <c r="T1438" s="46">
        <v>23500</v>
      </c>
      <c r="U1438" s="16"/>
      <c r="V1438" s="35" t="s">
        <v>3185</v>
      </c>
      <c r="W1438" s="146" t="s">
        <v>9</v>
      </c>
      <c r="X1438" s="4" t="s">
        <v>4217</v>
      </c>
      <c r="Y1438" s="14">
        <v>45968</v>
      </c>
      <c r="Z1438" s="112"/>
      <c r="AA1438" s="191">
        <f>IF(RawDataGenPO[[#This Row],[Date Gen PO]]="","",RawDataGenPO[[#This Row],[Date recive bill]]-RawDataGenPO[[#This Row],[Date Gen PO]])</f>
        <v>58</v>
      </c>
      <c r="AB1438" s="192" t="str">
        <f>IF(RawDataGenPO[[#This Row],[GRN-PO date (Day)]]&gt;RawDataGenPO[[#This Row],[Lead time delivery (day)]],"over deliverry","Ontime")</f>
        <v>Ontime</v>
      </c>
      <c r="AC1438" s="195"/>
    </row>
    <row r="1439" spans="1:29" ht="142.5" x14ac:dyDescent="0.25">
      <c r="A1439" s="4">
        <f>ROW()-ROW(RawDataGenPO[[#Headers],[No.]])</f>
        <v>1438</v>
      </c>
      <c r="B1439" s="35" t="s">
        <v>18</v>
      </c>
      <c r="C1439" s="73">
        <v>45896</v>
      </c>
      <c r="F1439" s="73">
        <v>45896</v>
      </c>
      <c r="G1439" s="4" t="s">
        <v>3187</v>
      </c>
      <c r="H1439" s="4" t="s">
        <v>3188</v>
      </c>
      <c r="I1439" s="155">
        <v>45897</v>
      </c>
      <c r="J1439" s="219"/>
      <c r="K1439" s="153">
        <v>30</v>
      </c>
      <c r="L1439" s="4" t="s">
        <v>1913</v>
      </c>
      <c r="M1439" s="35" t="s">
        <v>168</v>
      </c>
      <c r="N1439" s="35" t="s">
        <v>19</v>
      </c>
      <c r="O1439" s="3">
        <v>3</v>
      </c>
      <c r="P1439" s="39" t="s">
        <v>3189</v>
      </c>
      <c r="Q1439" s="40">
        <v>1</v>
      </c>
      <c r="R1439" s="4" t="s">
        <v>1719</v>
      </c>
      <c r="S1439" s="41">
        <f>RawDataGenPO[[#This Row],[Total price]]/RawDataGenPO[[#This Row],[Qty'']]</f>
        <v>20000</v>
      </c>
      <c r="T1439" s="46">
        <v>20000</v>
      </c>
      <c r="U1439" s="16"/>
      <c r="V1439" s="35" t="s">
        <v>3190</v>
      </c>
      <c r="W1439" s="146" t="s">
        <v>9</v>
      </c>
      <c r="Z1439" s="112"/>
      <c r="AA1439" s="191">
        <f>IF(RawDataGenPO[[#This Row],[Date Gen PO]]="","",RawDataGenPO[[#This Row],[Date recive bill]]-RawDataGenPO[[#This Row],[Date Gen PO]])</f>
        <v>-45897</v>
      </c>
      <c r="AB1439" s="192" t="str">
        <f>IF(RawDataGenPO[[#This Row],[GRN-PO date (Day)]]&gt;RawDataGenPO[[#This Row],[Lead time delivery (day)]],"over deliverry","Ontime")</f>
        <v>Ontime</v>
      </c>
      <c r="AC1439" s="195"/>
    </row>
    <row r="1440" spans="1:29" ht="14.25" x14ac:dyDescent="0.25">
      <c r="A1440" s="4">
        <f>ROW()-ROW(RawDataGenPO[[#Headers],[No.]])</f>
        <v>1439</v>
      </c>
      <c r="B1440" s="35" t="s">
        <v>18</v>
      </c>
      <c r="C1440" s="73">
        <v>45896</v>
      </c>
      <c r="F1440" s="73">
        <v>45896</v>
      </c>
      <c r="G1440" s="4" t="s">
        <v>3191</v>
      </c>
      <c r="H1440" s="4" t="s">
        <v>3192</v>
      </c>
      <c r="I1440" s="155">
        <v>45901</v>
      </c>
      <c r="J1440" s="219"/>
      <c r="K1440" s="153">
        <v>60</v>
      </c>
      <c r="L1440" s="4" t="s">
        <v>193</v>
      </c>
      <c r="M1440" s="35" t="s">
        <v>181</v>
      </c>
      <c r="N1440" s="35" t="s">
        <v>24</v>
      </c>
      <c r="O1440" s="3">
        <v>1</v>
      </c>
      <c r="P1440" s="39" t="s">
        <v>3193</v>
      </c>
      <c r="Q1440" s="40">
        <v>10</v>
      </c>
      <c r="R1440" s="4" t="s">
        <v>221</v>
      </c>
      <c r="S1440" s="41">
        <f>RawDataGenPO[[#This Row],[Total price]]/RawDataGenPO[[#This Row],[Qty'']]</f>
        <v>850</v>
      </c>
      <c r="T1440" s="46">
        <v>8500</v>
      </c>
      <c r="U1440" s="16"/>
      <c r="V1440" s="35" t="s">
        <v>3194</v>
      </c>
      <c r="W1440" s="146" t="s">
        <v>9</v>
      </c>
      <c r="X1440" s="4" t="s">
        <v>4188</v>
      </c>
      <c r="Y1440" s="14">
        <v>45906</v>
      </c>
      <c r="Z1440" s="112"/>
      <c r="AA1440" s="191">
        <f>IF(RawDataGenPO[[#This Row],[Date Gen PO]]="","",RawDataGenPO[[#This Row],[Date recive bill]]-RawDataGenPO[[#This Row],[Date Gen PO]])</f>
        <v>5</v>
      </c>
      <c r="AB1440" s="192" t="str">
        <f>IF(RawDataGenPO[[#This Row],[GRN-PO date (Day)]]&gt;RawDataGenPO[[#This Row],[Lead time delivery (day)]],"over deliverry","Ontime")</f>
        <v>Ontime</v>
      </c>
      <c r="AC1440" s="195"/>
    </row>
    <row r="1441" spans="1:29" ht="14.25" x14ac:dyDescent="0.25">
      <c r="A1441" s="4">
        <f>ROW()-ROW(RawDataGenPO[[#Headers],[No.]])</f>
        <v>1440</v>
      </c>
      <c r="B1441" s="35" t="s">
        <v>18</v>
      </c>
      <c r="C1441" s="73">
        <v>45896</v>
      </c>
      <c r="F1441" s="73">
        <v>45896</v>
      </c>
      <c r="G1441" s="4" t="s">
        <v>3191</v>
      </c>
      <c r="H1441" s="4" t="s">
        <v>3192</v>
      </c>
      <c r="I1441" s="155">
        <v>45901</v>
      </c>
      <c r="J1441" s="219"/>
      <c r="K1441" s="153">
        <v>60</v>
      </c>
      <c r="L1441" s="4" t="s">
        <v>193</v>
      </c>
      <c r="M1441" s="35" t="s">
        <v>181</v>
      </c>
      <c r="N1441" s="35" t="s">
        <v>24</v>
      </c>
      <c r="O1441" s="3">
        <v>2</v>
      </c>
      <c r="P1441" s="39" t="s">
        <v>3195</v>
      </c>
      <c r="Q1441" s="40">
        <v>20</v>
      </c>
      <c r="R1441" s="4" t="s">
        <v>221</v>
      </c>
      <c r="S1441" s="41">
        <f>RawDataGenPO[[#This Row],[Total price]]/RawDataGenPO[[#This Row],[Qty'']]</f>
        <v>850</v>
      </c>
      <c r="T1441" s="46">
        <v>17000</v>
      </c>
      <c r="U1441" s="16"/>
      <c r="V1441" s="35" t="s">
        <v>3194</v>
      </c>
      <c r="W1441" s="146" t="s">
        <v>9</v>
      </c>
      <c r="X1441" s="4" t="s">
        <v>4188</v>
      </c>
      <c r="Y1441" s="14">
        <v>45906</v>
      </c>
      <c r="Z1441" s="112"/>
      <c r="AA1441" s="191">
        <f>IF(RawDataGenPO[[#This Row],[Date Gen PO]]="","",RawDataGenPO[[#This Row],[Date recive bill]]-RawDataGenPO[[#This Row],[Date Gen PO]])</f>
        <v>5</v>
      </c>
      <c r="AB1441" s="192" t="str">
        <f>IF(RawDataGenPO[[#This Row],[GRN-PO date (Day)]]&gt;RawDataGenPO[[#This Row],[Lead time delivery (day)]],"over deliverry","Ontime")</f>
        <v>Ontime</v>
      </c>
      <c r="AC1441" s="195"/>
    </row>
    <row r="1442" spans="1:29" ht="14.25" x14ac:dyDescent="0.25">
      <c r="A1442" s="4">
        <f>ROW()-ROW(RawDataGenPO[[#Headers],[No.]])</f>
        <v>1441</v>
      </c>
      <c r="B1442" s="35" t="s">
        <v>18</v>
      </c>
      <c r="C1442" s="73">
        <v>45896</v>
      </c>
      <c r="F1442" s="73">
        <v>45896</v>
      </c>
      <c r="G1442" s="4" t="s">
        <v>3196</v>
      </c>
      <c r="H1442" s="4" t="s">
        <v>3197</v>
      </c>
      <c r="I1442" s="155">
        <v>45901</v>
      </c>
      <c r="J1442" s="219"/>
      <c r="K1442" s="153">
        <v>30</v>
      </c>
      <c r="L1442" s="4" t="s">
        <v>1273</v>
      </c>
      <c r="M1442" s="35" t="s">
        <v>181</v>
      </c>
      <c r="N1442" s="35" t="s">
        <v>24</v>
      </c>
      <c r="O1442" s="3">
        <v>1</v>
      </c>
      <c r="P1442" s="39" t="s">
        <v>3198</v>
      </c>
      <c r="Q1442" s="40">
        <v>2</v>
      </c>
      <c r="R1442" s="4" t="s">
        <v>221</v>
      </c>
      <c r="S1442" s="41">
        <f>RawDataGenPO[[#This Row],[Total price]]/RawDataGenPO[[#This Row],[Qty'']]</f>
        <v>289</v>
      </c>
      <c r="T1442" s="46">
        <v>578</v>
      </c>
      <c r="U1442" s="16"/>
      <c r="V1442" s="35" t="s">
        <v>358</v>
      </c>
      <c r="W1442" s="146" t="s">
        <v>9</v>
      </c>
      <c r="X1442" s="4" t="s">
        <v>3199</v>
      </c>
      <c r="Y1442" s="14">
        <v>45923</v>
      </c>
      <c r="Z1442" s="112"/>
      <c r="AA1442" s="191">
        <f>IF(RawDataGenPO[[#This Row],[Date Gen PO]]="","",RawDataGenPO[[#This Row],[Date recive bill]]-RawDataGenPO[[#This Row],[Date Gen PO]])</f>
        <v>22</v>
      </c>
      <c r="AB1442" s="192" t="str">
        <f>IF(RawDataGenPO[[#This Row],[GRN-PO date (Day)]]&gt;RawDataGenPO[[#This Row],[Lead time delivery (day)]],"over deliverry","Ontime")</f>
        <v>Ontime</v>
      </c>
      <c r="AC1442" s="195"/>
    </row>
    <row r="1443" spans="1:29" ht="14.25" x14ac:dyDescent="0.25">
      <c r="A1443" s="4">
        <f>ROW()-ROW(RawDataGenPO[[#Headers],[No.]])</f>
        <v>1442</v>
      </c>
      <c r="B1443" s="35" t="s">
        <v>18</v>
      </c>
      <c r="C1443" s="73">
        <v>45896</v>
      </c>
      <c r="F1443" s="73">
        <v>45896</v>
      </c>
      <c r="G1443" s="4" t="s">
        <v>3200</v>
      </c>
      <c r="H1443" s="4" t="s">
        <v>3201</v>
      </c>
      <c r="I1443" s="155">
        <v>45901</v>
      </c>
      <c r="J1443" s="219"/>
      <c r="K1443" s="153">
        <v>60</v>
      </c>
      <c r="L1443" s="4" t="s">
        <v>193</v>
      </c>
      <c r="M1443" s="35" t="s">
        <v>181</v>
      </c>
      <c r="N1443" s="35" t="s">
        <v>24</v>
      </c>
      <c r="O1443" s="3">
        <v>2</v>
      </c>
      <c r="P1443" s="39" t="s">
        <v>3202</v>
      </c>
      <c r="Q1443" s="40">
        <v>2</v>
      </c>
      <c r="R1443" s="4" t="s">
        <v>221</v>
      </c>
      <c r="S1443" s="41">
        <f>RawDataGenPO[[#This Row],[Total price]]/RawDataGenPO[[#This Row],[Qty'']]</f>
        <v>3000</v>
      </c>
      <c r="T1443" s="46">
        <v>6000</v>
      </c>
      <c r="U1443" s="16"/>
      <c r="V1443" s="35" t="s">
        <v>3194</v>
      </c>
      <c r="W1443" s="146" t="s">
        <v>9</v>
      </c>
      <c r="X1443" s="4" t="s">
        <v>3203</v>
      </c>
      <c r="Y1443" s="14">
        <v>45906</v>
      </c>
      <c r="Z1443" s="112"/>
      <c r="AA1443" s="191">
        <f>IF(RawDataGenPO[[#This Row],[Date Gen PO]]="","",RawDataGenPO[[#This Row],[Date recive bill]]-RawDataGenPO[[#This Row],[Date Gen PO]])</f>
        <v>5</v>
      </c>
      <c r="AB1443" s="192" t="str">
        <f>IF(RawDataGenPO[[#This Row],[GRN-PO date (Day)]]&gt;RawDataGenPO[[#This Row],[Lead time delivery (day)]],"over deliverry","Ontime")</f>
        <v>Ontime</v>
      </c>
      <c r="AC1443" s="195"/>
    </row>
    <row r="1444" spans="1:29" ht="14.25" x14ac:dyDescent="0.25">
      <c r="A1444" s="4">
        <f>ROW()-ROW(RawDataGenPO[[#Headers],[No.]])</f>
        <v>1443</v>
      </c>
      <c r="B1444" s="35" t="s">
        <v>18</v>
      </c>
      <c r="C1444" s="73">
        <v>45896</v>
      </c>
      <c r="F1444" s="73">
        <v>45896</v>
      </c>
      <c r="G1444" s="4" t="s">
        <v>3204</v>
      </c>
      <c r="H1444" s="4" t="s">
        <v>3205</v>
      </c>
      <c r="I1444" s="155">
        <v>45901</v>
      </c>
      <c r="J1444" s="219"/>
      <c r="K1444" s="153">
        <v>30</v>
      </c>
      <c r="L1444" s="4" t="s">
        <v>193</v>
      </c>
      <c r="M1444" s="35" t="s">
        <v>128</v>
      </c>
      <c r="N1444" s="35" t="s">
        <v>99</v>
      </c>
      <c r="O1444" s="3">
        <v>1</v>
      </c>
      <c r="P1444" s="39" t="s">
        <v>3206</v>
      </c>
      <c r="Q1444" s="40">
        <v>6</v>
      </c>
      <c r="R1444" s="4" t="s">
        <v>221</v>
      </c>
      <c r="S1444" s="41">
        <f>RawDataGenPO[[#This Row],[Total price]]/RawDataGenPO[[#This Row],[Qty'']]</f>
        <v>1100</v>
      </c>
      <c r="T1444" s="46">
        <v>6600</v>
      </c>
      <c r="U1444" s="16"/>
      <c r="V1444" s="35" t="s">
        <v>3207</v>
      </c>
      <c r="W1444" s="146" t="s">
        <v>9</v>
      </c>
      <c r="X1444" s="4" t="s">
        <v>3208</v>
      </c>
      <c r="Y1444" s="14">
        <v>45903</v>
      </c>
      <c r="Z1444" s="112"/>
      <c r="AA1444" s="191">
        <f>IF(RawDataGenPO[[#This Row],[Date Gen PO]]="","",RawDataGenPO[[#This Row],[Date recive bill]]-RawDataGenPO[[#This Row],[Date Gen PO]])</f>
        <v>2</v>
      </c>
      <c r="AB1444" s="192" t="str">
        <f>IF(RawDataGenPO[[#This Row],[GRN-PO date (Day)]]&gt;RawDataGenPO[[#This Row],[Lead time delivery (day)]],"over deliverry","Ontime")</f>
        <v>Ontime</v>
      </c>
      <c r="AC1444" s="195"/>
    </row>
    <row r="1445" spans="1:29" ht="42.75" x14ac:dyDescent="0.25">
      <c r="A1445" s="4">
        <f>ROW()-ROW(RawDataGenPO[[#Headers],[No.]])</f>
        <v>1444</v>
      </c>
      <c r="B1445" s="35" t="s">
        <v>18</v>
      </c>
      <c r="C1445" s="73">
        <v>45896</v>
      </c>
      <c r="F1445" s="73">
        <v>45896</v>
      </c>
      <c r="G1445" s="4" t="s">
        <v>3209</v>
      </c>
      <c r="H1445" s="4" t="s">
        <v>3210</v>
      </c>
      <c r="I1445" s="155">
        <v>45901</v>
      </c>
      <c r="J1445" s="219"/>
      <c r="K1445" s="153">
        <v>120</v>
      </c>
      <c r="L1445" s="4" t="s">
        <v>489</v>
      </c>
      <c r="M1445" s="35" t="s">
        <v>217</v>
      </c>
      <c r="N1445" s="35" t="s">
        <v>59</v>
      </c>
      <c r="O1445" s="3">
        <v>1</v>
      </c>
      <c r="P1445" s="39" t="s">
        <v>3211</v>
      </c>
      <c r="Q1445" s="40">
        <v>1</v>
      </c>
      <c r="R1445" s="4" t="s">
        <v>1719</v>
      </c>
      <c r="S1445" s="41">
        <f>RawDataGenPO[[#This Row],[Total price]]/RawDataGenPO[[#This Row],[Qty'']]</f>
        <v>10000</v>
      </c>
      <c r="T1445" s="46">
        <v>10000</v>
      </c>
      <c r="U1445" s="16"/>
      <c r="V1445" s="35" t="s">
        <v>892</v>
      </c>
      <c r="W1445" s="146" t="s">
        <v>9</v>
      </c>
      <c r="X1445" s="4" t="s">
        <v>4538</v>
      </c>
      <c r="Y1445" s="14">
        <v>46014</v>
      </c>
      <c r="Z1445" s="112"/>
      <c r="AA1445" s="191">
        <f>IF(RawDataGenPO[[#This Row],[Date Gen PO]]="","",RawDataGenPO[[#This Row],[Date recive bill]]-RawDataGenPO[[#This Row],[Date Gen PO]])</f>
        <v>113</v>
      </c>
      <c r="AB1445" s="192" t="str">
        <f>IF(RawDataGenPO[[#This Row],[GRN-PO date (Day)]]&gt;RawDataGenPO[[#This Row],[Lead time delivery (day)]],"over deliverry","Ontime")</f>
        <v>Ontime</v>
      </c>
      <c r="AC1445" s="195"/>
    </row>
    <row r="1446" spans="1:29" ht="14.25" x14ac:dyDescent="0.25">
      <c r="A1446" s="4">
        <f>ROW()-ROW(RawDataGenPO[[#Headers],[No.]])</f>
        <v>1445</v>
      </c>
      <c r="B1446" s="35" t="s">
        <v>18</v>
      </c>
      <c r="C1446" s="73">
        <v>45896</v>
      </c>
      <c r="F1446" s="73">
        <v>45896</v>
      </c>
      <c r="G1446" s="4" t="s">
        <v>3209</v>
      </c>
      <c r="H1446" s="4" t="s">
        <v>3210</v>
      </c>
      <c r="I1446" s="155">
        <v>45901</v>
      </c>
      <c r="J1446" s="219"/>
      <c r="K1446" s="153">
        <v>60</v>
      </c>
      <c r="L1446" s="4" t="s">
        <v>489</v>
      </c>
      <c r="M1446" s="35" t="s">
        <v>479</v>
      </c>
      <c r="N1446" s="35" t="s">
        <v>36</v>
      </c>
      <c r="O1446" s="3">
        <v>2</v>
      </c>
      <c r="P1446" s="39" t="s">
        <v>3212</v>
      </c>
      <c r="Q1446" s="40">
        <v>1</v>
      </c>
      <c r="R1446" s="4" t="s">
        <v>1719</v>
      </c>
      <c r="S1446" s="41">
        <f>RawDataGenPO[[#This Row],[Total price]]/RawDataGenPO[[#This Row],[Qty'']]</f>
        <v>5000</v>
      </c>
      <c r="T1446" s="46">
        <v>5000</v>
      </c>
      <c r="U1446" s="16"/>
      <c r="V1446" s="35" t="s">
        <v>892</v>
      </c>
      <c r="W1446" s="146" t="s">
        <v>9</v>
      </c>
      <c r="X1446" s="4" t="s">
        <v>4538</v>
      </c>
      <c r="Y1446" s="14">
        <v>46014</v>
      </c>
      <c r="Z1446" s="112"/>
      <c r="AA1446" s="191">
        <f>IF(RawDataGenPO[[#This Row],[Date Gen PO]]="","",RawDataGenPO[[#This Row],[Date recive bill]]-RawDataGenPO[[#This Row],[Date Gen PO]])</f>
        <v>113</v>
      </c>
      <c r="AB1446" s="192" t="str">
        <f>IF(RawDataGenPO[[#This Row],[GRN-PO date (Day)]]&gt;RawDataGenPO[[#This Row],[Lead time delivery (day)]],"over deliverry","Ontime")</f>
        <v>over deliverry</v>
      </c>
      <c r="AC1446" s="195"/>
    </row>
    <row r="1447" spans="1:29" ht="14.25" x14ac:dyDescent="0.25">
      <c r="A1447" s="4">
        <f>ROW()-ROW(RawDataGenPO[[#Headers],[No.]])</f>
        <v>1446</v>
      </c>
      <c r="B1447" s="35" t="s">
        <v>18</v>
      </c>
      <c r="C1447" s="73">
        <v>45896</v>
      </c>
      <c r="F1447" s="73">
        <v>45896</v>
      </c>
      <c r="G1447" s="4" t="s">
        <v>3209</v>
      </c>
      <c r="H1447" s="4" t="s">
        <v>3210</v>
      </c>
      <c r="I1447" s="155">
        <v>45901</v>
      </c>
      <c r="J1447" s="219"/>
      <c r="K1447" s="153">
        <v>60</v>
      </c>
      <c r="L1447" s="4" t="s">
        <v>489</v>
      </c>
      <c r="M1447" s="35" t="s">
        <v>479</v>
      </c>
      <c r="N1447" s="35" t="s">
        <v>36</v>
      </c>
      <c r="O1447" s="3">
        <v>3</v>
      </c>
      <c r="P1447" s="39" t="s">
        <v>3213</v>
      </c>
      <c r="Q1447" s="40">
        <v>1</v>
      </c>
      <c r="R1447" s="4" t="s">
        <v>1719</v>
      </c>
      <c r="S1447" s="41">
        <f>RawDataGenPO[[#This Row],[Total price]]/RawDataGenPO[[#This Row],[Qty'']]</f>
        <v>10000</v>
      </c>
      <c r="T1447" s="46">
        <v>10000</v>
      </c>
      <c r="U1447" s="16"/>
      <c r="V1447" s="35" t="s">
        <v>892</v>
      </c>
      <c r="W1447" s="146" t="s">
        <v>9</v>
      </c>
      <c r="X1447" s="4" t="s">
        <v>4620</v>
      </c>
      <c r="Y1447" s="14">
        <v>46043</v>
      </c>
      <c r="Z1447" s="112"/>
      <c r="AA1447" s="191">
        <f>IF(RawDataGenPO[[#This Row],[Date Gen PO]]="","",RawDataGenPO[[#This Row],[Date recive bill]]-RawDataGenPO[[#This Row],[Date Gen PO]])</f>
        <v>142</v>
      </c>
      <c r="AB1447" s="192" t="str">
        <f>IF(RawDataGenPO[[#This Row],[GRN-PO date (Day)]]&gt;RawDataGenPO[[#This Row],[Lead time delivery (day)]],"over deliverry","Ontime")</f>
        <v>over deliverry</v>
      </c>
      <c r="AC1447" s="195"/>
    </row>
    <row r="1448" spans="1:29" ht="14.25" x14ac:dyDescent="0.25">
      <c r="A1448" s="4">
        <f>ROW()-ROW(RawDataGenPO[[#Headers],[No.]])</f>
        <v>1447</v>
      </c>
      <c r="B1448" s="35" t="s">
        <v>18</v>
      </c>
      <c r="C1448" s="73">
        <v>45896</v>
      </c>
      <c r="F1448" s="73">
        <v>45896</v>
      </c>
      <c r="G1448" s="4" t="s">
        <v>3214</v>
      </c>
      <c r="H1448" s="4" t="s">
        <v>3215</v>
      </c>
      <c r="I1448" s="155">
        <v>45901</v>
      </c>
      <c r="J1448" s="219"/>
      <c r="K1448" s="153">
        <v>60</v>
      </c>
      <c r="L1448" s="4" t="s">
        <v>145</v>
      </c>
      <c r="M1448" s="35" t="s">
        <v>30</v>
      </c>
      <c r="N1448" s="35" t="s">
        <v>30</v>
      </c>
      <c r="O1448" s="3">
        <v>1</v>
      </c>
      <c r="P1448" s="39" t="s">
        <v>3216</v>
      </c>
      <c r="Q1448" s="40">
        <v>2</v>
      </c>
      <c r="R1448" s="4" t="s">
        <v>221</v>
      </c>
      <c r="S1448" s="41">
        <f>RawDataGenPO[[#This Row],[Total price]]/RawDataGenPO[[#This Row],[Qty'']]</f>
        <v>1200</v>
      </c>
      <c r="T1448" s="46">
        <v>2400</v>
      </c>
      <c r="U1448" s="16"/>
      <c r="V1448" s="35" t="s">
        <v>170</v>
      </c>
      <c r="W1448" s="146" t="s">
        <v>9</v>
      </c>
      <c r="X1448" s="4" t="s">
        <v>3217</v>
      </c>
      <c r="Y1448" s="14">
        <v>45932</v>
      </c>
      <c r="Z1448" s="112"/>
      <c r="AA1448" s="191">
        <f>IF(RawDataGenPO[[#This Row],[Date Gen PO]]="","",RawDataGenPO[[#This Row],[Date recive bill]]-RawDataGenPO[[#This Row],[Date Gen PO]])</f>
        <v>31</v>
      </c>
      <c r="AB1448" s="192" t="str">
        <f>IF(RawDataGenPO[[#This Row],[GRN-PO date (Day)]]&gt;RawDataGenPO[[#This Row],[Lead time delivery (day)]],"over deliverry","Ontime")</f>
        <v>Ontime</v>
      </c>
      <c r="AC1448" s="195"/>
    </row>
    <row r="1449" spans="1:29" ht="14.25" x14ac:dyDescent="0.25">
      <c r="A1449" s="4">
        <f>ROW()-ROW(RawDataGenPO[[#Headers],[No.]])</f>
        <v>1448</v>
      </c>
      <c r="B1449" s="35" t="s">
        <v>18</v>
      </c>
      <c r="C1449" s="73">
        <v>45896</v>
      </c>
      <c r="F1449" s="73">
        <v>45896</v>
      </c>
      <c r="G1449" s="4" t="s">
        <v>3214</v>
      </c>
      <c r="H1449" s="4" t="s">
        <v>3215</v>
      </c>
      <c r="I1449" s="155">
        <v>45901</v>
      </c>
      <c r="J1449" s="219"/>
      <c r="K1449" s="153">
        <v>60</v>
      </c>
      <c r="L1449" s="4" t="s">
        <v>145</v>
      </c>
      <c r="M1449" s="35" t="s">
        <v>30</v>
      </c>
      <c r="N1449" s="35" t="s">
        <v>30</v>
      </c>
      <c r="O1449" s="3">
        <v>2</v>
      </c>
      <c r="P1449" s="39" t="s">
        <v>1270</v>
      </c>
      <c r="Q1449" s="40">
        <v>1</v>
      </c>
      <c r="R1449" s="4" t="s">
        <v>1719</v>
      </c>
      <c r="S1449" s="41">
        <f>RawDataGenPO[[#This Row],[Total price]]/RawDataGenPO[[#This Row],[Qty'']]</f>
        <v>200</v>
      </c>
      <c r="T1449" s="46">
        <v>200</v>
      </c>
      <c r="U1449" s="16"/>
      <c r="V1449" s="35" t="s">
        <v>170</v>
      </c>
      <c r="W1449" s="146" t="s">
        <v>9</v>
      </c>
      <c r="X1449" s="4" t="s">
        <v>3217</v>
      </c>
      <c r="Y1449" s="14">
        <v>45932</v>
      </c>
      <c r="Z1449" s="112"/>
      <c r="AA1449" s="191">
        <f>IF(RawDataGenPO[[#This Row],[Date Gen PO]]="","",RawDataGenPO[[#This Row],[Date recive bill]]-RawDataGenPO[[#This Row],[Date Gen PO]])</f>
        <v>31</v>
      </c>
      <c r="AB1449" s="192" t="str">
        <f>IF(RawDataGenPO[[#This Row],[GRN-PO date (Day)]]&gt;RawDataGenPO[[#This Row],[Lead time delivery (day)]],"over deliverry","Ontime")</f>
        <v>Ontime</v>
      </c>
      <c r="AC1449" s="195"/>
    </row>
    <row r="1450" spans="1:29" ht="28.5" x14ac:dyDescent="0.25">
      <c r="A1450" s="4">
        <f>ROW()-ROW(RawDataGenPO[[#Headers],[No.]])</f>
        <v>1449</v>
      </c>
      <c r="B1450" s="35" t="s">
        <v>18</v>
      </c>
      <c r="C1450" s="73">
        <v>45896</v>
      </c>
      <c r="F1450" s="73">
        <v>45896</v>
      </c>
      <c r="G1450" s="4" t="s">
        <v>3218</v>
      </c>
      <c r="H1450" s="4" t="s">
        <v>3219</v>
      </c>
      <c r="I1450" s="155">
        <v>45901</v>
      </c>
      <c r="J1450" s="219"/>
      <c r="K1450" s="153">
        <v>60</v>
      </c>
      <c r="L1450" s="4" t="s">
        <v>145</v>
      </c>
      <c r="M1450" s="35" t="s">
        <v>30</v>
      </c>
      <c r="N1450" s="35" t="s">
        <v>30</v>
      </c>
      <c r="O1450" s="3">
        <v>1</v>
      </c>
      <c r="P1450" s="39" t="s">
        <v>3220</v>
      </c>
      <c r="Q1450" s="40">
        <v>2</v>
      </c>
      <c r="R1450" s="4" t="s">
        <v>221</v>
      </c>
      <c r="S1450" s="41">
        <f>RawDataGenPO[[#This Row],[Total price]]/RawDataGenPO[[#This Row],[Qty'']]</f>
        <v>1350</v>
      </c>
      <c r="T1450" s="46">
        <v>2700</v>
      </c>
      <c r="U1450" s="16"/>
      <c r="V1450" s="35" t="s">
        <v>3221</v>
      </c>
      <c r="W1450" s="146" t="s">
        <v>9</v>
      </c>
      <c r="X1450" s="4" t="s">
        <v>3222</v>
      </c>
      <c r="Y1450" s="14">
        <v>45923</v>
      </c>
      <c r="Z1450" s="112"/>
      <c r="AA1450" s="191">
        <f>IF(RawDataGenPO[[#This Row],[Date Gen PO]]="","",RawDataGenPO[[#This Row],[Date recive bill]]-RawDataGenPO[[#This Row],[Date Gen PO]])</f>
        <v>22</v>
      </c>
      <c r="AB1450" s="192" t="str">
        <f>IF(RawDataGenPO[[#This Row],[GRN-PO date (Day)]]&gt;RawDataGenPO[[#This Row],[Lead time delivery (day)]],"over deliverry","Ontime")</f>
        <v>Ontime</v>
      </c>
      <c r="AC1450" s="195"/>
    </row>
    <row r="1451" spans="1:29" ht="14.25" x14ac:dyDescent="0.25">
      <c r="A1451" s="4">
        <f>ROW()-ROW(RawDataGenPO[[#Headers],[No.]])</f>
        <v>1450</v>
      </c>
      <c r="B1451" s="35" t="s">
        <v>18</v>
      </c>
      <c r="C1451" s="73">
        <v>45896</v>
      </c>
      <c r="F1451" s="73">
        <v>45896</v>
      </c>
      <c r="G1451" s="4" t="s">
        <v>3223</v>
      </c>
      <c r="H1451" s="4" t="s">
        <v>3224</v>
      </c>
      <c r="I1451" s="155">
        <v>45901</v>
      </c>
      <c r="J1451" s="219"/>
      <c r="K1451" s="153">
        <v>30</v>
      </c>
      <c r="L1451" s="4" t="s">
        <v>193</v>
      </c>
      <c r="M1451" s="35" t="s">
        <v>30</v>
      </c>
      <c r="N1451" s="35" t="s">
        <v>28</v>
      </c>
      <c r="O1451" s="3">
        <v>1</v>
      </c>
      <c r="P1451" s="39" t="s">
        <v>3225</v>
      </c>
      <c r="Q1451" s="40">
        <v>2</v>
      </c>
      <c r="R1451" s="4" t="s">
        <v>221</v>
      </c>
      <c r="S1451" s="41">
        <f>RawDataGenPO[[#This Row],[Total price]]/RawDataGenPO[[#This Row],[Qty'']]</f>
        <v>3780</v>
      </c>
      <c r="T1451" s="46">
        <v>7560</v>
      </c>
      <c r="U1451" s="16"/>
      <c r="V1451" s="35" t="s">
        <v>3226</v>
      </c>
      <c r="W1451" s="146" t="s">
        <v>9</v>
      </c>
      <c r="X1451" s="4" t="s">
        <v>3227</v>
      </c>
      <c r="Y1451" s="14">
        <v>45923</v>
      </c>
      <c r="Z1451" s="112"/>
      <c r="AA1451" s="191">
        <f>IF(RawDataGenPO[[#This Row],[Date Gen PO]]="","",RawDataGenPO[[#This Row],[Date recive bill]]-RawDataGenPO[[#This Row],[Date Gen PO]])</f>
        <v>22</v>
      </c>
      <c r="AB1451" s="192" t="str">
        <f>IF(RawDataGenPO[[#This Row],[GRN-PO date (Day)]]&gt;RawDataGenPO[[#This Row],[Lead time delivery (day)]],"over deliverry","Ontime")</f>
        <v>Ontime</v>
      </c>
      <c r="AC1451" s="195"/>
    </row>
    <row r="1452" spans="1:29" ht="14.25" x14ac:dyDescent="0.25">
      <c r="A1452" s="4">
        <f>ROW()-ROW(RawDataGenPO[[#Headers],[No.]])</f>
        <v>1451</v>
      </c>
      <c r="B1452" s="35" t="s">
        <v>16</v>
      </c>
      <c r="C1452" s="73">
        <v>45904</v>
      </c>
      <c r="F1452" s="38">
        <v>45904</v>
      </c>
      <c r="G1452" s="4" t="s">
        <v>3228</v>
      </c>
      <c r="H1452" s="4" t="s">
        <v>3229</v>
      </c>
      <c r="I1452" s="155">
        <v>45916</v>
      </c>
      <c r="J1452" s="219"/>
      <c r="K1452" s="153">
        <v>60</v>
      </c>
      <c r="L1452" s="4" t="s">
        <v>308</v>
      </c>
      <c r="M1452" s="35" t="s">
        <v>30</v>
      </c>
      <c r="N1452" s="35" t="s">
        <v>34</v>
      </c>
      <c r="O1452" s="3">
        <v>1</v>
      </c>
      <c r="P1452" s="39" t="s">
        <v>3230</v>
      </c>
      <c r="Q1452" s="40">
        <v>1</v>
      </c>
      <c r="R1452" s="4" t="s">
        <v>221</v>
      </c>
      <c r="S1452" s="41">
        <f>RawDataGenPO[[#This Row],[Total price]]/RawDataGenPO[[#This Row],[Qty'']]</f>
        <v>18500</v>
      </c>
      <c r="T1452" s="46">
        <v>18500</v>
      </c>
      <c r="U1452" s="16"/>
      <c r="V1452" s="35" t="s">
        <v>3231</v>
      </c>
      <c r="W1452" s="146" t="s">
        <v>9</v>
      </c>
      <c r="X1452" s="4" t="s">
        <v>4182</v>
      </c>
      <c r="Y1452" s="14">
        <v>45954</v>
      </c>
      <c r="Z1452" s="112"/>
      <c r="AA1452" s="191">
        <f>IF(RawDataGenPO[[#This Row],[Date Gen PO]]="","",RawDataGenPO[[#This Row],[Date recive bill]]-RawDataGenPO[[#This Row],[Date Gen PO]])</f>
        <v>38</v>
      </c>
      <c r="AB1452" s="192" t="str">
        <f>IF(RawDataGenPO[[#This Row],[GRN-PO date (Day)]]&gt;RawDataGenPO[[#This Row],[Lead time delivery (day)]],"over deliverry","Ontime")</f>
        <v>Ontime</v>
      </c>
      <c r="AC1452" s="195"/>
    </row>
    <row r="1453" spans="1:29" ht="14.25" x14ac:dyDescent="0.25">
      <c r="A1453" s="4">
        <f>ROW()-ROW(RawDataGenPO[[#Headers],[No.]])</f>
        <v>1452</v>
      </c>
      <c r="B1453" s="35" t="s">
        <v>16</v>
      </c>
      <c r="C1453" s="73">
        <v>45904</v>
      </c>
      <c r="F1453" s="38">
        <v>45904</v>
      </c>
      <c r="G1453" s="4" t="s">
        <v>3228</v>
      </c>
      <c r="H1453" s="4" t="s">
        <v>3229</v>
      </c>
      <c r="I1453" s="155">
        <v>45916</v>
      </c>
      <c r="J1453" s="219"/>
      <c r="K1453" s="153">
        <v>60</v>
      </c>
      <c r="L1453" s="4" t="s">
        <v>308</v>
      </c>
      <c r="M1453" s="35" t="s">
        <v>30</v>
      </c>
      <c r="N1453" s="35" t="s">
        <v>34</v>
      </c>
      <c r="O1453" s="3">
        <v>2</v>
      </c>
      <c r="P1453" s="39" t="s">
        <v>3230</v>
      </c>
      <c r="Q1453" s="40">
        <v>1</v>
      </c>
      <c r="R1453" s="4" t="s">
        <v>221</v>
      </c>
      <c r="S1453" s="41">
        <f>RawDataGenPO[[#This Row],[Total price]]/RawDataGenPO[[#This Row],[Qty'']]</f>
        <v>18500</v>
      </c>
      <c r="T1453" s="46">
        <v>18500</v>
      </c>
      <c r="U1453" s="16"/>
      <c r="V1453" s="35" t="s">
        <v>3231</v>
      </c>
      <c r="W1453" s="146" t="s">
        <v>9</v>
      </c>
      <c r="X1453" s="4" t="s">
        <v>4182</v>
      </c>
      <c r="Y1453" s="14">
        <v>45954</v>
      </c>
      <c r="Z1453" s="112"/>
      <c r="AA1453" s="191">
        <f>IF(RawDataGenPO[[#This Row],[Date Gen PO]]="","",RawDataGenPO[[#This Row],[Date recive bill]]-RawDataGenPO[[#This Row],[Date Gen PO]])</f>
        <v>38</v>
      </c>
      <c r="AB1453" s="192" t="str">
        <f>IF(RawDataGenPO[[#This Row],[GRN-PO date (Day)]]&gt;RawDataGenPO[[#This Row],[Lead time delivery (day)]],"over deliverry","Ontime")</f>
        <v>Ontime</v>
      </c>
      <c r="AC1453" s="195"/>
    </row>
    <row r="1454" spans="1:29" ht="14.25" x14ac:dyDescent="0.25">
      <c r="A1454" s="4">
        <f>ROW()-ROW(RawDataGenPO[[#Headers],[No.]])</f>
        <v>1453</v>
      </c>
      <c r="B1454" s="35" t="s">
        <v>16</v>
      </c>
      <c r="C1454" s="73">
        <v>45904</v>
      </c>
      <c r="F1454" s="38">
        <v>45904</v>
      </c>
      <c r="G1454" s="4" t="s">
        <v>3228</v>
      </c>
      <c r="H1454" s="4" t="s">
        <v>3229</v>
      </c>
      <c r="I1454" s="155">
        <v>45916</v>
      </c>
      <c r="J1454" s="219"/>
      <c r="K1454" s="153">
        <v>60</v>
      </c>
      <c r="L1454" s="4" t="s">
        <v>308</v>
      </c>
      <c r="M1454" s="35" t="s">
        <v>30</v>
      </c>
      <c r="N1454" s="35" t="s">
        <v>34</v>
      </c>
      <c r="O1454" s="3">
        <v>3</v>
      </c>
      <c r="P1454" s="39" t="s">
        <v>3230</v>
      </c>
      <c r="Q1454" s="40">
        <v>1</v>
      </c>
      <c r="R1454" s="4" t="s">
        <v>221</v>
      </c>
      <c r="S1454" s="41">
        <f>RawDataGenPO[[#This Row],[Total price]]/RawDataGenPO[[#This Row],[Qty'']]</f>
        <v>18500</v>
      </c>
      <c r="T1454" s="46">
        <v>18500</v>
      </c>
      <c r="U1454" s="16"/>
      <c r="V1454" s="35" t="s">
        <v>3231</v>
      </c>
      <c r="W1454" s="146" t="s">
        <v>9</v>
      </c>
      <c r="X1454" s="4" t="s">
        <v>4182</v>
      </c>
      <c r="Y1454" s="14">
        <v>45954</v>
      </c>
      <c r="Z1454" s="112"/>
      <c r="AA1454" s="191">
        <f>IF(RawDataGenPO[[#This Row],[Date Gen PO]]="","",RawDataGenPO[[#This Row],[Date recive bill]]-RawDataGenPO[[#This Row],[Date Gen PO]])</f>
        <v>38</v>
      </c>
      <c r="AB1454" s="192" t="str">
        <f>IF(RawDataGenPO[[#This Row],[GRN-PO date (Day)]]&gt;RawDataGenPO[[#This Row],[Lead time delivery (day)]],"over deliverry","Ontime")</f>
        <v>Ontime</v>
      </c>
      <c r="AC1454" s="195"/>
    </row>
    <row r="1455" spans="1:29" ht="14.25" x14ac:dyDescent="0.25">
      <c r="A1455" s="4">
        <f>ROW()-ROW(RawDataGenPO[[#Headers],[No.]])</f>
        <v>1454</v>
      </c>
      <c r="B1455" s="35" t="s">
        <v>16</v>
      </c>
      <c r="C1455" s="73">
        <v>45904</v>
      </c>
      <c r="F1455" s="38">
        <v>45904</v>
      </c>
      <c r="G1455" s="4" t="s">
        <v>3228</v>
      </c>
      <c r="H1455" s="4" t="s">
        <v>3229</v>
      </c>
      <c r="I1455" s="155">
        <v>45916</v>
      </c>
      <c r="J1455" s="219"/>
      <c r="K1455" s="153">
        <v>60</v>
      </c>
      <c r="L1455" s="4" t="s">
        <v>308</v>
      </c>
      <c r="M1455" s="35" t="s">
        <v>30</v>
      </c>
      <c r="N1455" s="35" t="s">
        <v>34</v>
      </c>
      <c r="O1455" s="3">
        <v>4</v>
      </c>
      <c r="P1455" s="39" t="s">
        <v>3230</v>
      </c>
      <c r="Q1455" s="40">
        <v>1</v>
      </c>
      <c r="R1455" s="4" t="s">
        <v>221</v>
      </c>
      <c r="S1455" s="41">
        <f>RawDataGenPO[[#This Row],[Total price]]/RawDataGenPO[[#This Row],[Qty'']]</f>
        <v>18500</v>
      </c>
      <c r="T1455" s="46">
        <v>18500</v>
      </c>
      <c r="U1455" s="16"/>
      <c r="V1455" s="35" t="s">
        <v>3231</v>
      </c>
      <c r="W1455" s="146" t="s">
        <v>9</v>
      </c>
      <c r="X1455" s="4" t="s">
        <v>4182</v>
      </c>
      <c r="Y1455" s="14">
        <v>45954</v>
      </c>
      <c r="Z1455" s="112"/>
      <c r="AA1455" s="191">
        <f>IF(RawDataGenPO[[#This Row],[Date Gen PO]]="","",RawDataGenPO[[#This Row],[Date recive bill]]-RawDataGenPO[[#This Row],[Date Gen PO]])</f>
        <v>38</v>
      </c>
      <c r="AB1455" s="192" t="str">
        <f>IF(RawDataGenPO[[#This Row],[GRN-PO date (Day)]]&gt;RawDataGenPO[[#This Row],[Lead time delivery (day)]],"over deliverry","Ontime")</f>
        <v>Ontime</v>
      </c>
      <c r="AC1455" s="195"/>
    </row>
    <row r="1456" spans="1:29" ht="14.25" x14ac:dyDescent="0.25">
      <c r="A1456" s="4">
        <f>ROW()-ROW(RawDataGenPO[[#Headers],[No.]])</f>
        <v>1455</v>
      </c>
      <c r="B1456" s="35" t="s">
        <v>16</v>
      </c>
      <c r="C1456" s="73">
        <v>45904</v>
      </c>
      <c r="F1456" s="38">
        <v>45904</v>
      </c>
      <c r="G1456" s="4" t="s">
        <v>3228</v>
      </c>
      <c r="H1456" s="4" t="s">
        <v>3229</v>
      </c>
      <c r="I1456" s="155">
        <v>45916</v>
      </c>
      <c r="J1456" s="219"/>
      <c r="K1456" s="153">
        <v>60</v>
      </c>
      <c r="L1456" s="4" t="s">
        <v>308</v>
      </c>
      <c r="M1456" s="35" t="s">
        <v>30</v>
      </c>
      <c r="N1456" s="35" t="s">
        <v>34</v>
      </c>
      <c r="O1456" s="3">
        <v>5</v>
      </c>
      <c r="P1456" s="286" t="s">
        <v>3232</v>
      </c>
      <c r="Q1456" s="40">
        <v>1</v>
      </c>
      <c r="R1456" s="4" t="s">
        <v>221</v>
      </c>
      <c r="S1456" s="41">
        <f>RawDataGenPO[[#This Row],[Total price]]/RawDataGenPO[[#This Row],[Qty'']]</f>
        <v>3100</v>
      </c>
      <c r="T1456" s="46">
        <v>3100</v>
      </c>
      <c r="U1456" s="16"/>
      <c r="V1456" s="35" t="s">
        <v>3231</v>
      </c>
      <c r="W1456" s="146" t="s">
        <v>9</v>
      </c>
      <c r="X1456" s="4" t="s">
        <v>4182</v>
      </c>
      <c r="Y1456" s="14">
        <v>45954</v>
      </c>
      <c r="Z1456" s="112"/>
      <c r="AA1456" s="191">
        <f>IF(RawDataGenPO[[#This Row],[Date Gen PO]]="","",RawDataGenPO[[#This Row],[Date recive bill]]-RawDataGenPO[[#This Row],[Date Gen PO]])</f>
        <v>38</v>
      </c>
      <c r="AB1456" s="192" t="str">
        <f>IF(RawDataGenPO[[#This Row],[GRN-PO date (Day)]]&gt;RawDataGenPO[[#This Row],[Lead time delivery (day)]],"over deliverry","Ontime")</f>
        <v>Ontime</v>
      </c>
      <c r="AC1456" s="195"/>
    </row>
    <row r="1457" spans="1:29" ht="14.25" x14ac:dyDescent="0.25">
      <c r="A1457" s="4">
        <f>ROW()-ROW(RawDataGenPO[[#Headers],[No.]])</f>
        <v>1456</v>
      </c>
      <c r="B1457" s="35" t="s">
        <v>16</v>
      </c>
      <c r="C1457" s="73">
        <v>45904</v>
      </c>
      <c r="F1457" s="38">
        <v>45904</v>
      </c>
      <c r="G1457" s="4" t="s">
        <v>3228</v>
      </c>
      <c r="H1457" s="4" t="s">
        <v>3229</v>
      </c>
      <c r="I1457" s="155">
        <v>45916</v>
      </c>
      <c r="J1457" s="219"/>
      <c r="K1457" s="153">
        <v>60</v>
      </c>
      <c r="L1457" s="4" t="s">
        <v>308</v>
      </c>
      <c r="M1457" s="35" t="s">
        <v>30</v>
      </c>
      <c r="N1457" s="35" t="s">
        <v>34</v>
      </c>
      <c r="O1457" s="3">
        <v>6</v>
      </c>
      <c r="P1457" s="99" t="s">
        <v>3232</v>
      </c>
      <c r="Q1457" s="40">
        <v>1</v>
      </c>
      <c r="R1457" s="4" t="s">
        <v>221</v>
      </c>
      <c r="S1457" s="41">
        <f>RawDataGenPO[[#This Row],[Total price]]/RawDataGenPO[[#This Row],[Qty'']]</f>
        <v>3100</v>
      </c>
      <c r="T1457" s="46">
        <v>3100</v>
      </c>
      <c r="U1457" s="16"/>
      <c r="V1457" s="35" t="s">
        <v>3231</v>
      </c>
      <c r="W1457" s="146" t="s">
        <v>9</v>
      </c>
      <c r="X1457" s="4" t="s">
        <v>4182</v>
      </c>
      <c r="Y1457" s="14">
        <v>45954</v>
      </c>
      <c r="Z1457" s="112"/>
      <c r="AA1457" s="191">
        <f>IF(RawDataGenPO[[#This Row],[Date Gen PO]]="","",RawDataGenPO[[#This Row],[Date recive bill]]-RawDataGenPO[[#This Row],[Date Gen PO]])</f>
        <v>38</v>
      </c>
      <c r="AB1457" s="192" t="str">
        <f>IF(RawDataGenPO[[#This Row],[GRN-PO date (Day)]]&gt;RawDataGenPO[[#This Row],[Lead time delivery (day)]],"over deliverry","Ontime")</f>
        <v>Ontime</v>
      </c>
      <c r="AC1457" s="195"/>
    </row>
    <row r="1458" spans="1:29" ht="14.25" x14ac:dyDescent="0.25">
      <c r="A1458" s="4">
        <f>ROW()-ROW(RawDataGenPO[[#Headers],[No.]])</f>
        <v>1457</v>
      </c>
      <c r="B1458" s="35" t="s">
        <v>16</v>
      </c>
      <c r="C1458" s="73">
        <v>45904</v>
      </c>
      <c r="F1458" s="38">
        <v>45904</v>
      </c>
      <c r="G1458" s="4" t="s">
        <v>3228</v>
      </c>
      <c r="H1458" s="4" t="s">
        <v>3229</v>
      </c>
      <c r="I1458" s="155">
        <v>45916</v>
      </c>
      <c r="J1458" s="219"/>
      <c r="K1458" s="153">
        <v>60</v>
      </c>
      <c r="L1458" s="4" t="s">
        <v>308</v>
      </c>
      <c r="M1458" s="35" t="s">
        <v>30</v>
      </c>
      <c r="N1458" s="35" t="s">
        <v>34</v>
      </c>
      <c r="O1458" s="3">
        <v>8</v>
      </c>
      <c r="P1458" s="99" t="s">
        <v>3232</v>
      </c>
      <c r="Q1458" s="40">
        <v>1</v>
      </c>
      <c r="R1458" s="4" t="s">
        <v>221</v>
      </c>
      <c r="S1458" s="41">
        <f>RawDataGenPO[[#This Row],[Total price]]/RawDataGenPO[[#This Row],[Qty'']]</f>
        <v>3100</v>
      </c>
      <c r="T1458" s="46">
        <v>3100</v>
      </c>
      <c r="U1458" s="16"/>
      <c r="V1458" s="35" t="s">
        <v>3231</v>
      </c>
      <c r="W1458" s="146" t="s">
        <v>9</v>
      </c>
      <c r="X1458" s="4" t="s">
        <v>4182</v>
      </c>
      <c r="Y1458" s="14">
        <v>45954</v>
      </c>
      <c r="Z1458" s="112"/>
      <c r="AA1458" s="191">
        <f>IF(RawDataGenPO[[#This Row],[Date Gen PO]]="","",RawDataGenPO[[#This Row],[Date recive bill]]-RawDataGenPO[[#This Row],[Date Gen PO]])</f>
        <v>38</v>
      </c>
      <c r="AB1458" s="192" t="str">
        <f>IF(RawDataGenPO[[#This Row],[GRN-PO date (Day)]]&gt;RawDataGenPO[[#This Row],[Lead time delivery (day)]],"over deliverry","Ontime")</f>
        <v>Ontime</v>
      </c>
      <c r="AC1458" s="195"/>
    </row>
    <row r="1459" spans="1:29" ht="14.25" x14ac:dyDescent="0.25">
      <c r="A1459" s="4">
        <f>ROW()-ROW(RawDataGenPO[[#Headers],[No.]])</f>
        <v>1458</v>
      </c>
      <c r="B1459" s="35" t="s">
        <v>16</v>
      </c>
      <c r="C1459" s="73">
        <v>45904</v>
      </c>
      <c r="F1459" s="38">
        <v>45904</v>
      </c>
      <c r="G1459" s="4" t="s">
        <v>3228</v>
      </c>
      <c r="H1459" s="4" t="s">
        <v>3229</v>
      </c>
      <c r="I1459" s="155">
        <v>45916</v>
      </c>
      <c r="J1459" s="219"/>
      <c r="K1459" s="153">
        <v>60</v>
      </c>
      <c r="L1459" s="4" t="s">
        <v>308</v>
      </c>
      <c r="M1459" s="35" t="s">
        <v>30</v>
      </c>
      <c r="N1459" s="35" t="s">
        <v>34</v>
      </c>
      <c r="O1459" s="3">
        <v>9</v>
      </c>
      <c r="P1459" s="99" t="s">
        <v>3232</v>
      </c>
      <c r="Q1459" s="40">
        <v>1</v>
      </c>
      <c r="R1459" s="4" t="s">
        <v>221</v>
      </c>
      <c r="S1459" s="41">
        <f>RawDataGenPO[[#This Row],[Total price]]/RawDataGenPO[[#This Row],[Qty'']]</f>
        <v>3100</v>
      </c>
      <c r="T1459" s="46">
        <v>3100</v>
      </c>
      <c r="U1459" s="16"/>
      <c r="V1459" s="35" t="s">
        <v>3231</v>
      </c>
      <c r="W1459" s="146" t="s">
        <v>9</v>
      </c>
      <c r="X1459" s="4" t="s">
        <v>4182</v>
      </c>
      <c r="Y1459" s="14">
        <v>45954</v>
      </c>
      <c r="Z1459" s="112"/>
      <c r="AA1459" s="191">
        <f>IF(RawDataGenPO[[#This Row],[Date Gen PO]]="","",RawDataGenPO[[#This Row],[Date recive bill]]-RawDataGenPO[[#This Row],[Date Gen PO]])</f>
        <v>38</v>
      </c>
      <c r="AB1459" s="192" t="str">
        <f>IF(RawDataGenPO[[#This Row],[GRN-PO date (Day)]]&gt;RawDataGenPO[[#This Row],[Lead time delivery (day)]],"over deliverry","Ontime")</f>
        <v>Ontime</v>
      </c>
      <c r="AC1459" s="195"/>
    </row>
    <row r="1460" spans="1:29" ht="14.25" x14ac:dyDescent="0.25">
      <c r="A1460" s="4">
        <f>ROW()-ROW(RawDataGenPO[[#Headers],[No.]])</f>
        <v>1459</v>
      </c>
      <c r="B1460" s="35" t="s">
        <v>16</v>
      </c>
      <c r="C1460" s="38">
        <v>45904</v>
      </c>
      <c r="F1460" s="38">
        <v>45904</v>
      </c>
      <c r="G1460" s="4" t="s">
        <v>3228</v>
      </c>
      <c r="H1460" s="4" t="s">
        <v>3229</v>
      </c>
      <c r="I1460" s="155">
        <v>45916</v>
      </c>
      <c r="J1460" s="219"/>
      <c r="K1460" s="153">
        <v>60</v>
      </c>
      <c r="L1460" s="4" t="s">
        <v>308</v>
      </c>
      <c r="M1460" s="35" t="s">
        <v>30</v>
      </c>
      <c r="N1460" s="35" t="s">
        <v>34</v>
      </c>
      <c r="O1460" s="3">
        <v>10</v>
      </c>
      <c r="P1460" s="99" t="s">
        <v>3232</v>
      </c>
      <c r="Q1460" s="40">
        <v>1</v>
      </c>
      <c r="R1460" s="4" t="s">
        <v>221</v>
      </c>
      <c r="S1460" s="41">
        <f>RawDataGenPO[[#This Row],[Total price]]/RawDataGenPO[[#This Row],[Qty'']]</f>
        <v>3100</v>
      </c>
      <c r="T1460" s="46">
        <v>3100</v>
      </c>
      <c r="U1460" s="16"/>
      <c r="V1460" s="35" t="s">
        <v>3231</v>
      </c>
      <c r="W1460" s="146" t="s">
        <v>9</v>
      </c>
      <c r="X1460" s="4" t="s">
        <v>4182</v>
      </c>
      <c r="Y1460" s="14">
        <v>45954</v>
      </c>
      <c r="Z1460" s="112"/>
      <c r="AA1460" s="191">
        <f>IF(RawDataGenPO[[#This Row],[Date Gen PO]]="","",RawDataGenPO[[#This Row],[Date recive bill]]-RawDataGenPO[[#This Row],[Date Gen PO]])</f>
        <v>38</v>
      </c>
      <c r="AB1460" s="192" t="str">
        <f>IF(RawDataGenPO[[#This Row],[GRN-PO date (Day)]]&gt;RawDataGenPO[[#This Row],[Lead time delivery (day)]],"over deliverry","Ontime")</f>
        <v>Ontime</v>
      </c>
      <c r="AC1460" s="195"/>
    </row>
    <row r="1461" spans="1:29" ht="14.25" x14ac:dyDescent="0.25">
      <c r="A1461" s="4">
        <f>ROW()-ROW(RawDataGenPO[[#Headers],[No.]])</f>
        <v>1460</v>
      </c>
      <c r="B1461" s="35" t="s">
        <v>16</v>
      </c>
      <c r="C1461" s="38">
        <v>45904</v>
      </c>
      <c r="F1461" s="38">
        <v>45904</v>
      </c>
      <c r="G1461" s="4" t="s">
        <v>3228</v>
      </c>
      <c r="H1461" s="4" t="s">
        <v>3229</v>
      </c>
      <c r="I1461" s="155">
        <v>45916</v>
      </c>
      <c r="J1461" s="219"/>
      <c r="K1461" s="153">
        <v>60</v>
      </c>
      <c r="L1461" s="4" t="s">
        <v>308</v>
      </c>
      <c r="M1461" s="35" t="s">
        <v>30</v>
      </c>
      <c r="N1461" s="35" t="s">
        <v>34</v>
      </c>
      <c r="O1461" s="3">
        <v>11</v>
      </c>
      <c r="P1461" s="99" t="s">
        <v>3232</v>
      </c>
      <c r="Q1461" s="40">
        <v>1</v>
      </c>
      <c r="R1461" s="4" t="s">
        <v>221</v>
      </c>
      <c r="S1461" s="41">
        <f>RawDataGenPO[[#This Row],[Total price]]/RawDataGenPO[[#This Row],[Qty'']]</f>
        <v>3100</v>
      </c>
      <c r="T1461" s="46">
        <v>3100</v>
      </c>
      <c r="U1461" s="16"/>
      <c r="V1461" s="35" t="s">
        <v>3231</v>
      </c>
      <c r="W1461" s="146" t="s">
        <v>9</v>
      </c>
      <c r="X1461" s="4" t="s">
        <v>4182</v>
      </c>
      <c r="Y1461" s="14">
        <v>45954</v>
      </c>
      <c r="Z1461" s="112"/>
      <c r="AA1461" s="191">
        <f>IF(RawDataGenPO[[#This Row],[Date Gen PO]]="","",RawDataGenPO[[#This Row],[Date recive bill]]-RawDataGenPO[[#This Row],[Date Gen PO]])</f>
        <v>38</v>
      </c>
      <c r="AB1461" s="192" t="str">
        <f>IF(RawDataGenPO[[#This Row],[GRN-PO date (Day)]]&gt;RawDataGenPO[[#This Row],[Lead time delivery (day)]],"over deliverry","Ontime")</f>
        <v>Ontime</v>
      </c>
      <c r="AC1461" s="195"/>
    </row>
    <row r="1462" spans="1:29" ht="14.25" x14ac:dyDescent="0.25">
      <c r="A1462" s="4">
        <f>ROW()-ROW(RawDataGenPO[[#Headers],[No.]])</f>
        <v>1461</v>
      </c>
      <c r="B1462" s="35" t="s">
        <v>16</v>
      </c>
      <c r="C1462" s="38">
        <v>45904</v>
      </c>
      <c r="F1462" s="38">
        <v>45904</v>
      </c>
      <c r="G1462" s="4" t="s">
        <v>3228</v>
      </c>
      <c r="H1462" s="4" t="s">
        <v>3229</v>
      </c>
      <c r="I1462" s="155">
        <v>45916</v>
      </c>
      <c r="J1462" s="219"/>
      <c r="K1462" s="153">
        <v>60</v>
      </c>
      <c r="L1462" s="4" t="s">
        <v>308</v>
      </c>
      <c r="M1462" s="35" t="s">
        <v>30</v>
      </c>
      <c r="N1462" s="35" t="s">
        <v>34</v>
      </c>
      <c r="O1462" s="3">
        <v>12</v>
      </c>
      <c r="P1462" s="99" t="s">
        <v>3232</v>
      </c>
      <c r="Q1462" s="40">
        <v>1</v>
      </c>
      <c r="R1462" s="4" t="s">
        <v>221</v>
      </c>
      <c r="S1462" s="41">
        <f>RawDataGenPO[[#This Row],[Total price]]/RawDataGenPO[[#This Row],[Qty'']]</f>
        <v>3100</v>
      </c>
      <c r="T1462" s="46">
        <v>3100</v>
      </c>
      <c r="U1462" s="16"/>
      <c r="V1462" s="35" t="s">
        <v>3231</v>
      </c>
      <c r="W1462" s="146" t="s">
        <v>9</v>
      </c>
      <c r="X1462" s="4" t="s">
        <v>4182</v>
      </c>
      <c r="Y1462" s="14">
        <v>45954</v>
      </c>
      <c r="Z1462" s="112"/>
      <c r="AA1462" s="191">
        <f>IF(RawDataGenPO[[#This Row],[Date Gen PO]]="","",RawDataGenPO[[#This Row],[Date recive bill]]-RawDataGenPO[[#This Row],[Date Gen PO]])</f>
        <v>38</v>
      </c>
      <c r="AB1462" s="192" t="str">
        <f>IF(RawDataGenPO[[#This Row],[GRN-PO date (Day)]]&gt;RawDataGenPO[[#This Row],[Lead time delivery (day)]],"over deliverry","Ontime")</f>
        <v>Ontime</v>
      </c>
      <c r="AC1462" s="195"/>
    </row>
    <row r="1463" spans="1:29" ht="28.5" x14ac:dyDescent="0.25">
      <c r="A1463" s="4">
        <f>ROW()-ROW(RawDataGenPO[[#Headers],[No.]])</f>
        <v>1462</v>
      </c>
      <c r="B1463" s="35" t="s">
        <v>18</v>
      </c>
      <c r="C1463" s="38">
        <v>45904</v>
      </c>
      <c r="F1463" s="38">
        <v>45904</v>
      </c>
      <c r="G1463" s="4" t="s">
        <v>3233</v>
      </c>
      <c r="H1463" s="4" t="s">
        <v>3234</v>
      </c>
      <c r="I1463" s="155">
        <v>45909</v>
      </c>
      <c r="J1463" s="219"/>
      <c r="K1463" s="153">
        <v>60</v>
      </c>
      <c r="L1463" s="4" t="s">
        <v>1209</v>
      </c>
      <c r="M1463" s="35" t="s">
        <v>82</v>
      </c>
      <c r="N1463" s="35" t="s">
        <v>82</v>
      </c>
      <c r="O1463" s="3">
        <v>1</v>
      </c>
      <c r="P1463" s="39" t="s">
        <v>1210</v>
      </c>
      <c r="Q1463" s="40">
        <v>1</v>
      </c>
      <c r="R1463" s="4" t="s">
        <v>1719</v>
      </c>
      <c r="S1463" s="41">
        <f>RawDataGenPO[[#This Row],[Total price]]/RawDataGenPO[[#This Row],[Qty'']]</f>
        <v>8000</v>
      </c>
      <c r="T1463" s="46">
        <v>8000</v>
      </c>
      <c r="U1463" s="16"/>
      <c r="V1463" s="35" t="s">
        <v>1211</v>
      </c>
      <c r="W1463" s="146" t="s">
        <v>9</v>
      </c>
      <c r="X1463" s="4" t="s">
        <v>4329</v>
      </c>
      <c r="Y1463" s="14">
        <v>45986</v>
      </c>
      <c r="Z1463" s="112"/>
      <c r="AA1463" s="191">
        <f>IF(RawDataGenPO[[#This Row],[Date Gen PO]]="","",RawDataGenPO[[#This Row],[Date recive bill]]-RawDataGenPO[[#This Row],[Date Gen PO]])</f>
        <v>77</v>
      </c>
      <c r="AB1463" s="192" t="str">
        <f>IF(RawDataGenPO[[#This Row],[GRN-PO date (Day)]]&gt;RawDataGenPO[[#This Row],[Lead time delivery (day)]],"over deliverry","Ontime")</f>
        <v>over deliverry</v>
      </c>
      <c r="AC1463" s="195"/>
    </row>
    <row r="1464" spans="1:29" ht="14.25" x14ac:dyDescent="0.25">
      <c r="A1464" s="4">
        <f>ROW()-ROW(RawDataGenPO[[#Headers],[No.]])</f>
        <v>1463</v>
      </c>
      <c r="B1464" s="35" t="s">
        <v>18</v>
      </c>
      <c r="C1464" s="38">
        <v>45904</v>
      </c>
      <c r="F1464" s="38">
        <v>45904</v>
      </c>
      <c r="G1464" s="4" t="s">
        <v>3233</v>
      </c>
      <c r="H1464" s="4" t="s">
        <v>3234</v>
      </c>
      <c r="I1464" s="155">
        <v>45909</v>
      </c>
      <c r="J1464" s="219"/>
      <c r="K1464" s="153">
        <v>60</v>
      </c>
      <c r="L1464" s="4" t="s">
        <v>1209</v>
      </c>
      <c r="M1464" s="35" t="s">
        <v>82</v>
      </c>
      <c r="N1464" s="35" t="s">
        <v>82</v>
      </c>
      <c r="O1464" s="3">
        <v>2</v>
      </c>
      <c r="P1464" s="39" t="s">
        <v>1212</v>
      </c>
      <c r="Q1464" s="40">
        <v>2</v>
      </c>
      <c r="R1464" s="4" t="s">
        <v>1719</v>
      </c>
      <c r="S1464" s="41">
        <f>RawDataGenPO[[#This Row],[Total price]]/RawDataGenPO[[#This Row],[Qty'']]</f>
        <v>1500</v>
      </c>
      <c r="T1464" s="46">
        <v>3000</v>
      </c>
      <c r="U1464" s="16"/>
      <c r="V1464" s="35" t="s">
        <v>1211</v>
      </c>
      <c r="W1464" s="146" t="s">
        <v>9</v>
      </c>
      <c r="X1464" s="4" t="s">
        <v>4329</v>
      </c>
      <c r="Y1464" s="14">
        <v>45986</v>
      </c>
      <c r="Z1464" s="112"/>
      <c r="AA1464" s="191">
        <f>IF(RawDataGenPO[[#This Row],[Date Gen PO]]="","",RawDataGenPO[[#This Row],[Date recive bill]]-RawDataGenPO[[#This Row],[Date Gen PO]])</f>
        <v>77</v>
      </c>
      <c r="AB1464" s="192" t="str">
        <f>IF(RawDataGenPO[[#This Row],[GRN-PO date (Day)]]&gt;RawDataGenPO[[#This Row],[Lead time delivery (day)]],"over deliverry","Ontime")</f>
        <v>over deliverry</v>
      </c>
      <c r="AC1464" s="195"/>
    </row>
    <row r="1465" spans="1:29" ht="14.25" x14ac:dyDescent="0.25">
      <c r="A1465" s="4">
        <f>ROW()-ROW(RawDataGenPO[[#Headers],[No.]])</f>
        <v>1464</v>
      </c>
      <c r="B1465" s="35" t="s">
        <v>18</v>
      </c>
      <c r="C1465" s="38">
        <v>45904</v>
      </c>
      <c r="F1465" s="38">
        <v>45904</v>
      </c>
      <c r="G1465" s="4" t="s">
        <v>3233</v>
      </c>
      <c r="H1465" s="4" t="s">
        <v>3234</v>
      </c>
      <c r="I1465" s="155">
        <v>45909</v>
      </c>
      <c r="J1465" s="219"/>
      <c r="K1465" s="153">
        <v>60</v>
      </c>
      <c r="L1465" s="4" t="s">
        <v>1209</v>
      </c>
      <c r="M1465" s="35" t="s">
        <v>82</v>
      </c>
      <c r="N1465" s="35" t="s">
        <v>82</v>
      </c>
      <c r="O1465" s="3">
        <v>3</v>
      </c>
      <c r="P1465" s="39" t="s">
        <v>1213</v>
      </c>
      <c r="Q1465" s="40">
        <v>1</v>
      </c>
      <c r="R1465" s="4" t="s">
        <v>1719</v>
      </c>
      <c r="S1465" s="41">
        <f>RawDataGenPO[[#This Row],[Total price]]/RawDataGenPO[[#This Row],[Qty'']]</f>
        <v>4000</v>
      </c>
      <c r="T1465" s="46">
        <v>4000</v>
      </c>
      <c r="U1465" s="16"/>
      <c r="V1465" s="35" t="s">
        <v>1211</v>
      </c>
      <c r="W1465" s="146" t="s">
        <v>9</v>
      </c>
      <c r="X1465" s="4" t="s">
        <v>4329</v>
      </c>
      <c r="Y1465" s="14">
        <v>45986</v>
      </c>
      <c r="Z1465" s="112"/>
      <c r="AA1465" s="191">
        <f>IF(RawDataGenPO[[#This Row],[Date Gen PO]]="","",RawDataGenPO[[#This Row],[Date recive bill]]-RawDataGenPO[[#This Row],[Date Gen PO]])</f>
        <v>77</v>
      </c>
      <c r="AB1465" s="192" t="str">
        <f>IF(RawDataGenPO[[#This Row],[GRN-PO date (Day)]]&gt;RawDataGenPO[[#This Row],[Lead time delivery (day)]],"over deliverry","Ontime")</f>
        <v>over deliverry</v>
      </c>
      <c r="AC1465" s="195"/>
    </row>
    <row r="1466" spans="1:29" ht="14.25" x14ac:dyDescent="0.25">
      <c r="A1466" s="4">
        <f>ROW()-ROW(RawDataGenPO[[#Headers],[No.]])</f>
        <v>1465</v>
      </c>
      <c r="B1466" s="35" t="s">
        <v>18</v>
      </c>
      <c r="C1466" s="38">
        <v>45904</v>
      </c>
      <c r="F1466" s="38">
        <v>45904</v>
      </c>
      <c r="G1466" s="4" t="s">
        <v>3233</v>
      </c>
      <c r="H1466" s="4" t="s">
        <v>3234</v>
      </c>
      <c r="I1466" s="155">
        <v>45909</v>
      </c>
      <c r="J1466" s="219"/>
      <c r="K1466" s="153">
        <v>60</v>
      </c>
      <c r="L1466" s="4" t="s">
        <v>1209</v>
      </c>
      <c r="M1466" s="35" t="s">
        <v>82</v>
      </c>
      <c r="N1466" s="35" t="s">
        <v>82</v>
      </c>
      <c r="O1466" s="3">
        <v>4</v>
      </c>
      <c r="P1466" s="39" t="s">
        <v>1214</v>
      </c>
      <c r="Q1466" s="40">
        <v>1</v>
      </c>
      <c r="R1466" s="4" t="s">
        <v>1719</v>
      </c>
      <c r="S1466" s="41">
        <f>RawDataGenPO[[#This Row],[Total price]]/RawDataGenPO[[#This Row],[Qty'']]</f>
        <v>4000</v>
      </c>
      <c r="T1466" s="46">
        <v>4000</v>
      </c>
      <c r="U1466" s="16"/>
      <c r="V1466" s="35" t="s">
        <v>1211</v>
      </c>
      <c r="W1466" s="146" t="s">
        <v>9</v>
      </c>
      <c r="X1466" s="4" t="s">
        <v>4329</v>
      </c>
      <c r="Y1466" s="14">
        <v>45986</v>
      </c>
      <c r="Z1466" s="112"/>
      <c r="AA1466" s="191">
        <f>IF(RawDataGenPO[[#This Row],[Date Gen PO]]="","",RawDataGenPO[[#This Row],[Date recive bill]]-RawDataGenPO[[#This Row],[Date Gen PO]])</f>
        <v>77</v>
      </c>
      <c r="AB1466" s="192" t="str">
        <f>IF(RawDataGenPO[[#This Row],[GRN-PO date (Day)]]&gt;RawDataGenPO[[#This Row],[Lead time delivery (day)]],"over deliverry","Ontime")</f>
        <v>over deliverry</v>
      </c>
      <c r="AC1466" s="195"/>
    </row>
    <row r="1467" spans="1:29" ht="17.25" x14ac:dyDescent="0.25">
      <c r="A1467" s="4">
        <f>ROW()-ROW(RawDataGenPO[[#Headers],[No.]])</f>
        <v>1466</v>
      </c>
      <c r="B1467" s="35" t="s">
        <v>18</v>
      </c>
      <c r="C1467" s="38">
        <v>45904</v>
      </c>
      <c r="F1467" s="38">
        <v>45904</v>
      </c>
      <c r="G1467" s="4" t="s">
        <v>3235</v>
      </c>
      <c r="H1467" s="4" t="s">
        <v>3236</v>
      </c>
      <c r="I1467" s="155">
        <v>45909</v>
      </c>
      <c r="J1467" s="219"/>
      <c r="K1467" s="153">
        <v>30</v>
      </c>
      <c r="L1467" s="4" t="s">
        <v>189</v>
      </c>
      <c r="M1467" s="35" t="s">
        <v>187</v>
      </c>
      <c r="N1467" s="162" t="s">
        <v>27</v>
      </c>
      <c r="O1467" s="3">
        <v>1</v>
      </c>
      <c r="P1467" s="39" t="s">
        <v>190</v>
      </c>
      <c r="Q1467" s="40">
        <v>50</v>
      </c>
      <c r="R1467" s="4" t="s">
        <v>221</v>
      </c>
      <c r="S1467" s="41">
        <f>RawDataGenPO[[#This Row],[Total price]]/RawDataGenPO[[#This Row],[Qty'']]</f>
        <v>134</v>
      </c>
      <c r="T1467" s="46">
        <v>6700</v>
      </c>
      <c r="U1467" s="16"/>
      <c r="V1467" s="35" t="s">
        <v>162</v>
      </c>
      <c r="W1467" s="146" t="s">
        <v>9</v>
      </c>
      <c r="X1467" s="4" t="s">
        <v>3237</v>
      </c>
      <c r="Y1467" s="14">
        <v>45923</v>
      </c>
      <c r="Z1467" s="112"/>
      <c r="AA1467" s="191">
        <f>IF(RawDataGenPO[[#This Row],[Date Gen PO]]="","",RawDataGenPO[[#This Row],[Date recive bill]]-RawDataGenPO[[#This Row],[Date Gen PO]])</f>
        <v>14</v>
      </c>
      <c r="AB1467" s="192" t="str">
        <f>IF(RawDataGenPO[[#This Row],[GRN-PO date (Day)]]&gt;RawDataGenPO[[#This Row],[Lead time delivery (day)]],"over deliverry","Ontime")</f>
        <v>Ontime</v>
      </c>
      <c r="AC1467" s="195"/>
    </row>
    <row r="1468" spans="1:29" ht="17.25" x14ac:dyDescent="0.25">
      <c r="A1468" s="4">
        <f>ROW()-ROW(RawDataGenPO[[#Headers],[No.]])</f>
        <v>1467</v>
      </c>
      <c r="B1468" s="35" t="s">
        <v>18</v>
      </c>
      <c r="C1468" s="38">
        <v>45904</v>
      </c>
      <c r="F1468" s="38">
        <v>45904</v>
      </c>
      <c r="G1468" s="4" t="s">
        <v>3238</v>
      </c>
      <c r="H1468" s="4" t="s">
        <v>3236</v>
      </c>
      <c r="I1468" s="155">
        <v>45909</v>
      </c>
      <c r="J1468" s="219"/>
      <c r="K1468" s="153">
        <v>30</v>
      </c>
      <c r="L1468" s="4" t="s">
        <v>3239</v>
      </c>
      <c r="M1468" s="35" t="s">
        <v>187</v>
      </c>
      <c r="N1468" s="162" t="s">
        <v>27</v>
      </c>
      <c r="O1468" s="3">
        <v>2</v>
      </c>
      <c r="P1468" s="39" t="s">
        <v>3240</v>
      </c>
      <c r="Q1468" s="40">
        <v>2</v>
      </c>
      <c r="R1468" s="4" t="s">
        <v>221</v>
      </c>
      <c r="S1468" s="41">
        <f>RawDataGenPO[[#This Row],[Total price]]/RawDataGenPO[[#This Row],[Qty'']]</f>
        <v>510</v>
      </c>
      <c r="T1468" s="46">
        <v>1020</v>
      </c>
      <c r="U1468" s="16"/>
      <c r="V1468" s="35" t="s">
        <v>162</v>
      </c>
      <c r="W1468" s="146" t="s">
        <v>9</v>
      </c>
      <c r="X1468" s="4" t="s">
        <v>3237</v>
      </c>
      <c r="Y1468" s="14">
        <v>45923</v>
      </c>
      <c r="Z1468" s="112"/>
      <c r="AA1468" s="191">
        <f>IF(RawDataGenPO[[#This Row],[Date Gen PO]]="","",RawDataGenPO[[#This Row],[Date recive bill]]-RawDataGenPO[[#This Row],[Date Gen PO]])</f>
        <v>14</v>
      </c>
      <c r="AB1468" s="192" t="str">
        <f>IF(RawDataGenPO[[#This Row],[GRN-PO date (Day)]]&gt;RawDataGenPO[[#This Row],[Lead time delivery (day)]],"over deliverry","Ontime")</f>
        <v>Ontime</v>
      </c>
      <c r="AC1468" s="195"/>
    </row>
    <row r="1469" spans="1:29" ht="17.25" x14ac:dyDescent="0.25">
      <c r="A1469" s="4">
        <f>ROW()-ROW(RawDataGenPO[[#Headers],[No.]])</f>
        <v>1468</v>
      </c>
      <c r="B1469" s="35" t="s">
        <v>18</v>
      </c>
      <c r="C1469" s="38">
        <v>45904</v>
      </c>
      <c r="F1469" s="38">
        <v>45904</v>
      </c>
      <c r="G1469" s="4" t="s">
        <v>3238</v>
      </c>
      <c r="H1469" s="4" t="s">
        <v>3236</v>
      </c>
      <c r="I1469" s="155">
        <v>45909</v>
      </c>
      <c r="J1469" s="219"/>
      <c r="K1469" s="153">
        <v>30</v>
      </c>
      <c r="L1469" s="4" t="s">
        <v>2981</v>
      </c>
      <c r="M1469" s="35" t="s">
        <v>187</v>
      </c>
      <c r="N1469" s="162" t="s">
        <v>27</v>
      </c>
      <c r="O1469" s="3">
        <v>3</v>
      </c>
      <c r="P1469" s="39" t="s">
        <v>3241</v>
      </c>
      <c r="Q1469" s="40">
        <v>6</v>
      </c>
      <c r="R1469" s="4" t="s">
        <v>221</v>
      </c>
      <c r="S1469" s="41">
        <f>RawDataGenPO[[#This Row],[Total price]]/RawDataGenPO[[#This Row],[Qty'']]</f>
        <v>610</v>
      </c>
      <c r="T1469" s="46">
        <v>3660</v>
      </c>
      <c r="U1469" s="16"/>
      <c r="V1469" s="35" t="s">
        <v>162</v>
      </c>
      <c r="W1469" s="146" t="s">
        <v>9</v>
      </c>
      <c r="X1469" s="4" t="s">
        <v>3237</v>
      </c>
      <c r="Y1469" s="14">
        <v>45923</v>
      </c>
      <c r="Z1469" s="112"/>
      <c r="AA1469" s="191">
        <f>IF(RawDataGenPO[[#This Row],[Date Gen PO]]="","",RawDataGenPO[[#This Row],[Date recive bill]]-RawDataGenPO[[#This Row],[Date Gen PO]])</f>
        <v>14</v>
      </c>
      <c r="AB1469" s="192" t="str">
        <f>IF(RawDataGenPO[[#This Row],[GRN-PO date (Day)]]&gt;RawDataGenPO[[#This Row],[Lead time delivery (day)]],"over deliverry","Ontime")</f>
        <v>Ontime</v>
      </c>
      <c r="AC1469" s="195"/>
    </row>
    <row r="1470" spans="1:29" ht="57" x14ac:dyDescent="0.25">
      <c r="A1470" s="4">
        <f>ROW()-ROW(RawDataGenPO[[#Headers],[No.]])</f>
        <v>1469</v>
      </c>
      <c r="B1470" s="35" t="s">
        <v>18</v>
      </c>
      <c r="C1470" s="38">
        <v>45906</v>
      </c>
      <c r="F1470" s="38">
        <v>45906</v>
      </c>
      <c r="G1470" s="4" t="s">
        <v>3242</v>
      </c>
      <c r="H1470" s="4" t="s">
        <v>3243</v>
      </c>
      <c r="I1470" s="155">
        <v>45909</v>
      </c>
      <c r="J1470" s="219"/>
      <c r="K1470" s="153">
        <v>30</v>
      </c>
      <c r="L1470" s="4" t="s">
        <v>193</v>
      </c>
      <c r="M1470" s="35" t="s">
        <v>217</v>
      </c>
      <c r="N1470" s="35" t="s">
        <v>62</v>
      </c>
      <c r="O1470" s="3">
        <v>1</v>
      </c>
      <c r="P1470" s="39" t="s">
        <v>3244</v>
      </c>
      <c r="Q1470" s="40">
        <v>1</v>
      </c>
      <c r="R1470" s="4" t="s">
        <v>1719</v>
      </c>
      <c r="S1470" s="41">
        <f>RawDataGenPO[[#This Row],[Total price]]/RawDataGenPO[[#This Row],[Qty'']]</f>
        <v>2500</v>
      </c>
      <c r="T1470" s="46">
        <v>2500</v>
      </c>
      <c r="U1470" s="16"/>
      <c r="V1470" s="35" t="s">
        <v>205</v>
      </c>
      <c r="W1470" s="146" t="s">
        <v>9</v>
      </c>
      <c r="X1470" s="4" t="s">
        <v>3245</v>
      </c>
      <c r="Y1470" s="14">
        <v>45911</v>
      </c>
      <c r="Z1470" s="112"/>
      <c r="AA1470" s="191">
        <f>IF(RawDataGenPO[[#This Row],[Date Gen PO]]="","",RawDataGenPO[[#This Row],[Date recive bill]]-RawDataGenPO[[#This Row],[Date Gen PO]])</f>
        <v>2</v>
      </c>
      <c r="AB1470" s="192" t="str">
        <f>IF(RawDataGenPO[[#This Row],[GRN-PO date (Day)]]&gt;RawDataGenPO[[#This Row],[Lead time delivery (day)]],"over deliverry","Ontime")</f>
        <v>Ontime</v>
      </c>
      <c r="AC1470" s="195"/>
    </row>
    <row r="1471" spans="1:29" ht="14.25" x14ac:dyDescent="0.25">
      <c r="A1471" s="4">
        <f>ROW()-ROW(RawDataGenPO[[#Headers],[No.]])</f>
        <v>1470</v>
      </c>
      <c r="B1471" s="35" t="s">
        <v>18</v>
      </c>
      <c r="C1471" s="38">
        <v>45908</v>
      </c>
      <c r="F1471" s="38">
        <v>45908</v>
      </c>
      <c r="G1471" s="66" t="s">
        <v>3246</v>
      </c>
      <c r="H1471" s="66" t="s">
        <v>3247</v>
      </c>
      <c r="I1471" s="261">
        <v>45920</v>
      </c>
      <c r="J1471" s="219"/>
      <c r="K1471" s="153">
        <v>60</v>
      </c>
      <c r="L1471" s="4" t="s">
        <v>193</v>
      </c>
      <c r="M1471" s="67" t="s">
        <v>181</v>
      </c>
      <c r="N1471" s="67" t="s">
        <v>106</v>
      </c>
      <c r="O1471" s="83">
        <v>1</v>
      </c>
      <c r="P1471" s="108" t="s">
        <v>3248</v>
      </c>
      <c r="Q1471" s="40">
        <v>1</v>
      </c>
      <c r="R1471" s="4" t="s">
        <v>1719</v>
      </c>
      <c r="S1471" s="113">
        <f>RawDataGenPO[[#This Row],[Total price]]/RawDataGenPO[[#This Row],[Qty'']]</f>
        <v>3000</v>
      </c>
      <c r="T1471" s="110">
        <v>3000</v>
      </c>
      <c r="U1471" s="111"/>
      <c r="V1471" s="67" t="s">
        <v>2941</v>
      </c>
      <c r="W1471" s="146" t="s">
        <v>9</v>
      </c>
      <c r="X1471" s="66" t="s">
        <v>4218</v>
      </c>
      <c r="Y1471" s="112">
        <v>45968</v>
      </c>
      <c r="Z1471" s="112"/>
      <c r="AA1471" s="201">
        <f>IF(RawDataGenPO[[#This Row],[Date Gen PO]]="","",RawDataGenPO[[#This Row],[Date recive bill]]-RawDataGenPO[[#This Row],[Date Gen PO]])</f>
        <v>48</v>
      </c>
      <c r="AB1471" s="199" t="str">
        <f>IF(RawDataGenPO[[#This Row],[GRN-PO date (Day)]]&gt;RawDataGenPO[[#This Row],[Lead time delivery (day)]],"over deliverry","Ontime")</f>
        <v>Ontime</v>
      </c>
      <c r="AC1471" s="200"/>
    </row>
    <row r="1472" spans="1:29" ht="14.25" x14ac:dyDescent="0.25">
      <c r="A1472" s="4">
        <f>ROW()-ROW(RawDataGenPO[[#Headers],[No.]])</f>
        <v>1471</v>
      </c>
      <c r="B1472" s="35" t="s">
        <v>18</v>
      </c>
      <c r="C1472" s="38">
        <v>45908</v>
      </c>
      <c r="F1472" s="38">
        <v>45908</v>
      </c>
      <c r="G1472" s="66" t="s">
        <v>3249</v>
      </c>
      <c r="H1472" s="66" t="s">
        <v>3250</v>
      </c>
      <c r="I1472" s="261">
        <v>45920</v>
      </c>
      <c r="J1472" s="219"/>
      <c r="K1472" s="153">
        <v>60</v>
      </c>
      <c r="L1472" s="4" t="s">
        <v>193</v>
      </c>
      <c r="M1472" s="35" t="s">
        <v>128</v>
      </c>
      <c r="N1472" s="35" t="s">
        <v>64</v>
      </c>
      <c r="O1472" s="83">
        <v>1</v>
      </c>
      <c r="P1472" s="108" t="s">
        <v>2688</v>
      </c>
      <c r="Q1472" s="109">
        <v>1</v>
      </c>
      <c r="R1472" s="4" t="s">
        <v>1776</v>
      </c>
      <c r="S1472" s="113">
        <f>RawDataGenPO[[#This Row],[Total price]]/RawDataGenPO[[#This Row],[Qty'']]</f>
        <v>12500</v>
      </c>
      <c r="T1472" s="110">
        <v>12500</v>
      </c>
      <c r="U1472" s="111"/>
      <c r="V1472" s="67" t="s">
        <v>2689</v>
      </c>
      <c r="W1472" s="146" t="s">
        <v>9</v>
      </c>
      <c r="X1472" s="66" t="s">
        <v>4109</v>
      </c>
      <c r="Y1472" s="112">
        <v>45945</v>
      </c>
      <c r="Z1472" s="112"/>
      <c r="AA1472" s="201">
        <f>IF(RawDataGenPO[[#This Row],[Date Gen PO]]="","",RawDataGenPO[[#This Row],[Date recive bill]]-RawDataGenPO[[#This Row],[Date Gen PO]])</f>
        <v>25</v>
      </c>
      <c r="AB1472" s="199" t="str">
        <f>IF(RawDataGenPO[[#This Row],[GRN-PO date (Day)]]&gt;RawDataGenPO[[#This Row],[Lead time delivery (day)]],"over deliverry","Ontime")</f>
        <v>Ontime</v>
      </c>
      <c r="AC1472" s="200"/>
    </row>
    <row r="1473" spans="1:29" ht="14.25" x14ac:dyDescent="0.25">
      <c r="A1473" s="4">
        <f>ROW()-ROW(RawDataGenPO[[#Headers],[No.]])</f>
        <v>1472</v>
      </c>
      <c r="B1473" s="35" t="s">
        <v>18</v>
      </c>
      <c r="C1473" s="38">
        <v>45908</v>
      </c>
      <c r="F1473" s="38">
        <v>45908</v>
      </c>
      <c r="G1473" s="66" t="s">
        <v>3249</v>
      </c>
      <c r="H1473" s="66" t="s">
        <v>3250</v>
      </c>
      <c r="I1473" s="261">
        <v>45920</v>
      </c>
      <c r="J1473" s="219"/>
      <c r="K1473" s="153">
        <v>60</v>
      </c>
      <c r="L1473" s="4" t="s">
        <v>193</v>
      </c>
      <c r="M1473" s="35" t="s">
        <v>128</v>
      </c>
      <c r="N1473" s="35" t="s">
        <v>64</v>
      </c>
      <c r="O1473" s="83">
        <v>2</v>
      </c>
      <c r="P1473" s="108" t="s">
        <v>1872</v>
      </c>
      <c r="Q1473" s="109">
        <v>1</v>
      </c>
      <c r="R1473" s="66" t="s">
        <v>481</v>
      </c>
      <c r="S1473" s="113">
        <f>RawDataGenPO[[#This Row],[Total price]]/RawDataGenPO[[#This Row],[Qty'']]</f>
        <v>200</v>
      </c>
      <c r="T1473" s="110">
        <v>200</v>
      </c>
      <c r="U1473" s="111"/>
      <c r="V1473" s="67" t="s">
        <v>2689</v>
      </c>
      <c r="W1473" s="146" t="s">
        <v>9</v>
      </c>
      <c r="X1473" s="66" t="s">
        <v>4109</v>
      </c>
      <c r="Y1473" s="112">
        <v>45945</v>
      </c>
      <c r="Z1473" s="112"/>
      <c r="AA1473" s="201">
        <f>IF(RawDataGenPO[[#This Row],[Date Gen PO]]="","",RawDataGenPO[[#This Row],[Date recive bill]]-RawDataGenPO[[#This Row],[Date Gen PO]])</f>
        <v>25</v>
      </c>
      <c r="AB1473" s="199" t="str">
        <f>IF(RawDataGenPO[[#This Row],[GRN-PO date (Day)]]&gt;RawDataGenPO[[#This Row],[Lead time delivery (day)]],"over deliverry","Ontime")</f>
        <v>Ontime</v>
      </c>
      <c r="AC1473" s="200"/>
    </row>
    <row r="1474" spans="1:29" ht="14.25" x14ac:dyDescent="0.25">
      <c r="A1474" s="4">
        <f>ROW()-ROW(RawDataGenPO[[#Headers],[No.]])</f>
        <v>1473</v>
      </c>
      <c r="B1474" s="35" t="s">
        <v>18</v>
      </c>
      <c r="C1474" s="43">
        <v>45909</v>
      </c>
      <c r="F1474" s="38">
        <v>45909</v>
      </c>
      <c r="G1474" s="66" t="s">
        <v>3251</v>
      </c>
      <c r="H1474" s="66" t="s">
        <v>3252</v>
      </c>
      <c r="I1474" s="261">
        <v>45915</v>
      </c>
      <c r="J1474" s="219"/>
      <c r="K1474" s="262">
        <v>30</v>
      </c>
      <c r="L1474" s="4" t="s">
        <v>957</v>
      </c>
      <c r="M1474" s="35" t="s">
        <v>187</v>
      </c>
      <c r="N1474" s="35" t="s">
        <v>28</v>
      </c>
      <c r="O1474" s="83">
        <v>1</v>
      </c>
      <c r="P1474" s="108" t="s">
        <v>958</v>
      </c>
      <c r="Q1474" s="109">
        <v>40</v>
      </c>
      <c r="R1474" s="4" t="s">
        <v>221</v>
      </c>
      <c r="S1474" s="113">
        <f>RawDataGenPO[[#This Row],[Total price]]/RawDataGenPO[[#This Row],[Qty'']]</f>
        <v>0</v>
      </c>
      <c r="T1474" s="110"/>
      <c r="U1474" s="111"/>
      <c r="V1474" s="67" t="s">
        <v>555</v>
      </c>
      <c r="W1474" s="146" t="s">
        <v>9</v>
      </c>
      <c r="X1474" s="66" t="s">
        <v>3253</v>
      </c>
      <c r="Y1474" s="112">
        <v>45917</v>
      </c>
      <c r="Z1474" s="112"/>
      <c r="AA1474" s="201">
        <f>IF(RawDataGenPO[[#This Row],[Date Gen PO]]="","",RawDataGenPO[[#This Row],[Date recive bill]]-RawDataGenPO[[#This Row],[Date Gen PO]])</f>
        <v>2</v>
      </c>
      <c r="AB1474" s="199" t="str">
        <f>IF(RawDataGenPO[[#This Row],[GRN-PO date (Day)]]&gt;RawDataGenPO[[#This Row],[Lead time delivery (day)]],"over deliverry","Ontime")</f>
        <v>Ontime</v>
      </c>
      <c r="AC1474" s="200"/>
    </row>
    <row r="1475" spans="1:29" ht="14.25" x14ac:dyDescent="0.25">
      <c r="A1475" s="4">
        <f>ROW()-ROW(RawDataGenPO[[#Headers],[No.]])</f>
        <v>1474</v>
      </c>
      <c r="B1475" s="35" t="s">
        <v>18</v>
      </c>
      <c r="C1475" s="43">
        <v>45909</v>
      </c>
      <c r="F1475" s="38">
        <v>45909</v>
      </c>
      <c r="G1475" s="66" t="s">
        <v>3251</v>
      </c>
      <c r="H1475" s="66" t="s">
        <v>3252</v>
      </c>
      <c r="I1475" s="261">
        <v>45915</v>
      </c>
      <c r="J1475" s="219"/>
      <c r="K1475" s="153">
        <v>30</v>
      </c>
      <c r="L1475" s="4" t="s">
        <v>953</v>
      </c>
      <c r="M1475" s="35" t="s">
        <v>187</v>
      </c>
      <c r="N1475" s="35" t="s">
        <v>28</v>
      </c>
      <c r="O1475" s="3">
        <v>2</v>
      </c>
      <c r="P1475" s="39" t="s">
        <v>954</v>
      </c>
      <c r="Q1475" s="40">
        <v>12</v>
      </c>
      <c r="R1475" s="4" t="s">
        <v>221</v>
      </c>
      <c r="S1475" s="41">
        <f>RawDataGenPO[[#This Row],[Total price]]/RawDataGenPO[[#This Row],[Qty'']]</f>
        <v>0</v>
      </c>
      <c r="U1475" s="16"/>
      <c r="V1475" s="67" t="s">
        <v>555</v>
      </c>
      <c r="W1475" s="146" t="s">
        <v>9</v>
      </c>
      <c r="X1475" s="66" t="s">
        <v>3253</v>
      </c>
      <c r="Y1475" s="112">
        <v>45917</v>
      </c>
      <c r="Z1475" s="112"/>
      <c r="AA1475" s="191">
        <f>IF(RawDataGenPO[[#This Row],[Date Gen PO]]="","",RawDataGenPO[[#This Row],[Date recive bill]]-RawDataGenPO[[#This Row],[Date Gen PO]])</f>
        <v>2</v>
      </c>
      <c r="AB1475" s="192" t="str">
        <f>IF(RawDataGenPO[[#This Row],[GRN-PO date (Day)]]&gt;RawDataGenPO[[#This Row],[Lead time delivery (day)]],"over deliverry","Ontime")</f>
        <v>Ontime</v>
      </c>
      <c r="AC1475" s="195"/>
    </row>
    <row r="1476" spans="1:29" ht="14.25" x14ac:dyDescent="0.25">
      <c r="A1476" s="4">
        <f>ROW()-ROW(RawDataGenPO[[#Headers],[No.]])</f>
        <v>1475</v>
      </c>
      <c r="B1476" s="35" t="s">
        <v>18</v>
      </c>
      <c r="C1476" s="43">
        <v>45909</v>
      </c>
      <c r="F1476" s="38">
        <v>45909</v>
      </c>
      <c r="G1476" s="66" t="s">
        <v>3251</v>
      </c>
      <c r="H1476" s="66" t="s">
        <v>3252</v>
      </c>
      <c r="I1476" s="261">
        <v>45915</v>
      </c>
      <c r="J1476" s="219"/>
      <c r="K1476" s="153">
        <v>30</v>
      </c>
      <c r="L1476" s="4" t="s">
        <v>955</v>
      </c>
      <c r="M1476" s="35" t="s">
        <v>187</v>
      </c>
      <c r="N1476" s="35" t="s">
        <v>28</v>
      </c>
      <c r="O1476" s="3">
        <v>3</v>
      </c>
      <c r="P1476" s="39" t="s">
        <v>956</v>
      </c>
      <c r="Q1476" s="40">
        <v>12</v>
      </c>
      <c r="R1476" s="4" t="s">
        <v>221</v>
      </c>
      <c r="S1476" s="41">
        <f>RawDataGenPO[[#This Row],[Total price]]/RawDataGenPO[[#This Row],[Qty'']]</f>
        <v>0</v>
      </c>
      <c r="U1476" s="16"/>
      <c r="V1476" s="67" t="s">
        <v>555</v>
      </c>
      <c r="W1476" s="146" t="s">
        <v>9</v>
      </c>
      <c r="X1476" s="66" t="s">
        <v>3253</v>
      </c>
      <c r="Y1476" s="112">
        <v>45917</v>
      </c>
      <c r="Z1476" s="112"/>
      <c r="AA1476" s="191">
        <f>IF(RawDataGenPO[[#This Row],[Date Gen PO]]="","",RawDataGenPO[[#This Row],[Date recive bill]]-RawDataGenPO[[#This Row],[Date Gen PO]])</f>
        <v>2</v>
      </c>
      <c r="AB1476" s="192" t="str">
        <f>IF(RawDataGenPO[[#This Row],[GRN-PO date (Day)]]&gt;RawDataGenPO[[#This Row],[Lead time delivery (day)]],"over deliverry","Ontime")</f>
        <v>Ontime</v>
      </c>
      <c r="AC1476" s="195"/>
    </row>
    <row r="1477" spans="1:29" ht="28.5" x14ac:dyDescent="0.25">
      <c r="A1477" s="4">
        <f>ROW()-ROW(RawDataGenPO[[#Headers],[No.]])</f>
        <v>1476</v>
      </c>
      <c r="B1477" s="35" t="s">
        <v>18</v>
      </c>
      <c r="C1477" s="43">
        <v>45909</v>
      </c>
      <c r="F1477" s="38">
        <v>45909</v>
      </c>
      <c r="G1477" s="66" t="s">
        <v>3254</v>
      </c>
      <c r="H1477" s="4" t="s">
        <v>3255</v>
      </c>
      <c r="I1477" s="261">
        <v>45920</v>
      </c>
      <c r="J1477" s="219"/>
      <c r="K1477" s="153">
        <v>100</v>
      </c>
      <c r="L1477" s="4" t="s">
        <v>193</v>
      </c>
      <c r="M1477" s="35" t="s">
        <v>853</v>
      </c>
      <c r="N1477" s="35" t="s">
        <v>45</v>
      </c>
      <c r="O1477" s="3">
        <v>1</v>
      </c>
      <c r="P1477" s="39" t="s">
        <v>3256</v>
      </c>
      <c r="Q1477" s="40">
        <v>1</v>
      </c>
      <c r="R1477" s="4" t="s">
        <v>221</v>
      </c>
      <c r="S1477" s="41">
        <f>RawDataGenPO[[#This Row],[Total price]]/RawDataGenPO[[#This Row],[Qty'']]</f>
        <v>7000</v>
      </c>
      <c r="T1477" s="46">
        <v>7000</v>
      </c>
      <c r="U1477" s="16"/>
      <c r="V1477" s="35" t="s">
        <v>1649</v>
      </c>
      <c r="W1477" s="146" t="s">
        <v>9</v>
      </c>
      <c r="X1477" s="307" t="s">
        <v>4181</v>
      </c>
      <c r="Y1477" s="14">
        <v>45954</v>
      </c>
      <c r="Z1477" s="112"/>
      <c r="AA1477" s="191">
        <f>IF(RawDataGenPO[[#This Row],[Date Gen PO]]="","",RawDataGenPO[[#This Row],[Date recive bill]]-RawDataGenPO[[#This Row],[Date Gen PO]])</f>
        <v>34</v>
      </c>
      <c r="AB1477" s="192" t="str">
        <f>IF(RawDataGenPO[[#This Row],[GRN-PO date (Day)]]&gt;RawDataGenPO[[#This Row],[Lead time delivery (day)]],"over deliverry","Ontime")</f>
        <v>Ontime</v>
      </c>
      <c r="AC1477" s="195"/>
    </row>
    <row r="1478" spans="1:29" ht="21" x14ac:dyDescent="0.25">
      <c r="A1478" s="4">
        <f>ROW()-ROW(RawDataGenPO[[#Headers],[No.]])</f>
        <v>1477</v>
      </c>
      <c r="B1478" s="35" t="s">
        <v>18</v>
      </c>
      <c r="C1478" s="43">
        <v>45909</v>
      </c>
      <c r="F1478" s="38">
        <v>45909</v>
      </c>
      <c r="G1478" s="114" t="s">
        <v>3254</v>
      </c>
      <c r="H1478" s="4" t="s">
        <v>3255</v>
      </c>
      <c r="I1478" s="261">
        <v>45920</v>
      </c>
      <c r="J1478" s="219"/>
      <c r="K1478" s="153">
        <v>100</v>
      </c>
      <c r="L1478" s="4" t="s">
        <v>193</v>
      </c>
      <c r="M1478" s="35" t="s">
        <v>853</v>
      </c>
      <c r="N1478" s="35" t="s">
        <v>45</v>
      </c>
      <c r="O1478" s="3">
        <v>2</v>
      </c>
      <c r="P1478" s="39" t="s">
        <v>3257</v>
      </c>
      <c r="Q1478" s="40">
        <v>2</v>
      </c>
      <c r="R1478" s="4" t="s">
        <v>221</v>
      </c>
      <c r="S1478" s="41">
        <f>RawDataGenPO[[#This Row],[Total price]]/RawDataGenPO[[#This Row],[Qty'']]</f>
        <v>850</v>
      </c>
      <c r="T1478" s="46">
        <v>1700</v>
      </c>
      <c r="U1478" s="16"/>
      <c r="V1478" s="35" t="s">
        <v>1649</v>
      </c>
      <c r="W1478" s="146" t="s">
        <v>9</v>
      </c>
      <c r="X1478" s="307" t="s">
        <v>4181</v>
      </c>
      <c r="Y1478" s="14">
        <v>45954</v>
      </c>
      <c r="Z1478" s="112"/>
      <c r="AA1478" s="191">
        <f>IF(RawDataGenPO[[#This Row],[Date Gen PO]]="","",RawDataGenPO[[#This Row],[Date recive bill]]-RawDataGenPO[[#This Row],[Date Gen PO]])</f>
        <v>34</v>
      </c>
      <c r="AB1478" s="192" t="str">
        <f>IF(RawDataGenPO[[#This Row],[GRN-PO date (Day)]]&gt;RawDataGenPO[[#This Row],[Lead time delivery (day)]],"over deliverry","Ontime")</f>
        <v>Ontime</v>
      </c>
      <c r="AC1478" s="195"/>
    </row>
    <row r="1479" spans="1:29" ht="21" x14ac:dyDescent="0.25">
      <c r="A1479" s="4">
        <f>ROW()-ROW(RawDataGenPO[[#Headers],[No.]])</f>
        <v>1478</v>
      </c>
      <c r="B1479" s="35" t="s">
        <v>18</v>
      </c>
      <c r="C1479" s="43">
        <v>45909</v>
      </c>
      <c r="F1479" s="38">
        <v>45909</v>
      </c>
      <c r="G1479" s="114" t="s">
        <v>3254</v>
      </c>
      <c r="H1479" s="4" t="s">
        <v>3255</v>
      </c>
      <c r="I1479" s="261">
        <v>45920</v>
      </c>
      <c r="J1479" s="219"/>
      <c r="K1479" s="153">
        <v>100</v>
      </c>
      <c r="L1479" s="4" t="s">
        <v>193</v>
      </c>
      <c r="M1479" s="35" t="s">
        <v>853</v>
      </c>
      <c r="N1479" s="35" t="s">
        <v>45</v>
      </c>
      <c r="O1479" s="3">
        <v>3</v>
      </c>
      <c r="P1479" s="39" t="s">
        <v>3258</v>
      </c>
      <c r="Q1479" s="40">
        <v>1</v>
      </c>
      <c r="R1479" s="4" t="s">
        <v>221</v>
      </c>
      <c r="S1479" s="41">
        <f>RawDataGenPO[[#This Row],[Total price]]/RawDataGenPO[[#This Row],[Qty'']]</f>
        <v>1500</v>
      </c>
      <c r="T1479" s="46">
        <v>1500</v>
      </c>
      <c r="U1479" s="16"/>
      <c r="V1479" s="35" t="s">
        <v>1649</v>
      </c>
      <c r="W1479" s="146" t="s">
        <v>9</v>
      </c>
      <c r="X1479" s="307" t="s">
        <v>4181</v>
      </c>
      <c r="Y1479" s="14">
        <v>45954</v>
      </c>
      <c r="Z1479" s="112"/>
      <c r="AA1479" s="191">
        <f>IF(RawDataGenPO[[#This Row],[Date Gen PO]]="","",RawDataGenPO[[#This Row],[Date recive bill]]-RawDataGenPO[[#This Row],[Date Gen PO]])</f>
        <v>34</v>
      </c>
      <c r="AB1479" s="192" t="str">
        <f>IF(RawDataGenPO[[#This Row],[GRN-PO date (Day)]]&gt;RawDataGenPO[[#This Row],[Lead time delivery (day)]],"over deliverry","Ontime")</f>
        <v>Ontime</v>
      </c>
      <c r="AC1479" s="195"/>
    </row>
    <row r="1480" spans="1:29" ht="21" x14ac:dyDescent="0.25">
      <c r="A1480" s="4">
        <f>ROW()-ROW(RawDataGenPO[[#Headers],[No.]])</f>
        <v>1479</v>
      </c>
      <c r="B1480" s="35" t="s">
        <v>18</v>
      </c>
      <c r="C1480" s="43">
        <v>45909</v>
      </c>
      <c r="F1480" s="38">
        <v>45909</v>
      </c>
      <c r="G1480" s="114" t="s">
        <v>3254</v>
      </c>
      <c r="H1480" s="4" t="s">
        <v>3255</v>
      </c>
      <c r="I1480" s="261">
        <v>45920</v>
      </c>
      <c r="J1480" s="219"/>
      <c r="K1480" s="153">
        <v>100</v>
      </c>
      <c r="L1480" s="4" t="s">
        <v>193</v>
      </c>
      <c r="M1480" s="35" t="s">
        <v>853</v>
      </c>
      <c r="N1480" s="35" t="s">
        <v>45</v>
      </c>
      <c r="O1480" s="3">
        <v>4</v>
      </c>
      <c r="P1480" s="39" t="s">
        <v>3259</v>
      </c>
      <c r="Q1480" s="40">
        <v>1</v>
      </c>
      <c r="R1480" s="4" t="s">
        <v>221</v>
      </c>
      <c r="S1480" s="41">
        <f>RawDataGenPO[[#This Row],[Total price]]/RawDataGenPO[[#This Row],[Qty'']]</f>
        <v>1490</v>
      </c>
      <c r="T1480" s="46">
        <v>1490</v>
      </c>
      <c r="U1480" s="16"/>
      <c r="V1480" s="35" t="s">
        <v>1649</v>
      </c>
      <c r="W1480" s="146" t="s">
        <v>9</v>
      </c>
      <c r="X1480" s="307" t="s">
        <v>4181</v>
      </c>
      <c r="Y1480" s="14">
        <v>45954</v>
      </c>
      <c r="Z1480" s="112"/>
      <c r="AA1480" s="191">
        <f>IF(RawDataGenPO[[#This Row],[Date Gen PO]]="","",RawDataGenPO[[#This Row],[Date recive bill]]-RawDataGenPO[[#This Row],[Date Gen PO]])</f>
        <v>34</v>
      </c>
      <c r="AB1480" s="192" t="str">
        <f>IF(RawDataGenPO[[#This Row],[GRN-PO date (Day)]]&gt;RawDataGenPO[[#This Row],[Lead time delivery (day)]],"over deliverry","Ontime")</f>
        <v>Ontime</v>
      </c>
      <c r="AC1480" s="195"/>
    </row>
    <row r="1481" spans="1:29" ht="21" x14ac:dyDescent="0.25">
      <c r="A1481" s="4">
        <f>ROW()-ROW(RawDataGenPO[[#Headers],[No.]])</f>
        <v>1480</v>
      </c>
      <c r="B1481" s="35" t="s">
        <v>18</v>
      </c>
      <c r="C1481" s="43">
        <v>45909</v>
      </c>
      <c r="F1481" s="38">
        <v>45909</v>
      </c>
      <c r="G1481" s="114" t="s">
        <v>3254</v>
      </c>
      <c r="H1481" s="4" t="s">
        <v>3255</v>
      </c>
      <c r="I1481" s="261">
        <v>45920</v>
      </c>
      <c r="J1481" s="219"/>
      <c r="K1481" s="153">
        <v>100</v>
      </c>
      <c r="L1481" s="4" t="s">
        <v>193</v>
      </c>
      <c r="M1481" s="35" t="s">
        <v>853</v>
      </c>
      <c r="N1481" s="35" t="s">
        <v>45</v>
      </c>
      <c r="O1481" s="3">
        <v>5</v>
      </c>
      <c r="P1481" s="39" t="s">
        <v>3260</v>
      </c>
      <c r="Q1481" s="40">
        <v>1</v>
      </c>
      <c r="R1481" s="4" t="s">
        <v>221</v>
      </c>
      <c r="S1481" s="41">
        <f>RawDataGenPO[[#This Row],[Total price]]/RawDataGenPO[[#This Row],[Qty'']]</f>
        <v>1650</v>
      </c>
      <c r="T1481" s="46">
        <v>1650</v>
      </c>
      <c r="U1481" s="16"/>
      <c r="V1481" s="35" t="s">
        <v>1649</v>
      </c>
      <c r="W1481" s="146" t="s">
        <v>9</v>
      </c>
      <c r="X1481" s="307" t="s">
        <v>4181</v>
      </c>
      <c r="Y1481" s="14">
        <v>45954</v>
      </c>
      <c r="Z1481" s="112"/>
      <c r="AA1481" s="191">
        <f>IF(RawDataGenPO[[#This Row],[Date Gen PO]]="","",RawDataGenPO[[#This Row],[Date recive bill]]-RawDataGenPO[[#This Row],[Date Gen PO]])</f>
        <v>34</v>
      </c>
      <c r="AB1481" s="192" t="str">
        <f>IF(RawDataGenPO[[#This Row],[GRN-PO date (Day)]]&gt;RawDataGenPO[[#This Row],[Lead time delivery (day)]],"over deliverry","Ontime")</f>
        <v>Ontime</v>
      </c>
      <c r="AC1481" s="195"/>
    </row>
    <row r="1482" spans="1:29" ht="21" x14ac:dyDescent="0.25">
      <c r="A1482" s="4">
        <f>ROW()-ROW(RawDataGenPO[[#Headers],[No.]])</f>
        <v>1481</v>
      </c>
      <c r="B1482" s="35" t="s">
        <v>18</v>
      </c>
      <c r="C1482" s="43">
        <v>45909</v>
      </c>
      <c r="F1482" s="38">
        <v>45909</v>
      </c>
      <c r="G1482" s="114" t="s">
        <v>3254</v>
      </c>
      <c r="H1482" s="4" t="s">
        <v>3255</v>
      </c>
      <c r="I1482" s="261">
        <v>45920</v>
      </c>
      <c r="J1482" s="219"/>
      <c r="K1482" s="153">
        <v>100</v>
      </c>
      <c r="L1482" s="4" t="s">
        <v>193</v>
      </c>
      <c r="M1482" s="35" t="s">
        <v>853</v>
      </c>
      <c r="N1482" s="35" t="s">
        <v>45</v>
      </c>
      <c r="O1482" s="3">
        <v>6</v>
      </c>
      <c r="P1482" s="39" t="s">
        <v>3261</v>
      </c>
      <c r="Q1482" s="40">
        <v>1</v>
      </c>
      <c r="R1482" s="4" t="s">
        <v>221</v>
      </c>
      <c r="S1482" s="41">
        <f>RawDataGenPO[[#This Row],[Total price]]/RawDataGenPO[[#This Row],[Qty'']]</f>
        <v>16500</v>
      </c>
      <c r="T1482" s="46">
        <v>16500</v>
      </c>
      <c r="U1482" s="16"/>
      <c r="V1482" s="35" t="s">
        <v>1649</v>
      </c>
      <c r="W1482" s="146" t="s">
        <v>9</v>
      </c>
      <c r="X1482" s="307" t="s">
        <v>4181</v>
      </c>
      <c r="Y1482" s="14">
        <v>45954</v>
      </c>
      <c r="Z1482" s="112"/>
      <c r="AA1482" s="191">
        <f>IF(RawDataGenPO[[#This Row],[Date Gen PO]]="","",RawDataGenPO[[#This Row],[Date recive bill]]-RawDataGenPO[[#This Row],[Date Gen PO]])</f>
        <v>34</v>
      </c>
      <c r="AB1482" s="192" t="str">
        <f>IF(RawDataGenPO[[#This Row],[GRN-PO date (Day)]]&gt;RawDataGenPO[[#This Row],[Lead time delivery (day)]],"over deliverry","Ontime")</f>
        <v>Ontime</v>
      </c>
      <c r="AC1482" s="195"/>
    </row>
    <row r="1483" spans="1:29" ht="21" x14ac:dyDescent="0.25">
      <c r="A1483" s="4">
        <f>ROW()-ROW(RawDataGenPO[[#Headers],[No.]])</f>
        <v>1482</v>
      </c>
      <c r="B1483" s="35" t="s">
        <v>18</v>
      </c>
      <c r="C1483" s="43">
        <v>45909</v>
      </c>
      <c r="F1483" s="38">
        <v>45909</v>
      </c>
      <c r="G1483" s="114" t="s">
        <v>3254</v>
      </c>
      <c r="H1483" s="4" t="s">
        <v>3255</v>
      </c>
      <c r="I1483" s="261">
        <v>45920</v>
      </c>
      <c r="J1483" s="219"/>
      <c r="K1483" s="153">
        <v>100</v>
      </c>
      <c r="L1483" s="4" t="s">
        <v>193</v>
      </c>
      <c r="M1483" s="35" t="s">
        <v>853</v>
      </c>
      <c r="N1483" s="35" t="s">
        <v>45</v>
      </c>
      <c r="O1483" s="3">
        <v>7</v>
      </c>
      <c r="P1483" s="39" t="s">
        <v>3262</v>
      </c>
      <c r="Q1483" s="40">
        <v>1</v>
      </c>
      <c r="R1483" s="4" t="s">
        <v>221</v>
      </c>
      <c r="S1483" s="41">
        <f>RawDataGenPO[[#This Row],[Total price]]/RawDataGenPO[[#This Row],[Qty'']]</f>
        <v>6800</v>
      </c>
      <c r="T1483" s="46">
        <v>6800</v>
      </c>
      <c r="U1483" s="16"/>
      <c r="V1483" s="35" t="s">
        <v>1649</v>
      </c>
      <c r="W1483" s="146" t="s">
        <v>9</v>
      </c>
      <c r="X1483" s="307" t="s">
        <v>4181</v>
      </c>
      <c r="Y1483" s="14">
        <v>45954</v>
      </c>
      <c r="Z1483" s="112"/>
      <c r="AA1483" s="191">
        <f>IF(RawDataGenPO[[#This Row],[Date Gen PO]]="","",RawDataGenPO[[#This Row],[Date recive bill]]-RawDataGenPO[[#This Row],[Date Gen PO]])</f>
        <v>34</v>
      </c>
      <c r="AB1483" s="192" t="str">
        <f>IF(RawDataGenPO[[#This Row],[GRN-PO date (Day)]]&gt;RawDataGenPO[[#This Row],[Lead time delivery (day)]],"over deliverry","Ontime")</f>
        <v>Ontime</v>
      </c>
      <c r="AC1483" s="195"/>
    </row>
    <row r="1484" spans="1:29" ht="21" x14ac:dyDescent="0.25">
      <c r="A1484" s="4">
        <f>ROW()-ROW(RawDataGenPO[[#Headers],[No.]])</f>
        <v>1483</v>
      </c>
      <c r="B1484" s="35" t="s">
        <v>18</v>
      </c>
      <c r="C1484" s="43">
        <v>45909</v>
      </c>
      <c r="F1484" s="38">
        <v>45909</v>
      </c>
      <c r="G1484" s="114" t="s">
        <v>3254</v>
      </c>
      <c r="H1484" s="4" t="s">
        <v>3255</v>
      </c>
      <c r="I1484" s="261">
        <v>45920</v>
      </c>
      <c r="J1484" s="219"/>
      <c r="K1484" s="153">
        <v>100</v>
      </c>
      <c r="L1484" s="4" t="s">
        <v>193</v>
      </c>
      <c r="M1484" s="35" t="s">
        <v>853</v>
      </c>
      <c r="N1484" s="35" t="s">
        <v>45</v>
      </c>
      <c r="O1484" s="3">
        <v>8</v>
      </c>
      <c r="P1484" s="39" t="s">
        <v>3263</v>
      </c>
      <c r="Q1484" s="40">
        <v>1</v>
      </c>
      <c r="R1484" s="4" t="s">
        <v>221</v>
      </c>
      <c r="S1484" s="41">
        <f>RawDataGenPO[[#This Row],[Total price]]/RawDataGenPO[[#This Row],[Qty'']]</f>
        <v>1450</v>
      </c>
      <c r="T1484" s="46">
        <v>1450</v>
      </c>
      <c r="U1484" s="16"/>
      <c r="V1484" s="35" t="s">
        <v>1649</v>
      </c>
      <c r="W1484" s="146" t="s">
        <v>9</v>
      </c>
      <c r="X1484" s="307" t="s">
        <v>4181</v>
      </c>
      <c r="Y1484" s="14">
        <v>45954</v>
      </c>
      <c r="Z1484" s="112"/>
      <c r="AA1484" s="191">
        <f>IF(RawDataGenPO[[#This Row],[Date Gen PO]]="","",RawDataGenPO[[#This Row],[Date recive bill]]-RawDataGenPO[[#This Row],[Date Gen PO]])</f>
        <v>34</v>
      </c>
      <c r="AB1484" s="192" t="str">
        <f>IF(RawDataGenPO[[#This Row],[GRN-PO date (Day)]]&gt;RawDataGenPO[[#This Row],[Lead time delivery (day)]],"over deliverry","Ontime")</f>
        <v>Ontime</v>
      </c>
      <c r="AC1484" s="195"/>
    </row>
    <row r="1485" spans="1:29" ht="21" x14ac:dyDescent="0.25">
      <c r="A1485" s="4">
        <f>ROW()-ROW(RawDataGenPO[[#Headers],[No.]])</f>
        <v>1484</v>
      </c>
      <c r="B1485" s="35" t="s">
        <v>18</v>
      </c>
      <c r="C1485" s="43">
        <v>45909</v>
      </c>
      <c r="F1485" s="38">
        <v>45909</v>
      </c>
      <c r="G1485" s="114" t="s">
        <v>3254</v>
      </c>
      <c r="H1485" s="4" t="s">
        <v>3255</v>
      </c>
      <c r="I1485" s="261">
        <v>45920</v>
      </c>
      <c r="J1485" s="219"/>
      <c r="K1485" s="153">
        <v>100</v>
      </c>
      <c r="L1485" s="4" t="s">
        <v>193</v>
      </c>
      <c r="M1485" s="35" t="s">
        <v>853</v>
      </c>
      <c r="N1485" s="35" t="s">
        <v>45</v>
      </c>
      <c r="O1485" s="3">
        <v>9</v>
      </c>
      <c r="P1485" s="39" t="s">
        <v>3264</v>
      </c>
      <c r="Q1485" s="40">
        <v>1</v>
      </c>
      <c r="R1485" s="4" t="s">
        <v>221</v>
      </c>
      <c r="S1485" s="41">
        <f>RawDataGenPO[[#This Row],[Total price]]/RawDataGenPO[[#This Row],[Qty'']]</f>
        <v>2450</v>
      </c>
      <c r="T1485" s="46">
        <v>2450</v>
      </c>
      <c r="U1485" s="16"/>
      <c r="V1485" s="35" t="s">
        <v>1649</v>
      </c>
      <c r="W1485" s="146" t="s">
        <v>9</v>
      </c>
      <c r="X1485" s="307" t="s">
        <v>4181</v>
      </c>
      <c r="Y1485" s="14">
        <v>45954</v>
      </c>
      <c r="Z1485" s="112"/>
      <c r="AA1485" s="191">
        <f>IF(RawDataGenPO[[#This Row],[Date Gen PO]]="","",RawDataGenPO[[#This Row],[Date recive bill]]-RawDataGenPO[[#This Row],[Date Gen PO]])</f>
        <v>34</v>
      </c>
      <c r="AB1485" s="192" t="str">
        <f>IF(RawDataGenPO[[#This Row],[GRN-PO date (Day)]]&gt;RawDataGenPO[[#This Row],[Lead time delivery (day)]],"over deliverry","Ontime")</f>
        <v>Ontime</v>
      </c>
      <c r="AC1485" s="195"/>
    </row>
    <row r="1486" spans="1:29" ht="21" x14ac:dyDescent="0.25">
      <c r="A1486" s="4">
        <f>ROW()-ROW(RawDataGenPO[[#Headers],[No.]])</f>
        <v>1485</v>
      </c>
      <c r="B1486" s="35" t="s">
        <v>18</v>
      </c>
      <c r="C1486" s="43">
        <v>45909</v>
      </c>
      <c r="F1486" s="38">
        <v>45909</v>
      </c>
      <c r="G1486" s="114" t="s">
        <v>3254</v>
      </c>
      <c r="H1486" s="4" t="s">
        <v>3255</v>
      </c>
      <c r="I1486" s="261">
        <v>45920</v>
      </c>
      <c r="J1486" s="219"/>
      <c r="K1486" s="153">
        <v>100</v>
      </c>
      <c r="L1486" s="4" t="s">
        <v>193</v>
      </c>
      <c r="M1486" s="35" t="s">
        <v>853</v>
      </c>
      <c r="N1486" s="35" t="s">
        <v>45</v>
      </c>
      <c r="O1486" s="3">
        <v>10</v>
      </c>
      <c r="P1486" s="39" t="s">
        <v>3265</v>
      </c>
      <c r="Q1486" s="40">
        <v>1</v>
      </c>
      <c r="R1486" s="4" t="s">
        <v>221</v>
      </c>
      <c r="S1486" s="41">
        <f>RawDataGenPO[[#This Row],[Total price]]/RawDataGenPO[[#This Row],[Qty'']]</f>
        <v>2450</v>
      </c>
      <c r="T1486" s="46">
        <v>2450</v>
      </c>
      <c r="U1486" s="16"/>
      <c r="V1486" s="35" t="s">
        <v>1649</v>
      </c>
      <c r="W1486" s="146" t="s">
        <v>9</v>
      </c>
      <c r="X1486" s="307" t="s">
        <v>4181</v>
      </c>
      <c r="Y1486" s="14">
        <v>45954</v>
      </c>
      <c r="Z1486" s="112"/>
      <c r="AA1486" s="191">
        <f>IF(RawDataGenPO[[#This Row],[Date Gen PO]]="","",RawDataGenPO[[#This Row],[Date recive bill]]-RawDataGenPO[[#This Row],[Date Gen PO]])</f>
        <v>34</v>
      </c>
      <c r="AB1486" s="192" t="str">
        <f>IF(RawDataGenPO[[#This Row],[GRN-PO date (Day)]]&gt;RawDataGenPO[[#This Row],[Lead time delivery (day)]],"over deliverry","Ontime")</f>
        <v>Ontime</v>
      </c>
      <c r="AC1486" s="195"/>
    </row>
    <row r="1487" spans="1:29" ht="21" x14ac:dyDescent="0.25">
      <c r="A1487" s="4">
        <f>ROW()-ROW(RawDataGenPO[[#Headers],[No.]])</f>
        <v>1486</v>
      </c>
      <c r="B1487" s="35" t="s">
        <v>18</v>
      </c>
      <c r="C1487" s="43">
        <v>45909</v>
      </c>
      <c r="F1487" s="38">
        <v>45909</v>
      </c>
      <c r="G1487" s="114" t="s">
        <v>3254</v>
      </c>
      <c r="H1487" s="4" t="s">
        <v>3255</v>
      </c>
      <c r="I1487" s="261">
        <v>45920</v>
      </c>
      <c r="J1487" s="219"/>
      <c r="K1487" s="153">
        <v>100</v>
      </c>
      <c r="L1487" s="4" t="s">
        <v>193</v>
      </c>
      <c r="M1487" s="35" t="s">
        <v>853</v>
      </c>
      <c r="N1487" s="35" t="s">
        <v>45</v>
      </c>
      <c r="O1487" s="3">
        <v>11</v>
      </c>
      <c r="P1487" s="39" t="s">
        <v>3266</v>
      </c>
      <c r="Q1487" s="40">
        <v>6</v>
      </c>
      <c r="R1487" s="4" t="s">
        <v>221</v>
      </c>
      <c r="S1487" s="41">
        <f>RawDataGenPO[[#This Row],[Total price]]/RawDataGenPO[[#This Row],[Qty'']]</f>
        <v>890</v>
      </c>
      <c r="T1487" s="46">
        <v>5340</v>
      </c>
      <c r="U1487" s="16"/>
      <c r="V1487" s="35" t="s">
        <v>1649</v>
      </c>
      <c r="W1487" s="146" t="s">
        <v>9</v>
      </c>
      <c r="X1487" s="307" t="s">
        <v>4181</v>
      </c>
      <c r="Y1487" s="14">
        <v>45954</v>
      </c>
      <c r="Z1487" s="112"/>
      <c r="AA1487" s="191">
        <f>IF(RawDataGenPO[[#This Row],[Date Gen PO]]="","",RawDataGenPO[[#This Row],[Date recive bill]]-RawDataGenPO[[#This Row],[Date Gen PO]])</f>
        <v>34</v>
      </c>
      <c r="AB1487" s="192" t="str">
        <f>IF(RawDataGenPO[[#This Row],[GRN-PO date (Day)]]&gt;RawDataGenPO[[#This Row],[Lead time delivery (day)]],"over deliverry","Ontime")</f>
        <v>Ontime</v>
      </c>
      <c r="AC1487" s="195"/>
    </row>
    <row r="1488" spans="1:29" ht="21" x14ac:dyDescent="0.25">
      <c r="A1488" s="4">
        <f>ROW()-ROW(RawDataGenPO[[#Headers],[No.]])</f>
        <v>1487</v>
      </c>
      <c r="B1488" s="35" t="s">
        <v>18</v>
      </c>
      <c r="C1488" s="43">
        <v>45909</v>
      </c>
      <c r="F1488" s="38">
        <v>45909</v>
      </c>
      <c r="G1488" s="114" t="s">
        <v>3254</v>
      </c>
      <c r="H1488" s="4" t="s">
        <v>3255</v>
      </c>
      <c r="I1488" s="261">
        <v>45920</v>
      </c>
      <c r="J1488" s="219"/>
      <c r="K1488" s="153">
        <v>100</v>
      </c>
      <c r="L1488" s="4" t="s">
        <v>193</v>
      </c>
      <c r="M1488" s="35" t="s">
        <v>853</v>
      </c>
      <c r="N1488" s="35" t="s">
        <v>45</v>
      </c>
      <c r="O1488" s="3">
        <v>12</v>
      </c>
      <c r="P1488" s="39" t="s">
        <v>3267</v>
      </c>
      <c r="Q1488" s="40">
        <v>2</v>
      </c>
      <c r="R1488" s="4" t="s">
        <v>221</v>
      </c>
      <c r="S1488" s="41">
        <f>RawDataGenPO[[#This Row],[Total price]]/RawDataGenPO[[#This Row],[Qty'']]</f>
        <v>1600</v>
      </c>
      <c r="T1488" s="46">
        <v>3200</v>
      </c>
      <c r="U1488" s="16"/>
      <c r="V1488" s="35" t="s">
        <v>1649</v>
      </c>
      <c r="W1488" s="146" t="s">
        <v>9</v>
      </c>
      <c r="X1488" s="307" t="s">
        <v>4181</v>
      </c>
      <c r="Y1488" s="14">
        <v>45954</v>
      </c>
      <c r="Z1488" s="112"/>
      <c r="AA1488" s="191">
        <f>IF(RawDataGenPO[[#This Row],[Date Gen PO]]="","",RawDataGenPO[[#This Row],[Date recive bill]]-RawDataGenPO[[#This Row],[Date Gen PO]])</f>
        <v>34</v>
      </c>
      <c r="AB1488" s="192" t="str">
        <f>IF(RawDataGenPO[[#This Row],[GRN-PO date (Day)]]&gt;RawDataGenPO[[#This Row],[Lead time delivery (day)]],"over deliverry","Ontime")</f>
        <v>Ontime</v>
      </c>
      <c r="AC1488" s="195"/>
    </row>
    <row r="1489" spans="1:29" ht="21" x14ac:dyDescent="0.25">
      <c r="A1489" s="4">
        <f>ROW()-ROW(RawDataGenPO[[#Headers],[No.]])</f>
        <v>1488</v>
      </c>
      <c r="B1489" s="35" t="s">
        <v>18</v>
      </c>
      <c r="C1489" s="43">
        <v>45909</v>
      </c>
      <c r="F1489" s="38">
        <v>45909</v>
      </c>
      <c r="G1489" s="114" t="s">
        <v>3254</v>
      </c>
      <c r="H1489" s="4" t="s">
        <v>3255</v>
      </c>
      <c r="I1489" s="261">
        <v>45920</v>
      </c>
      <c r="J1489" s="219"/>
      <c r="K1489" s="153">
        <v>100</v>
      </c>
      <c r="L1489" s="4" t="s">
        <v>193</v>
      </c>
      <c r="M1489" s="35" t="s">
        <v>853</v>
      </c>
      <c r="N1489" s="35" t="s">
        <v>45</v>
      </c>
      <c r="O1489" s="3">
        <v>13</v>
      </c>
      <c r="P1489" s="39" t="s">
        <v>3268</v>
      </c>
      <c r="Q1489" s="40">
        <v>2</v>
      </c>
      <c r="R1489" s="4" t="s">
        <v>221</v>
      </c>
      <c r="S1489" s="41">
        <f>RawDataGenPO[[#This Row],[Total price]]/RawDataGenPO[[#This Row],[Qty'']]</f>
        <v>3200</v>
      </c>
      <c r="T1489" s="46">
        <v>6400</v>
      </c>
      <c r="U1489" s="16"/>
      <c r="V1489" s="35" t="s">
        <v>1649</v>
      </c>
      <c r="W1489" s="146" t="s">
        <v>9</v>
      </c>
      <c r="X1489" s="307" t="s">
        <v>4181</v>
      </c>
      <c r="Y1489" s="14">
        <v>45954</v>
      </c>
      <c r="Z1489" s="112"/>
      <c r="AA1489" s="191">
        <f>IF(RawDataGenPO[[#This Row],[Date Gen PO]]="","",RawDataGenPO[[#This Row],[Date recive bill]]-RawDataGenPO[[#This Row],[Date Gen PO]])</f>
        <v>34</v>
      </c>
      <c r="AB1489" s="192" t="str">
        <f>IF(RawDataGenPO[[#This Row],[GRN-PO date (Day)]]&gt;RawDataGenPO[[#This Row],[Lead time delivery (day)]],"over deliverry","Ontime")</f>
        <v>Ontime</v>
      </c>
      <c r="AC1489" s="195"/>
    </row>
    <row r="1490" spans="1:29" ht="21" x14ac:dyDescent="0.25">
      <c r="A1490" s="4">
        <f>ROW()-ROW(RawDataGenPO[[#Headers],[No.]])</f>
        <v>1489</v>
      </c>
      <c r="B1490" s="35" t="s">
        <v>18</v>
      </c>
      <c r="C1490" s="43">
        <v>45909</v>
      </c>
      <c r="F1490" s="38">
        <v>45909</v>
      </c>
      <c r="G1490" s="114" t="s">
        <v>3254</v>
      </c>
      <c r="H1490" s="4" t="s">
        <v>3255</v>
      </c>
      <c r="I1490" s="261">
        <v>45920</v>
      </c>
      <c r="J1490" s="219"/>
      <c r="K1490" s="153">
        <v>100</v>
      </c>
      <c r="L1490" s="4" t="s">
        <v>193</v>
      </c>
      <c r="M1490" s="35" t="s">
        <v>853</v>
      </c>
      <c r="N1490" s="35" t="s">
        <v>45</v>
      </c>
      <c r="O1490" s="3">
        <v>14</v>
      </c>
      <c r="P1490" s="39" t="s">
        <v>3269</v>
      </c>
      <c r="Q1490" s="40">
        <v>1</v>
      </c>
      <c r="R1490" s="4" t="s">
        <v>221</v>
      </c>
      <c r="S1490" s="41">
        <f>RawDataGenPO[[#This Row],[Total price]]/RawDataGenPO[[#This Row],[Qty'']]</f>
        <v>4000</v>
      </c>
      <c r="T1490" s="46">
        <v>4000</v>
      </c>
      <c r="U1490" s="16"/>
      <c r="V1490" s="35" t="s">
        <v>1649</v>
      </c>
      <c r="W1490" s="146" t="s">
        <v>9</v>
      </c>
      <c r="X1490" s="307" t="s">
        <v>4181</v>
      </c>
      <c r="Y1490" s="14">
        <v>45954</v>
      </c>
      <c r="Z1490" s="112"/>
      <c r="AA1490" s="191">
        <f>IF(RawDataGenPO[[#This Row],[Date Gen PO]]="","",RawDataGenPO[[#This Row],[Date recive bill]]-RawDataGenPO[[#This Row],[Date Gen PO]])</f>
        <v>34</v>
      </c>
      <c r="AB1490" s="192" t="str">
        <f>IF(RawDataGenPO[[#This Row],[GRN-PO date (Day)]]&gt;RawDataGenPO[[#This Row],[Lead time delivery (day)]],"over deliverry","Ontime")</f>
        <v>Ontime</v>
      </c>
      <c r="AC1490" s="195"/>
    </row>
    <row r="1491" spans="1:29" ht="21" x14ac:dyDescent="0.25">
      <c r="A1491" s="4">
        <f>ROW()-ROW(RawDataGenPO[[#Headers],[No.]])</f>
        <v>1490</v>
      </c>
      <c r="B1491" s="35" t="s">
        <v>18</v>
      </c>
      <c r="C1491" s="43">
        <v>45909</v>
      </c>
      <c r="F1491" s="38">
        <v>45909</v>
      </c>
      <c r="G1491" s="114" t="s">
        <v>3254</v>
      </c>
      <c r="H1491" s="4" t="s">
        <v>3255</v>
      </c>
      <c r="I1491" s="261">
        <v>45920</v>
      </c>
      <c r="J1491" s="219"/>
      <c r="K1491" s="153">
        <v>100</v>
      </c>
      <c r="L1491" s="4" t="s">
        <v>193</v>
      </c>
      <c r="M1491" s="35" t="s">
        <v>853</v>
      </c>
      <c r="N1491" s="35" t="s">
        <v>45</v>
      </c>
      <c r="O1491" s="3">
        <v>15</v>
      </c>
      <c r="P1491" s="39" t="s">
        <v>3270</v>
      </c>
      <c r="Q1491" s="40">
        <v>1</v>
      </c>
      <c r="R1491" s="4" t="s">
        <v>221</v>
      </c>
      <c r="S1491" s="41">
        <f>RawDataGenPO[[#This Row],[Total price]]/RawDataGenPO[[#This Row],[Qty'']]</f>
        <v>12000</v>
      </c>
      <c r="T1491" s="46">
        <v>12000</v>
      </c>
      <c r="U1491" s="16"/>
      <c r="V1491" s="35" t="s">
        <v>1649</v>
      </c>
      <c r="W1491" s="146" t="s">
        <v>9</v>
      </c>
      <c r="X1491" s="307" t="s">
        <v>4181</v>
      </c>
      <c r="Y1491" s="14">
        <v>45954</v>
      </c>
      <c r="Z1491" s="112"/>
      <c r="AA1491" s="191">
        <f>IF(RawDataGenPO[[#This Row],[Date Gen PO]]="","",RawDataGenPO[[#This Row],[Date recive bill]]-RawDataGenPO[[#This Row],[Date Gen PO]])</f>
        <v>34</v>
      </c>
      <c r="AB1491" s="192" t="str">
        <f>IF(RawDataGenPO[[#This Row],[GRN-PO date (Day)]]&gt;RawDataGenPO[[#This Row],[Lead time delivery (day)]],"over deliverry","Ontime")</f>
        <v>Ontime</v>
      </c>
      <c r="AC1491" s="195"/>
    </row>
    <row r="1492" spans="1:29" ht="28.5" x14ac:dyDescent="0.25">
      <c r="A1492" s="4">
        <f>ROW()-ROW(RawDataGenPO[[#Headers],[No.]])</f>
        <v>1491</v>
      </c>
      <c r="B1492" s="35" t="s">
        <v>18</v>
      </c>
      <c r="C1492" s="43">
        <v>45909</v>
      </c>
      <c r="F1492" s="38">
        <v>45909</v>
      </c>
      <c r="G1492" s="114" t="s">
        <v>3254</v>
      </c>
      <c r="H1492" s="4" t="s">
        <v>3255</v>
      </c>
      <c r="I1492" s="261">
        <v>45920</v>
      </c>
      <c r="J1492" s="219"/>
      <c r="K1492" s="153">
        <v>100</v>
      </c>
      <c r="L1492" s="4" t="s">
        <v>193</v>
      </c>
      <c r="M1492" s="35" t="s">
        <v>853</v>
      </c>
      <c r="N1492" s="35" t="s">
        <v>58</v>
      </c>
      <c r="O1492" s="3">
        <v>16</v>
      </c>
      <c r="P1492" s="39" t="s">
        <v>3271</v>
      </c>
      <c r="Q1492" s="40">
        <v>1</v>
      </c>
      <c r="R1492" s="4" t="s">
        <v>221</v>
      </c>
      <c r="S1492" s="41">
        <f>RawDataGenPO[[#This Row],[Total price]]/RawDataGenPO[[#This Row],[Qty'']]</f>
        <v>7000</v>
      </c>
      <c r="T1492" s="46">
        <v>7000</v>
      </c>
      <c r="U1492" s="16"/>
      <c r="V1492" s="35" t="s">
        <v>1649</v>
      </c>
      <c r="W1492" s="146" t="s">
        <v>9</v>
      </c>
      <c r="X1492" s="307" t="s">
        <v>4181</v>
      </c>
      <c r="Y1492" s="14">
        <v>45954</v>
      </c>
      <c r="Z1492" s="112"/>
      <c r="AA1492" s="191">
        <f>IF(RawDataGenPO[[#This Row],[Date Gen PO]]="","",RawDataGenPO[[#This Row],[Date recive bill]]-RawDataGenPO[[#This Row],[Date Gen PO]])</f>
        <v>34</v>
      </c>
      <c r="AB1492" s="192" t="str">
        <f>IF(RawDataGenPO[[#This Row],[GRN-PO date (Day)]]&gt;RawDataGenPO[[#This Row],[Lead time delivery (day)]],"over deliverry","Ontime")</f>
        <v>Ontime</v>
      </c>
      <c r="AC1492" s="195"/>
    </row>
    <row r="1493" spans="1:29" ht="21" x14ac:dyDescent="0.25">
      <c r="A1493" s="4">
        <f>ROW()-ROW(RawDataGenPO[[#Headers],[No.]])</f>
        <v>1492</v>
      </c>
      <c r="B1493" s="35" t="s">
        <v>18</v>
      </c>
      <c r="C1493" s="43">
        <v>45909</v>
      </c>
      <c r="F1493" s="38">
        <v>45909</v>
      </c>
      <c r="G1493" s="114" t="s">
        <v>3254</v>
      </c>
      <c r="H1493" s="4" t="s">
        <v>3255</v>
      </c>
      <c r="I1493" s="261">
        <v>45920</v>
      </c>
      <c r="J1493" s="219"/>
      <c r="K1493" s="153">
        <v>100</v>
      </c>
      <c r="L1493" s="4" t="s">
        <v>193</v>
      </c>
      <c r="M1493" s="35" t="s">
        <v>853</v>
      </c>
      <c r="N1493" s="35" t="s">
        <v>58</v>
      </c>
      <c r="O1493" s="3">
        <v>17</v>
      </c>
      <c r="P1493" s="39" t="s">
        <v>3257</v>
      </c>
      <c r="Q1493" s="40">
        <v>2</v>
      </c>
      <c r="R1493" s="4" t="s">
        <v>221</v>
      </c>
      <c r="S1493" s="41">
        <f>RawDataGenPO[[#This Row],[Total price]]/RawDataGenPO[[#This Row],[Qty'']]</f>
        <v>850</v>
      </c>
      <c r="T1493" s="46">
        <v>1700</v>
      </c>
      <c r="U1493" s="16"/>
      <c r="V1493" s="35" t="s">
        <v>1649</v>
      </c>
      <c r="W1493" s="146" t="s">
        <v>9</v>
      </c>
      <c r="X1493" s="307" t="s">
        <v>4181</v>
      </c>
      <c r="Y1493" s="14">
        <v>45954</v>
      </c>
      <c r="Z1493" s="112"/>
      <c r="AA1493" s="191">
        <f>IF(RawDataGenPO[[#This Row],[Date Gen PO]]="","",RawDataGenPO[[#This Row],[Date recive bill]]-RawDataGenPO[[#This Row],[Date Gen PO]])</f>
        <v>34</v>
      </c>
      <c r="AB1493" s="192" t="str">
        <f>IF(RawDataGenPO[[#This Row],[GRN-PO date (Day)]]&gt;RawDataGenPO[[#This Row],[Lead time delivery (day)]],"over deliverry","Ontime")</f>
        <v>Ontime</v>
      </c>
      <c r="AC1493" s="195"/>
    </row>
    <row r="1494" spans="1:29" ht="21" x14ac:dyDescent="0.25">
      <c r="A1494" s="4">
        <f>ROW()-ROW(RawDataGenPO[[#Headers],[No.]])</f>
        <v>1493</v>
      </c>
      <c r="B1494" s="35" t="s">
        <v>18</v>
      </c>
      <c r="C1494" s="43">
        <v>45909</v>
      </c>
      <c r="F1494" s="38">
        <v>45909</v>
      </c>
      <c r="G1494" s="114" t="s">
        <v>3254</v>
      </c>
      <c r="H1494" s="4" t="s">
        <v>3255</v>
      </c>
      <c r="I1494" s="261">
        <v>45920</v>
      </c>
      <c r="J1494" s="219"/>
      <c r="K1494" s="153">
        <v>100</v>
      </c>
      <c r="L1494" s="4" t="s">
        <v>193</v>
      </c>
      <c r="M1494" s="35" t="s">
        <v>853</v>
      </c>
      <c r="N1494" s="35" t="s">
        <v>58</v>
      </c>
      <c r="O1494" s="3">
        <v>18</v>
      </c>
      <c r="P1494" s="39" t="s">
        <v>3258</v>
      </c>
      <c r="Q1494" s="40">
        <v>1</v>
      </c>
      <c r="R1494" s="4" t="s">
        <v>221</v>
      </c>
      <c r="S1494" s="41">
        <f>RawDataGenPO[[#This Row],[Total price]]/RawDataGenPO[[#This Row],[Qty'']]</f>
        <v>1500</v>
      </c>
      <c r="T1494" s="46">
        <v>1500</v>
      </c>
      <c r="U1494" s="16"/>
      <c r="V1494" s="35" t="s">
        <v>1649</v>
      </c>
      <c r="W1494" s="146" t="s">
        <v>9</v>
      </c>
      <c r="X1494" s="307" t="s">
        <v>4181</v>
      </c>
      <c r="Y1494" s="14">
        <v>45954</v>
      </c>
      <c r="Z1494" s="112"/>
      <c r="AA1494" s="191">
        <f>IF(RawDataGenPO[[#This Row],[Date Gen PO]]="","",RawDataGenPO[[#This Row],[Date recive bill]]-RawDataGenPO[[#This Row],[Date Gen PO]])</f>
        <v>34</v>
      </c>
      <c r="AB1494" s="192" t="str">
        <f>IF(RawDataGenPO[[#This Row],[GRN-PO date (Day)]]&gt;RawDataGenPO[[#This Row],[Lead time delivery (day)]],"over deliverry","Ontime")</f>
        <v>Ontime</v>
      </c>
      <c r="AC1494" s="195"/>
    </row>
    <row r="1495" spans="1:29" ht="21" x14ac:dyDescent="0.25">
      <c r="A1495" s="4">
        <f>ROW()-ROW(RawDataGenPO[[#Headers],[No.]])</f>
        <v>1494</v>
      </c>
      <c r="B1495" s="35" t="s">
        <v>18</v>
      </c>
      <c r="C1495" s="43">
        <v>45909</v>
      </c>
      <c r="F1495" s="38">
        <v>45909</v>
      </c>
      <c r="G1495" s="114" t="s">
        <v>3254</v>
      </c>
      <c r="H1495" s="4" t="s">
        <v>3255</v>
      </c>
      <c r="I1495" s="261">
        <v>45920</v>
      </c>
      <c r="J1495" s="219"/>
      <c r="K1495" s="153">
        <v>100</v>
      </c>
      <c r="L1495" s="4" t="s">
        <v>193</v>
      </c>
      <c r="M1495" s="35" t="s">
        <v>853</v>
      </c>
      <c r="N1495" s="35" t="s">
        <v>58</v>
      </c>
      <c r="O1495" s="3">
        <v>19</v>
      </c>
      <c r="P1495" s="39" t="s">
        <v>3259</v>
      </c>
      <c r="Q1495" s="40">
        <v>1</v>
      </c>
      <c r="R1495" s="4" t="s">
        <v>221</v>
      </c>
      <c r="S1495" s="41">
        <f>RawDataGenPO[[#This Row],[Total price]]/RawDataGenPO[[#This Row],[Qty'']]</f>
        <v>1490</v>
      </c>
      <c r="T1495" s="46">
        <v>1490</v>
      </c>
      <c r="U1495" s="16"/>
      <c r="V1495" s="35" t="s">
        <v>1649</v>
      </c>
      <c r="W1495" s="146" t="s">
        <v>9</v>
      </c>
      <c r="X1495" s="307" t="s">
        <v>4181</v>
      </c>
      <c r="Y1495" s="14">
        <v>45954</v>
      </c>
      <c r="Z1495" s="112"/>
      <c r="AA1495" s="191">
        <f>IF(RawDataGenPO[[#This Row],[Date Gen PO]]="","",RawDataGenPO[[#This Row],[Date recive bill]]-RawDataGenPO[[#This Row],[Date Gen PO]])</f>
        <v>34</v>
      </c>
      <c r="AB1495" s="192" t="str">
        <f>IF(RawDataGenPO[[#This Row],[GRN-PO date (Day)]]&gt;RawDataGenPO[[#This Row],[Lead time delivery (day)]],"over deliverry","Ontime")</f>
        <v>Ontime</v>
      </c>
      <c r="AC1495" s="195"/>
    </row>
    <row r="1496" spans="1:29" ht="21" x14ac:dyDescent="0.25">
      <c r="A1496" s="4">
        <f>ROW()-ROW(RawDataGenPO[[#Headers],[No.]])</f>
        <v>1495</v>
      </c>
      <c r="B1496" s="35" t="s">
        <v>18</v>
      </c>
      <c r="C1496" s="43">
        <v>45909</v>
      </c>
      <c r="F1496" s="38">
        <v>45909</v>
      </c>
      <c r="G1496" s="114" t="s">
        <v>3254</v>
      </c>
      <c r="H1496" s="4" t="s">
        <v>3255</v>
      </c>
      <c r="I1496" s="261">
        <v>45920</v>
      </c>
      <c r="J1496" s="219"/>
      <c r="K1496" s="153">
        <v>100</v>
      </c>
      <c r="L1496" s="4" t="s">
        <v>193</v>
      </c>
      <c r="M1496" s="35" t="s">
        <v>853</v>
      </c>
      <c r="N1496" s="35" t="s">
        <v>58</v>
      </c>
      <c r="O1496" s="3">
        <v>20</v>
      </c>
      <c r="P1496" s="39" t="s">
        <v>3272</v>
      </c>
      <c r="Q1496" s="40">
        <v>1</v>
      </c>
      <c r="R1496" s="4" t="s">
        <v>221</v>
      </c>
      <c r="S1496" s="41">
        <f>RawDataGenPO[[#This Row],[Total price]]/RawDataGenPO[[#This Row],[Qty'']]</f>
        <v>1650</v>
      </c>
      <c r="T1496" s="46">
        <v>1650</v>
      </c>
      <c r="U1496" s="16"/>
      <c r="V1496" s="35" t="s">
        <v>1649</v>
      </c>
      <c r="W1496" s="146" t="s">
        <v>9</v>
      </c>
      <c r="X1496" s="307" t="s">
        <v>4181</v>
      </c>
      <c r="Y1496" s="14">
        <v>45954</v>
      </c>
      <c r="Z1496" s="112"/>
      <c r="AA1496" s="191">
        <f>IF(RawDataGenPO[[#This Row],[Date Gen PO]]="","",RawDataGenPO[[#This Row],[Date recive bill]]-RawDataGenPO[[#This Row],[Date Gen PO]])</f>
        <v>34</v>
      </c>
      <c r="AB1496" s="192" t="str">
        <f>IF(RawDataGenPO[[#This Row],[GRN-PO date (Day)]]&gt;RawDataGenPO[[#This Row],[Lead time delivery (day)]],"over deliverry","Ontime")</f>
        <v>Ontime</v>
      </c>
      <c r="AC1496" s="195"/>
    </row>
    <row r="1497" spans="1:29" ht="21" x14ac:dyDescent="0.25">
      <c r="A1497" s="4">
        <f>ROW()-ROW(RawDataGenPO[[#Headers],[No.]])</f>
        <v>1496</v>
      </c>
      <c r="B1497" s="35" t="s">
        <v>18</v>
      </c>
      <c r="C1497" s="43">
        <v>45909</v>
      </c>
      <c r="F1497" s="38">
        <v>45909</v>
      </c>
      <c r="G1497" s="114" t="s">
        <v>3254</v>
      </c>
      <c r="H1497" s="4" t="s">
        <v>3255</v>
      </c>
      <c r="I1497" s="261">
        <v>45920</v>
      </c>
      <c r="J1497" s="219"/>
      <c r="K1497" s="153">
        <v>100</v>
      </c>
      <c r="L1497" s="4" t="s">
        <v>193</v>
      </c>
      <c r="M1497" s="35" t="s">
        <v>853</v>
      </c>
      <c r="N1497" s="35" t="s">
        <v>58</v>
      </c>
      <c r="O1497" s="3">
        <v>21</v>
      </c>
      <c r="P1497" s="39" t="s">
        <v>3261</v>
      </c>
      <c r="Q1497" s="40">
        <v>1</v>
      </c>
      <c r="R1497" s="4" t="s">
        <v>221</v>
      </c>
      <c r="S1497" s="41">
        <f>RawDataGenPO[[#This Row],[Total price]]/RawDataGenPO[[#This Row],[Qty'']]</f>
        <v>16500</v>
      </c>
      <c r="T1497" s="46">
        <v>16500</v>
      </c>
      <c r="U1497" s="16"/>
      <c r="V1497" s="35" t="s">
        <v>1649</v>
      </c>
      <c r="W1497" s="146" t="s">
        <v>9</v>
      </c>
      <c r="X1497" s="307" t="s">
        <v>4181</v>
      </c>
      <c r="Y1497" s="14">
        <v>45954</v>
      </c>
      <c r="Z1497" s="112"/>
      <c r="AA1497" s="191">
        <f>IF(RawDataGenPO[[#This Row],[Date Gen PO]]="","",RawDataGenPO[[#This Row],[Date recive bill]]-RawDataGenPO[[#This Row],[Date Gen PO]])</f>
        <v>34</v>
      </c>
      <c r="AB1497" s="192" t="str">
        <f>IF(RawDataGenPO[[#This Row],[GRN-PO date (Day)]]&gt;RawDataGenPO[[#This Row],[Lead time delivery (day)]],"over deliverry","Ontime")</f>
        <v>Ontime</v>
      </c>
      <c r="AC1497" s="195"/>
    </row>
    <row r="1498" spans="1:29" ht="21" x14ac:dyDescent="0.25">
      <c r="A1498" s="4">
        <f>ROW()-ROW(RawDataGenPO[[#Headers],[No.]])</f>
        <v>1497</v>
      </c>
      <c r="B1498" s="35" t="s">
        <v>18</v>
      </c>
      <c r="C1498" s="43">
        <v>45909</v>
      </c>
      <c r="F1498" s="38">
        <v>45909</v>
      </c>
      <c r="G1498" s="114" t="s">
        <v>3254</v>
      </c>
      <c r="H1498" s="4" t="s">
        <v>3255</v>
      </c>
      <c r="I1498" s="261">
        <v>45920</v>
      </c>
      <c r="J1498" s="219"/>
      <c r="K1498" s="153">
        <v>100</v>
      </c>
      <c r="L1498" s="4" t="s">
        <v>193</v>
      </c>
      <c r="M1498" s="35" t="s">
        <v>853</v>
      </c>
      <c r="N1498" s="35" t="s">
        <v>58</v>
      </c>
      <c r="O1498" s="3">
        <v>22</v>
      </c>
      <c r="P1498" s="39" t="s">
        <v>3262</v>
      </c>
      <c r="Q1498" s="40">
        <v>1</v>
      </c>
      <c r="R1498" s="4" t="s">
        <v>221</v>
      </c>
      <c r="S1498" s="41">
        <f>RawDataGenPO[[#This Row],[Total price]]/RawDataGenPO[[#This Row],[Qty'']]</f>
        <v>6800</v>
      </c>
      <c r="T1498" s="46">
        <v>6800</v>
      </c>
      <c r="U1498" s="16"/>
      <c r="V1498" s="35" t="s">
        <v>1649</v>
      </c>
      <c r="W1498" s="146" t="s">
        <v>9</v>
      </c>
      <c r="X1498" s="307" t="s">
        <v>4181</v>
      </c>
      <c r="Y1498" s="14">
        <v>45954</v>
      </c>
      <c r="Z1498" s="112"/>
      <c r="AA1498" s="191">
        <f>IF(RawDataGenPO[[#This Row],[Date Gen PO]]="","",RawDataGenPO[[#This Row],[Date recive bill]]-RawDataGenPO[[#This Row],[Date Gen PO]])</f>
        <v>34</v>
      </c>
      <c r="AB1498" s="192" t="str">
        <f>IF(RawDataGenPO[[#This Row],[GRN-PO date (Day)]]&gt;RawDataGenPO[[#This Row],[Lead time delivery (day)]],"over deliverry","Ontime")</f>
        <v>Ontime</v>
      </c>
      <c r="AC1498" s="195"/>
    </row>
    <row r="1499" spans="1:29" ht="21" x14ac:dyDescent="0.25">
      <c r="A1499" s="4">
        <f>ROW()-ROW(RawDataGenPO[[#Headers],[No.]])</f>
        <v>1498</v>
      </c>
      <c r="B1499" s="35" t="s">
        <v>18</v>
      </c>
      <c r="C1499" s="43">
        <v>45909</v>
      </c>
      <c r="F1499" s="38">
        <v>45909</v>
      </c>
      <c r="G1499" s="114" t="s">
        <v>3254</v>
      </c>
      <c r="H1499" s="4" t="s">
        <v>3255</v>
      </c>
      <c r="I1499" s="261">
        <v>45920</v>
      </c>
      <c r="J1499" s="219"/>
      <c r="K1499" s="153">
        <v>100</v>
      </c>
      <c r="L1499" s="4" t="s">
        <v>193</v>
      </c>
      <c r="M1499" s="35" t="s">
        <v>853</v>
      </c>
      <c r="N1499" s="35" t="s">
        <v>58</v>
      </c>
      <c r="O1499" s="3">
        <v>23</v>
      </c>
      <c r="P1499" s="39" t="s">
        <v>3263</v>
      </c>
      <c r="Q1499" s="40">
        <v>1</v>
      </c>
      <c r="R1499" s="4" t="s">
        <v>221</v>
      </c>
      <c r="S1499" s="41">
        <f>RawDataGenPO[[#This Row],[Total price]]/RawDataGenPO[[#This Row],[Qty'']]</f>
        <v>1450</v>
      </c>
      <c r="T1499" s="46">
        <v>1450</v>
      </c>
      <c r="U1499" s="16"/>
      <c r="V1499" s="35" t="s">
        <v>1649</v>
      </c>
      <c r="W1499" s="146" t="s">
        <v>9</v>
      </c>
      <c r="X1499" s="307" t="s">
        <v>4181</v>
      </c>
      <c r="Y1499" s="14">
        <v>45954</v>
      </c>
      <c r="Z1499" s="112"/>
      <c r="AA1499" s="191">
        <f>IF(RawDataGenPO[[#This Row],[Date Gen PO]]="","",RawDataGenPO[[#This Row],[Date recive bill]]-RawDataGenPO[[#This Row],[Date Gen PO]])</f>
        <v>34</v>
      </c>
      <c r="AB1499" s="192" t="str">
        <f>IF(RawDataGenPO[[#This Row],[GRN-PO date (Day)]]&gt;RawDataGenPO[[#This Row],[Lead time delivery (day)]],"over deliverry","Ontime")</f>
        <v>Ontime</v>
      </c>
      <c r="AC1499" s="195"/>
    </row>
    <row r="1500" spans="1:29" ht="21" x14ac:dyDescent="0.25">
      <c r="A1500" s="4">
        <f>ROW()-ROW(RawDataGenPO[[#Headers],[No.]])</f>
        <v>1499</v>
      </c>
      <c r="B1500" s="35" t="s">
        <v>18</v>
      </c>
      <c r="C1500" s="43">
        <v>45909</v>
      </c>
      <c r="F1500" s="38">
        <v>45909</v>
      </c>
      <c r="G1500" s="114" t="s">
        <v>3254</v>
      </c>
      <c r="H1500" s="4" t="s">
        <v>3255</v>
      </c>
      <c r="I1500" s="261">
        <v>45920</v>
      </c>
      <c r="J1500" s="219"/>
      <c r="K1500" s="153">
        <v>100</v>
      </c>
      <c r="L1500" s="4" t="s">
        <v>193</v>
      </c>
      <c r="M1500" s="35" t="s">
        <v>853</v>
      </c>
      <c r="N1500" s="35" t="s">
        <v>58</v>
      </c>
      <c r="O1500" s="3">
        <v>24</v>
      </c>
      <c r="P1500" s="39" t="s">
        <v>3264</v>
      </c>
      <c r="Q1500" s="40">
        <v>1</v>
      </c>
      <c r="R1500" s="4" t="s">
        <v>221</v>
      </c>
      <c r="S1500" s="41">
        <f>RawDataGenPO[[#This Row],[Total price]]/RawDataGenPO[[#This Row],[Qty'']]</f>
        <v>2450</v>
      </c>
      <c r="T1500" s="46">
        <v>2450</v>
      </c>
      <c r="U1500" s="16"/>
      <c r="V1500" s="35" t="s">
        <v>1649</v>
      </c>
      <c r="W1500" s="146" t="s">
        <v>9</v>
      </c>
      <c r="X1500" s="307" t="s">
        <v>4181</v>
      </c>
      <c r="Y1500" s="14">
        <v>45954</v>
      </c>
      <c r="Z1500" s="112"/>
      <c r="AA1500" s="191">
        <f>IF(RawDataGenPO[[#This Row],[Date Gen PO]]="","",RawDataGenPO[[#This Row],[Date recive bill]]-RawDataGenPO[[#This Row],[Date Gen PO]])</f>
        <v>34</v>
      </c>
      <c r="AB1500" s="192" t="str">
        <f>IF(RawDataGenPO[[#This Row],[GRN-PO date (Day)]]&gt;RawDataGenPO[[#This Row],[Lead time delivery (day)]],"over deliverry","Ontime")</f>
        <v>Ontime</v>
      </c>
      <c r="AC1500" s="195"/>
    </row>
    <row r="1501" spans="1:29" ht="21" x14ac:dyDescent="0.25">
      <c r="A1501" s="4">
        <f>ROW()-ROW(RawDataGenPO[[#Headers],[No.]])</f>
        <v>1500</v>
      </c>
      <c r="B1501" s="35" t="s">
        <v>18</v>
      </c>
      <c r="C1501" s="43">
        <v>45909</v>
      </c>
      <c r="F1501" s="38">
        <v>45909</v>
      </c>
      <c r="G1501" s="114" t="s">
        <v>3254</v>
      </c>
      <c r="H1501" s="4" t="s">
        <v>3255</v>
      </c>
      <c r="I1501" s="261">
        <v>45920</v>
      </c>
      <c r="J1501" s="219"/>
      <c r="K1501" s="153">
        <v>100</v>
      </c>
      <c r="L1501" s="4" t="s">
        <v>193</v>
      </c>
      <c r="M1501" s="35" t="s">
        <v>853</v>
      </c>
      <c r="N1501" s="35" t="s">
        <v>58</v>
      </c>
      <c r="O1501" s="3">
        <v>25</v>
      </c>
      <c r="P1501" s="39" t="s">
        <v>3265</v>
      </c>
      <c r="Q1501" s="40">
        <v>1</v>
      </c>
      <c r="R1501" s="4" t="s">
        <v>221</v>
      </c>
      <c r="S1501" s="41">
        <f>RawDataGenPO[[#This Row],[Total price]]/RawDataGenPO[[#This Row],[Qty'']]</f>
        <v>2450</v>
      </c>
      <c r="T1501" s="46">
        <v>2450</v>
      </c>
      <c r="U1501" s="16"/>
      <c r="V1501" s="35" t="s">
        <v>1649</v>
      </c>
      <c r="W1501" s="146" t="s">
        <v>9</v>
      </c>
      <c r="X1501" s="307" t="s">
        <v>4181</v>
      </c>
      <c r="Y1501" s="14">
        <v>45954</v>
      </c>
      <c r="Z1501" s="112"/>
      <c r="AA1501" s="191">
        <f>IF(RawDataGenPO[[#This Row],[Date Gen PO]]="","",RawDataGenPO[[#This Row],[Date recive bill]]-RawDataGenPO[[#This Row],[Date Gen PO]])</f>
        <v>34</v>
      </c>
      <c r="AB1501" s="192" t="str">
        <f>IF(RawDataGenPO[[#This Row],[GRN-PO date (Day)]]&gt;RawDataGenPO[[#This Row],[Lead time delivery (day)]],"over deliverry","Ontime")</f>
        <v>Ontime</v>
      </c>
      <c r="AC1501" s="195"/>
    </row>
    <row r="1502" spans="1:29" ht="21" x14ac:dyDescent="0.25">
      <c r="A1502" s="4">
        <f>ROW()-ROW(RawDataGenPO[[#Headers],[No.]])</f>
        <v>1501</v>
      </c>
      <c r="B1502" s="35" t="s">
        <v>18</v>
      </c>
      <c r="C1502" s="43">
        <v>45909</v>
      </c>
      <c r="F1502" s="38">
        <v>45909</v>
      </c>
      <c r="G1502" s="114" t="s">
        <v>3254</v>
      </c>
      <c r="H1502" s="4" t="s">
        <v>3255</v>
      </c>
      <c r="I1502" s="261">
        <v>45920</v>
      </c>
      <c r="J1502" s="219"/>
      <c r="K1502" s="153">
        <v>100</v>
      </c>
      <c r="L1502" s="4" t="s">
        <v>193</v>
      </c>
      <c r="M1502" s="35" t="s">
        <v>853</v>
      </c>
      <c r="N1502" s="35" t="s">
        <v>58</v>
      </c>
      <c r="O1502" s="3">
        <v>26</v>
      </c>
      <c r="P1502" s="39" t="s">
        <v>3267</v>
      </c>
      <c r="Q1502" s="40">
        <v>2</v>
      </c>
      <c r="R1502" s="4" t="s">
        <v>221</v>
      </c>
      <c r="S1502" s="41">
        <f>RawDataGenPO[[#This Row],[Total price]]/RawDataGenPO[[#This Row],[Qty'']]</f>
        <v>1600</v>
      </c>
      <c r="T1502" s="46">
        <v>3200</v>
      </c>
      <c r="U1502" s="16"/>
      <c r="V1502" s="35" t="s">
        <v>1649</v>
      </c>
      <c r="W1502" s="146" t="s">
        <v>9</v>
      </c>
      <c r="X1502" s="307" t="s">
        <v>4181</v>
      </c>
      <c r="Y1502" s="14">
        <v>45954</v>
      </c>
      <c r="Z1502" s="112"/>
      <c r="AA1502" s="191">
        <f>IF(RawDataGenPO[[#This Row],[Date Gen PO]]="","",RawDataGenPO[[#This Row],[Date recive bill]]-RawDataGenPO[[#This Row],[Date Gen PO]])</f>
        <v>34</v>
      </c>
      <c r="AB1502" s="192" t="str">
        <f>IF(RawDataGenPO[[#This Row],[GRN-PO date (Day)]]&gt;RawDataGenPO[[#This Row],[Lead time delivery (day)]],"over deliverry","Ontime")</f>
        <v>Ontime</v>
      </c>
      <c r="AC1502" s="195"/>
    </row>
    <row r="1503" spans="1:29" ht="21" x14ac:dyDescent="0.25">
      <c r="A1503" s="4">
        <f>ROW()-ROW(RawDataGenPO[[#Headers],[No.]])</f>
        <v>1502</v>
      </c>
      <c r="B1503" s="35" t="s">
        <v>18</v>
      </c>
      <c r="C1503" s="43">
        <v>45909</v>
      </c>
      <c r="F1503" s="38">
        <v>45909</v>
      </c>
      <c r="G1503" s="114" t="s">
        <v>3254</v>
      </c>
      <c r="H1503" s="4" t="s">
        <v>3255</v>
      </c>
      <c r="I1503" s="261">
        <v>45920</v>
      </c>
      <c r="J1503" s="219"/>
      <c r="K1503" s="153">
        <v>100</v>
      </c>
      <c r="L1503" s="4" t="s">
        <v>193</v>
      </c>
      <c r="M1503" s="35" t="s">
        <v>853</v>
      </c>
      <c r="N1503" s="35" t="s">
        <v>58</v>
      </c>
      <c r="O1503" s="3">
        <v>27</v>
      </c>
      <c r="P1503" s="39" t="s">
        <v>3268</v>
      </c>
      <c r="Q1503" s="40">
        <v>2</v>
      </c>
      <c r="R1503" s="4" t="s">
        <v>221</v>
      </c>
      <c r="S1503" s="41">
        <f>RawDataGenPO[[#This Row],[Total price]]/RawDataGenPO[[#This Row],[Qty'']]</f>
        <v>3200</v>
      </c>
      <c r="T1503" s="46">
        <v>6400</v>
      </c>
      <c r="U1503" s="16"/>
      <c r="V1503" s="35" t="s">
        <v>1649</v>
      </c>
      <c r="W1503" s="146" t="s">
        <v>9</v>
      </c>
      <c r="X1503" s="307" t="s">
        <v>4181</v>
      </c>
      <c r="Y1503" s="14">
        <v>45954</v>
      </c>
      <c r="Z1503" s="112"/>
      <c r="AA1503" s="191">
        <f>IF(RawDataGenPO[[#This Row],[Date Gen PO]]="","",RawDataGenPO[[#This Row],[Date recive bill]]-RawDataGenPO[[#This Row],[Date Gen PO]])</f>
        <v>34</v>
      </c>
      <c r="AB1503" s="192" t="str">
        <f>IF(RawDataGenPO[[#This Row],[GRN-PO date (Day)]]&gt;RawDataGenPO[[#This Row],[Lead time delivery (day)]],"over deliverry","Ontime")</f>
        <v>Ontime</v>
      </c>
      <c r="AC1503" s="195"/>
    </row>
    <row r="1504" spans="1:29" ht="21" x14ac:dyDescent="0.25">
      <c r="A1504" s="4">
        <f>ROW()-ROW(RawDataGenPO[[#Headers],[No.]])</f>
        <v>1503</v>
      </c>
      <c r="B1504" s="35" t="s">
        <v>18</v>
      </c>
      <c r="C1504" s="43">
        <v>45909</v>
      </c>
      <c r="F1504" s="38">
        <v>45909</v>
      </c>
      <c r="G1504" s="114" t="s">
        <v>3254</v>
      </c>
      <c r="H1504" s="4" t="s">
        <v>3255</v>
      </c>
      <c r="I1504" s="261">
        <v>45920</v>
      </c>
      <c r="J1504" s="219"/>
      <c r="K1504" s="153">
        <v>100</v>
      </c>
      <c r="L1504" s="4" t="s">
        <v>193</v>
      </c>
      <c r="M1504" s="35" t="s">
        <v>853</v>
      </c>
      <c r="N1504" s="35" t="s">
        <v>58</v>
      </c>
      <c r="O1504" s="3">
        <v>28</v>
      </c>
      <c r="P1504" s="39" t="s">
        <v>3269</v>
      </c>
      <c r="Q1504" s="40">
        <v>1</v>
      </c>
      <c r="R1504" s="4" t="s">
        <v>221</v>
      </c>
      <c r="S1504" s="41">
        <f>RawDataGenPO[[#This Row],[Total price]]/RawDataGenPO[[#This Row],[Qty'']]</f>
        <v>4000</v>
      </c>
      <c r="T1504" s="46">
        <v>4000</v>
      </c>
      <c r="U1504" s="16"/>
      <c r="V1504" s="35" t="s">
        <v>1649</v>
      </c>
      <c r="W1504" s="146" t="s">
        <v>9</v>
      </c>
      <c r="X1504" s="307" t="s">
        <v>4181</v>
      </c>
      <c r="Y1504" s="14">
        <v>45954</v>
      </c>
      <c r="Z1504" s="112"/>
      <c r="AA1504" s="191">
        <f>IF(RawDataGenPO[[#This Row],[Date Gen PO]]="","",RawDataGenPO[[#This Row],[Date recive bill]]-RawDataGenPO[[#This Row],[Date Gen PO]])</f>
        <v>34</v>
      </c>
      <c r="AB1504" s="192" t="str">
        <f>IF(RawDataGenPO[[#This Row],[GRN-PO date (Day)]]&gt;RawDataGenPO[[#This Row],[Lead time delivery (day)]],"over deliverry","Ontime")</f>
        <v>Ontime</v>
      </c>
      <c r="AC1504" s="195"/>
    </row>
    <row r="1505" spans="1:29" ht="21" x14ac:dyDescent="0.25">
      <c r="A1505" s="4">
        <f>ROW()-ROW(RawDataGenPO[[#Headers],[No.]])</f>
        <v>1504</v>
      </c>
      <c r="B1505" s="35" t="s">
        <v>18</v>
      </c>
      <c r="C1505" s="43">
        <v>45909</v>
      </c>
      <c r="F1505" s="38">
        <v>45909</v>
      </c>
      <c r="G1505" s="114" t="s">
        <v>3254</v>
      </c>
      <c r="H1505" s="4" t="s">
        <v>3255</v>
      </c>
      <c r="I1505" s="261">
        <v>45920</v>
      </c>
      <c r="J1505" s="219"/>
      <c r="K1505" s="153">
        <v>100</v>
      </c>
      <c r="L1505" s="4" t="s">
        <v>193</v>
      </c>
      <c r="M1505" s="35" t="s">
        <v>853</v>
      </c>
      <c r="N1505" s="35" t="s">
        <v>58</v>
      </c>
      <c r="O1505" s="3">
        <v>29</v>
      </c>
      <c r="P1505" s="39" t="s">
        <v>3273</v>
      </c>
      <c r="Q1505" s="40">
        <v>1</v>
      </c>
      <c r="R1505" s="4" t="s">
        <v>221</v>
      </c>
      <c r="S1505" s="41">
        <f>RawDataGenPO[[#This Row],[Total price]]/RawDataGenPO[[#This Row],[Qty'']]</f>
        <v>2500</v>
      </c>
      <c r="T1505" s="46">
        <v>2500</v>
      </c>
      <c r="U1505" s="16"/>
      <c r="V1505" s="35" t="s">
        <v>1649</v>
      </c>
      <c r="W1505" s="146" t="s">
        <v>9</v>
      </c>
      <c r="X1505" s="307" t="s">
        <v>4181</v>
      </c>
      <c r="Y1505" s="14">
        <v>45954</v>
      </c>
      <c r="Z1505" s="112"/>
      <c r="AA1505" s="191">
        <f>IF(RawDataGenPO[[#This Row],[Date Gen PO]]="","",RawDataGenPO[[#This Row],[Date recive bill]]-RawDataGenPO[[#This Row],[Date Gen PO]])</f>
        <v>34</v>
      </c>
      <c r="AB1505" s="192" t="str">
        <f>IF(RawDataGenPO[[#This Row],[GRN-PO date (Day)]]&gt;RawDataGenPO[[#This Row],[Lead time delivery (day)]],"over deliverry","Ontime")</f>
        <v>Ontime</v>
      </c>
      <c r="AC1505" s="195"/>
    </row>
    <row r="1506" spans="1:29" ht="14.25" x14ac:dyDescent="0.25">
      <c r="A1506" s="4">
        <f>ROW()-ROW(RawDataGenPO[[#Headers],[No.]])</f>
        <v>1505</v>
      </c>
      <c r="B1506" s="35" t="s">
        <v>18</v>
      </c>
      <c r="C1506" s="43">
        <v>45909</v>
      </c>
      <c r="F1506" s="38">
        <v>45909</v>
      </c>
      <c r="G1506" s="4" t="s">
        <v>3274</v>
      </c>
      <c r="H1506" s="4" t="s">
        <v>3275</v>
      </c>
      <c r="I1506" s="155">
        <v>45916</v>
      </c>
      <c r="J1506" s="219"/>
      <c r="K1506" s="153">
        <v>30</v>
      </c>
      <c r="L1506" s="4" t="s">
        <v>354</v>
      </c>
      <c r="M1506" s="35" t="s">
        <v>187</v>
      </c>
      <c r="N1506" s="35" t="s">
        <v>43</v>
      </c>
      <c r="O1506" s="3">
        <v>1</v>
      </c>
      <c r="P1506" s="39" t="s">
        <v>355</v>
      </c>
      <c r="Q1506" s="40">
        <v>4</v>
      </c>
      <c r="R1506" s="4" t="s">
        <v>221</v>
      </c>
      <c r="S1506" s="41">
        <f>RawDataGenPO[[#This Row],[Total price]]/RawDataGenPO[[#This Row],[Qty'']]</f>
        <v>0</v>
      </c>
      <c r="U1506" s="16"/>
      <c r="V1506" s="35" t="s">
        <v>358</v>
      </c>
      <c r="W1506" s="146" t="s">
        <v>9</v>
      </c>
      <c r="X1506" s="4" t="s">
        <v>3276</v>
      </c>
      <c r="Y1506" s="14">
        <v>45923</v>
      </c>
      <c r="Z1506" s="112"/>
      <c r="AA1506" s="191">
        <f>IF(RawDataGenPO[[#This Row],[Date Gen PO]]="","",RawDataGenPO[[#This Row],[Date recive bill]]-RawDataGenPO[[#This Row],[Date Gen PO]])</f>
        <v>7</v>
      </c>
      <c r="AB1506" s="192" t="str">
        <f>IF(RawDataGenPO[[#This Row],[GRN-PO date (Day)]]&gt;RawDataGenPO[[#This Row],[Lead time delivery (day)]],"over deliverry","Ontime")</f>
        <v>Ontime</v>
      </c>
      <c r="AC1506" s="195"/>
    </row>
    <row r="1507" spans="1:29" ht="14.25" x14ac:dyDescent="0.25">
      <c r="A1507" s="4">
        <f>ROW()-ROW(RawDataGenPO[[#Headers],[No.]])</f>
        <v>1506</v>
      </c>
      <c r="B1507" s="35" t="s">
        <v>18</v>
      </c>
      <c r="C1507" s="43">
        <v>45909</v>
      </c>
      <c r="F1507" s="38">
        <v>45909</v>
      </c>
      <c r="G1507" s="4" t="s">
        <v>3277</v>
      </c>
      <c r="H1507" s="4" t="s">
        <v>3278</v>
      </c>
      <c r="I1507" s="155">
        <v>45915</v>
      </c>
      <c r="J1507" s="219"/>
      <c r="K1507" s="153">
        <v>30</v>
      </c>
      <c r="L1507" s="4" t="s">
        <v>2621</v>
      </c>
      <c r="M1507" s="35" t="s">
        <v>154</v>
      </c>
      <c r="N1507" s="35" t="s">
        <v>25</v>
      </c>
      <c r="O1507" s="3">
        <v>1</v>
      </c>
      <c r="P1507" s="280" t="s">
        <v>2622</v>
      </c>
      <c r="Q1507" s="276">
        <v>4</v>
      </c>
      <c r="R1507" s="277" t="s">
        <v>2227</v>
      </c>
      <c r="S1507" s="281">
        <f>RawDataGenPO[[#This Row],[Total price]]/RawDataGenPO[[#This Row],[Qty'']]</f>
        <v>2700</v>
      </c>
      <c r="T1507" s="279">
        <v>10800</v>
      </c>
      <c r="U1507" s="16"/>
      <c r="V1507" s="35" t="s">
        <v>3194</v>
      </c>
      <c r="W1507" s="146" t="s">
        <v>9</v>
      </c>
      <c r="X1507" s="4" t="s">
        <v>3279</v>
      </c>
      <c r="Y1507" s="14">
        <v>45916</v>
      </c>
      <c r="Z1507" s="112"/>
      <c r="AA1507" s="191">
        <f>IF(RawDataGenPO[[#This Row],[Date Gen PO]]="","",RawDataGenPO[[#This Row],[Date recive bill]]-RawDataGenPO[[#This Row],[Date Gen PO]])</f>
        <v>1</v>
      </c>
      <c r="AB1507" s="192" t="str">
        <f>IF(RawDataGenPO[[#This Row],[GRN-PO date (Day)]]&gt;RawDataGenPO[[#This Row],[Lead time delivery (day)]],"over deliverry","Ontime")</f>
        <v>Ontime</v>
      </c>
      <c r="AC1507" s="195"/>
    </row>
    <row r="1508" spans="1:29" ht="14.25" x14ac:dyDescent="0.25">
      <c r="A1508" s="4">
        <f>ROW()-ROW(RawDataGenPO[[#Headers],[No.]])</f>
        <v>1507</v>
      </c>
      <c r="B1508" s="35" t="s">
        <v>18</v>
      </c>
      <c r="C1508" s="43">
        <v>45910</v>
      </c>
      <c r="F1508" s="38">
        <v>45910</v>
      </c>
      <c r="G1508" s="4" t="s">
        <v>3280</v>
      </c>
      <c r="H1508" s="4" t="s">
        <v>3281</v>
      </c>
      <c r="I1508" s="155">
        <v>45915</v>
      </c>
      <c r="J1508" s="219"/>
      <c r="K1508" s="153">
        <v>30</v>
      </c>
      <c r="L1508" s="4" t="s">
        <v>153</v>
      </c>
      <c r="M1508" s="35" t="s">
        <v>154</v>
      </c>
      <c r="N1508" s="35" t="s">
        <v>25</v>
      </c>
      <c r="O1508" s="3">
        <v>2</v>
      </c>
      <c r="P1508" s="266" t="s">
        <v>116</v>
      </c>
      <c r="Q1508" s="141">
        <v>20</v>
      </c>
      <c r="R1508" s="136" t="s">
        <v>2227</v>
      </c>
      <c r="S1508" s="269">
        <f>RawDataGenPO[[#This Row],[Total price]]/RawDataGenPO[[#This Row],[Qty'']]</f>
        <v>2450</v>
      </c>
      <c r="T1508" s="143">
        <v>49000</v>
      </c>
      <c r="U1508" s="16"/>
      <c r="V1508" s="35" t="s">
        <v>3194</v>
      </c>
      <c r="W1508" s="146" t="s">
        <v>9</v>
      </c>
      <c r="X1508" s="4" t="s">
        <v>3282</v>
      </c>
      <c r="Y1508" s="14">
        <v>45916</v>
      </c>
      <c r="Z1508" s="112"/>
      <c r="AA1508" s="191">
        <f>IF(RawDataGenPO[[#This Row],[Date Gen PO]]="","",RawDataGenPO[[#This Row],[Date recive bill]]-RawDataGenPO[[#This Row],[Date Gen PO]])</f>
        <v>1</v>
      </c>
      <c r="AB1508" s="192" t="str">
        <f>IF(RawDataGenPO[[#This Row],[GRN-PO date (Day)]]&gt;RawDataGenPO[[#This Row],[Lead time delivery (day)]],"over deliverry","Ontime")</f>
        <v>Ontime</v>
      </c>
      <c r="AC1508" s="195"/>
    </row>
    <row r="1509" spans="1:29" ht="28.5" x14ac:dyDescent="0.25">
      <c r="A1509" s="4">
        <f>ROW()-ROW(RawDataGenPO[[#Headers],[No.]])</f>
        <v>1508</v>
      </c>
      <c r="B1509" s="35" t="s">
        <v>18</v>
      </c>
      <c r="C1509" s="43">
        <v>45910</v>
      </c>
      <c r="F1509" s="38">
        <v>45910</v>
      </c>
      <c r="G1509" s="4" t="s">
        <v>3283</v>
      </c>
      <c r="H1509" s="4" t="s">
        <v>4116</v>
      </c>
      <c r="I1509" s="155">
        <v>45937</v>
      </c>
      <c r="J1509" s="219"/>
      <c r="K1509" s="153">
        <v>60</v>
      </c>
      <c r="L1509" s="4" t="s">
        <v>193</v>
      </c>
      <c r="M1509" s="35" t="s">
        <v>128</v>
      </c>
      <c r="N1509" s="35" t="s">
        <v>68</v>
      </c>
      <c r="O1509" s="3">
        <v>1</v>
      </c>
      <c r="P1509" s="39" t="s">
        <v>3284</v>
      </c>
      <c r="Q1509" s="40">
        <v>2</v>
      </c>
      <c r="R1509" s="4" t="s">
        <v>1719</v>
      </c>
      <c r="S1509" s="41">
        <f>RawDataGenPO[[#This Row],[Total price]]/RawDataGenPO[[#This Row],[Qty'']]</f>
        <v>20000</v>
      </c>
      <c r="T1509" s="46">
        <v>40000</v>
      </c>
      <c r="U1509" s="16"/>
      <c r="V1509" s="35" t="s">
        <v>4117</v>
      </c>
      <c r="W1509" s="146" t="s">
        <v>9</v>
      </c>
      <c r="X1509" s="4" t="s">
        <v>4508</v>
      </c>
      <c r="Y1509" s="14">
        <v>46009</v>
      </c>
      <c r="Z1509" s="112"/>
      <c r="AA1509" s="191">
        <f>IF(RawDataGenPO[[#This Row],[Date Gen PO]]="","",RawDataGenPO[[#This Row],[Date recive bill]]-RawDataGenPO[[#This Row],[Date Gen PO]])</f>
        <v>72</v>
      </c>
      <c r="AB1509" s="192" t="str">
        <f>IF(RawDataGenPO[[#This Row],[GRN-PO date (Day)]]&gt;RawDataGenPO[[#This Row],[Lead time delivery (day)]],"over deliverry","Ontime")</f>
        <v>over deliverry</v>
      </c>
      <c r="AC1509" s="195"/>
    </row>
    <row r="1510" spans="1:29" ht="14.25" x14ac:dyDescent="0.25">
      <c r="A1510" s="4">
        <f>ROW()-ROW(RawDataGenPO[[#Headers],[No.]])</f>
        <v>1509</v>
      </c>
      <c r="B1510" s="35" t="s">
        <v>18</v>
      </c>
      <c r="C1510" s="43">
        <v>45910</v>
      </c>
      <c r="F1510" s="38">
        <v>45910</v>
      </c>
      <c r="G1510" s="4" t="s">
        <v>3285</v>
      </c>
      <c r="H1510" s="4" t="s">
        <v>3286</v>
      </c>
      <c r="I1510" s="155">
        <v>45915</v>
      </c>
      <c r="J1510" s="219"/>
      <c r="K1510" s="153">
        <v>30</v>
      </c>
      <c r="L1510" s="4" t="s">
        <v>748</v>
      </c>
      <c r="M1510" s="35" t="s">
        <v>187</v>
      </c>
      <c r="N1510" s="35" t="s">
        <v>28</v>
      </c>
      <c r="O1510" s="3">
        <v>1</v>
      </c>
      <c r="P1510" s="39" t="s">
        <v>3287</v>
      </c>
      <c r="Q1510" s="40">
        <v>4</v>
      </c>
      <c r="R1510" s="4" t="s">
        <v>221</v>
      </c>
      <c r="S1510" s="41">
        <f>RawDataGenPO[[#This Row],[Total price]]/RawDataGenPO[[#This Row],[Qty'']]</f>
        <v>4399.07</v>
      </c>
      <c r="T1510" s="46">
        <v>17596.28</v>
      </c>
      <c r="U1510" s="16"/>
      <c r="V1510" s="35" t="s">
        <v>747</v>
      </c>
      <c r="W1510" s="146" t="s">
        <v>9</v>
      </c>
      <c r="X1510" s="4" t="s">
        <v>3288</v>
      </c>
      <c r="Y1510" s="14">
        <v>45919</v>
      </c>
      <c r="Z1510" s="112"/>
      <c r="AA1510" s="191">
        <f>IF(RawDataGenPO[[#This Row],[Date Gen PO]]="","",RawDataGenPO[[#This Row],[Date recive bill]]-RawDataGenPO[[#This Row],[Date Gen PO]])</f>
        <v>4</v>
      </c>
      <c r="AB1510" s="192" t="str">
        <f>IF(RawDataGenPO[[#This Row],[GRN-PO date (Day)]]&gt;RawDataGenPO[[#This Row],[Lead time delivery (day)]],"over deliverry","Ontime")</f>
        <v>Ontime</v>
      </c>
      <c r="AC1510" s="195"/>
    </row>
    <row r="1511" spans="1:29" ht="14.25" x14ac:dyDescent="0.25">
      <c r="A1511" s="4">
        <f>ROW()-ROW(RawDataGenPO[[#Headers],[No.]])</f>
        <v>1510</v>
      </c>
      <c r="B1511" s="35" t="s">
        <v>18</v>
      </c>
      <c r="C1511" s="43">
        <v>45910</v>
      </c>
      <c r="F1511" s="38">
        <v>45910</v>
      </c>
      <c r="G1511" s="4" t="s">
        <v>3285</v>
      </c>
      <c r="H1511" s="4" t="s">
        <v>3286</v>
      </c>
      <c r="I1511" s="155">
        <v>45915</v>
      </c>
      <c r="J1511" s="219"/>
      <c r="K1511" s="153">
        <v>30</v>
      </c>
      <c r="L1511" s="4" t="s">
        <v>745</v>
      </c>
      <c r="M1511" s="35" t="s">
        <v>187</v>
      </c>
      <c r="N1511" s="35" t="s">
        <v>28</v>
      </c>
      <c r="O1511" s="3">
        <v>2</v>
      </c>
      <c r="P1511" s="39" t="s">
        <v>3289</v>
      </c>
      <c r="Q1511" s="40">
        <v>4</v>
      </c>
      <c r="R1511" s="4" t="s">
        <v>221</v>
      </c>
      <c r="S1511" s="41">
        <f>RawDataGenPO[[#This Row],[Total price]]/RawDataGenPO[[#This Row],[Qty'']]</f>
        <v>4959.8100000000004</v>
      </c>
      <c r="T1511" s="46">
        <v>19839.240000000002</v>
      </c>
      <c r="U1511" s="16"/>
      <c r="V1511" s="35" t="s">
        <v>747</v>
      </c>
      <c r="W1511" s="146" t="s">
        <v>9</v>
      </c>
      <c r="X1511" s="4" t="s">
        <v>3288</v>
      </c>
      <c r="Y1511" s="14">
        <v>45919</v>
      </c>
      <c r="Z1511" s="112"/>
      <c r="AA1511" s="191">
        <f>IF(RawDataGenPO[[#This Row],[Date Gen PO]]="","",RawDataGenPO[[#This Row],[Date recive bill]]-RawDataGenPO[[#This Row],[Date Gen PO]])</f>
        <v>4</v>
      </c>
      <c r="AB1511" s="192" t="str">
        <f>IF(RawDataGenPO[[#This Row],[GRN-PO date (Day)]]&gt;RawDataGenPO[[#This Row],[Lead time delivery (day)]],"over deliverry","Ontime")</f>
        <v>Ontime</v>
      </c>
      <c r="AC1511" s="195"/>
    </row>
    <row r="1512" spans="1:29" ht="57" x14ac:dyDescent="0.25">
      <c r="A1512" s="4">
        <f>ROW()-ROW(RawDataGenPO[[#Headers],[No.]])</f>
        <v>1511</v>
      </c>
      <c r="B1512" s="35" t="s">
        <v>16</v>
      </c>
      <c r="C1512" s="43">
        <v>45910</v>
      </c>
      <c r="F1512" s="38">
        <v>45910</v>
      </c>
      <c r="G1512" s="4" t="s">
        <v>3290</v>
      </c>
      <c r="H1512" s="4" t="s">
        <v>4118</v>
      </c>
      <c r="I1512" s="155">
        <v>45948</v>
      </c>
      <c r="J1512" s="219"/>
      <c r="K1512" s="153">
        <v>30</v>
      </c>
      <c r="L1512" s="4" t="s">
        <v>308</v>
      </c>
      <c r="M1512" s="35" t="s">
        <v>146</v>
      </c>
      <c r="N1512" s="35" t="s">
        <v>23</v>
      </c>
      <c r="O1512" s="3">
        <v>1</v>
      </c>
      <c r="P1512" s="39" t="s">
        <v>3291</v>
      </c>
      <c r="Q1512" s="40">
        <v>1</v>
      </c>
      <c r="R1512" s="4" t="s">
        <v>1776</v>
      </c>
      <c r="S1512" s="41">
        <f>RawDataGenPO[[#This Row],[Total price]]/RawDataGenPO[[#This Row],[Qty'']]</f>
        <v>35514.019999999997</v>
      </c>
      <c r="T1512" s="46">
        <v>35514.019999999997</v>
      </c>
      <c r="U1512" s="16"/>
      <c r="V1512" s="35" t="s">
        <v>4119</v>
      </c>
      <c r="W1512" s="146" t="s">
        <v>9</v>
      </c>
      <c r="X1512" s="4" t="s">
        <v>4220</v>
      </c>
      <c r="Y1512" s="14">
        <v>45972</v>
      </c>
      <c r="Z1512" s="112"/>
      <c r="AA1512" s="191">
        <f>IF(RawDataGenPO[[#This Row],[Date Gen PO]]="","",RawDataGenPO[[#This Row],[Date recive bill]]-RawDataGenPO[[#This Row],[Date Gen PO]])</f>
        <v>24</v>
      </c>
      <c r="AB1512" s="192" t="str">
        <f>IF(RawDataGenPO[[#This Row],[GRN-PO date (Day)]]&gt;RawDataGenPO[[#This Row],[Lead time delivery (day)]],"over deliverry","Ontime")</f>
        <v>Ontime</v>
      </c>
      <c r="AC1512" s="195"/>
    </row>
    <row r="1513" spans="1:29" ht="14.25" x14ac:dyDescent="0.25">
      <c r="A1513" s="4">
        <f>ROW()-ROW(RawDataGenPO[[#Headers],[No.]])</f>
        <v>1512</v>
      </c>
      <c r="B1513" s="35" t="s">
        <v>16</v>
      </c>
      <c r="C1513" s="43">
        <v>45910</v>
      </c>
      <c r="F1513" s="38">
        <v>45910</v>
      </c>
      <c r="G1513" s="4" t="s">
        <v>3292</v>
      </c>
      <c r="H1513" s="4" t="s">
        <v>3293</v>
      </c>
      <c r="I1513" s="155">
        <v>45932</v>
      </c>
      <c r="J1513" s="219"/>
      <c r="K1513" s="153">
        <v>60</v>
      </c>
      <c r="L1513" s="4" t="s">
        <v>308</v>
      </c>
      <c r="M1513" s="35" t="s">
        <v>146</v>
      </c>
      <c r="N1513" s="35" t="s">
        <v>23</v>
      </c>
      <c r="O1513" s="3">
        <v>1</v>
      </c>
      <c r="P1513" s="39" t="s">
        <v>3294</v>
      </c>
      <c r="Q1513" s="40">
        <v>1</v>
      </c>
      <c r="R1513" s="4" t="s">
        <v>1776</v>
      </c>
      <c r="S1513" s="41">
        <f>RawDataGenPO[[#This Row],[Total price]]/RawDataGenPO[[#This Row],[Qty'']]</f>
        <v>24030</v>
      </c>
      <c r="T1513" s="46">
        <v>24030</v>
      </c>
      <c r="U1513" s="16"/>
      <c r="V1513" s="35" t="s">
        <v>1668</v>
      </c>
      <c r="W1513" s="146" t="s">
        <v>9</v>
      </c>
      <c r="X1513" s="4" t="s">
        <v>4138</v>
      </c>
      <c r="Y1513" s="14">
        <v>45947</v>
      </c>
      <c r="Z1513" s="112"/>
      <c r="AA1513" s="191">
        <f>IF(RawDataGenPO[[#This Row],[Date Gen PO]]="","",RawDataGenPO[[#This Row],[Date recive bill]]-RawDataGenPO[[#This Row],[Date Gen PO]])</f>
        <v>15</v>
      </c>
      <c r="AB1513" s="192" t="str">
        <f>IF(RawDataGenPO[[#This Row],[GRN-PO date (Day)]]&gt;RawDataGenPO[[#This Row],[Lead time delivery (day)]],"over deliverry","Ontime")</f>
        <v>Ontime</v>
      </c>
      <c r="AC1513" s="195"/>
    </row>
    <row r="1514" spans="1:29" ht="14.25" x14ac:dyDescent="0.25">
      <c r="A1514" s="4">
        <f>ROW()-ROW(RawDataGenPO[[#Headers],[No.]])</f>
        <v>1513</v>
      </c>
      <c r="B1514" s="35" t="s">
        <v>16</v>
      </c>
      <c r="C1514" s="43">
        <v>45910</v>
      </c>
      <c r="F1514" s="38">
        <v>45910</v>
      </c>
      <c r="G1514" s="4" t="s">
        <v>3292</v>
      </c>
      <c r="H1514" s="4" t="s">
        <v>3295</v>
      </c>
      <c r="I1514" s="155">
        <v>45932</v>
      </c>
      <c r="J1514" s="219"/>
      <c r="K1514" s="153">
        <v>60</v>
      </c>
      <c r="L1514" s="4" t="s">
        <v>308</v>
      </c>
      <c r="M1514" s="35" t="s">
        <v>146</v>
      </c>
      <c r="N1514" s="35" t="s">
        <v>23</v>
      </c>
      <c r="O1514" s="3">
        <v>1</v>
      </c>
      <c r="P1514" s="39" t="s">
        <v>3296</v>
      </c>
      <c r="Q1514" s="40">
        <v>1</v>
      </c>
      <c r="R1514" s="4" t="s">
        <v>1776</v>
      </c>
      <c r="S1514" s="41">
        <f>RawDataGenPO[[#This Row],[Total price]]/RawDataGenPO[[#This Row],[Qty'']]</f>
        <v>15000</v>
      </c>
      <c r="T1514" s="46">
        <v>15000</v>
      </c>
      <c r="U1514" s="16"/>
      <c r="V1514" s="35" t="s">
        <v>358</v>
      </c>
      <c r="W1514" s="146" t="s">
        <v>9</v>
      </c>
      <c r="X1514" s="4" t="s">
        <v>3297</v>
      </c>
      <c r="Y1514" s="14">
        <v>45941</v>
      </c>
      <c r="Z1514" s="112"/>
      <c r="AA1514" s="191">
        <f>IF(RawDataGenPO[[#This Row],[Date Gen PO]]="","",RawDataGenPO[[#This Row],[Date recive bill]]-RawDataGenPO[[#This Row],[Date Gen PO]])</f>
        <v>9</v>
      </c>
      <c r="AB1514" s="192" t="str">
        <f>IF(RawDataGenPO[[#This Row],[GRN-PO date (Day)]]&gt;RawDataGenPO[[#This Row],[Lead time delivery (day)]],"over deliverry","Ontime")</f>
        <v>Ontime</v>
      </c>
      <c r="AC1514" s="195"/>
    </row>
    <row r="1515" spans="1:29" ht="14.25" x14ac:dyDescent="0.25">
      <c r="A1515" s="4">
        <f>ROW()-ROW(RawDataGenPO[[#Headers],[No.]])</f>
        <v>1514</v>
      </c>
      <c r="B1515" s="35" t="s">
        <v>16</v>
      </c>
      <c r="C1515" s="43">
        <v>45910</v>
      </c>
      <c r="F1515" s="38">
        <v>45910</v>
      </c>
      <c r="G1515" s="4" t="s">
        <v>3292</v>
      </c>
      <c r="H1515" s="4" t="s">
        <v>3293</v>
      </c>
      <c r="I1515" s="155">
        <v>45932</v>
      </c>
      <c r="J1515" s="219"/>
      <c r="K1515" s="153">
        <v>60</v>
      </c>
      <c r="L1515" s="4" t="s">
        <v>308</v>
      </c>
      <c r="M1515" s="35" t="s">
        <v>146</v>
      </c>
      <c r="N1515" s="35" t="s">
        <v>23</v>
      </c>
      <c r="O1515" s="3">
        <v>1</v>
      </c>
      <c r="P1515" s="39" t="s">
        <v>3298</v>
      </c>
      <c r="Q1515" s="40">
        <v>1</v>
      </c>
      <c r="R1515" s="4" t="s">
        <v>1776</v>
      </c>
      <c r="S1515" s="41">
        <f>RawDataGenPO[[#This Row],[Total price]]/RawDataGenPO[[#This Row],[Qty'']]</f>
        <v>35000</v>
      </c>
      <c r="T1515" s="46">
        <v>35000</v>
      </c>
      <c r="U1515" s="16"/>
      <c r="V1515" s="35" t="s">
        <v>1668</v>
      </c>
      <c r="W1515" s="146" t="s">
        <v>9</v>
      </c>
      <c r="X1515" s="4" t="s">
        <v>4138</v>
      </c>
      <c r="Y1515" s="14">
        <v>45947</v>
      </c>
      <c r="Z1515" s="112"/>
      <c r="AA1515" s="191">
        <f>IF(RawDataGenPO[[#This Row],[Date Gen PO]]="","",RawDataGenPO[[#This Row],[Date recive bill]]-RawDataGenPO[[#This Row],[Date Gen PO]])</f>
        <v>15</v>
      </c>
      <c r="AB1515" s="192" t="str">
        <f>IF(RawDataGenPO[[#This Row],[GRN-PO date (Day)]]&gt;RawDataGenPO[[#This Row],[Lead time delivery (day)]],"over deliverry","Ontime")</f>
        <v>Ontime</v>
      </c>
      <c r="AC1515" s="195"/>
    </row>
    <row r="1516" spans="1:29" ht="14.25" x14ac:dyDescent="0.25">
      <c r="A1516" s="4">
        <f>ROW()-ROW(RawDataGenPO[[#Headers],[No.]])</f>
        <v>1515</v>
      </c>
      <c r="B1516" s="35" t="s">
        <v>18</v>
      </c>
      <c r="C1516" s="38">
        <v>45916</v>
      </c>
      <c r="F1516" s="38">
        <v>45916</v>
      </c>
      <c r="G1516" s="4" t="s">
        <v>3299</v>
      </c>
      <c r="H1516" s="4" t="s">
        <v>3300</v>
      </c>
      <c r="I1516" s="155">
        <v>45932</v>
      </c>
      <c r="J1516" s="219"/>
      <c r="K1516" s="153">
        <v>120</v>
      </c>
      <c r="L1516" s="4" t="s">
        <v>411</v>
      </c>
      <c r="M1516" s="35" t="s">
        <v>146</v>
      </c>
      <c r="N1516" s="35" t="s">
        <v>23</v>
      </c>
      <c r="O1516" s="3">
        <v>1</v>
      </c>
      <c r="P1516" s="287" t="s">
        <v>412</v>
      </c>
      <c r="Q1516" s="288">
        <v>1</v>
      </c>
      <c r="R1516" s="289" t="s">
        <v>2227</v>
      </c>
      <c r="S1516" s="290">
        <f>RawDataGenPO[[#This Row],[Total price]]/RawDataGenPO[[#This Row],[Qty'']]</f>
        <v>900</v>
      </c>
      <c r="T1516" s="291">
        <v>900</v>
      </c>
      <c r="U1516" s="16"/>
      <c r="V1516" s="35" t="s">
        <v>176</v>
      </c>
      <c r="W1516" s="146" t="s">
        <v>9</v>
      </c>
      <c r="X1516" s="4" t="s">
        <v>3301</v>
      </c>
      <c r="Y1516" s="14">
        <v>45932</v>
      </c>
      <c r="Z1516" s="112"/>
      <c r="AA1516" s="191">
        <f>IF(RawDataGenPO[[#This Row],[Date Gen PO]]="","",RawDataGenPO[[#This Row],[Date recive bill]]-RawDataGenPO[[#This Row],[Date Gen PO]])</f>
        <v>0</v>
      </c>
      <c r="AB1516" s="192" t="str">
        <f>IF(RawDataGenPO[[#This Row],[GRN-PO date (Day)]]&gt;RawDataGenPO[[#This Row],[Lead time delivery (day)]],"over deliverry","Ontime")</f>
        <v>Ontime</v>
      </c>
      <c r="AC1516" s="195"/>
    </row>
    <row r="1517" spans="1:29" ht="14.25" x14ac:dyDescent="0.25">
      <c r="A1517" s="4">
        <f>ROW()-ROW(RawDataGenPO[[#Headers],[No.]])</f>
        <v>1516</v>
      </c>
      <c r="B1517" s="35" t="s">
        <v>18</v>
      </c>
      <c r="C1517" s="38">
        <v>45916</v>
      </c>
      <c r="F1517" s="38">
        <v>45916</v>
      </c>
      <c r="G1517" s="4" t="s">
        <v>3299</v>
      </c>
      <c r="H1517" s="4" t="s">
        <v>3300</v>
      </c>
      <c r="I1517" s="155">
        <v>45932</v>
      </c>
      <c r="J1517" s="219"/>
      <c r="K1517" s="153">
        <v>120</v>
      </c>
      <c r="L1517" s="4" t="s">
        <v>411</v>
      </c>
      <c r="M1517" s="35" t="s">
        <v>146</v>
      </c>
      <c r="N1517" s="35" t="s">
        <v>23</v>
      </c>
      <c r="O1517" s="3">
        <v>1</v>
      </c>
      <c r="P1517" s="287" t="s">
        <v>412</v>
      </c>
      <c r="Q1517" s="288">
        <v>1</v>
      </c>
      <c r="R1517" s="289" t="s">
        <v>2227</v>
      </c>
      <c r="S1517" s="290">
        <f>RawDataGenPO[[#This Row],[Total price]]/RawDataGenPO[[#This Row],[Qty'']]</f>
        <v>900</v>
      </c>
      <c r="T1517" s="291">
        <v>900</v>
      </c>
      <c r="U1517" s="16"/>
      <c r="V1517" s="35" t="s">
        <v>176</v>
      </c>
      <c r="W1517" s="146" t="s">
        <v>9</v>
      </c>
      <c r="X1517" s="4" t="s">
        <v>4259</v>
      </c>
      <c r="Y1517" s="14">
        <v>45974</v>
      </c>
      <c r="Z1517" s="112"/>
      <c r="AA1517" s="191">
        <f>IF(RawDataGenPO[[#This Row],[Date Gen PO]]="","",RawDataGenPO[[#This Row],[Date recive bill]]-RawDataGenPO[[#This Row],[Date Gen PO]])</f>
        <v>42</v>
      </c>
      <c r="AB1517" s="192" t="str">
        <f>IF(RawDataGenPO[[#This Row],[GRN-PO date (Day)]]&gt;RawDataGenPO[[#This Row],[Lead time delivery (day)]],"over deliverry","Ontime")</f>
        <v>Ontime</v>
      </c>
      <c r="AC1517" s="195"/>
    </row>
    <row r="1518" spans="1:29" ht="14.25" x14ac:dyDescent="0.25">
      <c r="A1518" s="4">
        <f>ROW()-ROW(RawDataGenPO[[#Headers],[No.]])</f>
        <v>1517</v>
      </c>
      <c r="B1518" s="35" t="s">
        <v>18</v>
      </c>
      <c r="C1518" s="38">
        <v>45916</v>
      </c>
      <c r="F1518" s="38">
        <v>45916</v>
      </c>
      <c r="G1518" s="4" t="s">
        <v>3299</v>
      </c>
      <c r="H1518" s="4" t="s">
        <v>3300</v>
      </c>
      <c r="I1518" s="155">
        <v>45932</v>
      </c>
      <c r="J1518" s="219"/>
      <c r="K1518" s="153">
        <v>120</v>
      </c>
      <c r="L1518" s="4" t="s">
        <v>411</v>
      </c>
      <c r="M1518" s="35" t="s">
        <v>146</v>
      </c>
      <c r="N1518" s="35" t="s">
        <v>23</v>
      </c>
      <c r="O1518" s="3">
        <v>2</v>
      </c>
      <c r="P1518" s="287" t="s">
        <v>412</v>
      </c>
      <c r="Q1518" s="288">
        <v>1</v>
      </c>
      <c r="R1518" s="289" t="s">
        <v>2227</v>
      </c>
      <c r="S1518" s="290">
        <f>RawDataGenPO[[#This Row],[Total price]]/RawDataGenPO[[#This Row],[Qty'']]</f>
        <v>900</v>
      </c>
      <c r="T1518" s="291">
        <v>900</v>
      </c>
      <c r="U1518" s="16"/>
      <c r="V1518" s="35" t="s">
        <v>176</v>
      </c>
      <c r="W1518" s="146" t="s">
        <v>9</v>
      </c>
      <c r="X1518" s="4" t="s">
        <v>4780</v>
      </c>
      <c r="Y1518" s="14">
        <v>46064</v>
      </c>
      <c r="Z1518" s="112"/>
      <c r="AA1518" s="191">
        <f>IF(RawDataGenPO[[#This Row],[Date Gen PO]]="","",RawDataGenPO[[#This Row],[Date recive bill]]-RawDataGenPO[[#This Row],[Date Gen PO]])</f>
        <v>132</v>
      </c>
      <c r="AB1518" s="192" t="str">
        <f>IF(RawDataGenPO[[#This Row],[GRN-PO date (Day)]]&gt;RawDataGenPO[[#This Row],[Lead time delivery (day)]],"over deliverry","Ontime")</f>
        <v>over deliverry</v>
      </c>
      <c r="AC1518" s="195"/>
    </row>
    <row r="1519" spans="1:29" ht="17.25" customHeight="1" x14ac:dyDescent="0.25">
      <c r="A1519" s="4">
        <f>ROW()-ROW(RawDataGenPO[[#Headers],[No.]])</f>
        <v>1518</v>
      </c>
      <c r="B1519" s="35" t="s">
        <v>18</v>
      </c>
      <c r="C1519" s="38">
        <v>45916</v>
      </c>
      <c r="F1519" s="38">
        <v>45916</v>
      </c>
      <c r="G1519" s="4" t="s">
        <v>3299</v>
      </c>
      <c r="H1519" s="4" t="s">
        <v>3300</v>
      </c>
      <c r="I1519" s="155">
        <v>45932</v>
      </c>
      <c r="J1519" s="219"/>
      <c r="K1519" s="153">
        <v>120</v>
      </c>
      <c r="L1519" s="4" t="s">
        <v>411</v>
      </c>
      <c r="M1519" s="35" t="s">
        <v>146</v>
      </c>
      <c r="N1519" s="35" t="s">
        <v>28</v>
      </c>
      <c r="O1519" s="3">
        <v>3</v>
      </c>
      <c r="P1519" s="287" t="s">
        <v>412</v>
      </c>
      <c r="Q1519" s="288">
        <v>1</v>
      </c>
      <c r="R1519" s="289" t="s">
        <v>2227</v>
      </c>
      <c r="S1519" s="290">
        <f>RawDataGenPO[[#This Row],[Total price]]/RawDataGenPO[[#This Row],[Qty'']]</f>
        <v>900</v>
      </c>
      <c r="T1519" s="291">
        <v>900</v>
      </c>
      <c r="U1519" s="16"/>
      <c r="V1519" s="35" t="s">
        <v>176</v>
      </c>
      <c r="W1519" s="146" t="s">
        <v>10</v>
      </c>
      <c r="Z1519" s="112"/>
      <c r="AA1519" s="191">
        <f>IF(RawDataGenPO[[#This Row],[Date Gen PO]]="","",RawDataGenPO[[#This Row],[Date recive bill]]-RawDataGenPO[[#This Row],[Date Gen PO]])</f>
        <v>-45932</v>
      </c>
      <c r="AB1519" s="192" t="str">
        <f>IF(RawDataGenPO[[#This Row],[GRN-PO date (Day)]]&gt;RawDataGenPO[[#This Row],[Lead time delivery (day)]],"over deliverry","Ontime")</f>
        <v>Ontime</v>
      </c>
      <c r="AC1519" s="195"/>
    </row>
    <row r="1520" spans="1:29" ht="14.25" x14ac:dyDescent="0.25">
      <c r="A1520" s="4">
        <f>ROW()-ROW(RawDataGenPO[[#Headers],[No.]])</f>
        <v>1519</v>
      </c>
      <c r="B1520" s="35" t="s">
        <v>18</v>
      </c>
      <c r="C1520" s="38">
        <v>45917</v>
      </c>
      <c r="F1520" s="38">
        <v>45917</v>
      </c>
      <c r="G1520" s="4" t="s">
        <v>3302</v>
      </c>
      <c r="H1520" s="4" t="s">
        <v>3303</v>
      </c>
      <c r="I1520" s="155">
        <v>45930</v>
      </c>
      <c r="J1520" s="219"/>
      <c r="K1520" s="153">
        <v>120</v>
      </c>
      <c r="L1520" s="4" t="s">
        <v>1273</v>
      </c>
      <c r="M1520" s="35" t="s">
        <v>240</v>
      </c>
      <c r="N1520" s="35" t="s">
        <v>88</v>
      </c>
      <c r="O1520" s="3">
        <v>1</v>
      </c>
      <c r="P1520" s="39" t="s">
        <v>3304</v>
      </c>
      <c r="Q1520" s="40">
        <v>1</v>
      </c>
      <c r="R1520" s="4" t="s">
        <v>221</v>
      </c>
      <c r="S1520" s="41">
        <f>RawDataGenPO[[#This Row],[Total price]]/RawDataGenPO[[#This Row],[Qty'']]</f>
        <v>2673</v>
      </c>
      <c r="T1520" s="46">
        <v>2673</v>
      </c>
      <c r="U1520" s="16"/>
      <c r="V1520" s="35" t="s">
        <v>2136</v>
      </c>
      <c r="W1520" s="146" t="s">
        <v>9</v>
      </c>
      <c r="X1520" s="4" t="s">
        <v>4537</v>
      </c>
      <c r="Y1520" s="14">
        <v>46014</v>
      </c>
      <c r="Z1520" s="112"/>
      <c r="AA1520" s="191">
        <f>IF(RawDataGenPO[[#This Row],[Date Gen PO]]="","",RawDataGenPO[[#This Row],[Date recive bill]]-RawDataGenPO[[#This Row],[Date Gen PO]])</f>
        <v>84</v>
      </c>
      <c r="AB1520" s="192" t="str">
        <f>IF(RawDataGenPO[[#This Row],[GRN-PO date (Day)]]&gt;RawDataGenPO[[#This Row],[Lead time delivery (day)]],"over deliverry","Ontime")</f>
        <v>Ontime</v>
      </c>
      <c r="AC1520" s="195"/>
    </row>
    <row r="1521" spans="1:29" ht="14.25" x14ac:dyDescent="0.25">
      <c r="A1521" s="4">
        <f>ROW()-ROW(RawDataGenPO[[#Headers],[No.]])</f>
        <v>1520</v>
      </c>
      <c r="B1521" s="5" t="s">
        <v>18</v>
      </c>
      <c r="C1521" s="38">
        <v>45917</v>
      </c>
      <c r="F1521" s="38">
        <v>45917</v>
      </c>
      <c r="G1521" s="4" t="s">
        <v>3302</v>
      </c>
      <c r="H1521" s="4" t="s">
        <v>3303</v>
      </c>
      <c r="I1521" s="155">
        <v>45930</v>
      </c>
      <c r="J1521" s="219"/>
      <c r="K1521" s="153">
        <v>120</v>
      </c>
      <c r="L1521" s="4" t="s">
        <v>1273</v>
      </c>
      <c r="M1521" s="35" t="s">
        <v>240</v>
      </c>
      <c r="N1521" s="35" t="s">
        <v>88</v>
      </c>
      <c r="O1521" s="3">
        <v>2</v>
      </c>
      <c r="P1521" s="39" t="s">
        <v>3305</v>
      </c>
      <c r="Q1521" s="40">
        <v>10</v>
      </c>
      <c r="R1521" s="4" t="s">
        <v>1586</v>
      </c>
      <c r="S1521" s="41">
        <f>RawDataGenPO[[#This Row],[Total price]]/RawDataGenPO[[#This Row],[Qty'']]</f>
        <v>392.4</v>
      </c>
      <c r="T1521" s="46">
        <v>3924</v>
      </c>
      <c r="U1521" s="16"/>
      <c r="V1521" s="35" t="s">
        <v>2136</v>
      </c>
      <c r="W1521" s="146" t="s">
        <v>9</v>
      </c>
      <c r="X1521" s="4" t="s">
        <v>4537</v>
      </c>
      <c r="Y1521" s="14">
        <v>46014</v>
      </c>
      <c r="Z1521" s="112"/>
      <c r="AA1521" s="191">
        <f>IF(RawDataGenPO[[#This Row],[Date Gen PO]]="","",RawDataGenPO[[#This Row],[Date recive bill]]-RawDataGenPO[[#This Row],[Date Gen PO]])</f>
        <v>84</v>
      </c>
      <c r="AB1521" s="192" t="str">
        <f>IF(RawDataGenPO[[#This Row],[GRN-PO date (Day)]]&gt;RawDataGenPO[[#This Row],[Lead time delivery (day)]],"over deliverry","Ontime")</f>
        <v>Ontime</v>
      </c>
      <c r="AC1521" s="195"/>
    </row>
    <row r="1522" spans="1:29" ht="28.5" x14ac:dyDescent="0.25">
      <c r="A1522" s="4">
        <f>ROW()-ROW(RawDataGenPO[[#Headers],[No.]])</f>
        <v>1521</v>
      </c>
      <c r="B1522" s="35" t="s">
        <v>18</v>
      </c>
      <c r="C1522" s="38">
        <v>45917</v>
      </c>
      <c r="F1522" s="38">
        <v>45917</v>
      </c>
      <c r="G1522" s="4" t="s">
        <v>3306</v>
      </c>
      <c r="H1522" s="4" t="s">
        <v>3307</v>
      </c>
      <c r="I1522" s="155">
        <v>45930</v>
      </c>
      <c r="J1522" s="219"/>
      <c r="K1522" s="153">
        <v>30</v>
      </c>
      <c r="L1522" s="4" t="s">
        <v>193</v>
      </c>
      <c r="M1522" s="35" t="s">
        <v>623</v>
      </c>
      <c r="N1522" s="35" t="s">
        <v>23</v>
      </c>
      <c r="O1522" s="3">
        <v>1</v>
      </c>
      <c r="P1522" s="39" t="s">
        <v>3308</v>
      </c>
      <c r="Q1522" s="40">
        <v>2</v>
      </c>
      <c r="R1522" s="4" t="s">
        <v>221</v>
      </c>
      <c r="S1522" s="41">
        <f>RawDataGenPO[[#This Row],[Total price]]/RawDataGenPO[[#This Row],[Qty'']]</f>
        <v>500</v>
      </c>
      <c r="T1522" s="46">
        <v>1000</v>
      </c>
      <c r="U1522" s="16"/>
      <c r="V1522" s="35" t="s">
        <v>392</v>
      </c>
      <c r="W1522" s="146" t="s">
        <v>9</v>
      </c>
      <c r="X1522" s="4" t="s">
        <v>3309</v>
      </c>
      <c r="Y1522" s="14">
        <v>45936</v>
      </c>
      <c r="Z1522" s="112"/>
      <c r="AA1522" s="191">
        <f>IF(RawDataGenPO[[#This Row],[Date Gen PO]]="","",RawDataGenPO[[#This Row],[Date recive bill]]-RawDataGenPO[[#This Row],[Date Gen PO]])</f>
        <v>6</v>
      </c>
      <c r="AB1522" s="192" t="str">
        <f>IF(RawDataGenPO[[#This Row],[GRN-PO date (Day)]]&gt;RawDataGenPO[[#This Row],[Lead time delivery (day)]],"over deliverry","Ontime")</f>
        <v>Ontime</v>
      </c>
      <c r="AC1522" s="195"/>
    </row>
    <row r="1523" spans="1:29" ht="14.25" x14ac:dyDescent="0.25">
      <c r="A1523" s="4">
        <f>ROW()-ROW(RawDataGenPO[[#Headers],[No.]])</f>
        <v>1522</v>
      </c>
      <c r="B1523" s="35" t="s">
        <v>18</v>
      </c>
      <c r="C1523" s="38">
        <v>45917</v>
      </c>
      <c r="F1523" s="38">
        <v>45917</v>
      </c>
      <c r="G1523" s="4" t="s">
        <v>3306</v>
      </c>
      <c r="H1523" s="4" t="s">
        <v>3307</v>
      </c>
      <c r="I1523" s="155">
        <v>45930</v>
      </c>
      <c r="J1523" s="219"/>
      <c r="K1523" s="153">
        <v>30</v>
      </c>
      <c r="L1523" s="4" t="s">
        <v>193</v>
      </c>
      <c r="M1523" s="35" t="s">
        <v>623</v>
      </c>
      <c r="N1523" s="35" t="s">
        <v>23</v>
      </c>
      <c r="O1523" s="3">
        <v>1</v>
      </c>
      <c r="P1523" s="39" t="s">
        <v>3310</v>
      </c>
      <c r="Q1523" s="40">
        <v>2</v>
      </c>
      <c r="R1523" s="4" t="s">
        <v>221</v>
      </c>
      <c r="S1523" s="41">
        <f>RawDataGenPO[[#This Row],[Total price]]/RawDataGenPO[[#This Row],[Qty'']]</f>
        <v>400</v>
      </c>
      <c r="T1523" s="46">
        <v>800</v>
      </c>
      <c r="U1523" s="16"/>
      <c r="V1523" s="35" t="s">
        <v>392</v>
      </c>
      <c r="W1523" s="146" t="s">
        <v>9</v>
      </c>
      <c r="X1523" s="4" t="s">
        <v>4180</v>
      </c>
      <c r="Y1523" s="14">
        <v>45954</v>
      </c>
      <c r="Z1523" s="112"/>
      <c r="AA1523" s="191">
        <f>IF(RawDataGenPO[[#This Row],[Date Gen PO]]="","",RawDataGenPO[[#This Row],[Date recive bill]]-RawDataGenPO[[#This Row],[Date Gen PO]])</f>
        <v>24</v>
      </c>
      <c r="AB1523" s="192" t="str">
        <f>IF(RawDataGenPO[[#This Row],[GRN-PO date (Day)]]&gt;RawDataGenPO[[#This Row],[Lead time delivery (day)]],"over deliverry","Ontime")</f>
        <v>Ontime</v>
      </c>
      <c r="AC1523" s="195"/>
    </row>
    <row r="1524" spans="1:29" ht="14.25" x14ac:dyDescent="0.25">
      <c r="A1524" s="4">
        <f>ROW()-ROW(RawDataGenPO[[#Headers],[No.]])</f>
        <v>1523</v>
      </c>
      <c r="B1524" s="35" t="s">
        <v>18</v>
      </c>
      <c r="C1524" s="38">
        <v>45917</v>
      </c>
      <c r="F1524" s="38">
        <v>45917</v>
      </c>
      <c r="G1524" s="4" t="s">
        <v>3311</v>
      </c>
      <c r="H1524" s="4" t="s">
        <v>3312</v>
      </c>
      <c r="I1524" s="155">
        <v>45930</v>
      </c>
      <c r="J1524" s="219"/>
      <c r="K1524" s="153">
        <v>60</v>
      </c>
      <c r="L1524" s="4" t="s">
        <v>145</v>
      </c>
      <c r="M1524" s="35" t="s">
        <v>623</v>
      </c>
      <c r="N1524" s="35" t="s">
        <v>23</v>
      </c>
      <c r="O1524" s="3">
        <v>2</v>
      </c>
      <c r="P1524" s="39" t="s">
        <v>3313</v>
      </c>
      <c r="Q1524" s="40">
        <v>100</v>
      </c>
      <c r="R1524" s="4" t="s">
        <v>221</v>
      </c>
      <c r="S1524" s="41">
        <f>RawDataGenPO[[#This Row],[Total price]]/RawDataGenPO[[#This Row],[Qty'']]</f>
        <v>600</v>
      </c>
      <c r="T1524" s="46">
        <v>60000</v>
      </c>
      <c r="U1524" s="16"/>
      <c r="V1524" s="35" t="s">
        <v>1952</v>
      </c>
      <c r="W1524" s="146" t="s">
        <v>9</v>
      </c>
      <c r="X1524" s="4" t="s">
        <v>3314</v>
      </c>
      <c r="Y1524" s="14">
        <v>45941</v>
      </c>
      <c r="Z1524" s="112"/>
      <c r="AA1524" s="191">
        <f>IF(RawDataGenPO[[#This Row],[Date Gen PO]]="","",RawDataGenPO[[#This Row],[Date recive bill]]-RawDataGenPO[[#This Row],[Date Gen PO]])</f>
        <v>11</v>
      </c>
      <c r="AB1524" s="192" t="str">
        <f>IF(RawDataGenPO[[#This Row],[GRN-PO date (Day)]]&gt;RawDataGenPO[[#This Row],[Lead time delivery (day)]],"over deliverry","Ontime")</f>
        <v>Ontime</v>
      </c>
      <c r="AC1524" s="195"/>
    </row>
    <row r="1525" spans="1:29" ht="14.25" x14ac:dyDescent="0.25">
      <c r="A1525" s="4">
        <f>ROW()-ROW(RawDataGenPO[[#Headers],[No.]])</f>
        <v>1524</v>
      </c>
      <c r="B1525" s="35" t="s">
        <v>18</v>
      </c>
      <c r="C1525" s="38">
        <v>45917</v>
      </c>
      <c r="F1525" s="38">
        <v>45917</v>
      </c>
      <c r="G1525" s="4" t="s">
        <v>3311</v>
      </c>
      <c r="H1525" s="4" t="s">
        <v>3312</v>
      </c>
      <c r="I1525" s="155">
        <v>45930</v>
      </c>
      <c r="J1525" s="219"/>
      <c r="K1525" s="153">
        <v>60</v>
      </c>
      <c r="L1525" s="4" t="s">
        <v>145</v>
      </c>
      <c r="M1525" s="35" t="s">
        <v>623</v>
      </c>
      <c r="N1525" s="35" t="s">
        <v>23</v>
      </c>
      <c r="O1525" s="3">
        <v>1</v>
      </c>
      <c r="P1525" s="39" t="s">
        <v>3315</v>
      </c>
      <c r="Q1525" s="40">
        <v>8</v>
      </c>
      <c r="R1525" s="4" t="s">
        <v>221</v>
      </c>
      <c r="S1525" s="41">
        <f>RawDataGenPO[[#This Row],[Total price]]/RawDataGenPO[[#This Row],[Qty'']]</f>
        <v>400</v>
      </c>
      <c r="T1525" s="46">
        <v>3200</v>
      </c>
      <c r="U1525" s="16"/>
      <c r="V1525" s="35" t="s">
        <v>1952</v>
      </c>
      <c r="W1525" s="146" t="s">
        <v>9</v>
      </c>
      <c r="X1525" s="4" t="s">
        <v>3314</v>
      </c>
      <c r="Y1525" s="14">
        <v>45941</v>
      </c>
      <c r="Z1525" s="112"/>
      <c r="AA1525" s="191">
        <f>IF(RawDataGenPO[[#This Row],[Date Gen PO]]="","",RawDataGenPO[[#This Row],[Date recive bill]]-RawDataGenPO[[#This Row],[Date Gen PO]])</f>
        <v>11</v>
      </c>
      <c r="AB1525" s="192" t="str">
        <f>IF(RawDataGenPO[[#This Row],[GRN-PO date (Day)]]&gt;RawDataGenPO[[#This Row],[Lead time delivery (day)]],"over deliverry","Ontime")</f>
        <v>Ontime</v>
      </c>
      <c r="AC1525" s="195"/>
    </row>
    <row r="1526" spans="1:29" ht="14.25" x14ac:dyDescent="0.25">
      <c r="A1526" s="4">
        <f>ROW()-ROW(RawDataGenPO[[#Headers],[No.]])</f>
        <v>1525</v>
      </c>
      <c r="B1526" s="35" t="s">
        <v>18</v>
      </c>
      <c r="C1526" s="38">
        <v>45917</v>
      </c>
      <c r="F1526" s="38">
        <v>45917</v>
      </c>
      <c r="G1526" s="4" t="s">
        <v>3311</v>
      </c>
      <c r="H1526" s="4" t="s">
        <v>3312</v>
      </c>
      <c r="I1526" s="155">
        <v>45930</v>
      </c>
      <c r="J1526" s="219"/>
      <c r="K1526" s="153">
        <v>60</v>
      </c>
      <c r="L1526" s="4" t="s">
        <v>145</v>
      </c>
      <c r="M1526" s="35" t="s">
        <v>623</v>
      </c>
      <c r="N1526" s="35" t="s">
        <v>23</v>
      </c>
      <c r="O1526" s="3">
        <v>2</v>
      </c>
      <c r="P1526" s="39" t="s">
        <v>3316</v>
      </c>
      <c r="Q1526" s="40">
        <v>4</v>
      </c>
      <c r="R1526" s="4" t="s">
        <v>221</v>
      </c>
      <c r="S1526" s="41">
        <f>RawDataGenPO[[#This Row],[Total price]]/RawDataGenPO[[#This Row],[Qty'']]</f>
        <v>400</v>
      </c>
      <c r="T1526" s="46">
        <v>1600</v>
      </c>
      <c r="U1526" s="16"/>
      <c r="V1526" s="35" t="s">
        <v>1952</v>
      </c>
      <c r="W1526" s="146" t="s">
        <v>9</v>
      </c>
      <c r="X1526" s="4" t="s">
        <v>3314</v>
      </c>
      <c r="Y1526" s="14">
        <v>45941</v>
      </c>
      <c r="Z1526" s="112"/>
      <c r="AA1526" s="191">
        <f>IF(RawDataGenPO[[#This Row],[Date Gen PO]]="","",RawDataGenPO[[#This Row],[Date recive bill]]-RawDataGenPO[[#This Row],[Date Gen PO]])</f>
        <v>11</v>
      </c>
      <c r="AB1526" s="192" t="str">
        <f>IF(RawDataGenPO[[#This Row],[GRN-PO date (Day)]]&gt;RawDataGenPO[[#This Row],[Lead time delivery (day)]],"over deliverry","Ontime")</f>
        <v>Ontime</v>
      </c>
      <c r="AC1526" s="195"/>
    </row>
    <row r="1527" spans="1:29" ht="14.25" x14ac:dyDescent="0.25">
      <c r="A1527" s="4">
        <f>ROW()-ROW(RawDataGenPO[[#Headers],[No.]])</f>
        <v>1526</v>
      </c>
      <c r="B1527" s="35" t="s">
        <v>18</v>
      </c>
      <c r="C1527" s="38">
        <v>45917</v>
      </c>
      <c r="F1527" s="38">
        <v>45917</v>
      </c>
      <c r="G1527" s="4" t="s">
        <v>3311</v>
      </c>
      <c r="H1527" s="4" t="s">
        <v>3312</v>
      </c>
      <c r="I1527" s="155">
        <v>45930</v>
      </c>
      <c r="J1527" s="219"/>
      <c r="K1527" s="153">
        <v>60</v>
      </c>
      <c r="L1527" s="4" t="s">
        <v>145</v>
      </c>
      <c r="M1527" s="35" t="s">
        <v>623</v>
      </c>
      <c r="N1527" s="35" t="s">
        <v>23</v>
      </c>
      <c r="O1527" s="3">
        <v>3</v>
      </c>
      <c r="P1527" s="39" t="s">
        <v>3317</v>
      </c>
      <c r="Q1527" s="40">
        <v>4</v>
      </c>
      <c r="R1527" s="4" t="s">
        <v>221</v>
      </c>
      <c r="S1527" s="41">
        <f>RawDataGenPO[[#This Row],[Total price]]/RawDataGenPO[[#This Row],[Qty'']]</f>
        <v>400</v>
      </c>
      <c r="T1527" s="46">
        <v>1600</v>
      </c>
      <c r="U1527" s="16"/>
      <c r="V1527" s="35" t="s">
        <v>1952</v>
      </c>
      <c r="W1527" s="146" t="s">
        <v>9</v>
      </c>
      <c r="X1527" s="4" t="s">
        <v>3314</v>
      </c>
      <c r="Y1527" s="14">
        <v>45941</v>
      </c>
      <c r="Z1527" s="112"/>
      <c r="AA1527" s="191">
        <f>IF(RawDataGenPO[[#This Row],[Date Gen PO]]="","",RawDataGenPO[[#This Row],[Date recive bill]]-RawDataGenPO[[#This Row],[Date Gen PO]])</f>
        <v>11</v>
      </c>
      <c r="AB1527" s="192" t="str">
        <f>IF(RawDataGenPO[[#This Row],[GRN-PO date (Day)]]&gt;RawDataGenPO[[#This Row],[Lead time delivery (day)]],"over deliverry","Ontime")</f>
        <v>Ontime</v>
      </c>
      <c r="AC1527" s="195"/>
    </row>
    <row r="1528" spans="1:29" ht="14.25" x14ac:dyDescent="0.25">
      <c r="A1528" s="4">
        <f>ROW()-ROW(RawDataGenPO[[#Headers],[No.]])</f>
        <v>1527</v>
      </c>
      <c r="B1528" s="35" t="s">
        <v>18</v>
      </c>
      <c r="C1528" s="38">
        <v>45917</v>
      </c>
      <c r="F1528" s="38">
        <v>45917</v>
      </c>
      <c r="G1528" s="4" t="s">
        <v>3311</v>
      </c>
      <c r="H1528" s="4" t="s">
        <v>3312</v>
      </c>
      <c r="I1528" s="155">
        <v>45930</v>
      </c>
      <c r="J1528" s="219"/>
      <c r="K1528" s="153">
        <v>60</v>
      </c>
      <c r="L1528" s="4" t="s">
        <v>145</v>
      </c>
      <c r="M1528" s="35" t="s">
        <v>623</v>
      </c>
      <c r="N1528" s="35" t="s">
        <v>23</v>
      </c>
      <c r="O1528" s="3">
        <v>4</v>
      </c>
      <c r="P1528" s="39" t="s">
        <v>3318</v>
      </c>
      <c r="Q1528" s="40">
        <v>2</v>
      </c>
      <c r="R1528" s="4" t="s">
        <v>221</v>
      </c>
      <c r="S1528" s="41">
        <f>RawDataGenPO[[#This Row],[Total price]]/RawDataGenPO[[#This Row],[Qty'']]</f>
        <v>15500</v>
      </c>
      <c r="T1528" s="46">
        <v>31000</v>
      </c>
      <c r="U1528" s="16"/>
      <c r="V1528" s="35" t="s">
        <v>1952</v>
      </c>
      <c r="W1528" s="146" t="s">
        <v>9</v>
      </c>
      <c r="X1528" s="4" t="s">
        <v>3314</v>
      </c>
      <c r="Y1528" s="14">
        <v>45941</v>
      </c>
      <c r="Z1528" s="112"/>
      <c r="AA1528" s="191">
        <f>IF(RawDataGenPO[[#This Row],[Date Gen PO]]="","",RawDataGenPO[[#This Row],[Date recive bill]]-RawDataGenPO[[#This Row],[Date Gen PO]])</f>
        <v>11</v>
      </c>
      <c r="AB1528" s="192" t="str">
        <f>IF(RawDataGenPO[[#This Row],[GRN-PO date (Day)]]&gt;RawDataGenPO[[#This Row],[Lead time delivery (day)]],"over deliverry","Ontime")</f>
        <v>Ontime</v>
      </c>
      <c r="AC1528" s="195"/>
    </row>
    <row r="1529" spans="1:29" ht="14.25" x14ac:dyDescent="0.25">
      <c r="A1529" s="4">
        <f>ROW()-ROW(RawDataGenPO[[#Headers],[No.]])</f>
        <v>1528</v>
      </c>
      <c r="B1529" s="35" t="s">
        <v>18</v>
      </c>
      <c r="C1529" s="38">
        <v>45917</v>
      </c>
      <c r="F1529" s="38">
        <v>45917</v>
      </c>
      <c r="G1529" s="4" t="s">
        <v>3311</v>
      </c>
      <c r="H1529" s="4" t="s">
        <v>3312</v>
      </c>
      <c r="I1529" s="155">
        <v>45930</v>
      </c>
      <c r="J1529" s="219"/>
      <c r="K1529" s="153">
        <v>60</v>
      </c>
      <c r="L1529" s="4" t="s">
        <v>145</v>
      </c>
      <c r="M1529" s="35" t="s">
        <v>623</v>
      </c>
      <c r="N1529" s="35" t="s">
        <v>23</v>
      </c>
      <c r="O1529" s="3">
        <v>5</v>
      </c>
      <c r="P1529" s="39" t="s">
        <v>3319</v>
      </c>
      <c r="Q1529" s="40">
        <v>2</v>
      </c>
      <c r="R1529" s="4" t="s">
        <v>221</v>
      </c>
      <c r="S1529" s="41">
        <f>RawDataGenPO[[#This Row],[Total price]]/RawDataGenPO[[#This Row],[Qty'']]</f>
        <v>1800</v>
      </c>
      <c r="T1529" s="46">
        <v>3600</v>
      </c>
      <c r="U1529" s="16"/>
      <c r="V1529" s="35" t="s">
        <v>1952</v>
      </c>
      <c r="W1529" s="146" t="s">
        <v>9</v>
      </c>
      <c r="X1529" s="4" t="s">
        <v>3314</v>
      </c>
      <c r="Y1529" s="14">
        <v>45941</v>
      </c>
      <c r="Z1529" s="112"/>
      <c r="AA1529" s="191">
        <f>IF(RawDataGenPO[[#This Row],[Date Gen PO]]="","",RawDataGenPO[[#This Row],[Date recive bill]]-RawDataGenPO[[#This Row],[Date Gen PO]])</f>
        <v>11</v>
      </c>
      <c r="AB1529" s="192" t="str">
        <f>IF(RawDataGenPO[[#This Row],[GRN-PO date (Day)]]&gt;RawDataGenPO[[#This Row],[Lead time delivery (day)]],"over deliverry","Ontime")</f>
        <v>Ontime</v>
      </c>
      <c r="AC1529" s="195"/>
    </row>
    <row r="1530" spans="1:29" ht="14.25" x14ac:dyDescent="0.25">
      <c r="A1530" s="4">
        <f>ROW()-ROW(RawDataGenPO[[#Headers],[No.]])</f>
        <v>1529</v>
      </c>
      <c r="B1530" s="35" t="s">
        <v>18</v>
      </c>
      <c r="C1530" s="38">
        <v>45918</v>
      </c>
      <c r="F1530" s="38">
        <v>45918</v>
      </c>
      <c r="G1530" s="4" t="s">
        <v>3320</v>
      </c>
      <c r="H1530" s="4" t="s">
        <v>3321</v>
      </c>
      <c r="I1530" s="155">
        <v>45929</v>
      </c>
      <c r="J1530" s="219"/>
      <c r="K1530" s="153">
        <v>30</v>
      </c>
      <c r="L1530" s="4" t="s">
        <v>193</v>
      </c>
      <c r="M1530" s="35" t="s">
        <v>181</v>
      </c>
      <c r="N1530" s="35" t="s">
        <v>24</v>
      </c>
      <c r="O1530" s="3">
        <v>1</v>
      </c>
      <c r="P1530" s="39" t="s">
        <v>3322</v>
      </c>
      <c r="Q1530" s="40">
        <v>4</v>
      </c>
      <c r="R1530" s="4" t="s">
        <v>221</v>
      </c>
      <c r="S1530" s="41">
        <f>RawDataGenPO[[#This Row],[Total price]]/RawDataGenPO[[#This Row],[Qty'']]</f>
        <v>345</v>
      </c>
      <c r="T1530" s="46">
        <v>1380</v>
      </c>
      <c r="U1530" s="16"/>
      <c r="V1530" s="35" t="s">
        <v>380</v>
      </c>
      <c r="W1530" s="146" t="s">
        <v>9</v>
      </c>
      <c r="X1530" s="4" t="s">
        <v>5041</v>
      </c>
      <c r="Y1530" s="14">
        <v>45936</v>
      </c>
      <c r="Z1530" s="112"/>
      <c r="AA1530" s="191">
        <f>IF(RawDataGenPO[[#This Row],[Date Gen PO]]="","",RawDataGenPO[[#This Row],[Date recive bill]]-RawDataGenPO[[#This Row],[Date Gen PO]])</f>
        <v>7</v>
      </c>
      <c r="AB1530" s="192" t="str">
        <f>IF(RawDataGenPO[[#This Row],[GRN-PO date (Day)]]&gt;RawDataGenPO[[#This Row],[Lead time delivery (day)]],"over deliverry","Ontime")</f>
        <v>Ontime</v>
      </c>
      <c r="AC1530" s="195"/>
    </row>
    <row r="1531" spans="1:29" ht="57" x14ac:dyDescent="0.25">
      <c r="A1531" s="4">
        <f>ROW()-ROW(RawDataGenPO[[#Headers],[No.]])</f>
        <v>1530</v>
      </c>
      <c r="B1531" s="35" t="s">
        <v>18</v>
      </c>
      <c r="C1531" s="38">
        <v>45918</v>
      </c>
      <c r="F1531" s="38">
        <v>45918</v>
      </c>
      <c r="G1531" s="4" t="s">
        <v>3323</v>
      </c>
      <c r="H1531" s="4" t="s">
        <v>3324</v>
      </c>
      <c r="I1531" s="155">
        <v>45929</v>
      </c>
      <c r="J1531" s="219"/>
      <c r="K1531" s="153">
        <v>30</v>
      </c>
      <c r="L1531" s="4" t="s">
        <v>193</v>
      </c>
      <c r="M1531" s="35" t="s">
        <v>623</v>
      </c>
      <c r="N1531" s="35" t="s">
        <v>23</v>
      </c>
      <c r="O1531" s="3">
        <v>1</v>
      </c>
      <c r="P1531" s="39" t="s">
        <v>3325</v>
      </c>
      <c r="Q1531" s="40">
        <v>2</v>
      </c>
      <c r="R1531" s="4" t="s">
        <v>221</v>
      </c>
      <c r="S1531" s="41">
        <f>RawDataGenPO[[#This Row],[Total price]]/RawDataGenPO[[#This Row],[Qty'']]</f>
        <v>7320</v>
      </c>
      <c r="T1531" s="46">
        <v>14640</v>
      </c>
      <c r="U1531" s="16"/>
      <c r="V1531" s="35" t="s">
        <v>1322</v>
      </c>
      <c r="W1531" s="146" t="s">
        <v>9</v>
      </c>
      <c r="X1531" s="4" t="s">
        <v>5068</v>
      </c>
      <c r="Y1531" s="14">
        <v>46114</v>
      </c>
      <c r="Z1531" s="112"/>
      <c r="AA1531" s="191">
        <f>IF(RawDataGenPO[[#This Row],[Date Gen PO]]="","",RawDataGenPO[[#This Row],[Date recive bill]]-RawDataGenPO[[#This Row],[Date Gen PO]])</f>
        <v>185</v>
      </c>
      <c r="AB1531" s="192" t="str">
        <f>IF(RawDataGenPO[[#This Row],[GRN-PO date (Day)]]&gt;RawDataGenPO[[#This Row],[Lead time delivery (day)]],"over deliverry","Ontime")</f>
        <v>over deliverry</v>
      </c>
      <c r="AC1531" s="195"/>
    </row>
    <row r="1532" spans="1:29" ht="14.25" x14ac:dyDescent="0.25">
      <c r="A1532" s="4">
        <f>ROW()-ROW(RawDataGenPO[[#Headers],[No.]])</f>
        <v>1531</v>
      </c>
      <c r="B1532" s="35" t="s">
        <v>18</v>
      </c>
      <c r="C1532" s="38">
        <v>45918</v>
      </c>
      <c r="F1532" s="38">
        <v>45918</v>
      </c>
      <c r="G1532" s="4" t="s">
        <v>3326</v>
      </c>
      <c r="H1532" s="4" t="s">
        <v>3327</v>
      </c>
      <c r="I1532" s="155">
        <v>45929</v>
      </c>
      <c r="J1532" s="219"/>
      <c r="K1532" s="153">
        <v>60</v>
      </c>
      <c r="L1532" s="4" t="s">
        <v>1273</v>
      </c>
      <c r="M1532" s="35" t="s">
        <v>187</v>
      </c>
      <c r="N1532" s="35" t="s">
        <v>28</v>
      </c>
      <c r="O1532" s="3">
        <v>1</v>
      </c>
      <c r="P1532" s="39" t="s">
        <v>3328</v>
      </c>
      <c r="Q1532" s="40">
        <v>6</v>
      </c>
      <c r="R1532" s="4" t="s">
        <v>221</v>
      </c>
      <c r="S1532" s="41">
        <f>RawDataGenPO[[#This Row],[Total price]]/RawDataGenPO[[#This Row],[Qty'']]</f>
        <v>1840</v>
      </c>
      <c r="T1532" s="46">
        <v>11040</v>
      </c>
      <c r="U1532" s="16"/>
      <c r="V1532" s="35" t="s">
        <v>2428</v>
      </c>
      <c r="W1532" s="146" t="s">
        <v>9</v>
      </c>
      <c r="X1532" s="4" t="s">
        <v>4107</v>
      </c>
      <c r="Y1532" s="14">
        <v>45945</v>
      </c>
      <c r="Z1532" s="112"/>
      <c r="AA1532" s="191">
        <f>IF(RawDataGenPO[[#This Row],[Date Gen PO]]="","",RawDataGenPO[[#This Row],[Date recive bill]]-RawDataGenPO[[#This Row],[Date Gen PO]])</f>
        <v>16</v>
      </c>
      <c r="AB1532" s="192" t="str">
        <f>IF(RawDataGenPO[[#This Row],[GRN-PO date (Day)]]&gt;RawDataGenPO[[#This Row],[Lead time delivery (day)]],"over deliverry","Ontime")</f>
        <v>Ontime</v>
      </c>
      <c r="AC1532" s="195"/>
    </row>
    <row r="1533" spans="1:29" ht="14.25" x14ac:dyDescent="0.25">
      <c r="A1533" s="4">
        <f>ROW()-ROW(RawDataGenPO[[#Headers],[No.]])</f>
        <v>1532</v>
      </c>
      <c r="B1533" s="35" t="s">
        <v>18</v>
      </c>
      <c r="C1533" s="38">
        <v>45918</v>
      </c>
      <c r="F1533" s="38">
        <v>45918</v>
      </c>
      <c r="G1533" s="4" t="s">
        <v>3326</v>
      </c>
      <c r="H1533" s="4" t="s">
        <v>3329</v>
      </c>
      <c r="I1533" s="155">
        <v>45929</v>
      </c>
      <c r="J1533" s="219"/>
      <c r="K1533" s="153">
        <v>60</v>
      </c>
      <c r="L1533" s="4" t="s">
        <v>1273</v>
      </c>
      <c r="M1533" s="35" t="s">
        <v>187</v>
      </c>
      <c r="N1533" s="35" t="s">
        <v>28</v>
      </c>
      <c r="O1533" s="3">
        <v>1</v>
      </c>
      <c r="P1533" s="39" t="s">
        <v>3330</v>
      </c>
      <c r="Q1533" s="40">
        <v>6</v>
      </c>
      <c r="R1533" s="4" t="s">
        <v>221</v>
      </c>
      <c r="S1533" s="41">
        <f>RawDataGenPO[[#This Row],[Total price]]/RawDataGenPO[[#This Row],[Qty'']]</f>
        <v>720</v>
      </c>
      <c r="T1533" s="46">
        <v>4320</v>
      </c>
      <c r="U1533" s="16"/>
      <c r="V1533" s="35" t="s">
        <v>2428</v>
      </c>
      <c r="W1533" s="146" t="s">
        <v>9</v>
      </c>
      <c r="X1533" s="4" t="s">
        <v>4106</v>
      </c>
      <c r="Y1533" s="14">
        <v>45945</v>
      </c>
      <c r="Z1533" s="112"/>
      <c r="AA1533" s="191">
        <f>IF(RawDataGenPO[[#This Row],[Date Gen PO]]="","",RawDataGenPO[[#This Row],[Date recive bill]]-RawDataGenPO[[#This Row],[Date Gen PO]])</f>
        <v>16</v>
      </c>
      <c r="AB1533" s="192" t="str">
        <f>IF(RawDataGenPO[[#This Row],[GRN-PO date (Day)]]&gt;RawDataGenPO[[#This Row],[Lead time delivery (day)]],"over deliverry","Ontime")</f>
        <v>Ontime</v>
      </c>
      <c r="AC1533" s="195"/>
    </row>
    <row r="1534" spans="1:29" ht="14.25" x14ac:dyDescent="0.25">
      <c r="A1534" s="4">
        <f>ROW()-ROW(RawDataGenPO[[#Headers],[No.]])</f>
        <v>1533</v>
      </c>
      <c r="B1534" s="35" t="s">
        <v>18</v>
      </c>
      <c r="C1534" s="38">
        <v>45918</v>
      </c>
      <c r="F1534" s="38">
        <v>45918</v>
      </c>
      <c r="G1534" s="4" t="s">
        <v>3326</v>
      </c>
      <c r="H1534" s="4" t="s">
        <v>3329</v>
      </c>
      <c r="I1534" s="155">
        <v>45929</v>
      </c>
      <c r="J1534" s="219"/>
      <c r="K1534" s="153">
        <v>60</v>
      </c>
      <c r="L1534" s="4" t="s">
        <v>1273</v>
      </c>
      <c r="M1534" s="35" t="s">
        <v>187</v>
      </c>
      <c r="N1534" s="35" t="s">
        <v>28</v>
      </c>
      <c r="O1534" s="3">
        <v>2</v>
      </c>
      <c r="P1534" s="39" t="s">
        <v>3331</v>
      </c>
      <c r="Q1534" s="40">
        <v>2</v>
      </c>
      <c r="R1534" s="4" t="s">
        <v>221</v>
      </c>
      <c r="S1534" s="41">
        <f>RawDataGenPO[[#This Row],[Total price]]/RawDataGenPO[[#This Row],[Qty'']]</f>
        <v>940</v>
      </c>
      <c r="T1534" s="46">
        <v>1880</v>
      </c>
      <c r="U1534" s="16"/>
      <c r="V1534" s="35" t="s">
        <v>2428</v>
      </c>
      <c r="W1534" s="146" t="s">
        <v>9</v>
      </c>
      <c r="X1534" s="4" t="s">
        <v>4106</v>
      </c>
      <c r="Y1534" s="14">
        <v>45945</v>
      </c>
      <c r="AA1534" s="191">
        <f>IF(RawDataGenPO[[#This Row],[Date Gen PO]]="","",RawDataGenPO[[#This Row],[Date recive bill]]-RawDataGenPO[[#This Row],[Date Gen PO]])</f>
        <v>16</v>
      </c>
      <c r="AB1534" s="192" t="str">
        <f>IF(RawDataGenPO[[#This Row],[GRN-PO date (Day)]]&gt;RawDataGenPO[[#This Row],[Lead time delivery (day)]],"over deliverry","Ontime")</f>
        <v>Ontime</v>
      </c>
      <c r="AC1534" s="195"/>
    </row>
    <row r="1535" spans="1:29" ht="14.25" x14ac:dyDescent="0.25">
      <c r="A1535" s="4">
        <f>ROW()-ROW(RawDataGenPO[[#Headers],[No.]])</f>
        <v>1534</v>
      </c>
      <c r="B1535" s="35" t="s">
        <v>18</v>
      </c>
      <c r="C1535" s="38">
        <v>45918</v>
      </c>
      <c r="F1535" s="38">
        <v>45918</v>
      </c>
      <c r="G1535" s="4" t="s">
        <v>3332</v>
      </c>
      <c r="H1535" s="4" t="s">
        <v>3333</v>
      </c>
      <c r="I1535" s="155">
        <v>45929</v>
      </c>
      <c r="J1535" s="219"/>
      <c r="K1535" s="153">
        <v>120</v>
      </c>
      <c r="L1535" s="4" t="s">
        <v>193</v>
      </c>
      <c r="M1535" s="35" t="s">
        <v>309</v>
      </c>
      <c r="N1535" s="35" t="s">
        <v>51</v>
      </c>
      <c r="O1535" s="3">
        <v>1</v>
      </c>
      <c r="P1535" s="39" t="s">
        <v>3334</v>
      </c>
      <c r="Q1535" s="40">
        <v>1</v>
      </c>
      <c r="R1535" s="4" t="s">
        <v>1719</v>
      </c>
      <c r="S1535" s="41">
        <f>RawDataGenPO[[#This Row],[Total price]]/RawDataGenPO[[#This Row],[Qty'']]</f>
        <v>5000</v>
      </c>
      <c r="T1535" s="46">
        <v>5000</v>
      </c>
      <c r="U1535" s="16"/>
      <c r="V1535" s="35" t="s">
        <v>2148</v>
      </c>
      <c r="W1535" s="146" t="s">
        <v>9</v>
      </c>
      <c r="X1535" s="4" t="s">
        <v>4565</v>
      </c>
      <c r="Y1535" s="14">
        <v>46030</v>
      </c>
      <c r="Z1535" s="112"/>
      <c r="AA1535" s="191">
        <f>IF(RawDataGenPO[[#This Row],[Date Gen PO]]="","",RawDataGenPO[[#This Row],[Date recive bill]]-RawDataGenPO[[#This Row],[Date Gen PO]])</f>
        <v>101</v>
      </c>
      <c r="AB1535" s="192" t="str">
        <f>IF(RawDataGenPO[[#This Row],[GRN-PO date (Day)]]&gt;RawDataGenPO[[#This Row],[Lead time delivery (day)]],"over deliverry","Ontime")</f>
        <v>Ontime</v>
      </c>
      <c r="AC1535" s="195"/>
    </row>
    <row r="1536" spans="1:29" ht="85.5" x14ac:dyDescent="0.25">
      <c r="A1536" s="4">
        <f>ROW()-ROW(RawDataGenPO[[#Headers],[No.]])</f>
        <v>1535</v>
      </c>
      <c r="B1536" s="35" t="s">
        <v>18</v>
      </c>
      <c r="C1536" s="38">
        <v>45918</v>
      </c>
      <c r="F1536" s="38">
        <v>45918</v>
      </c>
      <c r="G1536" s="4" t="s">
        <v>3332</v>
      </c>
      <c r="H1536" s="4" t="s">
        <v>3333</v>
      </c>
      <c r="I1536" s="155">
        <v>45929</v>
      </c>
      <c r="J1536" s="219"/>
      <c r="K1536" s="153">
        <v>120</v>
      </c>
      <c r="L1536" s="4" t="s">
        <v>193</v>
      </c>
      <c r="M1536" s="35" t="s">
        <v>853</v>
      </c>
      <c r="N1536" s="35" t="s">
        <v>51</v>
      </c>
      <c r="O1536" s="3">
        <v>2</v>
      </c>
      <c r="P1536" s="39" t="s">
        <v>3335</v>
      </c>
      <c r="Q1536" s="40">
        <v>1</v>
      </c>
      <c r="R1536" s="4" t="s">
        <v>1719</v>
      </c>
      <c r="S1536" s="41">
        <f>RawDataGenPO[[#This Row],[Total price]]/RawDataGenPO[[#This Row],[Qty'']]</f>
        <v>12000</v>
      </c>
      <c r="T1536" s="46">
        <v>12000</v>
      </c>
      <c r="U1536" s="16"/>
      <c r="V1536" s="35" t="s">
        <v>2148</v>
      </c>
      <c r="W1536" s="146" t="s">
        <v>9</v>
      </c>
      <c r="X1536" s="4" t="s">
        <v>4565</v>
      </c>
      <c r="Y1536" s="14">
        <v>46030</v>
      </c>
      <c r="Z1536" s="112"/>
      <c r="AA1536" s="191">
        <f>IF(RawDataGenPO[[#This Row],[Date Gen PO]]="","",RawDataGenPO[[#This Row],[Date recive bill]]-RawDataGenPO[[#This Row],[Date Gen PO]])</f>
        <v>101</v>
      </c>
      <c r="AB1536" s="192" t="str">
        <f>IF(RawDataGenPO[[#This Row],[GRN-PO date (Day)]]&gt;RawDataGenPO[[#This Row],[Lead time delivery (day)]],"over deliverry","Ontime")</f>
        <v>Ontime</v>
      </c>
      <c r="AC1536" s="195"/>
    </row>
    <row r="1537" spans="1:29" ht="57" x14ac:dyDescent="0.25">
      <c r="A1537" s="4">
        <f>ROW()-ROW(RawDataGenPO[[#Headers],[No.]])</f>
        <v>1536</v>
      </c>
      <c r="B1537" s="35" t="s">
        <v>18</v>
      </c>
      <c r="C1537" s="38">
        <v>45918</v>
      </c>
      <c r="F1537" s="38">
        <v>45918</v>
      </c>
      <c r="G1537" s="4" t="s">
        <v>3332</v>
      </c>
      <c r="H1537" s="4" t="s">
        <v>3333</v>
      </c>
      <c r="I1537" s="155">
        <v>45929</v>
      </c>
      <c r="J1537" s="219"/>
      <c r="K1537" s="153">
        <v>120</v>
      </c>
      <c r="L1537" s="4" t="s">
        <v>193</v>
      </c>
      <c r="M1537" s="35" t="s">
        <v>853</v>
      </c>
      <c r="N1537" s="35" t="s">
        <v>51</v>
      </c>
      <c r="O1537" s="3">
        <v>3</v>
      </c>
      <c r="P1537" s="39" t="s">
        <v>3336</v>
      </c>
      <c r="Q1537" s="40">
        <v>1</v>
      </c>
      <c r="R1537" s="4" t="s">
        <v>1719</v>
      </c>
      <c r="S1537" s="41">
        <f>RawDataGenPO[[#This Row],[Total price]]/RawDataGenPO[[#This Row],[Qty'']]</f>
        <v>15000</v>
      </c>
      <c r="T1537" s="46">
        <v>15000</v>
      </c>
      <c r="U1537" s="16"/>
      <c r="V1537" s="35" t="s">
        <v>2148</v>
      </c>
      <c r="W1537" s="146" t="s">
        <v>9</v>
      </c>
      <c r="X1537" s="4" t="s">
        <v>4565</v>
      </c>
      <c r="Y1537" s="14">
        <v>46030</v>
      </c>
      <c r="Z1537" s="112"/>
      <c r="AA1537" s="191">
        <f>IF(RawDataGenPO[[#This Row],[Date Gen PO]]="","",RawDataGenPO[[#This Row],[Date recive bill]]-RawDataGenPO[[#This Row],[Date Gen PO]])</f>
        <v>101</v>
      </c>
      <c r="AB1537" s="192" t="str">
        <f>IF(RawDataGenPO[[#This Row],[GRN-PO date (Day)]]&gt;RawDataGenPO[[#This Row],[Lead time delivery (day)]],"over deliverry","Ontime")</f>
        <v>Ontime</v>
      </c>
      <c r="AC1537" s="195"/>
    </row>
    <row r="1538" spans="1:29" ht="14.25" x14ac:dyDescent="0.25">
      <c r="A1538" s="4">
        <f>ROW()-ROW(RawDataGenPO[[#Headers],[No.]])</f>
        <v>1537</v>
      </c>
      <c r="B1538" s="35" t="s">
        <v>18</v>
      </c>
      <c r="C1538" s="38">
        <v>45918</v>
      </c>
      <c r="F1538" s="38">
        <v>45918</v>
      </c>
      <c r="G1538" s="4" t="s">
        <v>3332</v>
      </c>
      <c r="H1538" s="4" t="s">
        <v>3333</v>
      </c>
      <c r="I1538" s="155">
        <v>45929</v>
      </c>
      <c r="J1538" s="219"/>
      <c r="K1538" s="153">
        <v>120</v>
      </c>
      <c r="L1538" s="4" t="s">
        <v>193</v>
      </c>
      <c r="M1538" s="35" t="s">
        <v>853</v>
      </c>
      <c r="N1538" s="35" t="s">
        <v>51</v>
      </c>
      <c r="O1538" s="3">
        <v>1</v>
      </c>
      <c r="P1538" s="39" t="s">
        <v>2154</v>
      </c>
      <c r="Q1538" s="40">
        <v>1</v>
      </c>
      <c r="R1538" s="4" t="s">
        <v>1719</v>
      </c>
      <c r="S1538" s="41">
        <f>RawDataGenPO[[#This Row],[Total price]]/RawDataGenPO[[#This Row],[Qty'']]</f>
        <v>1500</v>
      </c>
      <c r="T1538" s="46">
        <v>1500</v>
      </c>
      <c r="U1538" s="16"/>
      <c r="V1538" s="35" t="s">
        <v>2148</v>
      </c>
      <c r="W1538" s="146" t="s">
        <v>9</v>
      </c>
      <c r="X1538" s="4" t="s">
        <v>4565</v>
      </c>
      <c r="Y1538" s="14">
        <v>46030</v>
      </c>
      <c r="Z1538" s="112"/>
      <c r="AA1538" s="191">
        <f>IF(RawDataGenPO[[#This Row],[Date Gen PO]]="","",RawDataGenPO[[#This Row],[Date recive bill]]-RawDataGenPO[[#This Row],[Date Gen PO]])</f>
        <v>101</v>
      </c>
      <c r="AB1538" s="192" t="str">
        <f>IF(RawDataGenPO[[#This Row],[GRN-PO date (Day)]]&gt;RawDataGenPO[[#This Row],[Lead time delivery (day)]],"over deliverry","Ontime")</f>
        <v>Ontime</v>
      </c>
      <c r="AC1538" s="195"/>
    </row>
    <row r="1539" spans="1:29" ht="14.25" x14ac:dyDescent="0.25">
      <c r="A1539" s="4">
        <f>ROW()-ROW(RawDataGenPO[[#Headers],[No.]])</f>
        <v>1538</v>
      </c>
      <c r="B1539" s="35" t="s">
        <v>18</v>
      </c>
      <c r="C1539" s="38">
        <v>45919</v>
      </c>
      <c r="F1539" s="38">
        <v>45919</v>
      </c>
      <c r="G1539" s="4" t="s">
        <v>3337</v>
      </c>
      <c r="H1539" s="4" t="s">
        <v>3338</v>
      </c>
      <c r="I1539" s="155">
        <v>45930</v>
      </c>
      <c r="J1539" s="219"/>
      <c r="K1539" s="153">
        <v>30</v>
      </c>
      <c r="L1539" s="4" t="s">
        <v>193</v>
      </c>
      <c r="M1539" s="35" t="s">
        <v>154</v>
      </c>
      <c r="N1539" s="35" t="s">
        <v>24</v>
      </c>
      <c r="O1539" s="3">
        <v>1</v>
      </c>
      <c r="P1539" s="39" t="s">
        <v>3339</v>
      </c>
      <c r="Q1539" s="40">
        <v>3</v>
      </c>
      <c r="R1539" s="4" t="s">
        <v>221</v>
      </c>
      <c r="S1539" s="41">
        <f>RawDataGenPO[[#This Row],[Total price]]/RawDataGenPO[[#This Row],[Qty'']]</f>
        <v>1298</v>
      </c>
      <c r="T1539" s="46">
        <v>3894</v>
      </c>
      <c r="U1539" s="16"/>
      <c r="V1539" s="35" t="s">
        <v>406</v>
      </c>
      <c r="W1539" s="146" t="s">
        <v>9</v>
      </c>
      <c r="X1539" s="4" t="s">
        <v>4174</v>
      </c>
      <c r="Y1539" s="14">
        <v>45951</v>
      </c>
      <c r="Z1539" s="112"/>
      <c r="AA1539" s="191">
        <f>IF(RawDataGenPO[[#This Row],[Date Gen PO]]="","",RawDataGenPO[[#This Row],[Date recive bill]]-RawDataGenPO[[#This Row],[Date Gen PO]])</f>
        <v>21</v>
      </c>
      <c r="AB1539" s="192" t="str">
        <f>IF(RawDataGenPO[[#This Row],[GRN-PO date (Day)]]&gt;RawDataGenPO[[#This Row],[Lead time delivery (day)]],"over deliverry","Ontime")</f>
        <v>Ontime</v>
      </c>
      <c r="AC1539" s="195"/>
    </row>
    <row r="1540" spans="1:29" ht="14.25" x14ac:dyDescent="0.25">
      <c r="A1540" s="4">
        <f>ROW()-ROW(RawDataGenPO[[#Headers],[No.]])</f>
        <v>1539</v>
      </c>
      <c r="B1540" s="35" t="s">
        <v>18</v>
      </c>
      <c r="C1540" s="38">
        <v>45919</v>
      </c>
      <c r="F1540" s="38">
        <v>45919</v>
      </c>
      <c r="G1540" s="4" t="s">
        <v>3337</v>
      </c>
      <c r="H1540" s="4" t="s">
        <v>3338</v>
      </c>
      <c r="I1540" s="155">
        <v>45930</v>
      </c>
      <c r="J1540" s="219"/>
      <c r="K1540" s="153">
        <v>30</v>
      </c>
      <c r="L1540" s="4" t="s">
        <v>193</v>
      </c>
      <c r="M1540" s="35" t="s">
        <v>154</v>
      </c>
      <c r="N1540" s="35" t="s">
        <v>24</v>
      </c>
      <c r="O1540" s="3">
        <v>2</v>
      </c>
      <c r="P1540" s="39" t="s">
        <v>3340</v>
      </c>
      <c r="Q1540" s="40">
        <v>3</v>
      </c>
      <c r="R1540" s="4" t="s">
        <v>221</v>
      </c>
      <c r="S1540" s="41">
        <f>RawDataGenPO[[#This Row],[Total price]]/RawDataGenPO[[#This Row],[Qty'']]</f>
        <v>1298</v>
      </c>
      <c r="T1540" s="46">
        <v>3894</v>
      </c>
      <c r="U1540" s="16"/>
      <c r="V1540" s="35" t="s">
        <v>406</v>
      </c>
      <c r="W1540" s="146" t="s">
        <v>9</v>
      </c>
      <c r="X1540" s="4" t="s">
        <v>4174</v>
      </c>
      <c r="Y1540" s="14">
        <v>45951</v>
      </c>
      <c r="Z1540" s="112"/>
      <c r="AA1540" s="191">
        <f>IF(RawDataGenPO[[#This Row],[Date Gen PO]]="","",RawDataGenPO[[#This Row],[Date recive bill]]-RawDataGenPO[[#This Row],[Date Gen PO]])</f>
        <v>21</v>
      </c>
      <c r="AB1540" s="192" t="str">
        <f>IF(RawDataGenPO[[#This Row],[GRN-PO date (Day)]]&gt;RawDataGenPO[[#This Row],[Lead time delivery (day)]],"over deliverry","Ontime")</f>
        <v>Ontime</v>
      </c>
      <c r="AC1540" s="195"/>
    </row>
    <row r="1541" spans="1:29" ht="14.25" x14ac:dyDescent="0.25">
      <c r="A1541" s="4">
        <f>ROW()-ROW(RawDataGenPO[[#Headers],[No.]])</f>
        <v>1540</v>
      </c>
      <c r="B1541" s="35" t="s">
        <v>18</v>
      </c>
      <c r="C1541" s="38">
        <v>45919</v>
      </c>
      <c r="F1541" s="38">
        <v>45919</v>
      </c>
      <c r="G1541" s="4" t="s">
        <v>3337</v>
      </c>
      <c r="H1541" s="4" t="s">
        <v>3338</v>
      </c>
      <c r="I1541" s="155">
        <v>45930</v>
      </c>
      <c r="J1541" s="219"/>
      <c r="K1541" s="153">
        <v>30</v>
      </c>
      <c r="L1541" s="4" t="s">
        <v>193</v>
      </c>
      <c r="M1541" s="35" t="s">
        <v>154</v>
      </c>
      <c r="N1541" s="35" t="s">
        <v>24</v>
      </c>
      <c r="O1541" s="3">
        <v>3</v>
      </c>
      <c r="P1541" s="39" t="s">
        <v>3341</v>
      </c>
      <c r="Q1541" s="40">
        <v>2</v>
      </c>
      <c r="R1541" s="4" t="s">
        <v>221</v>
      </c>
      <c r="S1541" s="41">
        <f>RawDataGenPO[[#This Row],[Total price]]/RawDataGenPO[[#This Row],[Qty'']]</f>
        <v>1614</v>
      </c>
      <c r="T1541" s="46">
        <v>3228</v>
      </c>
      <c r="U1541" s="16"/>
      <c r="V1541" s="35" t="s">
        <v>406</v>
      </c>
      <c r="W1541" s="146" t="s">
        <v>9</v>
      </c>
      <c r="X1541" s="4" t="s">
        <v>4174</v>
      </c>
      <c r="Y1541" s="14">
        <v>45951</v>
      </c>
      <c r="Z1541" s="112"/>
      <c r="AA1541" s="191">
        <f>IF(RawDataGenPO[[#This Row],[Date Gen PO]]="","",RawDataGenPO[[#This Row],[Date recive bill]]-RawDataGenPO[[#This Row],[Date Gen PO]])</f>
        <v>21</v>
      </c>
      <c r="AB1541" s="192" t="str">
        <f>IF(RawDataGenPO[[#This Row],[GRN-PO date (Day)]]&gt;RawDataGenPO[[#This Row],[Lead time delivery (day)]],"over deliverry","Ontime")</f>
        <v>Ontime</v>
      </c>
      <c r="AC1541" s="195"/>
    </row>
    <row r="1542" spans="1:29" ht="14.25" x14ac:dyDescent="0.25">
      <c r="A1542" s="4">
        <f>ROW()-ROW(RawDataGenPO[[#Headers],[No.]])</f>
        <v>1541</v>
      </c>
      <c r="B1542" s="35" t="s">
        <v>18</v>
      </c>
      <c r="C1542" s="38">
        <v>45919</v>
      </c>
      <c r="F1542" s="38">
        <v>45919</v>
      </c>
      <c r="G1542" s="4" t="s">
        <v>3337</v>
      </c>
      <c r="H1542" s="4" t="s">
        <v>3338</v>
      </c>
      <c r="I1542" s="155">
        <v>45930</v>
      </c>
      <c r="J1542" s="219"/>
      <c r="K1542" s="153">
        <v>30</v>
      </c>
      <c r="L1542" s="4" t="s">
        <v>193</v>
      </c>
      <c r="M1542" s="35" t="s">
        <v>154</v>
      </c>
      <c r="N1542" s="35" t="s">
        <v>24</v>
      </c>
      <c r="O1542" s="3">
        <v>4</v>
      </c>
      <c r="P1542" s="39" t="s">
        <v>3342</v>
      </c>
      <c r="Q1542" s="40">
        <v>2</v>
      </c>
      <c r="R1542" s="4" t="s">
        <v>221</v>
      </c>
      <c r="S1542" s="41">
        <f>RawDataGenPO[[#This Row],[Total price]]/RawDataGenPO[[#This Row],[Qty'']]</f>
        <v>1614</v>
      </c>
      <c r="T1542" s="46">
        <v>3228</v>
      </c>
      <c r="U1542" s="16"/>
      <c r="V1542" s="35" t="s">
        <v>406</v>
      </c>
      <c r="W1542" s="146" t="s">
        <v>9</v>
      </c>
      <c r="X1542" s="4" t="s">
        <v>4174</v>
      </c>
      <c r="Y1542" s="14">
        <v>45951</v>
      </c>
      <c r="Z1542" s="112"/>
      <c r="AA1542" s="191">
        <f>IF(RawDataGenPO[[#This Row],[Date Gen PO]]="","",RawDataGenPO[[#This Row],[Date recive bill]]-RawDataGenPO[[#This Row],[Date Gen PO]])</f>
        <v>21</v>
      </c>
      <c r="AB1542" s="192" t="str">
        <f>IF(RawDataGenPO[[#This Row],[GRN-PO date (Day)]]&gt;RawDataGenPO[[#This Row],[Lead time delivery (day)]],"over deliverry","Ontime")</f>
        <v>Ontime</v>
      </c>
      <c r="AC1542" s="195"/>
    </row>
    <row r="1543" spans="1:29" ht="14.25" x14ac:dyDescent="0.25">
      <c r="A1543" s="4">
        <f>ROW()-ROW(RawDataGenPO[[#Headers],[No.]])</f>
        <v>1542</v>
      </c>
      <c r="B1543" s="35" t="s">
        <v>18</v>
      </c>
      <c r="C1543" s="38">
        <v>45919</v>
      </c>
      <c r="F1543" s="38">
        <v>45919</v>
      </c>
      <c r="G1543" s="4" t="s">
        <v>3337</v>
      </c>
      <c r="H1543" s="4" t="s">
        <v>3338</v>
      </c>
      <c r="I1543" s="155">
        <v>45930</v>
      </c>
      <c r="J1543" s="219"/>
      <c r="K1543" s="153">
        <v>30</v>
      </c>
      <c r="L1543" s="4" t="s">
        <v>193</v>
      </c>
      <c r="M1543" s="35" t="s">
        <v>154</v>
      </c>
      <c r="N1543" s="35" t="s">
        <v>24</v>
      </c>
      <c r="O1543" s="3">
        <v>5</v>
      </c>
      <c r="P1543" s="39" t="s">
        <v>3343</v>
      </c>
      <c r="Q1543" s="40">
        <v>1</v>
      </c>
      <c r="R1543" s="4" t="s">
        <v>221</v>
      </c>
      <c r="S1543" s="41">
        <f>RawDataGenPO[[#This Row],[Total price]]/RawDataGenPO[[#This Row],[Qty'']]</f>
        <v>1662</v>
      </c>
      <c r="T1543" s="46">
        <v>1662</v>
      </c>
      <c r="U1543" s="16"/>
      <c r="V1543" s="35" t="s">
        <v>406</v>
      </c>
      <c r="W1543" s="146" t="s">
        <v>9</v>
      </c>
      <c r="X1543" s="4" t="s">
        <v>4108</v>
      </c>
      <c r="Y1543" s="14">
        <v>45945</v>
      </c>
      <c r="Z1543" s="112"/>
      <c r="AA1543" s="191">
        <f>IF(RawDataGenPO[[#This Row],[Date Gen PO]]="","",RawDataGenPO[[#This Row],[Date recive bill]]-RawDataGenPO[[#This Row],[Date Gen PO]])</f>
        <v>15</v>
      </c>
      <c r="AB1543" s="192" t="str">
        <f>IF(RawDataGenPO[[#This Row],[GRN-PO date (Day)]]&gt;RawDataGenPO[[#This Row],[Lead time delivery (day)]],"over deliverry","Ontime")</f>
        <v>Ontime</v>
      </c>
      <c r="AC1543" s="195"/>
    </row>
    <row r="1544" spans="1:29" ht="14.25" x14ac:dyDescent="0.25">
      <c r="A1544" s="4">
        <f>ROW()-ROW(RawDataGenPO[[#Headers],[No.]])</f>
        <v>1543</v>
      </c>
      <c r="B1544" s="35" t="s">
        <v>18</v>
      </c>
      <c r="C1544" s="38">
        <v>45919</v>
      </c>
      <c r="F1544" s="38">
        <v>45919</v>
      </c>
      <c r="G1544" s="4" t="s">
        <v>3344</v>
      </c>
      <c r="H1544" s="4" t="s">
        <v>3345</v>
      </c>
      <c r="I1544" s="155">
        <v>45929</v>
      </c>
      <c r="J1544" s="219"/>
      <c r="K1544" s="153">
        <v>30</v>
      </c>
      <c r="L1544" s="4" t="s">
        <v>193</v>
      </c>
      <c r="M1544" s="35" t="s">
        <v>154</v>
      </c>
      <c r="N1544" s="35" t="s">
        <v>24</v>
      </c>
      <c r="O1544" s="3">
        <v>1</v>
      </c>
      <c r="P1544" s="39" t="s">
        <v>3346</v>
      </c>
      <c r="Q1544" s="40">
        <v>5</v>
      </c>
      <c r="R1544" s="4" t="s">
        <v>221</v>
      </c>
      <c r="S1544" s="41">
        <f>RawDataGenPO[[#This Row],[Total price]]/RawDataGenPO[[#This Row],[Qty'']]</f>
        <v>1652</v>
      </c>
      <c r="T1544" s="46">
        <v>8260</v>
      </c>
      <c r="U1544" s="16"/>
      <c r="V1544" s="35" t="s">
        <v>406</v>
      </c>
      <c r="W1544" s="146" t="s">
        <v>9</v>
      </c>
      <c r="X1544" s="4" t="s">
        <v>3347</v>
      </c>
      <c r="Y1544" s="14">
        <v>45938</v>
      </c>
      <c r="Z1544" s="112"/>
      <c r="AA1544" s="191">
        <f>IF(RawDataGenPO[[#This Row],[Date Gen PO]]="","",RawDataGenPO[[#This Row],[Date recive bill]]-RawDataGenPO[[#This Row],[Date Gen PO]])</f>
        <v>9</v>
      </c>
      <c r="AB1544" s="192" t="str">
        <f>IF(RawDataGenPO[[#This Row],[GRN-PO date (Day)]]&gt;RawDataGenPO[[#This Row],[Lead time delivery (day)]],"over deliverry","Ontime")</f>
        <v>Ontime</v>
      </c>
      <c r="AC1544" s="195"/>
    </row>
    <row r="1545" spans="1:29" ht="13.5" customHeight="1" x14ac:dyDescent="0.25">
      <c r="A1545" s="4">
        <f>ROW()-ROW(RawDataGenPO[[#Headers],[No.]])</f>
        <v>1544</v>
      </c>
      <c r="B1545" s="35" t="s">
        <v>18</v>
      </c>
      <c r="C1545" s="38">
        <v>45919</v>
      </c>
      <c r="F1545" s="38">
        <v>45919</v>
      </c>
      <c r="G1545" s="4" t="s">
        <v>3344</v>
      </c>
      <c r="H1545" s="4" t="s">
        <v>3345</v>
      </c>
      <c r="I1545" s="155">
        <v>45929</v>
      </c>
      <c r="J1545" s="219"/>
      <c r="K1545" s="153">
        <v>30</v>
      </c>
      <c r="L1545" s="4" t="s">
        <v>193</v>
      </c>
      <c r="M1545" s="35" t="s">
        <v>154</v>
      </c>
      <c r="N1545" s="35" t="s">
        <v>24</v>
      </c>
      <c r="O1545" s="3">
        <v>2</v>
      </c>
      <c r="P1545" s="39" t="s">
        <v>3348</v>
      </c>
      <c r="Q1545" s="40">
        <v>3</v>
      </c>
      <c r="R1545" s="4" t="s">
        <v>221</v>
      </c>
      <c r="S1545" s="41">
        <f>RawDataGenPO[[#This Row],[Total price]]/RawDataGenPO[[#This Row],[Qty'']]</f>
        <v>871</v>
      </c>
      <c r="T1545" s="46">
        <v>2613</v>
      </c>
      <c r="U1545" s="16"/>
      <c r="V1545" s="35" t="s">
        <v>406</v>
      </c>
      <c r="W1545" s="146" t="s">
        <v>9</v>
      </c>
      <c r="X1545" s="4" t="s">
        <v>3347</v>
      </c>
      <c r="Y1545" s="14">
        <v>45938</v>
      </c>
      <c r="Z1545" s="112"/>
      <c r="AA1545" s="191">
        <f>IF(RawDataGenPO[[#This Row],[Date Gen PO]]="","",RawDataGenPO[[#This Row],[Date recive bill]]-RawDataGenPO[[#This Row],[Date Gen PO]])</f>
        <v>9</v>
      </c>
      <c r="AB1545" s="192" t="str">
        <f>IF(RawDataGenPO[[#This Row],[GRN-PO date (Day)]]&gt;RawDataGenPO[[#This Row],[Lead time delivery (day)]],"over deliverry","Ontime")</f>
        <v>Ontime</v>
      </c>
      <c r="AC1545" s="195"/>
    </row>
    <row r="1546" spans="1:29" ht="14.25" x14ac:dyDescent="0.25">
      <c r="A1546" s="4">
        <f>ROW()-ROW(RawDataGenPO[[#Headers],[No.]])</f>
        <v>1545</v>
      </c>
      <c r="B1546" s="35" t="s">
        <v>18</v>
      </c>
      <c r="C1546" s="38">
        <v>45919</v>
      </c>
      <c r="F1546" s="38">
        <v>45919</v>
      </c>
      <c r="G1546" s="4" t="s">
        <v>3349</v>
      </c>
      <c r="H1546" s="4" t="s">
        <v>3350</v>
      </c>
      <c r="I1546" s="155">
        <v>45929</v>
      </c>
      <c r="J1546" s="219"/>
      <c r="K1546" s="153">
        <v>30</v>
      </c>
      <c r="L1546" s="4" t="s">
        <v>193</v>
      </c>
      <c r="M1546" s="35" t="s">
        <v>154</v>
      </c>
      <c r="N1546" s="35" t="s">
        <v>24</v>
      </c>
      <c r="O1546" s="3">
        <v>1</v>
      </c>
      <c r="P1546" s="39" t="s">
        <v>2528</v>
      </c>
      <c r="Q1546" s="40">
        <v>6</v>
      </c>
      <c r="R1546" s="4" t="s">
        <v>221</v>
      </c>
      <c r="S1546" s="41">
        <f>RawDataGenPO[[#This Row],[Total price]]/RawDataGenPO[[#This Row],[Qty'']]</f>
        <v>450</v>
      </c>
      <c r="T1546" s="46">
        <v>2700</v>
      </c>
      <c r="U1546" s="16"/>
      <c r="V1546" s="35" t="s">
        <v>3194</v>
      </c>
      <c r="W1546" s="146" t="s">
        <v>9</v>
      </c>
      <c r="X1546" s="4" t="s">
        <v>3351</v>
      </c>
      <c r="Y1546" s="14">
        <v>45933</v>
      </c>
      <c r="Z1546" s="112"/>
      <c r="AA1546" s="191">
        <f>IF(RawDataGenPO[[#This Row],[Date Gen PO]]="","",RawDataGenPO[[#This Row],[Date recive bill]]-RawDataGenPO[[#This Row],[Date Gen PO]])</f>
        <v>4</v>
      </c>
      <c r="AB1546" s="192" t="str">
        <f>IF(RawDataGenPO[[#This Row],[GRN-PO date (Day)]]&gt;RawDataGenPO[[#This Row],[Lead time delivery (day)]],"over deliverry","Ontime")</f>
        <v>Ontime</v>
      </c>
      <c r="AC1546" s="195"/>
    </row>
    <row r="1547" spans="1:29" ht="14.25" x14ac:dyDescent="0.25">
      <c r="A1547" s="4">
        <f>ROW()-ROW(RawDataGenPO[[#Headers],[No.]])</f>
        <v>1546</v>
      </c>
      <c r="B1547" s="35" t="s">
        <v>18</v>
      </c>
      <c r="C1547" s="38">
        <v>45919</v>
      </c>
      <c r="F1547" s="38">
        <v>45919</v>
      </c>
      <c r="G1547" s="4" t="s">
        <v>3349</v>
      </c>
      <c r="H1547" s="4" t="s">
        <v>3352</v>
      </c>
      <c r="I1547" s="155">
        <v>45929</v>
      </c>
      <c r="J1547" s="219"/>
      <c r="K1547" s="153">
        <v>60</v>
      </c>
      <c r="L1547" s="4" t="s">
        <v>193</v>
      </c>
      <c r="M1547" s="35" t="s">
        <v>154</v>
      </c>
      <c r="N1547" s="35" t="s">
        <v>24</v>
      </c>
      <c r="O1547" s="3">
        <v>1</v>
      </c>
      <c r="P1547" s="39" t="s">
        <v>3202</v>
      </c>
      <c r="Q1547" s="40">
        <v>2</v>
      </c>
      <c r="R1547" s="4" t="s">
        <v>221</v>
      </c>
      <c r="S1547" s="41">
        <f>RawDataGenPO[[#This Row],[Total price]]/RawDataGenPO[[#This Row],[Qty'']]</f>
        <v>4800</v>
      </c>
      <c r="T1547" s="46">
        <v>9600</v>
      </c>
      <c r="U1547" s="16"/>
      <c r="V1547" s="35" t="s">
        <v>406</v>
      </c>
      <c r="W1547" s="146" t="s">
        <v>9</v>
      </c>
      <c r="X1547" s="4" t="s">
        <v>3353</v>
      </c>
      <c r="Y1547" s="14">
        <v>45938</v>
      </c>
      <c r="Z1547" s="112"/>
      <c r="AA1547" s="191">
        <f>IF(RawDataGenPO[[#This Row],[Date Gen PO]]="","",RawDataGenPO[[#This Row],[Date recive bill]]-RawDataGenPO[[#This Row],[Date Gen PO]])</f>
        <v>9</v>
      </c>
      <c r="AB1547" s="192" t="str">
        <f>IF(RawDataGenPO[[#This Row],[GRN-PO date (Day)]]&gt;RawDataGenPO[[#This Row],[Lead time delivery (day)]],"over deliverry","Ontime")</f>
        <v>Ontime</v>
      </c>
      <c r="AC1547" s="195"/>
    </row>
    <row r="1548" spans="1:29" ht="14.25" x14ac:dyDescent="0.25">
      <c r="A1548" s="4">
        <f>ROW()-ROW(RawDataGenPO[[#Headers],[No.]])</f>
        <v>1547</v>
      </c>
      <c r="B1548" s="35" t="s">
        <v>18</v>
      </c>
      <c r="C1548" s="43">
        <v>45919</v>
      </c>
      <c r="F1548" s="38">
        <v>45919</v>
      </c>
      <c r="G1548" s="4" t="s">
        <v>122</v>
      </c>
      <c r="H1548" s="4" t="s">
        <v>3354</v>
      </c>
      <c r="I1548" s="155">
        <v>45929</v>
      </c>
      <c r="J1548" s="219"/>
      <c r="K1548" s="153">
        <v>30</v>
      </c>
      <c r="L1548" s="4" t="s">
        <v>1273</v>
      </c>
      <c r="M1548" s="35" t="s">
        <v>154</v>
      </c>
      <c r="N1548" s="35" t="s">
        <v>24</v>
      </c>
      <c r="O1548" s="3">
        <v>1</v>
      </c>
      <c r="P1548" s="39" t="s">
        <v>3355</v>
      </c>
      <c r="Q1548" s="40">
        <v>2</v>
      </c>
      <c r="R1548" s="4" t="s">
        <v>1776</v>
      </c>
      <c r="S1548" s="41">
        <f>RawDataGenPO[[#This Row],[Total price]]/RawDataGenPO[[#This Row],[Qty'']]</f>
        <v>5400</v>
      </c>
      <c r="T1548" s="46">
        <v>10800</v>
      </c>
      <c r="U1548" s="16"/>
      <c r="V1548" s="35" t="s">
        <v>3194</v>
      </c>
      <c r="W1548" s="146" t="s">
        <v>9</v>
      </c>
      <c r="X1548" s="4" t="s">
        <v>3356</v>
      </c>
      <c r="Y1548" s="14">
        <v>45933</v>
      </c>
      <c r="Z1548" s="112"/>
      <c r="AA1548" s="191">
        <f>IF(RawDataGenPO[[#This Row],[Date Gen PO]]="","",RawDataGenPO[[#This Row],[Date recive bill]]-RawDataGenPO[[#This Row],[Date Gen PO]])</f>
        <v>4</v>
      </c>
      <c r="AB1548" s="192" t="str">
        <f>IF(RawDataGenPO[[#This Row],[GRN-PO date (Day)]]&gt;RawDataGenPO[[#This Row],[Lead time delivery (day)]],"over deliverry","Ontime")</f>
        <v>Ontime</v>
      </c>
      <c r="AC1548" s="195"/>
    </row>
    <row r="1549" spans="1:29" ht="14.25" x14ac:dyDescent="0.25">
      <c r="A1549" s="4">
        <f>ROW()-ROW(RawDataGenPO[[#Headers],[No.]])</f>
        <v>1548</v>
      </c>
      <c r="B1549" s="35" t="s">
        <v>18</v>
      </c>
      <c r="C1549" s="43">
        <v>45919</v>
      </c>
      <c r="F1549" s="38">
        <v>45919</v>
      </c>
      <c r="G1549" s="4" t="s">
        <v>3357</v>
      </c>
      <c r="H1549" s="4" t="s">
        <v>3358</v>
      </c>
      <c r="I1549" s="155">
        <v>45929</v>
      </c>
      <c r="J1549" s="219"/>
      <c r="K1549" s="153">
        <v>30</v>
      </c>
      <c r="L1549" s="4" t="s">
        <v>193</v>
      </c>
      <c r="M1549" s="35" t="s">
        <v>154</v>
      </c>
      <c r="N1549" s="35" t="s">
        <v>24</v>
      </c>
      <c r="O1549" s="3">
        <v>1</v>
      </c>
      <c r="P1549" s="39" t="s">
        <v>3359</v>
      </c>
      <c r="Q1549" s="40">
        <v>2</v>
      </c>
      <c r="R1549" s="4" t="s">
        <v>221</v>
      </c>
      <c r="S1549" s="41">
        <f>RawDataGenPO[[#This Row],[Total price]]/RawDataGenPO[[#This Row],[Qty'']]</f>
        <v>940</v>
      </c>
      <c r="T1549" s="46">
        <v>1880</v>
      </c>
      <c r="U1549" s="16"/>
      <c r="V1549" s="35" t="s">
        <v>358</v>
      </c>
      <c r="W1549" s="4" t="s">
        <v>9</v>
      </c>
      <c r="X1549" s="4" t="s">
        <v>3360</v>
      </c>
      <c r="Y1549" s="14">
        <v>45941</v>
      </c>
      <c r="Z1549" s="112"/>
      <c r="AA1549" s="191">
        <f>IF(RawDataGenPO[[#This Row],[Date Gen PO]]="","",RawDataGenPO[[#This Row],[Date recive bill]]-RawDataGenPO[[#This Row],[Date Gen PO]])</f>
        <v>12</v>
      </c>
      <c r="AB1549" s="192" t="str">
        <f>IF(RawDataGenPO[[#This Row],[GRN-PO date (Day)]]&gt;RawDataGenPO[[#This Row],[Lead time delivery (day)]],"over deliverry","Ontime")</f>
        <v>Ontime</v>
      </c>
      <c r="AC1549" s="195"/>
    </row>
    <row r="1550" spans="1:29" ht="42.75" x14ac:dyDescent="0.25">
      <c r="A1550" s="4">
        <f>ROW()-ROW(RawDataGenPO[[#Headers],[No.]])</f>
        <v>1549</v>
      </c>
      <c r="B1550" s="35" t="s">
        <v>18</v>
      </c>
      <c r="C1550" s="43">
        <v>45919</v>
      </c>
      <c r="F1550" s="38">
        <v>45919</v>
      </c>
      <c r="G1550" s="4" t="s">
        <v>3361</v>
      </c>
      <c r="H1550" s="126" t="s">
        <v>3362</v>
      </c>
      <c r="I1550" s="155">
        <v>45930</v>
      </c>
      <c r="J1550" s="219"/>
      <c r="K1550" s="153">
        <v>30</v>
      </c>
      <c r="L1550" s="4" t="s">
        <v>193</v>
      </c>
      <c r="M1550" s="35" t="s">
        <v>128</v>
      </c>
      <c r="N1550" s="35" t="s">
        <v>71</v>
      </c>
      <c r="O1550" s="3">
        <v>1</v>
      </c>
      <c r="P1550" s="39" t="s">
        <v>3363</v>
      </c>
      <c r="Q1550" s="40">
        <v>1</v>
      </c>
      <c r="R1550" s="4" t="s">
        <v>1719</v>
      </c>
      <c r="S1550" s="41">
        <f>RawDataGenPO[[#This Row],[Total price]]/RawDataGenPO[[#This Row],[Qty'']]</f>
        <v>6900</v>
      </c>
      <c r="T1550" s="46">
        <v>6900</v>
      </c>
      <c r="U1550" s="16"/>
      <c r="V1550" s="35" t="s">
        <v>587</v>
      </c>
      <c r="W1550" s="146" t="s">
        <v>9</v>
      </c>
      <c r="X1550" s="4" t="s">
        <v>3364</v>
      </c>
      <c r="Y1550" s="14">
        <v>45934</v>
      </c>
      <c r="Z1550" s="112"/>
      <c r="AA1550" s="191">
        <f>IF(RawDataGenPO[[#This Row],[Date Gen PO]]="","",RawDataGenPO[[#This Row],[Date recive bill]]-RawDataGenPO[[#This Row],[Date Gen PO]])</f>
        <v>4</v>
      </c>
      <c r="AB1550" s="192" t="str">
        <f>IF(RawDataGenPO[[#This Row],[GRN-PO date (Day)]]&gt;RawDataGenPO[[#This Row],[Lead time delivery (day)]],"over deliverry","Ontime")</f>
        <v>Ontime</v>
      </c>
      <c r="AC1550" s="195"/>
    </row>
    <row r="1551" spans="1:29" ht="14.25" x14ac:dyDescent="0.25">
      <c r="A1551" s="4">
        <f>ROW()-ROW(RawDataGenPO[[#Headers],[No.]])</f>
        <v>1550</v>
      </c>
      <c r="B1551" s="35" t="s">
        <v>18</v>
      </c>
      <c r="C1551" s="43">
        <v>45924</v>
      </c>
      <c r="F1551" s="38">
        <v>45924</v>
      </c>
      <c r="G1551" s="4" t="s">
        <v>4100</v>
      </c>
      <c r="H1551" s="4" t="s">
        <v>3365</v>
      </c>
      <c r="I1551" s="155">
        <v>45932</v>
      </c>
      <c r="J1551" s="219"/>
      <c r="K1551" s="153">
        <v>30</v>
      </c>
      <c r="L1551" s="4" t="s">
        <v>193</v>
      </c>
      <c r="M1551" s="35" t="s">
        <v>128</v>
      </c>
      <c r="N1551" s="35" t="s">
        <v>37</v>
      </c>
      <c r="O1551" s="3">
        <v>1</v>
      </c>
      <c r="P1551" s="39" t="s">
        <v>3366</v>
      </c>
      <c r="Q1551" s="40">
        <v>1</v>
      </c>
      <c r="R1551" s="4" t="s">
        <v>1719</v>
      </c>
      <c r="S1551" s="41">
        <f>RawDataGenPO[[#This Row],[Total price]]/RawDataGenPO[[#This Row],[Qty'']]</f>
        <v>6500</v>
      </c>
      <c r="T1551" s="46">
        <v>6500</v>
      </c>
      <c r="U1551" s="16"/>
      <c r="V1551" s="35" t="s">
        <v>830</v>
      </c>
      <c r="W1551" s="146" t="s">
        <v>9</v>
      </c>
      <c r="X1551" s="4" t="s">
        <v>3367</v>
      </c>
      <c r="Y1551" s="14">
        <v>45941</v>
      </c>
      <c r="Z1551" s="112"/>
      <c r="AA1551" s="191">
        <f>IF(RawDataGenPO[[#This Row],[Date Gen PO]]="","",RawDataGenPO[[#This Row],[Date recive bill]]-RawDataGenPO[[#This Row],[Date Gen PO]])</f>
        <v>9</v>
      </c>
      <c r="AB1551" s="192" t="str">
        <f>IF(RawDataGenPO[[#This Row],[GRN-PO date (Day)]]&gt;RawDataGenPO[[#This Row],[Lead time delivery (day)]],"over deliverry","Ontime")</f>
        <v>Ontime</v>
      </c>
      <c r="AC1551" s="195"/>
    </row>
    <row r="1552" spans="1:29" ht="14.25" x14ac:dyDescent="0.25">
      <c r="A1552" s="4">
        <f>ROW()-ROW(RawDataGenPO[[#Headers],[No.]])</f>
        <v>1551</v>
      </c>
      <c r="B1552" s="35" t="s">
        <v>18</v>
      </c>
      <c r="C1552" s="43">
        <v>45924</v>
      </c>
      <c r="F1552" s="38">
        <v>45924</v>
      </c>
      <c r="G1552" s="4" t="s">
        <v>3368</v>
      </c>
      <c r="H1552" s="4" t="s">
        <v>3369</v>
      </c>
      <c r="I1552" s="155">
        <v>45930</v>
      </c>
      <c r="J1552" s="219"/>
      <c r="K1552" s="153">
        <v>60</v>
      </c>
      <c r="L1552" s="4" t="s">
        <v>193</v>
      </c>
      <c r="M1552" s="35" t="s">
        <v>181</v>
      </c>
      <c r="N1552" s="35" t="s">
        <v>3370</v>
      </c>
      <c r="O1552" s="3">
        <v>1</v>
      </c>
      <c r="P1552" s="39" t="s">
        <v>3371</v>
      </c>
      <c r="Q1552" s="40">
        <v>1</v>
      </c>
      <c r="R1552" s="4" t="s">
        <v>1719</v>
      </c>
      <c r="S1552" s="41">
        <f>RawDataGenPO[[#This Row],[Total price]]/RawDataGenPO[[#This Row],[Qty'']]</f>
        <v>3000</v>
      </c>
      <c r="T1552" s="46">
        <v>3000</v>
      </c>
      <c r="U1552" s="16"/>
      <c r="V1552" s="35" t="s">
        <v>195</v>
      </c>
      <c r="W1552" s="146" t="s">
        <v>9</v>
      </c>
      <c r="X1552" s="4" t="s">
        <v>4175</v>
      </c>
      <c r="Y1552" s="14">
        <v>45951</v>
      </c>
      <c r="Z1552" s="112"/>
      <c r="AA1552" s="191">
        <f>IF(RawDataGenPO[[#This Row],[Date Gen PO]]="","",RawDataGenPO[[#This Row],[Date recive bill]]-RawDataGenPO[[#This Row],[Date Gen PO]])</f>
        <v>21</v>
      </c>
      <c r="AB1552" s="192" t="str">
        <f>IF(RawDataGenPO[[#This Row],[GRN-PO date (Day)]]&gt;RawDataGenPO[[#This Row],[Lead time delivery (day)]],"over deliverry","Ontime")</f>
        <v>Ontime</v>
      </c>
      <c r="AC1552" s="195"/>
    </row>
    <row r="1553" spans="1:29" ht="14.25" x14ac:dyDescent="0.25">
      <c r="A1553" s="4">
        <f>ROW()-ROW(RawDataGenPO[[#Headers],[No.]])</f>
        <v>1552</v>
      </c>
      <c r="B1553" s="35" t="s">
        <v>18</v>
      </c>
      <c r="C1553" s="43">
        <v>45924</v>
      </c>
      <c r="F1553" s="38">
        <v>45924</v>
      </c>
      <c r="G1553" s="4" t="s">
        <v>3368</v>
      </c>
      <c r="H1553" s="4" t="s">
        <v>3369</v>
      </c>
      <c r="I1553" s="155">
        <v>45930</v>
      </c>
      <c r="J1553" s="219"/>
      <c r="K1553" s="153">
        <v>60</v>
      </c>
      <c r="L1553" s="4" t="s">
        <v>193</v>
      </c>
      <c r="M1553" s="35" t="s">
        <v>181</v>
      </c>
      <c r="N1553" s="35" t="s">
        <v>3370</v>
      </c>
      <c r="O1553" s="3">
        <v>2</v>
      </c>
      <c r="P1553" s="39" t="s">
        <v>2107</v>
      </c>
      <c r="Q1553" s="40">
        <v>1</v>
      </c>
      <c r="R1553" s="4" t="s">
        <v>1719</v>
      </c>
      <c r="S1553" s="41">
        <f>RawDataGenPO[[#This Row],[Total price]]/RawDataGenPO[[#This Row],[Qty'']]</f>
        <v>15000</v>
      </c>
      <c r="T1553" s="46">
        <v>15000</v>
      </c>
      <c r="U1553" s="16"/>
      <c r="V1553" s="35" t="s">
        <v>195</v>
      </c>
      <c r="W1553" s="146" t="s">
        <v>9</v>
      </c>
      <c r="X1553" s="4" t="s">
        <v>4175</v>
      </c>
      <c r="Y1553" s="14">
        <v>45951</v>
      </c>
      <c r="Z1553" s="112"/>
      <c r="AA1553" s="191">
        <f>IF(RawDataGenPO[[#This Row],[Date Gen PO]]="","",RawDataGenPO[[#This Row],[Date recive bill]]-RawDataGenPO[[#This Row],[Date Gen PO]])</f>
        <v>21</v>
      </c>
      <c r="AB1553" s="192" t="str">
        <f>IF(RawDataGenPO[[#This Row],[GRN-PO date (Day)]]&gt;RawDataGenPO[[#This Row],[Lead time delivery (day)]],"over deliverry","Ontime")</f>
        <v>Ontime</v>
      </c>
      <c r="AC1553" s="195"/>
    </row>
    <row r="1554" spans="1:29" ht="14.25" x14ac:dyDescent="0.25">
      <c r="A1554" s="4">
        <f>ROW()-ROW(RawDataGenPO[[#Headers],[No.]])</f>
        <v>1553</v>
      </c>
      <c r="B1554" s="35" t="s">
        <v>18</v>
      </c>
      <c r="C1554" s="43">
        <v>45924</v>
      </c>
      <c r="F1554" s="38">
        <v>45924</v>
      </c>
      <c r="G1554" s="4" t="s">
        <v>3372</v>
      </c>
      <c r="H1554" s="4" t="s">
        <v>3373</v>
      </c>
      <c r="I1554" s="155">
        <v>45932</v>
      </c>
      <c r="J1554" s="219"/>
      <c r="K1554" s="153">
        <v>30</v>
      </c>
      <c r="L1554" s="4" t="s">
        <v>2621</v>
      </c>
      <c r="M1554" s="35" t="s">
        <v>154</v>
      </c>
      <c r="N1554" s="35" t="s">
        <v>25</v>
      </c>
      <c r="O1554" s="3">
        <v>1</v>
      </c>
      <c r="P1554" s="39" t="s">
        <v>2622</v>
      </c>
      <c r="Q1554" s="40">
        <v>4</v>
      </c>
      <c r="R1554" s="4" t="s">
        <v>2227</v>
      </c>
      <c r="S1554" s="41">
        <f>RawDataGenPO[[#This Row],[Total price]]/RawDataGenPO[[#This Row],[Qty'']]</f>
        <v>700</v>
      </c>
      <c r="T1554" s="46">
        <v>2800</v>
      </c>
      <c r="U1554" s="16"/>
      <c r="V1554" s="35" t="s">
        <v>156</v>
      </c>
      <c r="W1554" s="146" t="s">
        <v>9</v>
      </c>
      <c r="X1554" s="4" t="s">
        <v>3374</v>
      </c>
      <c r="Y1554" s="14">
        <v>45936</v>
      </c>
      <c r="Z1554" s="112"/>
      <c r="AA1554" s="191">
        <f>IF(RawDataGenPO[[#This Row],[Date Gen PO]]="","",RawDataGenPO[[#This Row],[Date recive bill]]-RawDataGenPO[[#This Row],[Date Gen PO]])</f>
        <v>4</v>
      </c>
      <c r="AB1554" s="192" t="str">
        <f>IF(RawDataGenPO[[#This Row],[GRN-PO date (Day)]]&gt;RawDataGenPO[[#This Row],[Lead time delivery (day)]],"over deliverry","Ontime")</f>
        <v>Ontime</v>
      </c>
      <c r="AC1554" s="195"/>
    </row>
    <row r="1555" spans="1:29" ht="14.25" x14ac:dyDescent="0.25">
      <c r="A1555" s="4">
        <f>ROW()-ROW(RawDataGenPO[[#Headers],[No.]])</f>
        <v>1554</v>
      </c>
      <c r="B1555" s="35" t="s">
        <v>18</v>
      </c>
      <c r="C1555" s="43">
        <v>45924</v>
      </c>
      <c r="F1555" s="38">
        <v>45924</v>
      </c>
      <c r="G1555" s="4" t="s">
        <v>3375</v>
      </c>
      <c r="H1555" s="4" t="s">
        <v>3376</v>
      </c>
      <c r="I1555" s="155">
        <v>45932</v>
      </c>
      <c r="J1555" s="219"/>
      <c r="K1555" s="153">
        <v>30</v>
      </c>
      <c r="L1555" s="4" t="s">
        <v>193</v>
      </c>
      <c r="M1555" s="35" t="s">
        <v>623</v>
      </c>
      <c r="N1555" s="35" t="s">
        <v>23</v>
      </c>
      <c r="O1555" s="3">
        <v>1</v>
      </c>
      <c r="P1555" s="39" t="s">
        <v>3377</v>
      </c>
      <c r="Q1555" s="40">
        <v>1</v>
      </c>
      <c r="R1555" s="4" t="s">
        <v>221</v>
      </c>
      <c r="S1555" s="41">
        <f>RawDataGenPO[[#This Row],[Total price]]/RawDataGenPO[[#This Row],[Qty'']]</f>
        <v>4400</v>
      </c>
      <c r="T1555" s="110">
        <v>4400</v>
      </c>
      <c r="U1555" s="16"/>
      <c r="V1555" s="35" t="s">
        <v>849</v>
      </c>
      <c r="W1555" s="146" t="s">
        <v>9</v>
      </c>
      <c r="X1555" s="4" t="s">
        <v>3378</v>
      </c>
      <c r="Y1555" s="14">
        <v>45936</v>
      </c>
      <c r="Z1555" s="112"/>
      <c r="AA1555" s="191">
        <f>IF(RawDataGenPO[[#This Row],[Date Gen PO]]="","",RawDataGenPO[[#This Row],[Date recive bill]]-RawDataGenPO[[#This Row],[Date Gen PO]])</f>
        <v>4</v>
      </c>
      <c r="AB1555" s="192" t="str">
        <f>IF(RawDataGenPO[[#This Row],[GRN-PO date (Day)]]&gt;RawDataGenPO[[#This Row],[Lead time delivery (day)]],"over deliverry","Ontime")</f>
        <v>Ontime</v>
      </c>
      <c r="AC1555" s="195"/>
    </row>
    <row r="1556" spans="1:29" ht="14.25" x14ac:dyDescent="0.25">
      <c r="A1556" s="4">
        <f>ROW()-ROW(RawDataGenPO[[#Headers],[No.]])</f>
        <v>1555</v>
      </c>
      <c r="B1556" s="35" t="s">
        <v>18</v>
      </c>
      <c r="C1556" s="43">
        <v>45924</v>
      </c>
      <c r="F1556" s="38">
        <v>45924</v>
      </c>
      <c r="G1556" s="4" t="s">
        <v>3379</v>
      </c>
      <c r="H1556" s="4" t="s">
        <v>3380</v>
      </c>
      <c r="I1556" s="155">
        <v>45924</v>
      </c>
      <c r="J1556" s="219"/>
      <c r="K1556" s="153">
        <v>30</v>
      </c>
      <c r="L1556" s="4" t="s">
        <v>775</v>
      </c>
      <c r="M1556" s="35" t="s">
        <v>187</v>
      </c>
      <c r="N1556" s="35" t="s">
        <v>28</v>
      </c>
      <c r="O1556" s="3">
        <v>1</v>
      </c>
      <c r="P1556" s="39" t="s">
        <v>776</v>
      </c>
      <c r="Q1556" s="40">
        <v>10</v>
      </c>
      <c r="R1556" s="4" t="s">
        <v>221</v>
      </c>
      <c r="S1556" s="41">
        <f>RawDataGenPO[[#This Row],[Total price]]/RawDataGenPO[[#This Row],[Qty'']]</f>
        <v>0</v>
      </c>
      <c r="U1556" s="16"/>
      <c r="V1556" s="35" t="s">
        <v>263</v>
      </c>
      <c r="W1556" s="146" t="s">
        <v>9</v>
      </c>
      <c r="X1556" s="4" t="s">
        <v>3381</v>
      </c>
      <c r="Y1556" s="14">
        <v>45933</v>
      </c>
      <c r="Z1556" s="112"/>
      <c r="AA1556" s="191">
        <f>IF(RawDataGenPO[[#This Row],[Date Gen PO]]="","",RawDataGenPO[[#This Row],[Date recive bill]]-RawDataGenPO[[#This Row],[Date Gen PO]])</f>
        <v>9</v>
      </c>
      <c r="AB1556" s="192" t="str">
        <f>IF(RawDataGenPO[[#This Row],[GRN-PO date (Day)]]&gt;RawDataGenPO[[#This Row],[Lead time delivery (day)]],"over deliverry","Ontime")</f>
        <v>Ontime</v>
      </c>
      <c r="AC1556" s="195"/>
    </row>
    <row r="1557" spans="1:29" ht="14.25" x14ac:dyDescent="0.25">
      <c r="A1557" s="4">
        <f>ROW()-ROW(RawDataGenPO[[#Headers],[No.]])</f>
        <v>1556</v>
      </c>
      <c r="B1557" s="35" t="s">
        <v>18</v>
      </c>
      <c r="C1557" s="43">
        <v>45924</v>
      </c>
      <c r="F1557" s="38">
        <v>45924</v>
      </c>
      <c r="G1557" s="4" t="s">
        <v>3379</v>
      </c>
      <c r="H1557" s="4" t="s">
        <v>3380</v>
      </c>
      <c r="I1557" s="155">
        <v>45924</v>
      </c>
      <c r="J1557" s="219"/>
      <c r="K1557" s="153">
        <v>30</v>
      </c>
      <c r="L1557" s="4" t="s">
        <v>785</v>
      </c>
      <c r="M1557" s="35" t="s">
        <v>187</v>
      </c>
      <c r="N1557" s="35" t="s">
        <v>28</v>
      </c>
      <c r="O1557" s="3">
        <v>2</v>
      </c>
      <c r="P1557" s="39" t="s">
        <v>786</v>
      </c>
      <c r="Q1557" s="40">
        <v>10</v>
      </c>
      <c r="R1557" s="4" t="s">
        <v>221</v>
      </c>
      <c r="S1557" s="41">
        <f>RawDataGenPO[[#This Row],[Total price]]/RawDataGenPO[[#This Row],[Qty'']]</f>
        <v>0</v>
      </c>
      <c r="U1557" s="16"/>
      <c r="V1557" s="35" t="s">
        <v>263</v>
      </c>
      <c r="W1557" s="146" t="s">
        <v>9</v>
      </c>
      <c r="X1557" s="4" t="s">
        <v>3381</v>
      </c>
      <c r="Y1557" s="14">
        <v>45933</v>
      </c>
      <c r="Z1557" s="112"/>
      <c r="AA1557" s="191">
        <f>IF(RawDataGenPO[[#This Row],[Date Gen PO]]="","",RawDataGenPO[[#This Row],[Date recive bill]]-RawDataGenPO[[#This Row],[Date Gen PO]])</f>
        <v>9</v>
      </c>
      <c r="AB1557" s="192" t="str">
        <f>IF(RawDataGenPO[[#This Row],[GRN-PO date (Day)]]&gt;RawDataGenPO[[#This Row],[Lead time delivery (day)]],"over deliverry","Ontime")</f>
        <v>Ontime</v>
      </c>
      <c r="AC1557" s="195"/>
    </row>
    <row r="1558" spans="1:29" ht="13.5" customHeight="1" x14ac:dyDescent="0.25">
      <c r="A1558" s="4">
        <f>ROW()-ROW(RawDataGenPO[[#Headers],[No.]])</f>
        <v>1557</v>
      </c>
      <c r="B1558" s="35" t="s">
        <v>18</v>
      </c>
      <c r="C1558" s="43">
        <v>45924</v>
      </c>
      <c r="F1558" s="38">
        <v>45924</v>
      </c>
      <c r="G1558" s="4" t="s">
        <v>3379</v>
      </c>
      <c r="H1558" s="4" t="s">
        <v>3380</v>
      </c>
      <c r="I1558" s="155">
        <v>45924</v>
      </c>
      <c r="J1558" s="219"/>
      <c r="K1558" s="153">
        <v>30</v>
      </c>
      <c r="L1558" s="4" t="s">
        <v>789</v>
      </c>
      <c r="M1558" s="35" t="s">
        <v>187</v>
      </c>
      <c r="N1558" s="35" t="s">
        <v>28</v>
      </c>
      <c r="O1558" s="3">
        <v>3</v>
      </c>
      <c r="P1558" s="39" t="s">
        <v>790</v>
      </c>
      <c r="Q1558" s="40">
        <v>10</v>
      </c>
      <c r="R1558" s="4" t="s">
        <v>221</v>
      </c>
      <c r="S1558" s="41">
        <f>RawDataGenPO[[#This Row],[Total price]]/RawDataGenPO[[#This Row],[Qty'']]</f>
        <v>0</v>
      </c>
      <c r="U1558" s="16"/>
      <c r="V1558" s="35" t="s">
        <v>263</v>
      </c>
      <c r="W1558" s="146" t="s">
        <v>9</v>
      </c>
      <c r="X1558" s="4" t="s">
        <v>3381</v>
      </c>
      <c r="Y1558" s="14">
        <v>45933</v>
      </c>
      <c r="Z1558" s="112"/>
      <c r="AA1558" s="191">
        <f>IF(RawDataGenPO[[#This Row],[Date Gen PO]]="","",RawDataGenPO[[#This Row],[Date recive bill]]-RawDataGenPO[[#This Row],[Date Gen PO]])</f>
        <v>9</v>
      </c>
      <c r="AB1558" s="192" t="str">
        <f>IF(RawDataGenPO[[#This Row],[GRN-PO date (Day)]]&gt;RawDataGenPO[[#This Row],[Lead time delivery (day)]],"over deliverry","Ontime")</f>
        <v>Ontime</v>
      </c>
      <c r="AC1558" s="195"/>
    </row>
    <row r="1559" spans="1:29" ht="14.25" x14ac:dyDescent="0.25">
      <c r="A1559" s="4">
        <f>ROW()-ROW(RawDataGenPO[[#Headers],[No.]])</f>
        <v>1558</v>
      </c>
      <c r="B1559" s="35" t="s">
        <v>18</v>
      </c>
      <c r="C1559" s="43">
        <v>45924</v>
      </c>
      <c r="F1559" s="38">
        <v>45924</v>
      </c>
      <c r="G1559" s="4" t="s">
        <v>3379</v>
      </c>
      <c r="H1559" s="4" t="s">
        <v>3380</v>
      </c>
      <c r="I1559" s="155">
        <v>45924</v>
      </c>
      <c r="J1559" s="219"/>
      <c r="K1559" s="153">
        <v>30</v>
      </c>
      <c r="L1559" s="4" t="s">
        <v>791</v>
      </c>
      <c r="M1559" s="35" t="s">
        <v>187</v>
      </c>
      <c r="N1559" s="35" t="s">
        <v>28</v>
      </c>
      <c r="O1559" s="3">
        <v>4</v>
      </c>
      <c r="P1559" s="39" t="s">
        <v>792</v>
      </c>
      <c r="Q1559" s="40">
        <v>10</v>
      </c>
      <c r="R1559" s="4" t="s">
        <v>221</v>
      </c>
      <c r="S1559" s="41">
        <f>RawDataGenPO[[#This Row],[Total price]]/RawDataGenPO[[#This Row],[Qty'']]</f>
        <v>0</v>
      </c>
      <c r="U1559" s="16"/>
      <c r="V1559" s="35" t="s">
        <v>263</v>
      </c>
      <c r="W1559" s="146" t="s">
        <v>9</v>
      </c>
      <c r="X1559" s="4" t="s">
        <v>3381</v>
      </c>
      <c r="Y1559" s="14">
        <v>45933</v>
      </c>
      <c r="Z1559" s="112"/>
      <c r="AA1559" s="191">
        <f>IF(RawDataGenPO[[#This Row],[Date Gen PO]]="","",RawDataGenPO[[#This Row],[Date recive bill]]-RawDataGenPO[[#This Row],[Date Gen PO]])</f>
        <v>9</v>
      </c>
      <c r="AB1559" s="192" t="str">
        <f>IF(RawDataGenPO[[#This Row],[GRN-PO date (Day)]]&gt;RawDataGenPO[[#This Row],[Lead time delivery (day)]],"over deliverry","Ontime")</f>
        <v>Ontime</v>
      </c>
      <c r="AC1559" s="195"/>
    </row>
    <row r="1560" spans="1:29" ht="14.25" x14ac:dyDescent="0.25">
      <c r="A1560" s="4">
        <f>ROW()-ROW(RawDataGenPO[[#Headers],[No.]])</f>
        <v>1559</v>
      </c>
      <c r="B1560" s="35" t="s">
        <v>18</v>
      </c>
      <c r="C1560" s="43">
        <v>45924</v>
      </c>
      <c r="F1560" s="38">
        <v>45924</v>
      </c>
      <c r="G1560" s="4" t="s">
        <v>3379</v>
      </c>
      <c r="H1560" s="4" t="s">
        <v>3380</v>
      </c>
      <c r="I1560" s="155">
        <v>45924</v>
      </c>
      <c r="J1560" s="219"/>
      <c r="K1560" s="153">
        <v>30</v>
      </c>
      <c r="L1560" s="4" t="s">
        <v>793</v>
      </c>
      <c r="M1560" s="35" t="s">
        <v>187</v>
      </c>
      <c r="N1560" s="35" t="s">
        <v>28</v>
      </c>
      <c r="O1560" s="3">
        <v>5</v>
      </c>
      <c r="P1560" s="39" t="s">
        <v>794</v>
      </c>
      <c r="Q1560" s="40">
        <v>10</v>
      </c>
      <c r="R1560" s="4" t="s">
        <v>221</v>
      </c>
      <c r="S1560" s="41">
        <f>RawDataGenPO[[#This Row],[Total price]]/RawDataGenPO[[#This Row],[Qty'']]</f>
        <v>0</v>
      </c>
      <c r="U1560" s="16"/>
      <c r="V1560" s="35" t="s">
        <v>263</v>
      </c>
      <c r="W1560" s="146" t="s">
        <v>9</v>
      </c>
      <c r="X1560" s="4" t="s">
        <v>3381</v>
      </c>
      <c r="Y1560" s="14">
        <v>45933</v>
      </c>
      <c r="Z1560" s="112"/>
      <c r="AA1560" s="191">
        <f>IF(RawDataGenPO[[#This Row],[Date Gen PO]]="","",RawDataGenPO[[#This Row],[Date recive bill]]-RawDataGenPO[[#This Row],[Date Gen PO]])</f>
        <v>9</v>
      </c>
      <c r="AB1560" s="192" t="str">
        <f>IF(RawDataGenPO[[#This Row],[GRN-PO date (Day)]]&gt;RawDataGenPO[[#This Row],[Lead time delivery (day)]],"over deliverry","Ontime")</f>
        <v>Ontime</v>
      </c>
      <c r="AC1560" s="195"/>
    </row>
    <row r="1561" spans="1:29" ht="14.25" x14ac:dyDescent="0.25">
      <c r="A1561" s="4">
        <f>ROW()-ROW(RawDataGenPO[[#Headers],[No.]])</f>
        <v>1560</v>
      </c>
      <c r="B1561" s="35" t="s">
        <v>18</v>
      </c>
      <c r="C1561" s="43">
        <v>45924</v>
      </c>
      <c r="F1561" s="38">
        <v>45924</v>
      </c>
      <c r="G1561" s="4" t="s">
        <v>3379</v>
      </c>
      <c r="H1561" s="4" t="s">
        <v>3380</v>
      </c>
      <c r="I1561" s="155">
        <v>45924</v>
      </c>
      <c r="J1561" s="219"/>
      <c r="K1561" s="153">
        <v>30</v>
      </c>
      <c r="L1561" s="4" t="s">
        <v>797</v>
      </c>
      <c r="M1561" s="35" t="s">
        <v>187</v>
      </c>
      <c r="N1561" s="35" t="s">
        <v>28</v>
      </c>
      <c r="O1561" s="3">
        <v>6</v>
      </c>
      <c r="P1561" s="39" t="s">
        <v>798</v>
      </c>
      <c r="Q1561" s="40">
        <v>10</v>
      </c>
      <c r="R1561" s="4" t="s">
        <v>221</v>
      </c>
      <c r="S1561" s="41">
        <f>RawDataGenPO[[#This Row],[Total price]]/RawDataGenPO[[#This Row],[Qty'']]</f>
        <v>0</v>
      </c>
      <c r="U1561" s="16"/>
      <c r="V1561" s="35" t="s">
        <v>263</v>
      </c>
      <c r="W1561" s="146" t="s">
        <v>9</v>
      </c>
      <c r="X1561" s="4" t="s">
        <v>3381</v>
      </c>
      <c r="Y1561" s="14">
        <v>45933</v>
      </c>
      <c r="Z1561" s="112"/>
      <c r="AA1561" s="191">
        <f>IF(RawDataGenPO[[#This Row],[Date Gen PO]]="","",RawDataGenPO[[#This Row],[Date recive bill]]-RawDataGenPO[[#This Row],[Date Gen PO]])</f>
        <v>9</v>
      </c>
      <c r="AB1561" s="192" t="str">
        <f>IF(RawDataGenPO[[#This Row],[GRN-PO date (Day)]]&gt;RawDataGenPO[[#This Row],[Lead time delivery (day)]],"over deliverry","Ontime")</f>
        <v>Ontime</v>
      </c>
      <c r="AC1561" s="195"/>
    </row>
    <row r="1562" spans="1:29" ht="14.25" x14ac:dyDescent="0.25">
      <c r="A1562" s="4">
        <f>ROW()-ROW(RawDataGenPO[[#Headers],[No.]])</f>
        <v>1561</v>
      </c>
      <c r="B1562" s="35" t="s">
        <v>18</v>
      </c>
      <c r="C1562" s="43">
        <v>45924</v>
      </c>
      <c r="F1562" s="38">
        <v>45924</v>
      </c>
      <c r="G1562" s="4" t="s">
        <v>3379</v>
      </c>
      <c r="H1562" s="4" t="s">
        <v>3380</v>
      </c>
      <c r="I1562" s="155">
        <v>45924</v>
      </c>
      <c r="J1562" s="219"/>
      <c r="K1562" s="153">
        <v>30</v>
      </c>
      <c r="L1562" s="4" t="s">
        <v>799</v>
      </c>
      <c r="M1562" s="35" t="s">
        <v>187</v>
      </c>
      <c r="N1562" s="35" t="s">
        <v>28</v>
      </c>
      <c r="O1562" s="3">
        <v>7</v>
      </c>
      <c r="P1562" s="39" t="s">
        <v>800</v>
      </c>
      <c r="Q1562" s="40">
        <v>10</v>
      </c>
      <c r="R1562" s="4" t="s">
        <v>221</v>
      </c>
      <c r="S1562" s="41">
        <f>RawDataGenPO[[#This Row],[Total price]]/RawDataGenPO[[#This Row],[Qty'']]</f>
        <v>0</v>
      </c>
      <c r="U1562" s="16"/>
      <c r="V1562" s="35" t="s">
        <v>263</v>
      </c>
      <c r="W1562" s="146" t="s">
        <v>9</v>
      </c>
      <c r="X1562" s="4" t="s">
        <v>3381</v>
      </c>
      <c r="Y1562" s="14">
        <v>45933</v>
      </c>
      <c r="Z1562" s="112"/>
      <c r="AA1562" s="191">
        <f>IF(RawDataGenPO[[#This Row],[Date Gen PO]]="","",RawDataGenPO[[#This Row],[Date recive bill]]-RawDataGenPO[[#This Row],[Date Gen PO]])</f>
        <v>9</v>
      </c>
      <c r="AB1562" s="192" t="str">
        <f>IF(RawDataGenPO[[#This Row],[GRN-PO date (Day)]]&gt;RawDataGenPO[[#This Row],[Lead time delivery (day)]],"over deliverry","Ontime")</f>
        <v>Ontime</v>
      </c>
      <c r="AC1562" s="195"/>
    </row>
    <row r="1563" spans="1:29" ht="14.25" x14ac:dyDescent="0.25">
      <c r="A1563" s="4">
        <f>ROW()-ROW(RawDataGenPO[[#Headers],[No.]])</f>
        <v>1562</v>
      </c>
      <c r="B1563" s="35" t="s">
        <v>18</v>
      </c>
      <c r="C1563" s="43">
        <v>45924</v>
      </c>
      <c r="F1563" s="38">
        <v>45924</v>
      </c>
      <c r="G1563" s="4" t="s">
        <v>3379</v>
      </c>
      <c r="H1563" s="4" t="s">
        <v>3380</v>
      </c>
      <c r="I1563" s="155">
        <v>45924</v>
      </c>
      <c r="J1563" s="219"/>
      <c r="K1563" s="153">
        <v>30</v>
      </c>
      <c r="L1563" s="4" t="s">
        <v>801</v>
      </c>
      <c r="M1563" s="35" t="s">
        <v>187</v>
      </c>
      <c r="N1563" s="35" t="s">
        <v>28</v>
      </c>
      <c r="O1563" s="3">
        <v>8</v>
      </c>
      <c r="P1563" s="39" t="s">
        <v>802</v>
      </c>
      <c r="Q1563" s="40">
        <v>10</v>
      </c>
      <c r="R1563" s="4" t="s">
        <v>221</v>
      </c>
      <c r="S1563" s="41">
        <f>RawDataGenPO[[#This Row],[Total price]]/RawDataGenPO[[#This Row],[Qty'']]</f>
        <v>0</v>
      </c>
      <c r="U1563" s="16"/>
      <c r="V1563" s="35" t="s">
        <v>263</v>
      </c>
      <c r="W1563" s="146" t="s">
        <v>9</v>
      </c>
      <c r="X1563" s="4" t="s">
        <v>3381</v>
      </c>
      <c r="Y1563" s="14">
        <v>45933</v>
      </c>
      <c r="Z1563" s="112"/>
      <c r="AA1563" s="191">
        <f>IF(RawDataGenPO[[#This Row],[Date Gen PO]]="","",RawDataGenPO[[#This Row],[Date recive bill]]-RawDataGenPO[[#This Row],[Date Gen PO]])</f>
        <v>9</v>
      </c>
      <c r="AB1563" s="192" t="str">
        <f>IF(RawDataGenPO[[#This Row],[GRN-PO date (Day)]]&gt;RawDataGenPO[[#This Row],[Lead time delivery (day)]],"over deliverry","Ontime")</f>
        <v>Ontime</v>
      </c>
      <c r="AC1563" s="195"/>
    </row>
    <row r="1564" spans="1:29" ht="14.25" x14ac:dyDescent="0.25">
      <c r="A1564" s="4">
        <f>ROW()-ROW(RawDataGenPO[[#Headers],[No.]])</f>
        <v>1563</v>
      </c>
      <c r="B1564" s="35" t="s">
        <v>18</v>
      </c>
      <c r="C1564" s="43">
        <v>45924</v>
      </c>
      <c r="F1564" s="38">
        <v>45924</v>
      </c>
      <c r="G1564" s="4" t="s">
        <v>3379</v>
      </c>
      <c r="H1564" s="4" t="s">
        <v>3382</v>
      </c>
      <c r="I1564" s="155">
        <v>45929</v>
      </c>
      <c r="J1564" s="219"/>
      <c r="K1564" s="153">
        <v>30</v>
      </c>
      <c r="L1564" s="4" t="s">
        <v>1601</v>
      </c>
      <c r="M1564" s="35" t="s">
        <v>187</v>
      </c>
      <c r="N1564" s="35" t="s">
        <v>28</v>
      </c>
      <c r="O1564" s="3">
        <v>1</v>
      </c>
      <c r="P1564" s="39" t="s">
        <v>1602</v>
      </c>
      <c r="Q1564" s="40">
        <v>10</v>
      </c>
      <c r="R1564" s="4" t="s">
        <v>221</v>
      </c>
      <c r="S1564" s="41">
        <f>RawDataGenPO[[#This Row],[Total price]]/RawDataGenPO[[#This Row],[Qty'']]</f>
        <v>0</v>
      </c>
      <c r="U1564" s="16"/>
      <c r="V1564" s="35" t="s">
        <v>358</v>
      </c>
      <c r="W1564" s="146" t="s">
        <v>9</v>
      </c>
      <c r="X1564" s="4" t="s">
        <v>3383</v>
      </c>
      <c r="Y1564" s="14">
        <v>45941</v>
      </c>
      <c r="Z1564" s="112"/>
      <c r="AA1564" s="191">
        <f>IF(RawDataGenPO[[#This Row],[Date Gen PO]]="","",RawDataGenPO[[#This Row],[Date recive bill]]-RawDataGenPO[[#This Row],[Date Gen PO]])</f>
        <v>12</v>
      </c>
      <c r="AB1564" s="192" t="str">
        <f>IF(RawDataGenPO[[#This Row],[GRN-PO date (Day)]]&gt;RawDataGenPO[[#This Row],[Lead time delivery (day)]],"over deliverry","Ontime")</f>
        <v>Ontime</v>
      </c>
      <c r="AC1564" s="195"/>
    </row>
    <row r="1565" spans="1:29" ht="14.25" x14ac:dyDescent="0.25">
      <c r="A1565" s="4">
        <f>ROW()-ROW(RawDataGenPO[[#Headers],[No.]])</f>
        <v>1564</v>
      </c>
      <c r="B1565" s="35" t="s">
        <v>18</v>
      </c>
      <c r="C1565" s="43">
        <v>45925</v>
      </c>
      <c r="F1565" s="38">
        <v>45925</v>
      </c>
      <c r="G1565" s="66" t="s">
        <v>3384</v>
      </c>
      <c r="H1565" s="66" t="s">
        <v>3385</v>
      </c>
      <c r="I1565" s="155">
        <v>45932</v>
      </c>
      <c r="J1565" s="66"/>
      <c r="K1565" s="262">
        <v>30</v>
      </c>
      <c r="L1565" s="66" t="s">
        <v>189</v>
      </c>
      <c r="M1565" s="35" t="s">
        <v>187</v>
      </c>
      <c r="N1565" s="35" t="s">
        <v>28</v>
      </c>
      <c r="O1565" s="83">
        <v>1</v>
      </c>
      <c r="P1565" s="108" t="s">
        <v>190</v>
      </c>
      <c r="Q1565" s="109">
        <v>50</v>
      </c>
      <c r="R1565" s="4" t="s">
        <v>221</v>
      </c>
      <c r="S1565" s="113">
        <f>RawDataGenPO[[#This Row],[Total price]]/RawDataGenPO[[#This Row],[Qty'']]</f>
        <v>134</v>
      </c>
      <c r="T1565" s="110">
        <v>6700</v>
      </c>
      <c r="U1565" s="111"/>
      <c r="V1565" s="67" t="s">
        <v>162</v>
      </c>
      <c r="W1565" s="146" t="s">
        <v>9</v>
      </c>
      <c r="X1565" s="66" t="s">
        <v>3386</v>
      </c>
      <c r="Y1565" s="112">
        <v>45937</v>
      </c>
      <c r="Z1565" s="112"/>
      <c r="AA1565" s="201">
        <f>IF(RawDataGenPO[[#This Row],[Date Gen PO]]="","",RawDataGenPO[[#This Row],[Date recive bill]]-RawDataGenPO[[#This Row],[Date Gen PO]])</f>
        <v>5</v>
      </c>
      <c r="AB1565" s="199" t="str">
        <f>IF(RawDataGenPO[[#This Row],[GRN-PO date (Day)]]&gt;RawDataGenPO[[#This Row],[Lead time delivery (day)]],"over deliverry","Ontime")</f>
        <v>Ontime</v>
      </c>
      <c r="AC1565" s="200"/>
    </row>
    <row r="1566" spans="1:29" ht="14.25" x14ac:dyDescent="0.25">
      <c r="A1566" s="4">
        <f>ROW()-ROW(RawDataGenPO[[#Headers],[No.]])</f>
        <v>1565</v>
      </c>
      <c r="B1566" s="35" t="s">
        <v>18</v>
      </c>
      <c r="C1566" s="43">
        <v>45925</v>
      </c>
      <c r="F1566" s="285">
        <v>45925</v>
      </c>
      <c r="G1566" s="66" t="s">
        <v>3387</v>
      </c>
      <c r="H1566" s="66" t="s">
        <v>3388</v>
      </c>
      <c r="I1566" s="261">
        <v>45929</v>
      </c>
      <c r="J1566" s="66"/>
      <c r="K1566" s="262">
        <v>30</v>
      </c>
      <c r="L1566" s="66" t="s">
        <v>2296</v>
      </c>
      <c r="M1566" s="67" t="s">
        <v>309</v>
      </c>
      <c r="N1566" s="67" t="s">
        <v>85</v>
      </c>
      <c r="O1566" s="83">
        <v>1</v>
      </c>
      <c r="P1566" s="108" t="s">
        <v>2069</v>
      </c>
      <c r="Q1566" s="109">
        <v>2</v>
      </c>
      <c r="R1566" s="4" t="s">
        <v>221</v>
      </c>
      <c r="S1566" s="113">
        <f>RawDataGenPO[[#This Row],[Total price]]/RawDataGenPO[[#This Row],[Qty'']]</f>
        <v>800</v>
      </c>
      <c r="T1566" s="110">
        <v>1600</v>
      </c>
      <c r="U1566" s="111"/>
      <c r="V1566" s="67" t="s">
        <v>2071</v>
      </c>
      <c r="W1566" s="146" t="s">
        <v>9</v>
      </c>
      <c r="X1566" s="66" t="s">
        <v>3389</v>
      </c>
      <c r="Y1566" s="112">
        <v>45932</v>
      </c>
      <c r="Z1566" s="112"/>
      <c r="AA1566" s="201">
        <f>IF(RawDataGenPO[[#This Row],[Date Gen PO]]="","",RawDataGenPO[[#This Row],[Date recive bill]]-RawDataGenPO[[#This Row],[Date Gen PO]])</f>
        <v>3</v>
      </c>
      <c r="AB1566" s="199" t="str">
        <f>IF(RawDataGenPO[[#This Row],[GRN-PO date (Day)]]&gt;RawDataGenPO[[#This Row],[Lead time delivery (day)]],"over deliverry","Ontime")</f>
        <v>Ontime</v>
      </c>
      <c r="AC1566" s="200"/>
    </row>
    <row r="1567" spans="1:29" ht="14.25" x14ac:dyDescent="0.25">
      <c r="A1567" s="4">
        <f>ROW()-ROW(RawDataGenPO[[#Headers],[No.]])</f>
        <v>1566</v>
      </c>
      <c r="B1567" s="35" t="s">
        <v>17</v>
      </c>
      <c r="C1567" s="292">
        <v>45929</v>
      </c>
      <c r="F1567" s="45">
        <v>45929</v>
      </c>
      <c r="G1567" s="4" t="s">
        <v>3390</v>
      </c>
      <c r="H1567" s="4" t="s">
        <v>3391</v>
      </c>
      <c r="I1567" s="155">
        <v>45933</v>
      </c>
      <c r="J1567" s="66"/>
      <c r="K1567" s="153">
        <v>60</v>
      </c>
      <c r="L1567" s="4" t="s">
        <v>308</v>
      </c>
      <c r="M1567" s="35" t="s">
        <v>30</v>
      </c>
      <c r="N1567" s="35" t="s">
        <v>30</v>
      </c>
      <c r="O1567" s="3">
        <v>1</v>
      </c>
      <c r="P1567" s="39" t="s">
        <v>3392</v>
      </c>
      <c r="Q1567" s="40">
        <v>1</v>
      </c>
      <c r="R1567" s="4" t="s">
        <v>221</v>
      </c>
      <c r="S1567" s="113">
        <f>RawDataGenPO[[#This Row],[Total price]]/RawDataGenPO[[#This Row],[Qty'']]</f>
        <v>6164.29</v>
      </c>
      <c r="T1567" s="46">
        <v>6164.29</v>
      </c>
      <c r="U1567" s="16"/>
      <c r="V1567" s="35" t="s">
        <v>849</v>
      </c>
      <c r="W1567" s="146" t="s">
        <v>9</v>
      </c>
      <c r="X1567" s="4" t="s">
        <v>4103</v>
      </c>
      <c r="Y1567" s="14">
        <v>45945</v>
      </c>
      <c r="Z1567" s="112"/>
      <c r="AA1567" s="191">
        <f>IF(RawDataGenPO[[#This Row],[Date Gen PO]]="","",RawDataGenPO[[#This Row],[Date recive bill]]-RawDataGenPO[[#This Row],[Date Gen PO]])</f>
        <v>12</v>
      </c>
      <c r="AB1567" s="192" t="str">
        <f>IF(RawDataGenPO[[#This Row],[GRN-PO date (Day)]]&gt;RawDataGenPO[[#This Row],[Lead time delivery (day)]],"over deliverry","Ontime")</f>
        <v>Ontime</v>
      </c>
      <c r="AC1567" s="195"/>
    </row>
    <row r="1568" spans="1:29" ht="14.25" x14ac:dyDescent="0.25">
      <c r="A1568" s="4">
        <f>ROW()-ROW(RawDataGenPO[[#Headers],[No.]])</f>
        <v>1567</v>
      </c>
      <c r="B1568" s="35" t="s">
        <v>17</v>
      </c>
      <c r="C1568" s="292">
        <v>45929</v>
      </c>
      <c r="F1568" s="45">
        <v>45929</v>
      </c>
      <c r="G1568" s="4" t="s">
        <v>3390</v>
      </c>
      <c r="H1568" s="4" t="s">
        <v>3391</v>
      </c>
      <c r="I1568" s="155">
        <v>45933</v>
      </c>
      <c r="J1568" s="66"/>
      <c r="K1568" s="153">
        <v>60</v>
      </c>
      <c r="L1568" s="4" t="s">
        <v>308</v>
      </c>
      <c r="M1568" s="35" t="s">
        <v>30</v>
      </c>
      <c r="N1568" s="35" t="s">
        <v>30</v>
      </c>
      <c r="O1568" s="3">
        <v>2</v>
      </c>
      <c r="P1568" s="39" t="s">
        <v>3392</v>
      </c>
      <c r="Q1568" s="40">
        <v>1</v>
      </c>
      <c r="R1568" s="4" t="s">
        <v>221</v>
      </c>
      <c r="S1568" s="113">
        <f>RawDataGenPO[[#This Row],[Total price]]/RawDataGenPO[[#This Row],[Qty'']]</f>
        <v>6164.29</v>
      </c>
      <c r="T1568" s="46">
        <v>6164.29</v>
      </c>
      <c r="U1568" s="16"/>
      <c r="V1568" s="35" t="s">
        <v>849</v>
      </c>
      <c r="W1568" s="146" t="s">
        <v>9</v>
      </c>
      <c r="X1568" s="4" t="s">
        <v>4103</v>
      </c>
      <c r="Y1568" s="14">
        <v>45945</v>
      </c>
      <c r="Z1568" s="112"/>
      <c r="AA1568" s="191">
        <f>IF(RawDataGenPO[[#This Row],[Date Gen PO]]="","",RawDataGenPO[[#This Row],[Date recive bill]]-RawDataGenPO[[#This Row],[Date Gen PO]])</f>
        <v>12</v>
      </c>
      <c r="AB1568" s="192" t="str">
        <f>IF(RawDataGenPO[[#This Row],[GRN-PO date (Day)]]&gt;RawDataGenPO[[#This Row],[Lead time delivery (day)]],"over deliverry","Ontime")</f>
        <v>Ontime</v>
      </c>
      <c r="AC1568" s="195"/>
    </row>
    <row r="1569" spans="1:29" ht="14.25" x14ac:dyDescent="0.25">
      <c r="A1569" s="4">
        <f>ROW()-ROW(RawDataGenPO[[#Headers],[No.]])</f>
        <v>1568</v>
      </c>
      <c r="B1569" s="35" t="s">
        <v>17</v>
      </c>
      <c r="C1569" s="292">
        <v>45929</v>
      </c>
      <c r="F1569" s="45">
        <v>45929</v>
      </c>
      <c r="G1569" s="4" t="s">
        <v>3390</v>
      </c>
      <c r="H1569" s="4" t="s">
        <v>3391</v>
      </c>
      <c r="I1569" s="155">
        <v>45933</v>
      </c>
      <c r="J1569" s="66"/>
      <c r="K1569" s="153">
        <v>60</v>
      </c>
      <c r="L1569" s="4" t="s">
        <v>308</v>
      </c>
      <c r="M1569" s="35" t="s">
        <v>30</v>
      </c>
      <c r="N1569" s="35" t="s">
        <v>30</v>
      </c>
      <c r="O1569" s="3">
        <v>3</v>
      </c>
      <c r="P1569" s="39" t="s">
        <v>3393</v>
      </c>
      <c r="Q1569" s="40">
        <v>1</v>
      </c>
      <c r="R1569" s="4" t="s">
        <v>221</v>
      </c>
      <c r="S1569" s="113">
        <f>RawDataGenPO[[#This Row],[Total price]]/RawDataGenPO[[#This Row],[Qty'']]</f>
        <v>6164.29</v>
      </c>
      <c r="T1569" s="46">
        <v>6164.29</v>
      </c>
      <c r="U1569" s="16"/>
      <c r="V1569" s="35" t="s">
        <v>849</v>
      </c>
      <c r="W1569" s="146" t="s">
        <v>9</v>
      </c>
      <c r="X1569" s="4" t="s">
        <v>4103</v>
      </c>
      <c r="Y1569" s="14">
        <v>45945</v>
      </c>
      <c r="Z1569" s="112"/>
      <c r="AA1569" s="191">
        <f>IF(RawDataGenPO[[#This Row],[Date Gen PO]]="","",RawDataGenPO[[#This Row],[Date recive bill]]-RawDataGenPO[[#This Row],[Date Gen PO]])</f>
        <v>12</v>
      </c>
      <c r="AB1569" s="192" t="str">
        <f>IF(RawDataGenPO[[#This Row],[GRN-PO date (Day)]]&gt;RawDataGenPO[[#This Row],[Lead time delivery (day)]],"over deliverry","Ontime")</f>
        <v>Ontime</v>
      </c>
      <c r="AC1569" s="195"/>
    </row>
    <row r="1570" spans="1:29" ht="14.25" x14ac:dyDescent="0.25">
      <c r="A1570" s="4">
        <f>ROW()-ROW(RawDataGenPO[[#Headers],[No.]])</f>
        <v>1569</v>
      </c>
      <c r="B1570" s="35" t="s">
        <v>17</v>
      </c>
      <c r="C1570" s="292">
        <v>45929</v>
      </c>
      <c r="F1570" s="45">
        <v>45929</v>
      </c>
      <c r="G1570" s="4" t="s">
        <v>3390</v>
      </c>
      <c r="H1570" s="4" t="s">
        <v>3391</v>
      </c>
      <c r="I1570" s="155">
        <v>45933</v>
      </c>
      <c r="J1570" s="66"/>
      <c r="K1570" s="153">
        <v>60</v>
      </c>
      <c r="L1570" s="4" t="s">
        <v>308</v>
      </c>
      <c r="M1570" s="35" t="s">
        <v>30</v>
      </c>
      <c r="N1570" s="35" t="s">
        <v>30</v>
      </c>
      <c r="O1570" s="3">
        <v>4</v>
      </c>
      <c r="P1570" s="39" t="s">
        <v>3394</v>
      </c>
      <c r="Q1570" s="40">
        <v>1</v>
      </c>
      <c r="R1570" s="4" t="s">
        <v>221</v>
      </c>
      <c r="S1570" s="113">
        <f>RawDataGenPO[[#This Row],[Total price]]/RawDataGenPO[[#This Row],[Qty'']]</f>
        <v>6164.29</v>
      </c>
      <c r="T1570" s="46">
        <v>6164.29</v>
      </c>
      <c r="U1570" s="16"/>
      <c r="V1570" s="35" t="s">
        <v>849</v>
      </c>
      <c r="W1570" s="146" t="s">
        <v>9</v>
      </c>
      <c r="X1570" s="4" t="s">
        <v>4103</v>
      </c>
      <c r="Y1570" s="14">
        <v>45945</v>
      </c>
      <c r="Z1570" s="112"/>
      <c r="AA1570" s="191">
        <f>IF(RawDataGenPO[[#This Row],[Date Gen PO]]="","",RawDataGenPO[[#This Row],[Date recive bill]]-RawDataGenPO[[#This Row],[Date Gen PO]])</f>
        <v>12</v>
      </c>
      <c r="AB1570" s="192" t="str">
        <f>IF(RawDataGenPO[[#This Row],[GRN-PO date (Day)]]&gt;RawDataGenPO[[#This Row],[Lead time delivery (day)]],"over deliverry","Ontime")</f>
        <v>Ontime</v>
      </c>
      <c r="AC1570" s="195"/>
    </row>
    <row r="1571" spans="1:29" ht="14.25" x14ac:dyDescent="0.25">
      <c r="A1571" s="4">
        <f>ROW()-ROW(RawDataGenPO[[#Headers],[No.]])</f>
        <v>1570</v>
      </c>
      <c r="B1571" s="35" t="s">
        <v>17</v>
      </c>
      <c r="C1571" s="292">
        <v>45929</v>
      </c>
      <c r="F1571" s="45">
        <v>45929</v>
      </c>
      <c r="G1571" s="4" t="s">
        <v>3390</v>
      </c>
      <c r="H1571" s="4" t="s">
        <v>3391</v>
      </c>
      <c r="I1571" s="155">
        <v>45933</v>
      </c>
      <c r="J1571" s="66"/>
      <c r="K1571" s="153">
        <v>60</v>
      </c>
      <c r="L1571" s="4" t="s">
        <v>308</v>
      </c>
      <c r="M1571" s="35" t="s">
        <v>30</v>
      </c>
      <c r="N1571" s="35" t="s">
        <v>30</v>
      </c>
      <c r="O1571" s="3">
        <v>5</v>
      </c>
      <c r="P1571" s="39" t="s">
        <v>3395</v>
      </c>
      <c r="Q1571" s="40">
        <v>1</v>
      </c>
      <c r="R1571" s="4" t="s">
        <v>221</v>
      </c>
      <c r="S1571" s="113">
        <f>RawDataGenPO[[#This Row],[Total price]]/RawDataGenPO[[#This Row],[Qty'']]</f>
        <v>4314.29</v>
      </c>
      <c r="T1571" s="46">
        <v>4314.29</v>
      </c>
      <c r="U1571" s="16"/>
      <c r="V1571" s="35" t="s">
        <v>849</v>
      </c>
      <c r="W1571" s="146" t="s">
        <v>9</v>
      </c>
      <c r="X1571" s="4" t="s">
        <v>4103</v>
      </c>
      <c r="Y1571" s="14">
        <v>45945</v>
      </c>
      <c r="Z1571" s="112"/>
      <c r="AA1571" s="191">
        <f>IF(RawDataGenPO[[#This Row],[Date Gen PO]]="","",RawDataGenPO[[#This Row],[Date recive bill]]-RawDataGenPO[[#This Row],[Date Gen PO]])</f>
        <v>12</v>
      </c>
      <c r="AB1571" s="192" t="str">
        <f>IF(RawDataGenPO[[#This Row],[GRN-PO date (Day)]]&gt;RawDataGenPO[[#This Row],[Lead time delivery (day)]],"over deliverry","Ontime")</f>
        <v>Ontime</v>
      </c>
      <c r="AC1571" s="195"/>
    </row>
    <row r="1572" spans="1:29" ht="14.25" x14ac:dyDescent="0.25">
      <c r="A1572" s="4">
        <f>ROW()-ROW(RawDataGenPO[[#Headers],[No.]])</f>
        <v>1571</v>
      </c>
      <c r="B1572" s="35" t="s">
        <v>17</v>
      </c>
      <c r="C1572" s="292">
        <v>45929</v>
      </c>
      <c r="F1572" s="45">
        <v>45929</v>
      </c>
      <c r="G1572" s="4" t="s">
        <v>3390</v>
      </c>
      <c r="H1572" s="4" t="s">
        <v>3391</v>
      </c>
      <c r="I1572" s="155">
        <v>45933</v>
      </c>
      <c r="J1572" s="66"/>
      <c r="K1572" s="153">
        <v>60</v>
      </c>
      <c r="L1572" s="4" t="s">
        <v>308</v>
      </c>
      <c r="M1572" s="35" t="s">
        <v>30</v>
      </c>
      <c r="N1572" s="35" t="s">
        <v>30</v>
      </c>
      <c r="O1572" s="3">
        <v>6</v>
      </c>
      <c r="P1572" s="39" t="s">
        <v>3395</v>
      </c>
      <c r="Q1572" s="40">
        <v>1</v>
      </c>
      <c r="R1572" s="4" t="s">
        <v>221</v>
      </c>
      <c r="S1572" s="113">
        <f>RawDataGenPO[[#This Row],[Total price]]/RawDataGenPO[[#This Row],[Qty'']]</f>
        <v>4314.29</v>
      </c>
      <c r="T1572" s="46">
        <v>4314.29</v>
      </c>
      <c r="U1572" s="16"/>
      <c r="V1572" s="35" t="s">
        <v>849</v>
      </c>
      <c r="W1572" s="146" t="s">
        <v>9</v>
      </c>
      <c r="X1572" s="4" t="s">
        <v>4103</v>
      </c>
      <c r="Y1572" s="14">
        <v>45945</v>
      </c>
      <c r="Z1572" s="112"/>
      <c r="AA1572" s="191">
        <f>IF(RawDataGenPO[[#This Row],[Date Gen PO]]="","",RawDataGenPO[[#This Row],[Date recive bill]]-RawDataGenPO[[#This Row],[Date Gen PO]])</f>
        <v>12</v>
      </c>
      <c r="AB1572" s="192" t="str">
        <f>IF(RawDataGenPO[[#This Row],[GRN-PO date (Day)]]&gt;RawDataGenPO[[#This Row],[Lead time delivery (day)]],"over deliverry","Ontime")</f>
        <v>Ontime</v>
      </c>
      <c r="AC1572" s="195"/>
    </row>
    <row r="1573" spans="1:29" ht="42.75" x14ac:dyDescent="0.25">
      <c r="A1573" s="4">
        <f>ROW()-ROW(RawDataGenPO[[#Headers],[No.]])</f>
        <v>1572</v>
      </c>
      <c r="B1573" s="35" t="s">
        <v>17</v>
      </c>
      <c r="C1573" s="292">
        <v>45929</v>
      </c>
      <c r="F1573" s="45">
        <v>45929</v>
      </c>
      <c r="G1573" s="4" t="s">
        <v>3390</v>
      </c>
      <c r="H1573" s="4" t="s">
        <v>3391</v>
      </c>
      <c r="I1573" s="155">
        <v>45933</v>
      </c>
      <c r="J1573" s="66"/>
      <c r="K1573" s="153">
        <v>60</v>
      </c>
      <c r="L1573" s="4" t="s">
        <v>308</v>
      </c>
      <c r="M1573" s="35" t="s">
        <v>30</v>
      </c>
      <c r="N1573" s="35" t="s">
        <v>30</v>
      </c>
      <c r="O1573" s="3">
        <v>7</v>
      </c>
      <c r="P1573" s="39" t="s">
        <v>3396</v>
      </c>
      <c r="Q1573" s="40">
        <v>1</v>
      </c>
      <c r="R1573" s="4" t="s">
        <v>221</v>
      </c>
      <c r="S1573" s="113">
        <f>RawDataGenPO[[#This Row],[Total price]]/RawDataGenPO[[#This Row],[Qty'']]</f>
        <v>4314.29</v>
      </c>
      <c r="T1573" s="46">
        <v>4314.29</v>
      </c>
      <c r="U1573" s="16"/>
      <c r="V1573" s="35" t="s">
        <v>849</v>
      </c>
      <c r="W1573" s="146" t="s">
        <v>9</v>
      </c>
      <c r="X1573" s="4" t="s">
        <v>4103</v>
      </c>
      <c r="Y1573" s="14">
        <v>45945</v>
      </c>
      <c r="Z1573" s="112"/>
      <c r="AA1573" s="191">
        <f>IF(RawDataGenPO[[#This Row],[Date Gen PO]]="","",RawDataGenPO[[#This Row],[Date recive bill]]-RawDataGenPO[[#This Row],[Date Gen PO]])</f>
        <v>12</v>
      </c>
      <c r="AB1573" s="192" t="str">
        <f>IF(RawDataGenPO[[#This Row],[GRN-PO date (Day)]]&gt;RawDataGenPO[[#This Row],[Lead time delivery (day)]],"over deliverry","Ontime")</f>
        <v>Ontime</v>
      </c>
      <c r="AC1573" s="195"/>
    </row>
    <row r="1574" spans="1:29" ht="14.25" x14ac:dyDescent="0.25">
      <c r="A1574" s="4">
        <f>ROW()-ROW(RawDataGenPO[[#Headers],[No.]])</f>
        <v>1573</v>
      </c>
      <c r="B1574" s="35" t="s">
        <v>18</v>
      </c>
      <c r="C1574" s="292">
        <v>45929</v>
      </c>
      <c r="F1574" s="45">
        <v>45929</v>
      </c>
      <c r="G1574" s="4" t="s">
        <v>3397</v>
      </c>
      <c r="H1574" s="4" t="s">
        <v>4120</v>
      </c>
      <c r="I1574" s="155">
        <v>45939</v>
      </c>
      <c r="J1574" s="66"/>
      <c r="K1574" s="153">
        <v>60</v>
      </c>
      <c r="L1574" s="4" t="s">
        <v>193</v>
      </c>
      <c r="M1574" s="35" t="s">
        <v>181</v>
      </c>
      <c r="N1574" s="35" t="s">
        <v>19</v>
      </c>
      <c r="O1574" s="3">
        <v>1</v>
      </c>
      <c r="P1574" s="39" t="s">
        <v>3398</v>
      </c>
      <c r="Q1574" s="40">
        <v>2</v>
      </c>
      <c r="R1574" s="4" t="s">
        <v>221</v>
      </c>
      <c r="S1574" s="113">
        <f>RawDataGenPO[[#This Row],[Total price]]/RawDataGenPO[[#This Row],[Qty'']]</f>
        <v>4300</v>
      </c>
      <c r="T1574" s="46">
        <v>8600</v>
      </c>
      <c r="U1574" s="16"/>
      <c r="V1574" s="35" t="s">
        <v>195</v>
      </c>
      <c r="W1574" s="146" t="s">
        <v>9</v>
      </c>
      <c r="X1574" s="4" t="s">
        <v>4185</v>
      </c>
      <c r="Y1574" s="14">
        <v>45954</v>
      </c>
      <c r="Z1574" s="112"/>
      <c r="AA1574" s="191">
        <f>IF(RawDataGenPO[[#This Row],[Date Gen PO]]="","",RawDataGenPO[[#This Row],[Date recive bill]]-RawDataGenPO[[#This Row],[Date Gen PO]])</f>
        <v>15</v>
      </c>
      <c r="AB1574" s="192" t="str">
        <f>IF(RawDataGenPO[[#This Row],[GRN-PO date (Day)]]&gt;RawDataGenPO[[#This Row],[Lead time delivery (day)]],"over deliverry","Ontime")</f>
        <v>Ontime</v>
      </c>
      <c r="AC1574" s="195"/>
    </row>
    <row r="1575" spans="1:29" ht="28.5" x14ac:dyDescent="0.25">
      <c r="A1575" s="4">
        <f>ROW()-ROW(RawDataGenPO[[#Headers],[No.]])</f>
        <v>1574</v>
      </c>
      <c r="B1575" s="35" t="s">
        <v>18</v>
      </c>
      <c r="C1575" s="292">
        <v>45929</v>
      </c>
      <c r="F1575" s="45">
        <v>45929</v>
      </c>
      <c r="G1575" s="4" t="s">
        <v>3397</v>
      </c>
      <c r="H1575" s="4" t="s">
        <v>4120</v>
      </c>
      <c r="I1575" s="155">
        <v>45939</v>
      </c>
      <c r="J1575" s="66"/>
      <c r="K1575" s="153">
        <v>60</v>
      </c>
      <c r="L1575" s="4" t="s">
        <v>193</v>
      </c>
      <c r="M1575" s="35" t="s">
        <v>181</v>
      </c>
      <c r="N1575" s="35" t="s">
        <v>19</v>
      </c>
      <c r="O1575" s="3">
        <v>2</v>
      </c>
      <c r="P1575" s="39" t="s">
        <v>3399</v>
      </c>
      <c r="Q1575" s="40">
        <v>1</v>
      </c>
      <c r="R1575" s="4" t="s">
        <v>1719</v>
      </c>
      <c r="S1575" s="113">
        <f>RawDataGenPO[[#This Row],[Total price]]/RawDataGenPO[[#This Row],[Qty'']]</f>
        <v>2500</v>
      </c>
      <c r="T1575" s="46">
        <v>2500</v>
      </c>
      <c r="U1575" s="16"/>
      <c r="V1575" s="35" t="s">
        <v>195</v>
      </c>
      <c r="W1575" s="146" t="s">
        <v>9</v>
      </c>
      <c r="X1575" s="4" t="s">
        <v>4185</v>
      </c>
      <c r="Y1575" s="14">
        <v>45954</v>
      </c>
      <c r="Z1575" s="112"/>
      <c r="AA1575" s="191">
        <f>IF(RawDataGenPO[[#This Row],[Date Gen PO]]="","",RawDataGenPO[[#This Row],[Date recive bill]]-RawDataGenPO[[#This Row],[Date Gen PO]])</f>
        <v>15</v>
      </c>
      <c r="AB1575" s="192" t="str">
        <f>IF(RawDataGenPO[[#This Row],[GRN-PO date (Day)]]&gt;RawDataGenPO[[#This Row],[Lead time delivery (day)]],"over deliverry","Ontime")</f>
        <v>Ontime</v>
      </c>
      <c r="AC1575" s="195"/>
    </row>
    <row r="1576" spans="1:29" ht="14.25" x14ac:dyDescent="0.25">
      <c r="A1576" s="4">
        <f>ROW()-ROW(RawDataGenPO[[#Headers],[No.]])</f>
        <v>1575</v>
      </c>
      <c r="B1576" s="35" t="s">
        <v>18</v>
      </c>
      <c r="C1576" s="292">
        <v>45929</v>
      </c>
      <c r="F1576" s="45">
        <v>45929</v>
      </c>
      <c r="G1576" s="4" t="s">
        <v>3397</v>
      </c>
      <c r="H1576" s="4" t="s">
        <v>4120</v>
      </c>
      <c r="I1576" s="155">
        <v>45939</v>
      </c>
      <c r="J1576" s="66"/>
      <c r="K1576" s="153">
        <v>60</v>
      </c>
      <c r="L1576" s="4" t="s">
        <v>193</v>
      </c>
      <c r="M1576" s="35" t="s">
        <v>181</v>
      </c>
      <c r="N1576" s="35" t="s">
        <v>19</v>
      </c>
      <c r="O1576" s="3">
        <v>3</v>
      </c>
      <c r="P1576" s="39" t="s">
        <v>3400</v>
      </c>
      <c r="Q1576" s="40">
        <v>1</v>
      </c>
      <c r="R1576" s="4" t="s">
        <v>1719</v>
      </c>
      <c r="S1576" s="113">
        <f>RawDataGenPO[[#This Row],[Total price]]/RawDataGenPO[[#This Row],[Qty'']]</f>
        <v>500</v>
      </c>
      <c r="T1576" s="46">
        <v>500</v>
      </c>
      <c r="U1576" s="16"/>
      <c r="V1576" s="35" t="s">
        <v>195</v>
      </c>
      <c r="W1576" s="146" t="s">
        <v>9</v>
      </c>
      <c r="X1576" s="4" t="s">
        <v>4185</v>
      </c>
      <c r="Y1576" s="14">
        <v>45954</v>
      </c>
      <c r="Z1576" s="112"/>
      <c r="AA1576" s="191">
        <f>IF(RawDataGenPO[[#This Row],[Date Gen PO]]="","",RawDataGenPO[[#This Row],[Date recive bill]]-RawDataGenPO[[#This Row],[Date Gen PO]])</f>
        <v>15</v>
      </c>
      <c r="AB1576" s="192" t="str">
        <f>IF(RawDataGenPO[[#This Row],[GRN-PO date (Day)]]&gt;RawDataGenPO[[#This Row],[Lead time delivery (day)]],"over deliverry","Ontime")</f>
        <v>Ontime</v>
      </c>
      <c r="AC1576" s="195"/>
    </row>
    <row r="1577" spans="1:29" ht="14.25" x14ac:dyDescent="0.25">
      <c r="A1577" s="4">
        <f>ROW()-ROW(RawDataGenPO[[#Headers],[No.]])</f>
        <v>1576</v>
      </c>
      <c r="B1577" s="35" t="s">
        <v>18</v>
      </c>
      <c r="C1577" s="292">
        <v>45929</v>
      </c>
      <c r="F1577" s="45">
        <v>45929</v>
      </c>
      <c r="G1577" s="4" t="s">
        <v>3397</v>
      </c>
      <c r="H1577" s="4" t="s">
        <v>4120</v>
      </c>
      <c r="I1577" s="155">
        <v>45939</v>
      </c>
      <c r="J1577" s="66"/>
      <c r="K1577" s="153">
        <v>60</v>
      </c>
      <c r="L1577" s="4" t="s">
        <v>193</v>
      </c>
      <c r="M1577" s="35" t="s">
        <v>181</v>
      </c>
      <c r="N1577" s="35" t="s">
        <v>19</v>
      </c>
      <c r="O1577" s="3">
        <v>4</v>
      </c>
      <c r="P1577" s="39" t="s">
        <v>2107</v>
      </c>
      <c r="Q1577" s="40">
        <v>1</v>
      </c>
      <c r="R1577" s="4" t="s">
        <v>1719</v>
      </c>
      <c r="S1577" s="41">
        <f>RawDataGenPO[[#This Row],[Total price]]/RawDataGenPO[[#This Row],[Qty'']]</f>
        <v>15000</v>
      </c>
      <c r="T1577" s="46">
        <v>15000</v>
      </c>
      <c r="U1577" s="16"/>
      <c r="V1577" s="35" t="s">
        <v>195</v>
      </c>
      <c r="W1577" s="146" t="s">
        <v>9</v>
      </c>
      <c r="X1577" s="4" t="s">
        <v>4185</v>
      </c>
      <c r="Y1577" s="14">
        <v>45954</v>
      </c>
      <c r="Z1577" s="112"/>
      <c r="AA1577" s="191">
        <f>IF(RawDataGenPO[[#This Row],[Date Gen PO]]="","",RawDataGenPO[[#This Row],[Date recive bill]]-RawDataGenPO[[#This Row],[Date Gen PO]])</f>
        <v>15</v>
      </c>
      <c r="AB1577" s="192" t="str">
        <f>IF(RawDataGenPO[[#This Row],[GRN-PO date (Day)]]&gt;RawDataGenPO[[#This Row],[Lead time delivery (day)]],"over deliverry","Ontime")</f>
        <v>Ontime</v>
      </c>
      <c r="AC1577" s="195"/>
    </row>
    <row r="1578" spans="1:29" ht="14.25" x14ac:dyDescent="0.25">
      <c r="A1578" s="4">
        <f>ROW()-ROW(RawDataGenPO[[#Headers],[No.]])</f>
        <v>1577</v>
      </c>
      <c r="B1578" s="35" t="s">
        <v>18</v>
      </c>
      <c r="C1578" s="292">
        <v>45931</v>
      </c>
      <c r="F1578" s="45">
        <v>45931</v>
      </c>
      <c r="G1578" s="4" t="s">
        <v>3401</v>
      </c>
      <c r="H1578" s="4" t="s">
        <v>4121</v>
      </c>
      <c r="I1578" s="155">
        <v>45938</v>
      </c>
      <c r="J1578" s="66"/>
      <c r="K1578" s="153">
        <v>30</v>
      </c>
      <c r="L1578" s="4" t="s">
        <v>1273</v>
      </c>
      <c r="M1578" s="35" t="s">
        <v>187</v>
      </c>
      <c r="N1578" s="35" t="s">
        <v>28</v>
      </c>
      <c r="O1578" s="3">
        <v>1</v>
      </c>
      <c r="P1578" s="39" t="s">
        <v>3402</v>
      </c>
      <c r="Q1578" s="40">
        <v>20</v>
      </c>
      <c r="R1578" s="4" t="s">
        <v>221</v>
      </c>
      <c r="S1578" s="41">
        <f>RawDataGenPO[[#This Row],[Total price]]/RawDataGenPO[[#This Row],[Qty'']]</f>
        <v>125</v>
      </c>
      <c r="T1578" s="46">
        <v>2500</v>
      </c>
      <c r="U1578" s="16"/>
      <c r="V1578" s="35" t="s">
        <v>150</v>
      </c>
      <c r="W1578" s="146" t="s">
        <v>9</v>
      </c>
      <c r="X1578" s="4" t="s">
        <v>4140</v>
      </c>
      <c r="Y1578" s="14">
        <v>45947</v>
      </c>
      <c r="Z1578" s="112"/>
      <c r="AA1578" s="191">
        <f>IF(RawDataGenPO[[#This Row],[Date Gen PO]]="","",RawDataGenPO[[#This Row],[Date recive bill]]-RawDataGenPO[[#This Row],[Date Gen PO]])</f>
        <v>9</v>
      </c>
      <c r="AB1578" s="192" t="str">
        <f>IF(RawDataGenPO[[#This Row],[GRN-PO date (Day)]]&gt;RawDataGenPO[[#This Row],[Lead time delivery (day)]],"over deliverry","Ontime")</f>
        <v>Ontime</v>
      </c>
      <c r="AC1578" s="195"/>
    </row>
    <row r="1579" spans="1:29" ht="28.5" x14ac:dyDescent="0.25">
      <c r="A1579" s="4">
        <f>ROW()-ROW(RawDataGenPO[[#Headers],[No.]])</f>
        <v>1578</v>
      </c>
      <c r="B1579" s="35" t="s">
        <v>18</v>
      </c>
      <c r="C1579" s="292">
        <v>45931</v>
      </c>
      <c r="F1579" s="292">
        <v>45931</v>
      </c>
      <c r="G1579" s="114" t="s">
        <v>3403</v>
      </c>
      <c r="H1579" s="4" t="s">
        <v>3404</v>
      </c>
      <c r="I1579" s="155">
        <v>45938</v>
      </c>
      <c r="K1579" s="153">
        <v>30</v>
      </c>
      <c r="L1579" s="4" t="s">
        <v>193</v>
      </c>
      <c r="M1579" s="35" t="s">
        <v>181</v>
      </c>
      <c r="N1579" s="35" t="s">
        <v>19</v>
      </c>
      <c r="O1579" s="3">
        <v>1</v>
      </c>
      <c r="P1579" s="39" t="s">
        <v>3405</v>
      </c>
      <c r="Q1579" s="40">
        <v>1</v>
      </c>
      <c r="R1579" s="4" t="s">
        <v>1719</v>
      </c>
      <c r="S1579" s="41">
        <f>RawDataGenPO[[#This Row],[Total price]]/RawDataGenPO[[#This Row],[Qty'']]</f>
        <v>9000</v>
      </c>
      <c r="T1579" s="46">
        <v>9000</v>
      </c>
      <c r="U1579" s="16"/>
      <c r="V1579" s="35" t="s">
        <v>2834</v>
      </c>
      <c r="W1579" s="4" t="s">
        <v>9</v>
      </c>
      <c r="X1579" s="4" t="s">
        <v>3406</v>
      </c>
      <c r="Y1579" s="14">
        <v>45941</v>
      </c>
      <c r="Z1579" s="112"/>
      <c r="AA1579" s="191">
        <f>IF(RawDataGenPO[[#This Row],[Date Gen PO]]="","",RawDataGenPO[[#This Row],[Date recive bill]]-RawDataGenPO[[#This Row],[Date Gen PO]])</f>
        <v>3</v>
      </c>
      <c r="AB1579" s="192" t="str">
        <f>IF(RawDataGenPO[[#This Row],[GRN-PO date (Day)]]&gt;RawDataGenPO[[#This Row],[Lead time delivery (day)]],"over deliverry","Ontime")</f>
        <v>Ontime</v>
      </c>
      <c r="AC1579" s="195"/>
    </row>
    <row r="1580" spans="1:29" ht="14.25" x14ac:dyDescent="0.25">
      <c r="A1580" s="4">
        <f>ROW()-ROW(RawDataGenPO[[#Headers],[No.]])</f>
        <v>1579</v>
      </c>
      <c r="B1580" s="35" t="s">
        <v>18</v>
      </c>
      <c r="C1580" s="292">
        <v>45931</v>
      </c>
      <c r="F1580" s="292">
        <v>45931</v>
      </c>
      <c r="G1580" s="114" t="s">
        <v>3403</v>
      </c>
      <c r="H1580" s="4" t="s">
        <v>3404</v>
      </c>
      <c r="I1580" s="155">
        <v>45938</v>
      </c>
      <c r="K1580" s="153">
        <v>30</v>
      </c>
      <c r="L1580" s="4" t="s">
        <v>193</v>
      </c>
      <c r="M1580" s="35" t="s">
        <v>181</v>
      </c>
      <c r="N1580" s="35" t="s">
        <v>19</v>
      </c>
      <c r="O1580" s="3">
        <v>2</v>
      </c>
      <c r="P1580" s="39" t="s">
        <v>3407</v>
      </c>
      <c r="Q1580" s="40">
        <v>1</v>
      </c>
      <c r="R1580" s="4" t="s">
        <v>1719</v>
      </c>
      <c r="S1580" s="41">
        <f>RawDataGenPO[[#This Row],[Total price]]/RawDataGenPO[[#This Row],[Qty'']]</f>
        <v>10000</v>
      </c>
      <c r="T1580" s="46">
        <v>10000</v>
      </c>
      <c r="U1580" s="16"/>
      <c r="V1580" s="35" t="s">
        <v>2834</v>
      </c>
      <c r="W1580" s="4" t="s">
        <v>9</v>
      </c>
      <c r="X1580" s="4" t="s">
        <v>3406</v>
      </c>
      <c r="Y1580" s="14">
        <v>45941</v>
      </c>
      <c r="Z1580" s="112"/>
      <c r="AA1580" s="191">
        <f>IF(RawDataGenPO[[#This Row],[Date Gen PO]]="","",RawDataGenPO[[#This Row],[Date recive bill]]-RawDataGenPO[[#This Row],[Date Gen PO]])</f>
        <v>3</v>
      </c>
      <c r="AB1580" s="192" t="str">
        <f>IF(RawDataGenPO[[#This Row],[GRN-PO date (Day)]]&gt;RawDataGenPO[[#This Row],[Lead time delivery (day)]],"over deliverry","Ontime")</f>
        <v>Ontime</v>
      </c>
      <c r="AC1580" s="195"/>
    </row>
    <row r="1581" spans="1:29" ht="14.25" x14ac:dyDescent="0.25">
      <c r="A1581" s="4">
        <f>ROW()-ROW(RawDataGenPO[[#Headers],[No.]])</f>
        <v>1580</v>
      </c>
      <c r="B1581" s="35" t="s">
        <v>18</v>
      </c>
      <c r="C1581" s="292">
        <v>45931</v>
      </c>
      <c r="F1581" s="292">
        <v>45931</v>
      </c>
      <c r="G1581" s="114" t="s">
        <v>3403</v>
      </c>
      <c r="H1581" s="4" t="s">
        <v>3404</v>
      </c>
      <c r="I1581" s="155">
        <v>45938</v>
      </c>
      <c r="K1581" s="153">
        <v>30</v>
      </c>
      <c r="L1581" s="4" t="s">
        <v>193</v>
      </c>
      <c r="M1581" s="35" t="s">
        <v>181</v>
      </c>
      <c r="N1581" s="35" t="s">
        <v>19</v>
      </c>
      <c r="O1581" s="3">
        <v>3</v>
      </c>
      <c r="P1581" s="39" t="s">
        <v>3408</v>
      </c>
      <c r="Q1581" s="40">
        <v>1</v>
      </c>
      <c r="R1581" s="4" t="s">
        <v>1719</v>
      </c>
      <c r="S1581" s="41">
        <f>RawDataGenPO[[#This Row],[Total price]]/RawDataGenPO[[#This Row],[Qty'']]</f>
        <v>9000</v>
      </c>
      <c r="T1581" s="46">
        <v>9000</v>
      </c>
      <c r="U1581" s="16"/>
      <c r="V1581" s="35" t="s">
        <v>2834</v>
      </c>
      <c r="W1581" s="4" t="s">
        <v>9</v>
      </c>
      <c r="X1581" s="4" t="s">
        <v>3406</v>
      </c>
      <c r="Y1581" s="14">
        <v>45941</v>
      </c>
      <c r="Z1581" s="112"/>
      <c r="AA1581" s="191">
        <f>IF(RawDataGenPO[[#This Row],[Date Gen PO]]="","",RawDataGenPO[[#This Row],[Date recive bill]]-RawDataGenPO[[#This Row],[Date Gen PO]])</f>
        <v>3</v>
      </c>
      <c r="AB1581" s="192" t="str">
        <f>IF(RawDataGenPO[[#This Row],[GRN-PO date (Day)]]&gt;RawDataGenPO[[#This Row],[Lead time delivery (day)]],"over deliverry","Ontime")</f>
        <v>Ontime</v>
      </c>
      <c r="AC1581" s="195"/>
    </row>
    <row r="1582" spans="1:29" ht="14.25" x14ac:dyDescent="0.25">
      <c r="A1582" s="4">
        <f>ROW()-ROW(RawDataGenPO[[#Headers],[No.]])</f>
        <v>1581</v>
      </c>
      <c r="B1582" s="35" t="s">
        <v>18</v>
      </c>
      <c r="C1582" s="292">
        <v>45931</v>
      </c>
      <c r="F1582" s="292">
        <v>45931</v>
      </c>
      <c r="G1582" s="114" t="s">
        <v>3409</v>
      </c>
      <c r="H1582" s="4" t="s">
        <v>287</v>
      </c>
      <c r="I1582" s="156">
        <v>45939</v>
      </c>
      <c r="K1582" s="153">
        <v>30</v>
      </c>
      <c r="L1582" s="4" t="s">
        <v>193</v>
      </c>
      <c r="M1582" s="35" t="s">
        <v>128</v>
      </c>
      <c r="N1582" s="35" t="s">
        <v>23</v>
      </c>
      <c r="O1582" s="3">
        <v>1</v>
      </c>
      <c r="P1582" s="39" t="s">
        <v>3410</v>
      </c>
      <c r="Q1582" s="40">
        <v>2</v>
      </c>
      <c r="R1582" s="4" t="s">
        <v>221</v>
      </c>
      <c r="S1582" s="41">
        <f>RawDataGenPO[[#This Row],[Total price]]/RawDataGenPO[[#This Row],[Qty'']]</f>
        <v>4656</v>
      </c>
      <c r="T1582" s="46">
        <v>9312</v>
      </c>
      <c r="U1582" s="16"/>
      <c r="V1582" s="35" t="s">
        <v>1687</v>
      </c>
      <c r="W1582" s="4" t="s">
        <v>9</v>
      </c>
      <c r="X1582" s="4" t="s">
        <v>4098</v>
      </c>
      <c r="Y1582" s="14">
        <v>45945</v>
      </c>
      <c r="Z1582" s="112"/>
      <c r="AA1582" s="191">
        <f>IF(RawDataGenPO[[#This Row],[Date Gen PO]]="","",RawDataGenPO[[#This Row],[Date recive bill]]-RawDataGenPO[[#This Row],[Date Gen PO]])</f>
        <v>6</v>
      </c>
      <c r="AB1582" s="192" t="str">
        <f>IF(RawDataGenPO[[#This Row],[GRN-PO date (Day)]]&gt;RawDataGenPO[[#This Row],[Lead time delivery (day)]],"over deliverry","Ontime")</f>
        <v>Ontime</v>
      </c>
      <c r="AC1582" s="195"/>
    </row>
    <row r="1583" spans="1:29" ht="14.25" x14ac:dyDescent="0.25">
      <c r="A1583" s="4">
        <f>ROW()-ROW(RawDataGenPO[[#Headers],[No.]])</f>
        <v>1582</v>
      </c>
      <c r="B1583" s="35" t="s">
        <v>18</v>
      </c>
      <c r="C1583" s="292">
        <v>45931</v>
      </c>
      <c r="F1583" s="292">
        <v>45931</v>
      </c>
      <c r="G1583" s="114" t="s">
        <v>3409</v>
      </c>
      <c r="H1583" s="4" t="s">
        <v>287</v>
      </c>
      <c r="I1583" s="156">
        <v>45939</v>
      </c>
      <c r="K1583" s="153">
        <v>30</v>
      </c>
      <c r="L1583" s="4" t="s">
        <v>193</v>
      </c>
      <c r="M1583" s="35" t="s">
        <v>128</v>
      </c>
      <c r="N1583" s="35" t="s">
        <v>23</v>
      </c>
      <c r="O1583" s="3">
        <v>2</v>
      </c>
      <c r="P1583" s="39" t="s">
        <v>3411</v>
      </c>
      <c r="Q1583" s="40">
        <v>2</v>
      </c>
      <c r="R1583" s="4" t="s">
        <v>221</v>
      </c>
      <c r="S1583" s="41">
        <f>RawDataGenPO[[#This Row],[Total price]]/RawDataGenPO[[#This Row],[Qty'']]</f>
        <v>3395</v>
      </c>
      <c r="T1583" s="46">
        <v>6790</v>
      </c>
      <c r="U1583" s="16"/>
      <c r="V1583" s="35" t="s">
        <v>1687</v>
      </c>
      <c r="W1583" s="4" t="s">
        <v>9</v>
      </c>
      <c r="X1583" s="4" t="s">
        <v>4098</v>
      </c>
      <c r="Y1583" s="14">
        <v>45945</v>
      </c>
      <c r="Z1583" s="112"/>
      <c r="AA1583" s="191">
        <f>IF(RawDataGenPO[[#This Row],[Date Gen PO]]="","",RawDataGenPO[[#This Row],[Date recive bill]]-RawDataGenPO[[#This Row],[Date Gen PO]])</f>
        <v>6</v>
      </c>
      <c r="AB1583" s="192" t="str">
        <f>IF(RawDataGenPO[[#This Row],[GRN-PO date (Day)]]&gt;RawDataGenPO[[#This Row],[Lead time delivery (day)]],"over deliverry","Ontime")</f>
        <v>Ontime</v>
      </c>
      <c r="AC1583" s="195"/>
    </row>
    <row r="1584" spans="1:29" ht="14.25" x14ac:dyDescent="0.25">
      <c r="A1584" s="4">
        <f>ROW()-ROW(RawDataGenPO[[#Headers],[No.]])</f>
        <v>1583</v>
      </c>
      <c r="B1584" s="35" t="s">
        <v>18</v>
      </c>
      <c r="C1584" s="292">
        <v>45931</v>
      </c>
      <c r="F1584" s="292">
        <v>45931</v>
      </c>
      <c r="G1584" s="114" t="s">
        <v>3413</v>
      </c>
      <c r="H1584" s="4" t="s">
        <v>4097</v>
      </c>
      <c r="I1584" s="156">
        <v>45938</v>
      </c>
      <c r="K1584" s="153">
        <v>30</v>
      </c>
      <c r="L1584" s="4" t="s">
        <v>1273</v>
      </c>
      <c r="M1584" s="35" t="s">
        <v>187</v>
      </c>
      <c r="N1584" s="35" t="s">
        <v>28</v>
      </c>
      <c r="O1584" s="3">
        <v>1</v>
      </c>
      <c r="P1584" s="39" t="s">
        <v>3412</v>
      </c>
      <c r="Q1584" s="40">
        <v>10</v>
      </c>
      <c r="R1584" s="4" t="s">
        <v>221</v>
      </c>
      <c r="S1584" s="41">
        <f>RawDataGenPO[[#This Row],[Total price]]/RawDataGenPO[[#This Row],[Qty'']]</f>
        <v>580</v>
      </c>
      <c r="T1584" s="46">
        <v>5800</v>
      </c>
      <c r="U1584" s="16"/>
      <c r="V1584" s="35" t="s">
        <v>2669</v>
      </c>
      <c r="W1584" s="4" t="s">
        <v>9</v>
      </c>
      <c r="X1584" s="4" t="s">
        <v>4099</v>
      </c>
      <c r="Y1584" s="14">
        <v>45945</v>
      </c>
      <c r="Z1584" s="112"/>
      <c r="AA1584" s="191">
        <f>IF(RawDataGenPO[[#This Row],[Date Gen PO]]="","",RawDataGenPO[[#This Row],[Date recive bill]]-RawDataGenPO[[#This Row],[Date Gen PO]])</f>
        <v>7</v>
      </c>
      <c r="AB1584" s="192" t="str">
        <f>IF(RawDataGenPO[[#This Row],[GRN-PO date (Day)]]&gt;RawDataGenPO[[#This Row],[Lead time delivery (day)]],"over deliverry","Ontime")</f>
        <v>Ontime</v>
      </c>
      <c r="AC1584" s="195"/>
    </row>
    <row r="1585" spans="1:29" ht="14.25" x14ac:dyDescent="0.25">
      <c r="A1585" s="4">
        <f>ROW()-ROW(RawDataGenPO[[#Headers],[No.]])</f>
        <v>1584</v>
      </c>
      <c r="B1585" s="35" t="s">
        <v>18</v>
      </c>
      <c r="C1585" s="292">
        <v>45931</v>
      </c>
      <c r="F1585" s="292">
        <v>45931</v>
      </c>
      <c r="G1585" s="114" t="s">
        <v>4122</v>
      </c>
      <c r="H1585" s="4" t="s">
        <v>4123</v>
      </c>
      <c r="I1585" s="155">
        <v>45938</v>
      </c>
      <c r="K1585" s="153">
        <v>30</v>
      </c>
      <c r="L1585" s="4" t="s">
        <v>1273</v>
      </c>
      <c r="M1585" s="35" t="s">
        <v>187</v>
      </c>
      <c r="N1585" s="35" t="s">
        <v>28</v>
      </c>
      <c r="O1585" s="3">
        <v>1</v>
      </c>
      <c r="P1585" s="39" t="s">
        <v>3414</v>
      </c>
      <c r="Q1585" s="40">
        <v>50</v>
      </c>
      <c r="R1585" s="4" t="s">
        <v>221</v>
      </c>
      <c r="S1585" s="41">
        <f>RawDataGenPO[[#This Row],[Total price]]/RawDataGenPO[[#This Row],[Qty'']]</f>
        <v>6.21</v>
      </c>
      <c r="T1585" s="46">
        <v>310.5</v>
      </c>
      <c r="U1585" s="16"/>
      <c r="V1585" s="35" t="s">
        <v>380</v>
      </c>
      <c r="W1585" s="146" t="s">
        <v>9</v>
      </c>
      <c r="X1585" s="4" t="s">
        <v>4176</v>
      </c>
      <c r="Y1585" s="14">
        <v>45951</v>
      </c>
      <c r="Z1585" s="112"/>
      <c r="AA1585" s="191">
        <f>IF(RawDataGenPO[[#This Row],[Date Gen PO]]="","",RawDataGenPO[[#This Row],[Date recive bill]]-RawDataGenPO[[#This Row],[Date Gen PO]])</f>
        <v>13</v>
      </c>
      <c r="AB1585" s="192" t="str">
        <f>IF(RawDataGenPO[[#This Row],[GRN-PO date (Day)]]&gt;RawDataGenPO[[#This Row],[Lead time delivery (day)]],"over deliverry","Ontime")</f>
        <v>Ontime</v>
      </c>
      <c r="AC1585" s="195"/>
    </row>
    <row r="1586" spans="1:29" ht="28.5" x14ac:dyDescent="0.25">
      <c r="A1586" s="4">
        <f>ROW()-ROW(RawDataGenPO[[#Headers],[No.]])</f>
        <v>1585</v>
      </c>
      <c r="B1586" s="35" t="s">
        <v>18</v>
      </c>
      <c r="C1586" s="292">
        <v>45931</v>
      </c>
      <c r="F1586" s="292">
        <v>45931</v>
      </c>
      <c r="G1586" s="4" t="s">
        <v>3415</v>
      </c>
      <c r="H1586" s="4" t="s">
        <v>4101</v>
      </c>
      <c r="I1586" s="155">
        <v>45938</v>
      </c>
      <c r="K1586" s="153">
        <v>30</v>
      </c>
      <c r="L1586" s="4" t="s">
        <v>193</v>
      </c>
      <c r="M1586" s="35" t="s">
        <v>128</v>
      </c>
      <c r="N1586" s="35" t="s">
        <v>23</v>
      </c>
      <c r="O1586" s="3">
        <v>1</v>
      </c>
      <c r="P1586" s="39" t="s">
        <v>3416</v>
      </c>
      <c r="Q1586" s="40">
        <v>4</v>
      </c>
      <c r="R1586" s="4" t="s">
        <v>221</v>
      </c>
      <c r="S1586" s="41">
        <f>RawDataGenPO[[#This Row],[Total price]]/RawDataGenPO[[#This Row],[Qty'']]</f>
        <v>1350</v>
      </c>
      <c r="T1586" s="46">
        <v>5400</v>
      </c>
      <c r="U1586" s="16"/>
      <c r="V1586" s="35" t="s">
        <v>2669</v>
      </c>
      <c r="W1586" s="146" t="s">
        <v>9</v>
      </c>
      <c r="X1586" s="4" t="s">
        <v>4102</v>
      </c>
      <c r="Y1586" s="14">
        <v>45945</v>
      </c>
      <c r="Z1586" s="112"/>
      <c r="AA1586" s="191">
        <f>IF(RawDataGenPO[[#This Row],[Date Gen PO]]="","",RawDataGenPO[[#This Row],[Date recive bill]]-RawDataGenPO[[#This Row],[Date Gen PO]])</f>
        <v>7</v>
      </c>
      <c r="AB1586" s="192" t="str">
        <f>IF(RawDataGenPO[[#This Row],[GRN-PO date (Day)]]&gt;RawDataGenPO[[#This Row],[Lead time delivery (day)]],"over deliverry","Ontime")</f>
        <v>Ontime</v>
      </c>
      <c r="AC1586" s="195"/>
    </row>
    <row r="1587" spans="1:29" ht="28.5" x14ac:dyDescent="0.25">
      <c r="A1587" s="4">
        <f>ROW()-ROW(RawDataGenPO[[#Headers],[No.]])</f>
        <v>1586</v>
      </c>
      <c r="B1587" s="35" t="s">
        <v>18</v>
      </c>
      <c r="C1587" s="292">
        <v>45931</v>
      </c>
      <c r="F1587" s="292">
        <v>45931</v>
      </c>
      <c r="G1587" s="4" t="s">
        <v>3417</v>
      </c>
      <c r="H1587" s="4" t="s">
        <v>4124</v>
      </c>
      <c r="I1587" s="155">
        <v>45938</v>
      </c>
      <c r="J1587" s="66"/>
      <c r="K1587" s="153">
        <v>30</v>
      </c>
      <c r="L1587" s="4" t="s">
        <v>145</v>
      </c>
      <c r="M1587" s="35" t="s">
        <v>30</v>
      </c>
      <c r="N1587" s="35" t="s">
        <v>30</v>
      </c>
      <c r="O1587" s="3">
        <v>1</v>
      </c>
      <c r="P1587" s="39" t="s">
        <v>3418</v>
      </c>
      <c r="Q1587" s="40">
        <v>4</v>
      </c>
      <c r="R1587" s="4" t="s">
        <v>221</v>
      </c>
      <c r="S1587" s="41">
        <f>RawDataGenPO[[#This Row],[Total price]]/RawDataGenPO[[#This Row],[Qty'']]</f>
        <v>1420</v>
      </c>
      <c r="T1587" s="46">
        <v>5680</v>
      </c>
      <c r="U1587" s="16"/>
      <c r="V1587" s="35" t="s">
        <v>150</v>
      </c>
      <c r="W1587" s="146" t="s">
        <v>9</v>
      </c>
      <c r="X1587" s="4" t="s">
        <v>4139</v>
      </c>
      <c r="Y1587" s="14">
        <v>45947</v>
      </c>
      <c r="Z1587" s="112"/>
      <c r="AA1587" s="191">
        <f>IF(RawDataGenPO[[#This Row],[Date Gen PO]]="","",RawDataGenPO[[#This Row],[Date recive bill]]-RawDataGenPO[[#This Row],[Date Gen PO]])</f>
        <v>9</v>
      </c>
      <c r="AB1587" s="192" t="str">
        <f>IF(RawDataGenPO[[#This Row],[GRN-PO date (Day)]]&gt;RawDataGenPO[[#This Row],[Lead time delivery (day)]],"over deliverry","Ontime")</f>
        <v>Ontime</v>
      </c>
      <c r="AC1587" s="195"/>
    </row>
    <row r="1588" spans="1:29" ht="14.25" x14ac:dyDescent="0.25">
      <c r="A1588" s="4">
        <f>ROW()-ROW(RawDataGenPO[[#Headers],[No.]])</f>
        <v>1587</v>
      </c>
      <c r="B1588" s="35" t="s">
        <v>18</v>
      </c>
      <c r="C1588" s="292">
        <v>45932</v>
      </c>
      <c r="F1588" s="292">
        <v>45932</v>
      </c>
      <c r="G1588" s="4" t="s">
        <v>3419</v>
      </c>
      <c r="H1588" s="4" t="s">
        <v>4125</v>
      </c>
      <c r="I1588" s="155">
        <v>45938</v>
      </c>
      <c r="J1588" s="66"/>
      <c r="K1588" s="153">
        <v>60</v>
      </c>
      <c r="L1588" s="4" t="s">
        <v>193</v>
      </c>
      <c r="M1588" s="35" t="s">
        <v>128</v>
      </c>
      <c r="N1588" s="35" t="s">
        <v>37</v>
      </c>
      <c r="O1588" s="3">
        <v>1</v>
      </c>
      <c r="P1588" s="39" t="s">
        <v>3420</v>
      </c>
      <c r="Q1588" s="40">
        <v>1</v>
      </c>
      <c r="R1588" s="4" t="s">
        <v>221</v>
      </c>
      <c r="S1588" s="41">
        <f>RawDataGenPO[[#This Row],[Total price]]/RawDataGenPO[[#This Row],[Qty'']]</f>
        <v>17500</v>
      </c>
      <c r="T1588" s="46">
        <v>17500</v>
      </c>
      <c r="U1588" s="16"/>
      <c r="V1588" s="35" t="s">
        <v>830</v>
      </c>
      <c r="W1588" s="146" t="s">
        <v>9</v>
      </c>
      <c r="X1588" s="4" t="s">
        <v>4184</v>
      </c>
      <c r="Y1588" s="14">
        <v>45954</v>
      </c>
      <c r="Z1588" s="112"/>
      <c r="AA1588" s="191">
        <f>IF(RawDataGenPO[[#This Row],[Date Gen PO]]="","",RawDataGenPO[[#This Row],[Date recive bill]]-RawDataGenPO[[#This Row],[Date Gen PO]])</f>
        <v>16</v>
      </c>
      <c r="AB1588" s="192" t="str">
        <f>IF(RawDataGenPO[[#This Row],[GRN-PO date (Day)]]&gt;RawDataGenPO[[#This Row],[Lead time delivery (day)]],"over deliverry","Ontime")</f>
        <v>Ontime</v>
      </c>
      <c r="AC1588" s="195"/>
    </row>
    <row r="1589" spans="1:29" ht="14.25" x14ac:dyDescent="0.25">
      <c r="A1589" s="4">
        <f>ROW()-ROW(RawDataGenPO[[#Headers],[No.]])</f>
        <v>1588</v>
      </c>
      <c r="B1589" s="35" t="s">
        <v>18</v>
      </c>
      <c r="C1589" s="292">
        <v>45932</v>
      </c>
      <c r="F1589" s="292">
        <v>45932</v>
      </c>
      <c r="G1589" s="4" t="s">
        <v>3419</v>
      </c>
      <c r="H1589" s="4" t="s">
        <v>4125</v>
      </c>
      <c r="I1589" s="155">
        <v>45938</v>
      </c>
      <c r="J1589" s="66"/>
      <c r="K1589" s="153">
        <v>60</v>
      </c>
      <c r="L1589" s="4" t="s">
        <v>193</v>
      </c>
      <c r="M1589" s="35" t="s">
        <v>128</v>
      </c>
      <c r="N1589" s="35" t="s">
        <v>37</v>
      </c>
      <c r="O1589" s="3">
        <v>2</v>
      </c>
      <c r="P1589" s="39" t="s">
        <v>3421</v>
      </c>
      <c r="Q1589" s="40">
        <v>1</v>
      </c>
      <c r="R1589" s="4" t="s">
        <v>221</v>
      </c>
      <c r="S1589" s="41">
        <f>RawDataGenPO[[#This Row],[Total price]]/RawDataGenPO[[#This Row],[Qty'']]</f>
        <v>4500</v>
      </c>
      <c r="T1589" s="46">
        <v>4500</v>
      </c>
      <c r="U1589" s="16"/>
      <c r="V1589" s="35" t="s">
        <v>830</v>
      </c>
      <c r="W1589" s="146" t="s">
        <v>9</v>
      </c>
      <c r="X1589" s="4" t="s">
        <v>4184</v>
      </c>
      <c r="Y1589" s="14">
        <v>45954</v>
      </c>
      <c r="Z1589" s="112"/>
      <c r="AA1589" s="191">
        <f>IF(RawDataGenPO[[#This Row],[Date Gen PO]]="","",RawDataGenPO[[#This Row],[Date recive bill]]-RawDataGenPO[[#This Row],[Date Gen PO]])</f>
        <v>16</v>
      </c>
      <c r="AB1589" s="192" t="str">
        <f>IF(RawDataGenPO[[#This Row],[GRN-PO date (Day)]]&gt;RawDataGenPO[[#This Row],[Lead time delivery (day)]],"over deliverry","Ontime")</f>
        <v>Ontime</v>
      </c>
      <c r="AC1589" s="195"/>
    </row>
    <row r="1590" spans="1:29" ht="14.25" x14ac:dyDescent="0.25">
      <c r="A1590" s="4">
        <f>ROW()-ROW(RawDataGenPO[[#Headers],[No.]])</f>
        <v>1589</v>
      </c>
      <c r="B1590" s="35" t="s">
        <v>18</v>
      </c>
      <c r="C1590" s="292">
        <v>45932</v>
      </c>
      <c r="F1590" s="292">
        <v>45932</v>
      </c>
      <c r="G1590" s="4" t="s">
        <v>3419</v>
      </c>
      <c r="H1590" s="4" t="s">
        <v>4125</v>
      </c>
      <c r="I1590" s="155">
        <v>45938</v>
      </c>
      <c r="J1590" s="66"/>
      <c r="K1590" s="153">
        <v>60</v>
      </c>
      <c r="L1590" s="4" t="s">
        <v>193</v>
      </c>
      <c r="M1590" s="35" t="s">
        <v>128</v>
      </c>
      <c r="N1590" s="35" t="s">
        <v>37</v>
      </c>
      <c r="O1590" s="3">
        <v>3</v>
      </c>
      <c r="P1590" s="39" t="s">
        <v>3422</v>
      </c>
      <c r="Q1590" s="40">
        <v>3</v>
      </c>
      <c r="R1590" s="4" t="s">
        <v>221</v>
      </c>
      <c r="S1590" s="41">
        <f>RawDataGenPO[[#This Row],[Total price]]/RawDataGenPO[[#This Row],[Qty'']]</f>
        <v>1450</v>
      </c>
      <c r="T1590" s="46">
        <v>4350</v>
      </c>
      <c r="U1590" s="16"/>
      <c r="V1590" s="35" t="s">
        <v>830</v>
      </c>
      <c r="W1590" s="146" t="s">
        <v>9</v>
      </c>
      <c r="X1590" s="4" t="s">
        <v>4184</v>
      </c>
      <c r="Y1590" s="14">
        <v>45954</v>
      </c>
      <c r="Z1590" s="112"/>
      <c r="AA1590" s="191">
        <f>IF(RawDataGenPO[[#This Row],[Date Gen PO]]="","",RawDataGenPO[[#This Row],[Date recive bill]]-RawDataGenPO[[#This Row],[Date Gen PO]])</f>
        <v>16</v>
      </c>
      <c r="AB1590" s="192" t="str">
        <f>IF(RawDataGenPO[[#This Row],[GRN-PO date (Day)]]&gt;RawDataGenPO[[#This Row],[Lead time delivery (day)]],"over deliverry","Ontime")</f>
        <v>Ontime</v>
      </c>
      <c r="AC1590" s="195"/>
    </row>
    <row r="1591" spans="1:29" ht="14.25" x14ac:dyDescent="0.25">
      <c r="A1591" s="4">
        <f>ROW()-ROW(RawDataGenPO[[#Headers],[No.]])</f>
        <v>1590</v>
      </c>
      <c r="B1591" s="35" t="s">
        <v>18</v>
      </c>
      <c r="C1591" s="292">
        <v>45932</v>
      </c>
      <c r="F1591" s="292">
        <v>45932</v>
      </c>
      <c r="G1591" s="4" t="s">
        <v>3419</v>
      </c>
      <c r="H1591" s="4" t="s">
        <v>4125</v>
      </c>
      <c r="I1591" s="155">
        <v>45938</v>
      </c>
      <c r="J1591" s="66"/>
      <c r="K1591" s="153">
        <v>60</v>
      </c>
      <c r="L1591" s="4" t="s">
        <v>193</v>
      </c>
      <c r="M1591" s="35" t="s">
        <v>128</v>
      </c>
      <c r="N1591" s="35" t="s">
        <v>37</v>
      </c>
      <c r="O1591" s="3">
        <v>4</v>
      </c>
      <c r="P1591" s="39" t="s">
        <v>3423</v>
      </c>
      <c r="Q1591" s="40">
        <v>1</v>
      </c>
      <c r="R1591" s="4" t="s">
        <v>221</v>
      </c>
      <c r="S1591" s="41">
        <f>RawDataGenPO[[#This Row],[Total price]]/RawDataGenPO[[#This Row],[Qty'']]</f>
        <v>2500</v>
      </c>
      <c r="T1591" s="46">
        <v>2500</v>
      </c>
      <c r="U1591" s="16"/>
      <c r="V1591" s="35" t="s">
        <v>830</v>
      </c>
      <c r="W1591" s="146" t="s">
        <v>9</v>
      </c>
      <c r="X1591" s="4" t="s">
        <v>4184</v>
      </c>
      <c r="Y1591" s="14">
        <v>45954</v>
      </c>
      <c r="Z1591" s="112"/>
      <c r="AA1591" s="191">
        <f>IF(RawDataGenPO[[#This Row],[Date Gen PO]]="","",RawDataGenPO[[#This Row],[Date recive bill]]-RawDataGenPO[[#This Row],[Date Gen PO]])</f>
        <v>16</v>
      </c>
      <c r="AB1591" s="192" t="str">
        <f>IF(RawDataGenPO[[#This Row],[GRN-PO date (Day)]]&gt;RawDataGenPO[[#This Row],[Lead time delivery (day)]],"over deliverry","Ontime")</f>
        <v>Ontime</v>
      </c>
      <c r="AC1591" s="195"/>
    </row>
    <row r="1592" spans="1:29" ht="14.25" x14ac:dyDescent="0.25">
      <c r="A1592" s="4">
        <f>ROW()-ROW(RawDataGenPO[[#Headers],[No.]])</f>
        <v>1591</v>
      </c>
      <c r="B1592" s="35" t="s">
        <v>18</v>
      </c>
      <c r="C1592" s="292">
        <v>45932</v>
      </c>
      <c r="F1592" s="292">
        <v>45932</v>
      </c>
      <c r="G1592" s="4" t="s">
        <v>3419</v>
      </c>
      <c r="H1592" s="4" t="s">
        <v>4125</v>
      </c>
      <c r="I1592" s="155">
        <v>45938</v>
      </c>
      <c r="J1592" s="66"/>
      <c r="K1592" s="153">
        <v>60</v>
      </c>
      <c r="L1592" s="4" t="s">
        <v>193</v>
      </c>
      <c r="M1592" s="35" t="s">
        <v>128</v>
      </c>
      <c r="N1592" s="35" t="s">
        <v>37</v>
      </c>
      <c r="O1592" s="3">
        <v>5</v>
      </c>
      <c r="P1592" s="39" t="s">
        <v>3424</v>
      </c>
      <c r="Q1592" s="40">
        <v>2</v>
      </c>
      <c r="R1592" s="4" t="s">
        <v>221</v>
      </c>
      <c r="S1592" s="41">
        <f>RawDataGenPO[[#This Row],[Total price]]/RawDataGenPO[[#This Row],[Qty'']]</f>
        <v>4500</v>
      </c>
      <c r="T1592" s="46">
        <v>9000</v>
      </c>
      <c r="U1592" s="16"/>
      <c r="V1592" s="35" t="s">
        <v>830</v>
      </c>
      <c r="W1592" s="146" t="s">
        <v>9</v>
      </c>
      <c r="X1592" s="4" t="s">
        <v>4184</v>
      </c>
      <c r="Y1592" s="14">
        <v>45954</v>
      </c>
      <c r="Z1592" s="112"/>
      <c r="AA1592" s="191">
        <f>IF(RawDataGenPO[[#This Row],[Date Gen PO]]="","",RawDataGenPO[[#This Row],[Date recive bill]]-RawDataGenPO[[#This Row],[Date Gen PO]])</f>
        <v>16</v>
      </c>
      <c r="AB1592" s="192" t="str">
        <f>IF(RawDataGenPO[[#This Row],[GRN-PO date (Day)]]&gt;RawDataGenPO[[#This Row],[Lead time delivery (day)]],"over deliverry","Ontime")</f>
        <v>Ontime</v>
      </c>
      <c r="AC1592" s="195"/>
    </row>
    <row r="1593" spans="1:29" ht="14.25" x14ac:dyDescent="0.25">
      <c r="A1593" s="4">
        <f>ROW()-ROW(RawDataGenPO[[#Headers],[No.]])</f>
        <v>1592</v>
      </c>
      <c r="B1593" s="35" t="s">
        <v>18</v>
      </c>
      <c r="C1593" s="292">
        <v>45932</v>
      </c>
      <c r="F1593" s="292">
        <v>45932</v>
      </c>
      <c r="G1593" s="4" t="s">
        <v>3419</v>
      </c>
      <c r="H1593" s="4" t="s">
        <v>4125</v>
      </c>
      <c r="I1593" s="155">
        <v>45938</v>
      </c>
      <c r="J1593" s="66"/>
      <c r="K1593" s="153">
        <v>60</v>
      </c>
      <c r="L1593" s="4" t="s">
        <v>193</v>
      </c>
      <c r="M1593" s="35" t="s">
        <v>128</v>
      </c>
      <c r="N1593" s="35" t="s">
        <v>37</v>
      </c>
      <c r="O1593" s="3">
        <v>6</v>
      </c>
      <c r="P1593" s="39" t="s">
        <v>3425</v>
      </c>
      <c r="Q1593" s="40">
        <v>2</v>
      </c>
      <c r="R1593" s="4" t="s">
        <v>221</v>
      </c>
      <c r="S1593" s="41">
        <f>RawDataGenPO[[#This Row],[Total price]]/RawDataGenPO[[#This Row],[Qty'']]</f>
        <v>950</v>
      </c>
      <c r="T1593" s="46">
        <v>1900</v>
      </c>
      <c r="U1593" s="16"/>
      <c r="V1593" s="35" t="s">
        <v>830</v>
      </c>
      <c r="W1593" s="146" t="s">
        <v>9</v>
      </c>
      <c r="X1593" s="4" t="s">
        <v>4184</v>
      </c>
      <c r="Y1593" s="14">
        <v>45954</v>
      </c>
      <c r="Z1593" s="112"/>
      <c r="AA1593" s="191">
        <f>IF(RawDataGenPO[[#This Row],[Date Gen PO]]="","",RawDataGenPO[[#This Row],[Date recive bill]]-RawDataGenPO[[#This Row],[Date Gen PO]])</f>
        <v>16</v>
      </c>
      <c r="AB1593" s="192" t="str">
        <f>IF(RawDataGenPO[[#This Row],[GRN-PO date (Day)]]&gt;RawDataGenPO[[#This Row],[Lead time delivery (day)]],"over deliverry","Ontime")</f>
        <v>Ontime</v>
      </c>
      <c r="AC1593" s="195"/>
    </row>
    <row r="1594" spans="1:29" ht="14.25" x14ac:dyDescent="0.25">
      <c r="A1594" s="4">
        <f>ROW()-ROW(RawDataGenPO[[#Headers],[No.]])</f>
        <v>1593</v>
      </c>
      <c r="B1594" s="35" t="s">
        <v>18</v>
      </c>
      <c r="C1594" s="292">
        <v>45932</v>
      </c>
      <c r="F1594" s="292">
        <v>45932</v>
      </c>
      <c r="G1594" s="4" t="s">
        <v>3419</v>
      </c>
      <c r="H1594" s="4" t="s">
        <v>4125</v>
      </c>
      <c r="I1594" s="155">
        <v>45938</v>
      </c>
      <c r="J1594" s="66"/>
      <c r="K1594" s="153">
        <v>60</v>
      </c>
      <c r="L1594" s="4" t="s">
        <v>193</v>
      </c>
      <c r="M1594" s="35" t="s">
        <v>128</v>
      </c>
      <c r="N1594" s="35" t="s">
        <v>37</v>
      </c>
      <c r="O1594" s="3">
        <v>7</v>
      </c>
      <c r="P1594" s="39" t="s">
        <v>3426</v>
      </c>
      <c r="Q1594" s="40">
        <v>1</v>
      </c>
      <c r="R1594" s="4" t="s">
        <v>221</v>
      </c>
      <c r="S1594" s="41">
        <f>RawDataGenPO[[#This Row],[Total price]]/RawDataGenPO[[#This Row],[Qty'']]</f>
        <v>950</v>
      </c>
      <c r="T1594" s="46">
        <v>950</v>
      </c>
      <c r="U1594" s="16"/>
      <c r="V1594" s="35" t="s">
        <v>830</v>
      </c>
      <c r="W1594" s="146" t="s">
        <v>9</v>
      </c>
      <c r="X1594" s="4" t="s">
        <v>4184</v>
      </c>
      <c r="Y1594" s="14">
        <v>45954</v>
      </c>
      <c r="Z1594" s="112"/>
      <c r="AA1594" s="191">
        <f>IF(RawDataGenPO[[#This Row],[Date Gen PO]]="","",RawDataGenPO[[#This Row],[Date recive bill]]-RawDataGenPO[[#This Row],[Date Gen PO]])</f>
        <v>16</v>
      </c>
      <c r="AB1594" s="192" t="str">
        <f>IF(RawDataGenPO[[#This Row],[GRN-PO date (Day)]]&gt;RawDataGenPO[[#This Row],[Lead time delivery (day)]],"over deliverry","Ontime")</f>
        <v>Ontime</v>
      </c>
      <c r="AC1594" s="195"/>
    </row>
    <row r="1595" spans="1:29" ht="14.25" x14ac:dyDescent="0.25">
      <c r="A1595" s="4">
        <f>ROW()-ROW(RawDataGenPO[[#Headers],[No.]])</f>
        <v>1594</v>
      </c>
      <c r="B1595" s="35" t="s">
        <v>18</v>
      </c>
      <c r="C1595" s="292">
        <v>45932</v>
      </c>
      <c r="F1595" s="292">
        <v>45932</v>
      </c>
      <c r="G1595" s="4" t="s">
        <v>3419</v>
      </c>
      <c r="H1595" s="4" t="s">
        <v>4125</v>
      </c>
      <c r="I1595" s="155">
        <v>45938</v>
      </c>
      <c r="J1595" s="66"/>
      <c r="K1595" s="153">
        <v>60</v>
      </c>
      <c r="L1595" s="4" t="s">
        <v>193</v>
      </c>
      <c r="M1595" s="35" t="s">
        <v>128</v>
      </c>
      <c r="N1595" s="35" t="s">
        <v>37</v>
      </c>
      <c r="O1595" s="3">
        <v>8</v>
      </c>
      <c r="P1595" s="39" t="s">
        <v>3427</v>
      </c>
      <c r="Q1595" s="40">
        <v>1</v>
      </c>
      <c r="R1595" s="4" t="s">
        <v>221</v>
      </c>
      <c r="S1595" s="41">
        <f>RawDataGenPO[[#This Row],[Total price]]/RawDataGenPO[[#This Row],[Qty'']]</f>
        <v>950</v>
      </c>
      <c r="T1595" s="46">
        <v>950</v>
      </c>
      <c r="U1595" s="16"/>
      <c r="V1595" s="35" t="s">
        <v>830</v>
      </c>
      <c r="W1595" s="146" t="s">
        <v>9</v>
      </c>
      <c r="X1595" s="4" t="s">
        <v>4184</v>
      </c>
      <c r="Y1595" s="14">
        <v>45954</v>
      </c>
      <c r="Z1595" s="112"/>
      <c r="AA1595" s="191">
        <f>IF(RawDataGenPO[[#This Row],[Date Gen PO]]="","",RawDataGenPO[[#This Row],[Date recive bill]]-RawDataGenPO[[#This Row],[Date Gen PO]])</f>
        <v>16</v>
      </c>
      <c r="AB1595" s="192" t="str">
        <f>IF(RawDataGenPO[[#This Row],[GRN-PO date (Day)]]&gt;RawDataGenPO[[#This Row],[Lead time delivery (day)]],"over deliverry","Ontime")</f>
        <v>Ontime</v>
      </c>
      <c r="AC1595" s="195"/>
    </row>
    <row r="1596" spans="1:29" ht="14.25" x14ac:dyDescent="0.25">
      <c r="A1596" s="4">
        <f>ROW()-ROW(RawDataGenPO[[#Headers],[No.]])</f>
        <v>1595</v>
      </c>
      <c r="B1596" s="35" t="s">
        <v>18</v>
      </c>
      <c r="C1596" s="292">
        <v>45932</v>
      </c>
      <c r="F1596" s="292">
        <v>45932</v>
      </c>
      <c r="G1596" s="4" t="s">
        <v>3419</v>
      </c>
      <c r="H1596" s="4" t="s">
        <v>4125</v>
      </c>
      <c r="I1596" s="155">
        <v>45938</v>
      </c>
      <c r="J1596" s="66"/>
      <c r="K1596" s="153">
        <v>60</v>
      </c>
      <c r="L1596" s="4" t="s">
        <v>193</v>
      </c>
      <c r="M1596" s="35" t="s">
        <v>128</v>
      </c>
      <c r="N1596" s="35" t="s">
        <v>37</v>
      </c>
      <c r="O1596" s="3">
        <v>9</v>
      </c>
      <c r="P1596" s="39" t="s">
        <v>3428</v>
      </c>
      <c r="Q1596" s="40">
        <v>1</v>
      </c>
      <c r="R1596" s="4" t="s">
        <v>221</v>
      </c>
      <c r="S1596" s="41">
        <f>RawDataGenPO[[#This Row],[Total price]]/RawDataGenPO[[#This Row],[Qty'']]</f>
        <v>1000</v>
      </c>
      <c r="T1596" s="46">
        <v>1000</v>
      </c>
      <c r="U1596" s="16"/>
      <c r="V1596" s="35" t="s">
        <v>830</v>
      </c>
      <c r="W1596" s="146" t="s">
        <v>9</v>
      </c>
      <c r="X1596" s="4" t="s">
        <v>4184</v>
      </c>
      <c r="Y1596" s="14">
        <v>45954</v>
      </c>
      <c r="Z1596" s="112"/>
      <c r="AA1596" s="191">
        <f>IF(RawDataGenPO[[#This Row],[Date Gen PO]]="","",RawDataGenPO[[#This Row],[Date recive bill]]-RawDataGenPO[[#This Row],[Date Gen PO]])</f>
        <v>16</v>
      </c>
      <c r="AB1596" s="192" t="str">
        <f>IF(RawDataGenPO[[#This Row],[GRN-PO date (Day)]]&gt;RawDataGenPO[[#This Row],[Lead time delivery (day)]],"over deliverry","Ontime")</f>
        <v>Ontime</v>
      </c>
      <c r="AC1596" s="195"/>
    </row>
    <row r="1597" spans="1:29" ht="14.25" x14ac:dyDescent="0.25">
      <c r="A1597" s="4">
        <f>ROW()-ROW(RawDataGenPO[[#Headers],[No.]])</f>
        <v>1596</v>
      </c>
      <c r="B1597" s="35" t="s">
        <v>18</v>
      </c>
      <c r="C1597" s="292">
        <v>45932</v>
      </c>
      <c r="F1597" s="292">
        <v>45932</v>
      </c>
      <c r="G1597" s="4" t="s">
        <v>3419</v>
      </c>
      <c r="H1597" s="4" t="s">
        <v>4125</v>
      </c>
      <c r="I1597" s="155">
        <v>45938</v>
      </c>
      <c r="J1597" s="66"/>
      <c r="K1597" s="153">
        <v>60</v>
      </c>
      <c r="L1597" s="4" t="s">
        <v>193</v>
      </c>
      <c r="M1597" s="35" t="s">
        <v>128</v>
      </c>
      <c r="N1597" s="35" t="s">
        <v>37</v>
      </c>
      <c r="O1597" s="3">
        <v>10</v>
      </c>
      <c r="P1597" s="39" t="s">
        <v>2355</v>
      </c>
      <c r="Q1597" s="40">
        <v>1</v>
      </c>
      <c r="R1597" s="4" t="s">
        <v>221</v>
      </c>
      <c r="S1597" s="41">
        <f>RawDataGenPO[[#This Row],[Total price]]/RawDataGenPO[[#This Row],[Qty'']]</f>
        <v>10000</v>
      </c>
      <c r="T1597" s="46">
        <v>10000</v>
      </c>
      <c r="U1597" s="16"/>
      <c r="V1597" s="35" t="s">
        <v>830</v>
      </c>
      <c r="W1597" s="146" t="s">
        <v>9</v>
      </c>
      <c r="X1597" s="4" t="s">
        <v>4184</v>
      </c>
      <c r="Y1597" s="14">
        <v>45954</v>
      </c>
      <c r="Z1597" s="112"/>
      <c r="AA1597" s="191">
        <f>IF(RawDataGenPO[[#This Row],[Date Gen PO]]="","",RawDataGenPO[[#This Row],[Date recive bill]]-RawDataGenPO[[#This Row],[Date Gen PO]])</f>
        <v>16</v>
      </c>
      <c r="AB1597" s="192" t="str">
        <f>IF(RawDataGenPO[[#This Row],[GRN-PO date (Day)]]&gt;RawDataGenPO[[#This Row],[Lead time delivery (day)]],"over deliverry","Ontime")</f>
        <v>Ontime</v>
      </c>
      <c r="AC1597" s="195"/>
    </row>
    <row r="1598" spans="1:29" ht="14.25" x14ac:dyDescent="0.25">
      <c r="A1598" s="4">
        <f>ROW()-ROW(RawDataGenPO[[#Headers],[No.]])</f>
        <v>1597</v>
      </c>
      <c r="B1598" s="35" t="s">
        <v>18</v>
      </c>
      <c r="C1598" s="292">
        <v>45934</v>
      </c>
      <c r="F1598" s="292">
        <v>45934</v>
      </c>
      <c r="G1598" s="4" t="s">
        <v>3429</v>
      </c>
      <c r="H1598" s="4" t="s">
        <v>4142</v>
      </c>
      <c r="I1598" s="155">
        <v>45948</v>
      </c>
      <c r="J1598" s="66"/>
      <c r="K1598" s="153">
        <v>30</v>
      </c>
      <c r="L1598" s="4" t="s">
        <v>193</v>
      </c>
      <c r="M1598" s="35" t="s">
        <v>154</v>
      </c>
      <c r="N1598" s="35" t="s">
        <v>24</v>
      </c>
      <c r="O1598" s="3">
        <v>1</v>
      </c>
      <c r="P1598" s="39" t="s">
        <v>3430</v>
      </c>
      <c r="Q1598" s="40">
        <v>1</v>
      </c>
      <c r="R1598" s="4" t="s">
        <v>221</v>
      </c>
      <c r="S1598" s="41">
        <f>RawDataGenPO[[#This Row],[Total price]]/RawDataGenPO[[#This Row],[Qty'']]</f>
        <v>4000</v>
      </c>
      <c r="T1598" s="46">
        <v>4000</v>
      </c>
      <c r="U1598" s="16"/>
      <c r="V1598" s="35" t="s">
        <v>3194</v>
      </c>
      <c r="W1598" s="146" t="s">
        <v>9</v>
      </c>
      <c r="X1598" s="4" t="s">
        <v>4143</v>
      </c>
      <c r="Y1598" s="14">
        <v>45950</v>
      </c>
      <c r="Z1598" s="112"/>
      <c r="AA1598" s="191">
        <f>IF(RawDataGenPO[[#This Row],[Date Gen PO]]="","",RawDataGenPO[[#This Row],[Date recive bill]]-RawDataGenPO[[#This Row],[Date Gen PO]])</f>
        <v>2</v>
      </c>
      <c r="AB1598" s="192" t="str">
        <f>IF(RawDataGenPO[[#This Row],[GRN-PO date (Day)]]&gt;RawDataGenPO[[#This Row],[Lead time delivery (day)]],"over deliverry","Ontime")</f>
        <v>Ontime</v>
      </c>
      <c r="AC1598" s="195"/>
    </row>
    <row r="1599" spans="1:29" ht="14.25" x14ac:dyDescent="0.25">
      <c r="A1599" s="4">
        <f>ROW()-ROW(RawDataGenPO[[#Headers],[No.]])</f>
        <v>1598</v>
      </c>
      <c r="B1599" s="35" t="s">
        <v>18</v>
      </c>
      <c r="C1599" s="292">
        <v>45934</v>
      </c>
      <c r="F1599" s="292">
        <v>45934</v>
      </c>
      <c r="G1599" s="4" t="s">
        <v>3429</v>
      </c>
      <c r="H1599" s="4" t="s">
        <v>4142</v>
      </c>
      <c r="I1599" s="155">
        <v>45948</v>
      </c>
      <c r="J1599" s="66"/>
      <c r="K1599" s="153">
        <v>30</v>
      </c>
      <c r="L1599" s="4" t="s">
        <v>193</v>
      </c>
      <c r="M1599" s="35" t="s">
        <v>154</v>
      </c>
      <c r="N1599" s="35" t="s">
        <v>24</v>
      </c>
      <c r="O1599" s="3">
        <v>2</v>
      </c>
      <c r="P1599" s="39" t="s">
        <v>3431</v>
      </c>
      <c r="Q1599" s="40">
        <v>1</v>
      </c>
      <c r="R1599" s="4" t="s">
        <v>221</v>
      </c>
      <c r="S1599" s="41">
        <f>RawDataGenPO[[#This Row],[Total price]]/RawDataGenPO[[#This Row],[Qty'']]</f>
        <v>650</v>
      </c>
      <c r="T1599" s="46">
        <v>650</v>
      </c>
      <c r="U1599" s="16"/>
      <c r="V1599" s="35" t="s">
        <v>3194</v>
      </c>
      <c r="W1599" s="146" t="s">
        <v>9</v>
      </c>
      <c r="X1599" s="4" t="s">
        <v>4143</v>
      </c>
      <c r="Y1599" s="14">
        <v>45950</v>
      </c>
      <c r="Z1599" s="112"/>
      <c r="AA1599" s="191">
        <f>IF(RawDataGenPO[[#This Row],[Date Gen PO]]="","",RawDataGenPO[[#This Row],[Date recive bill]]-RawDataGenPO[[#This Row],[Date Gen PO]])</f>
        <v>2</v>
      </c>
      <c r="AB1599" s="192" t="str">
        <f>IF(RawDataGenPO[[#This Row],[GRN-PO date (Day)]]&gt;RawDataGenPO[[#This Row],[Lead time delivery (day)]],"over deliverry","Ontime")</f>
        <v>Ontime</v>
      </c>
      <c r="AC1599" s="195"/>
    </row>
    <row r="1600" spans="1:29" ht="99.75" x14ac:dyDescent="0.25">
      <c r="A1600" s="4">
        <f>ROW()-ROW(RawDataGenPO[[#Headers],[No.]])</f>
        <v>1599</v>
      </c>
      <c r="B1600" s="35" t="s">
        <v>18</v>
      </c>
      <c r="C1600" s="292">
        <v>45938</v>
      </c>
      <c r="F1600" s="292">
        <v>45938</v>
      </c>
      <c r="G1600" s="4" t="s">
        <v>3432</v>
      </c>
      <c r="H1600" s="4" t="s">
        <v>4144</v>
      </c>
      <c r="I1600" s="155">
        <v>45950</v>
      </c>
      <c r="J1600" s="66"/>
      <c r="K1600" s="153">
        <v>60</v>
      </c>
      <c r="L1600" s="4" t="s">
        <v>193</v>
      </c>
      <c r="M1600" s="35" t="s">
        <v>128</v>
      </c>
      <c r="N1600" s="35" t="s">
        <v>80</v>
      </c>
      <c r="O1600" s="3">
        <v>1</v>
      </c>
      <c r="P1600" s="39" t="s">
        <v>3433</v>
      </c>
      <c r="Q1600" s="40">
        <v>2</v>
      </c>
      <c r="R1600" s="4" t="s">
        <v>1776</v>
      </c>
      <c r="S1600" s="41">
        <f>RawDataGenPO[[#This Row],[Total price]]/RawDataGenPO[[#This Row],[Qty'']]</f>
        <v>9500</v>
      </c>
      <c r="T1600" s="46">
        <v>19000</v>
      </c>
      <c r="U1600" s="16"/>
      <c r="V1600" s="35" t="s">
        <v>235</v>
      </c>
      <c r="W1600" s="146" t="s">
        <v>9</v>
      </c>
      <c r="X1600" s="4" t="s">
        <v>4186</v>
      </c>
      <c r="Y1600" s="14">
        <v>45957</v>
      </c>
      <c r="Z1600" s="112"/>
      <c r="AA1600" s="191">
        <f>IF(RawDataGenPO[[#This Row],[Date Gen PO]]="","",RawDataGenPO[[#This Row],[Date recive bill]]-RawDataGenPO[[#This Row],[Date Gen PO]])</f>
        <v>7</v>
      </c>
      <c r="AB1600" s="192" t="str">
        <f>IF(RawDataGenPO[[#This Row],[GRN-PO date (Day)]]&gt;RawDataGenPO[[#This Row],[Lead time delivery (day)]],"over deliverry","Ontime")</f>
        <v>Ontime</v>
      </c>
      <c r="AC1600" s="195"/>
    </row>
    <row r="1601" spans="1:29" ht="14.25" x14ac:dyDescent="0.25">
      <c r="A1601" s="4">
        <f>ROW()-ROW(RawDataGenPO[[#Headers],[No.]])</f>
        <v>1600</v>
      </c>
      <c r="B1601" s="35" t="s">
        <v>18</v>
      </c>
      <c r="C1601" s="292">
        <v>45938</v>
      </c>
      <c r="F1601" s="292">
        <v>45938</v>
      </c>
      <c r="G1601" s="4" t="s">
        <v>3432</v>
      </c>
      <c r="H1601" s="4" t="s">
        <v>4144</v>
      </c>
      <c r="I1601" s="155">
        <v>45950</v>
      </c>
      <c r="J1601" s="66"/>
      <c r="K1601" s="153">
        <v>60</v>
      </c>
      <c r="L1601" s="4" t="s">
        <v>193</v>
      </c>
      <c r="M1601" s="35" t="s">
        <v>128</v>
      </c>
      <c r="N1601" s="35" t="s">
        <v>80</v>
      </c>
      <c r="O1601" s="3">
        <v>2</v>
      </c>
      <c r="P1601" s="39" t="s">
        <v>3434</v>
      </c>
      <c r="Q1601" s="40">
        <v>2</v>
      </c>
      <c r="R1601" s="4" t="s">
        <v>1776</v>
      </c>
      <c r="S1601" s="41">
        <f>RawDataGenPO[[#This Row],[Total price]]/RawDataGenPO[[#This Row],[Qty'']]</f>
        <v>475</v>
      </c>
      <c r="T1601" s="46">
        <v>950</v>
      </c>
      <c r="U1601" s="16"/>
      <c r="V1601" s="35" t="s">
        <v>235</v>
      </c>
      <c r="W1601" s="146" t="s">
        <v>9</v>
      </c>
      <c r="X1601" s="4" t="s">
        <v>4186</v>
      </c>
      <c r="Y1601" s="14">
        <v>45957</v>
      </c>
      <c r="Z1601" s="112"/>
      <c r="AA1601" s="191">
        <f>IF(RawDataGenPO[[#This Row],[Date Gen PO]]="","",RawDataGenPO[[#This Row],[Date recive bill]]-RawDataGenPO[[#This Row],[Date Gen PO]])</f>
        <v>7</v>
      </c>
      <c r="AB1601" s="192" t="str">
        <f>IF(RawDataGenPO[[#This Row],[GRN-PO date (Day)]]&gt;RawDataGenPO[[#This Row],[Lead time delivery (day)]],"over deliverry","Ontime")</f>
        <v>Ontime</v>
      </c>
      <c r="AC1601" s="195"/>
    </row>
    <row r="1602" spans="1:29" ht="14.25" x14ac:dyDescent="0.25">
      <c r="A1602" s="4">
        <f>ROW()-ROW(RawDataGenPO[[#Headers],[No.]])</f>
        <v>1601</v>
      </c>
      <c r="B1602" s="35" t="s">
        <v>18</v>
      </c>
      <c r="C1602" s="292">
        <v>45938</v>
      </c>
      <c r="F1602" s="292">
        <v>45938</v>
      </c>
      <c r="G1602" s="4" t="s">
        <v>3432</v>
      </c>
      <c r="H1602" s="4" t="s">
        <v>4144</v>
      </c>
      <c r="I1602" s="155">
        <v>45950</v>
      </c>
      <c r="J1602" s="66"/>
      <c r="K1602" s="153">
        <v>60</v>
      </c>
      <c r="L1602" s="4" t="s">
        <v>193</v>
      </c>
      <c r="M1602" s="35" t="s">
        <v>128</v>
      </c>
      <c r="N1602" s="35" t="s">
        <v>80</v>
      </c>
      <c r="O1602" s="3">
        <v>3</v>
      </c>
      <c r="P1602" s="39" t="s">
        <v>3435</v>
      </c>
      <c r="Q1602" s="40">
        <v>2</v>
      </c>
      <c r="R1602" s="4" t="s">
        <v>1776</v>
      </c>
      <c r="S1602" s="41">
        <f>RawDataGenPO[[#This Row],[Total price]]/RawDataGenPO[[#This Row],[Qty'']]</f>
        <v>2000</v>
      </c>
      <c r="T1602" s="46">
        <v>4000</v>
      </c>
      <c r="U1602" s="16"/>
      <c r="V1602" s="35" t="s">
        <v>235</v>
      </c>
      <c r="W1602" s="146" t="s">
        <v>9</v>
      </c>
      <c r="X1602" s="4" t="s">
        <v>4186</v>
      </c>
      <c r="Y1602" s="14">
        <v>45957</v>
      </c>
      <c r="Z1602" s="112"/>
      <c r="AA1602" s="191">
        <f>IF(RawDataGenPO[[#This Row],[Date Gen PO]]="","",RawDataGenPO[[#This Row],[Date recive bill]]-RawDataGenPO[[#This Row],[Date Gen PO]])</f>
        <v>7</v>
      </c>
      <c r="AB1602" s="192" t="str">
        <f>IF(RawDataGenPO[[#This Row],[GRN-PO date (Day)]]&gt;RawDataGenPO[[#This Row],[Lead time delivery (day)]],"over deliverry","Ontime")</f>
        <v>Ontime</v>
      </c>
      <c r="AC1602" s="195"/>
    </row>
    <row r="1603" spans="1:29" ht="14.25" x14ac:dyDescent="0.25">
      <c r="A1603" s="4">
        <f>ROW()-ROW(RawDataGenPO[[#Headers],[No.]])</f>
        <v>1602</v>
      </c>
      <c r="B1603" s="35" t="s">
        <v>18</v>
      </c>
      <c r="C1603" s="292">
        <v>45938</v>
      </c>
      <c r="F1603" s="292">
        <v>45938</v>
      </c>
      <c r="G1603" s="4" t="s">
        <v>3432</v>
      </c>
      <c r="H1603" s="4" t="s">
        <v>4144</v>
      </c>
      <c r="I1603" s="155">
        <v>45950</v>
      </c>
      <c r="J1603" s="66"/>
      <c r="K1603" s="153">
        <v>60</v>
      </c>
      <c r="L1603" s="4" t="s">
        <v>193</v>
      </c>
      <c r="M1603" s="35" t="s">
        <v>128</v>
      </c>
      <c r="N1603" s="35" t="s">
        <v>80</v>
      </c>
      <c r="O1603" s="3">
        <v>4</v>
      </c>
      <c r="P1603" s="39" t="s">
        <v>688</v>
      </c>
      <c r="Q1603" s="40">
        <v>1</v>
      </c>
      <c r="R1603" s="4" t="s">
        <v>3436</v>
      </c>
      <c r="S1603" s="41">
        <f>RawDataGenPO[[#This Row],[Total price]]/RawDataGenPO[[#This Row],[Qty'']]</f>
        <v>2400</v>
      </c>
      <c r="T1603" s="46">
        <v>2400</v>
      </c>
      <c r="U1603" s="16"/>
      <c r="V1603" s="35" t="s">
        <v>235</v>
      </c>
      <c r="W1603" s="146" t="s">
        <v>9</v>
      </c>
      <c r="X1603" s="4" t="s">
        <v>4187</v>
      </c>
      <c r="Y1603" s="14">
        <v>45957</v>
      </c>
      <c r="Z1603" s="112"/>
      <c r="AA1603" s="191">
        <f>IF(RawDataGenPO[[#This Row],[Date Gen PO]]="","",RawDataGenPO[[#This Row],[Date recive bill]]-RawDataGenPO[[#This Row],[Date Gen PO]])</f>
        <v>7</v>
      </c>
      <c r="AB1603" s="192" t="str">
        <f>IF(RawDataGenPO[[#This Row],[GRN-PO date (Day)]]&gt;RawDataGenPO[[#This Row],[Lead time delivery (day)]],"over deliverry","Ontime")</f>
        <v>Ontime</v>
      </c>
      <c r="AC1603" s="195"/>
    </row>
    <row r="1604" spans="1:29" ht="42.75" x14ac:dyDescent="0.25">
      <c r="A1604" s="4">
        <f>ROW()-ROW(RawDataGenPO[[#Headers],[No.]])</f>
        <v>1603</v>
      </c>
      <c r="B1604" s="35" t="s">
        <v>18</v>
      </c>
      <c r="C1604" s="292">
        <v>45938</v>
      </c>
      <c r="F1604" s="292">
        <v>45938</v>
      </c>
      <c r="G1604" s="292" t="s">
        <v>3437</v>
      </c>
      <c r="H1604" s="4" t="s">
        <v>4145</v>
      </c>
      <c r="I1604" s="155">
        <v>45950</v>
      </c>
      <c r="J1604" s="66"/>
      <c r="K1604" s="153">
        <v>60</v>
      </c>
      <c r="L1604" s="4" t="s">
        <v>145</v>
      </c>
      <c r="M1604" s="35" t="s">
        <v>30</v>
      </c>
      <c r="N1604" s="35" t="s">
        <v>30</v>
      </c>
      <c r="O1604" s="3">
        <v>1</v>
      </c>
      <c r="P1604" s="39" t="s">
        <v>3438</v>
      </c>
      <c r="Q1604" s="40">
        <v>5</v>
      </c>
      <c r="R1604" s="4" t="s">
        <v>295</v>
      </c>
      <c r="S1604" s="41">
        <f>RawDataGenPO[[#This Row],[Total price]]/RawDataGenPO[[#This Row],[Qty'']]</f>
        <v>1160.75</v>
      </c>
      <c r="T1604" s="46">
        <v>5803.75</v>
      </c>
      <c r="U1604" s="16"/>
      <c r="V1604" s="35" t="s">
        <v>2798</v>
      </c>
      <c r="W1604" s="146" t="s">
        <v>9</v>
      </c>
      <c r="X1604" s="4" t="s">
        <v>4261</v>
      </c>
      <c r="Y1604" s="14">
        <v>45976</v>
      </c>
      <c r="Z1604" s="112"/>
      <c r="AA1604" s="191">
        <f>IF(RawDataGenPO[[#This Row],[Date Gen PO]]="","",RawDataGenPO[[#This Row],[Date recive bill]]-RawDataGenPO[[#This Row],[Date Gen PO]])</f>
        <v>26</v>
      </c>
      <c r="AB1604" s="192" t="str">
        <f>IF(RawDataGenPO[[#This Row],[GRN-PO date (Day)]]&gt;RawDataGenPO[[#This Row],[Lead time delivery (day)]],"over deliverry","Ontime")</f>
        <v>Ontime</v>
      </c>
      <c r="AC1604" s="195"/>
    </row>
    <row r="1605" spans="1:29" ht="28.5" x14ac:dyDescent="0.25">
      <c r="A1605" s="4">
        <f>ROW()-ROW(RawDataGenPO[[#Headers],[No.]])</f>
        <v>1604</v>
      </c>
      <c r="B1605" s="35" t="s">
        <v>18</v>
      </c>
      <c r="C1605" s="292">
        <v>45938</v>
      </c>
      <c r="F1605" s="292">
        <v>45938</v>
      </c>
      <c r="G1605" s="4" t="s">
        <v>3439</v>
      </c>
      <c r="H1605" s="4" t="s">
        <v>4146</v>
      </c>
      <c r="I1605" s="155">
        <v>45950</v>
      </c>
      <c r="J1605" s="66"/>
      <c r="K1605" s="153">
        <v>100</v>
      </c>
      <c r="L1605" s="4" t="s">
        <v>489</v>
      </c>
      <c r="M1605" s="35" t="s">
        <v>479</v>
      </c>
      <c r="N1605" s="35" t="s">
        <v>22</v>
      </c>
      <c r="O1605" s="3">
        <v>1</v>
      </c>
      <c r="P1605" s="39" t="s">
        <v>3440</v>
      </c>
      <c r="Q1605" s="40">
        <v>1</v>
      </c>
      <c r="R1605" s="4" t="s">
        <v>1776</v>
      </c>
      <c r="S1605" s="41">
        <f>RawDataGenPO[[#This Row],[Total price]]/RawDataGenPO[[#This Row],[Qty'']]</f>
        <v>2950</v>
      </c>
      <c r="T1605" s="46">
        <v>2950</v>
      </c>
      <c r="U1605" s="16"/>
      <c r="V1605" s="35" t="s">
        <v>4147</v>
      </c>
      <c r="W1605" s="146" t="s">
        <v>9</v>
      </c>
      <c r="X1605" s="4" t="s">
        <v>4505</v>
      </c>
      <c r="Y1605" s="14">
        <v>46007</v>
      </c>
      <c r="Z1605" s="112"/>
      <c r="AA1605" s="191">
        <f>IF(RawDataGenPO[[#This Row],[Date Gen PO]]="","",RawDataGenPO[[#This Row],[Date recive bill]]-RawDataGenPO[[#This Row],[Date Gen PO]])</f>
        <v>57</v>
      </c>
      <c r="AB1605" s="192" t="str">
        <f>IF(RawDataGenPO[[#This Row],[GRN-PO date (Day)]]&gt;RawDataGenPO[[#This Row],[Lead time delivery (day)]],"over deliverry","Ontime")</f>
        <v>Ontime</v>
      </c>
      <c r="AC1605" s="195"/>
    </row>
    <row r="1606" spans="1:29" ht="71.25" x14ac:dyDescent="0.25">
      <c r="A1606" s="4">
        <f>ROW()-ROW(RawDataGenPO[[#Headers],[No.]])</f>
        <v>1605</v>
      </c>
      <c r="B1606" s="35" t="s">
        <v>18</v>
      </c>
      <c r="C1606" s="292">
        <v>45938</v>
      </c>
      <c r="F1606" s="292">
        <v>45938</v>
      </c>
      <c r="G1606" s="4" t="s">
        <v>3439</v>
      </c>
      <c r="H1606" s="4" t="s">
        <v>4146</v>
      </c>
      <c r="I1606" s="155">
        <v>45950</v>
      </c>
      <c r="J1606" s="66"/>
      <c r="K1606" s="153">
        <v>100</v>
      </c>
      <c r="L1606" s="4" t="s">
        <v>489</v>
      </c>
      <c r="M1606" s="35" t="s">
        <v>479</v>
      </c>
      <c r="N1606" s="35" t="s">
        <v>22</v>
      </c>
      <c r="O1606" s="3">
        <v>2</v>
      </c>
      <c r="P1606" s="39" t="s">
        <v>3441</v>
      </c>
      <c r="Q1606" s="40">
        <v>1</v>
      </c>
      <c r="R1606" s="4" t="s">
        <v>1776</v>
      </c>
      <c r="S1606" s="41">
        <f>RawDataGenPO[[#This Row],[Total price]]/RawDataGenPO[[#This Row],[Qty'']]</f>
        <v>4900</v>
      </c>
      <c r="T1606" s="46">
        <v>4900</v>
      </c>
      <c r="U1606" s="16"/>
      <c r="V1606" s="35" t="s">
        <v>4147</v>
      </c>
      <c r="W1606" s="146" t="s">
        <v>9</v>
      </c>
      <c r="X1606" s="4" t="s">
        <v>4504</v>
      </c>
      <c r="Y1606" s="14">
        <v>46007</v>
      </c>
      <c r="Z1606" s="112"/>
      <c r="AA1606" s="191">
        <f>IF(RawDataGenPO[[#This Row],[Date Gen PO]]="","",RawDataGenPO[[#This Row],[Date recive bill]]-RawDataGenPO[[#This Row],[Date Gen PO]])</f>
        <v>57</v>
      </c>
      <c r="AB1606" s="192" t="str">
        <f>IF(RawDataGenPO[[#This Row],[GRN-PO date (Day)]]&gt;RawDataGenPO[[#This Row],[Lead time delivery (day)]],"over deliverry","Ontime")</f>
        <v>Ontime</v>
      </c>
      <c r="AC1606" s="195"/>
    </row>
    <row r="1607" spans="1:29" ht="71.25" x14ac:dyDescent="0.25">
      <c r="A1607" s="4">
        <f>ROW()-ROW(RawDataGenPO[[#Headers],[No.]])</f>
        <v>1606</v>
      </c>
      <c r="B1607" s="35" t="s">
        <v>18</v>
      </c>
      <c r="C1607" s="292">
        <v>45938</v>
      </c>
      <c r="F1607" s="292">
        <v>45938</v>
      </c>
      <c r="G1607" s="4" t="s">
        <v>3442</v>
      </c>
      <c r="H1607" s="4" t="s">
        <v>4148</v>
      </c>
      <c r="I1607" s="155">
        <v>45950</v>
      </c>
      <c r="J1607" s="66"/>
      <c r="K1607" s="153">
        <v>60</v>
      </c>
      <c r="L1607" s="4" t="s">
        <v>489</v>
      </c>
      <c r="M1607" s="35" t="s">
        <v>479</v>
      </c>
      <c r="N1607" s="35" t="s">
        <v>22</v>
      </c>
      <c r="O1607" s="3">
        <v>1</v>
      </c>
      <c r="P1607" s="39" t="s">
        <v>3443</v>
      </c>
      <c r="Q1607" s="40">
        <v>1</v>
      </c>
      <c r="R1607" s="4" t="s">
        <v>3436</v>
      </c>
      <c r="S1607" s="41">
        <f>RawDataGenPO[[#This Row],[Total price]]/RawDataGenPO[[#This Row],[Qty'']]</f>
        <v>18000</v>
      </c>
      <c r="T1607" s="46">
        <v>18000</v>
      </c>
      <c r="U1607" s="16"/>
      <c r="V1607" s="35" t="s">
        <v>888</v>
      </c>
      <c r="W1607" s="146" t="s">
        <v>9</v>
      </c>
      <c r="X1607" s="4" t="s">
        <v>4509</v>
      </c>
      <c r="Y1607" s="14">
        <v>46009</v>
      </c>
      <c r="Z1607" s="112"/>
      <c r="AA1607" s="191">
        <f>IF(RawDataGenPO[[#This Row],[Date Gen PO]]="","",RawDataGenPO[[#This Row],[Date recive bill]]-RawDataGenPO[[#This Row],[Date Gen PO]])</f>
        <v>59</v>
      </c>
      <c r="AB1607" s="192" t="str">
        <f>IF(RawDataGenPO[[#This Row],[GRN-PO date (Day)]]&gt;RawDataGenPO[[#This Row],[Lead time delivery (day)]],"over deliverry","Ontime")</f>
        <v>Ontime</v>
      </c>
      <c r="AC1607" s="195"/>
    </row>
    <row r="1608" spans="1:29" ht="14.25" x14ac:dyDescent="0.25">
      <c r="A1608" s="4">
        <f>ROW()-ROW(RawDataGenPO[[#Headers],[No.]])</f>
        <v>1607</v>
      </c>
      <c r="B1608" s="35" t="s">
        <v>18</v>
      </c>
      <c r="C1608" s="292">
        <v>45938</v>
      </c>
      <c r="F1608" s="292">
        <v>45938</v>
      </c>
      <c r="G1608" s="4" t="s">
        <v>3444</v>
      </c>
      <c r="H1608" s="4" t="s">
        <v>4149</v>
      </c>
      <c r="I1608" s="155">
        <v>45950</v>
      </c>
      <c r="J1608" s="66"/>
      <c r="K1608" s="153">
        <v>60</v>
      </c>
      <c r="L1608" s="4" t="s">
        <v>1273</v>
      </c>
      <c r="M1608" s="35" t="s">
        <v>30</v>
      </c>
      <c r="N1608" s="35" t="s">
        <v>30</v>
      </c>
      <c r="O1608" s="3">
        <v>1</v>
      </c>
      <c r="P1608" s="39" t="s">
        <v>3445</v>
      </c>
      <c r="Q1608" s="40">
        <v>10</v>
      </c>
      <c r="R1608" s="4" t="s">
        <v>221</v>
      </c>
      <c r="S1608" s="41">
        <f>RawDataGenPO[[#This Row],[Total price]]/RawDataGenPO[[#This Row],[Qty'']]</f>
        <v>900</v>
      </c>
      <c r="T1608" s="46">
        <v>9000</v>
      </c>
      <c r="U1608" s="16"/>
      <c r="V1608" s="35" t="s">
        <v>1378</v>
      </c>
      <c r="W1608" s="146" t="s">
        <v>9</v>
      </c>
      <c r="X1608" s="4" t="s">
        <v>4214</v>
      </c>
      <c r="Y1608" s="14">
        <v>45967</v>
      </c>
      <c r="Z1608" s="112"/>
      <c r="AA1608" s="191">
        <f>IF(RawDataGenPO[[#This Row],[Date Gen PO]]="","",RawDataGenPO[[#This Row],[Date recive bill]]-RawDataGenPO[[#This Row],[Date Gen PO]])</f>
        <v>17</v>
      </c>
      <c r="AB1608" s="192" t="str">
        <f>IF(RawDataGenPO[[#This Row],[GRN-PO date (Day)]]&gt;RawDataGenPO[[#This Row],[Lead time delivery (day)]],"over deliverry","Ontime")</f>
        <v>Ontime</v>
      </c>
      <c r="AC1608" s="195"/>
    </row>
    <row r="1609" spans="1:29" ht="14.25" x14ac:dyDescent="0.25">
      <c r="A1609" s="4">
        <f>ROW()-ROW(RawDataGenPO[[#Headers],[No.]])</f>
        <v>1608</v>
      </c>
      <c r="B1609" s="35" t="s">
        <v>18</v>
      </c>
      <c r="C1609" s="292">
        <v>45938</v>
      </c>
      <c r="F1609" s="292">
        <v>45938</v>
      </c>
      <c r="G1609" s="4" t="s">
        <v>3446</v>
      </c>
      <c r="H1609" s="4" t="s">
        <v>4150</v>
      </c>
      <c r="I1609" s="155">
        <v>45948</v>
      </c>
      <c r="J1609" s="66"/>
      <c r="K1609" s="153">
        <v>30</v>
      </c>
      <c r="L1609" s="4" t="s">
        <v>1273</v>
      </c>
      <c r="M1609" s="35" t="s">
        <v>30</v>
      </c>
      <c r="N1609" s="35" t="s">
        <v>30</v>
      </c>
      <c r="O1609" s="3">
        <v>1</v>
      </c>
      <c r="P1609" s="39" t="s">
        <v>3447</v>
      </c>
      <c r="Q1609" s="40">
        <v>25</v>
      </c>
      <c r="R1609" s="4" t="s">
        <v>221</v>
      </c>
      <c r="S1609" s="41">
        <f>RawDataGenPO[[#This Row],[Total price]]/RawDataGenPO[[#This Row],[Qty'']]</f>
        <v>48</v>
      </c>
      <c r="T1609" s="46">
        <v>1200</v>
      </c>
      <c r="U1609" s="16"/>
      <c r="V1609" s="35" t="s">
        <v>380</v>
      </c>
      <c r="W1609" s="146" t="s">
        <v>9</v>
      </c>
      <c r="X1609" s="4" t="s">
        <v>4183</v>
      </c>
      <c r="Y1609" s="14">
        <v>45954</v>
      </c>
      <c r="Z1609" s="112"/>
      <c r="AA1609" s="191">
        <f>IF(RawDataGenPO[[#This Row],[Date Gen PO]]="","",RawDataGenPO[[#This Row],[Date recive bill]]-RawDataGenPO[[#This Row],[Date Gen PO]])</f>
        <v>6</v>
      </c>
      <c r="AB1609" s="192" t="str">
        <f>IF(RawDataGenPO[[#This Row],[GRN-PO date (Day)]]&gt;RawDataGenPO[[#This Row],[Lead time delivery (day)]],"over deliverry","Ontime")</f>
        <v>Ontime</v>
      </c>
      <c r="AC1609" s="195"/>
    </row>
    <row r="1610" spans="1:29" ht="14.25" x14ac:dyDescent="0.25">
      <c r="A1610" s="4">
        <f>ROW()-ROW(RawDataGenPO[[#Headers],[No.]])</f>
        <v>1609</v>
      </c>
      <c r="B1610" s="35" t="s">
        <v>18</v>
      </c>
      <c r="C1610" s="292">
        <v>45938</v>
      </c>
      <c r="F1610" s="292">
        <v>45938</v>
      </c>
      <c r="G1610" s="4" t="s">
        <v>3446</v>
      </c>
      <c r="H1610" s="4" t="s">
        <v>4150</v>
      </c>
      <c r="I1610" s="155">
        <v>45948</v>
      </c>
      <c r="J1610" s="66"/>
      <c r="K1610" s="153">
        <v>30</v>
      </c>
      <c r="L1610" s="4" t="s">
        <v>1273</v>
      </c>
      <c r="M1610" s="35" t="s">
        <v>30</v>
      </c>
      <c r="N1610" s="35" t="s">
        <v>30</v>
      </c>
      <c r="O1610" s="3">
        <v>2</v>
      </c>
      <c r="P1610" s="39" t="s">
        <v>3448</v>
      </c>
      <c r="Q1610" s="40">
        <v>25</v>
      </c>
      <c r="R1610" s="4" t="s">
        <v>221</v>
      </c>
      <c r="S1610" s="41">
        <f>RawDataGenPO[[#This Row],[Total price]]/RawDataGenPO[[#This Row],[Qty'']]</f>
        <v>70</v>
      </c>
      <c r="T1610" s="46">
        <v>1750</v>
      </c>
      <c r="U1610" s="16"/>
      <c r="V1610" s="35" t="s">
        <v>380</v>
      </c>
      <c r="W1610" s="146" t="s">
        <v>9</v>
      </c>
      <c r="X1610" s="4" t="s">
        <v>4183</v>
      </c>
      <c r="Y1610" s="14">
        <v>45954</v>
      </c>
      <c r="Z1610" s="112"/>
      <c r="AA1610" s="191">
        <f>IF(RawDataGenPO[[#This Row],[Date Gen PO]]="","",RawDataGenPO[[#This Row],[Date recive bill]]-RawDataGenPO[[#This Row],[Date Gen PO]])</f>
        <v>6</v>
      </c>
      <c r="AB1610" s="192" t="str">
        <f>IF(RawDataGenPO[[#This Row],[GRN-PO date (Day)]]&gt;RawDataGenPO[[#This Row],[Lead time delivery (day)]],"over deliverry","Ontime")</f>
        <v>Ontime</v>
      </c>
      <c r="AC1610" s="195"/>
    </row>
    <row r="1611" spans="1:29" ht="14.25" x14ac:dyDescent="0.25">
      <c r="A1611" s="4">
        <f>ROW()-ROW(RawDataGenPO[[#Headers],[No.]])</f>
        <v>1610</v>
      </c>
      <c r="B1611" s="35" t="s">
        <v>18</v>
      </c>
      <c r="C1611" s="292">
        <v>45938</v>
      </c>
      <c r="F1611" s="292">
        <v>45938</v>
      </c>
      <c r="G1611" s="4" t="s">
        <v>3446</v>
      </c>
      <c r="H1611" s="4" t="s">
        <v>4150</v>
      </c>
      <c r="I1611" s="155">
        <v>45948</v>
      </c>
      <c r="J1611" s="66"/>
      <c r="K1611" s="153">
        <v>30</v>
      </c>
      <c r="L1611" s="4" t="s">
        <v>1273</v>
      </c>
      <c r="M1611" s="35" t="s">
        <v>30</v>
      </c>
      <c r="N1611" s="35" t="s">
        <v>30</v>
      </c>
      <c r="O1611" s="3">
        <v>3</v>
      </c>
      <c r="P1611" s="39" t="s">
        <v>3449</v>
      </c>
      <c r="Q1611" s="40">
        <v>6</v>
      </c>
      <c r="R1611" s="4" t="s">
        <v>221</v>
      </c>
      <c r="S1611" s="41">
        <f>RawDataGenPO[[#This Row],[Total price]]/RawDataGenPO[[#This Row],[Qty'']]</f>
        <v>595</v>
      </c>
      <c r="T1611" s="46">
        <v>3570</v>
      </c>
      <c r="U1611" s="16"/>
      <c r="V1611" s="35" t="s">
        <v>380</v>
      </c>
      <c r="W1611" s="146" t="s">
        <v>9</v>
      </c>
      <c r="X1611" s="4" t="s">
        <v>4177</v>
      </c>
      <c r="Y1611" s="14">
        <v>45951</v>
      </c>
      <c r="Z1611" s="112"/>
      <c r="AA1611" s="191">
        <f>IF(RawDataGenPO[[#This Row],[Date Gen PO]]="","",RawDataGenPO[[#This Row],[Date recive bill]]-RawDataGenPO[[#This Row],[Date Gen PO]])</f>
        <v>3</v>
      </c>
      <c r="AB1611" s="192" t="str">
        <f>IF(RawDataGenPO[[#This Row],[GRN-PO date (Day)]]&gt;RawDataGenPO[[#This Row],[Lead time delivery (day)]],"over deliverry","Ontime")</f>
        <v>Ontime</v>
      </c>
      <c r="AC1611" s="195"/>
    </row>
    <row r="1612" spans="1:29" ht="99.75" x14ac:dyDescent="0.25">
      <c r="A1612" s="4">
        <f>ROW()-ROW(RawDataGenPO[[#Headers],[No.]])</f>
        <v>1611</v>
      </c>
      <c r="B1612" s="35" t="s">
        <v>18</v>
      </c>
      <c r="C1612" s="292">
        <v>45938</v>
      </c>
      <c r="F1612" s="292">
        <v>45938</v>
      </c>
      <c r="G1612" s="4" t="s">
        <v>3450</v>
      </c>
      <c r="H1612" s="4" t="s">
        <v>4151</v>
      </c>
      <c r="I1612" s="155">
        <v>45948</v>
      </c>
      <c r="J1612" s="66"/>
      <c r="K1612" s="153">
        <v>60</v>
      </c>
      <c r="L1612" s="4" t="s">
        <v>489</v>
      </c>
      <c r="M1612" s="35" t="s">
        <v>479</v>
      </c>
      <c r="N1612" s="35" t="s">
        <v>22</v>
      </c>
      <c r="O1612" s="3">
        <v>1</v>
      </c>
      <c r="P1612" s="39" t="s">
        <v>3451</v>
      </c>
      <c r="Q1612" s="40">
        <v>1</v>
      </c>
      <c r="R1612" s="4" t="s">
        <v>1719</v>
      </c>
      <c r="S1612" s="41">
        <f>RawDataGenPO[[#This Row],[Total price]]/RawDataGenPO[[#This Row],[Qty'']]</f>
        <v>55000</v>
      </c>
      <c r="T1612" s="46">
        <v>55000</v>
      </c>
      <c r="U1612" s="16"/>
      <c r="V1612" s="35" t="s">
        <v>1378</v>
      </c>
      <c r="W1612" s="146" t="s">
        <v>9</v>
      </c>
      <c r="X1612" s="4" t="s">
        <v>4444</v>
      </c>
      <c r="Y1612" s="14">
        <v>46003</v>
      </c>
      <c r="Z1612" s="112"/>
      <c r="AA1612" s="191">
        <f>IF(RawDataGenPO[[#This Row],[Date Gen PO]]="","",RawDataGenPO[[#This Row],[Date recive bill]]-RawDataGenPO[[#This Row],[Date Gen PO]])</f>
        <v>55</v>
      </c>
      <c r="AB1612" s="192" t="str">
        <f>IF(RawDataGenPO[[#This Row],[GRN-PO date (Day)]]&gt;RawDataGenPO[[#This Row],[Lead time delivery (day)]],"over deliverry","Ontime")</f>
        <v>Ontime</v>
      </c>
      <c r="AC1612" s="195"/>
    </row>
    <row r="1613" spans="1:29" ht="42.75" x14ac:dyDescent="0.25">
      <c r="A1613" s="4">
        <f>ROW()-ROW(RawDataGenPO[[#Headers],[No.]])</f>
        <v>1612</v>
      </c>
      <c r="B1613" s="35" t="s">
        <v>18</v>
      </c>
      <c r="C1613" s="292">
        <v>45938</v>
      </c>
      <c r="F1613" s="292">
        <v>45938</v>
      </c>
      <c r="G1613" s="4" t="s">
        <v>3450</v>
      </c>
      <c r="H1613" s="4" t="s">
        <v>4151</v>
      </c>
      <c r="I1613" s="155">
        <v>45948</v>
      </c>
      <c r="J1613" s="66"/>
      <c r="K1613" s="153">
        <v>60</v>
      </c>
      <c r="L1613" s="4" t="s">
        <v>489</v>
      </c>
      <c r="M1613" s="35" t="s">
        <v>479</v>
      </c>
      <c r="N1613" s="35" t="s">
        <v>22</v>
      </c>
      <c r="O1613" s="3">
        <v>2</v>
      </c>
      <c r="P1613" s="39" t="s">
        <v>3452</v>
      </c>
      <c r="Q1613" s="40">
        <v>7</v>
      </c>
      <c r="R1613" s="4" t="s">
        <v>1719</v>
      </c>
      <c r="S1613" s="41">
        <f>RawDataGenPO[[#This Row],[Total price]]/RawDataGenPO[[#This Row],[Qty'']]</f>
        <v>2142.8571428571427</v>
      </c>
      <c r="T1613" s="46">
        <v>15000</v>
      </c>
      <c r="U1613" s="16"/>
      <c r="V1613" s="35" t="s">
        <v>1378</v>
      </c>
      <c r="W1613" s="146" t="s">
        <v>9</v>
      </c>
      <c r="X1613" s="4" t="s">
        <v>4444</v>
      </c>
      <c r="Y1613" s="14">
        <v>46003</v>
      </c>
      <c r="Z1613" s="112"/>
      <c r="AA1613" s="191">
        <f>IF(RawDataGenPO[[#This Row],[Date Gen PO]]="","",RawDataGenPO[[#This Row],[Date recive bill]]-RawDataGenPO[[#This Row],[Date Gen PO]])</f>
        <v>55</v>
      </c>
      <c r="AB1613" s="192" t="str">
        <f>IF(RawDataGenPO[[#This Row],[GRN-PO date (Day)]]&gt;RawDataGenPO[[#This Row],[Lead time delivery (day)]],"over deliverry","Ontime")</f>
        <v>Ontime</v>
      </c>
      <c r="AC1613" s="195"/>
    </row>
    <row r="1614" spans="1:29" ht="28.5" x14ac:dyDescent="0.25">
      <c r="A1614" s="4">
        <f>ROW()-ROW(RawDataGenPO[[#Headers],[No.]])</f>
        <v>1613</v>
      </c>
      <c r="B1614" s="35" t="s">
        <v>18</v>
      </c>
      <c r="C1614" s="292">
        <v>45938</v>
      </c>
      <c r="F1614" s="292">
        <v>45938</v>
      </c>
      <c r="G1614" s="4" t="s">
        <v>3453</v>
      </c>
      <c r="H1614" s="4" t="s">
        <v>4153</v>
      </c>
      <c r="I1614" s="155">
        <v>45950</v>
      </c>
      <c r="J1614" s="66"/>
      <c r="K1614" s="153">
        <v>60</v>
      </c>
      <c r="L1614" s="4" t="s">
        <v>489</v>
      </c>
      <c r="M1614" s="35" t="s">
        <v>181</v>
      </c>
      <c r="N1614" s="35" t="s">
        <v>3454</v>
      </c>
      <c r="O1614" s="3">
        <v>1</v>
      </c>
      <c r="P1614" s="39" t="s">
        <v>3455</v>
      </c>
      <c r="Q1614" s="40">
        <v>5</v>
      </c>
      <c r="R1614" s="4" t="s">
        <v>221</v>
      </c>
      <c r="S1614" s="41">
        <f>RawDataGenPO[[#This Row],[Total price]]/RawDataGenPO[[#This Row],[Qty'']]</f>
        <v>4000</v>
      </c>
      <c r="T1614" s="46">
        <v>20000</v>
      </c>
      <c r="U1614" s="16"/>
      <c r="V1614" s="35" t="s">
        <v>830</v>
      </c>
      <c r="W1614" s="146" t="s">
        <v>9</v>
      </c>
      <c r="X1614" s="4" t="s">
        <v>4276</v>
      </c>
      <c r="Y1614" s="14">
        <v>45978</v>
      </c>
      <c r="Z1614" s="112"/>
      <c r="AA1614" s="191">
        <f>IF(RawDataGenPO[[#This Row],[Date Gen PO]]="","",RawDataGenPO[[#This Row],[Date recive bill]]-RawDataGenPO[[#This Row],[Date Gen PO]])</f>
        <v>28</v>
      </c>
      <c r="AB1614" s="192" t="str">
        <f>IF(RawDataGenPO[[#This Row],[GRN-PO date (Day)]]&gt;RawDataGenPO[[#This Row],[Lead time delivery (day)]],"over deliverry","Ontime")</f>
        <v>Ontime</v>
      </c>
      <c r="AC1614" s="195"/>
    </row>
    <row r="1615" spans="1:29" ht="14.25" x14ac:dyDescent="0.25">
      <c r="A1615" s="4">
        <f>ROW()-ROW(RawDataGenPO[[#Headers],[No.]])</f>
        <v>1614</v>
      </c>
      <c r="B1615" s="35" t="s">
        <v>18</v>
      </c>
      <c r="C1615" s="292">
        <v>45938</v>
      </c>
      <c r="F1615" s="292">
        <v>45938</v>
      </c>
      <c r="G1615" s="4" t="s">
        <v>3453</v>
      </c>
      <c r="H1615" s="4" t="s">
        <v>4153</v>
      </c>
      <c r="I1615" s="155">
        <v>45950</v>
      </c>
      <c r="J1615" s="66"/>
      <c r="K1615" s="153">
        <v>60</v>
      </c>
      <c r="L1615" s="4" t="s">
        <v>489</v>
      </c>
      <c r="M1615" s="35" t="s">
        <v>181</v>
      </c>
      <c r="N1615" s="35" t="s">
        <v>3454</v>
      </c>
      <c r="O1615" s="3">
        <v>2</v>
      </c>
      <c r="P1615" s="39" t="s">
        <v>3456</v>
      </c>
      <c r="Q1615" s="40">
        <v>1</v>
      </c>
      <c r="R1615" s="4" t="s">
        <v>1719</v>
      </c>
      <c r="S1615" s="41">
        <f>RawDataGenPO[[#This Row],[Total price]]/RawDataGenPO[[#This Row],[Qty'']]</f>
        <v>6500</v>
      </c>
      <c r="T1615" s="46">
        <v>6500</v>
      </c>
      <c r="U1615" s="16"/>
      <c r="V1615" s="35" t="s">
        <v>830</v>
      </c>
      <c r="W1615" s="146" t="s">
        <v>9</v>
      </c>
      <c r="X1615" s="4" t="s">
        <v>4276</v>
      </c>
      <c r="Y1615" s="14">
        <v>45978</v>
      </c>
      <c r="Z1615" s="112"/>
      <c r="AA1615" s="191">
        <f>IF(RawDataGenPO[[#This Row],[Date Gen PO]]="","",RawDataGenPO[[#This Row],[Date recive bill]]-RawDataGenPO[[#This Row],[Date Gen PO]])</f>
        <v>28</v>
      </c>
      <c r="AB1615" s="192" t="str">
        <f>IF(RawDataGenPO[[#This Row],[GRN-PO date (Day)]]&gt;RawDataGenPO[[#This Row],[Lead time delivery (day)]],"over deliverry","Ontime")</f>
        <v>Ontime</v>
      </c>
      <c r="AC1615" s="195"/>
    </row>
    <row r="1616" spans="1:29" ht="14.25" x14ac:dyDescent="0.25">
      <c r="A1616" s="4">
        <f>ROW()-ROW(RawDataGenPO[[#Headers],[No.]])</f>
        <v>1615</v>
      </c>
      <c r="B1616" s="35" t="s">
        <v>18</v>
      </c>
      <c r="C1616" s="292">
        <v>45938</v>
      </c>
      <c r="F1616" s="292">
        <v>45938</v>
      </c>
      <c r="G1616" s="4" t="s">
        <v>3457</v>
      </c>
      <c r="H1616" s="4" t="s">
        <v>4154</v>
      </c>
      <c r="I1616" s="155">
        <v>45948</v>
      </c>
      <c r="J1616" s="66"/>
      <c r="K1616" s="153">
        <v>30</v>
      </c>
      <c r="L1616" s="4" t="s">
        <v>153</v>
      </c>
      <c r="M1616" s="35" t="s">
        <v>154</v>
      </c>
      <c r="N1616" s="35" t="s">
        <v>24</v>
      </c>
      <c r="O1616" s="3">
        <v>1</v>
      </c>
      <c r="P1616" s="39" t="s">
        <v>116</v>
      </c>
      <c r="Q1616" s="40">
        <v>25</v>
      </c>
      <c r="R1616" s="4" t="s">
        <v>2227</v>
      </c>
      <c r="S1616" s="41">
        <f>RawDataGenPO[[#This Row],[Total price]]/RawDataGenPO[[#This Row],[Qty'']]</f>
        <v>2700</v>
      </c>
      <c r="T1616" s="46">
        <v>67500</v>
      </c>
      <c r="U1616" s="16"/>
      <c r="V1616" s="35" t="s">
        <v>459</v>
      </c>
      <c r="W1616" s="146" t="s">
        <v>9</v>
      </c>
      <c r="X1616" s="4" t="s">
        <v>4179</v>
      </c>
      <c r="Y1616" s="14">
        <v>45951</v>
      </c>
      <c r="Z1616" s="112"/>
      <c r="AA1616" s="191">
        <f>IF(RawDataGenPO[[#This Row],[Date Gen PO]]="","",RawDataGenPO[[#This Row],[Date recive bill]]-RawDataGenPO[[#This Row],[Date Gen PO]])</f>
        <v>3</v>
      </c>
      <c r="AB1616" s="192" t="str">
        <f>IF(RawDataGenPO[[#This Row],[GRN-PO date (Day)]]&gt;RawDataGenPO[[#This Row],[Lead time delivery (day)]],"over deliverry","Ontime")</f>
        <v>Ontime</v>
      </c>
      <c r="AC1616" s="195"/>
    </row>
    <row r="1617" spans="1:29" ht="28.5" x14ac:dyDescent="0.25">
      <c r="A1617" s="4">
        <f>ROW()-ROW(RawDataGenPO[[#Headers],[No.]])</f>
        <v>1616</v>
      </c>
      <c r="B1617" s="35" t="s">
        <v>18</v>
      </c>
      <c r="C1617" s="292">
        <v>45938</v>
      </c>
      <c r="F1617" s="292">
        <v>45938</v>
      </c>
      <c r="G1617" s="4" t="s">
        <v>3458</v>
      </c>
      <c r="H1617" s="4" t="s">
        <v>4155</v>
      </c>
      <c r="I1617" s="155">
        <v>45948</v>
      </c>
      <c r="J1617" s="66"/>
      <c r="K1617" s="153">
        <v>60</v>
      </c>
      <c r="L1617" s="4" t="s">
        <v>193</v>
      </c>
      <c r="M1617" s="35" t="s">
        <v>181</v>
      </c>
      <c r="N1617" s="35" t="s">
        <v>3459</v>
      </c>
      <c r="O1617" s="3">
        <v>1</v>
      </c>
      <c r="P1617" s="39" t="s">
        <v>3460</v>
      </c>
      <c r="Q1617" s="40">
        <v>1</v>
      </c>
      <c r="R1617" s="4" t="s">
        <v>1719</v>
      </c>
      <c r="S1617" s="41">
        <f>RawDataGenPO[[#This Row],[Total price]]/RawDataGenPO[[#This Row],[Qty'']]</f>
        <v>5000</v>
      </c>
      <c r="T1617" s="46">
        <v>5000</v>
      </c>
      <c r="U1617" s="16"/>
      <c r="V1617" s="35" t="s">
        <v>195</v>
      </c>
      <c r="W1617" s="146" t="s">
        <v>9</v>
      </c>
      <c r="X1617" s="4" t="s">
        <v>4199</v>
      </c>
      <c r="Y1617" s="14">
        <v>45964</v>
      </c>
      <c r="Z1617" s="112"/>
      <c r="AA1617" s="191">
        <f>IF(RawDataGenPO[[#This Row],[Date Gen PO]]="","",RawDataGenPO[[#This Row],[Date recive bill]]-RawDataGenPO[[#This Row],[Date Gen PO]])</f>
        <v>16</v>
      </c>
      <c r="AB1617" s="192" t="str">
        <f>IF(RawDataGenPO[[#This Row],[GRN-PO date (Day)]]&gt;RawDataGenPO[[#This Row],[Lead time delivery (day)]],"over deliverry","Ontime")</f>
        <v>Ontime</v>
      </c>
      <c r="AC1617" s="195"/>
    </row>
    <row r="1618" spans="1:29" ht="14.25" x14ac:dyDescent="0.25">
      <c r="A1618" s="4">
        <f>ROW()-ROW(RawDataGenPO[[#Headers],[No.]])</f>
        <v>1617</v>
      </c>
      <c r="B1618" s="35" t="s">
        <v>18</v>
      </c>
      <c r="C1618" s="292">
        <v>45938</v>
      </c>
      <c r="F1618" s="292">
        <v>45938</v>
      </c>
      <c r="G1618" s="4" t="s">
        <v>3458</v>
      </c>
      <c r="H1618" s="4" t="s">
        <v>4155</v>
      </c>
      <c r="I1618" s="155">
        <v>45948</v>
      </c>
      <c r="J1618" s="66"/>
      <c r="K1618" s="153">
        <v>60</v>
      </c>
      <c r="L1618" s="4" t="s">
        <v>193</v>
      </c>
      <c r="M1618" s="35" t="s">
        <v>181</v>
      </c>
      <c r="N1618" s="35" t="s">
        <v>3459</v>
      </c>
      <c r="O1618" s="3">
        <v>2</v>
      </c>
      <c r="P1618" s="39" t="s">
        <v>3371</v>
      </c>
      <c r="Q1618" s="40">
        <v>1</v>
      </c>
      <c r="R1618" s="4" t="s">
        <v>1719</v>
      </c>
      <c r="S1618" s="41">
        <f>RawDataGenPO[[#This Row],[Total price]]/RawDataGenPO[[#This Row],[Qty'']]</f>
        <v>3500</v>
      </c>
      <c r="T1618" s="46">
        <v>3500</v>
      </c>
      <c r="U1618" s="16"/>
      <c r="V1618" s="35" t="s">
        <v>195</v>
      </c>
      <c r="W1618" s="146" t="s">
        <v>9</v>
      </c>
      <c r="X1618" s="4" t="s">
        <v>4199</v>
      </c>
      <c r="Y1618" s="14">
        <v>45964</v>
      </c>
      <c r="Z1618" s="112"/>
      <c r="AA1618" s="191">
        <f>IF(RawDataGenPO[[#This Row],[Date Gen PO]]="","",RawDataGenPO[[#This Row],[Date recive bill]]-RawDataGenPO[[#This Row],[Date Gen PO]])</f>
        <v>16</v>
      </c>
      <c r="AB1618" s="192" t="str">
        <f>IF(RawDataGenPO[[#This Row],[GRN-PO date (Day)]]&gt;RawDataGenPO[[#This Row],[Lead time delivery (day)]],"over deliverry","Ontime")</f>
        <v>Ontime</v>
      </c>
      <c r="AC1618" s="195"/>
    </row>
    <row r="1619" spans="1:29" ht="14.25" x14ac:dyDescent="0.25">
      <c r="A1619" s="4">
        <f>ROW()-ROW(RawDataGenPO[[#Headers],[No.]])</f>
        <v>1618</v>
      </c>
      <c r="B1619" s="35" t="s">
        <v>18</v>
      </c>
      <c r="C1619" s="292">
        <v>45938</v>
      </c>
      <c r="F1619" s="292">
        <v>45938</v>
      </c>
      <c r="G1619" s="4" t="s">
        <v>3458</v>
      </c>
      <c r="H1619" s="4" t="s">
        <v>4155</v>
      </c>
      <c r="I1619" s="155">
        <v>45948</v>
      </c>
      <c r="J1619" s="66"/>
      <c r="K1619" s="153">
        <v>60</v>
      </c>
      <c r="L1619" s="4" t="s">
        <v>193</v>
      </c>
      <c r="M1619" s="35" t="s">
        <v>181</v>
      </c>
      <c r="N1619" s="35" t="s">
        <v>3459</v>
      </c>
      <c r="O1619" s="3">
        <v>3</v>
      </c>
      <c r="P1619" s="39" t="s">
        <v>3461</v>
      </c>
      <c r="Q1619" s="40">
        <v>1</v>
      </c>
      <c r="R1619" s="4" t="s">
        <v>1719</v>
      </c>
      <c r="S1619" s="41">
        <f>RawDataGenPO[[#This Row],[Total price]]/RawDataGenPO[[#This Row],[Qty'']]</f>
        <v>2500</v>
      </c>
      <c r="T1619" s="46">
        <v>2500</v>
      </c>
      <c r="U1619" s="16"/>
      <c r="V1619" s="35" t="s">
        <v>195</v>
      </c>
      <c r="W1619" s="146" t="s">
        <v>9</v>
      </c>
      <c r="X1619" s="4" t="s">
        <v>4199</v>
      </c>
      <c r="Y1619" s="14">
        <v>45964</v>
      </c>
      <c r="Z1619" s="112"/>
      <c r="AA1619" s="191">
        <f>IF(RawDataGenPO[[#This Row],[Date Gen PO]]="","",RawDataGenPO[[#This Row],[Date recive bill]]-RawDataGenPO[[#This Row],[Date Gen PO]])</f>
        <v>16</v>
      </c>
      <c r="AB1619" s="192" t="str">
        <f>IF(RawDataGenPO[[#This Row],[GRN-PO date (Day)]]&gt;RawDataGenPO[[#This Row],[Lead time delivery (day)]],"over deliverry","Ontime")</f>
        <v>Ontime</v>
      </c>
      <c r="AC1619" s="195"/>
    </row>
    <row r="1620" spans="1:29" ht="14.25" x14ac:dyDescent="0.25">
      <c r="A1620" s="4">
        <f>ROW()-ROW(RawDataGenPO[[#Headers],[No.]])</f>
        <v>1619</v>
      </c>
      <c r="B1620" s="35" t="s">
        <v>18</v>
      </c>
      <c r="C1620" s="292">
        <v>45938</v>
      </c>
      <c r="F1620" s="292">
        <v>45938</v>
      </c>
      <c r="G1620" s="4" t="s">
        <v>3458</v>
      </c>
      <c r="H1620" s="4" t="s">
        <v>4155</v>
      </c>
      <c r="I1620" s="155">
        <v>45948</v>
      </c>
      <c r="J1620" s="66"/>
      <c r="K1620" s="153">
        <v>60</v>
      </c>
      <c r="L1620" s="4" t="s">
        <v>193</v>
      </c>
      <c r="M1620" s="35" t="s">
        <v>181</v>
      </c>
      <c r="N1620" s="35" t="s">
        <v>3459</v>
      </c>
      <c r="O1620" s="3">
        <v>4</v>
      </c>
      <c r="P1620" s="39" t="s">
        <v>3456</v>
      </c>
      <c r="Q1620" s="40">
        <v>1</v>
      </c>
      <c r="R1620" s="4" t="s">
        <v>1719</v>
      </c>
      <c r="S1620" s="41">
        <f>RawDataGenPO[[#This Row],[Total price]]/RawDataGenPO[[#This Row],[Qty'']]</f>
        <v>8500</v>
      </c>
      <c r="T1620" s="46">
        <v>8500</v>
      </c>
      <c r="U1620" s="16"/>
      <c r="V1620" s="35" t="s">
        <v>195</v>
      </c>
      <c r="W1620" s="146" t="s">
        <v>9</v>
      </c>
      <c r="X1620" s="4" t="s">
        <v>4199</v>
      </c>
      <c r="Y1620" s="14">
        <v>45964</v>
      </c>
      <c r="Z1620" s="112"/>
      <c r="AA1620" s="191">
        <f>IF(RawDataGenPO[[#This Row],[Date Gen PO]]="","",RawDataGenPO[[#This Row],[Date recive bill]]-RawDataGenPO[[#This Row],[Date Gen PO]])</f>
        <v>16</v>
      </c>
      <c r="AB1620" s="192" t="str">
        <f>IF(RawDataGenPO[[#This Row],[GRN-PO date (Day)]]&gt;RawDataGenPO[[#This Row],[Lead time delivery (day)]],"over deliverry","Ontime")</f>
        <v>Ontime</v>
      </c>
      <c r="AC1620" s="195"/>
    </row>
    <row r="1621" spans="1:29" ht="28.5" x14ac:dyDescent="0.25">
      <c r="A1621" s="4">
        <f>ROW()-ROW(RawDataGenPO[[#Headers],[No.]])</f>
        <v>1620</v>
      </c>
      <c r="B1621" s="35" t="s">
        <v>18</v>
      </c>
      <c r="C1621" s="292">
        <v>45938</v>
      </c>
      <c r="F1621" s="292">
        <v>45938</v>
      </c>
      <c r="G1621" s="4" t="s">
        <v>3462</v>
      </c>
      <c r="H1621" s="4" t="s">
        <v>4156</v>
      </c>
      <c r="I1621" s="155">
        <v>45948</v>
      </c>
      <c r="J1621" s="66"/>
      <c r="K1621" s="153">
        <v>12</v>
      </c>
      <c r="L1621" s="4" t="s">
        <v>193</v>
      </c>
      <c r="M1621" s="35" t="s">
        <v>181</v>
      </c>
      <c r="N1621" s="35" t="s">
        <v>32</v>
      </c>
      <c r="O1621" s="3">
        <v>1</v>
      </c>
      <c r="P1621" s="39" t="s">
        <v>3463</v>
      </c>
      <c r="Q1621" s="40">
        <v>1</v>
      </c>
      <c r="R1621" s="4" t="s">
        <v>221</v>
      </c>
      <c r="S1621" s="41">
        <f>RawDataGenPO[[#This Row],[Total price]]/RawDataGenPO[[#This Row],[Qty'']]</f>
        <v>450</v>
      </c>
      <c r="T1621" s="46">
        <v>450</v>
      </c>
      <c r="U1621" s="16"/>
      <c r="V1621" s="35" t="s">
        <v>1975</v>
      </c>
      <c r="W1621" s="146" t="s">
        <v>9</v>
      </c>
      <c r="X1621" s="4" t="s">
        <v>4550</v>
      </c>
      <c r="Y1621" s="14">
        <v>46027</v>
      </c>
      <c r="Z1621" s="112"/>
      <c r="AA1621" s="191">
        <f>IF(RawDataGenPO[[#This Row],[Date Gen PO]]="","",RawDataGenPO[[#This Row],[Date recive bill]]-RawDataGenPO[[#This Row],[Date Gen PO]])</f>
        <v>79</v>
      </c>
      <c r="AB1621" s="192" t="str">
        <f>IF(RawDataGenPO[[#This Row],[GRN-PO date (Day)]]&gt;RawDataGenPO[[#This Row],[Lead time delivery (day)]],"over deliverry","Ontime")</f>
        <v>over deliverry</v>
      </c>
      <c r="AC1621" s="195"/>
    </row>
    <row r="1622" spans="1:29" ht="14.25" x14ac:dyDescent="0.25">
      <c r="A1622" s="4">
        <f>ROW()-ROW(RawDataGenPO[[#Headers],[No.]])</f>
        <v>1621</v>
      </c>
      <c r="B1622" s="35" t="s">
        <v>18</v>
      </c>
      <c r="C1622" s="292">
        <v>45938</v>
      </c>
      <c r="F1622" s="292">
        <v>45938</v>
      </c>
      <c r="G1622" s="4" t="s">
        <v>3462</v>
      </c>
      <c r="H1622" s="4" t="s">
        <v>4156</v>
      </c>
      <c r="I1622" s="155">
        <v>45948</v>
      </c>
      <c r="J1622" s="66"/>
      <c r="K1622" s="153">
        <v>120</v>
      </c>
      <c r="L1622" s="4" t="s">
        <v>193</v>
      </c>
      <c r="M1622" s="35" t="s">
        <v>181</v>
      </c>
      <c r="N1622" s="35" t="s">
        <v>32</v>
      </c>
      <c r="O1622" s="3">
        <v>2</v>
      </c>
      <c r="P1622" s="39" t="s">
        <v>3464</v>
      </c>
      <c r="Q1622" s="40">
        <v>1</v>
      </c>
      <c r="R1622" s="4" t="s">
        <v>221</v>
      </c>
      <c r="S1622" s="41">
        <f>RawDataGenPO[[#This Row],[Total price]]/RawDataGenPO[[#This Row],[Qty'']]</f>
        <v>9500</v>
      </c>
      <c r="T1622" s="46">
        <v>9500</v>
      </c>
      <c r="U1622" s="16"/>
      <c r="V1622" s="35" t="s">
        <v>1975</v>
      </c>
      <c r="W1622" s="146" t="s">
        <v>9</v>
      </c>
      <c r="X1622" s="4" t="s">
        <v>4550</v>
      </c>
      <c r="Y1622" s="14">
        <v>46027</v>
      </c>
      <c r="Z1622" s="112"/>
      <c r="AA1622" s="191">
        <f>IF(RawDataGenPO[[#This Row],[Date Gen PO]]="","",RawDataGenPO[[#This Row],[Date recive bill]]-RawDataGenPO[[#This Row],[Date Gen PO]])</f>
        <v>79</v>
      </c>
      <c r="AB1622" s="192" t="str">
        <f>IF(RawDataGenPO[[#This Row],[GRN-PO date (Day)]]&gt;RawDataGenPO[[#This Row],[Lead time delivery (day)]],"over deliverry","Ontime")</f>
        <v>Ontime</v>
      </c>
      <c r="AC1622" s="195"/>
    </row>
    <row r="1623" spans="1:29" ht="28.5" x14ac:dyDescent="0.25">
      <c r="A1623" s="4">
        <f>ROW()-ROW(RawDataGenPO[[#Headers],[No.]])</f>
        <v>1622</v>
      </c>
      <c r="B1623" s="35" t="s">
        <v>18</v>
      </c>
      <c r="C1623" s="292">
        <v>45938</v>
      </c>
      <c r="F1623" s="292">
        <v>45938</v>
      </c>
      <c r="G1623" s="4" t="s">
        <v>3465</v>
      </c>
      <c r="H1623" s="4" t="s">
        <v>4157</v>
      </c>
      <c r="I1623" s="155">
        <v>45948</v>
      </c>
      <c r="J1623" s="66"/>
      <c r="K1623" s="153">
        <v>30</v>
      </c>
      <c r="L1623" s="4" t="s">
        <v>193</v>
      </c>
      <c r="M1623" s="35" t="s">
        <v>181</v>
      </c>
      <c r="N1623" s="35" t="s">
        <v>3370</v>
      </c>
      <c r="O1623" s="3">
        <v>1</v>
      </c>
      <c r="P1623" s="39" t="s">
        <v>3466</v>
      </c>
      <c r="Q1623" s="40">
        <v>1</v>
      </c>
      <c r="R1623" s="4" t="s">
        <v>221</v>
      </c>
      <c r="S1623" s="41">
        <f>RawDataGenPO[[#This Row],[Total price]]/RawDataGenPO[[#This Row],[Qty'']]</f>
        <v>4500</v>
      </c>
      <c r="T1623" s="46">
        <v>4500</v>
      </c>
      <c r="U1623" s="16"/>
      <c r="V1623" s="35" t="s">
        <v>2911</v>
      </c>
      <c r="W1623" s="146" t="s">
        <v>9</v>
      </c>
      <c r="X1623" s="4" t="s">
        <v>4197</v>
      </c>
      <c r="Y1623" s="14">
        <v>45964</v>
      </c>
      <c r="Z1623" s="112"/>
      <c r="AA1623" s="191">
        <f>IF(RawDataGenPO[[#This Row],[Date Gen PO]]="","",RawDataGenPO[[#This Row],[Date recive bill]]-RawDataGenPO[[#This Row],[Date Gen PO]])</f>
        <v>16</v>
      </c>
      <c r="AB1623" s="192" t="str">
        <f>IF(RawDataGenPO[[#This Row],[GRN-PO date (Day)]]&gt;RawDataGenPO[[#This Row],[Lead time delivery (day)]],"over deliverry","Ontime")</f>
        <v>Ontime</v>
      </c>
      <c r="AC1623" s="195"/>
    </row>
    <row r="1624" spans="1:29" ht="14.25" x14ac:dyDescent="0.25">
      <c r="A1624" s="4">
        <f>ROW()-ROW(RawDataGenPO[[#Headers],[No.]])</f>
        <v>1623</v>
      </c>
      <c r="B1624" s="35" t="s">
        <v>18</v>
      </c>
      <c r="C1624" s="292">
        <v>45938</v>
      </c>
      <c r="F1624" s="292">
        <v>45938</v>
      </c>
      <c r="G1624" s="4" t="s">
        <v>3465</v>
      </c>
      <c r="H1624" s="4" t="s">
        <v>4157</v>
      </c>
      <c r="I1624" s="155">
        <v>45948</v>
      </c>
      <c r="J1624" s="66"/>
      <c r="K1624" s="153">
        <v>30</v>
      </c>
      <c r="L1624" s="4" t="s">
        <v>193</v>
      </c>
      <c r="M1624" s="35" t="s">
        <v>181</v>
      </c>
      <c r="N1624" s="35" t="s">
        <v>3370</v>
      </c>
      <c r="O1624" s="3">
        <v>2</v>
      </c>
      <c r="P1624" s="39" t="s">
        <v>3371</v>
      </c>
      <c r="Q1624" s="40">
        <v>1</v>
      </c>
      <c r="R1624" s="4" t="s">
        <v>221</v>
      </c>
      <c r="S1624" s="41">
        <f>RawDataGenPO[[#This Row],[Total price]]/RawDataGenPO[[#This Row],[Qty'']]</f>
        <v>3000</v>
      </c>
      <c r="T1624" s="46">
        <v>3000</v>
      </c>
      <c r="U1624" s="16"/>
      <c r="V1624" s="35" t="s">
        <v>2911</v>
      </c>
      <c r="W1624" s="146" t="s">
        <v>9</v>
      </c>
      <c r="X1624" s="4" t="s">
        <v>4197</v>
      </c>
      <c r="Y1624" s="14">
        <v>45964</v>
      </c>
      <c r="Z1624" s="112"/>
      <c r="AA1624" s="191">
        <f>IF(RawDataGenPO[[#This Row],[Date Gen PO]]="","",RawDataGenPO[[#This Row],[Date recive bill]]-RawDataGenPO[[#This Row],[Date Gen PO]])</f>
        <v>16</v>
      </c>
      <c r="AB1624" s="192" t="str">
        <f>IF(RawDataGenPO[[#This Row],[GRN-PO date (Day)]]&gt;RawDataGenPO[[#This Row],[Lead time delivery (day)]],"over deliverry","Ontime")</f>
        <v>Ontime</v>
      </c>
      <c r="AC1624" s="195"/>
    </row>
    <row r="1625" spans="1:29" ht="14.25" x14ac:dyDescent="0.25">
      <c r="A1625" s="4">
        <f>ROW()-ROW(RawDataGenPO[[#Headers],[No.]])</f>
        <v>1624</v>
      </c>
      <c r="B1625" s="35" t="s">
        <v>18</v>
      </c>
      <c r="C1625" s="292">
        <v>45938</v>
      </c>
      <c r="F1625" s="292">
        <v>45938</v>
      </c>
      <c r="G1625" s="4" t="s">
        <v>3465</v>
      </c>
      <c r="H1625" s="4" t="s">
        <v>4157</v>
      </c>
      <c r="I1625" s="155">
        <v>45948</v>
      </c>
      <c r="J1625" s="66"/>
      <c r="K1625" s="153">
        <v>30</v>
      </c>
      <c r="L1625" s="4" t="s">
        <v>193</v>
      </c>
      <c r="M1625" s="35" t="s">
        <v>181</v>
      </c>
      <c r="N1625" s="35" t="s">
        <v>3370</v>
      </c>
      <c r="O1625" s="3">
        <v>3</v>
      </c>
      <c r="P1625" s="39" t="s">
        <v>3461</v>
      </c>
      <c r="Q1625" s="40">
        <v>1</v>
      </c>
      <c r="R1625" s="4" t="s">
        <v>221</v>
      </c>
      <c r="S1625" s="41">
        <f>RawDataGenPO[[#This Row],[Total price]]/RawDataGenPO[[#This Row],[Qty'']]</f>
        <v>2500</v>
      </c>
      <c r="T1625" s="46">
        <v>2500</v>
      </c>
      <c r="U1625" s="16"/>
      <c r="V1625" s="35" t="s">
        <v>2911</v>
      </c>
      <c r="W1625" s="146" t="s">
        <v>9</v>
      </c>
      <c r="X1625" s="4" t="s">
        <v>4197</v>
      </c>
      <c r="Y1625" s="14">
        <v>45964</v>
      </c>
      <c r="Z1625" s="112"/>
      <c r="AA1625" s="191">
        <f>IF(RawDataGenPO[[#This Row],[Date Gen PO]]="","",RawDataGenPO[[#This Row],[Date recive bill]]-RawDataGenPO[[#This Row],[Date Gen PO]])</f>
        <v>16</v>
      </c>
      <c r="AB1625" s="192" t="str">
        <f>IF(RawDataGenPO[[#This Row],[GRN-PO date (Day)]]&gt;RawDataGenPO[[#This Row],[Lead time delivery (day)]],"over deliverry","Ontime")</f>
        <v>Ontime</v>
      </c>
      <c r="AC1625" s="195"/>
    </row>
    <row r="1626" spans="1:29" ht="14.25" x14ac:dyDescent="0.25">
      <c r="A1626" s="4">
        <f>ROW()-ROW(RawDataGenPO[[#Headers],[No.]])</f>
        <v>1625</v>
      </c>
      <c r="B1626" s="35" t="s">
        <v>18</v>
      </c>
      <c r="C1626" s="292">
        <v>45938</v>
      </c>
      <c r="F1626" s="292">
        <v>45938</v>
      </c>
      <c r="G1626" s="4" t="s">
        <v>3465</v>
      </c>
      <c r="H1626" s="4" t="s">
        <v>4157</v>
      </c>
      <c r="I1626" s="155">
        <v>45948</v>
      </c>
      <c r="J1626" s="66"/>
      <c r="K1626" s="153">
        <v>30</v>
      </c>
      <c r="L1626" s="4" t="s">
        <v>193</v>
      </c>
      <c r="M1626" s="35" t="s">
        <v>181</v>
      </c>
      <c r="N1626" s="35" t="s">
        <v>3370</v>
      </c>
      <c r="O1626" s="3">
        <v>4</v>
      </c>
      <c r="P1626" s="39" t="s">
        <v>3456</v>
      </c>
      <c r="Q1626" s="40">
        <v>1</v>
      </c>
      <c r="R1626" s="4" t="s">
        <v>1719</v>
      </c>
      <c r="S1626" s="41">
        <f>RawDataGenPO[[#This Row],[Total price]]/RawDataGenPO[[#This Row],[Qty'']]</f>
        <v>8500</v>
      </c>
      <c r="T1626" s="46">
        <v>8500</v>
      </c>
      <c r="U1626" s="16"/>
      <c r="V1626" s="35" t="s">
        <v>2911</v>
      </c>
      <c r="W1626" s="146" t="s">
        <v>9</v>
      </c>
      <c r="X1626" s="4" t="s">
        <v>4197</v>
      </c>
      <c r="Y1626" s="14">
        <v>45964</v>
      </c>
      <c r="Z1626" s="112"/>
      <c r="AA1626" s="191">
        <f>IF(RawDataGenPO[[#This Row],[Date Gen PO]]="","",RawDataGenPO[[#This Row],[Date recive bill]]-RawDataGenPO[[#This Row],[Date Gen PO]])</f>
        <v>16</v>
      </c>
      <c r="AB1626" s="192" t="str">
        <f>IF(RawDataGenPO[[#This Row],[GRN-PO date (Day)]]&gt;RawDataGenPO[[#This Row],[Lead time delivery (day)]],"over deliverry","Ontime")</f>
        <v>Ontime</v>
      </c>
      <c r="AC1626" s="195"/>
    </row>
    <row r="1627" spans="1:29" ht="14.25" x14ac:dyDescent="0.25">
      <c r="A1627" s="4">
        <f>ROW()-ROW(RawDataGenPO[[#Headers],[No.]])</f>
        <v>1626</v>
      </c>
      <c r="B1627" s="35" t="s">
        <v>18</v>
      </c>
      <c r="C1627" s="292">
        <v>45938</v>
      </c>
      <c r="F1627" s="292">
        <v>45938</v>
      </c>
      <c r="G1627" s="4" t="s">
        <v>3467</v>
      </c>
      <c r="H1627" s="4" t="s">
        <v>4158</v>
      </c>
      <c r="I1627" s="155">
        <v>45948</v>
      </c>
      <c r="J1627" s="66"/>
      <c r="K1627" s="153">
        <v>45</v>
      </c>
      <c r="L1627" s="4" t="s">
        <v>193</v>
      </c>
      <c r="M1627" s="35" t="s">
        <v>181</v>
      </c>
      <c r="N1627" s="35" t="s">
        <v>3459</v>
      </c>
      <c r="O1627" s="3">
        <v>1</v>
      </c>
      <c r="P1627" s="39" t="s">
        <v>3468</v>
      </c>
      <c r="Q1627" s="40">
        <v>1</v>
      </c>
      <c r="R1627" s="4" t="s">
        <v>221</v>
      </c>
      <c r="S1627" s="41">
        <f>RawDataGenPO[[#This Row],[Total price]]/RawDataGenPO[[#This Row],[Qty'']]</f>
        <v>4300</v>
      </c>
      <c r="T1627" s="46">
        <v>4300</v>
      </c>
      <c r="U1627" s="16"/>
      <c r="V1627" s="35" t="s">
        <v>195</v>
      </c>
      <c r="W1627" s="146" t="s">
        <v>9</v>
      </c>
      <c r="X1627" s="4" t="s">
        <v>4198</v>
      </c>
      <c r="Y1627" s="14">
        <v>45964</v>
      </c>
      <c r="Z1627" s="112"/>
      <c r="AA1627" s="191">
        <f>IF(RawDataGenPO[[#This Row],[Date Gen PO]]="","",RawDataGenPO[[#This Row],[Date recive bill]]-RawDataGenPO[[#This Row],[Date Gen PO]])</f>
        <v>16</v>
      </c>
      <c r="AB1627" s="192" t="str">
        <f>IF(RawDataGenPO[[#This Row],[GRN-PO date (Day)]]&gt;RawDataGenPO[[#This Row],[Lead time delivery (day)]],"over deliverry","Ontime")</f>
        <v>Ontime</v>
      </c>
      <c r="AC1627" s="195"/>
    </row>
    <row r="1628" spans="1:29" ht="14.25" x14ac:dyDescent="0.25">
      <c r="A1628" s="4">
        <f>ROW()-ROW(RawDataGenPO[[#Headers],[No.]])</f>
        <v>1627</v>
      </c>
      <c r="B1628" s="35" t="s">
        <v>18</v>
      </c>
      <c r="C1628" s="292">
        <v>45938</v>
      </c>
      <c r="F1628" s="292">
        <v>45938</v>
      </c>
      <c r="G1628" s="4" t="s">
        <v>3467</v>
      </c>
      <c r="H1628" s="4" t="s">
        <v>4158</v>
      </c>
      <c r="I1628" s="155">
        <v>45948</v>
      </c>
      <c r="J1628" s="66"/>
      <c r="K1628" s="153">
        <v>45</v>
      </c>
      <c r="L1628" s="4" t="s">
        <v>193</v>
      </c>
      <c r="M1628" s="35" t="s">
        <v>181</v>
      </c>
      <c r="N1628" s="35" t="s">
        <v>3459</v>
      </c>
      <c r="O1628" s="3">
        <v>2</v>
      </c>
      <c r="P1628" s="39" t="s">
        <v>3469</v>
      </c>
      <c r="Q1628" s="40">
        <v>1</v>
      </c>
      <c r="R1628" s="4" t="s">
        <v>221</v>
      </c>
      <c r="S1628" s="41">
        <f>RawDataGenPO[[#This Row],[Total price]]/RawDataGenPO[[#This Row],[Qty'']]</f>
        <v>7500</v>
      </c>
      <c r="T1628" s="46">
        <v>7500</v>
      </c>
      <c r="U1628" s="16"/>
      <c r="V1628" s="35" t="s">
        <v>195</v>
      </c>
      <c r="W1628" s="146" t="s">
        <v>9</v>
      </c>
      <c r="X1628" s="4" t="s">
        <v>4198</v>
      </c>
      <c r="Y1628" s="14">
        <v>45964</v>
      </c>
      <c r="Z1628" s="112"/>
      <c r="AA1628" s="191">
        <f>IF(RawDataGenPO[[#This Row],[Date Gen PO]]="","",RawDataGenPO[[#This Row],[Date recive bill]]-RawDataGenPO[[#This Row],[Date Gen PO]])</f>
        <v>16</v>
      </c>
      <c r="AB1628" s="192" t="str">
        <f>IF(RawDataGenPO[[#This Row],[GRN-PO date (Day)]]&gt;RawDataGenPO[[#This Row],[Lead time delivery (day)]],"over deliverry","Ontime")</f>
        <v>Ontime</v>
      </c>
      <c r="AC1628" s="195"/>
    </row>
    <row r="1629" spans="1:29" ht="14.25" x14ac:dyDescent="0.25">
      <c r="A1629" s="4">
        <f>ROW()-ROW(RawDataGenPO[[#Headers],[No.]])</f>
        <v>1628</v>
      </c>
      <c r="B1629" s="35" t="s">
        <v>18</v>
      </c>
      <c r="C1629" s="292">
        <v>45938</v>
      </c>
      <c r="F1629" s="292">
        <v>45938</v>
      </c>
      <c r="G1629" s="4" t="s">
        <v>3467</v>
      </c>
      <c r="H1629" s="4" t="s">
        <v>4158</v>
      </c>
      <c r="I1629" s="155">
        <v>45948</v>
      </c>
      <c r="J1629" s="66"/>
      <c r="K1629" s="153">
        <v>45</v>
      </c>
      <c r="L1629" s="4" t="s">
        <v>193</v>
      </c>
      <c r="M1629" s="35" t="s">
        <v>181</v>
      </c>
      <c r="N1629" s="35" t="s">
        <v>3459</v>
      </c>
      <c r="O1629" s="3">
        <v>3</v>
      </c>
      <c r="P1629" s="39" t="s">
        <v>3470</v>
      </c>
      <c r="Q1629" s="40">
        <v>1</v>
      </c>
      <c r="R1629" s="4" t="s">
        <v>221</v>
      </c>
      <c r="S1629" s="41">
        <f>RawDataGenPO[[#This Row],[Total price]]/RawDataGenPO[[#This Row],[Qty'']]</f>
        <v>5000</v>
      </c>
      <c r="T1629" s="46">
        <v>5000</v>
      </c>
      <c r="U1629" s="16"/>
      <c r="V1629" s="35" t="s">
        <v>195</v>
      </c>
      <c r="W1629" s="146" t="s">
        <v>9</v>
      </c>
      <c r="X1629" s="4" t="s">
        <v>4198</v>
      </c>
      <c r="Y1629" s="14">
        <v>45964</v>
      </c>
      <c r="Z1629" s="112"/>
      <c r="AA1629" s="191">
        <f>IF(RawDataGenPO[[#This Row],[Date Gen PO]]="","",RawDataGenPO[[#This Row],[Date recive bill]]-RawDataGenPO[[#This Row],[Date Gen PO]])</f>
        <v>16</v>
      </c>
      <c r="AB1629" s="192" t="str">
        <f>IF(RawDataGenPO[[#This Row],[GRN-PO date (Day)]]&gt;RawDataGenPO[[#This Row],[Lead time delivery (day)]],"over deliverry","Ontime")</f>
        <v>Ontime</v>
      </c>
      <c r="AC1629" s="195"/>
    </row>
    <row r="1630" spans="1:29" ht="142.5" x14ac:dyDescent="0.25">
      <c r="A1630" s="4">
        <f>ROW()-ROW(RawDataGenPO[[#Headers],[No.]])</f>
        <v>1629</v>
      </c>
      <c r="B1630" s="35" t="s">
        <v>18</v>
      </c>
      <c r="C1630" s="292">
        <v>45941</v>
      </c>
      <c r="F1630" s="292">
        <v>45941</v>
      </c>
      <c r="G1630" s="4" t="s">
        <v>3471</v>
      </c>
      <c r="H1630" s="4" t="s">
        <v>4159</v>
      </c>
      <c r="I1630" s="155">
        <v>45948</v>
      </c>
      <c r="J1630" s="66"/>
      <c r="K1630" s="153">
        <v>45</v>
      </c>
      <c r="L1630" s="4" t="s">
        <v>193</v>
      </c>
      <c r="M1630" s="35" t="s">
        <v>853</v>
      </c>
      <c r="N1630" s="35" t="s">
        <v>44</v>
      </c>
      <c r="O1630" s="3">
        <v>1</v>
      </c>
      <c r="P1630" s="39" t="s">
        <v>3472</v>
      </c>
      <c r="Q1630" s="40">
        <v>1</v>
      </c>
      <c r="R1630" s="4" t="s">
        <v>1719</v>
      </c>
      <c r="S1630" s="41">
        <f>RawDataGenPO[[#This Row],[Total price]]/RawDataGenPO[[#This Row],[Qty'']]</f>
        <v>12000</v>
      </c>
      <c r="T1630" s="46">
        <v>12000</v>
      </c>
      <c r="U1630" s="16"/>
      <c r="V1630" s="35" t="s">
        <v>986</v>
      </c>
      <c r="W1630" s="146" t="s">
        <v>9</v>
      </c>
      <c r="X1630" s="4" t="s">
        <v>4191</v>
      </c>
      <c r="Y1630" s="14">
        <v>45962</v>
      </c>
      <c r="Z1630" s="112"/>
      <c r="AA1630" s="191">
        <f>IF(RawDataGenPO[[#This Row],[Date Gen PO]]="","",RawDataGenPO[[#This Row],[Date recive bill]]-RawDataGenPO[[#This Row],[Date Gen PO]])</f>
        <v>14</v>
      </c>
      <c r="AB1630" s="192" t="str">
        <f>IF(RawDataGenPO[[#This Row],[GRN-PO date (Day)]]&gt;RawDataGenPO[[#This Row],[Lead time delivery (day)]],"over deliverry","Ontime")</f>
        <v>Ontime</v>
      </c>
      <c r="AC1630" s="195"/>
    </row>
    <row r="1631" spans="1:29" ht="28.5" x14ac:dyDescent="0.25">
      <c r="A1631" s="4">
        <f>ROW()-ROW(RawDataGenPO[[#Headers],[No.]])</f>
        <v>1630</v>
      </c>
      <c r="B1631" s="35" t="s">
        <v>18</v>
      </c>
      <c r="C1631" s="292">
        <v>45941</v>
      </c>
      <c r="F1631" s="292">
        <v>45941</v>
      </c>
      <c r="G1631" s="4" t="s">
        <v>3471</v>
      </c>
      <c r="H1631" s="4" t="s">
        <v>4159</v>
      </c>
      <c r="I1631" s="155">
        <v>45948</v>
      </c>
      <c r="J1631" s="66"/>
      <c r="K1631" s="153">
        <v>45</v>
      </c>
      <c r="L1631" s="4" t="s">
        <v>193</v>
      </c>
      <c r="M1631" s="35" t="s">
        <v>853</v>
      </c>
      <c r="N1631" s="35" t="s">
        <v>44</v>
      </c>
      <c r="O1631" s="3">
        <v>2</v>
      </c>
      <c r="P1631" s="39" t="s">
        <v>3473</v>
      </c>
      <c r="Q1631" s="40">
        <v>1</v>
      </c>
      <c r="R1631" s="4" t="s">
        <v>1719</v>
      </c>
      <c r="S1631" s="41">
        <f>RawDataGenPO[[#This Row],[Total price]]/RawDataGenPO[[#This Row],[Qty'']]</f>
        <v>3500</v>
      </c>
      <c r="T1631" s="46">
        <v>3500</v>
      </c>
      <c r="U1631" s="16"/>
      <c r="V1631" s="35" t="s">
        <v>986</v>
      </c>
      <c r="W1631" s="146" t="s">
        <v>9</v>
      </c>
      <c r="X1631" s="4" t="s">
        <v>4191</v>
      </c>
      <c r="Y1631" s="14">
        <v>45962</v>
      </c>
      <c r="Z1631" s="112"/>
      <c r="AA1631" s="191">
        <f>IF(RawDataGenPO[[#This Row],[Date Gen PO]]="","",RawDataGenPO[[#This Row],[Date recive bill]]-RawDataGenPO[[#This Row],[Date Gen PO]])</f>
        <v>14</v>
      </c>
      <c r="AB1631" s="192" t="str">
        <f>IF(RawDataGenPO[[#This Row],[GRN-PO date (Day)]]&gt;RawDataGenPO[[#This Row],[Lead time delivery (day)]],"over deliverry","Ontime")</f>
        <v>Ontime</v>
      </c>
      <c r="AC1631" s="195"/>
    </row>
    <row r="1632" spans="1:29" ht="14.25" x14ac:dyDescent="0.25">
      <c r="A1632" s="4">
        <f>ROW()-ROW(RawDataGenPO[[#Headers],[No.]])</f>
        <v>1631</v>
      </c>
      <c r="B1632" s="35" t="s">
        <v>18</v>
      </c>
      <c r="C1632" s="292">
        <v>45941</v>
      </c>
      <c r="F1632" s="292">
        <v>45941</v>
      </c>
      <c r="G1632" s="4" t="s">
        <v>3474</v>
      </c>
      <c r="H1632" s="4" t="s">
        <v>4160</v>
      </c>
      <c r="I1632" s="155">
        <v>45950</v>
      </c>
      <c r="J1632" s="66"/>
      <c r="K1632" s="153">
        <v>45</v>
      </c>
      <c r="L1632" s="4" t="s">
        <v>544</v>
      </c>
      <c r="M1632" s="35" t="s">
        <v>1050</v>
      </c>
      <c r="N1632" s="35" t="s">
        <v>19</v>
      </c>
      <c r="O1632" s="3">
        <v>1</v>
      </c>
      <c r="P1632" s="39" t="s">
        <v>3475</v>
      </c>
      <c r="Q1632" s="40">
        <v>34</v>
      </c>
      <c r="R1632" s="4" t="s">
        <v>1719</v>
      </c>
      <c r="S1632" s="41">
        <f>RawDataGenPO[[#This Row],[Total price]]/RawDataGenPO[[#This Row],[Qty'']]</f>
        <v>600</v>
      </c>
      <c r="T1632" s="46">
        <v>20400</v>
      </c>
      <c r="U1632" s="16"/>
      <c r="V1632" s="35" t="s">
        <v>1497</v>
      </c>
      <c r="W1632" s="146" t="s">
        <v>9</v>
      </c>
      <c r="X1632" s="4" t="s">
        <v>4303</v>
      </c>
      <c r="Y1632" s="14">
        <v>45982</v>
      </c>
      <c r="Z1632" s="112"/>
      <c r="AA1632" s="191">
        <f>IF(RawDataGenPO[[#This Row],[Date Gen PO]]="","",RawDataGenPO[[#This Row],[Date recive bill]]-RawDataGenPO[[#This Row],[Date Gen PO]])</f>
        <v>32</v>
      </c>
      <c r="AB1632" s="192" t="str">
        <f>IF(RawDataGenPO[[#This Row],[GRN-PO date (Day)]]&gt;RawDataGenPO[[#This Row],[Lead time delivery (day)]],"over deliverry","Ontime")</f>
        <v>Ontime</v>
      </c>
      <c r="AC1632" s="195"/>
    </row>
    <row r="1633" spans="1:29" ht="14.25" x14ac:dyDescent="0.25">
      <c r="A1633" s="4">
        <f>ROW()-ROW(RawDataGenPO[[#Headers],[No.]])</f>
        <v>1632</v>
      </c>
      <c r="B1633" s="35" t="s">
        <v>18</v>
      </c>
      <c r="C1633" s="292">
        <v>45941</v>
      </c>
      <c r="F1633" s="292">
        <v>45941</v>
      </c>
      <c r="G1633" s="4" t="s">
        <v>3474</v>
      </c>
      <c r="H1633" s="4" t="s">
        <v>4160</v>
      </c>
      <c r="I1633" s="155">
        <v>45950</v>
      </c>
      <c r="J1633" s="66"/>
      <c r="K1633" s="153">
        <v>45</v>
      </c>
      <c r="L1633" s="4" t="s">
        <v>544</v>
      </c>
      <c r="M1633" s="35" t="s">
        <v>1050</v>
      </c>
      <c r="N1633" s="35" t="s">
        <v>19</v>
      </c>
      <c r="O1633" s="3">
        <v>2</v>
      </c>
      <c r="P1633" s="39" t="s">
        <v>3476</v>
      </c>
      <c r="Q1633" s="40">
        <v>12</v>
      </c>
      <c r="R1633" s="4" t="s">
        <v>1719</v>
      </c>
      <c r="S1633" s="41">
        <f>RawDataGenPO[[#This Row],[Total price]]/RawDataGenPO[[#This Row],[Qty'']]</f>
        <v>1000</v>
      </c>
      <c r="T1633" s="46">
        <v>12000</v>
      </c>
      <c r="U1633" s="16"/>
      <c r="V1633" s="35" t="s">
        <v>1497</v>
      </c>
      <c r="W1633" s="146" t="s">
        <v>9</v>
      </c>
      <c r="X1633" s="4" t="s">
        <v>4303</v>
      </c>
      <c r="Y1633" s="14">
        <v>45982</v>
      </c>
      <c r="Z1633" s="112"/>
      <c r="AA1633" s="191">
        <f>IF(RawDataGenPO[[#This Row],[Date Gen PO]]="","",RawDataGenPO[[#This Row],[Date recive bill]]-RawDataGenPO[[#This Row],[Date Gen PO]])</f>
        <v>32</v>
      </c>
      <c r="AB1633" s="192" t="str">
        <f>IF(RawDataGenPO[[#This Row],[GRN-PO date (Day)]]&gt;RawDataGenPO[[#This Row],[Lead time delivery (day)]],"over deliverry","Ontime")</f>
        <v>Ontime</v>
      </c>
      <c r="AC1633" s="195"/>
    </row>
    <row r="1634" spans="1:29" ht="14.25" x14ac:dyDescent="0.25">
      <c r="A1634" s="4">
        <f>ROW()-ROW(RawDataGenPO[[#Headers],[No.]])</f>
        <v>1633</v>
      </c>
      <c r="B1634" s="35" t="s">
        <v>18</v>
      </c>
      <c r="C1634" s="292">
        <v>45941</v>
      </c>
      <c r="F1634" s="292">
        <v>45941</v>
      </c>
      <c r="G1634" s="4" t="s">
        <v>3474</v>
      </c>
      <c r="H1634" s="4" t="s">
        <v>4160</v>
      </c>
      <c r="I1634" s="155">
        <v>45950</v>
      </c>
      <c r="J1634" s="66"/>
      <c r="K1634" s="153">
        <v>45</v>
      </c>
      <c r="L1634" s="4" t="s">
        <v>544</v>
      </c>
      <c r="M1634" s="35" t="s">
        <v>1050</v>
      </c>
      <c r="N1634" s="35" t="s">
        <v>19</v>
      </c>
      <c r="O1634" s="3">
        <v>3</v>
      </c>
      <c r="P1634" s="39" t="s">
        <v>3477</v>
      </c>
      <c r="Q1634" s="40">
        <v>2</v>
      </c>
      <c r="R1634" s="4" t="s">
        <v>1719</v>
      </c>
      <c r="S1634" s="41">
        <f>RawDataGenPO[[#This Row],[Total price]]/RawDataGenPO[[#This Row],[Qty'']]</f>
        <v>1300</v>
      </c>
      <c r="T1634" s="46">
        <v>2600</v>
      </c>
      <c r="U1634" s="16"/>
      <c r="V1634" s="35" t="s">
        <v>1497</v>
      </c>
      <c r="W1634" s="146" t="s">
        <v>9</v>
      </c>
      <c r="X1634" s="4" t="s">
        <v>4303</v>
      </c>
      <c r="Y1634" s="14">
        <v>45982</v>
      </c>
      <c r="Z1634" s="112"/>
      <c r="AA1634" s="191">
        <f>IF(RawDataGenPO[[#This Row],[Date Gen PO]]="","",RawDataGenPO[[#This Row],[Date recive bill]]-RawDataGenPO[[#This Row],[Date Gen PO]])</f>
        <v>32</v>
      </c>
      <c r="AB1634" s="192" t="str">
        <f>IF(RawDataGenPO[[#This Row],[GRN-PO date (Day)]]&gt;RawDataGenPO[[#This Row],[Lead time delivery (day)]],"over deliverry","Ontime")</f>
        <v>Ontime</v>
      </c>
      <c r="AC1634" s="195"/>
    </row>
    <row r="1635" spans="1:29" ht="14.25" x14ac:dyDescent="0.25">
      <c r="A1635" s="4">
        <f>ROW()-ROW(RawDataGenPO[[#Headers],[No.]])</f>
        <v>1634</v>
      </c>
      <c r="B1635" s="35" t="s">
        <v>18</v>
      </c>
      <c r="C1635" s="292">
        <v>45941</v>
      </c>
      <c r="F1635" s="292">
        <v>45941</v>
      </c>
      <c r="G1635" s="4" t="s">
        <v>3474</v>
      </c>
      <c r="H1635" s="4" t="s">
        <v>4160</v>
      </c>
      <c r="I1635" s="155">
        <v>45950</v>
      </c>
      <c r="J1635" s="66"/>
      <c r="K1635" s="153">
        <v>45</v>
      </c>
      <c r="L1635" s="4" t="s">
        <v>544</v>
      </c>
      <c r="M1635" s="35" t="s">
        <v>1050</v>
      </c>
      <c r="N1635" s="35" t="s">
        <v>19</v>
      </c>
      <c r="O1635" s="3">
        <v>4</v>
      </c>
      <c r="P1635" s="39" t="s">
        <v>3478</v>
      </c>
      <c r="Q1635" s="40">
        <v>6</v>
      </c>
      <c r="R1635" s="4" t="s">
        <v>1719</v>
      </c>
      <c r="S1635" s="41">
        <f>RawDataGenPO[[#This Row],[Total price]]/RawDataGenPO[[#This Row],[Qty'']]</f>
        <v>250</v>
      </c>
      <c r="T1635" s="46">
        <v>1500</v>
      </c>
      <c r="U1635" s="16"/>
      <c r="V1635" s="35" t="s">
        <v>1497</v>
      </c>
      <c r="W1635" s="146" t="s">
        <v>9</v>
      </c>
      <c r="X1635" s="4" t="s">
        <v>4303</v>
      </c>
      <c r="Y1635" s="14">
        <v>45982</v>
      </c>
      <c r="Z1635" s="112"/>
      <c r="AA1635" s="191">
        <f>IF(RawDataGenPO[[#This Row],[Date Gen PO]]="","",RawDataGenPO[[#This Row],[Date recive bill]]-RawDataGenPO[[#This Row],[Date Gen PO]])</f>
        <v>32</v>
      </c>
      <c r="AB1635" s="192" t="str">
        <f>IF(RawDataGenPO[[#This Row],[GRN-PO date (Day)]]&gt;RawDataGenPO[[#This Row],[Lead time delivery (day)]],"over deliverry","Ontime")</f>
        <v>Ontime</v>
      </c>
      <c r="AC1635" s="195"/>
    </row>
    <row r="1636" spans="1:29" ht="14.25" x14ac:dyDescent="0.25">
      <c r="A1636" s="4">
        <f>ROW()-ROW(RawDataGenPO[[#Headers],[No.]])</f>
        <v>1635</v>
      </c>
      <c r="B1636" s="35" t="s">
        <v>18</v>
      </c>
      <c r="C1636" s="292">
        <v>45941</v>
      </c>
      <c r="F1636" s="292">
        <v>45941</v>
      </c>
      <c r="G1636" s="4" t="s">
        <v>3479</v>
      </c>
      <c r="H1636" s="4" t="s">
        <v>4152</v>
      </c>
      <c r="I1636" s="155">
        <v>45948</v>
      </c>
      <c r="J1636" s="66"/>
      <c r="K1636" s="153">
        <v>45</v>
      </c>
      <c r="L1636" s="4" t="s">
        <v>193</v>
      </c>
      <c r="M1636" s="35" t="s">
        <v>1050</v>
      </c>
      <c r="N1636" s="35" t="s">
        <v>24</v>
      </c>
      <c r="O1636" s="3">
        <v>1</v>
      </c>
      <c r="P1636" s="39" t="s">
        <v>3480</v>
      </c>
      <c r="Q1636" s="40">
        <v>6</v>
      </c>
      <c r="R1636" s="4" t="s">
        <v>221</v>
      </c>
      <c r="S1636" s="41">
        <f>RawDataGenPO[[#This Row],[Total price]]/RawDataGenPO[[#This Row],[Qty'']]</f>
        <v>950</v>
      </c>
      <c r="T1636" s="46">
        <v>5700</v>
      </c>
      <c r="U1636" s="16"/>
      <c r="V1636" s="35" t="s">
        <v>406</v>
      </c>
      <c r="W1636" s="146" t="s">
        <v>9</v>
      </c>
      <c r="X1636" s="4" t="s">
        <v>4258</v>
      </c>
      <c r="Y1636" s="14">
        <v>45974</v>
      </c>
      <c r="Z1636" s="112"/>
      <c r="AA1636" s="191">
        <f>IF(RawDataGenPO[[#This Row],[Date Gen PO]]="","",RawDataGenPO[[#This Row],[Date recive bill]]-RawDataGenPO[[#This Row],[Date Gen PO]])</f>
        <v>26</v>
      </c>
      <c r="AB1636" s="192" t="str">
        <f>IF(RawDataGenPO[[#This Row],[GRN-PO date (Day)]]&gt;RawDataGenPO[[#This Row],[Lead time delivery (day)]],"over deliverry","Ontime")</f>
        <v>Ontime</v>
      </c>
      <c r="AC1636" s="195"/>
    </row>
    <row r="1637" spans="1:29" ht="14.25" x14ac:dyDescent="0.25">
      <c r="A1637" s="4">
        <f>ROW()-ROW(RawDataGenPO[[#Headers],[No.]])</f>
        <v>1636</v>
      </c>
      <c r="B1637" s="35" t="s">
        <v>18</v>
      </c>
      <c r="C1637" s="292">
        <v>45941</v>
      </c>
      <c r="F1637" s="292">
        <v>45941</v>
      </c>
      <c r="G1637" s="4" t="s">
        <v>3481</v>
      </c>
      <c r="H1637" s="4" t="s">
        <v>4161</v>
      </c>
      <c r="I1637" s="155">
        <v>45948</v>
      </c>
      <c r="J1637" s="66"/>
      <c r="K1637" s="153">
        <v>45</v>
      </c>
      <c r="L1637" s="4" t="s">
        <v>1273</v>
      </c>
      <c r="M1637" s="35" t="s">
        <v>159</v>
      </c>
      <c r="N1637" s="35" t="s">
        <v>56</v>
      </c>
      <c r="O1637" s="3">
        <v>1</v>
      </c>
      <c r="P1637" s="39" t="s">
        <v>3482</v>
      </c>
      <c r="Q1637" s="40">
        <v>20</v>
      </c>
      <c r="R1637" s="4" t="s">
        <v>221</v>
      </c>
      <c r="S1637" s="41">
        <f>RawDataGenPO[[#This Row],[Total price]]/RawDataGenPO[[#This Row],[Qty'']]</f>
        <v>22</v>
      </c>
      <c r="T1637" s="46">
        <v>440</v>
      </c>
      <c r="U1637" s="16"/>
      <c r="V1637" s="35" t="s">
        <v>380</v>
      </c>
      <c r="W1637" s="146" t="s">
        <v>9</v>
      </c>
      <c r="X1637" s="4" t="s">
        <v>4193</v>
      </c>
      <c r="Y1637" s="14">
        <v>45962</v>
      </c>
      <c r="Z1637" s="112"/>
      <c r="AA1637" s="191">
        <f>IF(RawDataGenPO[[#This Row],[Date Gen PO]]="","",RawDataGenPO[[#This Row],[Date recive bill]]-RawDataGenPO[[#This Row],[Date Gen PO]])</f>
        <v>14</v>
      </c>
      <c r="AB1637" s="192" t="str">
        <f>IF(RawDataGenPO[[#This Row],[GRN-PO date (Day)]]&gt;RawDataGenPO[[#This Row],[Lead time delivery (day)]],"over deliverry","Ontime")</f>
        <v>Ontime</v>
      </c>
      <c r="AC1637" s="195"/>
    </row>
    <row r="1638" spans="1:29" ht="42.75" x14ac:dyDescent="0.25">
      <c r="A1638" s="4">
        <f>ROW()-ROW(RawDataGenPO[[#Headers],[No.]])</f>
        <v>1637</v>
      </c>
      <c r="B1638" s="35" t="s">
        <v>18</v>
      </c>
      <c r="C1638" s="292">
        <v>45941</v>
      </c>
      <c r="F1638" s="292">
        <v>45941</v>
      </c>
      <c r="G1638" s="4" t="s">
        <v>3481</v>
      </c>
      <c r="H1638" s="4" t="s">
        <v>4161</v>
      </c>
      <c r="I1638" s="155">
        <v>45948</v>
      </c>
      <c r="J1638" s="66"/>
      <c r="K1638" s="153">
        <v>45</v>
      </c>
      <c r="L1638" s="4" t="s">
        <v>1273</v>
      </c>
      <c r="M1638" s="35" t="s">
        <v>159</v>
      </c>
      <c r="N1638" s="35" t="s">
        <v>56</v>
      </c>
      <c r="O1638" s="3">
        <v>2</v>
      </c>
      <c r="P1638" s="39" t="s">
        <v>3483</v>
      </c>
      <c r="Q1638" s="40">
        <v>4</v>
      </c>
      <c r="R1638" s="4" t="s">
        <v>221</v>
      </c>
      <c r="S1638" s="41">
        <f>RawDataGenPO[[#This Row],[Total price]]/RawDataGenPO[[#This Row],[Qty'']]</f>
        <v>427.5</v>
      </c>
      <c r="T1638" s="46">
        <v>1710</v>
      </c>
      <c r="U1638" s="16"/>
      <c r="V1638" s="35" t="s">
        <v>380</v>
      </c>
      <c r="W1638" s="146" t="s">
        <v>9</v>
      </c>
      <c r="X1638" s="4" t="s">
        <v>4193</v>
      </c>
      <c r="Y1638" s="14">
        <v>45962</v>
      </c>
      <c r="Z1638" s="112"/>
      <c r="AA1638" s="191">
        <f>IF(RawDataGenPO[[#This Row],[Date Gen PO]]="","",RawDataGenPO[[#This Row],[Date recive bill]]-RawDataGenPO[[#This Row],[Date Gen PO]])</f>
        <v>14</v>
      </c>
      <c r="AB1638" s="192" t="str">
        <f>IF(RawDataGenPO[[#This Row],[GRN-PO date (Day)]]&gt;RawDataGenPO[[#This Row],[Lead time delivery (day)]],"over deliverry","Ontime")</f>
        <v>Ontime</v>
      </c>
      <c r="AC1638" s="195"/>
    </row>
    <row r="1639" spans="1:29" ht="28.5" x14ac:dyDescent="0.25">
      <c r="A1639" s="4">
        <f>ROW()-ROW(RawDataGenPO[[#Headers],[No.]])</f>
        <v>1638</v>
      </c>
      <c r="B1639" s="35" t="s">
        <v>18</v>
      </c>
      <c r="C1639" s="292">
        <v>45941</v>
      </c>
      <c r="F1639" s="292">
        <v>45941</v>
      </c>
      <c r="G1639" s="4" t="s">
        <v>3484</v>
      </c>
      <c r="H1639" s="4" t="s">
        <v>4319</v>
      </c>
      <c r="I1639" s="155">
        <v>45965</v>
      </c>
      <c r="J1639" s="66"/>
      <c r="K1639" s="153">
        <v>60</v>
      </c>
      <c r="L1639" s="4" t="s">
        <v>1273</v>
      </c>
      <c r="M1639" s="35" t="s">
        <v>128</v>
      </c>
      <c r="N1639" s="35" t="s">
        <v>28</v>
      </c>
      <c r="O1639" s="3">
        <v>1</v>
      </c>
      <c r="P1639" s="39" t="s">
        <v>3485</v>
      </c>
      <c r="Q1639" s="40">
        <v>12</v>
      </c>
      <c r="R1639" s="4" t="s">
        <v>295</v>
      </c>
      <c r="S1639" s="41">
        <f>RawDataGenPO[[#This Row],[Total price]]/RawDataGenPO[[#This Row],[Qty'']]</f>
        <v>650</v>
      </c>
      <c r="T1639" s="46">
        <v>7800</v>
      </c>
      <c r="U1639" s="16"/>
      <c r="V1639" s="35" t="s">
        <v>4320</v>
      </c>
      <c r="W1639" s="146" t="s">
        <v>9</v>
      </c>
      <c r="X1639" s="4" t="s">
        <v>4502</v>
      </c>
      <c r="Y1639" s="14">
        <v>46006</v>
      </c>
      <c r="Z1639" s="112"/>
      <c r="AA1639" s="191">
        <f>IF(RawDataGenPO[[#This Row],[Date Gen PO]]="","",RawDataGenPO[[#This Row],[Date recive bill]]-RawDataGenPO[[#This Row],[Date Gen PO]])</f>
        <v>41</v>
      </c>
      <c r="AB1639" s="192" t="str">
        <f>IF(RawDataGenPO[[#This Row],[GRN-PO date (Day)]]&gt;RawDataGenPO[[#This Row],[Lead time delivery (day)]],"over deliverry","Ontime")</f>
        <v>Ontime</v>
      </c>
      <c r="AC1639" s="195"/>
    </row>
    <row r="1640" spans="1:29" ht="14.25" x14ac:dyDescent="0.25">
      <c r="A1640" s="4">
        <f>ROW()-ROW(RawDataGenPO[[#Headers],[No.]])</f>
        <v>1639</v>
      </c>
      <c r="B1640" s="35" t="s">
        <v>18</v>
      </c>
      <c r="C1640" s="292">
        <v>45941</v>
      </c>
      <c r="F1640" s="292">
        <v>45941</v>
      </c>
      <c r="G1640" s="4" t="s">
        <v>3484</v>
      </c>
      <c r="H1640" s="4" t="s">
        <v>4194</v>
      </c>
      <c r="I1640" s="155">
        <v>45953</v>
      </c>
      <c r="J1640" s="66"/>
      <c r="K1640" s="153">
        <v>30</v>
      </c>
      <c r="L1640" s="4" t="s">
        <v>1273</v>
      </c>
      <c r="M1640" s="35" t="s">
        <v>128</v>
      </c>
      <c r="N1640" s="35" t="s">
        <v>28</v>
      </c>
      <c r="O1640" s="3">
        <v>2</v>
      </c>
      <c r="P1640" s="39" t="s">
        <v>3486</v>
      </c>
      <c r="Q1640" s="40">
        <v>12</v>
      </c>
      <c r="R1640" s="4" t="s">
        <v>295</v>
      </c>
      <c r="S1640" s="41">
        <f>RawDataGenPO[[#This Row],[Total price]]/RawDataGenPO[[#This Row],[Qty'']]</f>
        <v>85</v>
      </c>
      <c r="T1640" s="46">
        <v>1020</v>
      </c>
      <c r="U1640" s="16"/>
      <c r="V1640" s="35" t="s">
        <v>4195</v>
      </c>
      <c r="W1640" s="146" t="s">
        <v>9</v>
      </c>
      <c r="X1640" s="43" t="s">
        <v>4196</v>
      </c>
      <c r="Y1640" s="14">
        <v>45962</v>
      </c>
      <c r="Z1640" s="112"/>
      <c r="AA1640" s="191">
        <f>IF(RawDataGenPO[[#This Row],[Date Gen PO]]="","",RawDataGenPO[[#This Row],[Date recive bill]]-RawDataGenPO[[#This Row],[Date Gen PO]])</f>
        <v>9</v>
      </c>
      <c r="AB1640" s="192" t="str">
        <f>IF(RawDataGenPO[[#This Row],[GRN-PO date (Day)]]&gt;RawDataGenPO[[#This Row],[Lead time delivery (day)]],"over deliverry","Ontime")</f>
        <v>Ontime</v>
      </c>
      <c r="AC1640" s="195"/>
    </row>
    <row r="1641" spans="1:29" ht="14.25" x14ac:dyDescent="0.25">
      <c r="A1641" s="4">
        <f>ROW()-ROW(RawDataGenPO[[#Headers],[No.]])</f>
        <v>1640</v>
      </c>
      <c r="B1641" s="35" t="s">
        <v>18</v>
      </c>
      <c r="C1641" s="292">
        <v>45941</v>
      </c>
      <c r="F1641" s="292">
        <v>45941</v>
      </c>
      <c r="G1641" s="4" t="s">
        <v>3484</v>
      </c>
      <c r="H1641" s="4" t="s">
        <v>4319</v>
      </c>
      <c r="I1641" s="155">
        <v>45965</v>
      </c>
      <c r="J1641" s="66"/>
      <c r="K1641" s="153">
        <v>60</v>
      </c>
      <c r="L1641" s="4" t="s">
        <v>1273</v>
      </c>
      <c r="M1641" s="35" t="s">
        <v>128</v>
      </c>
      <c r="N1641" s="35" t="s">
        <v>28</v>
      </c>
      <c r="O1641" s="3">
        <v>3</v>
      </c>
      <c r="P1641" s="39" t="s">
        <v>1335</v>
      </c>
      <c r="Q1641" s="40">
        <v>1</v>
      </c>
      <c r="R1641" s="4" t="s">
        <v>1719</v>
      </c>
      <c r="S1641" s="41">
        <f>RawDataGenPO[[#This Row],[Total price]]/RawDataGenPO[[#This Row],[Qty'']]</f>
        <v>200</v>
      </c>
      <c r="T1641" s="46">
        <v>200</v>
      </c>
      <c r="U1641" s="16"/>
      <c r="V1641" s="35" t="s">
        <v>4320</v>
      </c>
      <c r="W1641" s="146" t="s">
        <v>9</v>
      </c>
      <c r="X1641" s="4" t="s">
        <v>4502</v>
      </c>
      <c r="Y1641" s="14">
        <v>46006</v>
      </c>
      <c r="Z1641" s="112"/>
      <c r="AA1641" s="191">
        <f>IF(RawDataGenPO[[#This Row],[Date Gen PO]]="","",RawDataGenPO[[#This Row],[Date recive bill]]-RawDataGenPO[[#This Row],[Date Gen PO]])</f>
        <v>41</v>
      </c>
      <c r="AB1641" s="192" t="str">
        <f>IF(RawDataGenPO[[#This Row],[GRN-PO date (Day)]]&gt;RawDataGenPO[[#This Row],[Lead time delivery (day)]],"over deliverry","Ontime")</f>
        <v>Ontime</v>
      </c>
      <c r="AC1641" s="195"/>
    </row>
    <row r="1642" spans="1:29" ht="14.25" x14ac:dyDescent="0.25">
      <c r="A1642" s="4">
        <f>ROW()-ROW(RawDataGenPO[[#Headers],[No.]])</f>
        <v>1641</v>
      </c>
      <c r="B1642" s="35" t="s">
        <v>18</v>
      </c>
      <c r="C1642" s="292">
        <v>45941</v>
      </c>
      <c r="F1642" s="292">
        <v>45941</v>
      </c>
      <c r="G1642" s="4" t="s">
        <v>3487</v>
      </c>
      <c r="H1642" s="4" t="s">
        <v>4162</v>
      </c>
      <c r="I1642" s="155">
        <v>45950</v>
      </c>
      <c r="J1642" s="66"/>
      <c r="K1642" s="153">
        <v>45</v>
      </c>
      <c r="L1642" s="4" t="s">
        <v>1273</v>
      </c>
      <c r="M1642" s="35" t="s">
        <v>128</v>
      </c>
      <c r="N1642" s="35" t="s">
        <v>28</v>
      </c>
      <c r="O1642" s="3">
        <v>1</v>
      </c>
      <c r="P1642" s="39" t="s">
        <v>3488</v>
      </c>
      <c r="Q1642" s="40">
        <v>5</v>
      </c>
      <c r="R1642" s="4" t="s">
        <v>295</v>
      </c>
      <c r="S1642" s="41">
        <f>RawDataGenPO[[#This Row],[Total price]]/RawDataGenPO[[#This Row],[Qty'']]</f>
        <v>212</v>
      </c>
      <c r="T1642" s="46">
        <v>1060</v>
      </c>
      <c r="U1642" s="16"/>
      <c r="V1642" s="35" t="s">
        <v>162</v>
      </c>
      <c r="W1642" s="146" t="s">
        <v>9</v>
      </c>
      <c r="X1642" s="4" t="s">
        <v>4189</v>
      </c>
      <c r="Y1642" s="14">
        <v>45957</v>
      </c>
      <c r="Z1642" s="112"/>
      <c r="AA1642" s="191">
        <f>IF(RawDataGenPO[[#This Row],[Date Gen PO]]="","",RawDataGenPO[[#This Row],[Date recive bill]]-RawDataGenPO[[#This Row],[Date Gen PO]])</f>
        <v>7</v>
      </c>
      <c r="AB1642" s="192" t="str">
        <f>IF(RawDataGenPO[[#This Row],[GRN-PO date (Day)]]&gt;RawDataGenPO[[#This Row],[Lead time delivery (day)]],"over deliverry","Ontime")</f>
        <v>Ontime</v>
      </c>
      <c r="AC1642" s="195"/>
    </row>
    <row r="1643" spans="1:29" ht="14.25" x14ac:dyDescent="0.25">
      <c r="A1643" s="4">
        <f>ROW()-ROW(RawDataGenPO[[#Headers],[No.]])</f>
        <v>1642</v>
      </c>
      <c r="B1643" s="35" t="s">
        <v>18</v>
      </c>
      <c r="C1643" s="292">
        <v>45941</v>
      </c>
      <c r="F1643" s="292">
        <v>45941</v>
      </c>
      <c r="G1643" s="4" t="s">
        <v>3487</v>
      </c>
      <c r="H1643" s="4" t="s">
        <v>4162</v>
      </c>
      <c r="I1643" s="155">
        <v>45950</v>
      </c>
      <c r="J1643" s="66"/>
      <c r="K1643" s="153">
        <v>45</v>
      </c>
      <c r="L1643" s="4" t="s">
        <v>1273</v>
      </c>
      <c r="M1643" s="35" t="s">
        <v>128</v>
      </c>
      <c r="N1643" s="35" t="s">
        <v>28</v>
      </c>
      <c r="O1643" s="3">
        <v>2</v>
      </c>
      <c r="P1643" s="39" t="s">
        <v>3489</v>
      </c>
      <c r="Q1643" s="40">
        <v>12</v>
      </c>
      <c r="R1643" s="4" t="s">
        <v>295</v>
      </c>
      <c r="S1643" s="41">
        <f>RawDataGenPO[[#This Row],[Total price]]/RawDataGenPO[[#This Row],[Qty'']]</f>
        <v>67</v>
      </c>
      <c r="T1643" s="46">
        <v>804</v>
      </c>
      <c r="U1643" s="16"/>
      <c r="V1643" s="35" t="s">
        <v>162</v>
      </c>
      <c r="W1643" s="146" t="s">
        <v>9</v>
      </c>
      <c r="X1643" s="4" t="s">
        <v>4189</v>
      </c>
      <c r="Y1643" s="14">
        <v>45957</v>
      </c>
      <c r="Z1643" s="112"/>
      <c r="AA1643" s="191">
        <f>IF(RawDataGenPO[[#This Row],[Date Gen PO]]="","",RawDataGenPO[[#This Row],[Date recive bill]]-RawDataGenPO[[#This Row],[Date Gen PO]])</f>
        <v>7</v>
      </c>
      <c r="AB1643" s="192" t="str">
        <f>IF(RawDataGenPO[[#This Row],[GRN-PO date (Day)]]&gt;RawDataGenPO[[#This Row],[Lead time delivery (day)]],"over deliverry","Ontime")</f>
        <v>Ontime</v>
      </c>
      <c r="AC1643" s="195"/>
    </row>
    <row r="1644" spans="1:29" ht="14.25" x14ac:dyDescent="0.25">
      <c r="A1644" s="4">
        <f>ROW()-ROW(RawDataGenPO[[#Headers],[No.]])</f>
        <v>1643</v>
      </c>
      <c r="B1644" s="35" t="s">
        <v>18</v>
      </c>
      <c r="C1644" s="292">
        <v>45941</v>
      </c>
      <c r="F1644" s="292">
        <v>45941</v>
      </c>
      <c r="G1644" s="4" t="s">
        <v>3487</v>
      </c>
      <c r="H1644" s="4" t="s">
        <v>4163</v>
      </c>
      <c r="I1644" s="155">
        <v>45950</v>
      </c>
      <c r="J1644" s="66"/>
      <c r="K1644" s="153">
        <v>45</v>
      </c>
      <c r="L1644" s="4" t="s">
        <v>1273</v>
      </c>
      <c r="M1644" s="35" t="s">
        <v>128</v>
      </c>
      <c r="N1644" s="35" t="s">
        <v>28</v>
      </c>
      <c r="O1644" s="3">
        <v>3</v>
      </c>
      <c r="P1644" s="39" t="s">
        <v>3490</v>
      </c>
      <c r="Q1644" s="40">
        <v>1</v>
      </c>
      <c r="R1644" s="4" t="s">
        <v>3491</v>
      </c>
      <c r="S1644" s="41">
        <f>RawDataGenPO[[#This Row],[Total price]]/RawDataGenPO[[#This Row],[Qty'']]</f>
        <v>920</v>
      </c>
      <c r="T1644" s="46">
        <v>920</v>
      </c>
      <c r="U1644" s="16"/>
      <c r="V1644" s="35" t="s">
        <v>358</v>
      </c>
      <c r="W1644" s="146" t="s">
        <v>9</v>
      </c>
      <c r="X1644" s="4" t="s">
        <v>4216</v>
      </c>
      <c r="Y1644" s="14">
        <v>45968</v>
      </c>
      <c r="Z1644" s="112"/>
      <c r="AA1644" s="191">
        <f>IF(RawDataGenPO[[#This Row],[Date Gen PO]]="","",RawDataGenPO[[#This Row],[Date recive bill]]-RawDataGenPO[[#This Row],[Date Gen PO]])</f>
        <v>18</v>
      </c>
      <c r="AB1644" s="192" t="str">
        <f>IF(RawDataGenPO[[#This Row],[GRN-PO date (Day)]]&gt;RawDataGenPO[[#This Row],[Lead time delivery (day)]],"over deliverry","Ontime")</f>
        <v>Ontime</v>
      </c>
      <c r="AC1644" s="195"/>
    </row>
    <row r="1645" spans="1:29" ht="14.25" x14ac:dyDescent="0.25">
      <c r="A1645" s="4">
        <f>ROW()-ROW(RawDataGenPO[[#Headers],[No.]])</f>
        <v>1644</v>
      </c>
      <c r="B1645" s="35" t="s">
        <v>18</v>
      </c>
      <c r="C1645" s="292">
        <v>45941</v>
      </c>
      <c r="F1645" s="292">
        <v>45941</v>
      </c>
      <c r="G1645" s="4" t="s">
        <v>3487</v>
      </c>
      <c r="H1645" s="4" t="s">
        <v>4163</v>
      </c>
      <c r="I1645" s="155">
        <v>45950</v>
      </c>
      <c r="J1645" s="66"/>
      <c r="K1645" s="153">
        <v>45</v>
      </c>
      <c r="L1645" s="4" t="s">
        <v>1273</v>
      </c>
      <c r="M1645" s="35" t="s">
        <v>128</v>
      </c>
      <c r="N1645" s="35" t="s">
        <v>28</v>
      </c>
      <c r="O1645" s="3">
        <v>4</v>
      </c>
      <c r="P1645" s="108" t="s">
        <v>3492</v>
      </c>
      <c r="Q1645" s="40">
        <v>1</v>
      </c>
      <c r="R1645" s="4" t="s">
        <v>3491</v>
      </c>
      <c r="S1645" s="41">
        <f>RawDataGenPO[[#This Row],[Total price]]/RawDataGenPO[[#This Row],[Qty'']]</f>
        <v>1450</v>
      </c>
      <c r="T1645" s="46">
        <v>1450</v>
      </c>
      <c r="U1645" s="16"/>
      <c r="V1645" s="35" t="s">
        <v>358</v>
      </c>
      <c r="W1645" s="146" t="s">
        <v>9</v>
      </c>
      <c r="X1645" s="4" t="s">
        <v>4216</v>
      </c>
      <c r="Y1645" s="14">
        <v>45968</v>
      </c>
      <c r="Z1645" s="112"/>
      <c r="AA1645" s="191">
        <f>IF(RawDataGenPO[[#This Row],[Date Gen PO]]="","",RawDataGenPO[[#This Row],[Date recive bill]]-RawDataGenPO[[#This Row],[Date Gen PO]])</f>
        <v>18</v>
      </c>
      <c r="AB1645" s="192" t="str">
        <f>IF(RawDataGenPO[[#This Row],[GRN-PO date (Day)]]&gt;RawDataGenPO[[#This Row],[Lead time delivery (day)]],"over deliverry","Ontime")</f>
        <v>Ontime</v>
      </c>
      <c r="AC1645" s="195"/>
    </row>
    <row r="1646" spans="1:29" ht="14.25" x14ac:dyDescent="0.25">
      <c r="A1646" s="4">
        <f>ROW()-ROW(RawDataGenPO[[#Headers],[No.]])</f>
        <v>1645</v>
      </c>
      <c r="B1646" s="35" t="s">
        <v>18</v>
      </c>
      <c r="C1646" s="292">
        <v>45945</v>
      </c>
      <c r="F1646" s="292">
        <v>45945</v>
      </c>
      <c r="G1646" s="4" t="s">
        <v>4110</v>
      </c>
      <c r="H1646" s="4" t="s">
        <v>4164</v>
      </c>
      <c r="I1646" s="155">
        <v>45948</v>
      </c>
      <c r="J1646" s="66"/>
      <c r="K1646" s="153">
        <v>30</v>
      </c>
      <c r="L1646" s="4" t="s">
        <v>193</v>
      </c>
      <c r="M1646" s="35" t="s">
        <v>128</v>
      </c>
      <c r="N1646" s="35" t="s">
        <v>28</v>
      </c>
      <c r="O1646" s="3">
        <v>1</v>
      </c>
      <c r="P1646" s="39" t="s">
        <v>4111</v>
      </c>
      <c r="Q1646" s="40">
        <v>1</v>
      </c>
      <c r="R1646" s="4" t="s">
        <v>2227</v>
      </c>
      <c r="S1646" s="41">
        <f>RawDataGenPO[[#This Row],[Total price]]/RawDataGenPO[[#This Row],[Qty'']]</f>
        <v>1800</v>
      </c>
      <c r="T1646" s="46">
        <v>1800</v>
      </c>
      <c r="U1646" s="16"/>
      <c r="V1646" s="35" t="s">
        <v>4165</v>
      </c>
      <c r="W1646" s="146" t="s">
        <v>9</v>
      </c>
      <c r="X1646" s="4" t="s">
        <v>4166</v>
      </c>
      <c r="Y1646" s="14">
        <v>45950</v>
      </c>
      <c r="Z1646" s="112"/>
      <c r="AA1646" s="191">
        <f>IF(RawDataGenPO[[#This Row],[Date Gen PO]]="","",RawDataGenPO[[#This Row],[Date recive bill]]-RawDataGenPO[[#This Row],[Date Gen PO]])</f>
        <v>2</v>
      </c>
      <c r="AB1646" s="192" t="str">
        <f>IF(RawDataGenPO[[#This Row],[GRN-PO date (Day)]]&gt;RawDataGenPO[[#This Row],[Lead time delivery (day)]],"over deliverry","Ontime")</f>
        <v>Ontime</v>
      </c>
      <c r="AC1646" s="195"/>
    </row>
    <row r="1647" spans="1:29" ht="14.25" x14ac:dyDescent="0.25">
      <c r="A1647" s="4">
        <f>ROW()-ROW(RawDataGenPO[[#Headers],[No.]])</f>
        <v>1646</v>
      </c>
      <c r="B1647" s="35" t="s">
        <v>18</v>
      </c>
      <c r="C1647" s="292">
        <v>45945</v>
      </c>
      <c r="F1647" s="292">
        <v>45945</v>
      </c>
      <c r="G1647" s="4" t="s">
        <v>4114</v>
      </c>
      <c r="H1647" s="4" t="s">
        <v>4167</v>
      </c>
      <c r="I1647" s="155">
        <v>45950</v>
      </c>
      <c r="J1647" s="66"/>
      <c r="K1647" s="153">
        <v>45</v>
      </c>
      <c r="L1647" s="4" t="s">
        <v>1601</v>
      </c>
      <c r="M1647" s="35" t="s">
        <v>187</v>
      </c>
      <c r="N1647" s="35" t="s">
        <v>28</v>
      </c>
      <c r="O1647" s="3">
        <v>1</v>
      </c>
      <c r="P1647" s="39" t="s">
        <v>1602</v>
      </c>
      <c r="Q1647" s="40">
        <v>20</v>
      </c>
      <c r="R1647" s="4" t="s">
        <v>295</v>
      </c>
      <c r="S1647" s="41">
        <f>RawDataGenPO[[#This Row],[Total price]]/RawDataGenPO[[#This Row],[Qty'']]</f>
        <v>180</v>
      </c>
      <c r="T1647" s="46">
        <v>3600</v>
      </c>
      <c r="U1647" s="16"/>
      <c r="V1647" s="35" t="s">
        <v>358</v>
      </c>
      <c r="W1647" s="146" t="s">
        <v>9</v>
      </c>
      <c r="X1647" s="4" t="s">
        <v>4215</v>
      </c>
      <c r="Y1647" s="14">
        <v>45968</v>
      </c>
      <c r="Z1647" s="112"/>
      <c r="AA1647" s="191">
        <f>IF(RawDataGenPO[[#This Row],[Date Gen PO]]="","",RawDataGenPO[[#This Row],[Date recive bill]]-RawDataGenPO[[#This Row],[Date Gen PO]])</f>
        <v>18</v>
      </c>
      <c r="AB1647" s="192" t="str">
        <f>IF(RawDataGenPO[[#This Row],[GRN-PO date (Day)]]&gt;RawDataGenPO[[#This Row],[Lead time delivery (day)]],"over deliverry","Ontime")</f>
        <v>Ontime</v>
      </c>
      <c r="AC1647" s="195"/>
    </row>
    <row r="1648" spans="1:29" ht="14.25" x14ac:dyDescent="0.25">
      <c r="A1648" s="4">
        <f>ROW()-ROW(RawDataGenPO[[#Headers],[No.]])</f>
        <v>1647</v>
      </c>
      <c r="B1648" s="35" t="s">
        <v>18</v>
      </c>
      <c r="C1648" s="292">
        <v>45945</v>
      </c>
      <c r="F1648" s="292">
        <v>45945</v>
      </c>
      <c r="G1648" s="4" t="s">
        <v>4114</v>
      </c>
      <c r="H1648" s="4" t="s">
        <v>4167</v>
      </c>
      <c r="I1648" s="155">
        <v>45950</v>
      </c>
      <c r="J1648" s="66"/>
      <c r="K1648" s="153">
        <v>45</v>
      </c>
      <c r="L1648" s="4" t="s">
        <v>4112</v>
      </c>
      <c r="M1648" s="35" t="s">
        <v>187</v>
      </c>
      <c r="N1648" s="35" t="s">
        <v>28</v>
      </c>
      <c r="O1648" s="3">
        <v>2</v>
      </c>
      <c r="P1648" s="39" t="s">
        <v>4113</v>
      </c>
      <c r="Q1648" s="40">
        <v>10</v>
      </c>
      <c r="R1648" s="4" t="s">
        <v>295</v>
      </c>
      <c r="S1648" s="41">
        <f>RawDataGenPO[[#This Row],[Total price]]/RawDataGenPO[[#This Row],[Qty'']]</f>
        <v>255</v>
      </c>
      <c r="T1648" s="46">
        <v>2550</v>
      </c>
      <c r="U1648" s="16"/>
      <c r="V1648" s="35" t="s">
        <v>358</v>
      </c>
      <c r="W1648" s="146" t="s">
        <v>9</v>
      </c>
      <c r="X1648" s="4" t="s">
        <v>4215</v>
      </c>
      <c r="Y1648" s="14">
        <v>45968</v>
      </c>
      <c r="Z1648" s="112"/>
      <c r="AA1648" s="191">
        <f>IF(RawDataGenPO[[#This Row],[Date Gen PO]]="","",RawDataGenPO[[#This Row],[Date recive bill]]-RawDataGenPO[[#This Row],[Date Gen PO]])</f>
        <v>18</v>
      </c>
      <c r="AB1648" s="192" t="str">
        <f>IF(RawDataGenPO[[#This Row],[GRN-PO date (Day)]]&gt;RawDataGenPO[[#This Row],[Lead time delivery (day)]],"over deliverry","Ontime")</f>
        <v>Ontime</v>
      </c>
      <c r="AC1648" s="195"/>
    </row>
    <row r="1649" spans="1:29" ht="14.25" x14ac:dyDescent="0.25">
      <c r="A1649" s="4">
        <f>ROW()-ROW(RawDataGenPO[[#Headers],[No.]])</f>
        <v>1648</v>
      </c>
      <c r="B1649" s="35" t="s">
        <v>18</v>
      </c>
      <c r="C1649" s="292">
        <v>45945</v>
      </c>
      <c r="F1649" s="292">
        <v>45945</v>
      </c>
      <c r="G1649" s="4" t="s">
        <v>4115</v>
      </c>
      <c r="H1649" s="4" t="s">
        <v>4168</v>
      </c>
      <c r="I1649" s="155">
        <v>45950</v>
      </c>
      <c r="J1649" s="66"/>
      <c r="K1649" s="153">
        <v>45</v>
      </c>
      <c r="L1649" s="4" t="s">
        <v>1001</v>
      </c>
      <c r="M1649" s="35" t="s">
        <v>187</v>
      </c>
      <c r="N1649" s="35" t="s">
        <v>28</v>
      </c>
      <c r="O1649" s="3">
        <v>1</v>
      </c>
      <c r="P1649" s="39" t="s">
        <v>1002</v>
      </c>
      <c r="Q1649" s="40">
        <v>4</v>
      </c>
      <c r="R1649" s="4" t="s">
        <v>2485</v>
      </c>
      <c r="S1649" s="41">
        <f>RawDataGenPO[[#This Row],[Total price]]/RawDataGenPO[[#This Row],[Qty'']]</f>
        <v>600</v>
      </c>
      <c r="T1649" s="46">
        <v>2400</v>
      </c>
      <c r="U1649" s="16"/>
      <c r="V1649" s="35" t="s">
        <v>162</v>
      </c>
      <c r="W1649" s="146" t="s">
        <v>9</v>
      </c>
      <c r="X1649" s="4" t="s">
        <v>4190</v>
      </c>
      <c r="Y1649" s="14">
        <v>45957</v>
      </c>
      <c r="Z1649" s="112"/>
      <c r="AA1649" s="191">
        <f>IF(RawDataGenPO[[#This Row],[Date Gen PO]]="","",RawDataGenPO[[#This Row],[Date recive bill]]-RawDataGenPO[[#This Row],[Date Gen PO]])</f>
        <v>7</v>
      </c>
      <c r="AB1649" s="192" t="str">
        <f>IF(RawDataGenPO[[#This Row],[GRN-PO date (Day)]]&gt;RawDataGenPO[[#This Row],[Lead time delivery (day)]],"over deliverry","Ontime")</f>
        <v>Ontime</v>
      </c>
      <c r="AC1649" s="195"/>
    </row>
    <row r="1650" spans="1:29" ht="14.25" x14ac:dyDescent="0.25">
      <c r="A1650" s="4">
        <f>ROW()-ROW(RawDataGenPO[[#Headers],[No.]])</f>
        <v>1649</v>
      </c>
      <c r="B1650" s="35" t="s">
        <v>18</v>
      </c>
      <c r="C1650" s="292"/>
      <c r="F1650" s="292">
        <v>45946</v>
      </c>
      <c r="G1650" s="4" t="s">
        <v>4169</v>
      </c>
      <c r="H1650" s="4" t="s">
        <v>4205</v>
      </c>
      <c r="I1650" s="155">
        <v>45965</v>
      </c>
      <c r="J1650" s="66"/>
      <c r="K1650" s="153">
        <v>60</v>
      </c>
      <c r="L1650" s="4" t="s">
        <v>4170</v>
      </c>
      <c r="M1650" s="35" t="s">
        <v>187</v>
      </c>
      <c r="N1650" s="35" t="s">
        <v>28</v>
      </c>
      <c r="O1650" s="3">
        <v>1</v>
      </c>
      <c r="P1650" s="39" t="s">
        <v>4172</v>
      </c>
      <c r="Q1650" s="40">
        <v>10</v>
      </c>
      <c r="R1650" s="4" t="s">
        <v>221</v>
      </c>
      <c r="S1650" s="41">
        <f>RawDataGenPO[[#This Row],[Total price]]/RawDataGenPO[[#This Row],[Qty'']]</f>
        <v>900</v>
      </c>
      <c r="T1650" s="46">
        <v>9000</v>
      </c>
      <c r="U1650" s="16"/>
      <c r="V1650" s="35" t="s">
        <v>4204</v>
      </c>
      <c r="W1650" s="4" t="s">
        <v>9</v>
      </c>
      <c r="X1650" s="4" t="s">
        <v>4219</v>
      </c>
      <c r="Y1650" s="14">
        <v>45968</v>
      </c>
      <c r="Z1650" s="112"/>
      <c r="AA1650" s="191">
        <f>IF(RawDataGenPO[[#This Row],[Date Gen PO]]="","",RawDataGenPO[[#This Row],[Date recive bill]]-RawDataGenPO[[#This Row],[Date Gen PO]])</f>
        <v>3</v>
      </c>
      <c r="AB1650" s="192" t="str">
        <f>IF(RawDataGenPO[[#This Row],[GRN-PO date (Day)]]&gt;RawDataGenPO[[#This Row],[Lead time delivery (day)]],"over deliverry","Ontime")</f>
        <v>Ontime</v>
      </c>
      <c r="AC1650" s="195"/>
    </row>
    <row r="1651" spans="1:29" ht="14.25" x14ac:dyDescent="0.25">
      <c r="A1651" s="4">
        <f>ROW()-ROW(RawDataGenPO[[#Headers],[No.]])</f>
        <v>1650</v>
      </c>
      <c r="B1651" s="35" t="s">
        <v>18</v>
      </c>
      <c r="C1651" s="292"/>
      <c r="F1651" s="292">
        <v>45946</v>
      </c>
      <c r="G1651" s="4" t="s">
        <v>4169</v>
      </c>
      <c r="H1651" s="4" t="s">
        <v>4205</v>
      </c>
      <c r="I1651" s="155">
        <v>45965</v>
      </c>
      <c r="J1651" s="66"/>
      <c r="K1651" s="153">
        <v>30</v>
      </c>
      <c r="L1651" s="4" t="s">
        <v>4171</v>
      </c>
      <c r="M1651" s="35" t="s">
        <v>187</v>
      </c>
      <c r="N1651" s="35" t="s">
        <v>28</v>
      </c>
      <c r="O1651" s="3">
        <v>2</v>
      </c>
      <c r="P1651" s="39" t="s">
        <v>4173</v>
      </c>
      <c r="Q1651" s="40">
        <v>10</v>
      </c>
      <c r="R1651" s="4" t="s">
        <v>221</v>
      </c>
      <c r="S1651" s="41">
        <f>RawDataGenPO[[#This Row],[Total price]]/RawDataGenPO[[#This Row],[Qty'']]</f>
        <v>700</v>
      </c>
      <c r="T1651" s="46">
        <v>7000</v>
      </c>
      <c r="U1651" s="16"/>
      <c r="V1651" s="35" t="s">
        <v>4204</v>
      </c>
      <c r="W1651" s="4" t="s">
        <v>9</v>
      </c>
      <c r="X1651" s="4" t="s">
        <v>4219</v>
      </c>
      <c r="Y1651" s="14">
        <v>45968</v>
      </c>
      <c r="Z1651" s="112"/>
      <c r="AA1651" s="191">
        <f>IF(RawDataGenPO[[#This Row],[Date Gen PO]]="","",RawDataGenPO[[#This Row],[Date recive bill]]-RawDataGenPO[[#This Row],[Date Gen PO]])</f>
        <v>3</v>
      </c>
      <c r="AB1651" s="192" t="str">
        <f>IF(RawDataGenPO[[#This Row],[GRN-PO date (Day)]]&gt;RawDataGenPO[[#This Row],[Lead time delivery (day)]],"over deliverry","Ontime")</f>
        <v>Ontime</v>
      </c>
      <c r="AC1651" s="195"/>
    </row>
    <row r="1652" spans="1:29" ht="42.75" x14ac:dyDescent="0.25">
      <c r="A1652" s="4">
        <f>ROW()-ROW(RawDataGenPO[[#Headers],[No.]])</f>
        <v>1651</v>
      </c>
      <c r="B1652" s="35" t="s">
        <v>18</v>
      </c>
      <c r="C1652" s="45"/>
      <c r="F1652" s="292">
        <v>45951</v>
      </c>
      <c r="G1652" s="4" t="s">
        <v>4200</v>
      </c>
      <c r="H1652" s="4" t="s">
        <v>4203</v>
      </c>
      <c r="I1652" s="155">
        <v>45965</v>
      </c>
      <c r="J1652" s="66"/>
      <c r="K1652" s="153">
        <v>30</v>
      </c>
      <c r="L1652" s="4" t="s">
        <v>1913</v>
      </c>
      <c r="M1652" s="35" t="s">
        <v>168</v>
      </c>
      <c r="N1652" s="35" t="s">
        <v>20</v>
      </c>
      <c r="O1652" s="3">
        <v>1</v>
      </c>
      <c r="P1652" s="39" t="s">
        <v>4201</v>
      </c>
      <c r="Q1652" s="40">
        <v>1</v>
      </c>
      <c r="R1652" s="4" t="s">
        <v>221</v>
      </c>
      <c r="S1652" s="41">
        <f>RawDataGenPO[[#This Row],[Total price]]/RawDataGenPO[[#This Row],[Qty'']]</f>
        <v>40000</v>
      </c>
      <c r="T1652" s="46">
        <v>40000</v>
      </c>
      <c r="U1652" s="16"/>
      <c r="V1652" s="35" t="s">
        <v>2905</v>
      </c>
      <c r="W1652" s="146" t="s">
        <v>9</v>
      </c>
      <c r="X1652" s="4" t="s">
        <v>4301</v>
      </c>
      <c r="Y1652" s="14">
        <v>45980</v>
      </c>
      <c r="Z1652" s="112"/>
      <c r="AA1652" s="191">
        <f>IF(RawDataGenPO[[#This Row],[Date Gen PO]]="","",RawDataGenPO[[#This Row],[Date recive bill]]-RawDataGenPO[[#This Row],[Date Gen PO]])</f>
        <v>15</v>
      </c>
      <c r="AB1652" s="192" t="str">
        <f>IF(RawDataGenPO[[#This Row],[GRN-PO date (Day)]]&gt;RawDataGenPO[[#This Row],[Lead time delivery (day)]],"over deliverry","Ontime")</f>
        <v>Ontime</v>
      </c>
      <c r="AC1652" s="195"/>
    </row>
    <row r="1653" spans="1:29" ht="14.25" x14ac:dyDescent="0.25">
      <c r="A1653" s="4">
        <f>ROW()-ROW(RawDataGenPO[[#Headers],[No.]])</f>
        <v>1652</v>
      </c>
      <c r="B1653" s="35" t="s">
        <v>18</v>
      </c>
      <c r="C1653" s="45"/>
      <c r="F1653" s="292">
        <v>45951</v>
      </c>
      <c r="G1653" s="4" t="s">
        <v>4200</v>
      </c>
      <c r="H1653" s="4" t="s">
        <v>4203</v>
      </c>
      <c r="I1653" s="155">
        <v>45965</v>
      </c>
      <c r="J1653" s="66"/>
      <c r="K1653" s="153">
        <v>60</v>
      </c>
      <c r="L1653" s="4" t="s">
        <v>1913</v>
      </c>
      <c r="M1653" s="35" t="s">
        <v>168</v>
      </c>
      <c r="N1653" s="35" t="s">
        <v>20</v>
      </c>
      <c r="O1653" s="3">
        <v>2</v>
      </c>
      <c r="P1653" s="39" t="s">
        <v>4202</v>
      </c>
      <c r="Q1653" s="40">
        <v>1</v>
      </c>
      <c r="R1653" s="4" t="s">
        <v>221</v>
      </c>
      <c r="S1653" s="41">
        <f>RawDataGenPO[[#This Row],[Total price]]/RawDataGenPO[[#This Row],[Qty'']]</f>
        <v>10000</v>
      </c>
      <c r="T1653" s="46">
        <v>10000</v>
      </c>
      <c r="U1653" s="16"/>
      <c r="V1653" s="35" t="s">
        <v>2905</v>
      </c>
      <c r="W1653" s="146" t="s">
        <v>9</v>
      </c>
      <c r="X1653" s="4" t="s">
        <v>4301</v>
      </c>
      <c r="Y1653" s="14">
        <v>45980</v>
      </c>
      <c r="Z1653" s="112"/>
      <c r="AA1653" s="191">
        <f>IF(RawDataGenPO[[#This Row],[Date Gen PO]]="","",RawDataGenPO[[#This Row],[Date recive bill]]-RawDataGenPO[[#This Row],[Date Gen PO]])</f>
        <v>15</v>
      </c>
      <c r="AB1653" s="192" t="str">
        <f>IF(RawDataGenPO[[#This Row],[GRN-PO date (Day)]]&gt;RawDataGenPO[[#This Row],[Lead time delivery (day)]],"over deliverry","Ontime")</f>
        <v>Ontime</v>
      </c>
      <c r="AC1653" s="195"/>
    </row>
    <row r="1654" spans="1:29" ht="14.25" x14ac:dyDescent="0.25">
      <c r="A1654" s="4">
        <f>ROW()-ROW(RawDataGenPO[[#Headers],[No.]])</f>
        <v>1653</v>
      </c>
      <c r="B1654" s="35" t="s">
        <v>18</v>
      </c>
      <c r="C1654" s="45"/>
      <c r="F1654" s="292">
        <v>45951</v>
      </c>
      <c r="G1654" s="4" t="s">
        <v>4206</v>
      </c>
      <c r="H1654" s="4" t="s">
        <v>4208</v>
      </c>
      <c r="I1654" s="155">
        <v>45966</v>
      </c>
      <c r="J1654" s="66"/>
      <c r="K1654" s="153">
        <v>120</v>
      </c>
      <c r="L1654" s="4" t="s">
        <v>145</v>
      </c>
      <c r="M1654" s="35" t="s">
        <v>30</v>
      </c>
      <c r="N1654" s="35" t="s">
        <v>30</v>
      </c>
      <c r="O1654" s="3">
        <v>1</v>
      </c>
      <c r="P1654" s="39" t="s">
        <v>4207</v>
      </c>
      <c r="Q1654" s="40">
        <v>8</v>
      </c>
      <c r="R1654" s="4" t="s">
        <v>221</v>
      </c>
      <c r="S1654" s="41">
        <f>RawDataGenPO[[#This Row],[Total price]]/RawDataGenPO[[#This Row],[Qty'']]</f>
        <v>760</v>
      </c>
      <c r="T1654" s="46">
        <v>6080</v>
      </c>
      <c r="U1654" s="16"/>
      <c r="V1654" s="35" t="s">
        <v>1707</v>
      </c>
      <c r="W1654" s="146" t="s">
        <v>9</v>
      </c>
      <c r="X1654" s="4" t="s">
        <v>4337</v>
      </c>
      <c r="Y1654" s="14">
        <v>45992</v>
      </c>
      <c r="Z1654" s="112"/>
      <c r="AA1654" s="191">
        <f>IF(RawDataGenPO[[#This Row],[Date Gen PO]]="","",RawDataGenPO[[#This Row],[Date recive bill]]-RawDataGenPO[[#This Row],[Date Gen PO]])</f>
        <v>26</v>
      </c>
      <c r="AB1654" s="192" t="str">
        <f>IF(RawDataGenPO[[#This Row],[GRN-PO date (Day)]]&gt;RawDataGenPO[[#This Row],[Lead time delivery (day)]],"over deliverry","Ontime")</f>
        <v>Ontime</v>
      </c>
      <c r="AC1654" s="195"/>
    </row>
    <row r="1655" spans="1:29" ht="14.25" x14ac:dyDescent="0.25">
      <c r="A1655" s="4">
        <f>ROW()-ROW(RawDataGenPO[[#Headers],[No.]])</f>
        <v>1654</v>
      </c>
      <c r="B1655" s="35" t="s">
        <v>18</v>
      </c>
      <c r="C1655" s="45"/>
      <c r="F1655" s="292">
        <v>45958</v>
      </c>
      <c r="G1655" s="4" t="s">
        <v>4209</v>
      </c>
      <c r="H1655" s="4" t="s">
        <v>4221</v>
      </c>
      <c r="I1655" s="155">
        <v>45970</v>
      </c>
      <c r="J1655" s="66"/>
      <c r="K1655" s="153">
        <v>60</v>
      </c>
      <c r="L1655" s="4" t="s">
        <v>4213</v>
      </c>
      <c r="M1655" s="35" t="s">
        <v>187</v>
      </c>
      <c r="N1655" s="35" t="s">
        <v>28</v>
      </c>
      <c r="O1655" s="3">
        <v>1</v>
      </c>
      <c r="P1655" s="39" t="s">
        <v>4210</v>
      </c>
      <c r="Q1655" s="40">
        <v>1</v>
      </c>
      <c r="R1655" s="4" t="s">
        <v>1776</v>
      </c>
      <c r="S1655" s="41">
        <f>RawDataGenPO[[#This Row],[Total price]]/RawDataGenPO[[#This Row],[Qty'']]</f>
        <v>2794.39</v>
      </c>
      <c r="T1655" s="46">
        <v>2794.39</v>
      </c>
      <c r="U1655" s="16"/>
      <c r="V1655" s="35" t="s">
        <v>2635</v>
      </c>
      <c r="W1655" s="146" t="s">
        <v>9</v>
      </c>
      <c r="X1655" s="4" t="s">
        <v>4340</v>
      </c>
      <c r="Y1655" s="14">
        <v>45994</v>
      </c>
      <c r="Z1655" s="112"/>
      <c r="AA1655" s="191">
        <f>IF(RawDataGenPO[[#This Row],[Date Gen PO]]="","",RawDataGenPO[[#This Row],[Date recive bill]]-RawDataGenPO[[#This Row],[Date Gen PO]])</f>
        <v>24</v>
      </c>
      <c r="AB1655" s="192" t="str">
        <f>IF(RawDataGenPO[[#This Row],[GRN-PO date (Day)]]&gt;RawDataGenPO[[#This Row],[Lead time delivery (day)]],"over deliverry","Ontime")</f>
        <v>Ontime</v>
      </c>
      <c r="AC1655" s="195"/>
    </row>
    <row r="1656" spans="1:29" ht="14.25" x14ac:dyDescent="0.25">
      <c r="A1656" s="4">
        <f>ROW()-ROW(RawDataGenPO[[#Headers],[No.]])</f>
        <v>1655</v>
      </c>
      <c r="B1656" s="35" t="s">
        <v>18</v>
      </c>
      <c r="C1656" s="45"/>
      <c r="F1656" s="292">
        <v>45958</v>
      </c>
      <c r="G1656" s="4" t="s">
        <v>4209</v>
      </c>
      <c r="H1656" s="4" t="s">
        <v>4221</v>
      </c>
      <c r="I1656" s="155">
        <v>45970</v>
      </c>
      <c r="J1656" s="66"/>
      <c r="K1656" s="153">
        <v>60</v>
      </c>
      <c r="L1656" s="4" t="s">
        <v>4213</v>
      </c>
      <c r="M1656" s="35" t="s">
        <v>187</v>
      </c>
      <c r="N1656" s="35" t="s">
        <v>28</v>
      </c>
      <c r="O1656" s="3">
        <v>2</v>
      </c>
      <c r="P1656" s="39" t="s">
        <v>4211</v>
      </c>
      <c r="Q1656" s="40">
        <v>1</v>
      </c>
      <c r="R1656" s="4" t="s">
        <v>1776</v>
      </c>
      <c r="S1656" s="41">
        <f>RawDataGenPO[[#This Row],[Total price]]/RawDataGenPO[[#This Row],[Qty'']]</f>
        <v>364.49</v>
      </c>
      <c r="T1656" s="46">
        <v>364.49</v>
      </c>
      <c r="U1656" s="16"/>
      <c r="V1656" s="35" t="s">
        <v>2635</v>
      </c>
      <c r="W1656" s="146" t="s">
        <v>9</v>
      </c>
      <c r="X1656" s="4" t="s">
        <v>4340</v>
      </c>
      <c r="Y1656" s="14">
        <v>45994</v>
      </c>
      <c r="Z1656" s="112"/>
      <c r="AA1656" s="191">
        <f>IF(RawDataGenPO[[#This Row],[Date Gen PO]]="","",RawDataGenPO[[#This Row],[Date recive bill]]-RawDataGenPO[[#This Row],[Date Gen PO]])</f>
        <v>24</v>
      </c>
      <c r="AB1656" s="192" t="str">
        <f>IF(RawDataGenPO[[#This Row],[GRN-PO date (Day)]]&gt;RawDataGenPO[[#This Row],[Lead time delivery (day)]],"over deliverry","Ontime")</f>
        <v>Ontime</v>
      </c>
      <c r="AC1656" s="195"/>
    </row>
    <row r="1657" spans="1:29" ht="14.25" x14ac:dyDescent="0.25">
      <c r="A1657" s="4">
        <f>ROW()-ROW(RawDataGenPO[[#Headers],[No.]])</f>
        <v>1656</v>
      </c>
      <c r="B1657" s="35" t="s">
        <v>18</v>
      </c>
      <c r="C1657" s="45"/>
      <c r="F1657" s="292">
        <v>45958</v>
      </c>
      <c r="G1657" s="4" t="s">
        <v>4209</v>
      </c>
      <c r="H1657" s="4" t="s">
        <v>4221</v>
      </c>
      <c r="I1657" s="155">
        <v>45970</v>
      </c>
      <c r="J1657" s="66"/>
      <c r="K1657" s="153">
        <v>60</v>
      </c>
      <c r="L1657" s="4" t="s">
        <v>4213</v>
      </c>
      <c r="M1657" s="35" t="s">
        <v>187</v>
      </c>
      <c r="N1657" s="35" t="s">
        <v>28</v>
      </c>
      <c r="O1657" s="3">
        <v>3</v>
      </c>
      <c r="P1657" s="39" t="s">
        <v>4212</v>
      </c>
      <c r="Q1657" s="40">
        <v>1</v>
      </c>
      <c r="R1657" s="4" t="s">
        <v>1776</v>
      </c>
      <c r="S1657" s="41">
        <f>RawDataGenPO[[#This Row],[Total price]]/RawDataGenPO[[#This Row],[Qty'']]</f>
        <v>738.32</v>
      </c>
      <c r="T1657" s="46">
        <v>738.32</v>
      </c>
      <c r="U1657" s="16"/>
      <c r="V1657" s="35" t="s">
        <v>2635</v>
      </c>
      <c r="W1657" s="146" t="s">
        <v>9</v>
      </c>
      <c r="X1657" s="4" t="s">
        <v>4340</v>
      </c>
      <c r="Y1657" s="14">
        <v>45994</v>
      </c>
      <c r="Z1657" s="112"/>
      <c r="AA1657" s="191">
        <f>IF(RawDataGenPO[[#This Row],[Date Gen PO]]="","",RawDataGenPO[[#This Row],[Date recive bill]]-RawDataGenPO[[#This Row],[Date Gen PO]])</f>
        <v>24</v>
      </c>
      <c r="AB1657" s="192" t="str">
        <f>IF(RawDataGenPO[[#This Row],[GRN-PO date (Day)]]&gt;RawDataGenPO[[#This Row],[Lead time delivery (day)]],"over deliverry","Ontime")</f>
        <v>Ontime</v>
      </c>
      <c r="AC1657" s="195"/>
    </row>
    <row r="1658" spans="1:29" ht="42.75" x14ac:dyDescent="0.25">
      <c r="A1658" s="4">
        <f>ROW()-ROW(RawDataGenPO[[#Headers],[No.]])</f>
        <v>1657</v>
      </c>
      <c r="B1658" s="35" t="s">
        <v>18</v>
      </c>
      <c r="C1658" s="45"/>
      <c r="F1658" s="73">
        <v>45965</v>
      </c>
      <c r="G1658" s="4" t="s">
        <v>4222</v>
      </c>
      <c r="H1658" s="4" t="s">
        <v>4223</v>
      </c>
      <c r="I1658" s="155">
        <v>45979</v>
      </c>
      <c r="J1658" s="66"/>
      <c r="K1658" s="153">
        <v>60</v>
      </c>
      <c r="L1658" s="4" t="s">
        <v>193</v>
      </c>
      <c r="M1658" s="35" t="s">
        <v>128</v>
      </c>
      <c r="N1658" s="35" t="s">
        <v>71</v>
      </c>
      <c r="O1658" s="3">
        <v>1</v>
      </c>
      <c r="P1658" s="39" t="s">
        <v>4224</v>
      </c>
      <c r="Q1658" s="40">
        <v>1</v>
      </c>
      <c r="R1658" s="4" t="s">
        <v>481</v>
      </c>
      <c r="S1658" s="41">
        <f>RawDataGenPO[[#This Row],[Total price]]/RawDataGenPO[[#This Row],[Qty'']]</f>
        <v>6900</v>
      </c>
      <c r="T1658" s="46">
        <v>6900</v>
      </c>
      <c r="U1658" s="16"/>
      <c r="V1658" s="35" t="s">
        <v>587</v>
      </c>
      <c r="W1658" s="146" t="s">
        <v>10</v>
      </c>
      <c r="Z1658" s="112"/>
      <c r="AA1658" s="191">
        <f>IF(RawDataGenPO[[#This Row],[Date Gen PO]]="","",RawDataGenPO[[#This Row],[Date recive bill]]-RawDataGenPO[[#This Row],[Date Gen PO]])</f>
        <v>-45979</v>
      </c>
      <c r="AB1658" s="192"/>
      <c r="AC1658" s="195"/>
    </row>
    <row r="1659" spans="1:29" ht="28.5" x14ac:dyDescent="0.25">
      <c r="A1659" s="4">
        <f>ROW()-ROW(RawDataGenPO[[#Headers],[No.]])</f>
        <v>1658</v>
      </c>
      <c r="B1659" s="35" t="s">
        <v>18</v>
      </c>
      <c r="C1659" s="45"/>
      <c r="F1659" s="73">
        <v>45966</v>
      </c>
      <c r="G1659" s="4" t="s">
        <v>4225</v>
      </c>
      <c r="H1659" s="4" t="s">
        <v>4226</v>
      </c>
      <c r="I1659" s="155">
        <v>45976</v>
      </c>
      <c r="J1659" s="66"/>
      <c r="K1659" s="153">
        <v>60</v>
      </c>
      <c r="L1659" s="4" t="s">
        <v>1273</v>
      </c>
      <c r="M1659" s="35" t="s">
        <v>168</v>
      </c>
      <c r="N1659" s="35" t="s">
        <v>20</v>
      </c>
      <c r="O1659" s="3">
        <v>1</v>
      </c>
      <c r="P1659" s="39" t="s">
        <v>4227</v>
      </c>
      <c r="Q1659" s="40">
        <v>1</v>
      </c>
      <c r="R1659" s="4" t="s">
        <v>481</v>
      </c>
      <c r="S1659" s="41">
        <f>RawDataGenPO[[#This Row],[Total price]]/RawDataGenPO[[#This Row],[Qty'']]</f>
        <v>3500</v>
      </c>
      <c r="T1659" s="46">
        <v>3500</v>
      </c>
      <c r="U1659" s="16"/>
      <c r="V1659" s="35" t="s">
        <v>4230</v>
      </c>
      <c r="W1659" s="146" t="s">
        <v>10</v>
      </c>
      <c r="Z1659" s="112"/>
      <c r="AA1659" s="191">
        <f>IF(RawDataGenPO[[#This Row],[Date Gen PO]]="","",RawDataGenPO[[#This Row],[Date recive bill]]-RawDataGenPO[[#This Row],[Date Gen PO]])</f>
        <v>-45976</v>
      </c>
      <c r="AB1659" s="192"/>
      <c r="AC1659" s="195"/>
    </row>
    <row r="1660" spans="1:29" ht="28.5" x14ac:dyDescent="0.25">
      <c r="A1660" s="4">
        <f>ROW()-ROW(RawDataGenPO[[#Headers],[No.]])</f>
        <v>1659</v>
      </c>
      <c r="B1660" s="35" t="s">
        <v>18</v>
      </c>
      <c r="C1660" s="45"/>
      <c r="F1660" s="73">
        <v>45966</v>
      </c>
      <c r="G1660" s="4" t="s">
        <v>4225</v>
      </c>
      <c r="H1660" s="4" t="s">
        <v>4226</v>
      </c>
      <c r="I1660" s="155">
        <v>45976</v>
      </c>
      <c r="J1660" s="66"/>
      <c r="K1660" s="153">
        <v>60</v>
      </c>
      <c r="L1660" s="4" t="s">
        <v>1273</v>
      </c>
      <c r="M1660" s="35" t="s">
        <v>168</v>
      </c>
      <c r="N1660" s="35" t="s">
        <v>20</v>
      </c>
      <c r="O1660" s="3">
        <v>2</v>
      </c>
      <c r="P1660" s="39" t="s">
        <v>4228</v>
      </c>
      <c r="Q1660" s="40">
        <v>1</v>
      </c>
      <c r="R1660" s="4" t="s">
        <v>481</v>
      </c>
      <c r="S1660" s="41">
        <f>RawDataGenPO[[#This Row],[Total price]]/RawDataGenPO[[#This Row],[Qty'']]</f>
        <v>5500</v>
      </c>
      <c r="T1660" s="46">
        <v>5500</v>
      </c>
      <c r="U1660" s="16"/>
      <c r="V1660" s="35" t="s">
        <v>4230</v>
      </c>
      <c r="W1660" s="146" t="s">
        <v>10</v>
      </c>
      <c r="Z1660" s="112"/>
      <c r="AA1660" s="191">
        <f>IF(RawDataGenPO[[#This Row],[Date Gen PO]]="","",RawDataGenPO[[#This Row],[Date recive bill]]-RawDataGenPO[[#This Row],[Date Gen PO]])</f>
        <v>-45976</v>
      </c>
      <c r="AB1660" s="192" t="str">
        <f>IF(RawDataGenPO[[#This Row],[GRN-PO date (Day)]]&gt;RawDataGenPO[[#This Row],[Lead time delivery (day)]],"over deliverry","Ontime")</f>
        <v>Ontime</v>
      </c>
      <c r="AC1660" s="195"/>
    </row>
    <row r="1661" spans="1:29" ht="14.25" x14ac:dyDescent="0.25">
      <c r="A1661" s="4">
        <f>ROW()-ROW(RawDataGenPO[[#Headers],[No.]])</f>
        <v>1660</v>
      </c>
      <c r="B1661" s="35" t="s">
        <v>18</v>
      </c>
      <c r="C1661" s="45"/>
      <c r="F1661" s="73">
        <v>45966</v>
      </c>
      <c r="G1661" s="4" t="s">
        <v>4225</v>
      </c>
      <c r="H1661" s="4" t="s">
        <v>4226</v>
      </c>
      <c r="I1661" s="155">
        <v>45976</v>
      </c>
      <c r="J1661" s="66"/>
      <c r="K1661" s="153">
        <v>60</v>
      </c>
      <c r="L1661" s="4" t="s">
        <v>1273</v>
      </c>
      <c r="M1661" s="35" t="s">
        <v>168</v>
      </c>
      <c r="N1661" s="35" t="s">
        <v>20</v>
      </c>
      <c r="O1661" s="3">
        <v>3</v>
      </c>
      <c r="P1661" s="39" t="s">
        <v>4229</v>
      </c>
      <c r="Q1661" s="40">
        <v>1</v>
      </c>
      <c r="R1661" s="4" t="s">
        <v>481</v>
      </c>
      <c r="S1661" s="41">
        <f>RawDataGenPO[[#This Row],[Total price]]/RawDataGenPO[[#This Row],[Qty'']]</f>
        <v>2000</v>
      </c>
      <c r="T1661" s="46">
        <v>2000</v>
      </c>
      <c r="U1661" s="16"/>
      <c r="V1661" s="35" t="s">
        <v>4230</v>
      </c>
      <c r="W1661" s="146" t="s">
        <v>10</v>
      </c>
      <c r="Z1661" s="112"/>
      <c r="AA1661" s="191">
        <f>IF(RawDataGenPO[[#This Row],[Date Gen PO]]="","",RawDataGenPO[[#This Row],[Date recive bill]]-RawDataGenPO[[#This Row],[Date Gen PO]])</f>
        <v>-45976</v>
      </c>
      <c r="AB1661" s="192" t="str">
        <f>IF(RawDataGenPO[[#This Row],[GRN-PO date (Day)]]&gt;RawDataGenPO[[#This Row],[Lead time delivery (day)]],"over deliverry","Ontime")</f>
        <v>Ontime</v>
      </c>
      <c r="AC1661" s="195"/>
    </row>
    <row r="1662" spans="1:29" ht="14.25" x14ac:dyDescent="0.25">
      <c r="A1662" s="4">
        <f>ROW()-ROW(RawDataGenPO[[#Headers],[No.]])</f>
        <v>1661</v>
      </c>
      <c r="B1662" s="35" t="s">
        <v>18</v>
      </c>
      <c r="C1662" s="45"/>
      <c r="F1662" s="73">
        <v>45966</v>
      </c>
      <c r="G1662" s="4" t="s">
        <v>4231</v>
      </c>
      <c r="H1662" s="4" t="s">
        <v>4232</v>
      </c>
      <c r="I1662" s="155">
        <v>45979</v>
      </c>
      <c r="J1662" s="66"/>
      <c r="K1662" s="153">
        <v>120</v>
      </c>
      <c r="L1662" s="4" t="s">
        <v>876</v>
      </c>
      <c r="M1662" s="35" t="s">
        <v>128</v>
      </c>
      <c r="N1662" s="35" t="s">
        <v>4095</v>
      </c>
      <c r="O1662" s="3">
        <v>1</v>
      </c>
      <c r="P1662" s="39" t="s">
        <v>4234</v>
      </c>
      <c r="Q1662" s="40">
        <v>1</v>
      </c>
      <c r="R1662" s="4" t="s">
        <v>481</v>
      </c>
      <c r="S1662" s="41">
        <f>RawDataGenPO[[#This Row],[Total price]]/RawDataGenPO[[#This Row],[Qty'']]</f>
        <v>12000</v>
      </c>
      <c r="T1662" s="46">
        <v>12000</v>
      </c>
      <c r="U1662" s="16"/>
      <c r="V1662" s="35" t="s">
        <v>2042</v>
      </c>
      <c r="W1662" s="146" t="s">
        <v>9</v>
      </c>
      <c r="X1662" s="4" t="s">
        <v>4536</v>
      </c>
      <c r="Y1662" s="14">
        <v>46014</v>
      </c>
      <c r="Z1662" s="112"/>
      <c r="AA1662" s="191">
        <f>IF(RawDataGenPO[[#This Row],[Date Gen PO]]="","",RawDataGenPO[[#This Row],[Date recive bill]]-RawDataGenPO[[#This Row],[Date Gen PO]])</f>
        <v>35</v>
      </c>
      <c r="AB1662" s="192" t="str">
        <f>IF(RawDataGenPO[[#This Row],[GRN-PO date (Day)]]&gt;RawDataGenPO[[#This Row],[Lead time delivery (day)]],"over deliverry","Ontime")</f>
        <v>Ontime</v>
      </c>
      <c r="AC1662" s="195"/>
    </row>
    <row r="1663" spans="1:29" ht="14.25" x14ac:dyDescent="0.25">
      <c r="A1663" s="4">
        <f>ROW()-ROW(RawDataGenPO[[#Headers],[No.]])</f>
        <v>1662</v>
      </c>
      <c r="B1663" s="35" t="s">
        <v>18</v>
      </c>
      <c r="C1663" s="45"/>
      <c r="F1663" s="73">
        <v>45966</v>
      </c>
      <c r="G1663" s="4" t="s">
        <v>4231</v>
      </c>
      <c r="H1663" s="4" t="s">
        <v>4232</v>
      </c>
      <c r="I1663" s="155">
        <v>45979</v>
      </c>
      <c r="J1663" s="66"/>
      <c r="K1663" s="153">
        <v>120</v>
      </c>
      <c r="L1663" s="4" t="s">
        <v>4233</v>
      </c>
      <c r="M1663" s="35" t="s">
        <v>128</v>
      </c>
      <c r="N1663" s="35" t="s">
        <v>4095</v>
      </c>
      <c r="O1663" s="3">
        <v>2</v>
      </c>
      <c r="P1663" s="39" t="s">
        <v>4235</v>
      </c>
      <c r="Q1663" s="40">
        <v>1</v>
      </c>
      <c r="R1663" s="4" t="s">
        <v>481</v>
      </c>
      <c r="S1663" s="41">
        <f>RawDataGenPO[[#This Row],[Total price]]/RawDataGenPO[[#This Row],[Qty'']]</f>
        <v>10000</v>
      </c>
      <c r="T1663" s="46">
        <v>10000</v>
      </c>
      <c r="U1663" s="16"/>
      <c r="V1663" s="35" t="s">
        <v>2042</v>
      </c>
      <c r="W1663" s="146" t="s">
        <v>9</v>
      </c>
      <c r="X1663" s="4" t="s">
        <v>4536</v>
      </c>
      <c r="Y1663" s="14">
        <v>46014</v>
      </c>
      <c r="Z1663" s="112"/>
      <c r="AA1663" s="191">
        <f>IF(RawDataGenPO[[#This Row],[Date Gen PO]]="","",RawDataGenPO[[#This Row],[Date recive bill]]-RawDataGenPO[[#This Row],[Date Gen PO]])</f>
        <v>35</v>
      </c>
      <c r="AB1663" s="192" t="str">
        <f>IF(RawDataGenPO[[#This Row],[GRN-PO date (Day)]]&gt;RawDataGenPO[[#This Row],[Lead time delivery (day)]],"over deliverry","Ontime")</f>
        <v>Ontime</v>
      </c>
      <c r="AC1663" s="195"/>
    </row>
    <row r="1664" spans="1:29" ht="42.75" x14ac:dyDescent="0.25">
      <c r="A1664" s="4">
        <f>ROW()-ROW(RawDataGenPO[[#Headers],[No.]])</f>
        <v>1663</v>
      </c>
      <c r="B1664" s="35" t="s">
        <v>18</v>
      </c>
      <c r="C1664" s="45"/>
      <c r="F1664" s="73">
        <v>45966</v>
      </c>
      <c r="G1664" s="4" t="s">
        <v>4236</v>
      </c>
      <c r="H1664" s="4" t="s">
        <v>4237</v>
      </c>
      <c r="I1664" s="155">
        <v>45970</v>
      </c>
      <c r="J1664" s="66"/>
      <c r="K1664" s="153">
        <v>60</v>
      </c>
      <c r="L1664" s="4" t="s">
        <v>193</v>
      </c>
      <c r="M1664" s="35" t="s">
        <v>128</v>
      </c>
      <c r="N1664" s="35" t="s">
        <v>4095</v>
      </c>
      <c r="O1664" s="3">
        <v>1</v>
      </c>
      <c r="P1664" s="39" t="s">
        <v>4238</v>
      </c>
      <c r="Q1664" s="40">
        <v>4</v>
      </c>
      <c r="R1664" s="4" t="s">
        <v>221</v>
      </c>
      <c r="S1664" s="41">
        <f>RawDataGenPO[[#This Row],[Total price]]/RawDataGenPO[[#This Row],[Qty'']]</f>
        <v>4216</v>
      </c>
      <c r="T1664" s="46">
        <v>16864</v>
      </c>
      <c r="U1664" s="16"/>
      <c r="V1664" s="35" t="s">
        <v>1042</v>
      </c>
      <c r="W1664" s="146" t="s">
        <v>9</v>
      </c>
      <c r="X1664" s="4" t="s">
        <v>5039</v>
      </c>
      <c r="Y1664" s="14">
        <v>46106</v>
      </c>
      <c r="Z1664" s="112"/>
      <c r="AA1664" s="191">
        <f>IF(RawDataGenPO[[#This Row],[Date Gen PO]]="","",RawDataGenPO[[#This Row],[Date recive bill]]-RawDataGenPO[[#This Row],[Date Gen PO]])</f>
        <v>136</v>
      </c>
      <c r="AB1664" s="192" t="str">
        <f>IF(RawDataGenPO[[#This Row],[GRN-PO date (Day)]]&gt;RawDataGenPO[[#This Row],[Lead time delivery (day)]],"over deliverry","Ontime")</f>
        <v>over deliverry</v>
      </c>
      <c r="AC1664" s="195"/>
    </row>
    <row r="1665" spans="1:29" ht="14.25" x14ac:dyDescent="0.25">
      <c r="A1665" s="4">
        <f>ROW()-ROW(RawDataGenPO[[#Headers],[No.]])</f>
        <v>1664</v>
      </c>
      <c r="B1665" s="35" t="s">
        <v>18</v>
      </c>
      <c r="C1665" s="45"/>
      <c r="F1665" s="73">
        <v>45966</v>
      </c>
      <c r="G1665" s="4" t="s">
        <v>4239</v>
      </c>
      <c r="H1665" s="4" t="s">
        <v>4240</v>
      </c>
      <c r="I1665" s="155">
        <v>45973</v>
      </c>
      <c r="J1665" s="66"/>
      <c r="K1665" s="153">
        <v>60</v>
      </c>
      <c r="L1665" s="4" t="s">
        <v>193</v>
      </c>
      <c r="M1665" s="35" t="s">
        <v>128</v>
      </c>
      <c r="N1665" s="35" t="s">
        <v>53</v>
      </c>
      <c r="O1665" s="3">
        <v>1</v>
      </c>
      <c r="P1665" s="39" t="s">
        <v>4242</v>
      </c>
      <c r="Q1665" s="40">
        <v>1</v>
      </c>
      <c r="R1665" s="4" t="s">
        <v>221</v>
      </c>
      <c r="S1665" s="41">
        <f>RawDataGenPO[[#This Row],[Total price]]/RawDataGenPO[[#This Row],[Qty'']]</f>
        <v>19800</v>
      </c>
      <c r="T1665" s="46">
        <v>19800</v>
      </c>
      <c r="U1665" s="16"/>
      <c r="V1665" s="39" t="s">
        <v>4241</v>
      </c>
      <c r="W1665" s="146" t="s">
        <v>9</v>
      </c>
      <c r="X1665" s="4" t="s">
        <v>4447</v>
      </c>
      <c r="Y1665" s="14">
        <v>46003</v>
      </c>
      <c r="Z1665" s="112"/>
      <c r="AA1665" s="191">
        <f>IF(RawDataGenPO[[#This Row],[Date Gen PO]]="","",RawDataGenPO[[#This Row],[Date recive bill]]-RawDataGenPO[[#This Row],[Date Gen PO]])</f>
        <v>30</v>
      </c>
      <c r="AB1665" s="192" t="str">
        <f>IF(RawDataGenPO[[#This Row],[GRN-PO date (Day)]]&gt;RawDataGenPO[[#This Row],[Lead time delivery (day)]],"over deliverry","Ontime")</f>
        <v>Ontime</v>
      </c>
      <c r="AC1665" s="195"/>
    </row>
    <row r="1666" spans="1:29" ht="28.5" x14ac:dyDescent="0.25">
      <c r="A1666" s="4">
        <f>ROW()-ROW(RawDataGenPO[[#Headers],[No.]])</f>
        <v>1665</v>
      </c>
      <c r="B1666" s="35" t="s">
        <v>18</v>
      </c>
      <c r="C1666" s="45"/>
      <c r="F1666" s="73">
        <v>45966</v>
      </c>
      <c r="G1666" s="4" t="s">
        <v>4239</v>
      </c>
      <c r="H1666" s="4" t="s">
        <v>4240</v>
      </c>
      <c r="I1666" s="155">
        <v>45973</v>
      </c>
      <c r="J1666" s="66"/>
      <c r="K1666" s="153">
        <v>60</v>
      </c>
      <c r="L1666" s="4" t="s">
        <v>193</v>
      </c>
      <c r="M1666" s="35" t="s">
        <v>128</v>
      </c>
      <c r="N1666" s="35" t="s">
        <v>53</v>
      </c>
      <c r="O1666" s="3">
        <v>2</v>
      </c>
      <c r="P1666" s="39" t="s">
        <v>4243</v>
      </c>
      <c r="Q1666" s="40">
        <v>1</v>
      </c>
      <c r="R1666" s="4" t="s">
        <v>221</v>
      </c>
      <c r="S1666" s="41">
        <f>RawDataGenPO[[#This Row],[Total price]]/RawDataGenPO[[#This Row],[Qty'']]</f>
        <v>7500</v>
      </c>
      <c r="T1666" s="46">
        <v>7500</v>
      </c>
      <c r="U1666" s="16"/>
      <c r="V1666" s="39" t="s">
        <v>4241</v>
      </c>
      <c r="W1666" s="146" t="s">
        <v>9</v>
      </c>
      <c r="X1666" s="4" t="s">
        <v>4447</v>
      </c>
      <c r="Y1666" s="14">
        <v>46003</v>
      </c>
      <c r="Z1666" s="112"/>
      <c r="AA1666" s="191">
        <f>IF(RawDataGenPO[[#This Row],[Date Gen PO]]="","",RawDataGenPO[[#This Row],[Date recive bill]]-RawDataGenPO[[#This Row],[Date Gen PO]])</f>
        <v>30</v>
      </c>
      <c r="AB1666" s="192" t="str">
        <f>IF(RawDataGenPO[[#This Row],[GRN-PO date (Day)]]&gt;RawDataGenPO[[#This Row],[Lead time delivery (day)]],"over deliverry","Ontime")</f>
        <v>Ontime</v>
      </c>
      <c r="AC1666" s="195"/>
    </row>
    <row r="1667" spans="1:29" ht="71.25" x14ac:dyDescent="0.25">
      <c r="A1667" s="4">
        <f>ROW()-ROW(RawDataGenPO[[#Headers],[No.]])</f>
        <v>1666</v>
      </c>
      <c r="B1667" s="35" t="s">
        <v>18</v>
      </c>
      <c r="C1667" s="45"/>
      <c r="F1667" s="73">
        <v>45966</v>
      </c>
      <c r="G1667" s="4" t="s">
        <v>4244</v>
      </c>
      <c r="H1667" s="4" t="s">
        <v>4247</v>
      </c>
      <c r="I1667" s="155">
        <v>45970</v>
      </c>
      <c r="J1667" s="66"/>
      <c r="K1667" s="153">
        <v>60</v>
      </c>
      <c r="L1667" s="4" t="s">
        <v>193</v>
      </c>
      <c r="M1667" s="35" t="s">
        <v>181</v>
      </c>
      <c r="N1667" s="35" t="s">
        <v>24</v>
      </c>
      <c r="O1667" s="3">
        <v>1</v>
      </c>
      <c r="P1667" s="39" t="s">
        <v>4245</v>
      </c>
      <c r="Q1667" s="40">
        <v>5</v>
      </c>
      <c r="R1667" s="4" t="s">
        <v>221</v>
      </c>
      <c r="S1667" s="41">
        <f>RawDataGenPO[[#This Row],[Total price]]/RawDataGenPO[[#This Row],[Qty'']]</f>
        <v>4850</v>
      </c>
      <c r="T1667" s="46">
        <v>24250</v>
      </c>
      <c r="U1667" s="16"/>
      <c r="V1667" s="35" t="s">
        <v>1425</v>
      </c>
      <c r="W1667" s="146" t="s">
        <v>9</v>
      </c>
      <c r="X1667" s="4" t="s">
        <v>4338</v>
      </c>
      <c r="Y1667" s="14">
        <v>45992</v>
      </c>
      <c r="Z1667" s="112"/>
      <c r="AA1667" s="191">
        <f>IF(RawDataGenPO[[#This Row],[Date Gen PO]]="","",RawDataGenPO[[#This Row],[Date recive bill]]-RawDataGenPO[[#This Row],[Date Gen PO]])</f>
        <v>22</v>
      </c>
      <c r="AB1667" s="192" t="str">
        <f>IF(RawDataGenPO[[#This Row],[GRN-PO date (Day)]]&gt;RawDataGenPO[[#This Row],[Lead time delivery (day)]],"over deliverry","Ontime")</f>
        <v>Ontime</v>
      </c>
      <c r="AC1667" s="195"/>
    </row>
    <row r="1668" spans="1:29" ht="71.25" x14ac:dyDescent="0.25">
      <c r="A1668" s="4">
        <f>ROW()-ROW(RawDataGenPO[[#Headers],[No.]])</f>
        <v>1667</v>
      </c>
      <c r="B1668" s="35" t="s">
        <v>18</v>
      </c>
      <c r="C1668" s="45"/>
      <c r="F1668" s="73">
        <v>45966</v>
      </c>
      <c r="G1668" s="4" t="s">
        <v>4244</v>
      </c>
      <c r="H1668" s="4" t="s">
        <v>4247</v>
      </c>
      <c r="I1668" s="155">
        <v>45970</v>
      </c>
      <c r="J1668" s="66"/>
      <c r="K1668" s="153">
        <v>60</v>
      </c>
      <c r="L1668" s="4" t="s">
        <v>193</v>
      </c>
      <c r="M1668" s="35" t="s">
        <v>181</v>
      </c>
      <c r="N1668" s="35" t="s">
        <v>24</v>
      </c>
      <c r="O1668" s="3">
        <v>2</v>
      </c>
      <c r="P1668" s="39" t="s">
        <v>4246</v>
      </c>
      <c r="Q1668" s="40">
        <v>5</v>
      </c>
      <c r="R1668" s="4" t="s">
        <v>221</v>
      </c>
      <c r="S1668" s="41">
        <f>RawDataGenPO[[#This Row],[Total price]]/RawDataGenPO[[#This Row],[Qty'']]</f>
        <v>4850</v>
      </c>
      <c r="T1668" s="46">
        <v>24250</v>
      </c>
      <c r="U1668" s="16"/>
      <c r="V1668" s="35" t="s">
        <v>1425</v>
      </c>
      <c r="W1668" s="146" t="s">
        <v>9</v>
      </c>
      <c r="X1668" s="4" t="s">
        <v>4338</v>
      </c>
      <c r="Y1668" s="14">
        <v>45992</v>
      </c>
      <c r="Z1668" s="112"/>
      <c r="AA1668" s="191">
        <f>IF(RawDataGenPO[[#This Row],[Date Gen PO]]="","",RawDataGenPO[[#This Row],[Date recive bill]]-RawDataGenPO[[#This Row],[Date Gen PO]])</f>
        <v>22</v>
      </c>
      <c r="AB1668" s="192" t="str">
        <f>IF(RawDataGenPO[[#This Row],[GRN-PO date (Day)]]&gt;RawDataGenPO[[#This Row],[Lead time delivery (day)]],"over deliverry","Ontime")</f>
        <v>Ontime</v>
      </c>
      <c r="AC1668" s="195"/>
    </row>
    <row r="1669" spans="1:29" ht="57" x14ac:dyDescent="0.25">
      <c r="A1669" s="4">
        <f>ROW()-ROW(RawDataGenPO[[#Headers],[No.]])</f>
        <v>1668</v>
      </c>
      <c r="B1669" s="35" t="s">
        <v>18</v>
      </c>
      <c r="C1669" s="45"/>
      <c r="F1669" s="73">
        <v>45966</v>
      </c>
      <c r="G1669" s="4" t="s">
        <v>4248</v>
      </c>
      <c r="H1669" s="4" t="s">
        <v>4249</v>
      </c>
      <c r="I1669" s="155">
        <v>45972</v>
      </c>
      <c r="J1669" s="66"/>
      <c r="K1669" s="153">
        <v>45</v>
      </c>
      <c r="L1669" s="4" t="s">
        <v>193</v>
      </c>
      <c r="M1669" s="35" t="s">
        <v>240</v>
      </c>
      <c r="N1669" s="35" t="s">
        <v>51</v>
      </c>
      <c r="O1669" s="3">
        <v>1</v>
      </c>
      <c r="P1669" s="39" t="s">
        <v>4250</v>
      </c>
      <c r="Q1669" s="40">
        <v>1</v>
      </c>
      <c r="R1669" s="4" t="s">
        <v>1719</v>
      </c>
      <c r="S1669" s="41">
        <f>RawDataGenPO[[#This Row],[Total price]]/RawDataGenPO[[#This Row],[Qty'']]</f>
        <v>20000</v>
      </c>
      <c r="T1669" s="46">
        <v>20000</v>
      </c>
      <c r="U1669" s="16"/>
      <c r="V1669" s="35" t="s">
        <v>2148</v>
      </c>
      <c r="W1669" s="146" t="s">
        <v>9</v>
      </c>
      <c r="X1669" s="4" t="s">
        <v>4277</v>
      </c>
      <c r="Y1669" s="14">
        <v>45978</v>
      </c>
      <c r="Z1669" s="112"/>
      <c r="AA1669" s="191">
        <f>IF(RawDataGenPO[[#This Row],[Date Gen PO]]="","",RawDataGenPO[[#This Row],[Date recive bill]]-RawDataGenPO[[#This Row],[Date Gen PO]])</f>
        <v>6</v>
      </c>
      <c r="AB1669" s="192" t="str">
        <f>IF(RawDataGenPO[[#This Row],[GRN-PO date (Day)]]&gt;RawDataGenPO[[#This Row],[Lead time delivery (day)]],"over deliverry","Ontime")</f>
        <v>Ontime</v>
      </c>
      <c r="AC1669" s="195"/>
    </row>
    <row r="1670" spans="1:29" ht="57" x14ac:dyDescent="0.25">
      <c r="A1670" s="4">
        <f>ROW()-ROW(RawDataGenPO[[#Headers],[No.]])</f>
        <v>1669</v>
      </c>
      <c r="B1670" s="35" t="s">
        <v>18</v>
      </c>
      <c r="C1670" s="45"/>
      <c r="F1670" s="73">
        <v>45966</v>
      </c>
      <c r="G1670" s="4" t="s">
        <v>4248</v>
      </c>
      <c r="H1670" s="4" t="s">
        <v>4249</v>
      </c>
      <c r="I1670" s="155">
        <v>45972</v>
      </c>
      <c r="J1670" s="66"/>
      <c r="K1670" s="153">
        <v>45</v>
      </c>
      <c r="L1670" s="4" t="s">
        <v>193</v>
      </c>
      <c r="M1670" s="35" t="s">
        <v>240</v>
      </c>
      <c r="N1670" s="35" t="s">
        <v>51</v>
      </c>
      <c r="O1670" s="3">
        <v>2</v>
      </c>
      <c r="P1670" s="39" t="s">
        <v>4251</v>
      </c>
      <c r="Q1670" s="40">
        <v>1</v>
      </c>
      <c r="R1670" s="4" t="s">
        <v>1719</v>
      </c>
      <c r="S1670" s="41">
        <f>RawDataGenPO[[#This Row],[Total price]]/RawDataGenPO[[#This Row],[Qty'']]</f>
        <v>3000</v>
      </c>
      <c r="T1670" s="46">
        <v>3000</v>
      </c>
      <c r="U1670" s="16"/>
      <c r="V1670" s="35" t="s">
        <v>2148</v>
      </c>
      <c r="W1670" s="146" t="s">
        <v>9</v>
      </c>
      <c r="X1670" s="4" t="s">
        <v>4277</v>
      </c>
      <c r="Y1670" s="14">
        <v>45978</v>
      </c>
      <c r="Z1670" s="112"/>
      <c r="AA1670" s="191">
        <f>IF(RawDataGenPO[[#This Row],[Date Gen PO]]="","",RawDataGenPO[[#This Row],[Date recive bill]]-RawDataGenPO[[#This Row],[Date Gen PO]])</f>
        <v>6</v>
      </c>
      <c r="AB1670" s="192" t="str">
        <f>IF(RawDataGenPO[[#This Row],[GRN-PO date (Day)]]&gt;RawDataGenPO[[#This Row],[Lead time delivery (day)]],"over deliverry","Ontime")</f>
        <v>Ontime</v>
      </c>
      <c r="AC1670" s="195"/>
    </row>
    <row r="1671" spans="1:29" ht="14.25" x14ac:dyDescent="0.25">
      <c r="A1671" s="4">
        <f>ROW()-ROW(RawDataGenPO[[#Headers],[No.]])</f>
        <v>1670</v>
      </c>
      <c r="B1671" s="35" t="s">
        <v>18</v>
      </c>
      <c r="C1671" s="45"/>
      <c r="F1671" s="73">
        <v>45966</v>
      </c>
      <c r="G1671" s="4" t="s">
        <v>4252</v>
      </c>
      <c r="H1671" s="4" t="s">
        <v>4253</v>
      </c>
      <c r="I1671" s="155">
        <v>45970</v>
      </c>
      <c r="J1671" s="66"/>
      <c r="K1671" s="153">
        <v>45</v>
      </c>
      <c r="L1671" s="4" t="s">
        <v>995</v>
      </c>
      <c r="M1671" s="35" t="s">
        <v>187</v>
      </c>
      <c r="N1671" s="35" t="s">
        <v>28</v>
      </c>
      <c r="O1671" s="3">
        <v>1</v>
      </c>
      <c r="P1671" s="39" t="s">
        <v>996</v>
      </c>
      <c r="Q1671" s="40">
        <v>10</v>
      </c>
      <c r="R1671" s="4" t="s">
        <v>221</v>
      </c>
      <c r="S1671" s="41">
        <f>RawDataGenPO[[#This Row],[Total price]]/RawDataGenPO[[#This Row],[Qty'']]</f>
        <v>320</v>
      </c>
      <c r="T1671" s="46">
        <v>3200</v>
      </c>
      <c r="U1671" s="16"/>
      <c r="V1671" s="35" t="s">
        <v>162</v>
      </c>
      <c r="W1671" s="146" t="s">
        <v>9</v>
      </c>
      <c r="X1671" s="4" t="s">
        <v>4262</v>
      </c>
      <c r="Y1671" s="14">
        <v>45976</v>
      </c>
      <c r="Z1671" s="112"/>
      <c r="AA1671" s="191">
        <f>IF(RawDataGenPO[[#This Row],[Date Gen PO]]="","",RawDataGenPO[[#This Row],[Date recive bill]]-RawDataGenPO[[#This Row],[Date Gen PO]])</f>
        <v>6</v>
      </c>
      <c r="AB1671" s="192" t="str">
        <f>IF(RawDataGenPO[[#This Row],[GRN-PO date (Day)]]&gt;RawDataGenPO[[#This Row],[Lead time delivery (day)]],"over deliverry","Ontime")</f>
        <v>Ontime</v>
      </c>
      <c r="AC1671" s="195"/>
    </row>
    <row r="1672" spans="1:29" ht="14.25" x14ac:dyDescent="0.25">
      <c r="A1672" s="4">
        <f>ROW()-ROW(RawDataGenPO[[#Headers],[No.]])</f>
        <v>1671</v>
      </c>
      <c r="B1672" s="35" t="s">
        <v>18</v>
      </c>
      <c r="C1672" s="45"/>
      <c r="F1672" s="73">
        <v>45966</v>
      </c>
      <c r="G1672" s="4" t="s">
        <v>4252</v>
      </c>
      <c r="H1672" s="4" t="s">
        <v>4253</v>
      </c>
      <c r="I1672" s="155">
        <v>45970</v>
      </c>
      <c r="J1672" s="66"/>
      <c r="K1672" s="153">
        <v>45</v>
      </c>
      <c r="L1672" s="4" t="s">
        <v>997</v>
      </c>
      <c r="M1672" s="35" t="s">
        <v>187</v>
      </c>
      <c r="N1672" s="35" t="s">
        <v>28</v>
      </c>
      <c r="O1672" s="3">
        <v>2</v>
      </c>
      <c r="P1672" s="39" t="s">
        <v>998</v>
      </c>
      <c r="Q1672" s="40">
        <v>10</v>
      </c>
      <c r="R1672" s="4" t="s">
        <v>221</v>
      </c>
      <c r="S1672" s="41">
        <f>RawDataGenPO[[#This Row],[Total price]]/RawDataGenPO[[#This Row],[Qty'']]</f>
        <v>390</v>
      </c>
      <c r="T1672" s="46">
        <v>3900</v>
      </c>
      <c r="U1672" s="16"/>
      <c r="V1672" s="35" t="s">
        <v>162</v>
      </c>
      <c r="W1672" s="146" t="s">
        <v>9</v>
      </c>
      <c r="X1672" s="4" t="s">
        <v>4262</v>
      </c>
      <c r="Y1672" s="14">
        <v>45976</v>
      </c>
      <c r="Z1672" s="112"/>
      <c r="AA1672" s="191">
        <f>IF(RawDataGenPO[[#This Row],[Date Gen PO]]="","",RawDataGenPO[[#This Row],[Date recive bill]]-RawDataGenPO[[#This Row],[Date Gen PO]])</f>
        <v>6</v>
      </c>
      <c r="AB1672" s="192" t="str">
        <f>IF(RawDataGenPO[[#This Row],[GRN-PO date (Day)]]&gt;RawDataGenPO[[#This Row],[Lead time delivery (day)]],"over deliverry","Ontime")</f>
        <v>Ontime</v>
      </c>
      <c r="AC1672" s="195"/>
    </row>
    <row r="1673" spans="1:29" ht="14.25" x14ac:dyDescent="0.25">
      <c r="A1673" s="4">
        <f>ROW()-ROW(RawDataGenPO[[#Headers],[No.]])</f>
        <v>1672</v>
      </c>
      <c r="B1673" s="35" t="s">
        <v>18</v>
      </c>
      <c r="C1673" s="45"/>
      <c r="F1673" s="73">
        <v>45966</v>
      </c>
      <c r="G1673" s="4" t="s">
        <v>4252</v>
      </c>
      <c r="H1673" s="4" t="s">
        <v>4253</v>
      </c>
      <c r="I1673" s="155">
        <v>45970</v>
      </c>
      <c r="J1673" s="66"/>
      <c r="K1673" s="153">
        <v>45</v>
      </c>
      <c r="L1673" s="4" t="s">
        <v>999</v>
      </c>
      <c r="M1673" s="35" t="s">
        <v>187</v>
      </c>
      <c r="N1673" s="35" t="s">
        <v>28</v>
      </c>
      <c r="O1673" s="3">
        <v>3</v>
      </c>
      <c r="P1673" s="39" t="s">
        <v>1000</v>
      </c>
      <c r="Q1673" s="40">
        <v>10</v>
      </c>
      <c r="R1673" s="4" t="s">
        <v>221</v>
      </c>
      <c r="S1673" s="41">
        <f>RawDataGenPO[[#This Row],[Total price]]/RawDataGenPO[[#This Row],[Qty'']]</f>
        <v>390</v>
      </c>
      <c r="T1673" s="46">
        <v>3900</v>
      </c>
      <c r="U1673" s="16"/>
      <c r="V1673" s="35" t="s">
        <v>162</v>
      </c>
      <c r="W1673" s="146" t="s">
        <v>9</v>
      </c>
      <c r="X1673" s="4" t="s">
        <v>4262</v>
      </c>
      <c r="Y1673" s="14">
        <v>45976</v>
      </c>
      <c r="Z1673" s="112"/>
      <c r="AA1673" s="191">
        <f>IF(RawDataGenPO[[#This Row],[Date Gen PO]]="","",RawDataGenPO[[#This Row],[Date recive bill]]-RawDataGenPO[[#This Row],[Date Gen PO]])</f>
        <v>6</v>
      </c>
      <c r="AB1673" s="192" t="str">
        <f>IF(RawDataGenPO[[#This Row],[GRN-PO date (Day)]]&gt;RawDataGenPO[[#This Row],[Lead time delivery (day)]],"over deliverry","Ontime")</f>
        <v>Ontime</v>
      </c>
      <c r="AC1673" s="195"/>
    </row>
    <row r="1674" spans="1:29" ht="14.25" x14ac:dyDescent="0.25">
      <c r="A1674" s="4">
        <f>ROW()-ROW(RawDataGenPO[[#Headers],[No.]])</f>
        <v>1673</v>
      </c>
      <c r="B1674" s="35" t="s">
        <v>18</v>
      </c>
      <c r="C1674" s="45"/>
      <c r="F1674" s="73">
        <v>45966</v>
      </c>
      <c r="G1674" s="4" t="s">
        <v>4254</v>
      </c>
      <c r="H1674" s="4" t="s">
        <v>4263</v>
      </c>
      <c r="I1674" s="155">
        <v>45970</v>
      </c>
      <c r="J1674" s="66"/>
      <c r="K1674" s="153">
        <v>45</v>
      </c>
      <c r="L1674" s="4" t="s">
        <v>338</v>
      </c>
      <c r="M1674" s="35" t="s">
        <v>187</v>
      </c>
      <c r="N1674" s="35" t="s">
        <v>28</v>
      </c>
      <c r="O1674" s="3">
        <v>1</v>
      </c>
      <c r="P1674" s="39" t="s">
        <v>339</v>
      </c>
      <c r="Q1674" s="40">
        <v>2</v>
      </c>
      <c r="R1674" s="4" t="s">
        <v>304</v>
      </c>
      <c r="S1674" s="41">
        <f>RawDataGenPO[[#This Row],[Total price]]/RawDataGenPO[[#This Row],[Qty'']]</f>
        <v>450</v>
      </c>
      <c r="T1674" s="46">
        <v>900</v>
      </c>
      <c r="U1674" s="16"/>
      <c r="V1674" s="35" t="s">
        <v>2669</v>
      </c>
      <c r="W1674" s="146" t="s">
        <v>9</v>
      </c>
      <c r="X1674" s="4" t="s">
        <v>4302</v>
      </c>
      <c r="Y1674" s="14">
        <v>45980</v>
      </c>
      <c r="Z1674" s="112"/>
      <c r="AA1674" s="191">
        <f>IF(RawDataGenPO[[#This Row],[Date Gen PO]]="","",RawDataGenPO[[#This Row],[Date recive bill]]-RawDataGenPO[[#This Row],[Date Gen PO]])</f>
        <v>10</v>
      </c>
      <c r="AB1674" s="192" t="str">
        <f>IF(RawDataGenPO[[#This Row],[GRN-PO date (Day)]]&gt;RawDataGenPO[[#This Row],[Lead time delivery (day)]],"over deliverry","Ontime")</f>
        <v>Ontime</v>
      </c>
      <c r="AC1674" s="195"/>
    </row>
    <row r="1675" spans="1:29" ht="14.25" x14ac:dyDescent="0.25">
      <c r="A1675" s="4">
        <f>ROW()-ROW(RawDataGenPO[[#Headers],[No.]])</f>
        <v>1674</v>
      </c>
      <c r="B1675" s="35" t="s">
        <v>18</v>
      </c>
      <c r="C1675" s="45"/>
      <c r="F1675" s="73">
        <v>45966</v>
      </c>
      <c r="G1675" s="4" t="s">
        <v>4254</v>
      </c>
      <c r="H1675" s="4" t="s">
        <v>4263</v>
      </c>
      <c r="I1675" s="155">
        <v>45970</v>
      </c>
      <c r="J1675" s="66"/>
      <c r="K1675" s="153">
        <v>45</v>
      </c>
      <c r="L1675" s="4" t="s">
        <v>340</v>
      </c>
      <c r="M1675" s="35" t="s">
        <v>187</v>
      </c>
      <c r="N1675" s="35" t="s">
        <v>28</v>
      </c>
      <c r="O1675" s="3">
        <v>2</v>
      </c>
      <c r="P1675" s="39" t="s">
        <v>341</v>
      </c>
      <c r="Q1675" s="40">
        <v>2</v>
      </c>
      <c r="R1675" s="4" t="s">
        <v>304</v>
      </c>
      <c r="S1675" s="41">
        <f>RawDataGenPO[[#This Row],[Total price]]/RawDataGenPO[[#This Row],[Qty'']]</f>
        <v>450</v>
      </c>
      <c r="T1675" s="46">
        <v>900</v>
      </c>
      <c r="U1675" s="16"/>
      <c r="V1675" s="35" t="s">
        <v>2669</v>
      </c>
      <c r="W1675" s="146" t="s">
        <v>9</v>
      </c>
      <c r="X1675" s="4" t="s">
        <v>4302</v>
      </c>
      <c r="Y1675" s="14">
        <v>45980</v>
      </c>
      <c r="Z1675" s="112"/>
      <c r="AA1675" s="191">
        <f>IF(RawDataGenPO[[#This Row],[Date Gen PO]]="","",RawDataGenPO[[#This Row],[Date recive bill]]-RawDataGenPO[[#This Row],[Date Gen PO]])</f>
        <v>10</v>
      </c>
      <c r="AB1675" s="192" t="str">
        <f>IF(RawDataGenPO[[#This Row],[GRN-PO date (Day)]]&gt;RawDataGenPO[[#This Row],[Lead time delivery (day)]],"over deliverry","Ontime")</f>
        <v>Ontime</v>
      </c>
      <c r="AC1675" s="195"/>
    </row>
    <row r="1676" spans="1:29" ht="14.25" x14ac:dyDescent="0.25">
      <c r="A1676" s="4">
        <f>ROW()-ROW(RawDataGenPO[[#Headers],[No.]])</f>
        <v>1675</v>
      </c>
      <c r="B1676" s="35" t="s">
        <v>18</v>
      </c>
      <c r="C1676" s="45"/>
      <c r="F1676" s="73">
        <v>45966</v>
      </c>
      <c r="G1676" s="4" t="s">
        <v>4254</v>
      </c>
      <c r="H1676" s="4" t="s">
        <v>4263</v>
      </c>
      <c r="I1676" s="155">
        <v>45970</v>
      </c>
      <c r="J1676" s="66"/>
      <c r="K1676" s="153">
        <v>45</v>
      </c>
      <c r="L1676" s="4" t="s">
        <v>342</v>
      </c>
      <c r="M1676" s="35" t="s">
        <v>187</v>
      </c>
      <c r="N1676" s="35" t="s">
        <v>28</v>
      </c>
      <c r="O1676" s="3">
        <v>3</v>
      </c>
      <c r="P1676" s="39" t="s">
        <v>343</v>
      </c>
      <c r="Q1676" s="40">
        <v>2</v>
      </c>
      <c r="R1676" s="4" t="s">
        <v>304</v>
      </c>
      <c r="S1676" s="41">
        <f>RawDataGenPO[[#This Row],[Total price]]/RawDataGenPO[[#This Row],[Qty'']]</f>
        <v>450</v>
      </c>
      <c r="T1676" s="46">
        <v>900</v>
      </c>
      <c r="U1676" s="16"/>
      <c r="V1676" s="35" t="s">
        <v>2669</v>
      </c>
      <c r="W1676" s="146" t="s">
        <v>9</v>
      </c>
      <c r="X1676" s="4" t="s">
        <v>4302</v>
      </c>
      <c r="Y1676" s="14">
        <v>45980</v>
      </c>
      <c r="Z1676" s="112"/>
      <c r="AA1676" s="191">
        <f>IF(RawDataGenPO[[#This Row],[Date Gen PO]]="","",RawDataGenPO[[#This Row],[Date recive bill]]-RawDataGenPO[[#This Row],[Date Gen PO]])</f>
        <v>10</v>
      </c>
      <c r="AB1676" s="192" t="str">
        <f>IF(RawDataGenPO[[#This Row],[GRN-PO date (Day)]]&gt;RawDataGenPO[[#This Row],[Lead time delivery (day)]],"over deliverry","Ontime")</f>
        <v>Ontime</v>
      </c>
      <c r="AC1676" s="195"/>
    </row>
    <row r="1677" spans="1:29" ht="14.25" x14ac:dyDescent="0.25">
      <c r="A1677" s="4">
        <f>ROW()-ROW(RawDataGenPO[[#Headers],[No.]])</f>
        <v>1676</v>
      </c>
      <c r="B1677" s="35" t="s">
        <v>18</v>
      </c>
      <c r="C1677" s="45"/>
      <c r="F1677" s="73">
        <v>45966</v>
      </c>
      <c r="G1677" s="4" t="s">
        <v>4254</v>
      </c>
      <c r="H1677" s="4" t="s">
        <v>4263</v>
      </c>
      <c r="I1677" s="155">
        <v>45970</v>
      </c>
      <c r="J1677" s="66"/>
      <c r="K1677" s="153">
        <v>45</v>
      </c>
      <c r="L1677" s="4" t="s">
        <v>344</v>
      </c>
      <c r="M1677" s="35" t="s">
        <v>187</v>
      </c>
      <c r="N1677" s="35" t="s">
        <v>28</v>
      </c>
      <c r="O1677" s="3">
        <v>4</v>
      </c>
      <c r="P1677" s="39" t="s">
        <v>345</v>
      </c>
      <c r="Q1677" s="40">
        <v>2</v>
      </c>
      <c r="R1677" s="4" t="s">
        <v>304</v>
      </c>
      <c r="S1677" s="41">
        <f>RawDataGenPO[[#This Row],[Total price]]/RawDataGenPO[[#This Row],[Qty'']]</f>
        <v>450</v>
      </c>
      <c r="T1677" s="46">
        <v>900</v>
      </c>
      <c r="U1677" s="16"/>
      <c r="V1677" s="35" t="s">
        <v>2669</v>
      </c>
      <c r="W1677" s="146" t="s">
        <v>9</v>
      </c>
      <c r="X1677" s="4" t="s">
        <v>4302</v>
      </c>
      <c r="Y1677" s="14">
        <v>45980</v>
      </c>
      <c r="Z1677" s="112"/>
      <c r="AA1677" s="191">
        <f>IF(RawDataGenPO[[#This Row],[Date Gen PO]]="","",RawDataGenPO[[#This Row],[Date recive bill]]-RawDataGenPO[[#This Row],[Date Gen PO]])</f>
        <v>10</v>
      </c>
      <c r="AB1677" s="192" t="str">
        <f>IF(RawDataGenPO[[#This Row],[GRN-PO date (Day)]]&gt;RawDataGenPO[[#This Row],[Lead time delivery (day)]],"over deliverry","Ontime")</f>
        <v>Ontime</v>
      </c>
      <c r="AC1677" s="195"/>
    </row>
    <row r="1678" spans="1:29" ht="14.25" x14ac:dyDescent="0.25">
      <c r="A1678" s="4">
        <f>ROW()-ROW(RawDataGenPO[[#Headers],[No.]])</f>
        <v>1677</v>
      </c>
      <c r="B1678" s="35" t="s">
        <v>18</v>
      </c>
      <c r="C1678" s="45"/>
      <c r="F1678" s="45">
        <v>45967</v>
      </c>
      <c r="G1678" s="4" t="s">
        <v>4255</v>
      </c>
      <c r="H1678" s="4" t="s">
        <v>4344</v>
      </c>
      <c r="I1678" s="155">
        <v>45992</v>
      </c>
      <c r="J1678" s="66"/>
      <c r="K1678" s="153">
        <v>30</v>
      </c>
      <c r="L1678" s="4" t="s">
        <v>145</v>
      </c>
      <c r="M1678" s="35" t="s">
        <v>187</v>
      </c>
      <c r="N1678" s="35" t="s">
        <v>28</v>
      </c>
      <c r="O1678" s="3">
        <v>1</v>
      </c>
      <c r="P1678" s="35" t="s">
        <v>4256</v>
      </c>
      <c r="Q1678" s="40">
        <v>10000</v>
      </c>
      <c r="R1678" s="4" t="s">
        <v>304</v>
      </c>
      <c r="S1678" s="41">
        <f>RawDataGenPO[[#This Row],[Total price]]/RawDataGenPO[[#This Row],[Qty'']]</f>
        <v>7</v>
      </c>
      <c r="T1678" s="46">
        <v>70000</v>
      </c>
      <c r="U1678" s="16"/>
      <c r="V1678" s="35" t="s">
        <v>4345</v>
      </c>
      <c r="W1678" s="146" t="s">
        <v>9</v>
      </c>
      <c r="X1678" s="4" t="s">
        <v>4346</v>
      </c>
      <c r="Y1678" s="14">
        <v>45996</v>
      </c>
      <c r="Z1678" s="112"/>
      <c r="AA1678" s="191">
        <f>IF(RawDataGenPO[[#This Row],[Date Gen PO]]="","",RawDataGenPO[[#This Row],[Date recive bill]]-RawDataGenPO[[#This Row],[Date Gen PO]])</f>
        <v>4</v>
      </c>
      <c r="AB1678" s="192" t="str">
        <f>IF(RawDataGenPO[[#This Row],[GRN-PO date (Day)]]&gt;RawDataGenPO[[#This Row],[Lead time delivery (day)]],"over deliverry","Ontime")</f>
        <v>Ontime</v>
      </c>
      <c r="AC1678" s="195"/>
    </row>
    <row r="1679" spans="1:29" ht="14.25" x14ac:dyDescent="0.25">
      <c r="A1679" s="4">
        <f>ROW()-ROW(RawDataGenPO[[#Headers],[No.]])</f>
        <v>1678</v>
      </c>
      <c r="B1679" s="35" t="s">
        <v>18</v>
      </c>
      <c r="C1679" s="45"/>
      <c r="F1679" s="45">
        <v>45967</v>
      </c>
      <c r="G1679" s="4" t="s">
        <v>4257</v>
      </c>
      <c r="H1679" s="4" t="s">
        <v>4264</v>
      </c>
      <c r="I1679" s="155">
        <v>45973</v>
      </c>
      <c r="J1679" s="66"/>
      <c r="K1679" s="153">
        <v>30</v>
      </c>
      <c r="L1679" s="4" t="s">
        <v>2296</v>
      </c>
      <c r="M1679" s="35" t="s">
        <v>187</v>
      </c>
      <c r="N1679" s="35" t="s">
        <v>28</v>
      </c>
      <c r="O1679" s="3">
        <v>1</v>
      </c>
      <c r="P1679" s="39" t="s">
        <v>2069</v>
      </c>
      <c r="Q1679" s="40">
        <v>2</v>
      </c>
      <c r="R1679" s="4" t="s">
        <v>2297</v>
      </c>
      <c r="S1679" s="41">
        <f>RawDataGenPO[[#This Row],[Total price]]/RawDataGenPO[[#This Row],[Qty'']]</f>
        <v>800</v>
      </c>
      <c r="T1679" s="46">
        <v>1600</v>
      </c>
      <c r="U1679" s="16"/>
      <c r="V1679" s="39" t="s">
        <v>2071</v>
      </c>
      <c r="W1679" s="146" t="s">
        <v>9</v>
      </c>
      <c r="X1679" s="4" t="s">
        <v>4265</v>
      </c>
      <c r="Y1679" s="14">
        <v>45973</v>
      </c>
      <c r="Z1679" s="112"/>
      <c r="AA1679" s="191">
        <f>IF(RawDataGenPO[[#This Row],[Date Gen PO]]="","",RawDataGenPO[[#This Row],[Date recive bill]]-RawDataGenPO[[#This Row],[Date Gen PO]])</f>
        <v>0</v>
      </c>
      <c r="AB1679" s="192" t="str">
        <f>IF(RawDataGenPO[[#This Row],[GRN-PO date (Day)]]&gt;RawDataGenPO[[#This Row],[Lead time delivery (day)]],"over deliverry","Ontime")</f>
        <v>Ontime</v>
      </c>
      <c r="AC1679" s="195"/>
    </row>
    <row r="1680" spans="1:29" ht="14.25" x14ac:dyDescent="0.25">
      <c r="A1680" s="4">
        <f>ROW()-ROW(RawDataGenPO[[#Headers],[No.]])</f>
        <v>1679</v>
      </c>
      <c r="B1680" s="35" t="s">
        <v>18</v>
      </c>
      <c r="C1680" s="45"/>
      <c r="F1680" s="45">
        <v>45968</v>
      </c>
      <c r="G1680" s="4" t="s">
        <v>4266</v>
      </c>
      <c r="H1680" s="4" t="s">
        <v>4267</v>
      </c>
      <c r="I1680" s="155">
        <v>45970</v>
      </c>
      <c r="J1680" s="66"/>
      <c r="K1680" s="153">
        <v>30</v>
      </c>
      <c r="L1680" s="4" t="s">
        <v>1012</v>
      </c>
      <c r="M1680" s="35" t="s">
        <v>187</v>
      </c>
      <c r="N1680" s="35" t="s">
        <v>28</v>
      </c>
      <c r="O1680" s="3">
        <v>1</v>
      </c>
      <c r="P1680" s="39" t="s">
        <v>1013</v>
      </c>
      <c r="Q1680" s="40">
        <v>100</v>
      </c>
      <c r="R1680" s="4" t="s">
        <v>221</v>
      </c>
      <c r="S1680" s="41">
        <f>RawDataGenPO[[#This Row],[Total price]]/RawDataGenPO[[#This Row],[Qty'']]</f>
        <v>55</v>
      </c>
      <c r="T1680" s="46">
        <v>5500</v>
      </c>
      <c r="U1680" s="16"/>
      <c r="V1680" s="39" t="s">
        <v>4268</v>
      </c>
      <c r="W1680" s="146" t="s">
        <v>9</v>
      </c>
      <c r="X1680" s="4" t="s">
        <v>4269</v>
      </c>
      <c r="Y1680" s="14">
        <v>45972</v>
      </c>
      <c r="Z1680" s="112"/>
      <c r="AA1680" s="191">
        <f>IF(RawDataGenPO[[#This Row],[Date Gen PO]]="","",RawDataGenPO[[#This Row],[Date recive bill]]-RawDataGenPO[[#This Row],[Date Gen PO]])</f>
        <v>2</v>
      </c>
      <c r="AB1680" s="192" t="str">
        <f>IF(RawDataGenPO[[#This Row],[GRN-PO date (Day)]]&gt;RawDataGenPO[[#This Row],[Lead time delivery (day)]],"over deliverry","Ontime")</f>
        <v>Ontime</v>
      </c>
      <c r="AC1680" s="195"/>
    </row>
    <row r="1681" spans="1:29" ht="14.25" x14ac:dyDescent="0.25">
      <c r="A1681" s="4">
        <f>ROW()-ROW(RawDataGenPO[[#Headers],[No.]])</f>
        <v>1680</v>
      </c>
      <c r="B1681" s="35" t="s">
        <v>18</v>
      </c>
      <c r="C1681" s="45"/>
      <c r="F1681" s="45">
        <v>45968</v>
      </c>
      <c r="G1681" s="4" t="s">
        <v>4266</v>
      </c>
      <c r="H1681" s="4" t="s">
        <v>4267</v>
      </c>
      <c r="I1681" s="155">
        <v>45970</v>
      </c>
      <c r="J1681" s="66"/>
      <c r="K1681" s="153">
        <v>30</v>
      </c>
      <c r="L1681" s="4" t="s">
        <v>1015</v>
      </c>
      <c r="M1681" s="35" t="s">
        <v>187</v>
      </c>
      <c r="N1681" s="35" t="s">
        <v>28</v>
      </c>
      <c r="O1681" s="3">
        <v>2</v>
      </c>
      <c r="P1681" s="39" t="s">
        <v>1016</v>
      </c>
      <c r="Q1681" s="40">
        <v>25</v>
      </c>
      <c r="R1681" s="4" t="s">
        <v>221</v>
      </c>
      <c r="S1681" s="41">
        <f>RawDataGenPO[[#This Row],[Total price]]/RawDataGenPO[[#This Row],[Qty'']]</f>
        <v>120</v>
      </c>
      <c r="T1681" s="46">
        <v>3000</v>
      </c>
      <c r="U1681" s="16"/>
      <c r="V1681" s="39" t="s">
        <v>4268</v>
      </c>
      <c r="W1681" s="146" t="s">
        <v>9</v>
      </c>
      <c r="X1681" s="4" t="s">
        <v>4269</v>
      </c>
      <c r="Y1681" s="14">
        <v>45972</v>
      </c>
      <c r="Z1681" s="112"/>
      <c r="AA1681" s="191">
        <f>IF(RawDataGenPO[[#This Row],[Date Gen PO]]="","",RawDataGenPO[[#This Row],[Date recive bill]]-RawDataGenPO[[#This Row],[Date Gen PO]])</f>
        <v>2</v>
      </c>
      <c r="AB1681" s="192" t="str">
        <f>IF(RawDataGenPO[[#This Row],[GRN-PO date (Day)]]&gt;RawDataGenPO[[#This Row],[Lead time delivery (day)]],"over deliverry","Ontime")</f>
        <v>Ontime</v>
      </c>
      <c r="AC1681" s="195"/>
    </row>
    <row r="1682" spans="1:29" ht="28.5" x14ac:dyDescent="0.25">
      <c r="A1682" s="4">
        <f>ROW()-ROW(RawDataGenPO[[#Headers],[No.]])</f>
        <v>1681</v>
      </c>
      <c r="B1682" s="35" t="s">
        <v>18</v>
      </c>
      <c r="C1682" s="45"/>
      <c r="F1682" s="45">
        <v>45968</v>
      </c>
      <c r="G1682" s="4" t="s">
        <v>4270</v>
      </c>
      <c r="H1682" s="4" t="s">
        <v>4272</v>
      </c>
      <c r="I1682" s="155">
        <v>45970</v>
      </c>
      <c r="J1682" s="66"/>
      <c r="K1682" s="153">
        <v>30</v>
      </c>
      <c r="L1682" s="4" t="s">
        <v>4271</v>
      </c>
      <c r="M1682" s="35" t="s">
        <v>240</v>
      </c>
      <c r="N1682" s="35" t="s">
        <v>21</v>
      </c>
      <c r="O1682" s="3">
        <v>1</v>
      </c>
      <c r="P1682" s="39" t="s">
        <v>4274</v>
      </c>
      <c r="Q1682" s="40">
        <v>20</v>
      </c>
      <c r="R1682" s="4" t="s">
        <v>221</v>
      </c>
      <c r="S1682" s="41">
        <f>RawDataGenPO[[#This Row],[Total price]]/RawDataGenPO[[#This Row],[Qty'']]</f>
        <v>1800</v>
      </c>
      <c r="T1682" s="46">
        <v>36000</v>
      </c>
      <c r="U1682" s="16"/>
      <c r="V1682" s="35" t="s">
        <v>4273</v>
      </c>
      <c r="W1682" s="146" t="s">
        <v>10</v>
      </c>
      <c r="Z1682" s="112"/>
      <c r="AA1682" s="191">
        <f>IF(RawDataGenPO[[#This Row],[Date Gen PO]]="","",RawDataGenPO[[#This Row],[Date recive bill]]-RawDataGenPO[[#This Row],[Date Gen PO]])</f>
        <v>-45970</v>
      </c>
      <c r="AB1682" s="192" t="str">
        <f>IF(RawDataGenPO[[#This Row],[GRN-PO date (Day)]]&gt;RawDataGenPO[[#This Row],[Lead time delivery (day)]],"over deliverry","Ontime")</f>
        <v>Ontime</v>
      </c>
      <c r="AC1682" s="195"/>
    </row>
    <row r="1683" spans="1:29" ht="14.25" x14ac:dyDescent="0.25">
      <c r="A1683" s="4">
        <f>ROW()-ROW(RawDataGenPO[[#Headers],[No.]])</f>
        <v>1682</v>
      </c>
      <c r="B1683" s="35" t="s">
        <v>18</v>
      </c>
      <c r="C1683" s="45"/>
      <c r="F1683" s="45">
        <v>45974</v>
      </c>
      <c r="G1683" s="4" t="s">
        <v>4275</v>
      </c>
      <c r="H1683" s="4" t="s">
        <v>4318</v>
      </c>
      <c r="I1683" s="155">
        <v>45972</v>
      </c>
      <c r="J1683" s="66"/>
      <c r="K1683" s="153">
        <v>120</v>
      </c>
      <c r="L1683" s="4" t="s">
        <v>409</v>
      </c>
      <c r="M1683" s="35" t="s">
        <v>187</v>
      </c>
      <c r="N1683" s="35" t="s">
        <v>28</v>
      </c>
      <c r="O1683" s="3">
        <v>1</v>
      </c>
      <c r="P1683" s="39" t="s">
        <v>564</v>
      </c>
      <c r="Q1683" s="40">
        <v>1</v>
      </c>
      <c r="R1683" s="4" t="s">
        <v>2227</v>
      </c>
      <c r="S1683" s="41">
        <f>RawDataGenPO[[#This Row],[Total price]]/RawDataGenPO[[#This Row],[Qty'']]</f>
        <v>350</v>
      </c>
      <c r="T1683" s="46">
        <v>350</v>
      </c>
      <c r="U1683" s="16"/>
      <c r="V1683" s="35" t="s">
        <v>176</v>
      </c>
      <c r="W1683" s="146" t="s">
        <v>9</v>
      </c>
      <c r="X1683" s="4" t="s">
        <v>4781</v>
      </c>
      <c r="Y1683" s="14">
        <v>46064</v>
      </c>
      <c r="Z1683" s="112"/>
      <c r="AA1683" s="191">
        <f>IF(RawDataGenPO[[#This Row],[Date Gen PO]]="","",RawDataGenPO[[#This Row],[Date recive bill]]-RawDataGenPO[[#This Row],[Date Gen PO]])</f>
        <v>92</v>
      </c>
      <c r="AB1683" s="192" t="str">
        <f>IF(RawDataGenPO[[#This Row],[GRN-PO date (Day)]]&gt;RawDataGenPO[[#This Row],[Lead time delivery (day)]],"over deliverry","Ontime")</f>
        <v>Ontime</v>
      </c>
      <c r="AC1683" s="195"/>
    </row>
    <row r="1684" spans="1:29" ht="14.25" x14ac:dyDescent="0.25">
      <c r="A1684" s="4">
        <f>ROW()-ROW(RawDataGenPO[[#Headers],[No.]])</f>
        <v>1683</v>
      </c>
      <c r="B1684" s="35" t="s">
        <v>18</v>
      </c>
      <c r="C1684" s="45"/>
      <c r="F1684" s="45">
        <v>45974</v>
      </c>
      <c r="G1684" s="4" t="s">
        <v>4275</v>
      </c>
      <c r="H1684" s="4" t="s">
        <v>4318</v>
      </c>
      <c r="I1684" s="155">
        <v>45972</v>
      </c>
      <c r="J1684" s="66"/>
      <c r="K1684" s="153">
        <v>120</v>
      </c>
      <c r="L1684" s="4" t="s">
        <v>409</v>
      </c>
      <c r="M1684" s="35" t="s">
        <v>187</v>
      </c>
      <c r="N1684" s="35" t="s">
        <v>28</v>
      </c>
      <c r="O1684" s="3">
        <v>2</v>
      </c>
      <c r="P1684" s="39" t="s">
        <v>564</v>
      </c>
      <c r="Q1684" s="40">
        <v>1</v>
      </c>
      <c r="R1684" s="4" t="s">
        <v>2227</v>
      </c>
      <c r="S1684" s="41">
        <f>RawDataGenPO[[#This Row],[Total price]]/RawDataGenPO[[#This Row],[Qty'']]</f>
        <v>350</v>
      </c>
      <c r="T1684" s="46">
        <v>350</v>
      </c>
      <c r="U1684" s="16"/>
      <c r="V1684" s="35" t="s">
        <v>176</v>
      </c>
      <c r="W1684" s="146" t="s">
        <v>9</v>
      </c>
      <c r="X1684" s="4" t="s">
        <v>4781</v>
      </c>
      <c r="Y1684" s="14">
        <v>46064</v>
      </c>
      <c r="Z1684" s="112"/>
      <c r="AA1684" s="191">
        <f>IF(RawDataGenPO[[#This Row],[Date Gen PO]]="","",RawDataGenPO[[#This Row],[Date recive bill]]-RawDataGenPO[[#This Row],[Date Gen PO]])</f>
        <v>92</v>
      </c>
      <c r="AB1684" s="192" t="str">
        <f>IF(RawDataGenPO[[#This Row],[GRN-PO date (Day)]]&gt;RawDataGenPO[[#This Row],[Lead time delivery (day)]],"over deliverry","Ontime")</f>
        <v>Ontime</v>
      </c>
      <c r="AC1684" s="195"/>
    </row>
    <row r="1685" spans="1:29" ht="14.25" x14ac:dyDescent="0.25">
      <c r="A1685" s="4">
        <f>ROW()-ROW(RawDataGenPO[[#Headers],[No.]])</f>
        <v>1684</v>
      </c>
      <c r="B1685" s="35" t="s">
        <v>18</v>
      </c>
      <c r="C1685" s="45"/>
      <c r="F1685" s="45">
        <v>45974</v>
      </c>
      <c r="G1685" s="4" t="s">
        <v>4275</v>
      </c>
      <c r="H1685" s="4" t="s">
        <v>4318</v>
      </c>
      <c r="I1685" s="155">
        <v>45972</v>
      </c>
      <c r="J1685" s="66"/>
      <c r="K1685" s="153">
        <v>120</v>
      </c>
      <c r="L1685" s="4" t="s">
        <v>409</v>
      </c>
      <c r="M1685" s="35" t="s">
        <v>187</v>
      </c>
      <c r="N1685" s="35" t="s">
        <v>28</v>
      </c>
      <c r="O1685" s="3">
        <v>3</v>
      </c>
      <c r="P1685" s="39" t="s">
        <v>564</v>
      </c>
      <c r="Q1685" s="40">
        <v>1</v>
      </c>
      <c r="R1685" s="4" t="s">
        <v>2227</v>
      </c>
      <c r="S1685" s="41">
        <f>RawDataGenPO[[#This Row],[Total price]]/RawDataGenPO[[#This Row],[Qty'']]</f>
        <v>350</v>
      </c>
      <c r="T1685" s="46">
        <v>350</v>
      </c>
      <c r="U1685" s="16"/>
      <c r="V1685" s="35" t="s">
        <v>176</v>
      </c>
      <c r="W1685" s="146" t="s">
        <v>9</v>
      </c>
      <c r="X1685" s="4" t="s">
        <v>4781</v>
      </c>
      <c r="Y1685" s="14">
        <v>46064</v>
      </c>
      <c r="Z1685" s="112"/>
      <c r="AA1685" s="191">
        <f>IF(RawDataGenPO[[#This Row],[Date Gen PO]]="","",RawDataGenPO[[#This Row],[Date recive bill]]-RawDataGenPO[[#This Row],[Date Gen PO]])</f>
        <v>92</v>
      </c>
      <c r="AB1685" s="192" t="str">
        <f>IF(RawDataGenPO[[#This Row],[GRN-PO date (Day)]]&gt;RawDataGenPO[[#This Row],[Lead time delivery (day)]],"over deliverry","Ontime")</f>
        <v>Ontime</v>
      </c>
      <c r="AC1685" s="195"/>
    </row>
    <row r="1686" spans="1:29" ht="14.25" x14ac:dyDescent="0.25">
      <c r="A1686" s="4">
        <f>ROW()-ROW(RawDataGenPO[[#Headers],[No.]])</f>
        <v>1685</v>
      </c>
      <c r="B1686" s="35" t="s">
        <v>18</v>
      </c>
      <c r="C1686" s="45"/>
      <c r="F1686" s="45">
        <v>45974</v>
      </c>
      <c r="G1686" s="4" t="s">
        <v>4275</v>
      </c>
      <c r="H1686" s="4" t="s">
        <v>4318</v>
      </c>
      <c r="I1686" s="155">
        <v>45972</v>
      </c>
      <c r="J1686" s="66"/>
      <c r="K1686" s="153">
        <v>300</v>
      </c>
      <c r="L1686" s="4" t="s">
        <v>409</v>
      </c>
      <c r="M1686" s="35" t="s">
        <v>187</v>
      </c>
      <c r="N1686" s="35" t="s">
        <v>28</v>
      </c>
      <c r="O1686" s="3">
        <v>4</v>
      </c>
      <c r="P1686" s="39" t="s">
        <v>564</v>
      </c>
      <c r="Q1686" s="40">
        <v>1</v>
      </c>
      <c r="R1686" s="4" t="s">
        <v>2227</v>
      </c>
      <c r="S1686" s="41">
        <f>RawDataGenPO[[#This Row],[Total price]]/RawDataGenPO[[#This Row],[Qty'']]</f>
        <v>350</v>
      </c>
      <c r="T1686" s="46">
        <v>350</v>
      </c>
      <c r="U1686" s="16"/>
      <c r="V1686" s="35" t="s">
        <v>176</v>
      </c>
      <c r="W1686" s="146" t="s">
        <v>9</v>
      </c>
      <c r="X1686" s="4" t="s">
        <v>4957</v>
      </c>
      <c r="Y1686" s="14">
        <v>46094</v>
      </c>
      <c r="Z1686" s="112"/>
      <c r="AA1686" s="191">
        <f>IF(RawDataGenPO[[#This Row],[Date Gen PO]]="","",RawDataGenPO[[#This Row],[Date recive bill]]-RawDataGenPO[[#This Row],[Date Gen PO]])</f>
        <v>122</v>
      </c>
      <c r="AB1686" s="192" t="str">
        <f>IF(RawDataGenPO[[#This Row],[GRN-PO date (Day)]]&gt;RawDataGenPO[[#This Row],[Lead time delivery (day)]],"over deliverry","Ontime")</f>
        <v>Ontime</v>
      </c>
      <c r="AC1686" s="195"/>
    </row>
    <row r="1687" spans="1:29" ht="14.25" x14ac:dyDescent="0.25">
      <c r="A1687" s="4">
        <f>ROW()-ROW(RawDataGenPO[[#Headers],[No.]])</f>
        <v>1686</v>
      </c>
      <c r="B1687" s="35" t="s">
        <v>18</v>
      </c>
      <c r="C1687" s="45"/>
      <c r="F1687" s="45">
        <v>45974</v>
      </c>
      <c r="G1687" s="4" t="s">
        <v>4275</v>
      </c>
      <c r="H1687" s="4" t="s">
        <v>4318</v>
      </c>
      <c r="I1687" s="155">
        <v>45972</v>
      </c>
      <c r="J1687" s="66"/>
      <c r="K1687" s="153">
        <v>300</v>
      </c>
      <c r="L1687" s="4" t="s">
        <v>409</v>
      </c>
      <c r="M1687" s="35" t="s">
        <v>187</v>
      </c>
      <c r="N1687" s="35" t="s">
        <v>28</v>
      </c>
      <c r="O1687" s="3">
        <v>5</v>
      </c>
      <c r="P1687" s="39" t="s">
        <v>564</v>
      </c>
      <c r="Q1687" s="40">
        <v>1</v>
      </c>
      <c r="R1687" s="4" t="s">
        <v>2227</v>
      </c>
      <c r="S1687" s="41">
        <f>RawDataGenPO[[#This Row],[Total price]]/RawDataGenPO[[#This Row],[Qty'']]</f>
        <v>350</v>
      </c>
      <c r="T1687" s="46">
        <v>350</v>
      </c>
      <c r="U1687" s="16"/>
      <c r="V1687" s="35" t="s">
        <v>176</v>
      </c>
      <c r="W1687" s="146" t="s">
        <v>9</v>
      </c>
      <c r="X1687" s="4" t="s">
        <v>4957</v>
      </c>
      <c r="Y1687" s="14">
        <v>46094</v>
      </c>
      <c r="Z1687" s="112"/>
      <c r="AA1687" s="191">
        <f>IF(RawDataGenPO[[#This Row],[Date Gen PO]]="","",RawDataGenPO[[#This Row],[Date recive bill]]-RawDataGenPO[[#This Row],[Date Gen PO]])</f>
        <v>122</v>
      </c>
      <c r="AB1687" s="192" t="str">
        <f>IF(RawDataGenPO[[#This Row],[GRN-PO date (Day)]]&gt;RawDataGenPO[[#This Row],[Lead time delivery (day)]],"over deliverry","Ontime")</f>
        <v>Ontime</v>
      </c>
      <c r="AC1687" s="195"/>
    </row>
    <row r="1688" spans="1:29" ht="14.25" x14ac:dyDescent="0.25">
      <c r="A1688" s="4">
        <f>ROW()-ROW(RawDataGenPO[[#Headers],[No.]])</f>
        <v>1687</v>
      </c>
      <c r="B1688" s="35" t="s">
        <v>18</v>
      </c>
      <c r="C1688" s="45"/>
      <c r="F1688" s="45">
        <v>45974</v>
      </c>
      <c r="G1688" s="4" t="s">
        <v>4275</v>
      </c>
      <c r="H1688" s="4" t="s">
        <v>4318</v>
      </c>
      <c r="I1688" s="155">
        <v>45972</v>
      </c>
      <c r="J1688" s="66"/>
      <c r="K1688" s="153">
        <v>300</v>
      </c>
      <c r="L1688" s="4" t="s">
        <v>409</v>
      </c>
      <c r="M1688" s="35" t="s">
        <v>187</v>
      </c>
      <c r="N1688" s="35" t="s">
        <v>28</v>
      </c>
      <c r="O1688" s="3">
        <v>6</v>
      </c>
      <c r="P1688" s="39" t="s">
        <v>564</v>
      </c>
      <c r="Q1688" s="40">
        <v>1</v>
      </c>
      <c r="R1688" s="4" t="s">
        <v>2227</v>
      </c>
      <c r="S1688" s="41">
        <f>RawDataGenPO[[#This Row],[Total price]]/RawDataGenPO[[#This Row],[Qty'']]</f>
        <v>350</v>
      </c>
      <c r="T1688" s="46">
        <v>350</v>
      </c>
      <c r="U1688" s="16"/>
      <c r="V1688" s="35" t="s">
        <v>176</v>
      </c>
      <c r="W1688" s="146" t="s">
        <v>9</v>
      </c>
      <c r="X1688" s="4" t="s">
        <v>4957</v>
      </c>
      <c r="Y1688" s="14">
        <v>46094</v>
      </c>
      <c r="Z1688" s="112"/>
      <c r="AA1688" s="191">
        <f>IF(RawDataGenPO[[#This Row],[Date Gen PO]]="","",RawDataGenPO[[#This Row],[Date recive bill]]-RawDataGenPO[[#This Row],[Date Gen PO]])</f>
        <v>122</v>
      </c>
      <c r="AB1688" s="192" t="str">
        <f>IF(RawDataGenPO[[#This Row],[GRN-PO date (Day)]]&gt;RawDataGenPO[[#This Row],[Lead time delivery (day)]],"over deliverry","Ontime")</f>
        <v>Ontime</v>
      </c>
      <c r="AC1688" s="195"/>
    </row>
    <row r="1689" spans="1:29" ht="14.25" x14ac:dyDescent="0.25">
      <c r="A1689" s="4">
        <f>ROW()-ROW(RawDataGenPO[[#Headers],[No.]])</f>
        <v>1688</v>
      </c>
      <c r="B1689" s="35" t="s">
        <v>18</v>
      </c>
      <c r="C1689" s="45"/>
      <c r="F1689" s="45">
        <v>45974</v>
      </c>
      <c r="G1689" s="4" t="s">
        <v>4275</v>
      </c>
      <c r="H1689" s="4" t="s">
        <v>4318</v>
      </c>
      <c r="I1689" s="155">
        <v>45972</v>
      </c>
      <c r="J1689" s="66"/>
      <c r="K1689" s="153">
        <v>300</v>
      </c>
      <c r="L1689" s="4" t="s">
        <v>409</v>
      </c>
      <c r="M1689" s="35" t="s">
        <v>187</v>
      </c>
      <c r="N1689" s="35" t="s">
        <v>28</v>
      </c>
      <c r="O1689" s="3">
        <v>7</v>
      </c>
      <c r="P1689" s="39" t="s">
        <v>564</v>
      </c>
      <c r="Q1689" s="40">
        <v>1</v>
      </c>
      <c r="R1689" s="4" t="s">
        <v>2227</v>
      </c>
      <c r="S1689" s="41">
        <f>RawDataGenPO[[#This Row],[Total price]]/RawDataGenPO[[#This Row],[Qty'']]</f>
        <v>350</v>
      </c>
      <c r="T1689" s="46">
        <v>350</v>
      </c>
      <c r="U1689" s="16"/>
      <c r="V1689" s="35" t="s">
        <v>176</v>
      </c>
      <c r="W1689" s="146" t="s">
        <v>9</v>
      </c>
      <c r="X1689" s="4" t="s">
        <v>5097</v>
      </c>
      <c r="Y1689" s="14">
        <v>46123</v>
      </c>
      <c r="Z1689" s="112"/>
      <c r="AA1689" s="191">
        <f>IF(RawDataGenPO[[#This Row],[Date Gen PO]]="","",RawDataGenPO[[#This Row],[Date recive bill]]-RawDataGenPO[[#This Row],[Date Gen PO]])</f>
        <v>151</v>
      </c>
      <c r="AB1689" s="192" t="str">
        <f>IF(RawDataGenPO[[#This Row],[GRN-PO date (Day)]]&gt;RawDataGenPO[[#This Row],[Lead time delivery (day)]],"over deliverry","Ontime")</f>
        <v>Ontime</v>
      </c>
      <c r="AC1689" s="195"/>
    </row>
    <row r="1690" spans="1:29" ht="14.25" x14ac:dyDescent="0.25">
      <c r="A1690" s="4">
        <f>ROW()-ROW(RawDataGenPO[[#Headers],[No.]])</f>
        <v>1689</v>
      </c>
      <c r="B1690" s="35" t="s">
        <v>18</v>
      </c>
      <c r="C1690" s="45"/>
      <c r="F1690" s="45">
        <v>45974</v>
      </c>
      <c r="G1690" s="4" t="s">
        <v>4275</v>
      </c>
      <c r="H1690" s="4" t="s">
        <v>4318</v>
      </c>
      <c r="I1690" s="155">
        <v>45972</v>
      </c>
      <c r="J1690" s="66"/>
      <c r="K1690" s="153">
        <v>300</v>
      </c>
      <c r="L1690" s="4" t="s">
        <v>409</v>
      </c>
      <c r="M1690" s="35" t="s">
        <v>187</v>
      </c>
      <c r="N1690" s="35" t="s">
        <v>28</v>
      </c>
      <c r="O1690" s="3">
        <v>8</v>
      </c>
      <c r="P1690" s="39" t="s">
        <v>564</v>
      </c>
      <c r="Q1690" s="40">
        <v>1</v>
      </c>
      <c r="R1690" s="4" t="s">
        <v>2227</v>
      </c>
      <c r="S1690" s="41">
        <f>RawDataGenPO[[#This Row],[Total price]]/RawDataGenPO[[#This Row],[Qty'']]</f>
        <v>350</v>
      </c>
      <c r="T1690" s="46">
        <v>350</v>
      </c>
      <c r="U1690" s="16"/>
      <c r="V1690" s="35" t="s">
        <v>176</v>
      </c>
      <c r="W1690" s="146" t="s">
        <v>9</v>
      </c>
      <c r="X1690" s="4" t="s">
        <v>5097</v>
      </c>
      <c r="Y1690" s="14">
        <v>46123</v>
      </c>
      <c r="Z1690" s="112"/>
      <c r="AA1690" s="191">
        <f>IF(RawDataGenPO[[#This Row],[Date Gen PO]]="","",RawDataGenPO[[#This Row],[Date recive bill]]-RawDataGenPO[[#This Row],[Date Gen PO]])</f>
        <v>151</v>
      </c>
      <c r="AB1690" s="192" t="str">
        <f>IF(RawDataGenPO[[#This Row],[GRN-PO date (Day)]]&gt;RawDataGenPO[[#This Row],[Lead time delivery (day)]],"over deliverry","Ontime")</f>
        <v>Ontime</v>
      </c>
      <c r="AC1690" s="195"/>
    </row>
    <row r="1691" spans="1:29" ht="14.25" x14ac:dyDescent="0.25">
      <c r="A1691" s="4">
        <f>ROW()-ROW(RawDataGenPO[[#Headers],[No.]])</f>
        <v>1690</v>
      </c>
      <c r="B1691" s="35" t="s">
        <v>18</v>
      </c>
      <c r="C1691" s="45"/>
      <c r="F1691" s="45">
        <v>45974</v>
      </c>
      <c r="G1691" s="4" t="s">
        <v>4275</v>
      </c>
      <c r="H1691" s="4" t="s">
        <v>4318</v>
      </c>
      <c r="I1691" s="155">
        <v>45972</v>
      </c>
      <c r="J1691" s="66"/>
      <c r="K1691" s="153">
        <v>300</v>
      </c>
      <c r="L1691" s="4" t="s">
        <v>409</v>
      </c>
      <c r="M1691" s="35" t="s">
        <v>187</v>
      </c>
      <c r="N1691" s="35" t="s">
        <v>28</v>
      </c>
      <c r="O1691" s="3">
        <v>9</v>
      </c>
      <c r="P1691" s="39" t="s">
        <v>564</v>
      </c>
      <c r="Q1691" s="40">
        <v>1</v>
      </c>
      <c r="R1691" s="4" t="s">
        <v>2227</v>
      </c>
      <c r="S1691" s="41">
        <f>RawDataGenPO[[#This Row],[Total price]]/RawDataGenPO[[#This Row],[Qty'']]</f>
        <v>350</v>
      </c>
      <c r="T1691" s="46">
        <v>350</v>
      </c>
      <c r="U1691" s="16"/>
      <c r="V1691" s="35" t="s">
        <v>176</v>
      </c>
      <c r="W1691" s="146" t="s">
        <v>10</v>
      </c>
      <c r="Z1691" s="112"/>
      <c r="AA1691" s="191">
        <f>IF(RawDataGenPO[[#This Row],[Date Gen PO]]="","",RawDataGenPO[[#This Row],[Date recive bill]]-RawDataGenPO[[#This Row],[Date Gen PO]])</f>
        <v>-45972</v>
      </c>
      <c r="AB1691" s="192" t="str">
        <f>IF(RawDataGenPO[[#This Row],[GRN-PO date (Day)]]&gt;RawDataGenPO[[#This Row],[Lead time delivery (day)]],"over deliverry","Ontime")</f>
        <v>Ontime</v>
      </c>
      <c r="AC1691" s="195"/>
    </row>
    <row r="1692" spans="1:29" ht="14.25" x14ac:dyDescent="0.25">
      <c r="A1692" s="4">
        <f>ROW()-ROW(RawDataGenPO[[#Headers],[No.]])</f>
        <v>1691</v>
      </c>
      <c r="B1692" s="35" t="s">
        <v>18</v>
      </c>
      <c r="C1692" s="45"/>
      <c r="F1692" s="45">
        <v>45974</v>
      </c>
      <c r="G1692" s="4" t="s">
        <v>4275</v>
      </c>
      <c r="H1692" s="4" t="s">
        <v>4318</v>
      </c>
      <c r="I1692" s="155">
        <v>45972</v>
      </c>
      <c r="J1692" s="66"/>
      <c r="K1692" s="153">
        <v>300</v>
      </c>
      <c r="L1692" s="4" t="s">
        <v>409</v>
      </c>
      <c r="M1692" s="35" t="s">
        <v>187</v>
      </c>
      <c r="N1692" s="35" t="s">
        <v>28</v>
      </c>
      <c r="O1692" s="3">
        <v>10</v>
      </c>
      <c r="P1692" s="39" t="s">
        <v>564</v>
      </c>
      <c r="Q1692" s="40">
        <v>1</v>
      </c>
      <c r="R1692" s="4" t="s">
        <v>2227</v>
      </c>
      <c r="S1692" s="41">
        <f>RawDataGenPO[[#This Row],[Total price]]/RawDataGenPO[[#This Row],[Qty'']]</f>
        <v>350</v>
      </c>
      <c r="T1692" s="46">
        <v>350</v>
      </c>
      <c r="U1692" s="16"/>
      <c r="V1692" s="35" t="s">
        <v>176</v>
      </c>
      <c r="W1692" s="146" t="s">
        <v>10</v>
      </c>
      <c r="Z1692" s="112"/>
      <c r="AA1692" s="191">
        <f>IF(RawDataGenPO[[#This Row],[Date Gen PO]]="","",RawDataGenPO[[#This Row],[Date recive bill]]-RawDataGenPO[[#This Row],[Date Gen PO]])</f>
        <v>-45972</v>
      </c>
      <c r="AB1692" s="192" t="str">
        <f>IF(RawDataGenPO[[#This Row],[GRN-PO date (Day)]]&gt;RawDataGenPO[[#This Row],[Lead time delivery (day)]],"over deliverry","Ontime")</f>
        <v>Ontime</v>
      </c>
      <c r="AC1692" s="195"/>
    </row>
    <row r="1693" spans="1:29" ht="42.75" x14ac:dyDescent="0.25">
      <c r="A1693" s="4">
        <f>ROW()-ROW(RawDataGenPO[[#Headers],[No.]])</f>
        <v>1692</v>
      </c>
      <c r="B1693" s="35" t="s">
        <v>17</v>
      </c>
      <c r="C1693" s="45"/>
      <c r="F1693" s="45">
        <v>45978</v>
      </c>
      <c r="G1693" s="4" t="s">
        <v>4278</v>
      </c>
      <c r="H1693" s="4" t="s">
        <v>4321</v>
      </c>
      <c r="I1693" s="155">
        <v>45988</v>
      </c>
      <c r="J1693" s="66"/>
      <c r="K1693" s="153">
        <v>120</v>
      </c>
      <c r="L1693" s="4" t="s">
        <v>2205</v>
      </c>
      <c r="M1693" s="35" t="s">
        <v>128</v>
      </c>
      <c r="N1693" s="35" t="s">
        <v>71</v>
      </c>
      <c r="O1693" s="3">
        <v>1</v>
      </c>
      <c r="P1693" s="39" t="s">
        <v>4279</v>
      </c>
      <c r="Q1693" s="40">
        <v>1</v>
      </c>
      <c r="R1693" s="4" t="s">
        <v>221</v>
      </c>
      <c r="S1693" s="41">
        <f>RawDataGenPO[[#This Row],[Total price]]/RawDataGenPO[[#This Row],[Qty'']]</f>
        <v>39988</v>
      </c>
      <c r="T1693" s="46">
        <v>39988</v>
      </c>
      <c r="U1693" s="16"/>
      <c r="V1693" s="35" t="s">
        <v>587</v>
      </c>
      <c r="W1693" s="146" t="s">
        <v>9</v>
      </c>
      <c r="X1693" s="4" t="s">
        <v>4554</v>
      </c>
      <c r="Y1693" s="14">
        <v>46027</v>
      </c>
      <c r="Z1693" s="112"/>
      <c r="AA1693" s="191">
        <f>IF(RawDataGenPO[[#This Row],[Date Gen PO]]="","",RawDataGenPO[[#This Row],[Date recive bill]]-RawDataGenPO[[#This Row],[Date Gen PO]])</f>
        <v>39</v>
      </c>
      <c r="AB1693" s="192" t="str">
        <f>IF(RawDataGenPO[[#This Row],[GRN-PO date (Day)]]&gt;RawDataGenPO[[#This Row],[Lead time delivery (day)]],"over deliverry","Ontime")</f>
        <v>Ontime</v>
      </c>
      <c r="AC1693" s="195"/>
    </row>
    <row r="1694" spans="1:29" ht="71.25" x14ac:dyDescent="0.25">
      <c r="A1694" s="4">
        <f>ROW()-ROW(RawDataGenPO[[#Headers],[No.]])</f>
        <v>1693</v>
      </c>
      <c r="B1694" s="35" t="s">
        <v>18</v>
      </c>
      <c r="C1694" s="45"/>
      <c r="F1694" s="45">
        <v>45978</v>
      </c>
      <c r="G1694" s="4" t="s">
        <v>4280</v>
      </c>
      <c r="H1694" s="4" t="s">
        <v>4347</v>
      </c>
      <c r="I1694" s="155">
        <v>45992</v>
      </c>
      <c r="J1694" s="66"/>
      <c r="K1694" s="153">
        <v>60</v>
      </c>
      <c r="L1694" s="4" t="s">
        <v>489</v>
      </c>
      <c r="M1694" s="35" t="s">
        <v>479</v>
      </c>
      <c r="N1694" s="35" t="s">
        <v>22</v>
      </c>
      <c r="O1694" s="3">
        <v>1</v>
      </c>
      <c r="P1694" s="39" t="s">
        <v>4281</v>
      </c>
      <c r="Q1694" s="40">
        <v>1</v>
      </c>
      <c r="R1694" s="4" t="s">
        <v>3436</v>
      </c>
      <c r="S1694" s="41">
        <f>RawDataGenPO[[#This Row],[Total price]]/RawDataGenPO[[#This Row],[Qty'']]</f>
        <v>5250</v>
      </c>
      <c r="T1694" s="46">
        <v>5250</v>
      </c>
      <c r="U1694" s="16"/>
      <c r="V1694" s="35" t="s">
        <v>505</v>
      </c>
      <c r="W1694" s="146" t="s">
        <v>9</v>
      </c>
      <c r="X1694" s="4" t="s">
        <v>4566</v>
      </c>
      <c r="Y1694" s="14">
        <v>46031</v>
      </c>
      <c r="Z1694" s="112"/>
      <c r="AA1694" s="191">
        <f>IF(RawDataGenPO[[#This Row],[Date Gen PO]]="","",RawDataGenPO[[#This Row],[Date recive bill]]-RawDataGenPO[[#This Row],[Date Gen PO]])</f>
        <v>39</v>
      </c>
      <c r="AB1694" s="192" t="str">
        <f>IF(RawDataGenPO[[#This Row],[GRN-PO date (Day)]]&gt;RawDataGenPO[[#This Row],[Lead time delivery (day)]],"over deliverry","Ontime")</f>
        <v>Ontime</v>
      </c>
      <c r="AC1694" s="195"/>
    </row>
    <row r="1695" spans="1:29" ht="14.25" x14ac:dyDescent="0.25">
      <c r="A1695" s="4">
        <f>ROW()-ROW(RawDataGenPO[[#Headers],[No.]])</f>
        <v>1694</v>
      </c>
      <c r="B1695" s="35" t="s">
        <v>18</v>
      </c>
      <c r="C1695" s="45"/>
      <c r="F1695" s="45">
        <v>45978</v>
      </c>
      <c r="G1695" s="4" t="s">
        <v>4282</v>
      </c>
      <c r="H1695" s="4" t="s">
        <v>4322</v>
      </c>
      <c r="I1695" s="155">
        <v>45985</v>
      </c>
      <c r="J1695" s="66"/>
      <c r="K1695" s="153">
        <v>30</v>
      </c>
      <c r="L1695" s="4" t="s">
        <v>193</v>
      </c>
      <c r="M1695" s="35" t="s">
        <v>181</v>
      </c>
      <c r="N1695" s="35" t="s">
        <v>24</v>
      </c>
      <c r="O1695" s="3">
        <v>1</v>
      </c>
      <c r="P1695" s="39" t="s">
        <v>2530</v>
      </c>
      <c r="Q1695" s="40">
        <v>8</v>
      </c>
      <c r="R1695" s="4" t="s">
        <v>221</v>
      </c>
      <c r="S1695" s="41">
        <f>RawDataGenPO[[#This Row],[Total price]]/RawDataGenPO[[#This Row],[Qty'']]</f>
        <v>398</v>
      </c>
      <c r="T1695" s="46">
        <v>3184</v>
      </c>
      <c r="U1695" s="16"/>
      <c r="V1695" s="35" t="s">
        <v>406</v>
      </c>
      <c r="W1695" s="146" t="s">
        <v>9</v>
      </c>
      <c r="X1695" s="4" t="s">
        <v>4470</v>
      </c>
      <c r="Y1695" s="14">
        <v>46003</v>
      </c>
      <c r="Z1695" s="112"/>
      <c r="AA1695" s="191">
        <f>IF(RawDataGenPO[[#This Row],[Date Gen PO]]="","",RawDataGenPO[[#This Row],[Date recive bill]]-RawDataGenPO[[#This Row],[Date Gen PO]])</f>
        <v>18</v>
      </c>
      <c r="AB1695" s="192" t="str">
        <f>IF(RawDataGenPO[[#This Row],[GRN-PO date (Day)]]&gt;RawDataGenPO[[#This Row],[Lead time delivery (day)]],"over deliverry","Ontime")</f>
        <v>Ontime</v>
      </c>
      <c r="AC1695" s="195"/>
    </row>
    <row r="1696" spans="1:29" ht="28.5" x14ac:dyDescent="0.25">
      <c r="A1696" s="4">
        <f>ROW()-ROW(RawDataGenPO[[#Headers],[No.]])</f>
        <v>1695</v>
      </c>
      <c r="B1696" s="35" t="s">
        <v>18</v>
      </c>
      <c r="C1696" s="45"/>
      <c r="F1696" s="45">
        <v>45978</v>
      </c>
      <c r="G1696" s="4" t="s">
        <v>4283</v>
      </c>
      <c r="H1696" s="4" t="s">
        <v>4324</v>
      </c>
      <c r="I1696" s="155">
        <v>45985</v>
      </c>
      <c r="J1696" s="66"/>
      <c r="K1696" s="153">
        <v>30</v>
      </c>
      <c r="L1696" s="4" t="s">
        <v>193</v>
      </c>
      <c r="M1696" s="35" t="s">
        <v>181</v>
      </c>
      <c r="N1696" s="35" t="s">
        <v>24</v>
      </c>
      <c r="O1696" s="3">
        <v>1</v>
      </c>
      <c r="P1696" s="39" t="s">
        <v>4284</v>
      </c>
      <c r="Q1696" s="40">
        <v>2</v>
      </c>
      <c r="R1696" s="4" t="s">
        <v>221</v>
      </c>
      <c r="S1696" s="41">
        <f>RawDataGenPO[[#This Row],[Total price]]/RawDataGenPO[[#This Row],[Qty'']]</f>
        <v>5049</v>
      </c>
      <c r="T1696" s="46">
        <v>10098</v>
      </c>
      <c r="U1696" s="16"/>
      <c r="V1696" s="35" t="s">
        <v>406</v>
      </c>
      <c r="W1696" s="146" t="s">
        <v>9</v>
      </c>
      <c r="X1696" s="4" t="s">
        <v>4471</v>
      </c>
      <c r="Y1696" s="14">
        <v>46004</v>
      </c>
      <c r="Z1696" s="112"/>
      <c r="AA1696" s="191">
        <f>IF(RawDataGenPO[[#This Row],[Date Gen PO]]="","",RawDataGenPO[[#This Row],[Date recive bill]]-RawDataGenPO[[#This Row],[Date Gen PO]])</f>
        <v>19</v>
      </c>
      <c r="AB1696" s="192" t="str">
        <f>IF(RawDataGenPO[[#This Row],[GRN-PO date (Day)]]&gt;RawDataGenPO[[#This Row],[Lead time delivery (day)]],"over deliverry","Ontime")</f>
        <v>Ontime</v>
      </c>
      <c r="AC1696" s="195"/>
    </row>
    <row r="1697" spans="1:29" ht="14.25" x14ac:dyDescent="0.25">
      <c r="A1697" s="4">
        <f>ROW()-ROW(RawDataGenPO[[#Headers],[No.]])</f>
        <v>1696</v>
      </c>
      <c r="B1697" s="35" t="s">
        <v>18</v>
      </c>
      <c r="C1697" s="45"/>
      <c r="F1697" s="45">
        <v>45978</v>
      </c>
      <c r="G1697" s="4" t="s">
        <v>4283</v>
      </c>
      <c r="H1697" s="4" t="s">
        <v>4324</v>
      </c>
      <c r="I1697" s="155">
        <v>45985</v>
      </c>
      <c r="J1697" s="66"/>
      <c r="K1697" s="153">
        <v>30</v>
      </c>
      <c r="L1697" s="4" t="s">
        <v>193</v>
      </c>
      <c r="M1697" s="35" t="s">
        <v>181</v>
      </c>
      <c r="N1697" s="35" t="s">
        <v>24</v>
      </c>
      <c r="O1697" s="3">
        <v>2</v>
      </c>
      <c r="P1697" s="39" t="s">
        <v>4285</v>
      </c>
      <c r="Q1697" s="40">
        <v>2</v>
      </c>
      <c r="R1697" s="4" t="s">
        <v>221</v>
      </c>
      <c r="S1697" s="41">
        <f>RawDataGenPO[[#This Row],[Total price]]/RawDataGenPO[[#This Row],[Qty'']]</f>
        <v>1005</v>
      </c>
      <c r="T1697" s="46">
        <v>2010</v>
      </c>
      <c r="U1697" s="16"/>
      <c r="V1697" s="35" t="s">
        <v>406</v>
      </c>
      <c r="W1697" s="146" t="s">
        <v>9</v>
      </c>
      <c r="X1697" s="4" t="s">
        <v>4471</v>
      </c>
      <c r="Y1697" s="14">
        <v>46004</v>
      </c>
      <c r="Z1697" s="112"/>
      <c r="AA1697" s="191">
        <f>IF(RawDataGenPO[[#This Row],[Date Gen PO]]="","",RawDataGenPO[[#This Row],[Date recive bill]]-RawDataGenPO[[#This Row],[Date Gen PO]])</f>
        <v>19</v>
      </c>
      <c r="AB1697" s="192" t="str">
        <f>IF(RawDataGenPO[[#This Row],[GRN-PO date (Day)]]&gt;RawDataGenPO[[#This Row],[Lead time delivery (day)]],"over deliverry","Ontime")</f>
        <v>Ontime</v>
      </c>
      <c r="AC1697" s="195"/>
    </row>
    <row r="1698" spans="1:29" ht="28.5" x14ac:dyDescent="0.25">
      <c r="A1698" s="4">
        <f>ROW()-ROW(RawDataGenPO[[#Headers],[No.]])</f>
        <v>1697</v>
      </c>
      <c r="B1698" s="35" t="s">
        <v>18</v>
      </c>
      <c r="C1698" s="45"/>
      <c r="F1698" s="45">
        <v>45978</v>
      </c>
      <c r="G1698" s="4" t="s">
        <v>4283</v>
      </c>
      <c r="H1698" s="4" t="s">
        <v>4324</v>
      </c>
      <c r="I1698" s="155">
        <v>45985</v>
      </c>
      <c r="J1698" s="66"/>
      <c r="K1698" s="153">
        <v>30</v>
      </c>
      <c r="L1698" s="4" t="s">
        <v>193</v>
      </c>
      <c r="M1698" s="35" t="s">
        <v>181</v>
      </c>
      <c r="N1698" s="35" t="s">
        <v>24</v>
      </c>
      <c r="O1698" s="3">
        <v>3</v>
      </c>
      <c r="P1698" s="39" t="s">
        <v>4286</v>
      </c>
      <c r="Q1698" s="40">
        <v>2</v>
      </c>
      <c r="R1698" s="4" t="s">
        <v>221</v>
      </c>
      <c r="S1698" s="41">
        <f>RawDataGenPO[[#This Row],[Total price]]/RawDataGenPO[[#This Row],[Qty'']]</f>
        <v>4590</v>
      </c>
      <c r="T1698" s="46">
        <v>9180</v>
      </c>
      <c r="U1698" s="16"/>
      <c r="V1698" s="35" t="s">
        <v>406</v>
      </c>
      <c r="W1698" s="146" t="s">
        <v>9</v>
      </c>
      <c r="X1698" s="4" t="s">
        <v>4471</v>
      </c>
      <c r="Y1698" s="14">
        <v>46004</v>
      </c>
      <c r="Z1698" s="112"/>
      <c r="AA1698" s="191">
        <f>IF(RawDataGenPO[[#This Row],[Date Gen PO]]="","",RawDataGenPO[[#This Row],[Date recive bill]]-RawDataGenPO[[#This Row],[Date Gen PO]])</f>
        <v>19</v>
      </c>
      <c r="AB1698" s="192" t="str">
        <f>IF(RawDataGenPO[[#This Row],[GRN-PO date (Day)]]&gt;RawDataGenPO[[#This Row],[Lead time delivery (day)]],"over deliverry","Ontime")</f>
        <v>Ontime</v>
      </c>
      <c r="AC1698" s="195"/>
    </row>
    <row r="1699" spans="1:29" ht="14.25" x14ac:dyDescent="0.25">
      <c r="A1699" s="4">
        <f>ROW()-ROW(RawDataGenPO[[#Headers],[No.]])</f>
        <v>1698</v>
      </c>
      <c r="B1699" s="35" t="s">
        <v>18</v>
      </c>
      <c r="C1699" s="45"/>
      <c r="F1699" s="45">
        <v>45978</v>
      </c>
      <c r="G1699" s="4" t="s">
        <v>4283</v>
      </c>
      <c r="H1699" s="4" t="s">
        <v>4323</v>
      </c>
      <c r="I1699" s="155">
        <v>45985</v>
      </c>
      <c r="J1699" s="66"/>
      <c r="K1699" s="153">
        <v>30</v>
      </c>
      <c r="L1699" s="4" t="s">
        <v>193</v>
      </c>
      <c r="M1699" s="35" t="s">
        <v>181</v>
      </c>
      <c r="N1699" s="35" t="s">
        <v>24</v>
      </c>
      <c r="O1699" s="3">
        <v>4</v>
      </c>
      <c r="P1699" s="39" t="s">
        <v>4287</v>
      </c>
      <c r="Q1699" s="40">
        <v>2</v>
      </c>
      <c r="R1699" s="4" t="s">
        <v>221</v>
      </c>
      <c r="S1699" s="41">
        <f>RawDataGenPO[[#This Row],[Total price]]/RawDataGenPO[[#This Row],[Qty'']]</f>
        <v>850</v>
      </c>
      <c r="T1699" s="46">
        <v>1700</v>
      </c>
      <c r="U1699" s="16"/>
      <c r="V1699" s="35" t="s">
        <v>3194</v>
      </c>
      <c r="W1699" s="146" t="s">
        <v>9</v>
      </c>
      <c r="X1699" s="4" t="s">
        <v>4336</v>
      </c>
      <c r="Y1699" s="14">
        <v>45992</v>
      </c>
      <c r="Z1699" s="112"/>
      <c r="AA1699" s="191">
        <f>IF(RawDataGenPO[[#This Row],[Date Gen PO]]="","",RawDataGenPO[[#This Row],[Date recive bill]]-RawDataGenPO[[#This Row],[Date Gen PO]])</f>
        <v>7</v>
      </c>
      <c r="AB1699" s="192" t="str">
        <f>IF(RawDataGenPO[[#This Row],[GRN-PO date (Day)]]&gt;RawDataGenPO[[#This Row],[Lead time delivery (day)]],"over deliverry","Ontime")</f>
        <v>Ontime</v>
      </c>
      <c r="AC1699" s="195"/>
    </row>
    <row r="1700" spans="1:29" ht="14.25" x14ac:dyDescent="0.25">
      <c r="A1700" s="4">
        <f>ROW()-ROW(RawDataGenPO[[#Headers],[No.]])</f>
        <v>1699</v>
      </c>
      <c r="B1700" s="35" t="s">
        <v>18</v>
      </c>
      <c r="C1700" s="45"/>
      <c r="F1700" s="45">
        <v>45978</v>
      </c>
      <c r="G1700" s="4" t="s">
        <v>4283</v>
      </c>
      <c r="H1700" s="4" t="s">
        <v>4324</v>
      </c>
      <c r="I1700" s="155">
        <v>45985</v>
      </c>
      <c r="J1700" s="66"/>
      <c r="K1700" s="153">
        <v>30</v>
      </c>
      <c r="L1700" s="4" t="s">
        <v>193</v>
      </c>
      <c r="M1700" s="35" t="s">
        <v>181</v>
      </c>
      <c r="N1700" s="35" t="s">
        <v>24</v>
      </c>
      <c r="O1700" s="3">
        <v>5</v>
      </c>
      <c r="P1700" s="39" t="s">
        <v>4288</v>
      </c>
      <c r="Q1700" s="40">
        <v>4</v>
      </c>
      <c r="R1700" s="4" t="s">
        <v>221</v>
      </c>
      <c r="S1700" s="41">
        <f>RawDataGenPO[[#This Row],[Total price]]/RawDataGenPO[[#This Row],[Qty'']]</f>
        <v>36</v>
      </c>
      <c r="T1700" s="46">
        <v>144</v>
      </c>
      <c r="U1700" s="16"/>
      <c r="V1700" s="35" t="s">
        <v>406</v>
      </c>
      <c r="W1700" s="146" t="s">
        <v>9</v>
      </c>
      <c r="X1700" s="4" t="s">
        <v>4471</v>
      </c>
      <c r="Y1700" s="14">
        <v>46004</v>
      </c>
      <c r="Z1700" s="112"/>
      <c r="AA1700" s="191">
        <f>IF(RawDataGenPO[[#This Row],[Date Gen PO]]="","",RawDataGenPO[[#This Row],[Date recive bill]]-RawDataGenPO[[#This Row],[Date Gen PO]])</f>
        <v>19</v>
      </c>
      <c r="AB1700" s="192" t="str">
        <f>IF(RawDataGenPO[[#This Row],[GRN-PO date (Day)]]&gt;RawDataGenPO[[#This Row],[Lead time delivery (day)]],"over deliverry","Ontime")</f>
        <v>Ontime</v>
      </c>
      <c r="AC1700" s="195"/>
    </row>
    <row r="1701" spans="1:29" ht="14.25" x14ac:dyDescent="0.25">
      <c r="A1701" s="4">
        <f>ROW()-ROW(RawDataGenPO[[#Headers],[No.]])</f>
        <v>1700</v>
      </c>
      <c r="B1701" s="35" t="s">
        <v>18</v>
      </c>
      <c r="C1701" s="45"/>
      <c r="F1701" s="45">
        <v>45978</v>
      </c>
      <c r="G1701" s="4" t="s">
        <v>4283</v>
      </c>
      <c r="H1701" s="4" t="s">
        <v>4324</v>
      </c>
      <c r="I1701" s="155">
        <v>45985</v>
      </c>
      <c r="J1701" s="66"/>
      <c r="K1701" s="153">
        <v>30</v>
      </c>
      <c r="L1701" s="4" t="s">
        <v>193</v>
      </c>
      <c r="M1701" s="35" t="s">
        <v>181</v>
      </c>
      <c r="N1701" s="35" t="s">
        <v>24</v>
      </c>
      <c r="O1701" s="3">
        <v>6</v>
      </c>
      <c r="P1701" s="39" t="s">
        <v>4289</v>
      </c>
      <c r="Q1701" s="40">
        <v>2</v>
      </c>
      <c r="R1701" s="4" t="s">
        <v>221</v>
      </c>
      <c r="S1701" s="41">
        <f>RawDataGenPO[[#This Row],[Total price]]/RawDataGenPO[[#This Row],[Qty'']]</f>
        <v>2220</v>
      </c>
      <c r="T1701" s="46">
        <v>4440</v>
      </c>
      <c r="U1701" s="16"/>
      <c r="V1701" s="35" t="s">
        <v>406</v>
      </c>
      <c r="W1701" s="146" t="s">
        <v>9</v>
      </c>
      <c r="X1701" s="4" t="s">
        <v>4471</v>
      </c>
      <c r="Y1701" s="14">
        <v>46004</v>
      </c>
      <c r="Z1701" s="112"/>
      <c r="AA1701" s="191">
        <f>IF(RawDataGenPO[[#This Row],[Date Gen PO]]="","",RawDataGenPO[[#This Row],[Date recive bill]]-RawDataGenPO[[#This Row],[Date Gen PO]])</f>
        <v>19</v>
      </c>
      <c r="AB1701" s="192" t="str">
        <f>IF(RawDataGenPO[[#This Row],[GRN-PO date (Day)]]&gt;RawDataGenPO[[#This Row],[Lead time delivery (day)]],"over deliverry","Ontime")</f>
        <v>Ontime</v>
      </c>
      <c r="AC1701" s="195"/>
    </row>
    <row r="1702" spans="1:29" ht="14.25" x14ac:dyDescent="0.25">
      <c r="A1702" s="4">
        <f>ROW()-ROW(RawDataGenPO[[#Headers],[No.]])</f>
        <v>1701</v>
      </c>
      <c r="B1702" s="35" t="s">
        <v>18</v>
      </c>
      <c r="C1702" s="45"/>
      <c r="F1702" s="45">
        <v>45978</v>
      </c>
      <c r="G1702" s="4" t="s">
        <v>4283</v>
      </c>
      <c r="H1702" s="4" t="s">
        <v>4323</v>
      </c>
      <c r="I1702" s="155">
        <v>45985</v>
      </c>
      <c r="J1702" s="66"/>
      <c r="K1702" s="153">
        <v>30</v>
      </c>
      <c r="L1702" s="4" t="s">
        <v>193</v>
      </c>
      <c r="M1702" s="35" t="s">
        <v>181</v>
      </c>
      <c r="N1702" s="35" t="s">
        <v>24</v>
      </c>
      <c r="O1702" s="3">
        <v>7</v>
      </c>
      <c r="P1702" s="39" t="s">
        <v>4290</v>
      </c>
      <c r="Q1702" s="40">
        <v>2</v>
      </c>
      <c r="R1702" s="4" t="s">
        <v>221</v>
      </c>
      <c r="S1702" s="41">
        <f>RawDataGenPO[[#This Row],[Total price]]/RawDataGenPO[[#This Row],[Qty'']]</f>
        <v>9500</v>
      </c>
      <c r="T1702" s="46">
        <v>19000</v>
      </c>
      <c r="U1702" s="16"/>
      <c r="V1702" s="35" t="s">
        <v>3194</v>
      </c>
      <c r="W1702" s="146" t="s">
        <v>9</v>
      </c>
      <c r="X1702" s="4" t="s">
        <v>4336</v>
      </c>
      <c r="Y1702" s="14">
        <v>45992</v>
      </c>
      <c r="Z1702" s="112"/>
      <c r="AA1702" s="191">
        <f>IF(RawDataGenPO[[#This Row],[Date Gen PO]]="","",RawDataGenPO[[#This Row],[Date recive bill]]-RawDataGenPO[[#This Row],[Date Gen PO]])</f>
        <v>7</v>
      </c>
      <c r="AB1702" s="192" t="str">
        <f>IF(RawDataGenPO[[#This Row],[GRN-PO date (Day)]]&gt;RawDataGenPO[[#This Row],[Lead time delivery (day)]],"over deliverry","Ontime")</f>
        <v>Ontime</v>
      </c>
      <c r="AC1702" s="195"/>
    </row>
    <row r="1703" spans="1:29" ht="14.25" x14ac:dyDescent="0.25">
      <c r="A1703" s="4">
        <f>ROW()-ROW(RawDataGenPO[[#Headers],[No.]])</f>
        <v>1702</v>
      </c>
      <c r="B1703" s="35" t="s">
        <v>18</v>
      </c>
      <c r="C1703" s="45"/>
      <c r="F1703" s="45">
        <v>45978</v>
      </c>
      <c r="G1703" s="4" t="s">
        <v>4283</v>
      </c>
      <c r="H1703" s="4" t="s">
        <v>4324</v>
      </c>
      <c r="I1703" s="155">
        <v>45985</v>
      </c>
      <c r="J1703" s="66"/>
      <c r="K1703" s="153">
        <v>30</v>
      </c>
      <c r="L1703" s="4" t="s">
        <v>193</v>
      </c>
      <c r="M1703" s="35" t="s">
        <v>181</v>
      </c>
      <c r="N1703" s="35" t="s">
        <v>24</v>
      </c>
      <c r="O1703" s="3">
        <v>8</v>
      </c>
      <c r="P1703" s="39" t="s">
        <v>4291</v>
      </c>
      <c r="Q1703" s="40">
        <v>2</v>
      </c>
      <c r="R1703" s="4" t="s">
        <v>221</v>
      </c>
      <c r="S1703" s="41">
        <f>RawDataGenPO[[#This Row],[Total price]]/RawDataGenPO[[#This Row],[Qty'']]</f>
        <v>1998</v>
      </c>
      <c r="T1703" s="46">
        <v>3996</v>
      </c>
      <c r="U1703" s="16"/>
      <c r="V1703" s="35" t="s">
        <v>406</v>
      </c>
      <c r="W1703" s="146" t="s">
        <v>9</v>
      </c>
      <c r="X1703" s="4" t="s">
        <v>4471</v>
      </c>
      <c r="Y1703" s="14">
        <v>46004</v>
      </c>
      <c r="Z1703" s="112"/>
      <c r="AA1703" s="191">
        <f>IF(RawDataGenPO[[#This Row],[Date Gen PO]]="","",RawDataGenPO[[#This Row],[Date recive bill]]-RawDataGenPO[[#This Row],[Date Gen PO]])</f>
        <v>19</v>
      </c>
      <c r="AB1703" s="192" t="str">
        <f>IF(RawDataGenPO[[#This Row],[GRN-PO date (Day)]]&gt;RawDataGenPO[[#This Row],[Lead time delivery (day)]],"over deliverry","Ontime")</f>
        <v>Ontime</v>
      </c>
      <c r="AC1703" s="195"/>
    </row>
    <row r="1704" spans="1:29" ht="14.25" x14ac:dyDescent="0.25">
      <c r="A1704" s="4">
        <f>ROW()-ROW(RawDataGenPO[[#Headers],[No.]])</f>
        <v>1703</v>
      </c>
      <c r="B1704" s="35" t="s">
        <v>18</v>
      </c>
      <c r="C1704" s="45"/>
      <c r="F1704" s="45">
        <v>45979</v>
      </c>
      <c r="G1704" s="4" t="s">
        <v>4283</v>
      </c>
      <c r="H1704" s="4" t="s">
        <v>4324</v>
      </c>
      <c r="I1704" s="155">
        <v>45985</v>
      </c>
      <c r="J1704" s="66"/>
      <c r="K1704" s="153">
        <v>30</v>
      </c>
      <c r="L1704" s="4" t="s">
        <v>193</v>
      </c>
      <c r="M1704" s="35" t="s">
        <v>181</v>
      </c>
      <c r="N1704" s="35" t="s">
        <v>24</v>
      </c>
      <c r="O1704" s="3">
        <v>9</v>
      </c>
      <c r="P1704" s="39" t="s">
        <v>4292</v>
      </c>
      <c r="Q1704" s="40">
        <v>1</v>
      </c>
      <c r="R1704" s="4" t="s">
        <v>221</v>
      </c>
      <c r="S1704" s="41">
        <f>RawDataGenPO[[#This Row],[Total price]]/RawDataGenPO[[#This Row],[Qty'']]</f>
        <v>450</v>
      </c>
      <c r="T1704" s="46">
        <v>450</v>
      </c>
      <c r="U1704" s="16"/>
      <c r="V1704" s="35" t="s">
        <v>406</v>
      </c>
      <c r="W1704" s="146" t="s">
        <v>9</v>
      </c>
      <c r="X1704" s="4" t="s">
        <v>4471</v>
      </c>
      <c r="Y1704" s="14">
        <v>46004</v>
      </c>
      <c r="Z1704" s="112"/>
      <c r="AA1704" s="191">
        <f>IF(RawDataGenPO[[#This Row],[Date Gen PO]]="","",RawDataGenPO[[#This Row],[Date recive bill]]-RawDataGenPO[[#This Row],[Date Gen PO]])</f>
        <v>19</v>
      </c>
      <c r="AB1704" s="192" t="str">
        <f>IF(RawDataGenPO[[#This Row],[GRN-PO date (Day)]]&gt;RawDataGenPO[[#This Row],[Lead time delivery (day)]],"over deliverry","Ontime")</f>
        <v>Ontime</v>
      </c>
      <c r="AC1704" s="195"/>
    </row>
    <row r="1705" spans="1:29" ht="14.25" x14ac:dyDescent="0.25">
      <c r="A1705" s="4">
        <f>ROW()-ROW(RawDataGenPO[[#Headers],[No.]])</f>
        <v>1704</v>
      </c>
      <c r="B1705" s="35" t="s">
        <v>18</v>
      </c>
      <c r="C1705" s="45"/>
      <c r="F1705" s="45">
        <v>45979</v>
      </c>
      <c r="G1705" s="4" t="s">
        <v>4283</v>
      </c>
      <c r="H1705" s="4" t="s">
        <v>4324</v>
      </c>
      <c r="I1705" s="155">
        <v>45985</v>
      </c>
      <c r="J1705" s="66"/>
      <c r="K1705" s="153">
        <v>30</v>
      </c>
      <c r="L1705" s="4" t="s">
        <v>193</v>
      </c>
      <c r="M1705" s="35" t="s">
        <v>181</v>
      </c>
      <c r="N1705" s="35" t="s">
        <v>24</v>
      </c>
      <c r="O1705" s="3">
        <v>10</v>
      </c>
      <c r="P1705" s="39" t="s">
        <v>4293</v>
      </c>
      <c r="Q1705" s="40">
        <v>3</v>
      </c>
      <c r="R1705" s="4" t="s">
        <v>221</v>
      </c>
      <c r="S1705" s="41">
        <f>RawDataGenPO[[#This Row],[Total price]]/RawDataGenPO[[#This Row],[Qty'']]</f>
        <v>113</v>
      </c>
      <c r="T1705" s="46">
        <v>339</v>
      </c>
      <c r="U1705" s="16"/>
      <c r="V1705" s="35" t="s">
        <v>406</v>
      </c>
      <c r="W1705" s="146" t="s">
        <v>9</v>
      </c>
      <c r="X1705" s="4" t="s">
        <v>4471</v>
      </c>
      <c r="Y1705" s="14">
        <v>46004</v>
      </c>
      <c r="Z1705" s="112"/>
      <c r="AA1705" s="191">
        <f>IF(RawDataGenPO[[#This Row],[Date Gen PO]]="","",RawDataGenPO[[#This Row],[Date recive bill]]-RawDataGenPO[[#This Row],[Date Gen PO]])</f>
        <v>19</v>
      </c>
      <c r="AB1705" s="192" t="str">
        <f>IF(RawDataGenPO[[#This Row],[GRN-PO date (Day)]]&gt;RawDataGenPO[[#This Row],[Lead time delivery (day)]],"over deliverry","Ontime")</f>
        <v>Ontime</v>
      </c>
      <c r="AC1705" s="195"/>
    </row>
    <row r="1706" spans="1:29" ht="42.75" x14ac:dyDescent="0.25">
      <c r="A1706" s="4">
        <f>ROW()-ROW(RawDataGenPO[[#Headers],[No.]])</f>
        <v>1705</v>
      </c>
      <c r="B1706" s="35" t="s">
        <v>18</v>
      </c>
      <c r="C1706" s="45"/>
      <c r="F1706" s="45">
        <v>45979</v>
      </c>
      <c r="G1706" s="4" t="s">
        <v>4294</v>
      </c>
      <c r="H1706" s="4" t="s">
        <v>4325</v>
      </c>
      <c r="I1706" s="155">
        <v>45985</v>
      </c>
      <c r="J1706" s="66"/>
      <c r="K1706" s="153">
        <v>60</v>
      </c>
      <c r="L1706" s="4" t="s">
        <v>193</v>
      </c>
      <c r="M1706" s="35" t="s">
        <v>623</v>
      </c>
      <c r="N1706" s="35" t="s">
        <v>48</v>
      </c>
      <c r="O1706" s="3">
        <v>1</v>
      </c>
      <c r="P1706" s="39" t="s">
        <v>4298</v>
      </c>
      <c r="Q1706" s="40">
        <v>6</v>
      </c>
      <c r="R1706" s="4" t="s">
        <v>221</v>
      </c>
      <c r="S1706" s="41">
        <f>RawDataGenPO[[#This Row],[Total price]]/RawDataGenPO[[#This Row],[Qty'']]</f>
        <v>571</v>
      </c>
      <c r="T1706" s="46">
        <v>3426</v>
      </c>
      <c r="U1706" s="16"/>
      <c r="V1706" s="35" t="s">
        <v>380</v>
      </c>
      <c r="W1706" s="146" t="s">
        <v>9</v>
      </c>
      <c r="X1706" s="4" t="s">
        <v>4446</v>
      </c>
      <c r="Y1706" s="14">
        <v>46003</v>
      </c>
      <c r="Z1706" s="112"/>
      <c r="AA1706" s="191">
        <f>IF(RawDataGenPO[[#This Row],[Date Gen PO]]="","",RawDataGenPO[[#This Row],[Date recive bill]]-RawDataGenPO[[#This Row],[Date Gen PO]])</f>
        <v>18</v>
      </c>
      <c r="AB1706" s="192" t="str">
        <f>IF(RawDataGenPO[[#This Row],[GRN-PO date (Day)]]&gt;RawDataGenPO[[#This Row],[Lead time delivery (day)]],"over deliverry","Ontime")</f>
        <v>Ontime</v>
      </c>
      <c r="AC1706" s="195"/>
    </row>
    <row r="1707" spans="1:29" ht="14.25" x14ac:dyDescent="0.25">
      <c r="A1707" s="4">
        <f>ROW()-ROW(RawDataGenPO[[#Headers],[No.]])</f>
        <v>1706</v>
      </c>
      <c r="B1707" s="35" t="s">
        <v>18</v>
      </c>
      <c r="C1707" s="45"/>
      <c r="F1707" s="45">
        <v>45979</v>
      </c>
      <c r="G1707" s="4" t="s">
        <v>4295</v>
      </c>
      <c r="H1707" s="4" t="s">
        <v>4326</v>
      </c>
      <c r="I1707" s="155">
        <v>45985</v>
      </c>
      <c r="J1707" s="66"/>
      <c r="K1707" s="153">
        <v>120</v>
      </c>
      <c r="L1707" s="4" t="s">
        <v>193</v>
      </c>
      <c r="M1707" s="35" t="s">
        <v>128</v>
      </c>
      <c r="N1707" s="35" t="s">
        <v>64</v>
      </c>
      <c r="O1707" s="3">
        <v>1</v>
      </c>
      <c r="P1707" s="39" t="s">
        <v>4299</v>
      </c>
      <c r="Q1707" s="40">
        <v>2</v>
      </c>
      <c r="R1707" s="4" t="s">
        <v>221</v>
      </c>
      <c r="S1707" s="41">
        <f>RawDataGenPO[[#This Row],[Total price]]/RawDataGenPO[[#This Row],[Qty'']]</f>
        <v>14500</v>
      </c>
      <c r="T1707" s="46">
        <v>29000</v>
      </c>
      <c r="U1707" s="16"/>
      <c r="V1707" s="35" t="s">
        <v>4327</v>
      </c>
      <c r="W1707" s="146" t="s">
        <v>9</v>
      </c>
      <c r="X1707" s="4" t="s">
        <v>4562</v>
      </c>
      <c r="Y1707" s="14">
        <v>46030</v>
      </c>
      <c r="Z1707" s="112"/>
      <c r="AA1707" s="191">
        <f>IF(RawDataGenPO[[#This Row],[Date Gen PO]]="","",RawDataGenPO[[#This Row],[Date recive bill]]-RawDataGenPO[[#This Row],[Date Gen PO]])</f>
        <v>45</v>
      </c>
      <c r="AB1707" s="192" t="str">
        <f>IF(RawDataGenPO[[#This Row],[GRN-PO date (Day)]]&gt;RawDataGenPO[[#This Row],[Lead time delivery (day)]],"over deliverry","Ontime")</f>
        <v>Ontime</v>
      </c>
      <c r="AC1707" s="195"/>
    </row>
    <row r="1708" spans="1:29" ht="14.25" x14ac:dyDescent="0.25">
      <c r="A1708" s="4">
        <f>ROW()-ROW(RawDataGenPO[[#Headers],[No.]])</f>
        <v>1707</v>
      </c>
      <c r="B1708" s="35" t="s">
        <v>18</v>
      </c>
      <c r="C1708" s="45"/>
      <c r="F1708" s="45">
        <v>45979</v>
      </c>
      <c r="G1708" s="4" t="s">
        <v>4296</v>
      </c>
      <c r="H1708" s="4" t="s">
        <v>4348</v>
      </c>
      <c r="I1708" s="155">
        <v>45992</v>
      </c>
      <c r="J1708" s="66"/>
      <c r="K1708" s="153">
        <v>60</v>
      </c>
      <c r="L1708" s="4" t="s">
        <v>145</v>
      </c>
      <c r="M1708" s="35" t="s">
        <v>187</v>
      </c>
      <c r="N1708" s="35" t="s">
        <v>28</v>
      </c>
      <c r="O1708" s="3">
        <v>1</v>
      </c>
      <c r="P1708" s="39" t="s">
        <v>4300</v>
      </c>
      <c r="Q1708" s="40">
        <v>10</v>
      </c>
      <c r="R1708" s="4" t="s">
        <v>2485</v>
      </c>
      <c r="S1708" s="41">
        <f>RawDataGenPO[[#This Row],[Total price]]/RawDataGenPO[[#This Row],[Qty'']]</f>
        <v>1230</v>
      </c>
      <c r="T1708" s="46">
        <v>12300</v>
      </c>
      <c r="U1708" s="16"/>
      <c r="V1708" s="35" t="s">
        <v>422</v>
      </c>
      <c r="W1708" s="146" t="s">
        <v>9</v>
      </c>
      <c r="X1708" s="4" t="s">
        <v>4506</v>
      </c>
      <c r="Y1708" s="14">
        <v>46009</v>
      </c>
      <c r="Z1708" s="112"/>
      <c r="AA1708" s="191">
        <f>IF(RawDataGenPO[[#This Row],[Date Gen PO]]="","",RawDataGenPO[[#This Row],[Date recive bill]]-RawDataGenPO[[#This Row],[Date Gen PO]])</f>
        <v>17</v>
      </c>
      <c r="AB1708" s="192" t="str">
        <f>IF(RawDataGenPO[[#This Row],[GRN-PO date (Day)]]&gt;RawDataGenPO[[#This Row],[Lead time delivery (day)]],"over deliverry","Ontime")</f>
        <v>Ontime</v>
      </c>
      <c r="AC1708" s="195"/>
    </row>
    <row r="1709" spans="1:29" ht="14.25" x14ac:dyDescent="0.25">
      <c r="A1709" s="4">
        <f>ROW()-ROW(RawDataGenPO[[#Headers],[No.]])</f>
        <v>1708</v>
      </c>
      <c r="B1709" s="35" t="s">
        <v>18</v>
      </c>
      <c r="C1709" s="45"/>
      <c r="F1709" s="45">
        <v>45979</v>
      </c>
      <c r="G1709" s="4" t="s">
        <v>4297</v>
      </c>
      <c r="H1709" s="4" t="s">
        <v>4328</v>
      </c>
      <c r="I1709" s="155">
        <v>45987</v>
      </c>
      <c r="J1709" s="66"/>
      <c r="K1709" s="153">
        <v>30</v>
      </c>
      <c r="L1709" s="4" t="s">
        <v>315</v>
      </c>
      <c r="M1709" s="35" t="s">
        <v>187</v>
      </c>
      <c r="N1709" s="35" t="s">
        <v>28</v>
      </c>
      <c r="O1709" s="3">
        <v>1</v>
      </c>
      <c r="P1709" s="39" t="s">
        <v>325</v>
      </c>
      <c r="Q1709" s="40">
        <v>4</v>
      </c>
      <c r="R1709" s="4" t="s">
        <v>221</v>
      </c>
      <c r="S1709" s="41">
        <f>RawDataGenPO[[#This Row],[Total price]]/RawDataGenPO[[#This Row],[Qty'']]</f>
        <v>40</v>
      </c>
      <c r="T1709" s="46">
        <v>160</v>
      </c>
      <c r="U1709" s="16"/>
      <c r="V1709" s="35" t="s">
        <v>263</v>
      </c>
      <c r="W1709" s="146" t="s">
        <v>9</v>
      </c>
      <c r="X1709" s="4" t="s">
        <v>4341</v>
      </c>
      <c r="Y1709" s="14">
        <v>45994</v>
      </c>
      <c r="Z1709" s="112"/>
      <c r="AA1709" s="191">
        <f>IF(RawDataGenPO[[#This Row],[Date Gen PO]]="","",RawDataGenPO[[#This Row],[Date recive bill]]-RawDataGenPO[[#This Row],[Date Gen PO]])</f>
        <v>7</v>
      </c>
      <c r="AB1709" s="192" t="str">
        <f>IF(RawDataGenPO[[#This Row],[GRN-PO date (Day)]]&gt;RawDataGenPO[[#This Row],[Lead time delivery (day)]],"over deliverry","Ontime")</f>
        <v>Ontime</v>
      </c>
      <c r="AC1709" s="195"/>
    </row>
    <row r="1710" spans="1:29" ht="14.25" x14ac:dyDescent="0.25">
      <c r="A1710" s="4">
        <f>ROW()-ROW(RawDataGenPO[[#Headers],[No.]])</f>
        <v>1709</v>
      </c>
      <c r="B1710" s="35" t="s">
        <v>18</v>
      </c>
      <c r="C1710" s="45"/>
      <c r="F1710" s="45">
        <v>45979</v>
      </c>
      <c r="G1710" s="4" t="s">
        <v>4297</v>
      </c>
      <c r="H1710" s="4" t="s">
        <v>4328</v>
      </c>
      <c r="I1710" s="155">
        <v>45987</v>
      </c>
      <c r="J1710" s="66"/>
      <c r="K1710" s="153">
        <v>30</v>
      </c>
      <c r="L1710" s="4" t="s">
        <v>317</v>
      </c>
      <c r="M1710" s="35" t="s">
        <v>187</v>
      </c>
      <c r="N1710" s="35" t="s">
        <v>28</v>
      </c>
      <c r="O1710" s="3">
        <v>2</v>
      </c>
      <c r="P1710" s="39" t="s">
        <v>326</v>
      </c>
      <c r="Q1710" s="40">
        <v>4</v>
      </c>
      <c r="R1710" s="4" t="s">
        <v>221</v>
      </c>
      <c r="S1710" s="41">
        <f>RawDataGenPO[[#This Row],[Total price]]/RawDataGenPO[[#This Row],[Qty'']]</f>
        <v>50</v>
      </c>
      <c r="T1710" s="46">
        <v>200</v>
      </c>
      <c r="U1710" s="16"/>
      <c r="V1710" s="35" t="s">
        <v>263</v>
      </c>
      <c r="W1710" s="146" t="s">
        <v>9</v>
      </c>
      <c r="X1710" s="4" t="s">
        <v>4341</v>
      </c>
      <c r="Y1710" s="14">
        <v>45994</v>
      </c>
      <c r="Z1710" s="112"/>
      <c r="AA1710" s="191">
        <f>IF(RawDataGenPO[[#This Row],[Date Gen PO]]="","",RawDataGenPO[[#This Row],[Date recive bill]]-RawDataGenPO[[#This Row],[Date Gen PO]])</f>
        <v>7</v>
      </c>
      <c r="AB1710" s="192" t="str">
        <f>IF(RawDataGenPO[[#This Row],[GRN-PO date (Day)]]&gt;RawDataGenPO[[#This Row],[Lead time delivery (day)]],"over deliverry","Ontime")</f>
        <v>Ontime</v>
      </c>
      <c r="AC1710" s="195"/>
    </row>
    <row r="1711" spans="1:29" ht="14.25" x14ac:dyDescent="0.25">
      <c r="A1711" s="4">
        <f>ROW()-ROW(RawDataGenPO[[#Headers],[No.]])</f>
        <v>1710</v>
      </c>
      <c r="B1711" s="35" t="s">
        <v>18</v>
      </c>
      <c r="C1711" s="45"/>
      <c r="F1711" s="45">
        <v>45979</v>
      </c>
      <c r="G1711" s="4" t="s">
        <v>4297</v>
      </c>
      <c r="H1711" s="4" t="s">
        <v>4328</v>
      </c>
      <c r="I1711" s="155">
        <v>45987</v>
      </c>
      <c r="J1711" s="66"/>
      <c r="K1711" s="153">
        <v>30</v>
      </c>
      <c r="L1711" s="4" t="s">
        <v>319</v>
      </c>
      <c r="M1711" s="35" t="s">
        <v>187</v>
      </c>
      <c r="N1711" s="35" t="s">
        <v>28</v>
      </c>
      <c r="O1711" s="3">
        <v>3</v>
      </c>
      <c r="P1711" s="39" t="s">
        <v>327</v>
      </c>
      <c r="Q1711" s="40">
        <v>4</v>
      </c>
      <c r="R1711" s="4" t="s">
        <v>221</v>
      </c>
      <c r="S1711" s="41">
        <f>RawDataGenPO[[#This Row],[Total price]]/RawDataGenPO[[#This Row],[Qty'']]</f>
        <v>85</v>
      </c>
      <c r="T1711" s="46">
        <v>340</v>
      </c>
      <c r="U1711" s="16"/>
      <c r="V1711" s="35" t="s">
        <v>263</v>
      </c>
      <c r="W1711" s="146" t="s">
        <v>9</v>
      </c>
      <c r="X1711" s="4" t="s">
        <v>4341</v>
      </c>
      <c r="Y1711" s="14">
        <v>45994</v>
      </c>
      <c r="Z1711" s="112"/>
      <c r="AA1711" s="191">
        <f>IF(RawDataGenPO[[#This Row],[Date Gen PO]]="","",RawDataGenPO[[#This Row],[Date recive bill]]-RawDataGenPO[[#This Row],[Date Gen PO]])</f>
        <v>7</v>
      </c>
      <c r="AB1711" s="192" t="str">
        <f>IF(RawDataGenPO[[#This Row],[GRN-PO date (Day)]]&gt;RawDataGenPO[[#This Row],[Lead time delivery (day)]],"over deliverry","Ontime")</f>
        <v>Ontime</v>
      </c>
      <c r="AC1711" s="195"/>
    </row>
    <row r="1712" spans="1:29" ht="14.25" x14ac:dyDescent="0.25">
      <c r="A1712" s="4">
        <f>ROW()-ROW(RawDataGenPO[[#Headers],[No.]])</f>
        <v>1711</v>
      </c>
      <c r="B1712" s="35" t="s">
        <v>18</v>
      </c>
      <c r="C1712" s="45"/>
      <c r="F1712" s="45">
        <v>45979</v>
      </c>
      <c r="G1712" s="4" t="s">
        <v>4297</v>
      </c>
      <c r="H1712" s="4" t="s">
        <v>4328</v>
      </c>
      <c r="I1712" s="155">
        <v>45987</v>
      </c>
      <c r="J1712" s="66"/>
      <c r="K1712" s="153">
        <v>30</v>
      </c>
      <c r="L1712" s="4" t="s">
        <v>321</v>
      </c>
      <c r="M1712" s="35" t="s">
        <v>187</v>
      </c>
      <c r="N1712" s="35" t="s">
        <v>28</v>
      </c>
      <c r="O1712" s="3">
        <v>4</v>
      </c>
      <c r="P1712" s="39" t="s">
        <v>328</v>
      </c>
      <c r="Q1712" s="40">
        <v>4</v>
      </c>
      <c r="R1712" s="4" t="s">
        <v>221</v>
      </c>
      <c r="S1712" s="41">
        <f>RawDataGenPO[[#This Row],[Total price]]/RawDataGenPO[[#This Row],[Qty'']]</f>
        <v>90</v>
      </c>
      <c r="T1712" s="46">
        <v>360</v>
      </c>
      <c r="U1712" s="16"/>
      <c r="V1712" s="35" t="s">
        <v>263</v>
      </c>
      <c r="W1712" s="146" t="s">
        <v>9</v>
      </c>
      <c r="X1712" s="4" t="s">
        <v>4341</v>
      </c>
      <c r="Y1712" s="14">
        <v>45994</v>
      </c>
      <c r="Z1712" s="112"/>
      <c r="AA1712" s="191">
        <f>IF(RawDataGenPO[[#This Row],[Date Gen PO]]="","",RawDataGenPO[[#This Row],[Date recive bill]]-RawDataGenPO[[#This Row],[Date Gen PO]])</f>
        <v>7</v>
      </c>
      <c r="AB1712" s="192" t="str">
        <f>IF(RawDataGenPO[[#This Row],[GRN-PO date (Day)]]&gt;RawDataGenPO[[#This Row],[Lead time delivery (day)]],"over deliverry","Ontime")</f>
        <v>Ontime</v>
      </c>
      <c r="AC1712" s="195"/>
    </row>
    <row r="1713" spans="1:29" ht="14.25" x14ac:dyDescent="0.25">
      <c r="A1713" s="4">
        <f>ROW()-ROW(RawDataGenPO[[#Headers],[No.]])</f>
        <v>1712</v>
      </c>
      <c r="B1713" s="35" t="s">
        <v>18</v>
      </c>
      <c r="C1713" s="45"/>
      <c r="F1713" s="45">
        <v>45982</v>
      </c>
      <c r="G1713" s="4" t="s">
        <v>4304</v>
      </c>
      <c r="H1713" s="4" t="s">
        <v>4342</v>
      </c>
      <c r="I1713" s="155">
        <v>45992</v>
      </c>
      <c r="K1713" s="153">
        <v>30</v>
      </c>
      <c r="L1713" s="4" t="s">
        <v>193</v>
      </c>
      <c r="M1713" s="35" t="s">
        <v>128</v>
      </c>
      <c r="N1713" s="35" t="s">
        <v>31</v>
      </c>
      <c r="O1713" s="3">
        <v>1</v>
      </c>
      <c r="P1713" s="39" t="s">
        <v>4305</v>
      </c>
      <c r="Q1713" s="40">
        <v>1</v>
      </c>
      <c r="R1713" s="4" t="s">
        <v>221</v>
      </c>
      <c r="S1713" s="41">
        <f>RawDataGenPO[[#This Row],[Total price]]/RawDataGenPO[[#This Row],[Qty'']]</f>
        <v>3000</v>
      </c>
      <c r="T1713" s="308">
        <v>3000</v>
      </c>
      <c r="V1713" s="35" t="s">
        <v>416</v>
      </c>
      <c r="W1713" s="146" t="s">
        <v>9</v>
      </c>
      <c r="X1713" s="4" t="s">
        <v>4343</v>
      </c>
      <c r="Y1713" s="14">
        <v>45994</v>
      </c>
      <c r="Z1713" s="112"/>
      <c r="AA1713" s="191">
        <f>IF(RawDataGenPO[[#This Row],[Date Gen PO]]="","",RawDataGenPO[[#This Row],[Date recive bill]]-RawDataGenPO[[#This Row],[Date Gen PO]])</f>
        <v>2</v>
      </c>
      <c r="AB1713" s="192" t="str">
        <f>IF(RawDataGenPO[[#This Row],[GRN-PO date (Day)]]&gt;RawDataGenPO[[#This Row],[Lead time delivery (day)]],"over deliverry","Ontime")</f>
        <v>Ontime</v>
      </c>
      <c r="AC1713" s="195"/>
    </row>
    <row r="1714" spans="1:29" ht="14.25" x14ac:dyDescent="0.25">
      <c r="A1714" s="4">
        <f>ROW()-ROW(RawDataGenPO[[#Headers],[No.]])</f>
        <v>1713</v>
      </c>
      <c r="B1714" s="35" t="s">
        <v>18</v>
      </c>
      <c r="C1714" s="45"/>
      <c r="F1714" s="45">
        <v>45982</v>
      </c>
      <c r="G1714" s="4" t="s">
        <v>4304</v>
      </c>
      <c r="H1714" s="4" t="s">
        <v>4342</v>
      </c>
      <c r="I1714" s="155">
        <v>45992</v>
      </c>
      <c r="K1714" s="153">
        <v>30</v>
      </c>
      <c r="L1714" s="4" t="s">
        <v>193</v>
      </c>
      <c r="M1714" s="35" t="s">
        <v>128</v>
      </c>
      <c r="N1714" s="35" t="s">
        <v>31</v>
      </c>
      <c r="O1714" s="3">
        <v>2</v>
      </c>
      <c r="P1714" s="39" t="s">
        <v>688</v>
      </c>
      <c r="Q1714" s="40">
        <v>1</v>
      </c>
      <c r="R1714" s="4" t="s">
        <v>221</v>
      </c>
      <c r="S1714" s="41">
        <f>RawDataGenPO[[#This Row],[Total price]]/RawDataGenPO[[#This Row],[Qty'']]</f>
        <v>2000</v>
      </c>
      <c r="T1714" s="308">
        <v>2000</v>
      </c>
      <c r="V1714" s="35" t="s">
        <v>416</v>
      </c>
      <c r="W1714" s="146" t="s">
        <v>9</v>
      </c>
      <c r="X1714" s="4" t="s">
        <v>4343</v>
      </c>
      <c r="Y1714" s="14">
        <v>45994</v>
      </c>
      <c r="Z1714" s="112"/>
      <c r="AA1714" s="191">
        <f>IF(RawDataGenPO[[#This Row],[Date Gen PO]]="","",RawDataGenPO[[#This Row],[Date recive bill]]-RawDataGenPO[[#This Row],[Date Gen PO]])</f>
        <v>2</v>
      </c>
      <c r="AB1714" s="192" t="str">
        <f>IF(RawDataGenPO[[#This Row],[GRN-PO date (Day)]]&gt;RawDataGenPO[[#This Row],[Lead time delivery (day)]],"over deliverry","Ontime")</f>
        <v>Ontime</v>
      </c>
      <c r="AC1714" s="195"/>
    </row>
    <row r="1715" spans="1:29" ht="14.25" x14ac:dyDescent="0.25">
      <c r="A1715" s="4">
        <f>ROW()-ROW(RawDataGenPO[[#Headers],[No.]])</f>
        <v>1714</v>
      </c>
      <c r="B1715" s="35" t="s">
        <v>18</v>
      </c>
      <c r="C1715" s="45"/>
      <c r="F1715" s="45">
        <v>45982</v>
      </c>
      <c r="G1715" s="4" t="s">
        <v>4304</v>
      </c>
      <c r="H1715" s="4" t="s">
        <v>4342</v>
      </c>
      <c r="I1715" s="155">
        <v>45992</v>
      </c>
      <c r="K1715" s="153">
        <v>30</v>
      </c>
      <c r="L1715" s="4" t="s">
        <v>193</v>
      </c>
      <c r="M1715" s="35" t="s">
        <v>128</v>
      </c>
      <c r="N1715" s="35" t="s">
        <v>31</v>
      </c>
      <c r="O1715" s="3">
        <v>3</v>
      </c>
      <c r="P1715" s="39" t="s">
        <v>4306</v>
      </c>
      <c r="Q1715" s="40">
        <v>1</v>
      </c>
      <c r="R1715" s="4" t="s">
        <v>221</v>
      </c>
      <c r="S1715" s="41">
        <f>RawDataGenPO[[#This Row],[Total price]]/RawDataGenPO[[#This Row],[Qty'']]</f>
        <v>16800</v>
      </c>
      <c r="T1715" s="308">
        <v>16800</v>
      </c>
      <c r="V1715" s="35" t="s">
        <v>416</v>
      </c>
      <c r="W1715" s="146" t="s">
        <v>9</v>
      </c>
      <c r="X1715" s="4" t="s">
        <v>4343</v>
      </c>
      <c r="Y1715" s="14">
        <v>45994</v>
      </c>
      <c r="Z1715" s="112"/>
      <c r="AA1715" s="191">
        <f>IF(RawDataGenPO[[#This Row],[Date Gen PO]]="","",RawDataGenPO[[#This Row],[Date recive bill]]-RawDataGenPO[[#This Row],[Date Gen PO]])</f>
        <v>2</v>
      </c>
      <c r="AB1715" s="192" t="str">
        <f>IF(RawDataGenPO[[#This Row],[GRN-PO date (Day)]]&gt;RawDataGenPO[[#This Row],[Lead time delivery (day)]],"over deliverry","Ontime")</f>
        <v>Ontime</v>
      </c>
      <c r="AC1715" s="195"/>
    </row>
    <row r="1716" spans="1:29" ht="14.25" x14ac:dyDescent="0.25">
      <c r="A1716" s="4">
        <f>ROW()-ROW(RawDataGenPO[[#Headers],[No.]])</f>
        <v>1715</v>
      </c>
      <c r="B1716" s="35" t="s">
        <v>16</v>
      </c>
      <c r="C1716" s="45"/>
      <c r="F1716" s="45">
        <v>45982</v>
      </c>
      <c r="G1716" s="4" t="s">
        <v>4307</v>
      </c>
      <c r="H1716" s="4" t="s">
        <v>4332</v>
      </c>
      <c r="I1716" s="155">
        <v>45992</v>
      </c>
      <c r="J1716" s="66"/>
      <c r="K1716" s="153">
        <v>60</v>
      </c>
      <c r="L1716" s="4" t="s">
        <v>308</v>
      </c>
      <c r="M1716" s="35" t="s">
        <v>30</v>
      </c>
      <c r="N1716" s="35" t="s">
        <v>30</v>
      </c>
      <c r="O1716" s="3">
        <v>1</v>
      </c>
      <c r="P1716" s="39" t="s">
        <v>4308</v>
      </c>
      <c r="Q1716" s="40">
        <v>1</v>
      </c>
      <c r="R1716" s="4" t="s">
        <v>221</v>
      </c>
      <c r="S1716" s="41">
        <f>RawDataGenPO[[#This Row],[Total price]]/RawDataGenPO[[#This Row],[Qty'']]</f>
        <v>13700</v>
      </c>
      <c r="T1716" s="46">
        <v>13700</v>
      </c>
      <c r="U1716" s="16"/>
      <c r="V1716" s="35" t="s">
        <v>170</v>
      </c>
      <c r="W1716" s="146" t="s">
        <v>9</v>
      </c>
      <c r="X1716" s="4" t="s">
        <v>4503</v>
      </c>
      <c r="Z1716" s="112"/>
      <c r="AA1716" s="191">
        <f>IF(RawDataGenPO[[#This Row],[Date Gen PO]]="","",RawDataGenPO[[#This Row],[Date recive bill]]-RawDataGenPO[[#This Row],[Date Gen PO]])</f>
        <v>-45992</v>
      </c>
      <c r="AB1716" s="192" t="str">
        <f>IF(RawDataGenPO[[#This Row],[GRN-PO date (Day)]]&gt;RawDataGenPO[[#This Row],[Lead time delivery (day)]],"over deliverry","Ontime")</f>
        <v>Ontime</v>
      </c>
      <c r="AC1716" s="195"/>
    </row>
    <row r="1717" spans="1:29" ht="14.25" x14ac:dyDescent="0.25">
      <c r="A1717" s="4">
        <f>ROW()-ROW(RawDataGenPO[[#Headers],[No.]])</f>
        <v>1716</v>
      </c>
      <c r="B1717" s="35" t="s">
        <v>16</v>
      </c>
      <c r="C1717" s="45"/>
      <c r="F1717" s="45">
        <v>45982</v>
      </c>
      <c r="G1717" s="4" t="s">
        <v>4307</v>
      </c>
      <c r="H1717" s="4" t="s">
        <v>4332</v>
      </c>
      <c r="I1717" s="155">
        <v>45992</v>
      </c>
      <c r="J1717" s="66"/>
      <c r="K1717" s="153">
        <v>60</v>
      </c>
      <c r="L1717" s="4" t="s">
        <v>308</v>
      </c>
      <c r="M1717" s="35" t="s">
        <v>30</v>
      </c>
      <c r="N1717" s="35" t="s">
        <v>30</v>
      </c>
      <c r="O1717" s="3">
        <v>2</v>
      </c>
      <c r="P1717" s="39" t="s">
        <v>4309</v>
      </c>
      <c r="Q1717" s="40">
        <v>1</v>
      </c>
      <c r="R1717" s="4" t="s">
        <v>221</v>
      </c>
      <c r="S1717" s="41">
        <f>RawDataGenPO[[#This Row],[Total price]]/RawDataGenPO[[#This Row],[Qty'']]</f>
        <v>18000</v>
      </c>
      <c r="T1717" s="46">
        <v>18000</v>
      </c>
      <c r="U1717" s="16"/>
      <c r="V1717" s="35" t="s">
        <v>170</v>
      </c>
      <c r="W1717" s="146" t="s">
        <v>9</v>
      </c>
      <c r="X1717" s="4" t="s">
        <v>4503</v>
      </c>
      <c r="Z1717" s="112"/>
      <c r="AA1717" s="191">
        <f>IF(RawDataGenPO[[#This Row],[Date Gen PO]]="","",RawDataGenPO[[#This Row],[Date recive bill]]-RawDataGenPO[[#This Row],[Date Gen PO]])</f>
        <v>-45992</v>
      </c>
      <c r="AB1717" s="192" t="str">
        <f>IF(RawDataGenPO[[#This Row],[GRN-PO date (Day)]]&gt;RawDataGenPO[[#This Row],[Lead time delivery (day)]],"over deliverry","Ontime")</f>
        <v>Ontime</v>
      </c>
      <c r="AC1717" s="195"/>
    </row>
    <row r="1718" spans="1:29" ht="14.25" x14ac:dyDescent="0.25">
      <c r="A1718" s="4">
        <f>ROW()-ROW(RawDataGenPO[[#Headers],[No.]])</f>
        <v>1717</v>
      </c>
      <c r="B1718" s="35" t="s">
        <v>16</v>
      </c>
      <c r="C1718" s="45"/>
      <c r="F1718" s="45">
        <v>45982</v>
      </c>
      <c r="G1718" s="4" t="s">
        <v>4307</v>
      </c>
      <c r="H1718" s="4" t="s">
        <v>4332</v>
      </c>
      <c r="I1718" s="155">
        <v>45992</v>
      </c>
      <c r="J1718" s="66"/>
      <c r="K1718" s="153">
        <v>60</v>
      </c>
      <c r="L1718" s="4" t="s">
        <v>308</v>
      </c>
      <c r="M1718" s="35" t="s">
        <v>30</v>
      </c>
      <c r="N1718" s="35" t="s">
        <v>30</v>
      </c>
      <c r="O1718" s="3">
        <v>3</v>
      </c>
      <c r="P1718" s="39" t="s">
        <v>4310</v>
      </c>
      <c r="Q1718" s="40">
        <v>1</v>
      </c>
      <c r="R1718" s="4" t="s">
        <v>221</v>
      </c>
      <c r="S1718" s="41">
        <f>RawDataGenPO[[#This Row],[Total price]]/RawDataGenPO[[#This Row],[Qty'']]</f>
        <v>7500</v>
      </c>
      <c r="T1718" s="46">
        <v>7500</v>
      </c>
      <c r="U1718" s="16"/>
      <c r="V1718" s="35" t="s">
        <v>170</v>
      </c>
      <c r="W1718" s="146" t="s">
        <v>9</v>
      </c>
      <c r="X1718" s="4" t="s">
        <v>4503</v>
      </c>
      <c r="Z1718" s="112"/>
      <c r="AA1718" s="191">
        <f>IF(RawDataGenPO[[#This Row],[Date Gen PO]]="","",RawDataGenPO[[#This Row],[Date recive bill]]-RawDataGenPO[[#This Row],[Date Gen PO]])</f>
        <v>-45992</v>
      </c>
      <c r="AB1718" s="192" t="str">
        <f>IF(RawDataGenPO[[#This Row],[GRN-PO date (Day)]]&gt;RawDataGenPO[[#This Row],[Lead time delivery (day)]],"over deliverry","Ontime")</f>
        <v>Ontime</v>
      </c>
      <c r="AC1718" s="195"/>
    </row>
    <row r="1719" spans="1:29" ht="14.25" x14ac:dyDescent="0.25">
      <c r="A1719" s="4">
        <f>ROW()-ROW(RawDataGenPO[[#Headers],[No.]])</f>
        <v>1718</v>
      </c>
      <c r="B1719" s="35" t="s">
        <v>16</v>
      </c>
      <c r="C1719" s="45"/>
      <c r="F1719" s="45">
        <v>45982</v>
      </c>
      <c r="G1719" s="4" t="s">
        <v>4307</v>
      </c>
      <c r="H1719" s="4" t="s">
        <v>4332</v>
      </c>
      <c r="I1719" s="155">
        <v>45992</v>
      </c>
      <c r="J1719" s="66"/>
      <c r="K1719" s="153">
        <v>60</v>
      </c>
      <c r="L1719" s="4" t="s">
        <v>308</v>
      </c>
      <c r="M1719" s="35" t="s">
        <v>30</v>
      </c>
      <c r="N1719" s="35" t="s">
        <v>30</v>
      </c>
      <c r="O1719" s="3">
        <v>4</v>
      </c>
      <c r="P1719" s="39" t="s">
        <v>4311</v>
      </c>
      <c r="Q1719" s="40">
        <v>1</v>
      </c>
      <c r="R1719" s="4" t="s">
        <v>221</v>
      </c>
      <c r="S1719" s="41">
        <f>RawDataGenPO[[#This Row],[Total price]]/RawDataGenPO[[#This Row],[Qty'']]</f>
        <v>2500</v>
      </c>
      <c r="T1719" s="46">
        <v>2500</v>
      </c>
      <c r="U1719" s="16"/>
      <c r="V1719" s="35" t="s">
        <v>170</v>
      </c>
      <c r="W1719" s="146" t="s">
        <v>9</v>
      </c>
      <c r="X1719" s="4" t="s">
        <v>4503</v>
      </c>
      <c r="Z1719" s="112"/>
      <c r="AA1719" s="191">
        <f>IF(RawDataGenPO[[#This Row],[Date Gen PO]]="","",RawDataGenPO[[#This Row],[Date recive bill]]-RawDataGenPO[[#This Row],[Date Gen PO]])</f>
        <v>-45992</v>
      </c>
      <c r="AB1719" s="192" t="str">
        <f>IF(RawDataGenPO[[#This Row],[GRN-PO date (Day)]]&gt;RawDataGenPO[[#This Row],[Lead time delivery (day)]],"over deliverry","Ontime")</f>
        <v>Ontime</v>
      </c>
      <c r="AC1719" s="195"/>
    </row>
    <row r="1720" spans="1:29" ht="15" x14ac:dyDescent="0.25">
      <c r="A1720" s="4">
        <f>ROW()-ROW(RawDataGenPO[[#Headers],[No.]])</f>
        <v>1719</v>
      </c>
      <c r="B1720" s="35" t="s">
        <v>16</v>
      </c>
      <c r="C1720" s="45"/>
      <c r="F1720" s="313">
        <v>45982</v>
      </c>
      <c r="G1720" s="4" t="s">
        <v>4307</v>
      </c>
      <c r="H1720" s="4" t="s">
        <v>4332</v>
      </c>
      <c r="I1720" s="155">
        <v>45992</v>
      </c>
      <c r="J1720" s="66"/>
      <c r="K1720" s="153">
        <v>60</v>
      </c>
      <c r="L1720" s="4" t="s">
        <v>308</v>
      </c>
      <c r="M1720" s="35" t="s">
        <v>30</v>
      </c>
      <c r="N1720" s="35" t="s">
        <v>30</v>
      </c>
      <c r="O1720" s="3">
        <v>5</v>
      </c>
      <c r="P1720" s="39" t="s">
        <v>4309</v>
      </c>
      <c r="Q1720" s="40">
        <v>1</v>
      </c>
      <c r="R1720" s="4" t="s">
        <v>221</v>
      </c>
      <c r="S1720" s="41">
        <f>RawDataGenPO[[#This Row],[Total price]]/RawDataGenPO[[#This Row],[Qty'']]</f>
        <v>18000</v>
      </c>
      <c r="T1720" s="46">
        <v>18000</v>
      </c>
      <c r="U1720" s="16"/>
      <c r="V1720" s="35" t="s">
        <v>170</v>
      </c>
      <c r="W1720" s="146" t="s">
        <v>9</v>
      </c>
      <c r="X1720" s="4" t="s">
        <v>4503</v>
      </c>
      <c r="Z1720" s="112"/>
      <c r="AA1720" s="191">
        <f>IF(RawDataGenPO[[#This Row],[Date Gen PO]]="","",RawDataGenPO[[#This Row],[Date recive bill]]-RawDataGenPO[[#This Row],[Date Gen PO]])</f>
        <v>-45992</v>
      </c>
      <c r="AB1720" s="192" t="str">
        <f>IF(RawDataGenPO[[#This Row],[GRN-PO date (Day)]]&gt;RawDataGenPO[[#This Row],[Lead time delivery (day)]],"over deliverry","Ontime")</f>
        <v>Ontime</v>
      </c>
      <c r="AC1720" s="195"/>
    </row>
    <row r="1721" spans="1:29" ht="14.25" x14ac:dyDescent="0.25">
      <c r="A1721" s="4">
        <f>ROW()-ROW(RawDataGenPO[[#Headers],[No.]])</f>
        <v>1720</v>
      </c>
      <c r="B1721" s="35" t="s">
        <v>16</v>
      </c>
      <c r="C1721" s="45"/>
      <c r="F1721" s="45">
        <v>45982</v>
      </c>
      <c r="G1721" s="4" t="s">
        <v>4307</v>
      </c>
      <c r="H1721" s="4" t="s">
        <v>4332</v>
      </c>
      <c r="I1721" s="155">
        <v>45992</v>
      </c>
      <c r="J1721" s="66"/>
      <c r="K1721" s="153">
        <v>60</v>
      </c>
      <c r="L1721" s="4" t="s">
        <v>308</v>
      </c>
      <c r="M1721" s="35" t="s">
        <v>30</v>
      </c>
      <c r="N1721" s="35" t="s">
        <v>30</v>
      </c>
      <c r="O1721" s="3">
        <v>6</v>
      </c>
      <c r="P1721" s="39" t="s">
        <v>4309</v>
      </c>
      <c r="Q1721" s="40">
        <v>1</v>
      </c>
      <c r="R1721" s="4" t="s">
        <v>221</v>
      </c>
      <c r="S1721" s="41">
        <f>RawDataGenPO[[#This Row],[Total price]]/RawDataGenPO[[#This Row],[Qty'']]</f>
        <v>18000</v>
      </c>
      <c r="T1721" s="46">
        <v>18000</v>
      </c>
      <c r="U1721" s="16"/>
      <c r="V1721" s="35" t="s">
        <v>170</v>
      </c>
      <c r="W1721" s="146" t="s">
        <v>9</v>
      </c>
      <c r="X1721" s="4" t="s">
        <v>4503</v>
      </c>
      <c r="Z1721" s="112"/>
      <c r="AA1721" s="191">
        <f>IF(RawDataGenPO[[#This Row],[Date Gen PO]]="","",RawDataGenPO[[#This Row],[Date recive bill]]-RawDataGenPO[[#This Row],[Date Gen PO]])</f>
        <v>-45992</v>
      </c>
      <c r="AB1721" s="192" t="str">
        <f>IF(RawDataGenPO[[#This Row],[GRN-PO date (Day)]]&gt;RawDataGenPO[[#This Row],[Lead time delivery (day)]],"over deliverry","Ontime")</f>
        <v>Ontime</v>
      </c>
      <c r="AC1721" s="195"/>
    </row>
    <row r="1722" spans="1:29" ht="14.25" x14ac:dyDescent="0.25">
      <c r="A1722" s="4">
        <f>ROW()-ROW(RawDataGenPO[[#Headers],[No.]])</f>
        <v>1721</v>
      </c>
      <c r="B1722" s="35" t="s">
        <v>16</v>
      </c>
      <c r="C1722" s="45"/>
      <c r="F1722" s="45">
        <v>45982</v>
      </c>
      <c r="G1722" s="4" t="s">
        <v>4307</v>
      </c>
      <c r="H1722" s="4" t="s">
        <v>4332</v>
      </c>
      <c r="I1722" s="155">
        <v>45992</v>
      </c>
      <c r="J1722" s="66"/>
      <c r="K1722" s="153">
        <v>60</v>
      </c>
      <c r="L1722" s="4" t="s">
        <v>308</v>
      </c>
      <c r="M1722" s="35" t="s">
        <v>30</v>
      </c>
      <c r="N1722" s="35" t="s">
        <v>30</v>
      </c>
      <c r="O1722" s="3">
        <v>7</v>
      </c>
      <c r="P1722" s="39" t="s">
        <v>4309</v>
      </c>
      <c r="Q1722" s="40">
        <v>1</v>
      </c>
      <c r="R1722" s="4" t="s">
        <v>221</v>
      </c>
      <c r="S1722" s="41">
        <f>RawDataGenPO[[#This Row],[Total price]]/RawDataGenPO[[#This Row],[Qty'']]</f>
        <v>18000</v>
      </c>
      <c r="T1722" s="46">
        <v>18000</v>
      </c>
      <c r="U1722" s="16"/>
      <c r="V1722" s="35" t="s">
        <v>170</v>
      </c>
      <c r="W1722" s="146" t="s">
        <v>9</v>
      </c>
      <c r="X1722" s="4" t="s">
        <v>4503</v>
      </c>
      <c r="Z1722" s="112"/>
      <c r="AA1722" s="191">
        <f>IF(RawDataGenPO[[#This Row],[Date Gen PO]]="","",RawDataGenPO[[#This Row],[Date recive bill]]-RawDataGenPO[[#This Row],[Date Gen PO]])</f>
        <v>-45992</v>
      </c>
      <c r="AB1722" s="192" t="str">
        <f>IF(RawDataGenPO[[#This Row],[GRN-PO date (Day)]]&gt;RawDataGenPO[[#This Row],[Lead time delivery (day)]],"over deliverry","Ontime")</f>
        <v>Ontime</v>
      </c>
      <c r="AC1722" s="195"/>
    </row>
    <row r="1723" spans="1:29" ht="14.25" x14ac:dyDescent="0.25">
      <c r="A1723" s="4">
        <f>ROW()-ROW(RawDataGenPO[[#Headers],[No.]])</f>
        <v>1722</v>
      </c>
      <c r="B1723" s="35" t="s">
        <v>16</v>
      </c>
      <c r="C1723" s="45"/>
      <c r="F1723" s="45">
        <v>45982</v>
      </c>
      <c r="G1723" s="4" t="s">
        <v>4307</v>
      </c>
      <c r="H1723" s="4" t="s">
        <v>4332</v>
      </c>
      <c r="I1723" s="155">
        <v>45992</v>
      </c>
      <c r="J1723" s="66"/>
      <c r="K1723" s="153">
        <v>60</v>
      </c>
      <c r="L1723" s="4" t="s">
        <v>308</v>
      </c>
      <c r="M1723" s="35" t="s">
        <v>30</v>
      </c>
      <c r="N1723" s="35" t="s">
        <v>30</v>
      </c>
      <c r="O1723" s="3">
        <v>8</v>
      </c>
      <c r="P1723" s="39" t="s">
        <v>4309</v>
      </c>
      <c r="Q1723" s="40">
        <v>1</v>
      </c>
      <c r="R1723" s="4" t="s">
        <v>221</v>
      </c>
      <c r="S1723" s="41">
        <f>RawDataGenPO[[#This Row],[Total price]]/RawDataGenPO[[#This Row],[Qty'']]</f>
        <v>18000</v>
      </c>
      <c r="T1723" s="46">
        <v>18000</v>
      </c>
      <c r="U1723" s="16"/>
      <c r="V1723" s="35" t="s">
        <v>170</v>
      </c>
      <c r="W1723" s="146" t="s">
        <v>9</v>
      </c>
      <c r="X1723" s="4" t="s">
        <v>4503</v>
      </c>
      <c r="Z1723" s="112"/>
      <c r="AA1723" s="191">
        <f>IF(RawDataGenPO[[#This Row],[Date Gen PO]]="","",RawDataGenPO[[#This Row],[Date recive bill]]-RawDataGenPO[[#This Row],[Date Gen PO]])</f>
        <v>-45992</v>
      </c>
      <c r="AB1723" s="192" t="str">
        <f>IF(RawDataGenPO[[#This Row],[GRN-PO date (Day)]]&gt;RawDataGenPO[[#This Row],[Lead time delivery (day)]],"over deliverry","Ontime")</f>
        <v>Ontime</v>
      </c>
      <c r="AC1723" s="195"/>
    </row>
    <row r="1724" spans="1:29" ht="14.25" x14ac:dyDescent="0.25">
      <c r="A1724" s="4">
        <f>ROW()-ROW(RawDataGenPO[[#Headers],[No.]])</f>
        <v>1723</v>
      </c>
      <c r="B1724" s="35" t="s">
        <v>16</v>
      </c>
      <c r="C1724" s="45"/>
      <c r="F1724" s="45">
        <v>45982</v>
      </c>
      <c r="G1724" s="4" t="s">
        <v>4307</v>
      </c>
      <c r="H1724" s="4" t="s">
        <v>4332</v>
      </c>
      <c r="I1724" s="155">
        <v>45992</v>
      </c>
      <c r="J1724" s="66"/>
      <c r="K1724" s="153">
        <v>60</v>
      </c>
      <c r="L1724" s="4" t="s">
        <v>308</v>
      </c>
      <c r="M1724" s="35" t="s">
        <v>30</v>
      </c>
      <c r="N1724" s="35" t="s">
        <v>30</v>
      </c>
      <c r="O1724" s="3">
        <v>9</v>
      </c>
      <c r="P1724" s="39" t="s">
        <v>4311</v>
      </c>
      <c r="Q1724" s="40">
        <v>1</v>
      </c>
      <c r="R1724" s="4" t="s">
        <v>221</v>
      </c>
      <c r="S1724" s="41">
        <f>RawDataGenPO[[#This Row],[Total price]]/RawDataGenPO[[#This Row],[Qty'']]</f>
        <v>2500</v>
      </c>
      <c r="T1724" s="46">
        <v>2500</v>
      </c>
      <c r="U1724" s="16"/>
      <c r="V1724" s="35" t="s">
        <v>170</v>
      </c>
      <c r="W1724" s="146" t="s">
        <v>9</v>
      </c>
      <c r="X1724" s="4" t="s">
        <v>4503</v>
      </c>
      <c r="Z1724" s="112"/>
      <c r="AA1724" s="191">
        <f>IF(RawDataGenPO[[#This Row],[Date Gen PO]]="","",RawDataGenPO[[#This Row],[Date recive bill]]-RawDataGenPO[[#This Row],[Date Gen PO]])</f>
        <v>-45992</v>
      </c>
      <c r="AB1724" s="192" t="str">
        <f>IF(RawDataGenPO[[#This Row],[GRN-PO date (Day)]]&gt;RawDataGenPO[[#This Row],[Lead time delivery (day)]],"over deliverry","Ontime")</f>
        <v>Ontime</v>
      </c>
      <c r="AC1724" s="195"/>
    </row>
    <row r="1725" spans="1:29" ht="28.5" x14ac:dyDescent="0.25">
      <c r="A1725" s="4">
        <f>ROW()-ROW(RawDataGenPO[[#Headers],[No.]])</f>
        <v>1724</v>
      </c>
      <c r="B1725" s="67" t="s">
        <v>18</v>
      </c>
      <c r="C1725" s="309"/>
      <c r="D1725" s="310"/>
      <c r="E1725" s="310"/>
      <c r="F1725" s="45">
        <v>45986</v>
      </c>
      <c r="G1725" s="66" t="s">
        <v>4312</v>
      </c>
      <c r="H1725" s="66" t="s">
        <v>4333</v>
      </c>
      <c r="I1725" s="261">
        <v>45987</v>
      </c>
      <c r="J1725" s="66"/>
      <c r="K1725" s="262">
        <v>60</v>
      </c>
      <c r="L1725" s="66" t="s">
        <v>193</v>
      </c>
      <c r="M1725" s="67" t="s">
        <v>128</v>
      </c>
      <c r="N1725" s="67" t="s">
        <v>48</v>
      </c>
      <c r="O1725" s="83">
        <v>1</v>
      </c>
      <c r="P1725" s="108" t="s">
        <v>4313</v>
      </c>
      <c r="Q1725" s="109">
        <v>1</v>
      </c>
      <c r="R1725" s="66" t="s">
        <v>1190</v>
      </c>
      <c r="S1725" s="113">
        <f>RawDataGenPO[[#This Row],[Total price]]/RawDataGenPO[[#This Row],[Qty'']]</f>
        <v>20000</v>
      </c>
      <c r="T1725" s="110">
        <v>20000</v>
      </c>
      <c r="U1725" s="111"/>
      <c r="V1725" s="67" t="s">
        <v>1687</v>
      </c>
      <c r="W1725" s="146" t="s">
        <v>9</v>
      </c>
      <c r="X1725" s="66" t="s">
        <v>4533</v>
      </c>
      <c r="Y1725" s="112">
        <v>46013</v>
      </c>
      <c r="Z1725" s="112"/>
      <c r="AA1725" s="201">
        <f>IF(RawDataGenPO[[#This Row],[Date Gen PO]]="","",RawDataGenPO[[#This Row],[Date recive bill]]-RawDataGenPO[[#This Row],[Date Gen PO]])</f>
        <v>26</v>
      </c>
      <c r="AB1725" s="199" t="str">
        <f>IF(RawDataGenPO[[#This Row],[GRN-PO date (Day)]]&gt;RawDataGenPO[[#This Row],[Lead time delivery (day)]],"over deliverry","Ontime")</f>
        <v>Ontime</v>
      </c>
      <c r="AC1725" s="200"/>
    </row>
    <row r="1726" spans="1:29" ht="14.25" x14ac:dyDescent="0.25">
      <c r="A1726" s="4">
        <f>ROW()-ROW(RawDataGenPO[[#Headers],[No.]])</f>
        <v>1725</v>
      </c>
      <c r="B1726" s="67" t="s">
        <v>18</v>
      </c>
      <c r="C1726" s="309"/>
      <c r="D1726" s="310"/>
      <c r="E1726" s="310"/>
      <c r="F1726" s="45">
        <v>45986</v>
      </c>
      <c r="G1726" s="4" t="s">
        <v>4314</v>
      </c>
      <c r="H1726" s="4" t="s">
        <v>4334</v>
      </c>
      <c r="I1726" s="155">
        <v>45988</v>
      </c>
      <c r="J1726" s="66"/>
      <c r="K1726" s="153">
        <v>60</v>
      </c>
      <c r="L1726" s="66" t="s">
        <v>193</v>
      </c>
      <c r="M1726" s="67" t="s">
        <v>128</v>
      </c>
      <c r="N1726" s="67" t="s">
        <v>48</v>
      </c>
      <c r="O1726" s="3">
        <v>1</v>
      </c>
      <c r="P1726" s="39" t="s">
        <v>4315</v>
      </c>
      <c r="Q1726" s="40">
        <v>2</v>
      </c>
      <c r="R1726" s="4" t="s">
        <v>221</v>
      </c>
      <c r="S1726" s="41">
        <f>RawDataGenPO[[#This Row],[Total price]]/RawDataGenPO[[#This Row],[Qty'']]</f>
        <v>509</v>
      </c>
      <c r="T1726" s="46">
        <v>1018</v>
      </c>
      <c r="U1726" s="16"/>
      <c r="V1726" s="35" t="s">
        <v>380</v>
      </c>
      <c r="W1726" s="146" t="s">
        <v>9</v>
      </c>
      <c r="X1726" s="4" t="s">
        <v>4445</v>
      </c>
      <c r="Y1726" s="14">
        <v>46003</v>
      </c>
      <c r="Z1726" s="112"/>
      <c r="AA1726" s="191">
        <f>IF(RawDataGenPO[[#This Row],[Date Gen PO]]="","",RawDataGenPO[[#This Row],[Date recive bill]]-RawDataGenPO[[#This Row],[Date Gen PO]])</f>
        <v>15</v>
      </c>
      <c r="AB1726" s="192" t="str">
        <f>IF(RawDataGenPO[[#This Row],[GRN-PO date (Day)]]&gt;RawDataGenPO[[#This Row],[Lead time delivery (day)]],"over deliverry","Ontime")</f>
        <v>Ontime</v>
      </c>
      <c r="AC1726" s="195"/>
    </row>
    <row r="1727" spans="1:29" ht="14.25" x14ac:dyDescent="0.25">
      <c r="A1727" s="4">
        <f>ROW()-ROW(RawDataGenPO[[#Headers],[No.]])</f>
        <v>1726</v>
      </c>
      <c r="B1727" s="67" t="s">
        <v>18</v>
      </c>
      <c r="C1727" s="309"/>
      <c r="D1727" s="310"/>
      <c r="E1727" s="310"/>
      <c r="F1727" s="45">
        <v>45986</v>
      </c>
      <c r="G1727" s="4" t="s">
        <v>4314</v>
      </c>
      <c r="H1727" s="4" t="s">
        <v>4334</v>
      </c>
      <c r="I1727" s="155">
        <v>45988</v>
      </c>
      <c r="J1727" s="66"/>
      <c r="K1727" s="153">
        <v>60</v>
      </c>
      <c r="L1727" s="66" t="s">
        <v>193</v>
      </c>
      <c r="M1727" s="67" t="s">
        <v>128</v>
      </c>
      <c r="N1727" s="67" t="s">
        <v>48</v>
      </c>
      <c r="O1727" s="3">
        <v>2</v>
      </c>
      <c r="P1727" s="39" t="s">
        <v>4316</v>
      </c>
      <c r="Q1727" s="40">
        <v>2</v>
      </c>
      <c r="R1727" s="4" t="s">
        <v>221</v>
      </c>
      <c r="S1727" s="41">
        <f>RawDataGenPO[[#This Row],[Total price]]/RawDataGenPO[[#This Row],[Qty'']]</f>
        <v>585</v>
      </c>
      <c r="T1727" s="46">
        <v>1170</v>
      </c>
      <c r="U1727" s="16"/>
      <c r="V1727" s="35" t="s">
        <v>380</v>
      </c>
      <c r="W1727" s="146" t="s">
        <v>9</v>
      </c>
      <c r="X1727" s="4" t="s">
        <v>4445</v>
      </c>
      <c r="Y1727" s="14">
        <v>46003</v>
      </c>
      <c r="Z1727" s="112"/>
      <c r="AA1727" s="191">
        <f>IF(RawDataGenPO[[#This Row],[Date Gen PO]]="","",RawDataGenPO[[#This Row],[Date recive bill]]-RawDataGenPO[[#This Row],[Date Gen PO]])</f>
        <v>15</v>
      </c>
      <c r="AB1727" s="192" t="str">
        <f>IF(RawDataGenPO[[#This Row],[GRN-PO date (Day)]]&gt;RawDataGenPO[[#This Row],[Lead time delivery (day)]],"over deliverry","Ontime")</f>
        <v>Ontime</v>
      </c>
      <c r="AC1727" s="195"/>
    </row>
    <row r="1728" spans="1:29" ht="14.25" x14ac:dyDescent="0.25">
      <c r="A1728" s="4">
        <f>ROW()-ROW(RawDataGenPO[[#Headers],[No.]])</f>
        <v>1727</v>
      </c>
      <c r="B1728" s="67" t="s">
        <v>18</v>
      </c>
      <c r="C1728" s="309"/>
      <c r="D1728" s="310"/>
      <c r="E1728" s="310"/>
      <c r="F1728" s="45">
        <v>45986</v>
      </c>
      <c r="G1728" s="4" t="s">
        <v>4314</v>
      </c>
      <c r="H1728" s="4" t="s">
        <v>4335</v>
      </c>
      <c r="I1728" s="155">
        <v>45988</v>
      </c>
      <c r="J1728" s="66"/>
      <c r="K1728" s="153">
        <v>60</v>
      </c>
      <c r="L1728" s="66" t="s">
        <v>193</v>
      </c>
      <c r="M1728" s="67" t="s">
        <v>128</v>
      </c>
      <c r="N1728" s="67" t="s">
        <v>48</v>
      </c>
      <c r="O1728" s="3">
        <v>3</v>
      </c>
      <c r="P1728" s="39" t="s">
        <v>4317</v>
      </c>
      <c r="Q1728" s="40">
        <v>4</v>
      </c>
      <c r="R1728" s="4" t="s">
        <v>221</v>
      </c>
      <c r="S1728" s="41">
        <f>RawDataGenPO[[#This Row],[Total price]]/RawDataGenPO[[#This Row],[Qty'']]</f>
        <v>1480</v>
      </c>
      <c r="T1728" s="46">
        <v>5920</v>
      </c>
      <c r="U1728" s="16"/>
      <c r="V1728" s="35" t="s">
        <v>2669</v>
      </c>
      <c r="W1728" s="146" t="s">
        <v>9</v>
      </c>
      <c r="X1728" s="4" t="s">
        <v>4443</v>
      </c>
      <c r="Y1728" s="14">
        <v>46003</v>
      </c>
      <c r="Z1728" s="112"/>
      <c r="AA1728" s="191">
        <f>IF(RawDataGenPO[[#This Row],[Date Gen PO]]="","",RawDataGenPO[[#This Row],[Date recive bill]]-RawDataGenPO[[#This Row],[Date Gen PO]])</f>
        <v>15</v>
      </c>
      <c r="AB1728" s="192" t="str">
        <f>IF(RawDataGenPO[[#This Row],[GRN-PO date (Day)]]&gt;RawDataGenPO[[#This Row],[Lead time delivery (day)]],"over deliverry","Ontime")</f>
        <v>Ontime</v>
      </c>
      <c r="AC1728" s="195"/>
    </row>
    <row r="1729" spans="1:29" ht="14.25" x14ac:dyDescent="0.25">
      <c r="A1729" s="4">
        <f>ROW()-ROW(RawDataGenPO[[#Headers],[No.]])</f>
        <v>1728</v>
      </c>
      <c r="B1729" s="67" t="s">
        <v>18</v>
      </c>
      <c r="C1729" s="309"/>
      <c r="D1729" s="310"/>
      <c r="E1729" s="310"/>
      <c r="F1729" s="45">
        <v>45988</v>
      </c>
      <c r="G1729" s="4" t="s">
        <v>4330</v>
      </c>
      <c r="H1729" s="4" t="s">
        <v>4349</v>
      </c>
      <c r="I1729" s="155">
        <v>45997</v>
      </c>
      <c r="J1729" s="66"/>
      <c r="K1729" s="153">
        <v>30</v>
      </c>
      <c r="L1729" s="66" t="s">
        <v>193</v>
      </c>
      <c r="M1729" s="67" t="s">
        <v>128</v>
      </c>
      <c r="N1729" s="35" t="s">
        <v>33</v>
      </c>
      <c r="O1729" s="3">
        <v>1</v>
      </c>
      <c r="P1729" s="39" t="s">
        <v>4331</v>
      </c>
      <c r="Q1729" s="40">
        <v>1</v>
      </c>
      <c r="R1729" s="4" t="s">
        <v>481</v>
      </c>
      <c r="S1729" s="41">
        <f>RawDataGenPO[[#This Row],[Total price]]/RawDataGenPO[[#This Row],[Qty'']]</f>
        <v>6500</v>
      </c>
      <c r="T1729" s="46">
        <v>6500</v>
      </c>
      <c r="U1729" s="16"/>
      <c r="V1729" s="35" t="s">
        <v>757</v>
      </c>
      <c r="W1729" s="146" t="s">
        <v>9</v>
      </c>
      <c r="X1729" s="4" t="s">
        <v>4555</v>
      </c>
      <c r="Y1729" s="14">
        <v>46027</v>
      </c>
      <c r="Z1729" s="112"/>
      <c r="AA1729" s="191">
        <f>IF(RawDataGenPO[[#This Row],[Date Gen PO]]="","",RawDataGenPO[[#This Row],[Date recive bill]]-RawDataGenPO[[#This Row],[Date Gen PO]])</f>
        <v>30</v>
      </c>
      <c r="AB1729" s="192" t="str">
        <f>IF(RawDataGenPO[[#This Row],[GRN-PO date (Day)]]&gt;RawDataGenPO[[#This Row],[Lead time delivery (day)]],"over deliverry","Ontime")</f>
        <v>Ontime</v>
      </c>
      <c r="AC1729" s="195"/>
    </row>
    <row r="1730" spans="1:29" ht="14.25" x14ac:dyDescent="0.25">
      <c r="A1730" s="4">
        <f>ROW()-ROW(RawDataGenPO[[#Headers],[No.]])</f>
        <v>1729</v>
      </c>
      <c r="B1730" s="67" t="s">
        <v>18</v>
      </c>
      <c r="C1730" s="309"/>
      <c r="D1730" s="310"/>
      <c r="E1730" s="310"/>
      <c r="F1730" s="45">
        <v>45994</v>
      </c>
      <c r="G1730" s="4" t="s">
        <v>4350</v>
      </c>
      <c r="H1730" s="4" t="s">
        <v>4479</v>
      </c>
      <c r="I1730" s="155">
        <v>46008</v>
      </c>
      <c r="J1730" s="66"/>
      <c r="K1730" s="153">
        <v>30</v>
      </c>
      <c r="L1730" s="4" t="s">
        <v>1273</v>
      </c>
      <c r="M1730" s="35" t="s">
        <v>187</v>
      </c>
      <c r="N1730" s="35" t="s">
        <v>28</v>
      </c>
      <c r="O1730" s="3">
        <v>1</v>
      </c>
      <c r="P1730" s="39" t="s">
        <v>4352</v>
      </c>
      <c r="Q1730" s="40">
        <v>6</v>
      </c>
      <c r="R1730" s="4" t="s">
        <v>221</v>
      </c>
      <c r="S1730" s="41">
        <f>RawDataGenPO[[#This Row],[Total price]]/RawDataGenPO[[#This Row],[Qty'']]</f>
        <v>3</v>
      </c>
      <c r="T1730" s="46">
        <v>18</v>
      </c>
      <c r="U1730" s="16"/>
      <c r="V1730" s="35" t="s">
        <v>2669</v>
      </c>
      <c r="W1730" s="146" t="s">
        <v>9</v>
      </c>
      <c r="X1730" s="4" t="s">
        <v>4526</v>
      </c>
      <c r="Y1730" s="14">
        <v>46013</v>
      </c>
      <c r="Z1730" s="112"/>
      <c r="AA1730" s="191">
        <f>IF(RawDataGenPO[[#This Row],[Date Gen PO]]="","",RawDataGenPO[[#This Row],[Date recive bill]]-RawDataGenPO[[#This Row],[Date Gen PO]])</f>
        <v>5</v>
      </c>
      <c r="AB1730" s="192" t="str">
        <f>IF(RawDataGenPO[[#This Row],[GRN-PO date (Day)]]&gt;RawDataGenPO[[#This Row],[Lead time delivery (day)]],"over deliverry","Ontime")</f>
        <v>Ontime</v>
      </c>
      <c r="AC1730" s="195"/>
    </row>
    <row r="1731" spans="1:29" ht="14.25" x14ac:dyDescent="0.25">
      <c r="A1731" s="4">
        <f>ROW()-ROW(RawDataGenPO[[#Headers],[No.]])</f>
        <v>1730</v>
      </c>
      <c r="B1731" s="67" t="s">
        <v>18</v>
      </c>
      <c r="C1731" s="309"/>
      <c r="D1731" s="310"/>
      <c r="E1731" s="310"/>
      <c r="F1731" s="45">
        <v>45994</v>
      </c>
      <c r="G1731" s="4" t="s">
        <v>4350</v>
      </c>
      <c r="H1731" s="4" t="s">
        <v>4479</v>
      </c>
      <c r="I1731" s="155">
        <v>46008</v>
      </c>
      <c r="J1731" s="66"/>
      <c r="K1731" s="153">
        <v>30</v>
      </c>
      <c r="L1731" s="4" t="s">
        <v>1273</v>
      </c>
      <c r="M1731" s="35" t="s">
        <v>187</v>
      </c>
      <c r="N1731" s="35" t="s">
        <v>28</v>
      </c>
      <c r="O1731" s="3">
        <v>2</v>
      </c>
      <c r="P1731" s="39" t="s">
        <v>4353</v>
      </c>
      <c r="Q1731" s="40">
        <v>10</v>
      </c>
      <c r="R1731" s="4" t="s">
        <v>221</v>
      </c>
      <c r="S1731" s="41">
        <f>RawDataGenPO[[#This Row],[Total price]]/RawDataGenPO[[#This Row],[Qty'']]</f>
        <v>6</v>
      </c>
      <c r="T1731" s="46">
        <v>60</v>
      </c>
      <c r="U1731" s="16"/>
      <c r="V1731" s="35" t="s">
        <v>2669</v>
      </c>
      <c r="W1731" s="146" t="s">
        <v>9</v>
      </c>
      <c r="X1731" s="4" t="s">
        <v>4526</v>
      </c>
      <c r="Y1731" s="14">
        <v>46013</v>
      </c>
      <c r="Z1731" s="112"/>
      <c r="AA1731" s="191">
        <f>IF(RawDataGenPO[[#This Row],[Date Gen PO]]="","",RawDataGenPO[[#This Row],[Date recive bill]]-RawDataGenPO[[#This Row],[Date Gen PO]])</f>
        <v>5</v>
      </c>
      <c r="AB1731" s="192" t="str">
        <f>IF(RawDataGenPO[[#This Row],[GRN-PO date (Day)]]&gt;RawDataGenPO[[#This Row],[Lead time delivery (day)]],"over deliverry","Ontime")</f>
        <v>Ontime</v>
      </c>
      <c r="AC1731" s="195"/>
    </row>
    <row r="1732" spans="1:29" ht="14.25" x14ac:dyDescent="0.25">
      <c r="A1732" s="4">
        <f>ROW()-ROW(RawDataGenPO[[#Headers],[No.]])</f>
        <v>1731</v>
      </c>
      <c r="B1732" s="67" t="s">
        <v>18</v>
      </c>
      <c r="C1732" s="309"/>
      <c r="D1732" s="310"/>
      <c r="E1732" s="310"/>
      <c r="F1732" s="45">
        <v>45994</v>
      </c>
      <c r="G1732" s="4" t="s">
        <v>4350</v>
      </c>
      <c r="H1732" s="4" t="s">
        <v>4479</v>
      </c>
      <c r="I1732" s="155">
        <v>46008</v>
      </c>
      <c r="J1732" s="66"/>
      <c r="K1732" s="153">
        <v>30</v>
      </c>
      <c r="L1732" s="4" t="s">
        <v>1273</v>
      </c>
      <c r="M1732" s="35" t="s">
        <v>187</v>
      </c>
      <c r="N1732" s="35" t="s">
        <v>28</v>
      </c>
      <c r="O1732" s="3">
        <v>3</v>
      </c>
      <c r="P1732" s="39" t="s">
        <v>4354</v>
      </c>
      <c r="Q1732" s="40">
        <v>6</v>
      </c>
      <c r="R1732" s="4" t="s">
        <v>221</v>
      </c>
      <c r="S1732" s="41">
        <f>RawDataGenPO[[#This Row],[Total price]]/RawDataGenPO[[#This Row],[Qty'']]</f>
        <v>215</v>
      </c>
      <c r="T1732" s="46">
        <v>1290</v>
      </c>
      <c r="U1732" s="16"/>
      <c r="V1732" s="35" t="s">
        <v>2669</v>
      </c>
      <c r="W1732" s="146" t="s">
        <v>9</v>
      </c>
      <c r="X1732" s="4" t="s">
        <v>4526</v>
      </c>
      <c r="Y1732" s="14">
        <v>46013</v>
      </c>
      <c r="Z1732" s="112"/>
      <c r="AA1732" s="191">
        <f>IF(RawDataGenPO[[#This Row],[Date Gen PO]]="","",RawDataGenPO[[#This Row],[Date recive bill]]-RawDataGenPO[[#This Row],[Date Gen PO]])</f>
        <v>5</v>
      </c>
      <c r="AB1732" s="192" t="str">
        <f>IF(RawDataGenPO[[#This Row],[GRN-PO date (Day)]]&gt;RawDataGenPO[[#This Row],[Lead time delivery (day)]],"over deliverry","Ontime")</f>
        <v>Ontime</v>
      </c>
      <c r="AC1732" s="195"/>
    </row>
    <row r="1733" spans="1:29" ht="14.25" x14ac:dyDescent="0.25">
      <c r="A1733" s="4">
        <f>ROW()-ROW(RawDataGenPO[[#Headers],[No.]])</f>
        <v>1732</v>
      </c>
      <c r="B1733" s="67" t="s">
        <v>18</v>
      </c>
      <c r="C1733" s="309"/>
      <c r="D1733" s="310"/>
      <c r="E1733" s="310"/>
      <c r="F1733" s="45">
        <v>45994</v>
      </c>
      <c r="G1733" s="4" t="s">
        <v>4350</v>
      </c>
      <c r="H1733" s="4" t="s">
        <v>4479</v>
      </c>
      <c r="I1733" s="155">
        <v>46008</v>
      </c>
      <c r="J1733" s="66"/>
      <c r="K1733" s="153">
        <v>30</v>
      </c>
      <c r="L1733" s="4" t="s">
        <v>1273</v>
      </c>
      <c r="M1733" s="35" t="s">
        <v>187</v>
      </c>
      <c r="N1733" s="35" t="s">
        <v>28</v>
      </c>
      <c r="O1733" s="3">
        <v>4</v>
      </c>
      <c r="P1733" s="39" t="s">
        <v>4355</v>
      </c>
      <c r="Q1733" s="40">
        <v>6</v>
      </c>
      <c r="R1733" s="4" t="s">
        <v>221</v>
      </c>
      <c r="S1733" s="41">
        <f>RawDataGenPO[[#This Row],[Total price]]/RawDataGenPO[[#This Row],[Qty'']]</f>
        <v>8</v>
      </c>
      <c r="T1733" s="46">
        <v>48</v>
      </c>
      <c r="U1733" s="16"/>
      <c r="V1733" s="35" t="s">
        <v>2669</v>
      </c>
      <c r="W1733" s="146" t="s">
        <v>9</v>
      </c>
      <c r="X1733" s="4" t="s">
        <v>4526</v>
      </c>
      <c r="Y1733" s="14">
        <v>46013</v>
      </c>
      <c r="Z1733" s="112"/>
      <c r="AA1733" s="191">
        <f>IF(RawDataGenPO[[#This Row],[Date Gen PO]]="","",RawDataGenPO[[#This Row],[Date recive bill]]-RawDataGenPO[[#This Row],[Date Gen PO]])</f>
        <v>5</v>
      </c>
      <c r="AB1733" s="192" t="str">
        <f>IF(RawDataGenPO[[#This Row],[GRN-PO date (Day)]]&gt;RawDataGenPO[[#This Row],[Lead time delivery (day)]],"over deliverry","Ontime")</f>
        <v>Ontime</v>
      </c>
      <c r="AC1733" s="195"/>
    </row>
    <row r="1734" spans="1:29" ht="14.25" x14ac:dyDescent="0.25">
      <c r="A1734" s="4">
        <f>ROW()-ROW(RawDataGenPO[[#Headers],[No.]])</f>
        <v>1733</v>
      </c>
      <c r="B1734" s="67" t="s">
        <v>18</v>
      </c>
      <c r="C1734" s="309"/>
      <c r="D1734" s="310"/>
      <c r="E1734" s="310"/>
      <c r="F1734" s="45">
        <v>45994</v>
      </c>
      <c r="G1734" s="4" t="s">
        <v>4350</v>
      </c>
      <c r="H1734" s="4" t="s">
        <v>4479</v>
      </c>
      <c r="I1734" s="155">
        <v>46008</v>
      </c>
      <c r="J1734" s="66"/>
      <c r="K1734" s="153">
        <v>30</v>
      </c>
      <c r="L1734" s="4" t="s">
        <v>1273</v>
      </c>
      <c r="M1734" s="35" t="s">
        <v>187</v>
      </c>
      <c r="N1734" s="35" t="s">
        <v>28</v>
      </c>
      <c r="O1734" s="3">
        <v>5</v>
      </c>
      <c r="P1734" s="39" t="s">
        <v>4356</v>
      </c>
      <c r="Q1734" s="40">
        <v>6</v>
      </c>
      <c r="R1734" s="4" t="s">
        <v>221</v>
      </c>
      <c r="S1734" s="41">
        <f>RawDataGenPO[[#This Row],[Total price]]/RawDataGenPO[[#This Row],[Qty'']]</f>
        <v>18</v>
      </c>
      <c r="T1734" s="46">
        <v>108</v>
      </c>
      <c r="U1734" s="16"/>
      <c r="V1734" s="35" t="s">
        <v>2669</v>
      </c>
      <c r="W1734" s="146" t="s">
        <v>9</v>
      </c>
      <c r="X1734" s="4" t="s">
        <v>4526</v>
      </c>
      <c r="Y1734" s="14">
        <v>46013</v>
      </c>
      <c r="Z1734" s="112"/>
      <c r="AA1734" s="191">
        <f>IF(RawDataGenPO[[#This Row],[Date Gen PO]]="","",RawDataGenPO[[#This Row],[Date recive bill]]-RawDataGenPO[[#This Row],[Date Gen PO]])</f>
        <v>5</v>
      </c>
      <c r="AB1734" s="192" t="str">
        <f>IF(RawDataGenPO[[#This Row],[GRN-PO date (Day)]]&gt;RawDataGenPO[[#This Row],[Lead time delivery (day)]],"over deliverry","Ontime")</f>
        <v>Ontime</v>
      </c>
      <c r="AC1734" s="195"/>
    </row>
    <row r="1735" spans="1:29" ht="14.25" x14ac:dyDescent="0.25">
      <c r="A1735" s="4">
        <f>ROW()-ROW(RawDataGenPO[[#Headers],[No.]])</f>
        <v>1734</v>
      </c>
      <c r="B1735" s="67" t="s">
        <v>18</v>
      </c>
      <c r="C1735" s="309"/>
      <c r="D1735" s="310"/>
      <c r="E1735" s="310"/>
      <c r="F1735" s="45">
        <v>45994</v>
      </c>
      <c r="G1735" s="4" t="s">
        <v>4350</v>
      </c>
      <c r="H1735" s="4" t="s">
        <v>4479</v>
      </c>
      <c r="I1735" s="155">
        <v>46008</v>
      </c>
      <c r="J1735" s="66"/>
      <c r="K1735" s="153">
        <v>30</v>
      </c>
      <c r="L1735" s="4" t="s">
        <v>1273</v>
      </c>
      <c r="M1735" s="35" t="s">
        <v>187</v>
      </c>
      <c r="N1735" s="35" t="s">
        <v>28</v>
      </c>
      <c r="O1735" s="3">
        <v>6</v>
      </c>
      <c r="P1735" s="39" t="s">
        <v>4357</v>
      </c>
      <c r="Q1735" s="40">
        <v>4</v>
      </c>
      <c r="R1735" s="4" t="s">
        <v>221</v>
      </c>
      <c r="S1735" s="41">
        <f>RawDataGenPO[[#This Row],[Total price]]/RawDataGenPO[[#This Row],[Qty'']]</f>
        <v>51</v>
      </c>
      <c r="T1735" s="46">
        <v>204</v>
      </c>
      <c r="U1735" s="16"/>
      <c r="V1735" s="35" t="s">
        <v>2669</v>
      </c>
      <c r="W1735" s="146" t="s">
        <v>9</v>
      </c>
      <c r="X1735" s="4" t="s">
        <v>4526</v>
      </c>
      <c r="Y1735" s="14">
        <v>46013</v>
      </c>
      <c r="Z1735" s="112"/>
      <c r="AA1735" s="191">
        <f>IF(RawDataGenPO[[#This Row],[Date Gen PO]]="","",RawDataGenPO[[#This Row],[Date recive bill]]-RawDataGenPO[[#This Row],[Date Gen PO]])</f>
        <v>5</v>
      </c>
      <c r="AB1735" s="192" t="str">
        <f>IF(RawDataGenPO[[#This Row],[GRN-PO date (Day)]]&gt;RawDataGenPO[[#This Row],[Lead time delivery (day)]],"over deliverry","Ontime")</f>
        <v>Ontime</v>
      </c>
      <c r="AC1735" s="195"/>
    </row>
    <row r="1736" spans="1:29" ht="14.25" x14ac:dyDescent="0.25">
      <c r="A1736" s="4">
        <f>ROW()-ROW(RawDataGenPO[[#Headers],[No.]])</f>
        <v>1735</v>
      </c>
      <c r="B1736" s="67" t="s">
        <v>18</v>
      </c>
      <c r="C1736" s="309"/>
      <c r="D1736" s="310"/>
      <c r="E1736" s="310"/>
      <c r="F1736" s="45">
        <v>45994</v>
      </c>
      <c r="G1736" s="4" t="s">
        <v>4350</v>
      </c>
      <c r="H1736" s="4" t="s">
        <v>4479</v>
      </c>
      <c r="I1736" s="155">
        <v>46008</v>
      </c>
      <c r="J1736" s="66"/>
      <c r="K1736" s="153">
        <v>30</v>
      </c>
      <c r="L1736" s="4" t="s">
        <v>1273</v>
      </c>
      <c r="M1736" s="35" t="s">
        <v>187</v>
      </c>
      <c r="N1736" s="35" t="s">
        <v>28</v>
      </c>
      <c r="O1736" s="3">
        <v>7</v>
      </c>
      <c r="P1736" s="39" t="s">
        <v>4358</v>
      </c>
      <c r="Q1736" s="40">
        <v>6</v>
      </c>
      <c r="R1736" s="4" t="s">
        <v>221</v>
      </c>
      <c r="S1736" s="41">
        <f>RawDataGenPO[[#This Row],[Total price]]/RawDataGenPO[[#This Row],[Qty'']]</f>
        <v>19</v>
      </c>
      <c r="T1736" s="46">
        <v>114</v>
      </c>
      <c r="U1736" s="16"/>
      <c r="V1736" s="35" t="s">
        <v>2669</v>
      </c>
      <c r="W1736" s="146" t="s">
        <v>9</v>
      </c>
      <c r="X1736" s="4" t="s">
        <v>4526</v>
      </c>
      <c r="Y1736" s="14">
        <v>46013</v>
      </c>
      <c r="Z1736" s="112"/>
      <c r="AA1736" s="191">
        <f>IF(RawDataGenPO[[#This Row],[Date Gen PO]]="","",RawDataGenPO[[#This Row],[Date recive bill]]-RawDataGenPO[[#This Row],[Date Gen PO]])</f>
        <v>5</v>
      </c>
      <c r="AB1736" s="192" t="str">
        <f>IF(RawDataGenPO[[#This Row],[GRN-PO date (Day)]]&gt;RawDataGenPO[[#This Row],[Lead time delivery (day)]],"over deliverry","Ontime")</f>
        <v>Ontime</v>
      </c>
      <c r="AC1736" s="195"/>
    </row>
    <row r="1737" spans="1:29" ht="14.25" x14ac:dyDescent="0.25">
      <c r="A1737" s="4">
        <f>ROW()-ROW(RawDataGenPO[[#Headers],[No.]])</f>
        <v>1736</v>
      </c>
      <c r="B1737" s="67" t="s">
        <v>18</v>
      </c>
      <c r="C1737" s="309"/>
      <c r="D1737" s="310"/>
      <c r="E1737" s="310"/>
      <c r="F1737" s="45">
        <v>45994</v>
      </c>
      <c r="G1737" s="4" t="s">
        <v>4350</v>
      </c>
      <c r="H1737" s="4" t="s">
        <v>4479</v>
      </c>
      <c r="I1737" s="155">
        <v>46008</v>
      </c>
      <c r="J1737" s="66"/>
      <c r="K1737" s="153">
        <v>30</v>
      </c>
      <c r="L1737" s="4" t="s">
        <v>1273</v>
      </c>
      <c r="M1737" s="35" t="s">
        <v>187</v>
      </c>
      <c r="N1737" s="35" t="s">
        <v>28</v>
      </c>
      <c r="O1737" s="3">
        <v>8</v>
      </c>
      <c r="P1737" s="39" t="s">
        <v>4359</v>
      </c>
      <c r="Q1737" s="40">
        <v>4</v>
      </c>
      <c r="R1737" s="4" t="s">
        <v>221</v>
      </c>
      <c r="S1737" s="41">
        <f>RawDataGenPO[[#This Row],[Total price]]/RawDataGenPO[[#This Row],[Qty'']]</f>
        <v>7</v>
      </c>
      <c r="T1737" s="46">
        <v>28</v>
      </c>
      <c r="U1737" s="16"/>
      <c r="V1737" s="35" t="s">
        <v>2669</v>
      </c>
      <c r="W1737" s="146" t="s">
        <v>9</v>
      </c>
      <c r="X1737" s="4" t="s">
        <v>4526</v>
      </c>
      <c r="Y1737" s="14">
        <v>46013</v>
      </c>
      <c r="Z1737" s="112"/>
      <c r="AA1737" s="191">
        <f>IF(RawDataGenPO[[#This Row],[Date Gen PO]]="","",RawDataGenPO[[#This Row],[Date recive bill]]-RawDataGenPO[[#This Row],[Date Gen PO]])</f>
        <v>5</v>
      </c>
      <c r="AB1737" s="192" t="str">
        <f>IF(RawDataGenPO[[#This Row],[GRN-PO date (Day)]]&gt;RawDataGenPO[[#This Row],[Lead time delivery (day)]],"over deliverry","Ontime")</f>
        <v>Ontime</v>
      </c>
      <c r="AC1737" s="195"/>
    </row>
    <row r="1738" spans="1:29" ht="14.25" x14ac:dyDescent="0.25">
      <c r="A1738" s="4">
        <f>ROW()-ROW(RawDataGenPO[[#Headers],[No.]])</f>
        <v>1737</v>
      </c>
      <c r="B1738" s="67" t="s">
        <v>18</v>
      </c>
      <c r="C1738" s="309"/>
      <c r="D1738" s="310"/>
      <c r="E1738" s="310"/>
      <c r="F1738" s="45">
        <v>45994</v>
      </c>
      <c r="G1738" s="4" t="s">
        <v>4350</v>
      </c>
      <c r="H1738" s="4" t="s">
        <v>4479</v>
      </c>
      <c r="I1738" s="155">
        <v>46008</v>
      </c>
      <c r="J1738" s="66"/>
      <c r="K1738" s="153">
        <v>30</v>
      </c>
      <c r="L1738" s="4" t="s">
        <v>1273</v>
      </c>
      <c r="M1738" s="35" t="s">
        <v>187</v>
      </c>
      <c r="N1738" s="35" t="s">
        <v>28</v>
      </c>
      <c r="O1738" s="3">
        <v>9</v>
      </c>
      <c r="P1738" s="39" t="s">
        <v>4360</v>
      </c>
      <c r="Q1738" s="40">
        <v>4</v>
      </c>
      <c r="R1738" s="4" t="s">
        <v>221</v>
      </c>
      <c r="S1738" s="41">
        <f>RawDataGenPO[[#This Row],[Total price]]/RawDataGenPO[[#This Row],[Qty'']]</f>
        <v>68</v>
      </c>
      <c r="T1738" s="46">
        <v>272</v>
      </c>
      <c r="U1738" s="16"/>
      <c r="V1738" s="35" t="s">
        <v>2669</v>
      </c>
      <c r="W1738" s="146" t="s">
        <v>9</v>
      </c>
      <c r="X1738" s="4" t="s">
        <v>4526</v>
      </c>
      <c r="Y1738" s="14">
        <v>46013</v>
      </c>
      <c r="Z1738" s="112"/>
      <c r="AA1738" s="191">
        <f>IF(RawDataGenPO[[#This Row],[Date Gen PO]]="","",RawDataGenPO[[#This Row],[Date recive bill]]-RawDataGenPO[[#This Row],[Date Gen PO]])</f>
        <v>5</v>
      </c>
      <c r="AB1738" s="192" t="str">
        <f>IF(RawDataGenPO[[#This Row],[GRN-PO date (Day)]]&gt;RawDataGenPO[[#This Row],[Lead time delivery (day)]],"over deliverry","Ontime")</f>
        <v>Ontime</v>
      </c>
      <c r="AC1738" s="195"/>
    </row>
    <row r="1739" spans="1:29" ht="14.25" x14ac:dyDescent="0.25">
      <c r="A1739" s="4">
        <f>ROW()-ROW(RawDataGenPO[[#Headers],[No.]])</f>
        <v>1738</v>
      </c>
      <c r="B1739" s="67" t="s">
        <v>18</v>
      </c>
      <c r="C1739" s="309"/>
      <c r="D1739" s="310"/>
      <c r="E1739" s="310"/>
      <c r="F1739" s="45">
        <v>45994</v>
      </c>
      <c r="G1739" s="4" t="s">
        <v>4350</v>
      </c>
      <c r="H1739" s="4" t="s">
        <v>4479</v>
      </c>
      <c r="I1739" s="155">
        <v>46008</v>
      </c>
      <c r="J1739" s="66"/>
      <c r="K1739" s="153">
        <v>30</v>
      </c>
      <c r="L1739" s="4" t="s">
        <v>1273</v>
      </c>
      <c r="M1739" s="35" t="s">
        <v>187</v>
      </c>
      <c r="N1739" s="35" t="s">
        <v>28</v>
      </c>
      <c r="O1739" s="3">
        <v>10</v>
      </c>
      <c r="P1739" s="39" t="s">
        <v>4361</v>
      </c>
      <c r="Q1739" s="40">
        <v>4</v>
      </c>
      <c r="R1739" s="4" t="s">
        <v>221</v>
      </c>
      <c r="S1739" s="41">
        <f>RawDataGenPO[[#This Row],[Total price]]/RawDataGenPO[[#This Row],[Qty'']]</f>
        <v>59</v>
      </c>
      <c r="T1739" s="46">
        <v>236</v>
      </c>
      <c r="U1739" s="16"/>
      <c r="V1739" s="35" t="s">
        <v>2669</v>
      </c>
      <c r="W1739" s="146" t="s">
        <v>9</v>
      </c>
      <c r="X1739" s="4" t="s">
        <v>4526</v>
      </c>
      <c r="Y1739" s="14">
        <v>46013</v>
      </c>
      <c r="Z1739" s="112"/>
      <c r="AA1739" s="191">
        <f>IF(RawDataGenPO[[#This Row],[Date Gen PO]]="","",RawDataGenPO[[#This Row],[Date recive bill]]-RawDataGenPO[[#This Row],[Date Gen PO]])</f>
        <v>5</v>
      </c>
      <c r="AB1739" s="192" t="str">
        <f>IF(RawDataGenPO[[#This Row],[GRN-PO date (Day)]]&gt;RawDataGenPO[[#This Row],[Lead time delivery (day)]],"over deliverry","Ontime")</f>
        <v>Ontime</v>
      </c>
      <c r="AC1739" s="195"/>
    </row>
    <row r="1740" spans="1:29" ht="14.25" x14ac:dyDescent="0.25">
      <c r="A1740" s="4">
        <f>ROW()-ROW(RawDataGenPO[[#Headers],[No.]])</f>
        <v>1739</v>
      </c>
      <c r="B1740" s="67" t="s">
        <v>18</v>
      </c>
      <c r="C1740" s="309"/>
      <c r="D1740" s="310"/>
      <c r="E1740" s="310"/>
      <c r="F1740" s="45">
        <v>45994</v>
      </c>
      <c r="G1740" s="4" t="s">
        <v>4350</v>
      </c>
      <c r="H1740" s="4" t="s">
        <v>4479</v>
      </c>
      <c r="I1740" s="155">
        <v>46008</v>
      </c>
      <c r="J1740" s="66"/>
      <c r="K1740" s="153">
        <v>30</v>
      </c>
      <c r="L1740" s="4" t="s">
        <v>1273</v>
      </c>
      <c r="M1740" s="35" t="s">
        <v>187</v>
      </c>
      <c r="N1740" s="35" t="s">
        <v>28</v>
      </c>
      <c r="O1740" s="3">
        <v>11</v>
      </c>
      <c r="P1740" s="39" t="s">
        <v>4362</v>
      </c>
      <c r="Q1740" s="40">
        <v>4</v>
      </c>
      <c r="R1740" s="4" t="s">
        <v>221</v>
      </c>
      <c r="S1740" s="41">
        <f>RawDataGenPO[[#This Row],[Total price]]/RawDataGenPO[[#This Row],[Qty'']]</f>
        <v>135</v>
      </c>
      <c r="T1740" s="46">
        <v>540</v>
      </c>
      <c r="U1740" s="16"/>
      <c r="V1740" s="35" t="s">
        <v>2669</v>
      </c>
      <c r="W1740" s="146" t="s">
        <v>9</v>
      </c>
      <c r="X1740" s="4" t="s">
        <v>4526</v>
      </c>
      <c r="Y1740" s="14">
        <v>46013</v>
      </c>
      <c r="Z1740" s="112"/>
      <c r="AA1740" s="191">
        <f>IF(RawDataGenPO[[#This Row],[Date Gen PO]]="","",RawDataGenPO[[#This Row],[Date recive bill]]-RawDataGenPO[[#This Row],[Date Gen PO]])</f>
        <v>5</v>
      </c>
      <c r="AB1740" s="192" t="str">
        <f>IF(RawDataGenPO[[#This Row],[GRN-PO date (Day)]]&gt;RawDataGenPO[[#This Row],[Lead time delivery (day)]],"over deliverry","Ontime")</f>
        <v>Ontime</v>
      </c>
      <c r="AC1740" s="195"/>
    </row>
    <row r="1741" spans="1:29" ht="14.25" x14ac:dyDescent="0.25">
      <c r="A1741" s="4">
        <f>ROW()-ROW(RawDataGenPO[[#Headers],[No.]])</f>
        <v>1740</v>
      </c>
      <c r="B1741" s="67" t="s">
        <v>18</v>
      </c>
      <c r="C1741" s="309"/>
      <c r="D1741" s="310"/>
      <c r="E1741" s="310"/>
      <c r="F1741" s="45">
        <v>45994</v>
      </c>
      <c r="G1741" s="4" t="s">
        <v>4350</v>
      </c>
      <c r="H1741" s="4" t="s">
        <v>4479</v>
      </c>
      <c r="I1741" s="155">
        <v>46008</v>
      </c>
      <c r="J1741" s="66"/>
      <c r="K1741" s="153">
        <v>30</v>
      </c>
      <c r="L1741" s="4" t="s">
        <v>1273</v>
      </c>
      <c r="M1741" s="35" t="s">
        <v>187</v>
      </c>
      <c r="N1741" s="35" t="s">
        <v>28</v>
      </c>
      <c r="O1741" s="3">
        <v>12</v>
      </c>
      <c r="P1741" s="39" t="s">
        <v>4363</v>
      </c>
      <c r="Q1741" s="40">
        <v>4</v>
      </c>
      <c r="R1741" s="4" t="s">
        <v>221</v>
      </c>
      <c r="S1741" s="41">
        <f>RawDataGenPO[[#This Row],[Total price]]/RawDataGenPO[[#This Row],[Qty'']]</f>
        <v>175</v>
      </c>
      <c r="T1741" s="46">
        <v>700</v>
      </c>
      <c r="U1741" s="16"/>
      <c r="V1741" s="35" t="s">
        <v>2669</v>
      </c>
      <c r="W1741" s="146" t="s">
        <v>9</v>
      </c>
      <c r="X1741" s="4" t="s">
        <v>4526</v>
      </c>
      <c r="Y1741" s="14">
        <v>46013</v>
      </c>
      <c r="Z1741" s="112"/>
      <c r="AA1741" s="191">
        <f>IF(RawDataGenPO[[#This Row],[Date Gen PO]]="","",RawDataGenPO[[#This Row],[Date recive bill]]-RawDataGenPO[[#This Row],[Date Gen PO]])</f>
        <v>5</v>
      </c>
      <c r="AB1741" s="192" t="str">
        <f>IF(RawDataGenPO[[#This Row],[GRN-PO date (Day)]]&gt;RawDataGenPO[[#This Row],[Lead time delivery (day)]],"over deliverry","Ontime")</f>
        <v>Ontime</v>
      </c>
      <c r="AC1741" s="195"/>
    </row>
    <row r="1742" spans="1:29" ht="14.25" x14ac:dyDescent="0.25">
      <c r="A1742" s="4">
        <f>ROW()-ROW(RawDataGenPO[[#Headers],[No.]])</f>
        <v>1741</v>
      </c>
      <c r="B1742" s="67" t="s">
        <v>18</v>
      </c>
      <c r="C1742" s="309"/>
      <c r="D1742" s="310"/>
      <c r="E1742" s="310"/>
      <c r="F1742" s="45">
        <v>45994</v>
      </c>
      <c r="G1742" s="4" t="s">
        <v>4350</v>
      </c>
      <c r="H1742" s="4" t="s">
        <v>4479</v>
      </c>
      <c r="I1742" s="155">
        <v>46008</v>
      </c>
      <c r="J1742" s="66"/>
      <c r="K1742" s="153">
        <v>30</v>
      </c>
      <c r="L1742" s="4" t="s">
        <v>1273</v>
      </c>
      <c r="M1742" s="35" t="s">
        <v>187</v>
      </c>
      <c r="N1742" s="35" t="s">
        <v>28</v>
      </c>
      <c r="O1742" s="3">
        <v>13</v>
      </c>
      <c r="P1742" s="39" t="s">
        <v>4364</v>
      </c>
      <c r="Q1742" s="40">
        <v>2</v>
      </c>
      <c r="R1742" s="4" t="s">
        <v>221</v>
      </c>
      <c r="S1742" s="41">
        <f>RawDataGenPO[[#This Row],[Total price]]/RawDataGenPO[[#This Row],[Qty'']]</f>
        <v>610</v>
      </c>
      <c r="T1742" s="46">
        <v>1220</v>
      </c>
      <c r="U1742" s="16"/>
      <c r="V1742" s="35" t="s">
        <v>2669</v>
      </c>
      <c r="W1742" s="146" t="s">
        <v>9</v>
      </c>
      <c r="X1742" s="4" t="s">
        <v>4526</v>
      </c>
      <c r="Y1742" s="14">
        <v>46013</v>
      </c>
      <c r="Z1742" s="112"/>
      <c r="AA1742" s="191">
        <f>IF(RawDataGenPO[[#This Row],[Date Gen PO]]="","",RawDataGenPO[[#This Row],[Date recive bill]]-RawDataGenPO[[#This Row],[Date Gen PO]])</f>
        <v>5</v>
      </c>
      <c r="AB1742" s="192" t="str">
        <f>IF(RawDataGenPO[[#This Row],[GRN-PO date (Day)]]&gt;RawDataGenPO[[#This Row],[Lead time delivery (day)]],"over deliverry","Ontime")</f>
        <v>Ontime</v>
      </c>
      <c r="AC1742" s="195"/>
    </row>
    <row r="1743" spans="1:29" ht="14.25" x14ac:dyDescent="0.25">
      <c r="A1743" s="4">
        <f>ROW()-ROW(RawDataGenPO[[#Headers],[No.]])</f>
        <v>1742</v>
      </c>
      <c r="B1743" s="67" t="s">
        <v>18</v>
      </c>
      <c r="C1743" s="309"/>
      <c r="D1743" s="310"/>
      <c r="E1743" s="310"/>
      <c r="F1743" s="45">
        <v>45994</v>
      </c>
      <c r="G1743" s="4" t="s">
        <v>4350</v>
      </c>
      <c r="H1743" s="4" t="s">
        <v>4479</v>
      </c>
      <c r="I1743" s="155">
        <v>46008</v>
      </c>
      <c r="J1743" s="66"/>
      <c r="K1743" s="153">
        <v>30</v>
      </c>
      <c r="L1743" s="4" t="s">
        <v>1273</v>
      </c>
      <c r="M1743" s="35" t="s">
        <v>187</v>
      </c>
      <c r="N1743" s="35" t="s">
        <v>28</v>
      </c>
      <c r="O1743" s="3">
        <v>14</v>
      </c>
      <c r="P1743" s="39" t="s">
        <v>4365</v>
      </c>
      <c r="Q1743" s="40">
        <v>2</v>
      </c>
      <c r="R1743" s="4" t="s">
        <v>221</v>
      </c>
      <c r="S1743" s="41">
        <f>RawDataGenPO[[#This Row],[Total price]]/RawDataGenPO[[#This Row],[Qty'']]</f>
        <v>270</v>
      </c>
      <c r="T1743" s="46">
        <v>540</v>
      </c>
      <c r="U1743" s="16"/>
      <c r="V1743" s="35" t="s">
        <v>2669</v>
      </c>
      <c r="W1743" s="146" t="s">
        <v>9</v>
      </c>
      <c r="X1743" s="4" t="s">
        <v>4526</v>
      </c>
      <c r="Y1743" s="14">
        <v>46013</v>
      </c>
      <c r="Z1743" s="112"/>
      <c r="AA1743" s="191">
        <f>IF(RawDataGenPO[[#This Row],[Date Gen PO]]="","",RawDataGenPO[[#This Row],[Date recive bill]]-RawDataGenPO[[#This Row],[Date Gen PO]])</f>
        <v>5</v>
      </c>
      <c r="AB1743" s="192" t="str">
        <f>IF(RawDataGenPO[[#This Row],[GRN-PO date (Day)]]&gt;RawDataGenPO[[#This Row],[Lead time delivery (day)]],"over deliverry","Ontime")</f>
        <v>Ontime</v>
      </c>
      <c r="AC1743" s="195"/>
    </row>
    <row r="1744" spans="1:29" ht="14.25" x14ac:dyDescent="0.25">
      <c r="A1744" s="4">
        <f>ROW()-ROW(RawDataGenPO[[#Headers],[No.]])</f>
        <v>1743</v>
      </c>
      <c r="B1744" s="67" t="s">
        <v>18</v>
      </c>
      <c r="C1744" s="309"/>
      <c r="D1744" s="310"/>
      <c r="E1744" s="310"/>
      <c r="F1744" s="45">
        <v>45994</v>
      </c>
      <c r="G1744" s="4" t="s">
        <v>4350</v>
      </c>
      <c r="H1744" s="4" t="s">
        <v>4479</v>
      </c>
      <c r="I1744" s="155">
        <v>46008</v>
      </c>
      <c r="J1744" s="66"/>
      <c r="K1744" s="153">
        <v>30</v>
      </c>
      <c r="L1744" s="4" t="s">
        <v>1273</v>
      </c>
      <c r="M1744" s="35" t="s">
        <v>187</v>
      </c>
      <c r="N1744" s="35" t="s">
        <v>28</v>
      </c>
      <c r="O1744" s="3">
        <v>15</v>
      </c>
      <c r="P1744" s="39" t="s">
        <v>4366</v>
      </c>
      <c r="Q1744" s="40">
        <v>2</v>
      </c>
      <c r="R1744" s="4" t="s">
        <v>221</v>
      </c>
      <c r="S1744" s="41">
        <f>RawDataGenPO[[#This Row],[Total price]]/RawDataGenPO[[#This Row],[Qty'']]</f>
        <v>435</v>
      </c>
      <c r="T1744" s="46">
        <v>870</v>
      </c>
      <c r="U1744" s="16"/>
      <c r="V1744" s="35" t="s">
        <v>2669</v>
      </c>
      <c r="W1744" s="146" t="s">
        <v>9</v>
      </c>
      <c r="X1744" s="4" t="s">
        <v>4526</v>
      </c>
      <c r="Y1744" s="14">
        <v>46013</v>
      </c>
      <c r="Z1744" s="112"/>
      <c r="AA1744" s="191">
        <f>IF(RawDataGenPO[[#This Row],[Date Gen PO]]="","",RawDataGenPO[[#This Row],[Date recive bill]]-RawDataGenPO[[#This Row],[Date Gen PO]])</f>
        <v>5</v>
      </c>
      <c r="AB1744" s="192" t="str">
        <f>IF(RawDataGenPO[[#This Row],[GRN-PO date (Day)]]&gt;RawDataGenPO[[#This Row],[Lead time delivery (day)]],"over deliverry","Ontime")</f>
        <v>Ontime</v>
      </c>
      <c r="AC1744" s="195"/>
    </row>
    <row r="1745" spans="1:29" ht="14.25" x14ac:dyDescent="0.25">
      <c r="A1745" s="4">
        <f>ROW()-ROW(RawDataGenPO[[#Headers],[No.]])</f>
        <v>1744</v>
      </c>
      <c r="B1745" s="67" t="s">
        <v>18</v>
      </c>
      <c r="C1745" s="309"/>
      <c r="D1745" s="310"/>
      <c r="E1745" s="310"/>
      <c r="F1745" s="45">
        <v>45994</v>
      </c>
      <c r="G1745" s="4" t="s">
        <v>4350</v>
      </c>
      <c r="H1745" s="4" t="s">
        <v>4479</v>
      </c>
      <c r="I1745" s="155">
        <v>46008</v>
      </c>
      <c r="J1745" s="66"/>
      <c r="K1745" s="153">
        <v>30</v>
      </c>
      <c r="L1745" s="4" t="s">
        <v>1273</v>
      </c>
      <c r="M1745" s="35" t="s">
        <v>187</v>
      </c>
      <c r="N1745" s="35" t="s">
        <v>28</v>
      </c>
      <c r="O1745" s="3">
        <v>16</v>
      </c>
      <c r="P1745" s="39" t="s">
        <v>4367</v>
      </c>
      <c r="Q1745" s="40">
        <v>4</v>
      </c>
      <c r="R1745" s="4" t="s">
        <v>221</v>
      </c>
      <c r="S1745" s="41">
        <f>RawDataGenPO[[#This Row],[Total price]]/RawDataGenPO[[#This Row],[Qty'']]</f>
        <v>180</v>
      </c>
      <c r="T1745" s="46">
        <v>720</v>
      </c>
      <c r="U1745" s="16"/>
      <c r="V1745" s="35" t="s">
        <v>2669</v>
      </c>
      <c r="W1745" s="146" t="s">
        <v>9</v>
      </c>
      <c r="X1745" s="4" t="s">
        <v>4526</v>
      </c>
      <c r="Y1745" s="14">
        <v>46013</v>
      </c>
      <c r="Z1745" s="112"/>
      <c r="AA1745" s="191">
        <f>IF(RawDataGenPO[[#This Row],[Date Gen PO]]="","",RawDataGenPO[[#This Row],[Date recive bill]]-RawDataGenPO[[#This Row],[Date Gen PO]])</f>
        <v>5</v>
      </c>
      <c r="AB1745" s="192" t="str">
        <f>IF(RawDataGenPO[[#This Row],[GRN-PO date (Day)]]&gt;RawDataGenPO[[#This Row],[Lead time delivery (day)]],"over deliverry","Ontime")</f>
        <v>Ontime</v>
      </c>
      <c r="AC1745" s="195"/>
    </row>
    <row r="1746" spans="1:29" ht="14.25" x14ac:dyDescent="0.25">
      <c r="A1746" s="4">
        <f>ROW()-ROW(RawDataGenPO[[#Headers],[No.]])</f>
        <v>1745</v>
      </c>
      <c r="B1746" s="67" t="s">
        <v>18</v>
      </c>
      <c r="C1746" s="309"/>
      <c r="D1746" s="310"/>
      <c r="E1746" s="310"/>
      <c r="F1746" s="45">
        <v>45994</v>
      </c>
      <c r="G1746" s="4" t="s">
        <v>4350</v>
      </c>
      <c r="H1746" s="4" t="s">
        <v>4479</v>
      </c>
      <c r="I1746" s="155">
        <v>46008</v>
      </c>
      <c r="J1746" s="66"/>
      <c r="K1746" s="153">
        <v>30</v>
      </c>
      <c r="L1746" s="4" t="s">
        <v>1273</v>
      </c>
      <c r="M1746" s="35" t="s">
        <v>187</v>
      </c>
      <c r="N1746" s="35" t="s">
        <v>28</v>
      </c>
      <c r="O1746" s="3">
        <v>17</v>
      </c>
      <c r="P1746" s="39" t="s">
        <v>4368</v>
      </c>
      <c r="Q1746" s="40">
        <v>10</v>
      </c>
      <c r="R1746" s="4" t="s">
        <v>221</v>
      </c>
      <c r="S1746" s="41">
        <f>RawDataGenPO[[#This Row],[Total price]]/RawDataGenPO[[#This Row],[Qty'']]</f>
        <v>57</v>
      </c>
      <c r="T1746" s="46">
        <v>570</v>
      </c>
      <c r="U1746" s="16"/>
      <c r="V1746" s="35" t="s">
        <v>2669</v>
      </c>
      <c r="W1746" s="146" t="s">
        <v>9</v>
      </c>
      <c r="X1746" s="4" t="s">
        <v>4526</v>
      </c>
      <c r="Y1746" s="14">
        <v>46013</v>
      </c>
      <c r="Z1746" s="112"/>
      <c r="AA1746" s="191">
        <f>IF(RawDataGenPO[[#This Row],[Date Gen PO]]="","",RawDataGenPO[[#This Row],[Date recive bill]]-RawDataGenPO[[#This Row],[Date Gen PO]])</f>
        <v>5</v>
      </c>
      <c r="AB1746" s="192" t="str">
        <f>IF(RawDataGenPO[[#This Row],[GRN-PO date (Day)]]&gt;RawDataGenPO[[#This Row],[Lead time delivery (day)]],"over deliverry","Ontime")</f>
        <v>Ontime</v>
      </c>
      <c r="AC1746" s="195"/>
    </row>
    <row r="1747" spans="1:29" ht="14.25" x14ac:dyDescent="0.25">
      <c r="A1747" s="4">
        <f>ROW()-ROW(RawDataGenPO[[#Headers],[No.]])</f>
        <v>1746</v>
      </c>
      <c r="B1747" s="67" t="s">
        <v>18</v>
      </c>
      <c r="C1747" s="309"/>
      <c r="D1747" s="310"/>
      <c r="E1747" s="310"/>
      <c r="F1747" s="45">
        <v>45994</v>
      </c>
      <c r="G1747" s="4" t="s">
        <v>4369</v>
      </c>
      <c r="H1747" s="4" t="s">
        <v>4480</v>
      </c>
      <c r="I1747" s="155">
        <v>46008</v>
      </c>
      <c r="J1747" s="66"/>
      <c r="K1747" s="153">
        <v>30</v>
      </c>
      <c r="L1747" s="4" t="s">
        <v>1273</v>
      </c>
      <c r="M1747" s="35" t="s">
        <v>187</v>
      </c>
      <c r="N1747" s="35" t="s">
        <v>28</v>
      </c>
      <c r="O1747" s="3">
        <v>1</v>
      </c>
      <c r="P1747" s="39" t="s">
        <v>4370</v>
      </c>
      <c r="Q1747" s="40">
        <v>2</v>
      </c>
      <c r="R1747" s="4" t="s">
        <v>2485</v>
      </c>
      <c r="S1747" s="41">
        <f>RawDataGenPO[[#This Row],[Total price]]/RawDataGenPO[[#This Row],[Qty'']]</f>
        <v>630</v>
      </c>
      <c r="T1747" s="46">
        <v>1260</v>
      </c>
      <c r="U1747" s="16"/>
      <c r="V1747" s="35" t="s">
        <v>2669</v>
      </c>
      <c r="W1747" s="146" t="s">
        <v>9</v>
      </c>
      <c r="X1747" s="4" t="s">
        <v>4527</v>
      </c>
      <c r="Y1747" s="14">
        <v>46013</v>
      </c>
      <c r="Z1747" s="112"/>
      <c r="AA1747" s="191">
        <f>IF(RawDataGenPO[[#This Row],[Date Gen PO]]="","",RawDataGenPO[[#This Row],[Date recive bill]]-RawDataGenPO[[#This Row],[Date Gen PO]])</f>
        <v>5</v>
      </c>
      <c r="AB1747" s="192" t="str">
        <f>IF(RawDataGenPO[[#This Row],[GRN-PO date (Day)]]&gt;RawDataGenPO[[#This Row],[Lead time delivery (day)]],"over deliverry","Ontime")</f>
        <v>Ontime</v>
      </c>
      <c r="AC1747" s="195"/>
    </row>
    <row r="1748" spans="1:29" ht="14.25" x14ac:dyDescent="0.25">
      <c r="A1748" s="4">
        <f>ROW()-ROW(RawDataGenPO[[#Headers],[No.]])</f>
        <v>1747</v>
      </c>
      <c r="B1748" s="67" t="s">
        <v>18</v>
      </c>
      <c r="C1748" s="309"/>
      <c r="D1748" s="310"/>
      <c r="E1748" s="310"/>
      <c r="F1748" s="45">
        <v>45994</v>
      </c>
      <c r="G1748" s="4" t="s">
        <v>4369</v>
      </c>
      <c r="H1748" s="4" t="s">
        <v>4480</v>
      </c>
      <c r="I1748" s="155">
        <v>46008</v>
      </c>
      <c r="J1748" s="66"/>
      <c r="K1748" s="153">
        <v>30</v>
      </c>
      <c r="L1748" s="4" t="s">
        <v>1273</v>
      </c>
      <c r="M1748" s="35" t="s">
        <v>187</v>
      </c>
      <c r="N1748" s="35" t="s">
        <v>28</v>
      </c>
      <c r="O1748" s="3">
        <v>2</v>
      </c>
      <c r="P1748" s="39" t="s">
        <v>4371</v>
      </c>
      <c r="Q1748" s="40">
        <v>40</v>
      </c>
      <c r="R1748" s="4" t="s">
        <v>221</v>
      </c>
      <c r="S1748" s="41">
        <f>RawDataGenPO[[#This Row],[Total price]]/RawDataGenPO[[#This Row],[Qty'']]</f>
        <v>15</v>
      </c>
      <c r="T1748" s="46">
        <v>600</v>
      </c>
      <c r="U1748" s="16"/>
      <c r="V1748" s="35" t="s">
        <v>2669</v>
      </c>
      <c r="W1748" s="146" t="s">
        <v>9</v>
      </c>
      <c r="X1748" s="4" t="s">
        <v>4527</v>
      </c>
      <c r="Y1748" s="14">
        <v>46013</v>
      </c>
      <c r="Z1748" s="112"/>
      <c r="AA1748" s="191">
        <f>IF(RawDataGenPO[[#This Row],[Date Gen PO]]="","",RawDataGenPO[[#This Row],[Date recive bill]]-RawDataGenPO[[#This Row],[Date Gen PO]])</f>
        <v>5</v>
      </c>
      <c r="AB1748" s="192" t="str">
        <f>IF(RawDataGenPO[[#This Row],[GRN-PO date (Day)]]&gt;RawDataGenPO[[#This Row],[Lead time delivery (day)]],"over deliverry","Ontime")</f>
        <v>Ontime</v>
      </c>
      <c r="AC1748" s="195"/>
    </row>
    <row r="1749" spans="1:29" ht="14.25" x14ac:dyDescent="0.25">
      <c r="A1749" s="4">
        <f>ROW()-ROW(RawDataGenPO[[#Headers],[No.]])</f>
        <v>1748</v>
      </c>
      <c r="B1749" s="67" t="s">
        <v>18</v>
      </c>
      <c r="C1749" s="309"/>
      <c r="D1749" s="310"/>
      <c r="E1749" s="310"/>
      <c r="F1749" s="45">
        <v>45994</v>
      </c>
      <c r="G1749" s="4" t="s">
        <v>4369</v>
      </c>
      <c r="H1749" s="4" t="s">
        <v>4480</v>
      </c>
      <c r="I1749" s="155">
        <v>46008</v>
      </c>
      <c r="J1749" s="66"/>
      <c r="K1749" s="153">
        <v>30</v>
      </c>
      <c r="L1749" s="4" t="s">
        <v>1273</v>
      </c>
      <c r="M1749" s="35" t="s">
        <v>187</v>
      </c>
      <c r="N1749" s="35" t="s">
        <v>28</v>
      </c>
      <c r="O1749" s="3">
        <v>3</v>
      </c>
      <c r="P1749" s="39" t="s">
        <v>4372</v>
      </c>
      <c r="Q1749" s="40">
        <v>40</v>
      </c>
      <c r="R1749" s="4" t="s">
        <v>221</v>
      </c>
      <c r="S1749" s="41">
        <f>RawDataGenPO[[#This Row],[Total price]]/RawDataGenPO[[#This Row],[Qty'']]</f>
        <v>18</v>
      </c>
      <c r="T1749" s="46">
        <v>720</v>
      </c>
      <c r="U1749" s="16"/>
      <c r="V1749" s="35" t="s">
        <v>2669</v>
      </c>
      <c r="W1749" s="146" t="s">
        <v>9</v>
      </c>
      <c r="X1749" s="4" t="s">
        <v>4527</v>
      </c>
      <c r="Y1749" s="14">
        <v>46013</v>
      </c>
      <c r="Z1749" s="112"/>
      <c r="AA1749" s="191">
        <f>IF(RawDataGenPO[[#This Row],[Date Gen PO]]="","",RawDataGenPO[[#This Row],[Date recive bill]]-RawDataGenPO[[#This Row],[Date Gen PO]])</f>
        <v>5</v>
      </c>
      <c r="AB1749" s="192" t="str">
        <f>IF(RawDataGenPO[[#This Row],[GRN-PO date (Day)]]&gt;RawDataGenPO[[#This Row],[Lead time delivery (day)]],"over deliverry","Ontime")</f>
        <v>Ontime</v>
      </c>
      <c r="AC1749" s="195"/>
    </row>
    <row r="1750" spans="1:29" ht="14.25" x14ac:dyDescent="0.25">
      <c r="A1750" s="4">
        <f>ROW()-ROW(RawDataGenPO[[#Headers],[No.]])</f>
        <v>1749</v>
      </c>
      <c r="B1750" s="67" t="s">
        <v>18</v>
      </c>
      <c r="C1750" s="309"/>
      <c r="D1750" s="310"/>
      <c r="E1750" s="310"/>
      <c r="F1750" s="45">
        <v>45994</v>
      </c>
      <c r="G1750" s="4" t="s">
        <v>4369</v>
      </c>
      <c r="H1750" s="4" t="s">
        <v>4480</v>
      </c>
      <c r="I1750" s="155">
        <v>46008</v>
      </c>
      <c r="J1750" s="66"/>
      <c r="K1750" s="153">
        <v>30</v>
      </c>
      <c r="L1750" s="4" t="s">
        <v>1273</v>
      </c>
      <c r="M1750" s="35" t="s">
        <v>187</v>
      </c>
      <c r="N1750" s="35" t="s">
        <v>28</v>
      </c>
      <c r="O1750" s="3">
        <v>4</v>
      </c>
      <c r="P1750" s="39" t="s">
        <v>4373</v>
      </c>
      <c r="Q1750" s="40">
        <v>40</v>
      </c>
      <c r="R1750" s="4" t="s">
        <v>221</v>
      </c>
      <c r="S1750" s="41">
        <f>RawDataGenPO[[#This Row],[Total price]]/RawDataGenPO[[#This Row],[Qty'']]</f>
        <v>5</v>
      </c>
      <c r="T1750" s="46">
        <v>200</v>
      </c>
      <c r="U1750" s="16"/>
      <c r="V1750" s="35" t="s">
        <v>2669</v>
      </c>
      <c r="W1750" s="146" t="s">
        <v>9</v>
      </c>
      <c r="X1750" s="4" t="s">
        <v>4527</v>
      </c>
      <c r="Y1750" s="14">
        <v>46013</v>
      </c>
      <c r="Z1750" s="112"/>
      <c r="AA1750" s="191">
        <f>IF(RawDataGenPO[[#This Row],[Date Gen PO]]="","",RawDataGenPO[[#This Row],[Date recive bill]]-RawDataGenPO[[#This Row],[Date Gen PO]])</f>
        <v>5</v>
      </c>
      <c r="AB1750" s="192" t="str">
        <f>IF(RawDataGenPO[[#This Row],[GRN-PO date (Day)]]&gt;RawDataGenPO[[#This Row],[Lead time delivery (day)]],"over deliverry","Ontime")</f>
        <v>Ontime</v>
      </c>
      <c r="AC1750" s="195"/>
    </row>
    <row r="1751" spans="1:29" ht="14.25" x14ac:dyDescent="0.25">
      <c r="A1751" s="4">
        <f>ROW()-ROW(RawDataGenPO[[#Headers],[No.]])</f>
        <v>1750</v>
      </c>
      <c r="B1751" s="67" t="s">
        <v>18</v>
      </c>
      <c r="C1751" s="309"/>
      <c r="D1751" s="310"/>
      <c r="E1751" s="310"/>
      <c r="F1751" s="45">
        <v>45994</v>
      </c>
      <c r="G1751" s="4" t="s">
        <v>4369</v>
      </c>
      <c r="H1751" s="4" t="s">
        <v>4480</v>
      </c>
      <c r="I1751" s="155">
        <v>46008</v>
      </c>
      <c r="J1751" s="66"/>
      <c r="K1751" s="153">
        <v>30</v>
      </c>
      <c r="L1751" s="4" t="s">
        <v>1273</v>
      </c>
      <c r="M1751" s="35" t="s">
        <v>187</v>
      </c>
      <c r="N1751" s="35" t="s">
        <v>28</v>
      </c>
      <c r="O1751" s="3">
        <v>5</v>
      </c>
      <c r="P1751" s="39" t="s">
        <v>4374</v>
      </c>
      <c r="Q1751" s="40">
        <v>40</v>
      </c>
      <c r="R1751" s="4" t="s">
        <v>221</v>
      </c>
      <c r="S1751" s="41">
        <f>RawDataGenPO[[#This Row],[Total price]]/RawDataGenPO[[#This Row],[Qty'']]</f>
        <v>6</v>
      </c>
      <c r="T1751" s="46">
        <v>240</v>
      </c>
      <c r="U1751" s="16"/>
      <c r="V1751" s="35" t="s">
        <v>2669</v>
      </c>
      <c r="W1751" s="146" t="s">
        <v>9</v>
      </c>
      <c r="X1751" s="4" t="s">
        <v>4527</v>
      </c>
      <c r="Y1751" s="14">
        <v>46013</v>
      </c>
      <c r="Z1751" s="112"/>
      <c r="AA1751" s="191">
        <f>IF(RawDataGenPO[[#This Row],[Date Gen PO]]="","",RawDataGenPO[[#This Row],[Date recive bill]]-RawDataGenPO[[#This Row],[Date Gen PO]])</f>
        <v>5</v>
      </c>
      <c r="AB1751" s="192" t="str">
        <f>IF(RawDataGenPO[[#This Row],[GRN-PO date (Day)]]&gt;RawDataGenPO[[#This Row],[Lead time delivery (day)]],"over deliverry","Ontime")</f>
        <v>Ontime</v>
      </c>
      <c r="AC1751" s="195"/>
    </row>
    <row r="1752" spans="1:29" ht="14.25" x14ac:dyDescent="0.25">
      <c r="A1752" s="4">
        <f>ROW()-ROW(RawDataGenPO[[#Headers],[No.]])</f>
        <v>1751</v>
      </c>
      <c r="B1752" s="67" t="s">
        <v>18</v>
      </c>
      <c r="C1752" s="309"/>
      <c r="D1752" s="310"/>
      <c r="E1752" s="310"/>
      <c r="F1752" s="45">
        <v>45994</v>
      </c>
      <c r="G1752" s="4" t="s">
        <v>4369</v>
      </c>
      <c r="H1752" s="4" t="s">
        <v>4480</v>
      </c>
      <c r="I1752" s="155">
        <v>46008</v>
      </c>
      <c r="J1752" s="66"/>
      <c r="K1752" s="153">
        <v>30</v>
      </c>
      <c r="L1752" s="4" t="s">
        <v>1273</v>
      </c>
      <c r="M1752" s="35" t="s">
        <v>187</v>
      </c>
      <c r="N1752" s="35" t="s">
        <v>28</v>
      </c>
      <c r="O1752" s="3">
        <v>6</v>
      </c>
      <c r="P1752" s="39" t="s">
        <v>4375</v>
      </c>
      <c r="Q1752" s="40">
        <v>40</v>
      </c>
      <c r="R1752" s="4" t="s">
        <v>221</v>
      </c>
      <c r="S1752" s="41">
        <f>RawDataGenPO[[#This Row],[Total price]]/RawDataGenPO[[#This Row],[Qty'']]</f>
        <v>6</v>
      </c>
      <c r="T1752" s="46">
        <v>240</v>
      </c>
      <c r="U1752" s="16"/>
      <c r="V1752" s="35" t="s">
        <v>2669</v>
      </c>
      <c r="W1752" s="146" t="s">
        <v>9</v>
      </c>
      <c r="X1752" s="4" t="s">
        <v>4527</v>
      </c>
      <c r="Y1752" s="14">
        <v>46013</v>
      </c>
      <c r="Z1752" s="112"/>
      <c r="AA1752" s="191">
        <f>IF(RawDataGenPO[[#This Row],[Date Gen PO]]="","",RawDataGenPO[[#This Row],[Date recive bill]]-RawDataGenPO[[#This Row],[Date Gen PO]])</f>
        <v>5</v>
      </c>
      <c r="AB1752" s="192" t="str">
        <f>IF(RawDataGenPO[[#This Row],[GRN-PO date (Day)]]&gt;RawDataGenPO[[#This Row],[Lead time delivery (day)]],"over deliverry","Ontime")</f>
        <v>Ontime</v>
      </c>
      <c r="AC1752" s="195"/>
    </row>
    <row r="1753" spans="1:29" ht="14.25" x14ac:dyDescent="0.25">
      <c r="A1753" s="4">
        <f>ROW()-ROW(RawDataGenPO[[#Headers],[No.]])</f>
        <v>1752</v>
      </c>
      <c r="B1753" s="67" t="s">
        <v>18</v>
      </c>
      <c r="C1753" s="309"/>
      <c r="D1753" s="310"/>
      <c r="E1753" s="310"/>
      <c r="F1753" s="45">
        <v>45994</v>
      </c>
      <c r="G1753" s="4" t="s">
        <v>4369</v>
      </c>
      <c r="H1753" s="4" t="s">
        <v>4480</v>
      </c>
      <c r="I1753" s="155">
        <v>46008</v>
      </c>
      <c r="J1753" s="66"/>
      <c r="K1753" s="153">
        <v>30</v>
      </c>
      <c r="L1753" s="4" t="s">
        <v>1273</v>
      </c>
      <c r="M1753" s="35" t="s">
        <v>187</v>
      </c>
      <c r="N1753" s="35" t="s">
        <v>28</v>
      </c>
      <c r="O1753" s="3">
        <v>7</v>
      </c>
      <c r="P1753" s="39" t="s">
        <v>4376</v>
      </c>
      <c r="Q1753" s="40">
        <v>40</v>
      </c>
      <c r="R1753" s="4" t="s">
        <v>221</v>
      </c>
      <c r="S1753" s="41">
        <f>RawDataGenPO[[#This Row],[Total price]]/RawDataGenPO[[#This Row],[Qty'']]</f>
        <v>7</v>
      </c>
      <c r="T1753" s="46">
        <v>280</v>
      </c>
      <c r="U1753" s="16"/>
      <c r="V1753" s="35" t="s">
        <v>2669</v>
      </c>
      <c r="W1753" s="146" t="s">
        <v>9</v>
      </c>
      <c r="X1753" s="4" t="s">
        <v>4527</v>
      </c>
      <c r="Y1753" s="14">
        <v>46013</v>
      </c>
      <c r="Z1753" s="112"/>
      <c r="AA1753" s="191">
        <f>IF(RawDataGenPO[[#This Row],[Date Gen PO]]="","",RawDataGenPO[[#This Row],[Date recive bill]]-RawDataGenPO[[#This Row],[Date Gen PO]])</f>
        <v>5</v>
      </c>
      <c r="AB1753" s="192" t="str">
        <f>IF(RawDataGenPO[[#This Row],[GRN-PO date (Day)]]&gt;RawDataGenPO[[#This Row],[Lead time delivery (day)]],"over deliverry","Ontime")</f>
        <v>Ontime</v>
      </c>
      <c r="AC1753" s="195"/>
    </row>
    <row r="1754" spans="1:29" ht="14.25" x14ac:dyDescent="0.25">
      <c r="A1754" s="4">
        <f>ROW()-ROW(RawDataGenPO[[#Headers],[No.]])</f>
        <v>1753</v>
      </c>
      <c r="B1754" s="67" t="s">
        <v>18</v>
      </c>
      <c r="C1754" s="309"/>
      <c r="D1754" s="310"/>
      <c r="E1754" s="310"/>
      <c r="F1754" s="45">
        <v>45994</v>
      </c>
      <c r="G1754" s="4" t="s">
        <v>4369</v>
      </c>
      <c r="H1754" s="4" t="s">
        <v>4480</v>
      </c>
      <c r="I1754" s="155">
        <v>46008</v>
      </c>
      <c r="J1754" s="66"/>
      <c r="K1754" s="153">
        <v>30</v>
      </c>
      <c r="L1754" s="4" t="s">
        <v>1273</v>
      </c>
      <c r="M1754" s="35" t="s">
        <v>187</v>
      </c>
      <c r="N1754" s="35" t="s">
        <v>28</v>
      </c>
      <c r="O1754" s="3">
        <v>8</v>
      </c>
      <c r="P1754" s="39" t="s">
        <v>4377</v>
      </c>
      <c r="Q1754" s="40">
        <v>40</v>
      </c>
      <c r="R1754" s="4" t="s">
        <v>221</v>
      </c>
      <c r="S1754" s="41">
        <f>RawDataGenPO[[#This Row],[Total price]]/RawDataGenPO[[#This Row],[Qty'']]</f>
        <v>18</v>
      </c>
      <c r="T1754" s="46">
        <v>720</v>
      </c>
      <c r="U1754" s="16"/>
      <c r="V1754" s="35" t="s">
        <v>2669</v>
      </c>
      <c r="W1754" s="146" t="s">
        <v>9</v>
      </c>
      <c r="X1754" s="4" t="s">
        <v>4527</v>
      </c>
      <c r="Y1754" s="14">
        <v>46013</v>
      </c>
      <c r="Z1754" s="112"/>
      <c r="AA1754" s="191">
        <f>IF(RawDataGenPO[[#This Row],[Date Gen PO]]="","",RawDataGenPO[[#This Row],[Date recive bill]]-RawDataGenPO[[#This Row],[Date Gen PO]])</f>
        <v>5</v>
      </c>
      <c r="AB1754" s="192" t="str">
        <f>IF(RawDataGenPO[[#This Row],[GRN-PO date (Day)]]&gt;RawDataGenPO[[#This Row],[Lead time delivery (day)]],"over deliverry","Ontime")</f>
        <v>Ontime</v>
      </c>
      <c r="AC1754" s="195"/>
    </row>
    <row r="1755" spans="1:29" ht="14.25" x14ac:dyDescent="0.25">
      <c r="A1755" s="4">
        <f>ROW()-ROW(RawDataGenPO[[#Headers],[No.]])</f>
        <v>1754</v>
      </c>
      <c r="B1755" s="67" t="s">
        <v>18</v>
      </c>
      <c r="C1755" s="309"/>
      <c r="D1755" s="310"/>
      <c r="E1755" s="310"/>
      <c r="F1755" s="45">
        <v>45994</v>
      </c>
      <c r="G1755" s="4" t="s">
        <v>4369</v>
      </c>
      <c r="H1755" s="4" t="s">
        <v>4480</v>
      </c>
      <c r="I1755" s="155">
        <v>46008</v>
      </c>
      <c r="J1755" s="66"/>
      <c r="K1755" s="153">
        <v>30</v>
      </c>
      <c r="L1755" s="4" t="s">
        <v>1273</v>
      </c>
      <c r="M1755" s="35" t="s">
        <v>187</v>
      </c>
      <c r="N1755" s="35" t="s">
        <v>28</v>
      </c>
      <c r="O1755" s="3">
        <v>9</v>
      </c>
      <c r="P1755" s="39" t="s">
        <v>4378</v>
      </c>
      <c r="Q1755" s="40">
        <v>40</v>
      </c>
      <c r="R1755" s="4" t="s">
        <v>221</v>
      </c>
      <c r="S1755" s="41">
        <f>RawDataGenPO[[#This Row],[Total price]]/RawDataGenPO[[#This Row],[Qty'']]</f>
        <v>21</v>
      </c>
      <c r="T1755" s="46">
        <v>840</v>
      </c>
      <c r="U1755" s="16"/>
      <c r="V1755" s="35" t="s">
        <v>2669</v>
      </c>
      <c r="W1755" s="146" t="s">
        <v>9</v>
      </c>
      <c r="X1755" s="4" t="s">
        <v>4527</v>
      </c>
      <c r="Y1755" s="14">
        <v>46013</v>
      </c>
      <c r="Z1755" s="112"/>
      <c r="AA1755" s="191">
        <f>IF(RawDataGenPO[[#This Row],[Date Gen PO]]="","",RawDataGenPO[[#This Row],[Date recive bill]]-RawDataGenPO[[#This Row],[Date Gen PO]])</f>
        <v>5</v>
      </c>
      <c r="AB1755" s="192" t="str">
        <f>IF(RawDataGenPO[[#This Row],[GRN-PO date (Day)]]&gt;RawDataGenPO[[#This Row],[Lead time delivery (day)]],"over deliverry","Ontime")</f>
        <v>Ontime</v>
      </c>
      <c r="AC1755" s="195"/>
    </row>
    <row r="1756" spans="1:29" ht="14.25" x14ac:dyDescent="0.25">
      <c r="A1756" s="4">
        <f>ROW()-ROW(RawDataGenPO[[#Headers],[No.]])</f>
        <v>1755</v>
      </c>
      <c r="B1756" s="67" t="s">
        <v>18</v>
      </c>
      <c r="C1756" s="309"/>
      <c r="D1756" s="310"/>
      <c r="E1756" s="310"/>
      <c r="F1756" s="45">
        <v>45994</v>
      </c>
      <c r="G1756" s="4" t="s">
        <v>4369</v>
      </c>
      <c r="H1756" s="4" t="s">
        <v>4480</v>
      </c>
      <c r="I1756" s="155">
        <v>46008</v>
      </c>
      <c r="J1756" s="66"/>
      <c r="K1756" s="153">
        <v>30</v>
      </c>
      <c r="L1756" s="4" t="s">
        <v>1273</v>
      </c>
      <c r="M1756" s="35" t="s">
        <v>187</v>
      </c>
      <c r="N1756" s="35" t="s">
        <v>28</v>
      </c>
      <c r="O1756" s="3">
        <v>10</v>
      </c>
      <c r="P1756" s="39" t="s">
        <v>4379</v>
      </c>
      <c r="Q1756" s="40">
        <v>40</v>
      </c>
      <c r="R1756" s="4" t="s">
        <v>221</v>
      </c>
      <c r="S1756" s="41">
        <f>RawDataGenPO[[#This Row],[Total price]]/RawDataGenPO[[#This Row],[Qty'']]</f>
        <v>27</v>
      </c>
      <c r="T1756" s="46">
        <v>1080</v>
      </c>
      <c r="U1756" s="16"/>
      <c r="V1756" s="35" t="s">
        <v>2669</v>
      </c>
      <c r="W1756" s="146" t="s">
        <v>9</v>
      </c>
      <c r="X1756" s="4" t="s">
        <v>4527</v>
      </c>
      <c r="Y1756" s="14">
        <v>46013</v>
      </c>
      <c r="Z1756" s="112"/>
      <c r="AA1756" s="191">
        <f>IF(RawDataGenPO[[#This Row],[Date Gen PO]]="","",RawDataGenPO[[#This Row],[Date recive bill]]-RawDataGenPO[[#This Row],[Date Gen PO]])</f>
        <v>5</v>
      </c>
      <c r="AB1756" s="192" t="str">
        <f>IF(RawDataGenPO[[#This Row],[GRN-PO date (Day)]]&gt;RawDataGenPO[[#This Row],[Lead time delivery (day)]],"over deliverry","Ontime")</f>
        <v>Ontime</v>
      </c>
      <c r="AC1756" s="195"/>
    </row>
    <row r="1757" spans="1:29" ht="14.25" x14ac:dyDescent="0.25">
      <c r="A1757" s="4">
        <f>ROW()-ROW(RawDataGenPO[[#Headers],[No.]])</f>
        <v>1756</v>
      </c>
      <c r="B1757" s="67" t="s">
        <v>18</v>
      </c>
      <c r="C1757" s="309"/>
      <c r="D1757" s="310"/>
      <c r="E1757" s="310"/>
      <c r="F1757" s="45">
        <v>45994</v>
      </c>
      <c r="G1757" s="4" t="s">
        <v>4369</v>
      </c>
      <c r="H1757" s="4" t="s">
        <v>4480</v>
      </c>
      <c r="I1757" s="155">
        <v>46008</v>
      </c>
      <c r="J1757" s="66"/>
      <c r="K1757" s="153">
        <v>30</v>
      </c>
      <c r="L1757" s="4" t="s">
        <v>1273</v>
      </c>
      <c r="M1757" s="35" t="s">
        <v>187</v>
      </c>
      <c r="N1757" s="35" t="s">
        <v>28</v>
      </c>
      <c r="O1757" s="3">
        <v>11</v>
      </c>
      <c r="P1757" s="39" t="s">
        <v>4380</v>
      </c>
      <c r="Q1757" s="40">
        <v>40</v>
      </c>
      <c r="R1757" s="4" t="s">
        <v>221</v>
      </c>
      <c r="S1757" s="41">
        <f>RawDataGenPO[[#This Row],[Total price]]/RawDataGenPO[[#This Row],[Qty'']]</f>
        <v>27</v>
      </c>
      <c r="T1757" s="46">
        <v>1080</v>
      </c>
      <c r="U1757" s="16"/>
      <c r="V1757" s="35" t="s">
        <v>2669</v>
      </c>
      <c r="W1757" s="146" t="s">
        <v>9</v>
      </c>
      <c r="X1757" s="4" t="s">
        <v>4527</v>
      </c>
      <c r="Y1757" s="14">
        <v>46013</v>
      </c>
      <c r="Z1757" s="112"/>
      <c r="AA1757" s="191">
        <f>IF(RawDataGenPO[[#This Row],[Date Gen PO]]="","",RawDataGenPO[[#This Row],[Date recive bill]]-RawDataGenPO[[#This Row],[Date Gen PO]])</f>
        <v>5</v>
      </c>
      <c r="AB1757" s="192" t="str">
        <f>IF(RawDataGenPO[[#This Row],[GRN-PO date (Day)]]&gt;RawDataGenPO[[#This Row],[Lead time delivery (day)]],"over deliverry","Ontime")</f>
        <v>Ontime</v>
      </c>
      <c r="AC1757" s="195"/>
    </row>
    <row r="1758" spans="1:29" ht="14.25" x14ac:dyDescent="0.25">
      <c r="A1758" s="4">
        <f>ROW()-ROW(RawDataGenPO[[#Headers],[No.]])</f>
        <v>1757</v>
      </c>
      <c r="B1758" s="67" t="s">
        <v>18</v>
      </c>
      <c r="C1758" s="309"/>
      <c r="D1758" s="310"/>
      <c r="E1758" s="310"/>
      <c r="F1758" s="45">
        <v>45994</v>
      </c>
      <c r="G1758" s="4" t="s">
        <v>4381</v>
      </c>
      <c r="H1758" s="4" t="s">
        <v>4481</v>
      </c>
      <c r="I1758" s="155">
        <v>46008</v>
      </c>
      <c r="J1758" s="66"/>
      <c r="K1758" s="153">
        <v>60</v>
      </c>
      <c r="L1758" s="66" t="s">
        <v>193</v>
      </c>
      <c r="M1758" s="35" t="s">
        <v>128</v>
      </c>
      <c r="N1758" s="35" t="s">
        <v>23</v>
      </c>
      <c r="O1758" s="3">
        <v>1</v>
      </c>
      <c r="P1758" s="39" t="s">
        <v>4382</v>
      </c>
      <c r="Q1758" s="40">
        <v>1</v>
      </c>
      <c r="R1758" s="4" t="s">
        <v>221</v>
      </c>
      <c r="S1758" s="41">
        <f>RawDataGenPO[[#This Row],[Total price]]/RawDataGenPO[[#This Row],[Qty'']]</f>
        <v>1900</v>
      </c>
      <c r="T1758" s="46">
        <v>1900</v>
      </c>
      <c r="U1758" s="16"/>
      <c r="V1758" s="35" t="s">
        <v>1687</v>
      </c>
      <c r="W1758" s="146" t="s">
        <v>9</v>
      </c>
      <c r="X1758" s="4" t="s">
        <v>4684</v>
      </c>
      <c r="Y1758" s="14">
        <v>46055</v>
      </c>
      <c r="Z1758" s="112"/>
      <c r="AA1758" s="191">
        <f>IF(RawDataGenPO[[#This Row],[Date Gen PO]]="","",RawDataGenPO[[#This Row],[Date recive bill]]-RawDataGenPO[[#This Row],[Date Gen PO]])</f>
        <v>47</v>
      </c>
      <c r="AB1758" s="192" t="str">
        <f>IF(RawDataGenPO[[#This Row],[GRN-PO date (Day)]]&gt;RawDataGenPO[[#This Row],[Lead time delivery (day)]],"over deliverry","Ontime")</f>
        <v>Ontime</v>
      </c>
      <c r="AC1758" s="195"/>
    </row>
    <row r="1759" spans="1:29" ht="14.25" x14ac:dyDescent="0.25">
      <c r="A1759" s="4">
        <f>ROW()-ROW(RawDataGenPO[[#Headers],[No.]])</f>
        <v>1758</v>
      </c>
      <c r="B1759" s="67" t="s">
        <v>18</v>
      </c>
      <c r="C1759" s="309"/>
      <c r="D1759" s="310"/>
      <c r="E1759" s="310"/>
      <c r="F1759" s="45">
        <v>45994</v>
      </c>
      <c r="G1759" s="4" t="s">
        <v>4383</v>
      </c>
      <c r="H1759" s="4" t="s">
        <v>4482</v>
      </c>
      <c r="I1759" s="155">
        <v>46007</v>
      </c>
      <c r="J1759" s="66"/>
      <c r="K1759" s="153">
        <v>60</v>
      </c>
      <c r="L1759" s="66" t="s">
        <v>193</v>
      </c>
      <c r="M1759" s="35" t="s">
        <v>128</v>
      </c>
      <c r="N1759" s="35" t="s">
        <v>49</v>
      </c>
      <c r="O1759" s="3">
        <v>1</v>
      </c>
      <c r="P1759" s="39" t="s">
        <v>4384</v>
      </c>
      <c r="Q1759" s="40">
        <v>2</v>
      </c>
      <c r="R1759" s="4" t="s">
        <v>3436</v>
      </c>
      <c r="S1759" s="41">
        <f>RawDataGenPO[[#This Row],[Total price]]/RawDataGenPO[[#This Row],[Qty'']]</f>
        <v>9000</v>
      </c>
      <c r="T1759" s="46">
        <v>18000</v>
      </c>
      <c r="U1759" s="16"/>
      <c r="V1759" s="35" t="s">
        <v>2834</v>
      </c>
      <c r="W1759" s="146" t="s">
        <v>10</v>
      </c>
      <c r="Z1759" s="112"/>
      <c r="AA1759" s="191">
        <f>IF(RawDataGenPO[[#This Row],[Date Gen PO]]="","",RawDataGenPO[[#This Row],[Date recive bill]]-RawDataGenPO[[#This Row],[Date Gen PO]])</f>
        <v>-46007</v>
      </c>
      <c r="AB1759" s="192" t="str">
        <f>IF(RawDataGenPO[[#This Row],[GRN-PO date (Day)]]&gt;RawDataGenPO[[#This Row],[Lead time delivery (day)]],"over deliverry","Ontime")</f>
        <v>Ontime</v>
      </c>
      <c r="AC1759" s="195"/>
    </row>
    <row r="1760" spans="1:29" ht="14.25" x14ac:dyDescent="0.25">
      <c r="A1760" s="4">
        <f>ROW()-ROW(RawDataGenPO[[#Headers],[No.]])</f>
        <v>1759</v>
      </c>
      <c r="B1760" s="67" t="s">
        <v>18</v>
      </c>
      <c r="C1760" s="309"/>
      <c r="D1760" s="310"/>
      <c r="E1760" s="310"/>
      <c r="F1760" s="45">
        <v>45994</v>
      </c>
      <c r="G1760" s="4" t="s">
        <v>4383</v>
      </c>
      <c r="H1760" s="4" t="s">
        <v>4482</v>
      </c>
      <c r="I1760" s="155">
        <v>46007</v>
      </c>
      <c r="J1760" s="66"/>
      <c r="K1760" s="153">
        <v>60</v>
      </c>
      <c r="L1760" s="66" t="s">
        <v>193</v>
      </c>
      <c r="M1760" s="35" t="s">
        <v>128</v>
      </c>
      <c r="N1760" s="35" t="s">
        <v>3722</v>
      </c>
      <c r="O1760" s="3">
        <v>2</v>
      </c>
      <c r="P1760" s="39" t="s">
        <v>4386</v>
      </c>
      <c r="Q1760" s="40">
        <v>1</v>
      </c>
      <c r="R1760" s="4" t="s">
        <v>3436</v>
      </c>
      <c r="S1760" s="41">
        <f>RawDataGenPO[[#This Row],[Total price]]/RawDataGenPO[[#This Row],[Qty'']]</f>
        <v>9000</v>
      </c>
      <c r="T1760" s="46">
        <v>9000</v>
      </c>
      <c r="U1760" s="16"/>
      <c r="V1760" s="35" t="s">
        <v>2834</v>
      </c>
      <c r="W1760" s="146" t="s">
        <v>10</v>
      </c>
      <c r="Z1760" s="112"/>
      <c r="AA1760" s="191">
        <f>IF(RawDataGenPO[[#This Row],[Date Gen PO]]="","",RawDataGenPO[[#This Row],[Date recive bill]]-RawDataGenPO[[#This Row],[Date Gen PO]])</f>
        <v>-46007</v>
      </c>
      <c r="AB1760" s="192" t="str">
        <f>IF(RawDataGenPO[[#This Row],[GRN-PO date (Day)]]&gt;RawDataGenPO[[#This Row],[Lead time delivery (day)]],"over deliverry","Ontime")</f>
        <v>Ontime</v>
      </c>
      <c r="AC1760" s="195"/>
    </row>
    <row r="1761" spans="1:29" ht="14.25" x14ac:dyDescent="0.25">
      <c r="A1761" s="4">
        <f>ROW()-ROW(RawDataGenPO[[#Headers],[No.]])</f>
        <v>1760</v>
      </c>
      <c r="B1761" s="67" t="s">
        <v>18</v>
      </c>
      <c r="C1761" s="309"/>
      <c r="D1761" s="310"/>
      <c r="E1761" s="310"/>
      <c r="F1761" s="45">
        <v>45994</v>
      </c>
      <c r="G1761" s="4" t="s">
        <v>4383</v>
      </c>
      <c r="H1761" s="4" t="s">
        <v>4482</v>
      </c>
      <c r="I1761" s="155">
        <v>46007</v>
      </c>
      <c r="J1761" s="66"/>
      <c r="K1761" s="153">
        <v>60</v>
      </c>
      <c r="L1761" s="66" t="s">
        <v>193</v>
      </c>
      <c r="M1761" s="35" t="s">
        <v>128</v>
      </c>
      <c r="N1761" s="35" t="s">
        <v>3724</v>
      </c>
      <c r="O1761" s="3">
        <v>3</v>
      </c>
      <c r="P1761" s="39" t="s">
        <v>4387</v>
      </c>
      <c r="Q1761" s="40">
        <v>1</v>
      </c>
      <c r="R1761" s="4" t="s">
        <v>3436</v>
      </c>
      <c r="S1761" s="41">
        <f>RawDataGenPO[[#This Row],[Total price]]/RawDataGenPO[[#This Row],[Qty'']]</f>
        <v>9000</v>
      </c>
      <c r="T1761" s="46">
        <v>9000</v>
      </c>
      <c r="U1761" s="16"/>
      <c r="V1761" s="35" t="s">
        <v>2834</v>
      </c>
      <c r="W1761" s="146" t="s">
        <v>10</v>
      </c>
      <c r="Z1761" s="112"/>
      <c r="AA1761" s="191">
        <f>IF(RawDataGenPO[[#This Row],[Date Gen PO]]="","",RawDataGenPO[[#This Row],[Date recive bill]]-RawDataGenPO[[#This Row],[Date Gen PO]])</f>
        <v>-46007</v>
      </c>
      <c r="AB1761" s="192" t="str">
        <f>IF(RawDataGenPO[[#This Row],[GRN-PO date (Day)]]&gt;RawDataGenPO[[#This Row],[Lead time delivery (day)]],"over deliverry","Ontime")</f>
        <v>Ontime</v>
      </c>
      <c r="AC1761" s="195"/>
    </row>
    <row r="1762" spans="1:29" ht="14.25" x14ac:dyDescent="0.25">
      <c r="A1762" s="4">
        <f>ROW()-ROW(RawDataGenPO[[#Headers],[No.]])</f>
        <v>1761</v>
      </c>
      <c r="B1762" s="67" t="s">
        <v>18</v>
      </c>
      <c r="C1762" s="309"/>
      <c r="D1762" s="310"/>
      <c r="E1762" s="310"/>
      <c r="F1762" s="45">
        <v>45994</v>
      </c>
      <c r="G1762" s="4" t="s">
        <v>4383</v>
      </c>
      <c r="H1762" s="4" t="s">
        <v>4482</v>
      </c>
      <c r="I1762" s="155">
        <v>46007</v>
      </c>
      <c r="J1762" s="66"/>
      <c r="K1762" s="153">
        <v>60</v>
      </c>
      <c r="L1762" s="66" t="s">
        <v>193</v>
      </c>
      <c r="M1762" s="35" t="s">
        <v>128</v>
      </c>
      <c r="N1762" s="35" t="s">
        <v>3726</v>
      </c>
      <c r="O1762" s="3">
        <v>4</v>
      </c>
      <c r="P1762" s="39" t="s">
        <v>4388</v>
      </c>
      <c r="Q1762" s="40">
        <v>2</v>
      </c>
      <c r="R1762" s="4" t="s">
        <v>3436</v>
      </c>
      <c r="S1762" s="41">
        <f>RawDataGenPO[[#This Row],[Total price]]/RawDataGenPO[[#This Row],[Qty'']]</f>
        <v>9000</v>
      </c>
      <c r="T1762" s="46">
        <v>18000</v>
      </c>
      <c r="U1762" s="16"/>
      <c r="V1762" s="35" t="s">
        <v>2834</v>
      </c>
      <c r="W1762" s="146" t="s">
        <v>10</v>
      </c>
      <c r="Z1762" s="112"/>
      <c r="AA1762" s="191">
        <f>IF(RawDataGenPO[[#This Row],[Date Gen PO]]="","",RawDataGenPO[[#This Row],[Date recive bill]]-RawDataGenPO[[#This Row],[Date Gen PO]])</f>
        <v>-46007</v>
      </c>
      <c r="AB1762" s="192" t="str">
        <f>IF(RawDataGenPO[[#This Row],[GRN-PO date (Day)]]&gt;RawDataGenPO[[#This Row],[Lead time delivery (day)]],"over deliverry","Ontime")</f>
        <v>Ontime</v>
      </c>
      <c r="AC1762" s="195"/>
    </row>
    <row r="1763" spans="1:29" ht="14.25" x14ac:dyDescent="0.25">
      <c r="A1763" s="4">
        <f>ROW()-ROW(RawDataGenPO[[#Headers],[No.]])</f>
        <v>1762</v>
      </c>
      <c r="B1763" s="67" t="s">
        <v>18</v>
      </c>
      <c r="C1763" s="309"/>
      <c r="D1763" s="310"/>
      <c r="E1763" s="310"/>
      <c r="F1763" s="45">
        <v>45994</v>
      </c>
      <c r="G1763" s="4" t="s">
        <v>4383</v>
      </c>
      <c r="H1763" s="4" t="s">
        <v>4482</v>
      </c>
      <c r="I1763" s="155">
        <v>46007</v>
      </c>
      <c r="J1763" s="66"/>
      <c r="K1763" s="153">
        <v>60</v>
      </c>
      <c r="L1763" s="66" t="s">
        <v>193</v>
      </c>
      <c r="M1763" s="35" t="s">
        <v>128</v>
      </c>
      <c r="N1763" s="35" t="s">
        <v>3728</v>
      </c>
      <c r="O1763" s="3">
        <v>5</v>
      </c>
      <c r="P1763" s="39" t="s">
        <v>4389</v>
      </c>
      <c r="Q1763" s="40">
        <v>1</v>
      </c>
      <c r="R1763" s="4" t="s">
        <v>3436</v>
      </c>
      <c r="S1763" s="41">
        <f>RawDataGenPO[[#This Row],[Total price]]/RawDataGenPO[[#This Row],[Qty'']]</f>
        <v>9000</v>
      </c>
      <c r="T1763" s="46">
        <v>9000</v>
      </c>
      <c r="U1763" s="16"/>
      <c r="V1763" s="35" t="s">
        <v>2834</v>
      </c>
      <c r="W1763" s="146" t="s">
        <v>10</v>
      </c>
      <c r="Z1763" s="112"/>
      <c r="AA1763" s="191">
        <f>IF(RawDataGenPO[[#This Row],[Date Gen PO]]="","",RawDataGenPO[[#This Row],[Date recive bill]]-RawDataGenPO[[#This Row],[Date Gen PO]])</f>
        <v>-46007</v>
      </c>
      <c r="AB1763" s="192" t="str">
        <f>IF(RawDataGenPO[[#This Row],[GRN-PO date (Day)]]&gt;RawDataGenPO[[#This Row],[Lead time delivery (day)]],"over deliverry","Ontime")</f>
        <v>Ontime</v>
      </c>
      <c r="AC1763" s="195"/>
    </row>
    <row r="1764" spans="1:29" ht="14.25" x14ac:dyDescent="0.25">
      <c r="A1764" s="4">
        <f>ROW()-ROW(RawDataGenPO[[#Headers],[No.]])</f>
        <v>1763</v>
      </c>
      <c r="B1764" s="67" t="s">
        <v>18</v>
      </c>
      <c r="C1764" s="309"/>
      <c r="D1764" s="310"/>
      <c r="E1764" s="310"/>
      <c r="F1764" s="45">
        <v>45994</v>
      </c>
      <c r="G1764" s="4" t="s">
        <v>4383</v>
      </c>
      <c r="H1764" s="4" t="s">
        <v>4482</v>
      </c>
      <c r="I1764" s="155">
        <v>46007</v>
      </c>
      <c r="J1764" s="66"/>
      <c r="K1764" s="153">
        <v>60</v>
      </c>
      <c r="L1764" s="66" t="s">
        <v>193</v>
      </c>
      <c r="M1764" s="35" t="s">
        <v>128</v>
      </c>
      <c r="N1764" s="35" t="s">
        <v>4090</v>
      </c>
      <c r="O1764" s="3">
        <v>6</v>
      </c>
      <c r="P1764" s="39" t="s">
        <v>4385</v>
      </c>
      <c r="Q1764" s="40">
        <v>2</v>
      </c>
      <c r="R1764" s="4" t="s">
        <v>3436</v>
      </c>
      <c r="S1764" s="41">
        <f>RawDataGenPO[[#This Row],[Total price]]/RawDataGenPO[[#This Row],[Qty'']]</f>
        <v>9000</v>
      </c>
      <c r="T1764" s="46">
        <v>18000</v>
      </c>
      <c r="U1764" s="16"/>
      <c r="V1764" s="35" t="s">
        <v>2834</v>
      </c>
      <c r="W1764" s="146" t="s">
        <v>10</v>
      </c>
      <c r="Z1764" s="112"/>
      <c r="AA1764" s="191">
        <f>IF(RawDataGenPO[[#This Row],[Date Gen PO]]="","",RawDataGenPO[[#This Row],[Date recive bill]]-RawDataGenPO[[#This Row],[Date Gen PO]])</f>
        <v>-46007</v>
      </c>
      <c r="AB1764" s="192" t="str">
        <f>IF(RawDataGenPO[[#This Row],[GRN-PO date (Day)]]&gt;RawDataGenPO[[#This Row],[Lead time delivery (day)]],"over deliverry","Ontime")</f>
        <v>Ontime</v>
      </c>
      <c r="AC1764" s="195"/>
    </row>
    <row r="1765" spans="1:29" ht="14.25" x14ac:dyDescent="0.25">
      <c r="A1765" s="4">
        <f>ROW()-ROW(RawDataGenPO[[#Headers],[No.]])</f>
        <v>1764</v>
      </c>
      <c r="B1765" s="67" t="s">
        <v>18</v>
      </c>
      <c r="C1765" s="309"/>
      <c r="D1765" s="310"/>
      <c r="E1765" s="310"/>
      <c r="F1765" s="45">
        <v>45994</v>
      </c>
      <c r="G1765" s="4" t="s">
        <v>4383</v>
      </c>
      <c r="H1765" s="4" t="s">
        <v>4482</v>
      </c>
      <c r="I1765" s="155">
        <v>46007</v>
      </c>
      <c r="J1765" s="66"/>
      <c r="K1765" s="153">
        <v>60</v>
      </c>
      <c r="L1765" s="66" t="s">
        <v>193</v>
      </c>
      <c r="M1765" s="35" t="s">
        <v>128</v>
      </c>
      <c r="N1765" s="35" t="s">
        <v>4092</v>
      </c>
      <c r="O1765" s="3">
        <v>7</v>
      </c>
      <c r="P1765" s="39" t="s">
        <v>4390</v>
      </c>
      <c r="Q1765" s="40">
        <v>1</v>
      </c>
      <c r="R1765" s="4" t="s">
        <v>3436</v>
      </c>
      <c r="S1765" s="41">
        <f>RawDataGenPO[[#This Row],[Total price]]/RawDataGenPO[[#This Row],[Qty'']]</f>
        <v>9000</v>
      </c>
      <c r="T1765" s="46">
        <v>9000</v>
      </c>
      <c r="U1765" s="16"/>
      <c r="V1765" s="35" t="s">
        <v>2834</v>
      </c>
      <c r="W1765" s="146" t="s">
        <v>10</v>
      </c>
      <c r="Z1765" s="112"/>
      <c r="AA1765" s="191">
        <f>IF(RawDataGenPO[[#This Row],[Date Gen PO]]="","",RawDataGenPO[[#This Row],[Date recive bill]]-RawDataGenPO[[#This Row],[Date Gen PO]])</f>
        <v>-46007</v>
      </c>
      <c r="AB1765" s="192" t="str">
        <f>IF(RawDataGenPO[[#This Row],[GRN-PO date (Day)]]&gt;RawDataGenPO[[#This Row],[Lead time delivery (day)]],"over deliverry","Ontime")</f>
        <v>Ontime</v>
      </c>
      <c r="AC1765" s="195"/>
    </row>
    <row r="1766" spans="1:29" ht="14.25" x14ac:dyDescent="0.25">
      <c r="A1766" s="4">
        <f>ROW()-ROW(RawDataGenPO[[#Headers],[No.]])</f>
        <v>1765</v>
      </c>
      <c r="B1766" s="67" t="s">
        <v>18</v>
      </c>
      <c r="C1766" s="309"/>
      <c r="D1766" s="310"/>
      <c r="E1766" s="310"/>
      <c r="F1766" s="45">
        <v>45994</v>
      </c>
      <c r="G1766" s="4" t="s">
        <v>4383</v>
      </c>
      <c r="H1766" s="4" t="s">
        <v>4482</v>
      </c>
      <c r="I1766" s="155">
        <v>46007</v>
      </c>
      <c r="J1766" s="66"/>
      <c r="K1766" s="153">
        <v>60</v>
      </c>
      <c r="L1766" s="66" t="s">
        <v>193</v>
      </c>
      <c r="M1766" s="35" t="s">
        <v>128</v>
      </c>
      <c r="N1766" s="35" t="s">
        <v>4094</v>
      </c>
      <c r="O1766" s="3">
        <v>8</v>
      </c>
      <c r="P1766" s="39" t="s">
        <v>4391</v>
      </c>
      <c r="Q1766" s="40">
        <v>1</v>
      </c>
      <c r="R1766" s="4" t="s">
        <v>3436</v>
      </c>
      <c r="S1766" s="41">
        <f>RawDataGenPO[[#This Row],[Total price]]/RawDataGenPO[[#This Row],[Qty'']]</f>
        <v>9000</v>
      </c>
      <c r="T1766" s="46">
        <v>9000</v>
      </c>
      <c r="U1766" s="16"/>
      <c r="V1766" s="35" t="s">
        <v>2834</v>
      </c>
      <c r="W1766" s="146" t="s">
        <v>10</v>
      </c>
      <c r="Z1766" s="112"/>
      <c r="AA1766" s="191">
        <f>IF(RawDataGenPO[[#This Row],[Date Gen PO]]="","",RawDataGenPO[[#This Row],[Date recive bill]]-RawDataGenPO[[#This Row],[Date Gen PO]])</f>
        <v>-46007</v>
      </c>
      <c r="AB1766" s="192" t="str">
        <f>IF(RawDataGenPO[[#This Row],[GRN-PO date (Day)]]&gt;RawDataGenPO[[#This Row],[Lead time delivery (day)]],"over deliverry","Ontime")</f>
        <v>Ontime</v>
      </c>
      <c r="AC1766" s="195"/>
    </row>
    <row r="1767" spans="1:29" ht="14.25" x14ac:dyDescent="0.25">
      <c r="A1767" s="4">
        <f>ROW()-ROW(RawDataGenPO[[#Headers],[No.]])</f>
        <v>1766</v>
      </c>
      <c r="B1767" s="67" t="s">
        <v>18</v>
      </c>
      <c r="C1767" s="309"/>
      <c r="D1767" s="310"/>
      <c r="E1767" s="310"/>
      <c r="F1767" s="45">
        <v>45994</v>
      </c>
      <c r="G1767" s="4" t="s">
        <v>4383</v>
      </c>
      <c r="H1767" s="4" t="s">
        <v>4482</v>
      </c>
      <c r="I1767" s="155">
        <v>46007</v>
      </c>
      <c r="J1767" s="66"/>
      <c r="K1767" s="153">
        <v>60</v>
      </c>
      <c r="L1767" s="66" t="s">
        <v>193</v>
      </c>
      <c r="M1767" s="35" t="s">
        <v>128</v>
      </c>
      <c r="N1767" s="35" t="s">
        <v>49</v>
      </c>
      <c r="O1767" s="3">
        <v>9</v>
      </c>
      <c r="P1767" s="39" t="s">
        <v>4392</v>
      </c>
      <c r="Q1767" s="40">
        <v>1</v>
      </c>
      <c r="R1767" s="4" t="s">
        <v>3436</v>
      </c>
      <c r="S1767" s="41">
        <f>RawDataGenPO[[#This Row],[Total price]]/RawDataGenPO[[#This Row],[Qty'']]</f>
        <v>9000</v>
      </c>
      <c r="T1767" s="46">
        <v>9000</v>
      </c>
      <c r="U1767" s="16"/>
      <c r="V1767" s="35" t="s">
        <v>2834</v>
      </c>
      <c r="W1767" s="146" t="s">
        <v>10</v>
      </c>
      <c r="Z1767" s="112"/>
      <c r="AA1767" s="191">
        <f>IF(RawDataGenPO[[#This Row],[Date Gen PO]]="","",RawDataGenPO[[#This Row],[Date recive bill]]-RawDataGenPO[[#This Row],[Date Gen PO]])</f>
        <v>-46007</v>
      </c>
      <c r="AB1767" s="192" t="str">
        <f>IF(RawDataGenPO[[#This Row],[GRN-PO date (Day)]]&gt;RawDataGenPO[[#This Row],[Lead time delivery (day)]],"over deliverry","Ontime")</f>
        <v>Ontime</v>
      </c>
      <c r="AC1767" s="195"/>
    </row>
    <row r="1768" spans="1:29" ht="14.25" x14ac:dyDescent="0.25">
      <c r="A1768" s="4">
        <f>ROW()-ROW(RawDataGenPO[[#Headers],[No.]])</f>
        <v>1767</v>
      </c>
      <c r="B1768" s="67" t="s">
        <v>18</v>
      </c>
      <c r="C1768" s="309"/>
      <c r="D1768" s="310"/>
      <c r="E1768" s="310"/>
      <c r="F1768" s="45">
        <v>45994</v>
      </c>
      <c r="G1768" s="4" t="s">
        <v>4383</v>
      </c>
      <c r="H1768" s="4" t="s">
        <v>4482</v>
      </c>
      <c r="I1768" s="155">
        <v>46007</v>
      </c>
      <c r="J1768" s="66"/>
      <c r="K1768" s="153">
        <v>60</v>
      </c>
      <c r="L1768" s="66" t="s">
        <v>193</v>
      </c>
      <c r="M1768" s="35" t="s">
        <v>128</v>
      </c>
      <c r="N1768" s="35" t="s">
        <v>3722</v>
      </c>
      <c r="O1768" s="3">
        <v>10</v>
      </c>
      <c r="P1768" s="39" t="s">
        <v>4393</v>
      </c>
      <c r="Q1768" s="40">
        <v>3</v>
      </c>
      <c r="R1768" s="4" t="s">
        <v>3436</v>
      </c>
      <c r="S1768" s="41">
        <f>RawDataGenPO[[#This Row],[Total price]]/RawDataGenPO[[#This Row],[Qty'']]</f>
        <v>9000</v>
      </c>
      <c r="T1768" s="46">
        <v>27000</v>
      </c>
      <c r="U1768" s="16"/>
      <c r="V1768" s="35" t="s">
        <v>2834</v>
      </c>
      <c r="W1768" s="146" t="s">
        <v>10</v>
      </c>
      <c r="Z1768" s="112"/>
      <c r="AA1768" s="191">
        <f>IF(RawDataGenPO[[#This Row],[Date Gen PO]]="","",RawDataGenPO[[#This Row],[Date recive bill]]-RawDataGenPO[[#This Row],[Date Gen PO]])</f>
        <v>-46007</v>
      </c>
      <c r="AB1768" s="192" t="str">
        <f>IF(RawDataGenPO[[#This Row],[GRN-PO date (Day)]]&gt;RawDataGenPO[[#This Row],[Lead time delivery (day)]],"over deliverry","Ontime")</f>
        <v>Ontime</v>
      </c>
      <c r="AC1768" s="195"/>
    </row>
    <row r="1769" spans="1:29" ht="14.25" x14ac:dyDescent="0.25">
      <c r="A1769" s="4">
        <f>ROW()-ROW(RawDataGenPO[[#Headers],[No.]])</f>
        <v>1768</v>
      </c>
      <c r="B1769" s="67" t="s">
        <v>18</v>
      </c>
      <c r="C1769" s="309"/>
      <c r="D1769" s="310"/>
      <c r="E1769" s="310"/>
      <c r="F1769" s="45">
        <v>45994</v>
      </c>
      <c r="G1769" s="4" t="s">
        <v>4383</v>
      </c>
      <c r="H1769" s="4" t="s">
        <v>4482</v>
      </c>
      <c r="I1769" s="155">
        <v>46007</v>
      </c>
      <c r="J1769" s="66"/>
      <c r="K1769" s="153">
        <v>60</v>
      </c>
      <c r="L1769" s="66" t="s">
        <v>193</v>
      </c>
      <c r="M1769" s="35" t="s">
        <v>128</v>
      </c>
      <c r="N1769" s="35" t="s">
        <v>3724</v>
      </c>
      <c r="O1769" s="3">
        <v>11</v>
      </c>
      <c r="P1769" s="39" t="s">
        <v>4394</v>
      </c>
      <c r="Q1769" s="40">
        <v>1</v>
      </c>
      <c r="R1769" s="4" t="s">
        <v>3436</v>
      </c>
      <c r="S1769" s="41">
        <f>RawDataGenPO[[#This Row],[Total price]]/RawDataGenPO[[#This Row],[Qty'']]</f>
        <v>9000</v>
      </c>
      <c r="T1769" s="46">
        <v>9000</v>
      </c>
      <c r="U1769" s="16"/>
      <c r="V1769" s="35" t="s">
        <v>2834</v>
      </c>
      <c r="W1769" s="146" t="s">
        <v>10</v>
      </c>
      <c r="Z1769" s="112"/>
      <c r="AA1769" s="191">
        <f>IF(RawDataGenPO[[#This Row],[Date Gen PO]]="","",RawDataGenPO[[#This Row],[Date recive bill]]-RawDataGenPO[[#This Row],[Date Gen PO]])</f>
        <v>-46007</v>
      </c>
      <c r="AB1769" s="192" t="str">
        <f>IF(RawDataGenPO[[#This Row],[GRN-PO date (Day)]]&gt;RawDataGenPO[[#This Row],[Lead time delivery (day)]],"over deliverry","Ontime")</f>
        <v>Ontime</v>
      </c>
      <c r="AC1769" s="195"/>
    </row>
    <row r="1770" spans="1:29" ht="14.25" x14ac:dyDescent="0.25">
      <c r="A1770" s="4">
        <f>ROW()-ROW(RawDataGenPO[[#Headers],[No.]])</f>
        <v>1769</v>
      </c>
      <c r="B1770" s="67" t="s">
        <v>18</v>
      </c>
      <c r="C1770" s="309"/>
      <c r="D1770" s="310"/>
      <c r="E1770" s="310"/>
      <c r="F1770" s="45">
        <v>45994</v>
      </c>
      <c r="G1770" s="4" t="s">
        <v>4383</v>
      </c>
      <c r="H1770" s="4" t="s">
        <v>4482</v>
      </c>
      <c r="I1770" s="155">
        <v>46007</v>
      </c>
      <c r="J1770" s="66"/>
      <c r="K1770" s="153">
        <v>60</v>
      </c>
      <c r="L1770" s="66" t="s">
        <v>193</v>
      </c>
      <c r="M1770" s="35" t="s">
        <v>128</v>
      </c>
      <c r="N1770" s="35" t="s">
        <v>3726</v>
      </c>
      <c r="O1770" s="3">
        <v>12</v>
      </c>
      <c r="P1770" s="39" t="s">
        <v>4395</v>
      </c>
      <c r="Q1770" s="40">
        <v>1</v>
      </c>
      <c r="R1770" s="4" t="s">
        <v>3436</v>
      </c>
      <c r="S1770" s="41">
        <f>RawDataGenPO[[#This Row],[Total price]]/RawDataGenPO[[#This Row],[Qty'']]</f>
        <v>9000</v>
      </c>
      <c r="T1770" s="46">
        <v>9000</v>
      </c>
      <c r="U1770" s="16"/>
      <c r="V1770" s="35" t="s">
        <v>2834</v>
      </c>
      <c r="W1770" s="146" t="s">
        <v>10</v>
      </c>
      <c r="Z1770" s="112"/>
      <c r="AA1770" s="191">
        <f>IF(RawDataGenPO[[#This Row],[Date Gen PO]]="","",RawDataGenPO[[#This Row],[Date recive bill]]-RawDataGenPO[[#This Row],[Date Gen PO]])</f>
        <v>-46007</v>
      </c>
      <c r="AB1770" s="192" t="str">
        <f>IF(RawDataGenPO[[#This Row],[GRN-PO date (Day)]]&gt;RawDataGenPO[[#This Row],[Lead time delivery (day)]],"over deliverry","Ontime")</f>
        <v>Ontime</v>
      </c>
      <c r="AC1770" s="195"/>
    </row>
    <row r="1771" spans="1:29" ht="28.5" x14ac:dyDescent="0.25">
      <c r="A1771" s="4">
        <f>ROW()-ROW(RawDataGenPO[[#Headers],[No.]])</f>
        <v>1770</v>
      </c>
      <c r="B1771" s="67" t="s">
        <v>18</v>
      </c>
      <c r="C1771" s="309"/>
      <c r="D1771" s="310"/>
      <c r="E1771" s="310"/>
      <c r="F1771" s="45">
        <v>45994</v>
      </c>
      <c r="G1771" s="4" t="s">
        <v>4396</v>
      </c>
      <c r="H1771" s="4" t="s">
        <v>4483</v>
      </c>
      <c r="I1771" s="155">
        <v>46008</v>
      </c>
      <c r="J1771" s="66"/>
      <c r="K1771" s="153">
        <v>60</v>
      </c>
      <c r="L1771" s="66" t="s">
        <v>193</v>
      </c>
      <c r="M1771" s="35" t="s">
        <v>146</v>
      </c>
      <c r="N1771" s="35" t="s">
        <v>21</v>
      </c>
      <c r="O1771" s="3">
        <v>1</v>
      </c>
      <c r="P1771" s="39" t="s">
        <v>4397</v>
      </c>
      <c r="Q1771" s="40">
        <v>1</v>
      </c>
      <c r="R1771" s="4" t="s">
        <v>221</v>
      </c>
      <c r="S1771" s="41">
        <f>RawDataGenPO[[#This Row],[Total price]]/RawDataGenPO[[#This Row],[Qty'']]</f>
        <v>8075</v>
      </c>
      <c r="T1771" s="46">
        <v>8075</v>
      </c>
      <c r="U1771" s="16"/>
      <c r="V1771" s="35" t="s">
        <v>2148</v>
      </c>
      <c r="W1771" s="146" t="s">
        <v>9</v>
      </c>
      <c r="X1771" s="4" t="s">
        <v>4564</v>
      </c>
      <c r="Y1771" s="14">
        <v>46030</v>
      </c>
      <c r="Z1771" s="112"/>
      <c r="AA1771" s="191">
        <f>IF(RawDataGenPO[[#This Row],[Date Gen PO]]="","",RawDataGenPO[[#This Row],[Date recive bill]]-RawDataGenPO[[#This Row],[Date Gen PO]])</f>
        <v>22</v>
      </c>
      <c r="AB1771" s="192" t="str">
        <f>IF(RawDataGenPO[[#This Row],[GRN-PO date (Day)]]&gt;RawDataGenPO[[#This Row],[Lead time delivery (day)]],"over deliverry","Ontime")</f>
        <v>Ontime</v>
      </c>
      <c r="AC1771" s="195"/>
    </row>
    <row r="1772" spans="1:29" ht="28.5" x14ac:dyDescent="0.25">
      <c r="A1772" s="4">
        <f>ROW()-ROW(RawDataGenPO[[#Headers],[No.]])</f>
        <v>1771</v>
      </c>
      <c r="B1772" s="67" t="s">
        <v>18</v>
      </c>
      <c r="C1772" s="309"/>
      <c r="D1772" s="310"/>
      <c r="E1772" s="310"/>
      <c r="F1772" s="45">
        <v>45994</v>
      </c>
      <c r="G1772" s="4" t="s">
        <v>4396</v>
      </c>
      <c r="H1772" s="4" t="s">
        <v>4483</v>
      </c>
      <c r="I1772" s="155">
        <v>46008</v>
      </c>
      <c r="J1772" s="66"/>
      <c r="K1772" s="153">
        <v>60</v>
      </c>
      <c r="L1772" s="4" t="s">
        <v>193</v>
      </c>
      <c r="M1772" s="35" t="s">
        <v>146</v>
      </c>
      <c r="N1772" s="35" t="s">
        <v>21</v>
      </c>
      <c r="O1772" s="3">
        <v>2</v>
      </c>
      <c r="P1772" s="39" t="s">
        <v>4398</v>
      </c>
      <c r="Q1772" s="40">
        <v>1</v>
      </c>
      <c r="R1772" s="4" t="s">
        <v>221</v>
      </c>
      <c r="S1772" s="41">
        <f>RawDataGenPO[[#This Row],[Total price]]/RawDataGenPO[[#This Row],[Qty'']]</f>
        <v>3325</v>
      </c>
      <c r="T1772" s="46">
        <v>3325</v>
      </c>
      <c r="U1772" s="16"/>
      <c r="V1772" s="35" t="s">
        <v>2148</v>
      </c>
      <c r="W1772" s="146" t="s">
        <v>9</v>
      </c>
      <c r="X1772" s="4" t="s">
        <v>4564</v>
      </c>
      <c r="Y1772" s="14">
        <v>46030</v>
      </c>
      <c r="Z1772" s="112"/>
      <c r="AA1772" s="191">
        <f>IF(RawDataGenPO[[#This Row],[Date Gen PO]]="","",RawDataGenPO[[#This Row],[Date recive bill]]-RawDataGenPO[[#This Row],[Date Gen PO]])</f>
        <v>22</v>
      </c>
      <c r="AB1772" s="192" t="str">
        <f>IF(RawDataGenPO[[#This Row],[GRN-PO date (Day)]]&gt;RawDataGenPO[[#This Row],[Lead time delivery (day)]],"over deliverry","Ontime")</f>
        <v>Ontime</v>
      </c>
      <c r="AC1772" s="195"/>
    </row>
    <row r="1773" spans="1:29" ht="28.5" x14ac:dyDescent="0.25">
      <c r="A1773" s="4">
        <f>ROW()-ROW(RawDataGenPO[[#Headers],[No.]])</f>
        <v>1772</v>
      </c>
      <c r="B1773" s="67" t="s">
        <v>18</v>
      </c>
      <c r="C1773" s="309"/>
      <c r="D1773" s="310"/>
      <c r="E1773" s="310"/>
      <c r="F1773" s="45">
        <v>45994</v>
      </c>
      <c r="G1773" s="4" t="s">
        <v>4399</v>
      </c>
      <c r="H1773" s="4" t="s">
        <v>4484</v>
      </c>
      <c r="I1773" s="155">
        <v>46008</v>
      </c>
      <c r="J1773" s="66"/>
      <c r="K1773" s="153">
        <v>60</v>
      </c>
      <c r="L1773" s="4" t="s">
        <v>193</v>
      </c>
      <c r="M1773" s="35" t="s">
        <v>128</v>
      </c>
      <c r="N1773" s="35" t="s">
        <v>73</v>
      </c>
      <c r="O1773" s="3">
        <v>1</v>
      </c>
      <c r="P1773" s="39" t="s">
        <v>4400</v>
      </c>
      <c r="Q1773" s="40">
        <v>2</v>
      </c>
      <c r="R1773" s="4" t="s">
        <v>221</v>
      </c>
      <c r="S1773" s="41">
        <f>RawDataGenPO[[#This Row],[Total price]]/RawDataGenPO[[#This Row],[Qty'']]</f>
        <v>6750</v>
      </c>
      <c r="T1773" s="46">
        <v>13500</v>
      </c>
      <c r="U1773" s="16"/>
      <c r="V1773" s="35" t="s">
        <v>416</v>
      </c>
      <c r="W1773" s="146" t="s">
        <v>9</v>
      </c>
      <c r="X1773" s="4" t="s">
        <v>4563</v>
      </c>
      <c r="Y1773" s="14">
        <v>46030</v>
      </c>
      <c r="Z1773" s="112"/>
      <c r="AA1773" s="191">
        <f>IF(RawDataGenPO[[#This Row],[Date Gen PO]]="","",RawDataGenPO[[#This Row],[Date recive bill]]-RawDataGenPO[[#This Row],[Date Gen PO]])</f>
        <v>22</v>
      </c>
      <c r="AB1773" s="192" t="str">
        <f>IF(RawDataGenPO[[#This Row],[GRN-PO date (Day)]]&gt;RawDataGenPO[[#This Row],[Lead time delivery (day)]],"over deliverry","Ontime")</f>
        <v>Ontime</v>
      </c>
      <c r="AC1773" s="195"/>
    </row>
    <row r="1774" spans="1:29" ht="28.5" x14ac:dyDescent="0.25">
      <c r="A1774" s="4">
        <f>ROW()-ROW(RawDataGenPO[[#Headers],[No.]])</f>
        <v>1773</v>
      </c>
      <c r="B1774" s="67" t="s">
        <v>18</v>
      </c>
      <c r="C1774" s="309"/>
      <c r="D1774" s="310"/>
      <c r="E1774" s="310"/>
      <c r="F1774" s="45">
        <v>45994</v>
      </c>
      <c r="G1774" s="4" t="s">
        <v>4399</v>
      </c>
      <c r="H1774" s="314" t="s">
        <v>4484</v>
      </c>
      <c r="I1774" s="155">
        <v>46008</v>
      </c>
      <c r="J1774" s="66"/>
      <c r="K1774" s="153">
        <v>60</v>
      </c>
      <c r="L1774" s="4" t="s">
        <v>193</v>
      </c>
      <c r="M1774" s="35" t="s">
        <v>128</v>
      </c>
      <c r="N1774" s="35" t="s">
        <v>73</v>
      </c>
      <c r="O1774" s="3">
        <v>2</v>
      </c>
      <c r="P1774" s="39" t="s">
        <v>4401</v>
      </c>
      <c r="Q1774" s="40">
        <v>2</v>
      </c>
      <c r="R1774" s="4" t="s">
        <v>221</v>
      </c>
      <c r="S1774" s="41">
        <f>RawDataGenPO[[#This Row],[Total price]]/RawDataGenPO[[#This Row],[Qty'']]</f>
        <v>2970</v>
      </c>
      <c r="T1774" s="46">
        <v>5940</v>
      </c>
      <c r="U1774" s="16"/>
      <c r="V1774" s="35" t="s">
        <v>416</v>
      </c>
      <c r="W1774" s="146" t="s">
        <v>9</v>
      </c>
      <c r="X1774" s="4" t="s">
        <v>4817</v>
      </c>
      <c r="Y1774" s="14">
        <v>46030</v>
      </c>
      <c r="Z1774" s="112"/>
      <c r="AA1774" s="191">
        <f>IF(RawDataGenPO[[#This Row],[Date Gen PO]]="","",RawDataGenPO[[#This Row],[Date recive bill]]-RawDataGenPO[[#This Row],[Date Gen PO]])</f>
        <v>22</v>
      </c>
      <c r="AB1774" s="192" t="str">
        <f>IF(RawDataGenPO[[#This Row],[GRN-PO date (Day)]]&gt;RawDataGenPO[[#This Row],[Lead time delivery (day)]],"over deliverry","Ontime")</f>
        <v>Ontime</v>
      </c>
      <c r="AC1774" s="195"/>
    </row>
    <row r="1775" spans="1:29" ht="14.25" x14ac:dyDescent="0.25">
      <c r="A1775" s="4">
        <f>ROW()-ROW(RawDataGenPO[[#Headers],[No.]])</f>
        <v>1774</v>
      </c>
      <c r="B1775" s="67" t="s">
        <v>18</v>
      </c>
      <c r="C1775" s="309"/>
      <c r="D1775" s="310"/>
      <c r="E1775" s="310"/>
      <c r="F1775" s="45">
        <v>45994</v>
      </c>
      <c r="G1775" s="4" t="s">
        <v>4539</v>
      </c>
      <c r="H1775" s="4" t="s">
        <v>4540</v>
      </c>
      <c r="I1775" s="155">
        <v>45973</v>
      </c>
      <c r="J1775" s="66"/>
      <c r="K1775" s="153">
        <v>60</v>
      </c>
      <c r="L1775" s="4" t="s">
        <v>4541</v>
      </c>
      <c r="M1775" s="35" t="s">
        <v>187</v>
      </c>
      <c r="N1775" s="35" t="s">
        <v>28</v>
      </c>
      <c r="O1775" s="3">
        <v>1</v>
      </c>
      <c r="P1775" s="39" t="s">
        <v>4545</v>
      </c>
      <c r="Q1775" s="40">
        <v>5</v>
      </c>
      <c r="R1775" s="4" t="s">
        <v>221</v>
      </c>
      <c r="S1775" s="41">
        <f>RawDataGenPO[[#This Row],[Total price]]/RawDataGenPO[[#This Row],[Qty'']]</f>
        <v>800</v>
      </c>
      <c r="T1775" s="46">
        <v>4000</v>
      </c>
      <c r="U1775" s="16"/>
      <c r="V1775" s="35" t="s">
        <v>4268</v>
      </c>
      <c r="W1775" s="146" t="s">
        <v>9</v>
      </c>
      <c r="X1775" s="4" t="s">
        <v>4549</v>
      </c>
      <c r="Y1775" s="14">
        <v>46014</v>
      </c>
      <c r="Z1775" s="112"/>
      <c r="AA1775" s="191">
        <f>IF(RawDataGenPO[[#This Row],[Date Gen PO]]="","",RawDataGenPO[[#This Row],[Date recive bill]]-RawDataGenPO[[#This Row],[Date Gen PO]])</f>
        <v>41</v>
      </c>
      <c r="AB1775" s="192" t="str">
        <f>IF(RawDataGenPO[[#This Row],[GRN-PO date (Day)]]&gt;RawDataGenPO[[#This Row],[Lead time delivery (day)]],"over deliverry","Ontime")</f>
        <v>Ontime</v>
      </c>
      <c r="AC1775" s="195"/>
    </row>
    <row r="1776" spans="1:29" ht="14.25" x14ac:dyDescent="0.25">
      <c r="A1776" s="4">
        <f>ROW()-ROW(RawDataGenPO[[#Headers],[No.]])</f>
        <v>1775</v>
      </c>
      <c r="B1776" s="67" t="s">
        <v>18</v>
      </c>
      <c r="C1776" s="309"/>
      <c r="D1776" s="310"/>
      <c r="E1776" s="310"/>
      <c r="F1776" s="45">
        <v>45994</v>
      </c>
      <c r="G1776" s="4" t="s">
        <v>4539</v>
      </c>
      <c r="H1776" s="4" t="s">
        <v>4540</v>
      </c>
      <c r="I1776" s="155">
        <v>45973</v>
      </c>
      <c r="J1776" s="66"/>
      <c r="K1776" s="153">
        <v>60</v>
      </c>
      <c r="L1776" s="4" t="s">
        <v>4542</v>
      </c>
      <c r="M1776" s="35" t="s">
        <v>187</v>
      </c>
      <c r="N1776" s="35" t="s">
        <v>28</v>
      </c>
      <c r="O1776" s="3">
        <v>2</v>
      </c>
      <c r="P1776" s="39" t="s">
        <v>4546</v>
      </c>
      <c r="Q1776" s="40">
        <v>5</v>
      </c>
      <c r="R1776" s="4" t="s">
        <v>221</v>
      </c>
      <c r="S1776" s="41">
        <f>RawDataGenPO[[#This Row],[Total price]]/RawDataGenPO[[#This Row],[Qty'']]</f>
        <v>650</v>
      </c>
      <c r="T1776" s="46">
        <v>3250</v>
      </c>
      <c r="U1776" s="16"/>
      <c r="V1776" s="35" t="s">
        <v>4268</v>
      </c>
      <c r="W1776" s="146" t="s">
        <v>9</v>
      </c>
      <c r="X1776" s="4" t="s">
        <v>4549</v>
      </c>
      <c r="Y1776" s="14">
        <v>46014</v>
      </c>
      <c r="Z1776" s="112"/>
      <c r="AA1776" s="191">
        <f>IF(RawDataGenPO[[#This Row],[Date Gen PO]]="","",RawDataGenPO[[#This Row],[Date recive bill]]-RawDataGenPO[[#This Row],[Date Gen PO]])</f>
        <v>41</v>
      </c>
      <c r="AB1776" s="192" t="str">
        <f>IF(RawDataGenPO[[#This Row],[GRN-PO date (Day)]]&gt;RawDataGenPO[[#This Row],[Lead time delivery (day)]],"over deliverry","Ontime")</f>
        <v>Ontime</v>
      </c>
      <c r="AC1776" s="195"/>
    </row>
    <row r="1777" spans="1:29" ht="14.25" x14ac:dyDescent="0.25">
      <c r="A1777" s="4">
        <f>ROW()-ROW(RawDataGenPO[[#Headers],[No.]])</f>
        <v>1776</v>
      </c>
      <c r="B1777" s="67" t="s">
        <v>18</v>
      </c>
      <c r="C1777" s="309"/>
      <c r="D1777" s="310"/>
      <c r="E1777" s="310"/>
      <c r="F1777" s="45">
        <v>45994</v>
      </c>
      <c r="G1777" s="4" t="s">
        <v>4539</v>
      </c>
      <c r="H1777" s="4" t="s">
        <v>4540</v>
      </c>
      <c r="I1777" s="155">
        <v>45973</v>
      </c>
      <c r="J1777" s="66"/>
      <c r="K1777" s="153">
        <v>120</v>
      </c>
      <c r="L1777" s="4" t="s">
        <v>4543</v>
      </c>
      <c r="M1777" s="35" t="s">
        <v>187</v>
      </c>
      <c r="N1777" s="35" t="s">
        <v>28</v>
      </c>
      <c r="O1777" s="3">
        <v>3</v>
      </c>
      <c r="P1777" s="39" t="s">
        <v>4547</v>
      </c>
      <c r="Q1777" s="40">
        <v>5</v>
      </c>
      <c r="R1777" s="4" t="s">
        <v>221</v>
      </c>
      <c r="S1777" s="41">
        <f>RawDataGenPO[[#This Row],[Total price]]/RawDataGenPO[[#This Row],[Qty'']]</f>
        <v>550</v>
      </c>
      <c r="T1777" s="46">
        <v>2750</v>
      </c>
      <c r="U1777" s="16"/>
      <c r="V1777" s="35" t="s">
        <v>4268</v>
      </c>
      <c r="W1777" s="146" t="s">
        <v>9</v>
      </c>
      <c r="X1777" s="4" t="s">
        <v>4990</v>
      </c>
      <c r="Y1777" s="14">
        <v>46100</v>
      </c>
      <c r="Z1777" s="112"/>
      <c r="AA1777" s="191">
        <f>IF(RawDataGenPO[[#This Row],[Date Gen PO]]="","",RawDataGenPO[[#This Row],[Date recive bill]]-RawDataGenPO[[#This Row],[Date Gen PO]])</f>
        <v>127</v>
      </c>
      <c r="AB1777" s="192" t="str">
        <f>IF(RawDataGenPO[[#This Row],[GRN-PO date (Day)]]&gt;RawDataGenPO[[#This Row],[Lead time delivery (day)]],"over deliverry","Ontime")</f>
        <v>over deliverry</v>
      </c>
      <c r="AC1777" s="195"/>
    </row>
    <row r="1778" spans="1:29" ht="14.25" x14ac:dyDescent="0.25">
      <c r="A1778" s="4">
        <f>ROW()-ROW(RawDataGenPO[[#Headers],[No.]])</f>
        <v>1777</v>
      </c>
      <c r="B1778" s="67" t="s">
        <v>18</v>
      </c>
      <c r="C1778" s="309"/>
      <c r="D1778" s="310"/>
      <c r="E1778" s="310"/>
      <c r="F1778" s="45">
        <v>45994</v>
      </c>
      <c r="G1778" s="4" t="s">
        <v>4539</v>
      </c>
      <c r="H1778" s="4" t="s">
        <v>4540</v>
      </c>
      <c r="I1778" s="155">
        <v>45973</v>
      </c>
      <c r="J1778" s="66"/>
      <c r="K1778" s="153">
        <v>60</v>
      </c>
      <c r="L1778" s="4" t="s">
        <v>4544</v>
      </c>
      <c r="M1778" s="35" t="s">
        <v>187</v>
      </c>
      <c r="N1778" s="35" t="s">
        <v>28</v>
      </c>
      <c r="O1778" s="3">
        <v>4</v>
      </c>
      <c r="P1778" s="39" t="s">
        <v>4548</v>
      </c>
      <c r="Q1778" s="40">
        <v>5</v>
      </c>
      <c r="R1778" s="4" t="s">
        <v>221</v>
      </c>
      <c r="S1778" s="41">
        <f>RawDataGenPO[[#This Row],[Total price]]/RawDataGenPO[[#This Row],[Qty'']]</f>
        <v>540</v>
      </c>
      <c r="T1778" s="46">
        <v>2700</v>
      </c>
      <c r="U1778" s="16"/>
      <c r="V1778" s="35" t="s">
        <v>4268</v>
      </c>
      <c r="W1778" s="146" t="s">
        <v>9</v>
      </c>
      <c r="X1778" s="4" t="s">
        <v>4549</v>
      </c>
      <c r="Y1778" s="14">
        <v>46014</v>
      </c>
      <c r="Z1778" s="112"/>
      <c r="AA1778" s="191">
        <f>IF(RawDataGenPO[[#This Row],[Date Gen PO]]="","",RawDataGenPO[[#This Row],[Date recive bill]]-RawDataGenPO[[#This Row],[Date Gen PO]])</f>
        <v>41</v>
      </c>
      <c r="AB1778" s="192" t="str">
        <f>IF(RawDataGenPO[[#This Row],[GRN-PO date (Day)]]&gt;RawDataGenPO[[#This Row],[Lead time delivery (day)]],"over deliverry","Ontime")</f>
        <v>Ontime</v>
      </c>
      <c r="AC1778" s="195"/>
    </row>
    <row r="1779" spans="1:29" ht="42.75" x14ac:dyDescent="0.25">
      <c r="A1779" s="4">
        <f>ROW()-ROW(RawDataGenPO[[#Headers],[No.]])</f>
        <v>1778</v>
      </c>
      <c r="B1779" s="67" t="s">
        <v>18</v>
      </c>
      <c r="C1779" s="309"/>
      <c r="D1779" s="310"/>
      <c r="E1779" s="310"/>
      <c r="F1779" s="45">
        <v>45994</v>
      </c>
      <c r="G1779" s="4" t="s">
        <v>4402</v>
      </c>
      <c r="H1779" s="4" t="s">
        <v>4485</v>
      </c>
      <c r="I1779" s="155">
        <v>46008</v>
      </c>
      <c r="J1779" s="66"/>
      <c r="K1779" s="153">
        <v>30</v>
      </c>
      <c r="L1779" s="4" t="s">
        <v>193</v>
      </c>
      <c r="M1779" s="35" t="s">
        <v>128</v>
      </c>
      <c r="N1779" s="35" t="s">
        <v>54</v>
      </c>
      <c r="O1779" s="3">
        <v>1</v>
      </c>
      <c r="P1779" s="39" t="s">
        <v>4403</v>
      </c>
      <c r="Q1779" s="40">
        <v>1</v>
      </c>
      <c r="R1779" s="4" t="s">
        <v>221</v>
      </c>
      <c r="S1779" s="41">
        <f>RawDataGenPO[[#This Row],[Total price]]/RawDataGenPO[[#This Row],[Qty'']]</f>
        <v>1500</v>
      </c>
      <c r="T1779" s="46">
        <v>1500</v>
      </c>
      <c r="U1779" s="16"/>
      <c r="V1779" s="35" t="s">
        <v>4486</v>
      </c>
      <c r="W1779" s="146" t="s">
        <v>9</v>
      </c>
      <c r="X1779" s="4" t="s">
        <v>4530</v>
      </c>
      <c r="Y1779" s="14">
        <v>46013</v>
      </c>
      <c r="Z1779" s="112"/>
      <c r="AA1779" s="191">
        <f>IF(RawDataGenPO[[#This Row],[Date Gen PO]]="","",RawDataGenPO[[#This Row],[Date recive bill]]-RawDataGenPO[[#This Row],[Date Gen PO]])</f>
        <v>5</v>
      </c>
      <c r="AB1779" s="192" t="str">
        <f>IF(RawDataGenPO[[#This Row],[GRN-PO date (Day)]]&gt;RawDataGenPO[[#This Row],[Lead time delivery (day)]],"over deliverry","Ontime")</f>
        <v>Ontime</v>
      </c>
      <c r="AC1779" s="195"/>
    </row>
    <row r="1780" spans="1:29" ht="42.75" x14ac:dyDescent="0.25">
      <c r="A1780" s="4">
        <f>ROW()-ROW(RawDataGenPO[[#Headers],[No.]])</f>
        <v>1779</v>
      </c>
      <c r="B1780" s="67" t="s">
        <v>18</v>
      </c>
      <c r="C1780" s="309"/>
      <c r="D1780" s="310"/>
      <c r="E1780" s="310"/>
      <c r="F1780" s="45">
        <v>45994</v>
      </c>
      <c r="G1780" s="4" t="s">
        <v>4402</v>
      </c>
      <c r="H1780" s="4" t="s">
        <v>4485</v>
      </c>
      <c r="I1780" s="155">
        <v>46008</v>
      </c>
      <c r="J1780" s="66"/>
      <c r="K1780" s="153">
        <v>30</v>
      </c>
      <c r="L1780" s="4" t="s">
        <v>193</v>
      </c>
      <c r="M1780" s="35" t="s">
        <v>128</v>
      </c>
      <c r="N1780" s="35" t="s">
        <v>54</v>
      </c>
      <c r="O1780" s="3">
        <v>2</v>
      </c>
      <c r="P1780" s="39" t="s">
        <v>4404</v>
      </c>
      <c r="Q1780" s="40">
        <v>1</v>
      </c>
      <c r="R1780" s="4" t="s">
        <v>221</v>
      </c>
      <c r="S1780" s="41">
        <f>RawDataGenPO[[#This Row],[Total price]]/RawDataGenPO[[#This Row],[Qty'']]</f>
        <v>600</v>
      </c>
      <c r="T1780" s="46">
        <v>600</v>
      </c>
      <c r="U1780" s="16"/>
      <c r="V1780" s="35" t="s">
        <v>4486</v>
      </c>
      <c r="W1780" s="146" t="s">
        <v>9</v>
      </c>
      <c r="X1780" s="4" t="s">
        <v>4530</v>
      </c>
      <c r="Y1780" s="14">
        <v>46013</v>
      </c>
      <c r="Z1780" s="112"/>
      <c r="AA1780" s="191">
        <f>IF(RawDataGenPO[[#This Row],[Date Gen PO]]="","",RawDataGenPO[[#This Row],[Date recive bill]]-RawDataGenPO[[#This Row],[Date Gen PO]])</f>
        <v>5</v>
      </c>
      <c r="AB1780" s="192" t="str">
        <f>IF(RawDataGenPO[[#This Row],[GRN-PO date (Day)]]&gt;RawDataGenPO[[#This Row],[Lead time delivery (day)]],"over deliverry","Ontime")</f>
        <v>Ontime</v>
      </c>
      <c r="AC1780" s="195"/>
    </row>
    <row r="1781" spans="1:29" ht="14.25" x14ac:dyDescent="0.25">
      <c r="A1781" s="4">
        <f>ROW()-ROW(RawDataGenPO[[#Headers],[No.]])</f>
        <v>1780</v>
      </c>
      <c r="B1781" s="67" t="s">
        <v>18</v>
      </c>
      <c r="C1781" s="309"/>
      <c r="D1781" s="310"/>
      <c r="E1781" s="310"/>
      <c r="F1781" s="45">
        <v>45995</v>
      </c>
      <c r="G1781" s="4" t="s">
        <v>4405</v>
      </c>
      <c r="H1781" s="4" t="s">
        <v>4487</v>
      </c>
      <c r="I1781" s="155">
        <v>46007</v>
      </c>
      <c r="J1781" s="66"/>
      <c r="K1781" s="153">
        <v>30</v>
      </c>
      <c r="L1781" s="4" t="s">
        <v>2296</v>
      </c>
      <c r="M1781" s="35" t="s">
        <v>187</v>
      </c>
      <c r="N1781" s="35" t="s">
        <v>28</v>
      </c>
      <c r="O1781" s="3">
        <v>1</v>
      </c>
      <c r="P1781" s="39" t="s">
        <v>2069</v>
      </c>
      <c r="Q1781" s="40">
        <v>4</v>
      </c>
      <c r="R1781" s="4" t="s">
        <v>2297</v>
      </c>
      <c r="S1781" s="41">
        <f>RawDataGenPO[[#This Row],[Total price]]/RawDataGenPO[[#This Row],[Qty'']]</f>
        <v>650</v>
      </c>
      <c r="T1781" s="46">
        <v>2600</v>
      </c>
      <c r="U1781" s="16"/>
      <c r="V1781" s="35" t="s">
        <v>2071</v>
      </c>
      <c r="W1781" s="146" t="s">
        <v>9</v>
      </c>
      <c r="X1781" s="4" t="s">
        <v>4534</v>
      </c>
      <c r="Y1781" s="14">
        <v>46013</v>
      </c>
      <c r="Z1781" s="112"/>
      <c r="AA1781" s="191">
        <f>IF(RawDataGenPO[[#This Row],[Date Gen PO]]="","",RawDataGenPO[[#This Row],[Date recive bill]]-RawDataGenPO[[#This Row],[Date Gen PO]])</f>
        <v>6</v>
      </c>
      <c r="AB1781" s="192" t="str">
        <f>IF(RawDataGenPO[[#This Row],[GRN-PO date (Day)]]&gt;RawDataGenPO[[#This Row],[Lead time delivery (day)]],"over deliverry","Ontime")</f>
        <v>Ontime</v>
      </c>
      <c r="AC1781" s="195"/>
    </row>
    <row r="1782" spans="1:29" ht="14.25" x14ac:dyDescent="0.25">
      <c r="A1782" s="4">
        <f>ROW()-ROW(RawDataGenPO[[#Headers],[No.]])</f>
        <v>1781</v>
      </c>
      <c r="B1782" s="67" t="s">
        <v>18</v>
      </c>
      <c r="C1782" s="309"/>
      <c r="D1782" s="310"/>
      <c r="E1782" s="310"/>
      <c r="F1782" s="45">
        <v>45995</v>
      </c>
      <c r="G1782" s="4" t="s">
        <v>4406</v>
      </c>
      <c r="H1782" s="4" t="s">
        <v>4488</v>
      </c>
      <c r="I1782" s="155">
        <v>46008</v>
      </c>
      <c r="J1782" s="66"/>
      <c r="K1782" s="153">
        <v>30</v>
      </c>
      <c r="L1782" s="4" t="s">
        <v>1273</v>
      </c>
      <c r="M1782" s="35" t="s">
        <v>187</v>
      </c>
      <c r="N1782" s="35" t="s">
        <v>28</v>
      </c>
      <c r="O1782" s="3">
        <v>1</v>
      </c>
      <c r="P1782" s="39" t="s">
        <v>4407</v>
      </c>
      <c r="Q1782" s="40">
        <v>4</v>
      </c>
      <c r="R1782" s="4" t="s">
        <v>221</v>
      </c>
      <c r="S1782" s="41">
        <f>RawDataGenPO[[#This Row],[Total price]]/RawDataGenPO[[#This Row],[Qty'']]</f>
        <v>1430</v>
      </c>
      <c r="T1782" s="46">
        <v>5720</v>
      </c>
      <c r="U1782" s="16"/>
      <c r="V1782" s="35" t="s">
        <v>263</v>
      </c>
      <c r="W1782" s="146" t="s">
        <v>9</v>
      </c>
      <c r="X1782" s="4" t="s">
        <v>4551</v>
      </c>
      <c r="Y1782" s="14">
        <v>46027</v>
      </c>
      <c r="Z1782" s="112"/>
      <c r="AA1782" s="191">
        <f>IF(RawDataGenPO[[#This Row],[Date Gen PO]]="","",RawDataGenPO[[#This Row],[Date recive bill]]-RawDataGenPO[[#This Row],[Date Gen PO]])</f>
        <v>19</v>
      </c>
      <c r="AB1782" s="192" t="str">
        <f>IF(RawDataGenPO[[#This Row],[GRN-PO date (Day)]]&gt;RawDataGenPO[[#This Row],[Lead time delivery (day)]],"over deliverry","Ontime")</f>
        <v>Ontime</v>
      </c>
      <c r="AC1782" s="195"/>
    </row>
    <row r="1783" spans="1:29" ht="14.25" x14ac:dyDescent="0.25">
      <c r="A1783" s="4">
        <f>ROW()-ROW(RawDataGenPO[[#Headers],[No.]])</f>
        <v>1782</v>
      </c>
      <c r="B1783" s="67" t="s">
        <v>18</v>
      </c>
      <c r="C1783" s="309"/>
      <c r="D1783" s="310"/>
      <c r="E1783" s="310"/>
      <c r="F1783" s="45">
        <v>45995</v>
      </c>
      <c r="G1783" s="4" t="s">
        <v>4406</v>
      </c>
      <c r="H1783" s="4" t="s">
        <v>4488</v>
      </c>
      <c r="I1783" s="155">
        <v>46008</v>
      </c>
      <c r="J1783" s="66"/>
      <c r="K1783" s="153">
        <v>30</v>
      </c>
      <c r="L1783" s="4" t="s">
        <v>1273</v>
      </c>
      <c r="M1783" s="35" t="s">
        <v>187</v>
      </c>
      <c r="N1783" s="35" t="s">
        <v>28</v>
      </c>
      <c r="O1783" s="3">
        <v>2</v>
      </c>
      <c r="P1783" s="39" t="s">
        <v>4408</v>
      </c>
      <c r="Q1783" s="40">
        <v>4</v>
      </c>
      <c r="R1783" s="4" t="s">
        <v>221</v>
      </c>
      <c r="S1783" s="41">
        <f>RawDataGenPO[[#This Row],[Total price]]/RawDataGenPO[[#This Row],[Qty'']]</f>
        <v>1550</v>
      </c>
      <c r="T1783" s="46">
        <v>6200</v>
      </c>
      <c r="U1783" s="16"/>
      <c r="V1783" s="35" t="s">
        <v>263</v>
      </c>
      <c r="W1783" s="146" t="s">
        <v>9</v>
      </c>
      <c r="X1783" s="4" t="s">
        <v>4551</v>
      </c>
      <c r="Y1783" s="14">
        <v>46027</v>
      </c>
      <c r="Z1783" s="112"/>
      <c r="AA1783" s="191">
        <f>IF(RawDataGenPO[[#This Row],[Date Gen PO]]="","",RawDataGenPO[[#This Row],[Date recive bill]]-RawDataGenPO[[#This Row],[Date Gen PO]])</f>
        <v>19</v>
      </c>
      <c r="AB1783" s="192" t="str">
        <f>IF(RawDataGenPO[[#This Row],[GRN-PO date (Day)]]&gt;RawDataGenPO[[#This Row],[Lead time delivery (day)]],"over deliverry","Ontime")</f>
        <v>Ontime</v>
      </c>
      <c r="AC1783" s="195"/>
    </row>
    <row r="1784" spans="1:29" ht="14.25" x14ac:dyDescent="0.25">
      <c r="A1784" s="4">
        <f>ROW()-ROW(RawDataGenPO[[#Headers],[No.]])</f>
        <v>1783</v>
      </c>
      <c r="B1784" s="67" t="s">
        <v>18</v>
      </c>
      <c r="C1784" s="309"/>
      <c r="D1784" s="310"/>
      <c r="E1784" s="310"/>
      <c r="F1784" s="45">
        <v>45995</v>
      </c>
      <c r="G1784" s="4" t="s">
        <v>4409</v>
      </c>
      <c r="H1784" s="4" t="s">
        <v>4490</v>
      </c>
      <c r="I1784" s="155">
        <v>46008</v>
      </c>
      <c r="J1784" s="66"/>
      <c r="K1784" s="153">
        <v>30</v>
      </c>
      <c r="L1784" s="4" t="s">
        <v>1273</v>
      </c>
      <c r="M1784" s="35" t="s">
        <v>187</v>
      </c>
      <c r="N1784" s="35" t="s">
        <v>28</v>
      </c>
      <c r="O1784" s="3">
        <v>1</v>
      </c>
      <c r="P1784" s="39" t="s">
        <v>4410</v>
      </c>
      <c r="Q1784" s="40">
        <v>4</v>
      </c>
      <c r="R1784" s="4" t="s">
        <v>221</v>
      </c>
      <c r="S1784" s="41">
        <f>RawDataGenPO[[#This Row],[Total price]]/RawDataGenPO[[#This Row],[Qty'']]</f>
        <v>715</v>
      </c>
      <c r="T1784" s="46">
        <v>2860</v>
      </c>
      <c r="U1784" s="16"/>
      <c r="V1784" s="35" t="s">
        <v>542</v>
      </c>
      <c r="W1784" s="146" t="s">
        <v>9</v>
      </c>
      <c r="X1784" s="4" t="s">
        <v>4553</v>
      </c>
      <c r="Y1784" s="14">
        <v>46027</v>
      </c>
      <c r="Z1784" s="112"/>
      <c r="AA1784" s="191">
        <f>IF(RawDataGenPO[[#This Row],[Date Gen PO]]="","",RawDataGenPO[[#This Row],[Date recive bill]]-RawDataGenPO[[#This Row],[Date Gen PO]])</f>
        <v>19</v>
      </c>
      <c r="AB1784" s="192" t="str">
        <f>IF(RawDataGenPO[[#This Row],[GRN-PO date (Day)]]&gt;RawDataGenPO[[#This Row],[Lead time delivery (day)]],"over deliverry","Ontime")</f>
        <v>Ontime</v>
      </c>
      <c r="AC1784" s="195"/>
    </row>
    <row r="1785" spans="1:29" ht="14.25" x14ac:dyDescent="0.25">
      <c r="A1785" s="4">
        <f>ROW()-ROW(RawDataGenPO[[#Headers],[No.]])</f>
        <v>1784</v>
      </c>
      <c r="B1785" s="67" t="s">
        <v>18</v>
      </c>
      <c r="C1785" s="309"/>
      <c r="D1785" s="310"/>
      <c r="E1785" s="310"/>
      <c r="F1785" s="45">
        <v>45995</v>
      </c>
      <c r="G1785" s="4" t="s">
        <v>4409</v>
      </c>
      <c r="H1785" s="4" t="s">
        <v>4490</v>
      </c>
      <c r="I1785" s="155">
        <v>46008</v>
      </c>
      <c r="J1785" s="66"/>
      <c r="K1785" s="153">
        <v>30</v>
      </c>
      <c r="L1785" s="4" t="s">
        <v>1273</v>
      </c>
      <c r="M1785" s="35" t="s">
        <v>187</v>
      </c>
      <c r="N1785" s="35" t="s">
        <v>28</v>
      </c>
      <c r="O1785" s="3">
        <v>2</v>
      </c>
      <c r="P1785" s="39" t="s">
        <v>4411</v>
      </c>
      <c r="Q1785" s="40">
        <v>2</v>
      </c>
      <c r="R1785" s="4" t="s">
        <v>221</v>
      </c>
      <c r="S1785" s="41">
        <f>RawDataGenPO[[#This Row],[Total price]]/RawDataGenPO[[#This Row],[Qty'']]</f>
        <v>1455</v>
      </c>
      <c r="T1785" s="46">
        <v>2910</v>
      </c>
      <c r="U1785" s="16"/>
      <c r="V1785" s="35" t="s">
        <v>542</v>
      </c>
      <c r="W1785" s="146" t="s">
        <v>9</v>
      </c>
      <c r="X1785" s="4" t="s">
        <v>4553</v>
      </c>
      <c r="Y1785" s="14">
        <v>46027</v>
      </c>
      <c r="Z1785" s="112"/>
      <c r="AA1785" s="191">
        <f>IF(RawDataGenPO[[#This Row],[Date Gen PO]]="","",RawDataGenPO[[#This Row],[Date recive bill]]-RawDataGenPO[[#This Row],[Date Gen PO]])</f>
        <v>19</v>
      </c>
      <c r="AB1785" s="192" t="str">
        <f>IF(RawDataGenPO[[#This Row],[GRN-PO date (Day)]]&gt;RawDataGenPO[[#This Row],[Lead time delivery (day)]],"over deliverry","Ontime")</f>
        <v>Ontime</v>
      </c>
      <c r="AC1785" s="195"/>
    </row>
    <row r="1786" spans="1:29" ht="14.25" x14ac:dyDescent="0.25">
      <c r="A1786" s="4">
        <f>ROW()-ROW(RawDataGenPO[[#Headers],[No.]])</f>
        <v>1785</v>
      </c>
      <c r="B1786" s="67" t="s">
        <v>18</v>
      </c>
      <c r="C1786" s="309"/>
      <c r="D1786" s="310"/>
      <c r="E1786" s="310"/>
      <c r="F1786" s="45">
        <v>45995</v>
      </c>
      <c r="G1786" s="4" t="s">
        <v>4409</v>
      </c>
      <c r="H1786" s="4" t="s">
        <v>4490</v>
      </c>
      <c r="I1786" s="155">
        <v>46008</v>
      </c>
      <c r="J1786" s="66"/>
      <c r="K1786" s="153">
        <v>30</v>
      </c>
      <c r="L1786" s="4" t="s">
        <v>1273</v>
      </c>
      <c r="M1786" s="35" t="s">
        <v>187</v>
      </c>
      <c r="N1786" s="35" t="s">
        <v>28</v>
      </c>
      <c r="O1786" s="3">
        <v>3</v>
      </c>
      <c r="P1786" s="39" t="s">
        <v>4412</v>
      </c>
      <c r="Q1786" s="40">
        <v>2</v>
      </c>
      <c r="R1786" s="4" t="s">
        <v>221</v>
      </c>
      <c r="S1786" s="41">
        <f>RawDataGenPO[[#This Row],[Total price]]/RawDataGenPO[[#This Row],[Qty'']]</f>
        <v>1710</v>
      </c>
      <c r="T1786" s="46">
        <v>3420</v>
      </c>
      <c r="U1786" s="16"/>
      <c r="V1786" s="35" t="s">
        <v>542</v>
      </c>
      <c r="W1786" s="146" t="s">
        <v>9</v>
      </c>
      <c r="X1786" s="4" t="s">
        <v>4553</v>
      </c>
      <c r="Y1786" s="14">
        <v>46027</v>
      </c>
      <c r="Z1786" s="112"/>
      <c r="AA1786" s="191">
        <f>IF(RawDataGenPO[[#This Row],[Date Gen PO]]="","",RawDataGenPO[[#This Row],[Date recive bill]]-RawDataGenPO[[#This Row],[Date Gen PO]])</f>
        <v>19</v>
      </c>
      <c r="AB1786" s="192" t="str">
        <f>IF(RawDataGenPO[[#This Row],[GRN-PO date (Day)]]&gt;RawDataGenPO[[#This Row],[Lead time delivery (day)]],"over deliverry","Ontime")</f>
        <v>Ontime</v>
      </c>
      <c r="AC1786" s="195"/>
    </row>
    <row r="1787" spans="1:29" ht="14.25" x14ac:dyDescent="0.25">
      <c r="A1787" s="4">
        <f>ROW()-ROW(RawDataGenPO[[#Headers],[No.]])</f>
        <v>1786</v>
      </c>
      <c r="B1787" s="67" t="s">
        <v>18</v>
      </c>
      <c r="C1787" s="309"/>
      <c r="D1787" s="310"/>
      <c r="E1787" s="310"/>
      <c r="F1787" s="45">
        <v>45995</v>
      </c>
      <c r="G1787" s="4" t="s">
        <v>4409</v>
      </c>
      <c r="H1787" s="4" t="s">
        <v>4490</v>
      </c>
      <c r="I1787" s="155">
        <v>46008</v>
      </c>
      <c r="J1787" s="66"/>
      <c r="K1787" s="153">
        <v>30</v>
      </c>
      <c r="L1787" s="4" t="s">
        <v>1273</v>
      </c>
      <c r="M1787" s="35" t="s">
        <v>187</v>
      </c>
      <c r="N1787" s="35" t="s">
        <v>28</v>
      </c>
      <c r="O1787" s="3">
        <v>4</v>
      </c>
      <c r="P1787" s="39" t="s">
        <v>4413</v>
      </c>
      <c r="Q1787" s="40">
        <v>5</v>
      </c>
      <c r="R1787" s="4" t="s">
        <v>221</v>
      </c>
      <c r="S1787" s="41">
        <f>RawDataGenPO[[#This Row],[Total price]]/RawDataGenPO[[#This Row],[Qty'']]</f>
        <v>290</v>
      </c>
      <c r="T1787" s="46">
        <v>1450</v>
      </c>
      <c r="U1787" s="16"/>
      <c r="V1787" s="35" t="s">
        <v>542</v>
      </c>
      <c r="W1787" s="146" t="s">
        <v>9</v>
      </c>
      <c r="X1787" s="4" t="s">
        <v>4553</v>
      </c>
      <c r="Y1787" s="14">
        <v>46027</v>
      </c>
      <c r="Z1787" s="112"/>
      <c r="AA1787" s="191">
        <f>IF(RawDataGenPO[[#This Row],[Date Gen PO]]="","",RawDataGenPO[[#This Row],[Date recive bill]]-RawDataGenPO[[#This Row],[Date Gen PO]])</f>
        <v>19</v>
      </c>
      <c r="AB1787" s="192" t="str">
        <f>IF(RawDataGenPO[[#This Row],[GRN-PO date (Day)]]&gt;RawDataGenPO[[#This Row],[Lead time delivery (day)]],"over deliverry","Ontime")</f>
        <v>Ontime</v>
      </c>
      <c r="AC1787" s="195"/>
    </row>
    <row r="1788" spans="1:29" ht="14.25" x14ac:dyDescent="0.25">
      <c r="A1788" s="4">
        <f>ROW()-ROW(RawDataGenPO[[#Headers],[No.]])</f>
        <v>1787</v>
      </c>
      <c r="B1788" s="67" t="s">
        <v>18</v>
      </c>
      <c r="C1788" s="309"/>
      <c r="D1788" s="310"/>
      <c r="E1788" s="310"/>
      <c r="F1788" s="45">
        <v>45995</v>
      </c>
      <c r="G1788" s="4" t="s">
        <v>4409</v>
      </c>
      <c r="H1788" s="4" t="s">
        <v>4490</v>
      </c>
      <c r="I1788" s="155">
        <v>46008</v>
      </c>
      <c r="J1788" s="66"/>
      <c r="K1788" s="153">
        <v>30</v>
      </c>
      <c r="L1788" s="4" t="s">
        <v>1273</v>
      </c>
      <c r="M1788" s="35" t="s">
        <v>187</v>
      </c>
      <c r="N1788" s="35" t="s">
        <v>28</v>
      </c>
      <c r="O1788" s="3">
        <v>5</v>
      </c>
      <c r="P1788" s="39" t="s">
        <v>4414</v>
      </c>
      <c r="Q1788" s="40">
        <v>5</v>
      </c>
      <c r="R1788" s="4" t="s">
        <v>221</v>
      </c>
      <c r="S1788" s="41">
        <f>RawDataGenPO[[#This Row],[Total price]]/RawDataGenPO[[#This Row],[Qty'']]</f>
        <v>620</v>
      </c>
      <c r="T1788" s="46">
        <v>3100</v>
      </c>
      <c r="U1788" s="16"/>
      <c r="V1788" s="35" t="s">
        <v>542</v>
      </c>
      <c r="W1788" s="146" t="s">
        <v>9</v>
      </c>
      <c r="X1788" s="4" t="s">
        <v>4553</v>
      </c>
      <c r="Y1788" s="14">
        <v>46027</v>
      </c>
      <c r="Z1788" s="112"/>
      <c r="AA1788" s="191">
        <f>IF(RawDataGenPO[[#This Row],[Date Gen PO]]="","",RawDataGenPO[[#This Row],[Date recive bill]]-RawDataGenPO[[#This Row],[Date Gen PO]])</f>
        <v>19</v>
      </c>
      <c r="AB1788" s="192" t="str">
        <f>IF(RawDataGenPO[[#This Row],[GRN-PO date (Day)]]&gt;RawDataGenPO[[#This Row],[Lead time delivery (day)]],"over deliverry","Ontime")</f>
        <v>Ontime</v>
      </c>
      <c r="AC1788" s="195"/>
    </row>
    <row r="1789" spans="1:29" ht="15" customHeight="1" x14ac:dyDescent="0.25">
      <c r="A1789" s="4">
        <f>ROW()-ROW(RawDataGenPO[[#Headers],[No.]])</f>
        <v>1788</v>
      </c>
      <c r="B1789" s="67" t="s">
        <v>18</v>
      </c>
      <c r="C1789" s="309"/>
      <c r="D1789" s="310"/>
      <c r="E1789" s="310"/>
      <c r="F1789" s="45">
        <v>45995</v>
      </c>
      <c r="G1789" s="4" t="s">
        <v>4409</v>
      </c>
      <c r="H1789" s="4" t="s">
        <v>4490</v>
      </c>
      <c r="I1789" s="155">
        <v>46008</v>
      </c>
      <c r="J1789" s="66"/>
      <c r="K1789" s="153">
        <v>30</v>
      </c>
      <c r="L1789" s="4" t="s">
        <v>1273</v>
      </c>
      <c r="M1789" s="35" t="s">
        <v>187</v>
      </c>
      <c r="N1789" s="35" t="s">
        <v>28</v>
      </c>
      <c r="O1789" s="3">
        <v>6</v>
      </c>
      <c r="P1789" s="39" t="s">
        <v>4415</v>
      </c>
      <c r="Q1789" s="40">
        <v>5</v>
      </c>
      <c r="R1789" s="4" t="s">
        <v>221</v>
      </c>
      <c r="S1789" s="41">
        <f>RawDataGenPO[[#This Row],[Total price]]/RawDataGenPO[[#This Row],[Qty'']]</f>
        <v>800</v>
      </c>
      <c r="T1789" s="46">
        <v>4000</v>
      </c>
      <c r="U1789" s="16"/>
      <c r="V1789" s="35" t="s">
        <v>542</v>
      </c>
      <c r="W1789" s="146" t="s">
        <v>9</v>
      </c>
      <c r="X1789" s="4" t="s">
        <v>4553</v>
      </c>
      <c r="Y1789" s="14">
        <v>46027</v>
      </c>
      <c r="Z1789" s="112"/>
      <c r="AA1789" s="191">
        <f>IF(RawDataGenPO[[#This Row],[Date Gen PO]]="","",RawDataGenPO[[#This Row],[Date recive bill]]-RawDataGenPO[[#This Row],[Date Gen PO]])</f>
        <v>19</v>
      </c>
      <c r="AB1789" s="192" t="str">
        <f>IF(RawDataGenPO[[#This Row],[GRN-PO date (Day)]]&gt;RawDataGenPO[[#This Row],[Lead time delivery (day)]],"over deliverry","Ontime")</f>
        <v>Ontime</v>
      </c>
      <c r="AC1789" s="195"/>
    </row>
    <row r="1790" spans="1:29" ht="14.25" x14ac:dyDescent="0.25">
      <c r="A1790" s="4">
        <f>ROW()-ROW(RawDataGenPO[[#Headers],[No.]])</f>
        <v>1789</v>
      </c>
      <c r="B1790" s="67" t="s">
        <v>18</v>
      </c>
      <c r="C1790" s="309"/>
      <c r="D1790" s="310"/>
      <c r="E1790" s="310"/>
      <c r="F1790" s="45">
        <v>45995</v>
      </c>
      <c r="G1790" s="4" t="s">
        <v>4416</v>
      </c>
      <c r="H1790" s="4" t="s">
        <v>4493</v>
      </c>
      <c r="I1790" s="155">
        <v>46008</v>
      </c>
      <c r="J1790" s="66"/>
      <c r="K1790" s="153">
        <v>30</v>
      </c>
      <c r="L1790" s="4" t="s">
        <v>1273</v>
      </c>
      <c r="M1790" s="35" t="s">
        <v>187</v>
      </c>
      <c r="N1790" s="35" t="s">
        <v>28</v>
      </c>
      <c r="O1790" s="3">
        <v>1</v>
      </c>
      <c r="P1790" s="39" t="s">
        <v>4417</v>
      </c>
      <c r="Q1790" s="40">
        <v>10</v>
      </c>
      <c r="R1790" s="4" t="s">
        <v>221</v>
      </c>
      <c r="S1790" s="41">
        <f>RawDataGenPO[[#This Row],[Total price]]/RawDataGenPO[[#This Row],[Qty'']]</f>
        <v>175</v>
      </c>
      <c r="T1790" s="46">
        <v>1750</v>
      </c>
      <c r="U1790" s="16"/>
      <c r="V1790" s="35" t="s">
        <v>263</v>
      </c>
      <c r="W1790" s="146" t="s">
        <v>9</v>
      </c>
      <c r="X1790" s="4" t="s">
        <v>4552</v>
      </c>
      <c r="Y1790" s="14">
        <v>46013</v>
      </c>
      <c r="Z1790" s="112"/>
      <c r="AA1790" s="191">
        <f>IF(RawDataGenPO[[#This Row],[Date Gen PO]]="","",RawDataGenPO[[#This Row],[Date recive bill]]-RawDataGenPO[[#This Row],[Date Gen PO]])</f>
        <v>5</v>
      </c>
      <c r="AB1790" s="192" t="str">
        <f>IF(RawDataGenPO[[#This Row],[GRN-PO date (Day)]]&gt;RawDataGenPO[[#This Row],[Lead time delivery (day)]],"over deliverry","Ontime")</f>
        <v>Ontime</v>
      </c>
      <c r="AC1790" s="195"/>
    </row>
    <row r="1791" spans="1:29" ht="14.25" x14ac:dyDescent="0.25">
      <c r="A1791" s="4">
        <f>ROW()-ROW(RawDataGenPO[[#Headers],[No.]])</f>
        <v>1790</v>
      </c>
      <c r="B1791" s="67" t="s">
        <v>18</v>
      </c>
      <c r="C1791" s="309"/>
      <c r="D1791" s="310"/>
      <c r="E1791" s="310"/>
      <c r="F1791" s="45">
        <v>45995</v>
      </c>
      <c r="G1791" s="4" t="s">
        <v>4418</v>
      </c>
      <c r="H1791" s="4" t="s">
        <v>4494</v>
      </c>
      <c r="I1791" s="155">
        <v>46008</v>
      </c>
      <c r="J1791" s="66"/>
      <c r="K1791" s="153">
        <v>60</v>
      </c>
      <c r="L1791" s="4" t="s">
        <v>193</v>
      </c>
      <c r="M1791" s="35" t="s">
        <v>128</v>
      </c>
      <c r="N1791" s="35" t="s">
        <v>3646</v>
      </c>
      <c r="O1791" s="3">
        <v>1</v>
      </c>
      <c r="P1791" s="39" t="s">
        <v>4419</v>
      </c>
      <c r="Q1791" s="40">
        <v>1</v>
      </c>
      <c r="R1791" s="4" t="s">
        <v>481</v>
      </c>
      <c r="S1791" s="41">
        <f>RawDataGenPO[[#This Row],[Total price]]/RawDataGenPO[[#This Row],[Qty'']]</f>
        <v>1000</v>
      </c>
      <c r="T1791" s="46">
        <v>1000</v>
      </c>
      <c r="U1791" s="16"/>
      <c r="V1791" s="35" t="s">
        <v>4495</v>
      </c>
      <c r="W1791" s="146" t="s">
        <v>9</v>
      </c>
      <c r="X1791" s="4" t="s">
        <v>4569</v>
      </c>
      <c r="Y1791" s="14">
        <v>46039</v>
      </c>
      <c r="Z1791" s="112"/>
      <c r="AA1791" s="191">
        <f>IF(RawDataGenPO[[#This Row],[Date Gen PO]]="","",RawDataGenPO[[#This Row],[Date recive bill]]-RawDataGenPO[[#This Row],[Date Gen PO]])</f>
        <v>31</v>
      </c>
      <c r="AB1791" s="192" t="str">
        <f>IF(RawDataGenPO[[#This Row],[GRN-PO date (Day)]]&gt;RawDataGenPO[[#This Row],[Lead time delivery (day)]],"over deliverry","Ontime")</f>
        <v>Ontime</v>
      </c>
      <c r="AC1791" s="195"/>
    </row>
    <row r="1792" spans="1:29" ht="14.25" x14ac:dyDescent="0.25">
      <c r="A1792" s="4">
        <f>ROW()-ROW(RawDataGenPO[[#Headers],[No.]])</f>
        <v>1791</v>
      </c>
      <c r="B1792" s="67" t="s">
        <v>18</v>
      </c>
      <c r="C1792" s="309"/>
      <c r="D1792" s="310"/>
      <c r="E1792" s="310"/>
      <c r="F1792" s="45">
        <v>45995</v>
      </c>
      <c r="G1792" s="4" t="s">
        <v>4418</v>
      </c>
      <c r="H1792" s="4" t="s">
        <v>4494</v>
      </c>
      <c r="I1792" s="155">
        <v>46008</v>
      </c>
      <c r="J1792" s="66"/>
      <c r="K1792" s="153">
        <v>60</v>
      </c>
      <c r="L1792" s="4" t="s">
        <v>193</v>
      </c>
      <c r="M1792" s="35" t="s">
        <v>128</v>
      </c>
      <c r="N1792" s="35" t="s">
        <v>3646</v>
      </c>
      <c r="O1792" s="3">
        <v>2</v>
      </c>
      <c r="P1792" s="39" t="s">
        <v>4420</v>
      </c>
      <c r="Q1792" s="40">
        <v>1</v>
      </c>
      <c r="R1792" s="4" t="s">
        <v>481</v>
      </c>
      <c r="S1792" s="41">
        <f>RawDataGenPO[[#This Row],[Total price]]/RawDataGenPO[[#This Row],[Qty'']]</f>
        <v>2000</v>
      </c>
      <c r="T1792" s="46">
        <v>2000</v>
      </c>
      <c r="U1792" s="16"/>
      <c r="V1792" s="35" t="s">
        <v>4495</v>
      </c>
      <c r="W1792" s="146" t="s">
        <v>9</v>
      </c>
      <c r="X1792" s="4" t="s">
        <v>4569</v>
      </c>
      <c r="Y1792" s="14">
        <v>46039</v>
      </c>
      <c r="Z1792" s="112"/>
      <c r="AA1792" s="191">
        <f>IF(RawDataGenPO[[#This Row],[Date Gen PO]]="","",RawDataGenPO[[#This Row],[Date recive bill]]-RawDataGenPO[[#This Row],[Date Gen PO]])</f>
        <v>31</v>
      </c>
      <c r="AB1792" s="192" t="str">
        <f>IF(RawDataGenPO[[#This Row],[GRN-PO date (Day)]]&gt;RawDataGenPO[[#This Row],[Lead time delivery (day)]],"over deliverry","Ontime")</f>
        <v>Ontime</v>
      </c>
      <c r="AC1792" s="195"/>
    </row>
    <row r="1793" spans="1:29" ht="14.25" x14ac:dyDescent="0.25">
      <c r="A1793" s="4">
        <f>ROW()-ROW(RawDataGenPO[[#Headers],[No.]])</f>
        <v>1792</v>
      </c>
      <c r="B1793" s="67" t="s">
        <v>18</v>
      </c>
      <c r="C1793" s="309"/>
      <c r="D1793" s="310"/>
      <c r="E1793" s="310"/>
      <c r="F1793" s="45">
        <v>45995</v>
      </c>
      <c r="G1793" s="4" t="s">
        <v>4421</v>
      </c>
      <c r="H1793" s="4" t="s">
        <v>4496</v>
      </c>
      <c r="I1793" s="155">
        <v>46008</v>
      </c>
      <c r="J1793" s="66"/>
      <c r="K1793" s="153">
        <v>30</v>
      </c>
      <c r="L1793" s="4" t="s">
        <v>193</v>
      </c>
      <c r="M1793" s="35" t="s">
        <v>128</v>
      </c>
      <c r="N1793" s="35" t="s">
        <v>64</v>
      </c>
      <c r="O1793" s="3">
        <v>1</v>
      </c>
      <c r="P1793" s="39" t="s">
        <v>4422</v>
      </c>
      <c r="Q1793" s="40">
        <v>6</v>
      </c>
      <c r="R1793" s="4" t="s">
        <v>221</v>
      </c>
      <c r="S1793" s="41">
        <f>RawDataGenPO[[#This Row],[Total price]]/RawDataGenPO[[#This Row],[Qty'']]</f>
        <v>275</v>
      </c>
      <c r="T1793" s="46">
        <v>1650</v>
      </c>
      <c r="U1793" s="16"/>
      <c r="V1793" s="35" t="s">
        <v>263</v>
      </c>
      <c r="W1793" s="146" t="s">
        <v>9</v>
      </c>
      <c r="X1793" s="4" t="s">
        <v>4529</v>
      </c>
      <c r="Y1793" s="14">
        <v>46013</v>
      </c>
      <c r="Z1793" s="112"/>
      <c r="AA1793" s="191">
        <f>IF(RawDataGenPO[[#This Row],[Date Gen PO]]="","",RawDataGenPO[[#This Row],[Date recive bill]]-RawDataGenPO[[#This Row],[Date Gen PO]])</f>
        <v>5</v>
      </c>
      <c r="AB1793" s="192" t="str">
        <f>IF(RawDataGenPO[[#This Row],[GRN-PO date (Day)]]&gt;RawDataGenPO[[#This Row],[Lead time delivery (day)]],"over deliverry","Ontime")</f>
        <v>Ontime</v>
      </c>
      <c r="AC1793" s="195"/>
    </row>
    <row r="1794" spans="1:29" ht="14.25" x14ac:dyDescent="0.25">
      <c r="A1794" s="4">
        <f>ROW()-ROW(RawDataGenPO[[#Headers],[No.]])</f>
        <v>1793</v>
      </c>
      <c r="B1794" s="67" t="s">
        <v>18</v>
      </c>
      <c r="C1794" s="309"/>
      <c r="D1794" s="310"/>
      <c r="E1794" s="310"/>
      <c r="F1794" s="45">
        <v>45995</v>
      </c>
      <c r="G1794" s="4" t="s">
        <v>4423</v>
      </c>
      <c r="H1794" s="4" t="s">
        <v>4497</v>
      </c>
      <c r="I1794" s="155">
        <v>46008</v>
      </c>
      <c r="J1794" s="66"/>
      <c r="K1794" s="153">
        <v>60</v>
      </c>
      <c r="L1794" s="4" t="s">
        <v>193</v>
      </c>
      <c r="M1794" s="35" t="s">
        <v>128</v>
      </c>
      <c r="N1794" s="35" t="s">
        <v>3609</v>
      </c>
      <c r="O1794" s="3">
        <v>1</v>
      </c>
      <c r="P1794" s="39" t="s">
        <v>4424</v>
      </c>
      <c r="Q1794" s="40">
        <v>1</v>
      </c>
      <c r="R1794" s="4" t="s">
        <v>221</v>
      </c>
      <c r="S1794" s="41">
        <f>RawDataGenPO[[#This Row],[Total price]]/RawDataGenPO[[#This Row],[Qty'']]</f>
        <v>3880</v>
      </c>
      <c r="T1794" s="46">
        <v>3880</v>
      </c>
      <c r="U1794" s="16"/>
      <c r="V1794" s="35" t="s">
        <v>587</v>
      </c>
      <c r="W1794" s="146" t="s">
        <v>9</v>
      </c>
      <c r="X1794" s="4" t="s">
        <v>4777</v>
      </c>
      <c r="Y1794" s="14">
        <v>46063</v>
      </c>
      <c r="Z1794" s="112"/>
      <c r="AA1794" s="191">
        <f>IF(RawDataGenPO[[#This Row],[Date Gen PO]]="","",RawDataGenPO[[#This Row],[Date recive bill]]-RawDataGenPO[[#This Row],[Date Gen PO]])</f>
        <v>55</v>
      </c>
      <c r="AB1794" s="192" t="str">
        <f>IF(RawDataGenPO[[#This Row],[GRN-PO date (Day)]]&gt;RawDataGenPO[[#This Row],[Lead time delivery (day)]],"over deliverry","Ontime")</f>
        <v>Ontime</v>
      </c>
      <c r="AC1794" s="195"/>
    </row>
    <row r="1795" spans="1:29" ht="14.25" x14ac:dyDescent="0.25">
      <c r="A1795" s="4">
        <f>ROW()-ROW(RawDataGenPO[[#Headers],[No.]])</f>
        <v>1794</v>
      </c>
      <c r="B1795" s="67" t="s">
        <v>18</v>
      </c>
      <c r="C1795" s="309"/>
      <c r="D1795" s="310"/>
      <c r="E1795" s="310"/>
      <c r="F1795" s="45">
        <v>45995</v>
      </c>
      <c r="G1795" s="4" t="s">
        <v>4423</v>
      </c>
      <c r="H1795" s="4" t="s">
        <v>4497</v>
      </c>
      <c r="I1795" s="155">
        <v>46008</v>
      </c>
      <c r="J1795" s="66"/>
      <c r="K1795" s="153">
        <v>60</v>
      </c>
      <c r="L1795" s="4" t="s">
        <v>193</v>
      </c>
      <c r="M1795" s="35" t="s">
        <v>128</v>
      </c>
      <c r="N1795" s="35" t="s">
        <v>3609</v>
      </c>
      <c r="O1795" s="3">
        <v>2</v>
      </c>
      <c r="P1795" s="39" t="s">
        <v>4425</v>
      </c>
      <c r="Q1795" s="40">
        <v>1</v>
      </c>
      <c r="R1795" s="4" t="s">
        <v>221</v>
      </c>
      <c r="S1795" s="41">
        <f>RawDataGenPO[[#This Row],[Total price]]/RawDataGenPO[[#This Row],[Qty'']]</f>
        <v>3970</v>
      </c>
      <c r="T1795" s="46">
        <v>3970</v>
      </c>
      <c r="U1795" s="16"/>
      <c r="V1795" s="35" t="s">
        <v>587</v>
      </c>
      <c r="W1795" s="146" t="s">
        <v>9</v>
      </c>
      <c r="X1795" s="4" t="s">
        <v>4777</v>
      </c>
      <c r="Y1795" s="14">
        <v>46063</v>
      </c>
      <c r="Z1795" s="112"/>
      <c r="AA1795" s="191">
        <f>IF(RawDataGenPO[[#This Row],[Date Gen PO]]="","",RawDataGenPO[[#This Row],[Date recive bill]]-RawDataGenPO[[#This Row],[Date Gen PO]])</f>
        <v>55</v>
      </c>
      <c r="AB1795" s="192" t="str">
        <f>IF(RawDataGenPO[[#This Row],[GRN-PO date (Day)]]&gt;RawDataGenPO[[#This Row],[Lead time delivery (day)]],"over deliverry","Ontime")</f>
        <v>Ontime</v>
      </c>
      <c r="AC1795" s="195"/>
    </row>
    <row r="1796" spans="1:29" ht="14.25" x14ac:dyDescent="0.25">
      <c r="A1796" s="4">
        <f>ROW()-ROW(RawDataGenPO[[#Headers],[No.]])</f>
        <v>1795</v>
      </c>
      <c r="B1796" s="67" t="s">
        <v>18</v>
      </c>
      <c r="C1796" s="309"/>
      <c r="D1796" s="310"/>
      <c r="E1796" s="310"/>
      <c r="F1796" s="45">
        <v>45995</v>
      </c>
      <c r="G1796" s="4" t="s">
        <v>4423</v>
      </c>
      <c r="H1796" s="4" t="s">
        <v>4497</v>
      </c>
      <c r="I1796" s="155">
        <v>46008</v>
      </c>
      <c r="J1796" s="66"/>
      <c r="K1796" s="153">
        <v>60</v>
      </c>
      <c r="L1796" s="4" t="s">
        <v>193</v>
      </c>
      <c r="M1796" s="35" t="s">
        <v>128</v>
      </c>
      <c r="N1796" s="35" t="s">
        <v>3609</v>
      </c>
      <c r="O1796" s="3">
        <v>3</v>
      </c>
      <c r="P1796" s="39" t="s">
        <v>4426</v>
      </c>
      <c r="Q1796" s="40">
        <v>2</v>
      </c>
      <c r="R1796" s="4" t="s">
        <v>221</v>
      </c>
      <c r="S1796" s="41">
        <f>RawDataGenPO[[#This Row],[Total price]]/RawDataGenPO[[#This Row],[Qty'']]</f>
        <v>1540</v>
      </c>
      <c r="T1796" s="46">
        <v>3080</v>
      </c>
      <c r="U1796" s="16"/>
      <c r="V1796" s="35" t="s">
        <v>587</v>
      </c>
      <c r="W1796" s="146" t="s">
        <v>9</v>
      </c>
      <c r="X1796" s="4" t="s">
        <v>4777</v>
      </c>
      <c r="Y1796" s="14">
        <v>46063</v>
      </c>
      <c r="Z1796" s="112"/>
      <c r="AA1796" s="191">
        <f>IF(RawDataGenPO[[#This Row],[Date Gen PO]]="","",RawDataGenPO[[#This Row],[Date recive bill]]-RawDataGenPO[[#This Row],[Date Gen PO]])</f>
        <v>55</v>
      </c>
      <c r="AB1796" s="192" t="str">
        <f>IF(RawDataGenPO[[#This Row],[GRN-PO date (Day)]]&gt;RawDataGenPO[[#This Row],[Lead time delivery (day)]],"over deliverry","Ontime")</f>
        <v>Ontime</v>
      </c>
      <c r="AC1796" s="195"/>
    </row>
    <row r="1797" spans="1:29" ht="14.25" x14ac:dyDescent="0.25">
      <c r="A1797" s="4">
        <f>ROW()-ROW(RawDataGenPO[[#Headers],[No.]])</f>
        <v>1796</v>
      </c>
      <c r="B1797" s="67" t="s">
        <v>18</v>
      </c>
      <c r="C1797" s="309"/>
      <c r="D1797" s="310"/>
      <c r="E1797" s="310"/>
      <c r="F1797" s="45">
        <v>45995</v>
      </c>
      <c r="G1797" s="4" t="s">
        <v>4427</v>
      </c>
      <c r="H1797" s="4" t="s">
        <v>4489</v>
      </c>
      <c r="I1797" s="155">
        <v>46008</v>
      </c>
      <c r="J1797" s="66"/>
      <c r="K1797" s="153">
        <v>60</v>
      </c>
      <c r="L1797" s="4" t="s">
        <v>193</v>
      </c>
      <c r="M1797" s="35" t="s">
        <v>181</v>
      </c>
      <c r="N1797" s="35" t="s">
        <v>3913</v>
      </c>
      <c r="O1797" s="3">
        <v>1</v>
      </c>
      <c r="P1797" s="39" t="s">
        <v>4428</v>
      </c>
      <c r="Q1797" s="40">
        <v>1</v>
      </c>
      <c r="R1797" s="4" t="s">
        <v>1776</v>
      </c>
      <c r="S1797" s="41">
        <f>RawDataGenPO[[#This Row],[Total price]]/RawDataGenPO[[#This Row],[Qty'']]</f>
        <v>4500</v>
      </c>
      <c r="T1797" s="46">
        <v>4500</v>
      </c>
      <c r="U1797" s="16"/>
      <c r="V1797" s="35" t="s">
        <v>195</v>
      </c>
      <c r="W1797" s="146" t="s">
        <v>9</v>
      </c>
      <c r="X1797" s="4" t="s">
        <v>4627</v>
      </c>
      <c r="Y1797" s="14">
        <v>46044</v>
      </c>
      <c r="Z1797" s="112"/>
      <c r="AA1797" s="191">
        <f>IF(RawDataGenPO[[#This Row],[Date Gen PO]]="","",RawDataGenPO[[#This Row],[Date recive bill]]-RawDataGenPO[[#This Row],[Date Gen PO]])</f>
        <v>36</v>
      </c>
      <c r="AB1797" s="192" t="str">
        <f>IF(RawDataGenPO[[#This Row],[GRN-PO date (Day)]]&gt;RawDataGenPO[[#This Row],[Lead time delivery (day)]],"over deliverry","Ontime")</f>
        <v>Ontime</v>
      </c>
      <c r="AC1797" s="195"/>
    </row>
    <row r="1798" spans="1:29" ht="14.25" x14ac:dyDescent="0.25">
      <c r="A1798" s="4">
        <f>ROW()-ROW(RawDataGenPO[[#Headers],[No.]])</f>
        <v>1797</v>
      </c>
      <c r="B1798" s="67" t="s">
        <v>18</v>
      </c>
      <c r="C1798" s="309"/>
      <c r="D1798" s="310"/>
      <c r="E1798" s="310"/>
      <c r="F1798" s="45">
        <v>45995</v>
      </c>
      <c r="G1798" s="4" t="s">
        <v>4427</v>
      </c>
      <c r="H1798" s="4" t="s">
        <v>4489</v>
      </c>
      <c r="I1798" s="155">
        <v>46008</v>
      </c>
      <c r="J1798" s="66"/>
      <c r="K1798" s="153">
        <v>60</v>
      </c>
      <c r="L1798" s="4" t="s">
        <v>193</v>
      </c>
      <c r="M1798" s="35" t="s">
        <v>181</v>
      </c>
      <c r="N1798" s="35" t="s">
        <v>3913</v>
      </c>
      <c r="O1798" s="3">
        <v>2</v>
      </c>
      <c r="P1798" s="39" t="s">
        <v>3461</v>
      </c>
      <c r="Q1798" s="40">
        <v>1</v>
      </c>
      <c r="R1798" s="4" t="s">
        <v>4430</v>
      </c>
      <c r="S1798" s="41">
        <f>RawDataGenPO[[#This Row],[Total price]]/RawDataGenPO[[#This Row],[Qty'']]</f>
        <v>2000</v>
      </c>
      <c r="T1798" s="46">
        <v>2000</v>
      </c>
      <c r="U1798" s="16"/>
      <c r="V1798" s="35" t="s">
        <v>195</v>
      </c>
      <c r="W1798" s="146" t="s">
        <v>9</v>
      </c>
      <c r="X1798" s="4" t="s">
        <v>4627</v>
      </c>
      <c r="Y1798" s="14">
        <v>46044</v>
      </c>
      <c r="Z1798" s="112"/>
      <c r="AA1798" s="191">
        <f>IF(RawDataGenPO[[#This Row],[Date Gen PO]]="","",RawDataGenPO[[#This Row],[Date recive bill]]-RawDataGenPO[[#This Row],[Date Gen PO]])</f>
        <v>36</v>
      </c>
      <c r="AB1798" s="192" t="str">
        <f>IF(RawDataGenPO[[#This Row],[GRN-PO date (Day)]]&gt;RawDataGenPO[[#This Row],[Lead time delivery (day)]],"over deliverry","Ontime")</f>
        <v>Ontime</v>
      </c>
      <c r="AC1798" s="195"/>
    </row>
    <row r="1799" spans="1:29" ht="14.25" x14ac:dyDescent="0.25">
      <c r="A1799" s="4">
        <f>ROW()-ROW(RawDataGenPO[[#Headers],[No.]])</f>
        <v>1798</v>
      </c>
      <c r="B1799" s="67" t="s">
        <v>18</v>
      </c>
      <c r="C1799" s="309"/>
      <c r="D1799" s="310"/>
      <c r="E1799" s="310"/>
      <c r="F1799" s="45">
        <v>45995</v>
      </c>
      <c r="G1799" s="4" t="s">
        <v>4427</v>
      </c>
      <c r="H1799" s="4" t="s">
        <v>4489</v>
      </c>
      <c r="I1799" s="155">
        <v>46008</v>
      </c>
      <c r="J1799" s="66"/>
      <c r="K1799" s="153">
        <v>60</v>
      </c>
      <c r="L1799" s="4" t="s">
        <v>193</v>
      </c>
      <c r="M1799" s="35" t="s">
        <v>181</v>
      </c>
      <c r="N1799" s="35" t="s">
        <v>3913</v>
      </c>
      <c r="O1799" s="3">
        <v>3</v>
      </c>
      <c r="P1799" s="39" t="s">
        <v>4429</v>
      </c>
      <c r="Q1799" s="40">
        <v>1</v>
      </c>
      <c r="R1799" s="4" t="s">
        <v>3436</v>
      </c>
      <c r="S1799" s="41">
        <f>RawDataGenPO[[#This Row],[Total price]]/RawDataGenPO[[#This Row],[Qty'']]</f>
        <v>8500</v>
      </c>
      <c r="T1799" s="46">
        <v>8500</v>
      </c>
      <c r="U1799" s="16"/>
      <c r="V1799" s="35" t="s">
        <v>195</v>
      </c>
      <c r="W1799" s="146" t="s">
        <v>9</v>
      </c>
      <c r="X1799" s="4" t="s">
        <v>4627</v>
      </c>
      <c r="Y1799" s="14">
        <v>46044</v>
      </c>
      <c r="Z1799" s="112"/>
      <c r="AA1799" s="191">
        <f>IF(RawDataGenPO[[#This Row],[Date Gen PO]]="","",RawDataGenPO[[#This Row],[Date recive bill]]-RawDataGenPO[[#This Row],[Date Gen PO]])</f>
        <v>36</v>
      </c>
      <c r="AB1799" s="192" t="str">
        <f>IF(RawDataGenPO[[#This Row],[GRN-PO date (Day)]]&gt;RawDataGenPO[[#This Row],[Lead time delivery (day)]],"over deliverry","Ontime")</f>
        <v>Ontime</v>
      </c>
      <c r="AC1799" s="195"/>
    </row>
    <row r="1800" spans="1:29" ht="14.25" x14ac:dyDescent="0.25">
      <c r="A1800" s="4">
        <f>ROW()-ROW(RawDataGenPO[[#Headers],[No.]])</f>
        <v>1799</v>
      </c>
      <c r="B1800" s="67" t="s">
        <v>18</v>
      </c>
      <c r="C1800" s="309"/>
      <c r="D1800" s="310"/>
      <c r="E1800" s="310"/>
      <c r="F1800" s="45">
        <v>45996</v>
      </c>
      <c r="G1800" s="4" t="s">
        <v>4431</v>
      </c>
      <c r="H1800" s="4" t="s">
        <v>4491</v>
      </c>
      <c r="I1800" s="155">
        <v>46009</v>
      </c>
      <c r="J1800" s="66"/>
      <c r="K1800" s="153">
        <v>60</v>
      </c>
      <c r="L1800" s="4" t="s">
        <v>193</v>
      </c>
      <c r="M1800" s="35" t="s">
        <v>181</v>
      </c>
      <c r="N1800" s="35" t="s">
        <v>66</v>
      </c>
      <c r="O1800" s="3">
        <v>1</v>
      </c>
      <c r="P1800" s="39" t="s">
        <v>4432</v>
      </c>
      <c r="Q1800" s="40">
        <v>4</v>
      </c>
      <c r="R1800" s="4" t="s">
        <v>1776</v>
      </c>
      <c r="S1800" s="41">
        <f>RawDataGenPO[[#This Row],[Total price]]/RawDataGenPO[[#This Row],[Qty'']]</f>
        <v>2950</v>
      </c>
      <c r="T1800" s="46">
        <v>11800</v>
      </c>
      <c r="U1800" s="16"/>
      <c r="V1800" s="35" t="s">
        <v>830</v>
      </c>
      <c r="W1800" s="146" t="s">
        <v>10</v>
      </c>
      <c r="Z1800" s="112"/>
      <c r="AA1800" s="191">
        <f>IF(RawDataGenPO[[#This Row],[Date Gen PO]]="","",RawDataGenPO[[#This Row],[Date recive bill]]-RawDataGenPO[[#This Row],[Date Gen PO]])</f>
        <v>-46009</v>
      </c>
      <c r="AB1800" s="192" t="str">
        <f>IF(RawDataGenPO[[#This Row],[GRN-PO date (Day)]]&gt;RawDataGenPO[[#This Row],[Lead time delivery (day)]],"over deliverry","Ontime")</f>
        <v>Ontime</v>
      </c>
      <c r="AC1800" s="195"/>
    </row>
    <row r="1801" spans="1:29" ht="14.25" x14ac:dyDescent="0.25">
      <c r="A1801" s="4">
        <f>ROW()-ROW(RawDataGenPO[[#Headers],[No.]])</f>
        <v>1800</v>
      </c>
      <c r="B1801" s="67" t="s">
        <v>18</v>
      </c>
      <c r="C1801" s="309"/>
      <c r="D1801" s="310"/>
      <c r="E1801" s="310"/>
      <c r="F1801" s="45">
        <v>45996</v>
      </c>
      <c r="G1801" s="4" t="s">
        <v>4431</v>
      </c>
      <c r="H1801" s="4" t="s">
        <v>4491</v>
      </c>
      <c r="I1801" s="155">
        <v>46009</v>
      </c>
      <c r="J1801" s="66"/>
      <c r="K1801" s="153">
        <v>60</v>
      </c>
      <c r="L1801" s="4" t="s">
        <v>193</v>
      </c>
      <c r="M1801" s="35" t="s">
        <v>181</v>
      </c>
      <c r="N1801" s="35" t="s">
        <v>67</v>
      </c>
      <c r="O1801" s="3">
        <v>2</v>
      </c>
      <c r="P1801" s="39" t="s">
        <v>4433</v>
      </c>
      <c r="Q1801" s="40">
        <v>4</v>
      </c>
      <c r="R1801" s="4" t="s">
        <v>1776</v>
      </c>
      <c r="S1801" s="41">
        <f>RawDataGenPO[[#This Row],[Total price]]/RawDataGenPO[[#This Row],[Qty'']]</f>
        <v>900</v>
      </c>
      <c r="T1801" s="46">
        <v>3600</v>
      </c>
      <c r="U1801" s="16"/>
      <c r="V1801" s="35" t="s">
        <v>830</v>
      </c>
      <c r="W1801" s="146" t="s">
        <v>10</v>
      </c>
      <c r="Z1801" s="112"/>
      <c r="AA1801" s="191">
        <f>IF(RawDataGenPO[[#This Row],[Date Gen PO]]="","",RawDataGenPO[[#This Row],[Date recive bill]]-RawDataGenPO[[#This Row],[Date Gen PO]])</f>
        <v>-46009</v>
      </c>
      <c r="AB1801" s="192" t="str">
        <f>IF(RawDataGenPO[[#This Row],[GRN-PO date (Day)]]&gt;RawDataGenPO[[#This Row],[Lead time delivery (day)]],"over deliverry","Ontime")</f>
        <v>Ontime</v>
      </c>
      <c r="AC1801" s="195"/>
    </row>
    <row r="1802" spans="1:29" ht="14.25" x14ac:dyDescent="0.25">
      <c r="A1802" s="4">
        <f>ROW()-ROW(RawDataGenPO[[#Headers],[No.]])</f>
        <v>1801</v>
      </c>
      <c r="B1802" s="67" t="s">
        <v>18</v>
      </c>
      <c r="C1802" s="309"/>
      <c r="D1802" s="310"/>
      <c r="E1802" s="310"/>
      <c r="F1802" s="45">
        <v>45996</v>
      </c>
      <c r="G1802" s="4" t="s">
        <v>4431</v>
      </c>
      <c r="H1802" s="4" t="s">
        <v>4491</v>
      </c>
      <c r="I1802" s="155">
        <v>46009</v>
      </c>
      <c r="J1802" s="66"/>
      <c r="K1802" s="153">
        <v>60</v>
      </c>
      <c r="L1802" s="4" t="s">
        <v>193</v>
      </c>
      <c r="M1802" s="35" t="s">
        <v>181</v>
      </c>
      <c r="N1802" s="35" t="s">
        <v>66</v>
      </c>
      <c r="O1802" s="3">
        <v>3</v>
      </c>
      <c r="P1802" s="39" t="s">
        <v>4434</v>
      </c>
      <c r="Q1802" s="40">
        <v>1</v>
      </c>
      <c r="R1802" s="4" t="s">
        <v>4430</v>
      </c>
      <c r="S1802" s="41">
        <f>RawDataGenPO[[#This Row],[Total price]]/RawDataGenPO[[#This Row],[Qty'']]</f>
        <v>1000</v>
      </c>
      <c r="T1802" s="46">
        <v>1000</v>
      </c>
      <c r="U1802" s="16"/>
      <c r="V1802" s="35" t="s">
        <v>830</v>
      </c>
      <c r="W1802" s="146" t="s">
        <v>10</v>
      </c>
      <c r="Z1802" s="112"/>
      <c r="AA1802" s="191">
        <f>IF(RawDataGenPO[[#This Row],[Date Gen PO]]="","",RawDataGenPO[[#This Row],[Date recive bill]]-RawDataGenPO[[#This Row],[Date Gen PO]])</f>
        <v>-46009</v>
      </c>
      <c r="AB1802" s="192" t="str">
        <f>IF(RawDataGenPO[[#This Row],[GRN-PO date (Day)]]&gt;RawDataGenPO[[#This Row],[Lead time delivery (day)]],"over deliverry","Ontime")</f>
        <v>Ontime</v>
      </c>
      <c r="AC1802" s="195"/>
    </row>
    <row r="1803" spans="1:29" ht="14.25" x14ac:dyDescent="0.25">
      <c r="A1803" s="4">
        <f>ROW()-ROW(RawDataGenPO[[#Headers],[No.]])</f>
        <v>1802</v>
      </c>
      <c r="B1803" s="67" t="s">
        <v>18</v>
      </c>
      <c r="C1803" s="309"/>
      <c r="D1803" s="310"/>
      <c r="E1803" s="310"/>
      <c r="F1803" s="45">
        <v>45996</v>
      </c>
      <c r="G1803" s="4" t="s">
        <v>4431</v>
      </c>
      <c r="H1803" s="4" t="s">
        <v>4491</v>
      </c>
      <c r="I1803" s="155">
        <v>46009</v>
      </c>
      <c r="J1803" s="66"/>
      <c r="K1803" s="153">
        <v>60</v>
      </c>
      <c r="L1803" s="4" t="s">
        <v>193</v>
      </c>
      <c r="M1803" s="35" t="s">
        <v>181</v>
      </c>
      <c r="N1803" s="35" t="s">
        <v>67</v>
      </c>
      <c r="O1803" s="3">
        <v>4</v>
      </c>
      <c r="P1803" s="39" t="s">
        <v>4435</v>
      </c>
      <c r="Q1803" s="40">
        <v>1</v>
      </c>
      <c r="R1803" s="4" t="s">
        <v>481</v>
      </c>
      <c r="S1803" s="41">
        <f>RawDataGenPO[[#This Row],[Total price]]/RawDataGenPO[[#This Row],[Qty'']]</f>
        <v>8000</v>
      </c>
      <c r="T1803" s="46">
        <v>8000</v>
      </c>
      <c r="U1803" s="16"/>
      <c r="V1803" s="35" t="s">
        <v>830</v>
      </c>
      <c r="W1803" s="146" t="s">
        <v>10</v>
      </c>
      <c r="Z1803" s="112"/>
      <c r="AA1803" s="191">
        <f>IF(RawDataGenPO[[#This Row],[Date Gen PO]]="","",RawDataGenPO[[#This Row],[Date recive bill]]-RawDataGenPO[[#This Row],[Date Gen PO]])</f>
        <v>-46009</v>
      </c>
      <c r="AB1803" s="192" t="str">
        <f>IF(RawDataGenPO[[#This Row],[GRN-PO date (Day)]]&gt;RawDataGenPO[[#This Row],[Lead time delivery (day)]],"over deliverry","Ontime")</f>
        <v>Ontime</v>
      </c>
      <c r="AC1803" s="195"/>
    </row>
    <row r="1804" spans="1:29" ht="14.25" x14ac:dyDescent="0.25">
      <c r="A1804" s="4">
        <f>ROW()-ROW(RawDataGenPO[[#Headers],[No.]])</f>
        <v>1803</v>
      </c>
      <c r="B1804" s="67" t="s">
        <v>18</v>
      </c>
      <c r="C1804" s="309"/>
      <c r="D1804" s="310"/>
      <c r="E1804" s="310"/>
      <c r="F1804" s="45">
        <v>45996</v>
      </c>
      <c r="G1804" s="4" t="s">
        <v>4436</v>
      </c>
      <c r="H1804" s="4" t="s">
        <v>4498</v>
      </c>
      <c r="I1804" s="155">
        <v>46007</v>
      </c>
      <c r="J1804" s="66"/>
      <c r="K1804" s="153">
        <v>60</v>
      </c>
      <c r="L1804" s="4" t="s">
        <v>1913</v>
      </c>
      <c r="M1804" s="35" t="s">
        <v>168</v>
      </c>
      <c r="N1804" s="35" t="s">
        <v>20</v>
      </c>
      <c r="O1804" s="3">
        <v>1</v>
      </c>
      <c r="P1804" s="39" t="s">
        <v>4437</v>
      </c>
      <c r="Q1804" s="40">
        <v>1</v>
      </c>
      <c r="R1804" s="4" t="s">
        <v>481</v>
      </c>
      <c r="S1804" s="41">
        <f>RawDataGenPO[[#This Row],[Total price]]/RawDataGenPO[[#This Row],[Qty'']]</f>
        <v>25000</v>
      </c>
      <c r="T1804" s="46">
        <v>25000</v>
      </c>
      <c r="U1804" s="16"/>
      <c r="V1804" s="35" t="s">
        <v>2905</v>
      </c>
      <c r="W1804" s="146" t="s">
        <v>9</v>
      </c>
      <c r="X1804" s="4" t="s">
        <v>4810</v>
      </c>
      <c r="Y1804" s="14">
        <v>46066</v>
      </c>
      <c r="Z1804" s="112"/>
      <c r="AA1804" s="191">
        <f>IF(RawDataGenPO[[#This Row],[Date Gen PO]]="","",RawDataGenPO[[#This Row],[Date recive bill]]-RawDataGenPO[[#This Row],[Date Gen PO]])</f>
        <v>59</v>
      </c>
      <c r="AB1804" s="192" t="str">
        <f>IF(RawDataGenPO[[#This Row],[GRN-PO date (Day)]]&gt;RawDataGenPO[[#This Row],[Lead time delivery (day)]],"over deliverry","Ontime")</f>
        <v>Ontime</v>
      </c>
      <c r="AC1804" s="195"/>
    </row>
    <row r="1805" spans="1:29" ht="85.5" x14ac:dyDescent="0.25">
      <c r="A1805" s="4">
        <f>ROW()-ROW(RawDataGenPO[[#Headers],[No.]])</f>
        <v>1804</v>
      </c>
      <c r="B1805" s="67" t="s">
        <v>18</v>
      </c>
      <c r="C1805" s="309"/>
      <c r="D1805" s="310"/>
      <c r="E1805" s="310"/>
      <c r="F1805" s="73">
        <v>45996</v>
      </c>
      <c r="G1805" s="4" t="s">
        <v>4436</v>
      </c>
      <c r="H1805" s="4" t="s">
        <v>4498</v>
      </c>
      <c r="I1805" s="155">
        <v>46007</v>
      </c>
      <c r="J1805" s="66"/>
      <c r="K1805" s="153">
        <v>60</v>
      </c>
      <c r="L1805" s="4" t="s">
        <v>1913</v>
      </c>
      <c r="M1805" s="35" t="s">
        <v>168</v>
      </c>
      <c r="N1805" s="35" t="s">
        <v>20</v>
      </c>
      <c r="O1805" s="3">
        <v>2</v>
      </c>
      <c r="P1805" s="39" t="s">
        <v>4438</v>
      </c>
      <c r="Q1805" s="40">
        <v>1</v>
      </c>
      <c r="R1805" s="4" t="s">
        <v>481</v>
      </c>
      <c r="S1805" s="41">
        <f>RawDataGenPO[[#This Row],[Total price]]/RawDataGenPO[[#This Row],[Qty'']]</f>
        <v>10000</v>
      </c>
      <c r="T1805" s="46">
        <v>10000</v>
      </c>
      <c r="U1805" s="16"/>
      <c r="V1805" s="35" t="s">
        <v>2905</v>
      </c>
      <c r="W1805" s="146" t="s">
        <v>9</v>
      </c>
      <c r="X1805" s="4" t="s">
        <v>4810</v>
      </c>
      <c r="Y1805" s="14">
        <v>46066</v>
      </c>
      <c r="Z1805" s="112"/>
      <c r="AA1805" s="191">
        <f>IF(RawDataGenPO[[#This Row],[Date Gen PO]]="","",RawDataGenPO[[#This Row],[Date recive bill]]-RawDataGenPO[[#This Row],[Date Gen PO]])</f>
        <v>59</v>
      </c>
      <c r="AB1805" s="192" t="str">
        <f>IF(RawDataGenPO[[#This Row],[GRN-PO date (Day)]]&gt;RawDataGenPO[[#This Row],[Lead time delivery (day)]],"over deliverry","Ontime")</f>
        <v>Ontime</v>
      </c>
      <c r="AC1805" s="195"/>
    </row>
    <row r="1806" spans="1:29" ht="28.5" x14ac:dyDescent="0.25">
      <c r="A1806" s="4">
        <f>ROW()-ROW(RawDataGenPO[[#Headers],[No.]])</f>
        <v>1805</v>
      </c>
      <c r="B1806" s="67" t="s">
        <v>18</v>
      </c>
      <c r="C1806" s="309"/>
      <c r="D1806" s="310"/>
      <c r="E1806" s="310"/>
      <c r="F1806" s="73">
        <v>45996</v>
      </c>
      <c r="G1806" s="4" t="s">
        <v>4441</v>
      </c>
      <c r="H1806" s="4" t="s">
        <v>4820</v>
      </c>
      <c r="I1806" s="155">
        <v>46069</v>
      </c>
      <c r="J1806" s="66"/>
      <c r="K1806" s="153">
        <v>60</v>
      </c>
      <c r="L1806" s="4" t="s">
        <v>4351</v>
      </c>
      <c r="M1806" s="35" t="s">
        <v>479</v>
      </c>
      <c r="N1806" s="35" t="s">
        <v>36</v>
      </c>
      <c r="P1806" s="39" t="s">
        <v>4442</v>
      </c>
      <c r="Q1806" s="40">
        <v>1</v>
      </c>
      <c r="R1806" s="4" t="s">
        <v>481</v>
      </c>
      <c r="S1806" s="41">
        <f>RawDataGenPO[[#This Row],[Total price]]/RawDataGenPO[[#This Row],[Qty'']]</f>
        <v>2500</v>
      </c>
      <c r="T1806" s="46">
        <v>2500</v>
      </c>
      <c r="U1806" s="16"/>
      <c r="V1806" s="35" t="s">
        <v>4821</v>
      </c>
      <c r="W1806" s="146" t="s">
        <v>10</v>
      </c>
      <c r="Z1806" s="112"/>
      <c r="AA1806" s="191">
        <f>IF(RawDataGenPO[[#This Row],[Date Gen PO]]="","",RawDataGenPO[[#This Row],[Date recive bill]]-RawDataGenPO[[#This Row],[Date Gen PO]])</f>
        <v>-46069</v>
      </c>
      <c r="AB1806" s="192" t="str">
        <f>IF(RawDataGenPO[[#This Row],[GRN-PO date (Day)]]&gt;RawDataGenPO[[#This Row],[Lead time delivery (day)]],"over deliverry","Ontime")</f>
        <v>Ontime</v>
      </c>
      <c r="AC1806" s="195"/>
    </row>
    <row r="1807" spans="1:29" ht="28.5" x14ac:dyDescent="0.25">
      <c r="A1807" s="4">
        <f>ROW()-ROW(RawDataGenPO[[#Headers],[No.]])</f>
        <v>1806</v>
      </c>
      <c r="B1807" s="67" t="s">
        <v>18</v>
      </c>
      <c r="C1807" s="309"/>
      <c r="D1807" s="310"/>
      <c r="E1807" s="310"/>
      <c r="F1807" s="73">
        <v>45996</v>
      </c>
      <c r="G1807" s="4" t="s">
        <v>4439</v>
      </c>
      <c r="H1807" s="4" t="s">
        <v>4612</v>
      </c>
      <c r="I1807" s="155">
        <v>46009</v>
      </c>
      <c r="J1807" s="66"/>
      <c r="K1807" s="153">
        <v>60</v>
      </c>
      <c r="L1807" s="4" t="s">
        <v>1913</v>
      </c>
      <c r="M1807" s="35" t="s">
        <v>128</v>
      </c>
      <c r="N1807" s="35" t="s">
        <v>71</v>
      </c>
      <c r="O1807" s="3">
        <v>1</v>
      </c>
      <c r="P1807" s="39" t="s">
        <v>4440</v>
      </c>
      <c r="Q1807" s="40">
        <v>1</v>
      </c>
      <c r="R1807" s="4" t="s">
        <v>481</v>
      </c>
      <c r="S1807" s="41">
        <f>RawDataGenPO[[#This Row],[Total price]]/RawDataGenPO[[#This Row],[Qty'']]</f>
        <v>5900</v>
      </c>
      <c r="T1807" s="46">
        <v>5900</v>
      </c>
      <c r="U1807" s="16"/>
      <c r="V1807" s="35" t="s">
        <v>4613</v>
      </c>
      <c r="W1807" s="146" t="s">
        <v>10</v>
      </c>
      <c r="Z1807" s="112"/>
      <c r="AA1807" s="191">
        <f>IF(RawDataGenPO[[#This Row],[Date Gen PO]]="","",RawDataGenPO[[#This Row],[Date recive bill]]-RawDataGenPO[[#This Row],[Date Gen PO]])</f>
        <v>-46009</v>
      </c>
      <c r="AB1807" s="192" t="str">
        <f>IF(RawDataGenPO[[#This Row],[GRN-PO date (Day)]]&gt;RawDataGenPO[[#This Row],[Lead time delivery (day)]],"over deliverry","Ontime")</f>
        <v>Ontime</v>
      </c>
      <c r="AC1807" s="195"/>
    </row>
    <row r="1808" spans="1:29" ht="14.25" x14ac:dyDescent="0.25">
      <c r="A1808" s="4">
        <f>ROW()-ROW(RawDataGenPO[[#Headers],[No.]])</f>
        <v>1807</v>
      </c>
      <c r="B1808" s="67" t="s">
        <v>18</v>
      </c>
      <c r="C1808" s="309"/>
      <c r="D1808" s="310"/>
      <c r="E1808" s="310"/>
      <c r="F1808" s="73">
        <v>46002</v>
      </c>
      <c r="G1808" s="4" t="s">
        <v>4448</v>
      </c>
      <c r="H1808" s="4" t="s">
        <v>4492</v>
      </c>
      <c r="I1808" s="155">
        <v>46008</v>
      </c>
      <c r="J1808" s="66"/>
      <c r="K1808" s="153">
        <v>60</v>
      </c>
      <c r="L1808" s="4" t="s">
        <v>193</v>
      </c>
      <c r="M1808" s="35" t="s">
        <v>128</v>
      </c>
      <c r="N1808" s="35" t="s">
        <v>53</v>
      </c>
      <c r="O1808" s="3">
        <v>1</v>
      </c>
      <c r="P1808" s="39" t="s">
        <v>4449</v>
      </c>
      <c r="Q1808" s="40">
        <v>1</v>
      </c>
      <c r="R1808" s="4" t="s">
        <v>481</v>
      </c>
      <c r="S1808" s="41">
        <f>RawDataGenPO[[#This Row],[Total price]]/RawDataGenPO[[#This Row],[Qty'']]</f>
        <v>95000</v>
      </c>
      <c r="T1808" s="46">
        <v>95000</v>
      </c>
      <c r="U1808" s="16"/>
      <c r="V1808" s="35" t="s">
        <v>4241</v>
      </c>
      <c r="W1808" s="146" t="s">
        <v>9</v>
      </c>
      <c r="X1808" s="4" t="s">
        <v>4730</v>
      </c>
      <c r="Y1808" s="14">
        <v>46058</v>
      </c>
      <c r="Z1808" s="112"/>
      <c r="AA1808" s="191">
        <f>IF(RawDataGenPO[[#This Row],[Date Gen PO]]="","",RawDataGenPO[[#This Row],[Date recive bill]]-RawDataGenPO[[#This Row],[Date Gen PO]])</f>
        <v>50</v>
      </c>
      <c r="AB1808" s="192" t="str">
        <f>IF(RawDataGenPO[[#This Row],[GRN-PO date (Day)]]&gt;RawDataGenPO[[#This Row],[Lead time delivery (day)]],"over deliverry","Ontime")</f>
        <v>Ontime</v>
      </c>
      <c r="AC1808" s="195"/>
    </row>
    <row r="1809" spans="1:29" ht="14.25" x14ac:dyDescent="0.25">
      <c r="A1809" s="4">
        <f>ROW()-ROW(RawDataGenPO[[#Headers],[No.]])</f>
        <v>1808</v>
      </c>
      <c r="B1809" s="67" t="s">
        <v>18</v>
      </c>
      <c r="C1809" s="309"/>
      <c r="D1809" s="310"/>
      <c r="E1809" s="310"/>
      <c r="F1809" s="73">
        <v>46002</v>
      </c>
      <c r="G1809" s="4" t="s">
        <v>4448</v>
      </c>
      <c r="H1809" s="4" t="s">
        <v>4492</v>
      </c>
      <c r="I1809" s="155">
        <v>46008</v>
      </c>
      <c r="J1809" s="66"/>
      <c r="K1809" s="153">
        <v>60</v>
      </c>
      <c r="L1809" s="4" t="s">
        <v>193</v>
      </c>
      <c r="M1809" s="35" t="s">
        <v>128</v>
      </c>
      <c r="N1809" s="35" t="s">
        <v>53</v>
      </c>
      <c r="O1809" s="3">
        <v>2</v>
      </c>
      <c r="P1809" s="39" t="s">
        <v>4450</v>
      </c>
      <c r="Q1809" s="40">
        <v>1</v>
      </c>
      <c r="R1809" s="4" t="s">
        <v>481</v>
      </c>
      <c r="S1809" s="41">
        <f>RawDataGenPO[[#This Row],[Total price]]/RawDataGenPO[[#This Row],[Qty'']]</f>
        <v>32000</v>
      </c>
      <c r="T1809" s="46">
        <v>32000</v>
      </c>
      <c r="U1809" s="16"/>
      <c r="V1809" s="35" t="s">
        <v>4241</v>
      </c>
      <c r="W1809" s="146" t="s">
        <v>9</v>
      </c>
      <c r="X1809" s="4" t="s">
        <v>4730</v>
      </c>
      <c r="Y1809" s="14">
        <v>46058</v>
      </c>
      <c r="Z1809" s="112"/>
      <c r="AA1809" s="191">
        <f>IF(RawDataGenPO[[#This Row],[Date Gen PO]]="","",RawDataGenPO[[#This Row],[Date recive bill]]-RawDataGenPO[[#This Row],[Date Gen PO]])</f>
        <v>50</v>
      </c>
      <c r="AB1809" s="192" t="str">
        <f>IF(RawDataGenPO[[#This Row],[GRN-PO date (Day)]]&gt;RawDataGenPO[[#This Row],[Lead time delivery (day)]],"over deliverry","Ontime")</f>
        <v>Ontime</v>
      </c>
      <c r="AC1809" s="195"/>
    </row>
    <row r="1810" spans="1:29" ht="28.5" x14ac:dyDescent="0.25">
      <c r="A1810" s="4">
        <f>ROW()-ROW(RawDataGenPO[[#Headers],[No.]])</f>
        <v>1809</v>
      </c>
      <c r="B1810" s="67" t="s">
        <v>18</v>
      </c>
      <c r="C1810" s="309"/>
      <c r="D1810" s="310"/>
      <c r="E1810" s="310"/>
      <c r="F1810" s="73">
        <v>46002</v>
      </c>
      <c r="G1810" s="4" t="s">
        <v>4448</v>
      </c>
      <c r="H1810" s="4" t="s">
        <v>4492</v>
      </c>
      <c r="I1810" s="155">
        <v>46008</v>
      </c>
      <c r="J1810" s="66"/>
      <c r="K1810" s="153">
        <v>60</v>
      </c>
      <c r="L1810" s="4" t="s">
        <v>193</v>
      </c>
      <c r="M1810" s="35" t="s">
        <v>128</v>
      </c>
      <c r="N1810" s="35" t="s">
        <v>53</v>
      </c>
      <c r="O1810" s="3">
        <v>3</v>
      </c>
      <c r="P1810" s="39" t="s">
        <v>4451</v>
      </c>
      <c r="Q1810" s="40">
        <v>1</v>
      </c>
      <c r="R1810" s="4" t="s">
        <v>481</v>
      </c>
      <c r="S1810" s="41">
        <f>RawDataGenPO[[#This Row],[Total price]]/RawDataGenPO[[#This Row],[Qty'']]</f>
        <v>7500</v>
      </c>
      <c r="T1810" s="46">
        <v>7500</v>
      </c>
      <c r="U1810" s="16"/>
      <c r="V1810" s="35" t="s">
        <v>4241</v>
      </c>
      <c r="W1810" s="146" t="s">
        <v>9</v>
      </c>
      <c r="X1810" s="4" t="s">
        <v>4730</v>
      </c>
      <c r="Y1810" s="14">
        <v>46058</v>
      </c>
      <c r="Z1810" s="112"/>
      <c r="AA1810" s="191">
        <f>IF(RawDataGenPO[[#This Row],[Date Gen PO]]="","",RawDataGenPO[[#This Row],[Date recive bill]]-RawDataGenPO[[#This Row],[Date Gen PO]])</f>
        <v>50</v>
      </c>
      <c r="AB1810" s="192" t="str">
        <f>IF(RawDataGenPO[[#This Row],[GRN-PO date (Day)]]&gt;RawDataGenPO[[#This Row],[Lead time delivery (day)]],"over deliverry","Ontime")</f>
        <v>Ontime</v>
      </c>
      <c r="AC1810" s="195"/>
    </row>
    <row r="1811" spans="1:29" ht="14.25" x14ac:dyDescent="0.25">
      <c r="A1811" s="4">
        <f>ROW()-ROW(RawDataGenPO[[#Headers],[No.]])</f>
        <v>1810</v>
      </c>
      <c r="B1811" s="67" t="s">
        <v>18</v>
      </c>
      <c r="C1811" s="309"/>
      <c r="D1811" s="310"/>
      <c r="E1811" s="310"/>
      <c r="F1811" s="73">
        <v>46002</v>
      </c>
      <c r="G1811" s="4" t="s">
        <v>4452</v>
      </c>
      <c r="H1811" s="4" t="s">
        <v>4455</v>
      </c>
      <c r="I1811" s="155">
        <v>46007</v>
      </c>
      <c r="J1811" s="66"/>
      <c r="K1811" s="153">
        <v>30</v>
      </c>
      <c r="L1811" s="4" t="s">
        <v>1913</v>
      </c>
      <c r="M1811" s="35" t="s">
        <v>168</v>
      </c>
      <c r="N1811" s="35" t="s">
        <v>20</v>
      </c>
      <c r="O1811" s="3">
        <v>1</v>
      </c>
      <c r="P1811" s="39" t="s">
        <v>4453</v>
      </c>
      <c r="Q1811" s="40">
        <v>8</v>
      </c>
      <c r="R1811" s="4" t="s">
        <v>221</v>
      </c>
      <c r="S1811" s="41">
        <f>RawDataGenPO[[#This Row],[Total price]]/RawDataGenPO[[#This Row],[Qty'']]</f>
        <v>1450</v>
      </c>
      <c r="T1811" s="46">
        <v>11600</v>
      </c>
      <c r="U1811" s="16"/>
      <c r="V1811" s="35" t="s">
        <v>1057</v>
      </c>
      <c r="W1811" s="146" t="s">
        <v>9</v>
      </c>
      <c r="X1811" s="4" t="s">
        <v>4525</v>
      </c>
      <c r="Y1811" s="14">
        <v>46010</v>
      </c>
      <c r="Z1811" s="112"/>
      <c r="AA1811" s="191">
        <f>IF(RawDataGenPO[[#This Row],[Date Gen PO]]="","",RawDataGenPO[[#This Row],[Date recive bill]]-RawDataGenPO[[#This Row],[Date Gen PO]])</f>
        <v>3</v>
      </c>
      <c r="AB1811" s="192" t="str">
        <f>IF(RawDataGenPO[[#This Row],[GRN-PO date (Day)]]&gt;RawDataGenPO[[#This Row],[Lead time delivery (day)]],"over deliverry","Ontime")</f>
        <v>Ontime</v>
      </c>
      <c r="AC1811" s="195"/>
    </row>
    <row r="1812" spans="1:29" ht="14.25" x14ac:dyDescent="0.25">
      <c r="A1812" s="4">
        <f>ROW()-ROW(RawDataGenPO[[#Headers],[No.]])</f>
        <v>1811</v>
      </c>
      <c r="B1812" s="67" t="s">
        <v>18</v>
      </c>
      <c r="C1812" s="309"/>
      <c r="D1812" s="310"/>
      <c r="E1812" s="310"/>
      <c r="F1812" s="73">
        <v>46002</v>
      </c>
      <c r="G1812" s="4" t="s">
        <v>4452</v>
      </c>
      <c r="H1812" s="4" t="s">
        <v>4455</v>
      </c>
      <c r="I1812" s="155">
        <v>46007</v>
      </c>
      <c r="J1812" s="66"/>
      <c r="K1812" s="153">
        <v>30</v>
      </c>
      <c r="L1812" s="4" t="s">
        <v>1913</v>
      </c>
      <c r="M1812" s="35" t="s">
        <v>168</v>
      </c>
      <c r="N1812" s="35" t="s">
        <v>20</v>
      </c>
      <c r="O1812" s="3">
        <v>2</v>
      </c>
      <c r="P1812" s="39" t="s">
        <v>4454</v>
      </c>
      <c r="Q1812" s="40">
        <v>20</v>
      </c>
      <c r="R1812" s="4" t="s">
        <v>221</v>
      </c>
      <c r="S1812" s="41">
        <f>RawDataGenPO[[#This Row],[Total price]]/RawDataGenPO[[#This Row],[Qty'']]</f>
        <v>450</v>
      </c>
      <c r="T1812" s="46">
        <v>9000</v>
      </c>
      <c r="U1812" s="16"/>
      <c r="V1812" s="35" t="s">
        <v>1057</v>
      </c>
      <c r="W1812" s="146" t="s">
        <v>9</v>
      </c>
      <c r="X1812" s="4" t="s">
        <v>4525</v>
      </c>
      <c r="Y1812" s="14">
        <v>46010</v>
      </c>
      <c r="Z1812" s="112"/>
      <c r="AA1812" s="191">
        <f>IF(RawDataGenPO[[#This Row],[Date Gen PO]]="","",RawDataGenPO[[#This Row],[Date recive bill]]-RawDataGenPO[[#This Row],[Date Gen PO]])</f>
        <v>3</v>
      </c>
      <c r="AB1812" s="192" t="str">
        <f>IF(RawDataGenPO[[#This Row],[GRN-PO date (Day)]]&gt;RawDataGenPO[[#This Row],[Lead time delivery (day)]],"over deliverry","Ontime")</f>
        <v>Ontime</v>
      </c>
      <c r="AC1812" s="195"/>
    </row>
    <row r="1813" spans="1:29" ht="14.25" x14ac:dyDescent="0.25">
      <c r="A1813" s="4">
        <f>ROW()-ROW(RawDataGenPO[[#Headers],[No.]])</f>
        <v>1812</v>
      </c>
      <c r="B1813" s="67" t="s">
        <v>18</v>
      </c>
      <c r="C1813" s="309"/>
      <c r="D1813" s="310"/>
      <c r="E1813" s="310"/>
      <c r="F1813" s="73">
        <v>46002</v>
      </c>
      <c r="G1813" s="4" t="s">
        <v>4456</v>
      </c>
      <c r="H1813" s="4" t="s">
        <v>4499</v>
      </c>
      <c r="I1813" s="155">
        <v>46008</v>
      </c>
      <c r="J1813" s="66"/>
      <c r="K1813" s="153">
        <v>30</v>
      </c>
      <c r="L1813" s="4" t="s">
        <v>1273</v>
      </c>
      <c r="M1813" s="35" t="s">
        <v>168</v>
      </c>
      <c r="N1813" s="35" t="s">
        <v>43</v>
      </c>
      <c r="O1813" s="3">
        <v>1</v>
      </c>
      <c r="P1813" s="39" t="s">
        <v>4457</v>
      </c>
      <c r="Q1813" s="40">
        <v>100</v>
      </c>
      <c r="R1813" s="4" t="s">
        <v>221</v>
      </c>
      <c r="S1813" s="41">
        <f>RawDataGenPO[[#This Row],[Total price]]/RawDataGenPO[[#This Row],[Qty'']]</f>
        <v>790</v>
      </c>
      <c r="T1813" s="46">
        <v>79000</v>
      </c>
      <c r="U1813" s="16"/>
      <c r="V1813" s="35" t="s">
        <v>2669</v>
      </c>
      <c r="W1813" s="146" t="s">
        <v>9</v>
      </c>
      <c r="X1813" s="4" t="s">
        <v>4535</v>
      </c>
      <c r="Y1813" s="14">
        <v>46014</v>
      </c>
      <c r="Z1813" s="112"/>
      <c r="AA1813" s="191">
        <f>IF(RawDataGenPO[[#This Row],[Date Gen PO]]="","",RawDataGenPO[[#This Row],[Date recive bill]]-RawDataGenPO[[#This Row],[Date Gen PO]])</f>
        <v>6</v>
      </c>
      <c r="AB1813" s="192" t="str">
        <f>IF(RawDataGenPO[[#This Row],[GRN-PO date (Day)]]&gt;RawDataGenPO[[#This Row],[Lead time delivery (day)]],"over deliverry","Ontime")</f>
        <v>Ontime</v>
      </c>
      <c r="AC1813" s="195"/>
    </row>
    <row r="1814" spans="1:29" ht="14.25" x14ac:dyDescent="0.25">
      <c r="A1814" s="4">
        <f>ROW()-ROW(RawDataGenPO[[#Headers],[No.]])</f>
        <v>1813</v>
      </c>
      <c r="B1814" s="67" t="s">
        <v>18</v>
      </c>
      <c r="C1814" s="309"/>
      <c r="D1814" s="310"/>
      <c r="E1814" s="310"/>
      <c r="F1814" s="73">
        <v>46002</v>
      </c>
      <c r="G1814" s="4" t="s">
        <v>4456</v>
      </c>
      <c r="H1814" s="4" t="s">
        <v>4499</v>
      </c>
      <c r="I1814" s="155">
        <v>46008</v>
      </c>
      <c r="J1814" s="66"/>
      <c r="K1814" s="153">
        <v>30</v>
      </c>
      <c r="L1814" s="4" t="s">
        <v>1273</v>
      </c>
      <c r="M1814" s="35" t="s">
        <v>168</v>
      </c>
      <c r="N1814" s="35" t="s">
        <v>43</v>
      </c>
      <c r="O1814" s="3">
        <v>2</v>
      </c>
      <c r="P1814" s="39" t="s">
        <v>4458</v>
      </c>
      <c r="Q1814" s="40">
        <v>10</v>
      </c>
      <c r="R1814" s="4" t="s">
        <v>221</v>
      </c>
      <c r="S1814" s="41">
        <f>RawDataGenPO[[#This Row],[Total price]]/RawDataGenPO[[#This Row],[Qty'']]</f>
        <v>95</v>
      </c>
      <c r="T1814" s="46">
        <v>950</v>
      </c>
      <c r="U1814" s="16"/>
      <c r="V1814" s="35" t="s">
        <v>2669</v>
      </c>
      <c r="W1814" s="146" t="s">
        <v>9</v>
      </c>
      <c r="X1814" s="4" t="s">
        <v>4535</v>
      </c>
      <c r="Y1814" s="14">
        <v>46014</v>
      </c>
      <c r="Z1814" s="112"/>
      <c r="AA1814" s="191">
        <f>IF(RawDataGenPO[[#This Row],[Date Gen PO]]="","",RawDataGenPO[[#This Row],[Date recive bill]]-RawDataGenPO[[#This Row],[Date Gen PO]])</f>
        <v>6</v>
      </c>
      <c r="AB1814" s="192" t="str">
        <f>IF(RawDataGenPO[[#This Row],[GRN-PO date (Day)]]&gt;RawDataGenPO[[#This Row],[Lead time delivery (day)]],"over deliverry","Ontime")</f>
        <v>Ontime</v>
      </c>
      <c r="AC1814" s="195"/>
    </row>
    <row r="1815" spans="1:29" ht="14.25" x14ac:dyDescent="0.25">
      <c r="A1815" s="4">
        <f>ROW()-ROW(RawDataGenPO[[#Headers],[No.]])</f>
        <v>1814</v>
      </c>
      <c r="B1815" s="67" t="s">
        <v>18</v>
      </c>
      <c r="C1815" s="309"/>
      <c r="D1815" s="310"/>
      <c r="E1815" s="310"/>
      <c r="F1815" s="73">
        <v>46002</v>
      </c>
      <c r="G1815" s="4" t="s">
        <v>4456</v>
      </c>
      <c r="H1815" s="4" t="s">
        <v>4499</v>
      </c>
      <c r="I1815" s="155">
        <v>46008</v>
      </c>
      <c r="J1815" s="66"/>
      <c r="K1815" s="153">
        <v>30</v>
      </c>
      <c r="L1815" s="4" t="s">
        <v>1273</v>
      </c>
      <c r="M1815" s="35" t="s">
        <v>168</v>
      </c>
      <c r="N1815" s="35" t="s">
        <v>43</v>
      </c>
      <c r="O1815" s="3">
        <v>3</v>
      </c>
      <c r="P1815" s="39" t="s">
        <v>4459</v>
      </c>
      <c r="Q1815" s="40">
        <v>10</v>
      </c>
      <c r="R1815" s="4" t="s">
        <v>221</v>
      </c>
      <c r="S1815" s="41">
        <f>RawDataGenPO[[#This Row],[Total price]]/RawDataGenPO[[#This Row],[Qty'']]</f>
        <v>90</v>
      </c>
      <c r="T1815" s="46">
        <v>900</v>
      </c>
      <c r="U1815" s="16"/>
      <c r="V1815" s="35" t="s">
        <v>2669</v>
      </c>
      <c r="W1815" s="146" t="s">
        <v>9</v>
      </c>
      <c r="X1815" s="4" t="s">
        <v>4535</v>
      </c>
      <c r="Y1815" s="14">
        <v>46014</v>
      </c>
      <c r="Z1815" s="112"/>
      <c r="AA1815" s="191">
        <f>IF(RawDataGenPO[[#This Row],[Date Gen PO]]="","",RawDataGenPO[[#This Row],[Date recive bill]]-RawDataGenPO[[#This Row],[Date Gen PO]])</f>
        <v>6</v>
      </c>
      <c r="AB1815" s="192" t="str">
        <f>IF(RawDataGenPO[[#This Row],[GRN-PO date (Day)]]&gt;RawDataGenPO[[#This Row],[Lead time delivery (day)]],"over deliverry","Ontime")</f>
        <v>Ontime</v>
      </c>
      <c r="AC1815" s="195"/>
    </row>
    <row r="1816" spans="1:29" ht="14.25" x14ac:dyDescent="0.25">
      <c r="A1816" s="4">
        <f>ROW()-ROW(RawDataGenPO[[#Headers],[No.]])</f>
        <v>1815</v>
      </c>
      <c r="B1816" s="67" t="s">
        <v>18</v>
      </c>
      <c r="C1816" s="309"/>
      <c r="D1816" s="310"/>
      <c r="E1816" s="310"/>
      <c r="F1816" s="73">
        <v>46002</v>
      </c>
      <c r="G1816" s="4" t="s">
        <v>4456</v>
      </c>
      <c r="H1816" s="4" t="s">
        <v>4499</v>
      </c>
      <c r="I1816" s="155">
        <v>46008</v>
      </c>
      <c r="J1816" s="66"/>
      <c r="K1816" s="153">
        <v>30</v>
      </c>
      <c r="L1816" s="4" t="s">
        <v>1273</v>
      </c>
      <c r="M1816" s="35" t="s">
        <v>168</v>
      </c>
      <c r="N1816" s="35" t="s">
        <v>43</v>
      </c>
      <c r="O1816" s="3">
        <v>4</v>
      </c>
      <c r="P1816" s="39" t="s">
        <v>4460</v>
      </c>
      <c r="Q1816" s="40">
        <v>75</v>
      </c>
      <c r="R1816" s="4" t="s">
        <v>221</v>
      </c>
      <c r="S1816" s="41">
        <f>RawDataGenPO[[#This Row],[Total price]]/RawDataGenPO[[#This Row],[Qty'']]</f>
        <v>45</v>
      </c>
      <c r="T1816" s="46">
        <v>3375</v>
      </c>
      <c r="U1816" s="16"/>
      <c r="V1816" s="35" t="s">
        <v>2669</v>
      </c>
      <c r="W1816" s="146" t="s">
        <v>9</v>
      </c>
      <c r="X1816" s="4" t="s">
        <v>4535</v>
      </c>
      <c r="Y1816" s="14">
        <v>46014</v>
      </c>
      <c r="Z1816" s="112"/>
      <c r="AA1816" s="191">
        <f>IF(RawDataGenPO[[#This Row],[Date Gen PO]]="","",RawDataGenPO[[#This Row],[Date recive bill]]-RawDataGenPO[[#This Row],[Date Gen PO]])</f>
        <v>6</v>
      </c>
      <c r="AB1816" s="192" t="str">
        <f>IF(RawDataGenPO[[#This Row],[GRN-PO date (Day)]]&gt;RawDataGenPO[[#This Row],[Lead time delivery (day)]],"over deliverry","Ontime")</f>
        <v>Ontime</v>
      </c>
      <c r="AC1816" s="195"/>
    </row>
    <row r="1817" spans="1:29" ht="14.25" x14ac:dyDescent="0.25">
      <c r="A1817" s="4">
        <f>ROW()-ROW(RawDataGenPO[[#Headers],[No.]])</f>
        <v>1816</v>
      </c>
      <c r="B1817" s="67" t="s">
        <v>18</v>
      </c>
      <c r="C1817" s="309"/>
      <c r="D1817" s="310"/>
      <c r="E1817" s="310"/>
      <c r="F1817" s="73">
        <v>46002</v>
      </c>
      <c r="G1817" s="4" t="s">
        <v>4456</v>
      </c>
      <c r="H1817" s="4" t="s">
        <v>4499</v>
      </c>
      <c r="I1817" s="155">
        <v>46008</v>
      </c>
      <c r="J1817" s="66"/>
      <c r="K1817" s="153">
        <v>30</v>
      </c>
      <c r="L1817" s="4" t="s">
        <v>1273</v>
      </c>
      <c r="M1817" s="35" t="s">
        <v>168</v>
      </c>
      <c r="N1817" s="35" t="s">
        <v>43</v>
      </c>
      <c r="O1817" s="3">
        <v>5</v>
      </c>
      <c r="P1817" s="39" t="s">
        <v>4461</v>
      </c>
      <c r="Q1817" s="40">
        <v>75</v>
      </c>
      <c r="R1817" s="4" t="s">
        <v>221</v>
      </c>
      <c r="S1817" s="41">
        <f>RawDataGenPO[[#This Row],[Total price]]/RawDataGenPO[[#This Row],[Qty'']]</f>
        <v>30</v>
      </c>
      <c r="T1817" s="46">
        <v>2250</v>
      </c>
      <c r="U1817" s="16"/>
      <c r="V1817" s="35" t="s">
        <v>2669</v>
      </c>
      <c r="W1817" s="146" t="s">
        <v>9</v>
      </c>
      <c r="X1817" s="4" t="s">
        <v>4535</v>
      </c>
      <c r="Y1817" s="14">
        <v>46014</v>
      </c>
      <c r="Z1817" s="112"/>
      <c r="AA1817" s="191">
        <f>IF(RawDataGenPO[[#This Row],[Date Gen PO]]="","",RawDataGenPO[[#This Row],[Date recive bill]]-RawDataGenPO[[#This Row],[Date Gen PO]])</f>
        <v>6</v>
      </c>
      <c r="AB1817" s="192" t="str">
        <f>IF(RawDataGenPO[[#This Row],[GRN-PO date (Day)]]&gt;RawDataGenPO[[#This Row],[Lead time delivery (day)]],"over deliverry","Ontime")</f>
        <v>Ontime</v>
      </c>
      <c r="AC1817" s="195"/>
    </row>
    <row r="1818" spans="1:29" ht="14.25" x14ac:dyDescent="0.25">
      <c r="A1818" s="4">
        <f>ROW()-ROW(RawDataGenPO[[#Headers],[No.]])</f>
        <v>1817</v>
      </c>
      <c r="B1818" s="67" t="s">
        <v>18</v>
      </c>
      <c r="C1818" s="309"/>
      <c r="D1818" s="310"/>
      <c r="E1818" s="310"/>
      <c r="F1818" s="73">
        <v>46002</v>
      </c>
      <c r="G1818" s="4" t="s">
        <v>4462</v>
      </c>
      <c r="H1818" s="4" t="s">
        <v>4500</v>
      </c>
      <c r="I1818" s="155">
        <v>46007</v>
      </c>
      <c r="J1818" s="66"/>
      <c r="K1818" s="153">
        <v>60</v>
      </c>
      <c r="L1818" s="4" t="s">
        <v>4170</v>
      </c>
      <c r="M1818" s="35" t="s">
        <v>128</v>
      </c>
      <c r="N1818" s="35" t="s">
        <v>23</v>
      </c>
      <c r="O1818" s="3">
        <v>1</v>
      </c>
      <c r="P1818" s="39" t="s">
        <v>4172</v>
      </c>
      <c r="Q1818" s="40">
        <v>10</v>
      </c>
      <c r="R1818" s="4" t="s">
        <v>221</v>
      </c>
      <c r="S1818" s="41">
        <f>RawDataGenPO[[#This Row],[Total price]]/RawDataGenPO[[#This Row],[Qty'']]</f>
        <v>1150</v>
      </c>
      <c r="T1818" s="46">
        <v>11500</v>
      </c>
      <c r="U1818" s="16"/>
      <c r="V1818" s="35" t="s">
        <v>4501</v>
      </c>
      <c r="W1818" s="146" t="s">
        <v>9</v>
      </c>
      <c r="X1818" s="4" t="s">
        <v>4680</v>
      </c>
      <c r="Y1818" s="14">
        <v>46055</v>
      </c>
      <c r="Z1818" s="112"/>
      <c r="AA1818" s="191">
        <f>IF(RawDataGenPO[[#This Row],[Date Gen PO]]="","",RawDataGenPO[[#This Row],[Date recive bill]]-RawDataGenPO[[#This Row],[Date Gen PO]])</f>
        <v>48</v>
      </c>
      <c r="AB1818" s="192" t="str">
        <f>IF(RawDataGenPO[[#This Row],[GRN-PO date (Day)]]&gt;RawDataGenPO[[#This Row],[Lead time delivery (day)]],"over deliverry","Ontime")</f>
        <v>Ontime</v>
      </c>
      <c r="AC1818" s="195"/>
    </row>
    <row r="1819" spans="1:29" ht="14.25" x14ac:dyDescent="0.25">
      <c r="A1819" s="4">
        <f>ROW()-ROW(RawDataGenPO[[#Headers],[No.]])</f>
        <v>1818</v>
      </c>
      <c r="B1819" s="67" t="s">
        <v>18</v>
      </c>
      <c r="C1819" s="309"/>
      <c r="D1819" s="310"/>
      <c r="E1819" s="310"/>
      <c r="F1819" s="73">
        <v>46002</v>
      </c>
      <c r="G1819" s="4" t="s">
        <v>4462</v>
      </c>
      <c r="H1819" s="4" t="s">
        <v>4500</v>
      </c>
      <c r="I1819" s="155">
        <v>46007</v>
      </c>
      <c r="J1819" s="66"/>
      <c r="K1819" s="153">
        <v>60</v>
      </c>
      <c r="L1819" s="4" t="s">
        <v>4171</v>
      </c>
      <c r="M1819" s="35" t="s">
        <v>128</v>
      </c>
      <c r="N1819" s="35" t="s">
        <v>23</v>
      </c>
      <c r="O1819" s="3">
        <v>2</v>
      </c>
      <c r="P1819" s="39" t="s">
        <v>4173</v>
      </c>
      <c r="Q1819" s="40">
        <v>10</v>
      </c>
      <c r="R1819" s="4" t="s">
        <v>221</v>
      </c>
      <c r="S1819" s="41">
        <f>RawDataGenPO[[#This Row],[Total price]]/RawDataGenPO[[#This Row],[Qty'']]</f>
        <v>1850</v>
      </c>
      <c r="T1819" s="46">
        <v>18500</v>
      </c>
      <c r="U1819" s="16"/>
      <c r="V1819" s="35" t="s">
        <v>4501</v>
      </c>
      <c r="W1819" s="146" t="s">
        <v>9</v>
      </c>
      <c r="X1819" s="4" t="s">
        <v>4680</v>
      </c>
      <c r="Y1819" s="14">
        <v>46055</v>
      </c>
      <c r="Z1819" s="112"/>
      <c r="AA1819" s="191">
        <f>IF(RawDataGenPO[[#This Row],[Date Gen PO]]="","",RawDataGenPO[[#This Row],[Date recive bill]]-RawDataGenPO[[#This Row],[Date Gen PO]])</f>
        <v>48</v>
      </c>
      <c r="AB1819" s="192" t="str">
        <f>IF(RawDataGenPO[[#This Row],[GRN-PO date (Day)]]&gt;RawDataGenPO[[#This Row],[Lead time delivery (day)]],"over deliverry","Ontime")</f>
        <v>Ontime</v>
      </c>
      <c r="AC1819" s="195"/>
    </row>
    <row r="1820" spans="1:29" ht="114" x14ac:dyDescent="0.25">
      <c r="A1820" s="4">
        <f>ROW()-ROW(RawDataGenPO[[#Headers],[No.]])</f>
        <v>1819</v>
      </c>
      <c r="B1820" s="67" t="s">
        <v>16</v>
      </c>
      <c r="C1820" s="309"/>
      <c r="D1820" s="310"/>
      <c r="E1820" s="310"/>
      <c r="F1820" s="73">
        <v>46002</v>
      </c>
      <c r="G1820" s="4" t="s">
        <v>4463</v>
      </c>
      <c r="H1820" s="4" t="s">
        <v>4466</v>
      </c>
      <c r="I1820" s="155">
        <v>46007</v>
      </c>
      <c r="J1820" s="66"/>
      <c r="K1820" s="153">
        <v>30</v>
      </c>
      <c r="L1820" s="4" t="s">
        <v>308</v>
      </c>
      <c r="M1820" s="35" t="s">
        <v>30</v>
      </c>
      <c r="N1820" s="35" t="s">
        <v>30</v>
      </c>
      <c r="O1820" s="3">
        <v>1</v>
      </c>
      <c r="P1820" s="39" t="s">
        <v>4464</v>
      </c>
      <c r="Q1820" s="40">
        <v>1</v>
      </c>
      <c r="R1820" s="4" t="s">
        <v>1719</v>
      </c>
      <c r="S1820" s="41">
        <f>RawDataGenPO[[#This Row],[Total price]]/RawDataGenPO[[#This Row],[Qty'']]</f>
        <v>8925</v>
      </c>
      <c r="T1820" s="46">
        <v>8925</v>
      </c>
      <c r="U1820" s="16"/>
      <c r="V1820" s="35" t="s">
        <v>1561</v>
      </c>
      <c r="W1820" s="146" t="s">
        <v>9</v>
      </c>
      <c r="X1820" s="4" t="s">
        <v>4531</v>
      </c>
      <c r="Y1820" s="14">
        <v>46013</v>
      </c>
      <c r="Z1820" s="112"/>
      <c r="AA1820" s="191">
        <f>IF(RawDataGenPO[[#This Row],[Date Gen PO]]="","",RawDataGenPO[[#This Row],[Date recive bill]]-RawDataGenPO[[#This Row],[Date Gen PO]])</f>
        <v>6</v>
      </c>
      <c r="AB1820" s="192" t="str">
        <f>IF(RawDataGenPO[[#This Row],[GRN-PO date (Day)]]&gt;RawDataGenPO[[#This Row],[Lead time delivery (day)]],"over deliverry","Ontime")</f>
        <v>Ontime</v>
      </c>
      <c r="AC1820" s="195"/>
    </row>
    <row r="1821" spans="1:29" ht="71.25" x14ac:dyDescent="0.25">
      <c r="A1821" s="4">
        <f>ROW()-ROW(RawDataGenPO[[#Headers],[No.]])</f>
        <v>1820</v>
      </c>
      <c r="B1821" s="67" t="s">
        <v>16</v>
      </c>
      <c r="C1821" s="309"/>
      <c r="D1821" s="310"/>
      <c r="E1821" s="310"/>
      <c r="F1821" s="73">
        <v>46002</v>
      </c>
      <c r="G1821" s="4" t="s">
        <v>4463</v>
      </c>
      <c r="H1821" s="4" t="s">
        <v>4466</v>
      </c>
      <c r="I1821" s="155">
        <v>46007</v>
      </c>
      <c r="J1821" s="66"/>
      <c r="K1821" s="153">
        <v>30</v>
      </c>
      <c r="L1821" s="4" t="s">
        <v>308</v>
      </c>
      <c r="M1821" s="35" t="s">
        <v>30</v>
      </c>
      <c r="N1821" s="35" t="s">
        <v>30</v>
      </c>
      <c r="O1821" s="3">
        <v>2</v>
      </c>
      <c r="P1821" s="39" t="s">
        <v>4465</v>
      </c>
      <c r="Q1821" s="40">
        <v>1</v>
      </c>
      <c r="R1821" s="4" t="s">
        <v>1719</v>
      </c>
      <c r="S1821" s="41">
        <f>RawDataGenPO[[#This Row],[Total price]]/RawDataGenPO[[#This Row],[Qty'']]</f>
        <v>6675</v>
      </c>
      <c r="T1821" s="46">
        <v>6675</v>
      </c>
      <c r="U1821" s="16"/>
      <c r="V1821" s="35" t="s">
        <v>1561</v>
      </c>
      <c r="W1821" s="146" t="s">
        <v>9</v>
      </c>
      <c r="X1821" s="4" t="s">
        <v>4528</v>
      </c>
      <c r="Y1821" s="14">
        <v>46013</v>
      </c>
      <c r="Z1821" s="112"/>
      <c r="AA1821" s="191">
        <f>IF(RawDataGenPO[[#This Row],[Date Gen PO]]="","",RawDataGenPO[[#This Row],[Date recive bill]]-RawDataGenPO[[#This Row],[Date Gen PO]])</f>
        <v>6</v>
      </c>
      <c r="AB1821" s="192" t="str">
        <f>IF(RawDataGenPO[[#This Row],[GRN-PO date (Day)]]&gt;RawDataGenPO[[#This Row],[Lead time delivery (day)]],"over deliverry","Ontime")</f>
        <v>Ontime</v>
      </c>
      <c r="AC1821" s="195"/>
    </row>
    <row r="1822" spans="1:29" ht="42.75" x14ac:dyDescent="0.25">
      <c r="A1822" s="4">
        <f>ROW()-ROW(RawDataGenPO[[#Headers],[No.]])</f>
        <v>1821</v>
      </c>
      <c r="B1822" s="67" t="s">
        <v>18</v>
      </c>
      <c r="C1822" s="309"/>
      <c r="D1822" s="310"/>
      <c r="E1822" s="310"/>
      <c r="F1822" s="73">
        <v>46002</v>
      </c>
      <c r="G1822" s="4" t="s">
        <v>4467</v>
      </c>
      <c r="H1822" s="4" t="s">
        <v>4556</v>
      </c>
      <c r="I1822" s="155">
        <v>46013</v>
      </c>
      <c r="J1822" s="66"/>
      <c r="K1822" s="153">
        <v>30</v>
      </c>
      <c r="L1822" s="4" t="s">
        <v>193</v>
      </c>
      <c r="M1822" s="35" t="s">
        <v>128</v>
      </c>
      <c r="N1822" s="35" t="s">
        <v>3619</v>
      </c>
      <c r="O1822" s="3">
        <v>1</v>
      </c>
      <c r="P1822" s="39" t="s">
        <v>4468</v>
      </c>
      <c r="Q1822" s="40">
        <v>1</v>
      </c>
      <c r="R1822" s="4" t="s">
        <v>481</v>
      </c>
      <c r="S1822" s="41">
        <f>RawDataGenPO[[#This Row],[Total price]]/RawDataGenPO[[#This Row],[Qty'']]</f>
        <v>244530</v>
      </c>
      <c r="T1822" s="46">
        <v>244530</v>
      </c>
      <c r="U1822" s="16"/>
      <c r="V1822" s="35" t="s">
        <v>757</v>
      </c>
      <c r="W1822" s="146" t="s">
        <v>9</v>
      </c>
      <c r="X1822" s="4" t="s">
        <v>4557</v>
      </c>
      <c r="Y1822" s="14">
        <v>46027</v>
      </c>
      <c r="Z1822" s="112"/>
      <c r="AA1822" s="191">
        <f>IF(RawDataGenPO[[#This Row],[Date Gen PO]]="","",RawDataGenPO[[#This Row],[Date recive bill]]-RawDataGenPO[[#This Row],[Date Gen PO]])</f>
        <v>14</v>
      </c>
      <c r="AB1822" s="192" t="str">
        <f>IF(RawDataGenPO[[#This Row],[GRN-PO date (Day)]]&gt;RawDataGenPO[[#This Row],[Lead time delivery (day)]],"over deliverry","Ontime")</f>
        <v>Ontime</v>
      </c>
      <c r="AC1822" s="195"/>
    </row>
    <row r="1823" spans="1:29" ht="14.25" x14ac:dyDescent="0.25">
      <c r="A1823" s="4">
        <f>ROW()-ROW(RawDataGenPO[[#Headers],[No.]])</f>
        <v>1822</v>
      </c>
      <c r="B1823" s="67" t="s">
        <v>18</v>
      </c>
      <c r="C1823" s="309"/>
      <c r="D1823" s="310"/>
      <c r="E1823" s="310"/>
      <c r="F1823" s="73">
        <v>46002</v>
      </c>
      <c r="G1823" s="4" t="s">
        <v>4467</v>
      </c>
      <c r="H1823" s="4" t="s">
        <v>4556</v>
      </c>
      <c r="I1823" s="155">
        <v>46013</v>
      </c>
      <c r="J1823" s="66"/>
      <c r="K1823" s="153">
        <v>30</v>
      </c>
      <c r="L1823" s="4" t="s">
        <v>193</v>
      </c>
      <c r="M1823" s="35" t="s">
        <v>128</v>
      </c>
      <c r="N1823" s="35" t="s">
        <v>3619</v>
      </c>
      <c r="O1823" s="3">
        <v>2</v>
      </c>
      <c r="P1823" s="39" t="s">
        <v>4469</v>
      </c>
      <c r="Q1823" s="40">
        <v>1</v>
      </c>
      <c r="R1823" s="4" t="s">
        <v>481</v>
      </c>
      <c r="S1823" s="41">
        <f>RawDataGenPO[[#This Row],[Total price]]/RawDataGenPO[[#This Row],[Qty'']]</f>
        <v>6500</v>
      </c>
      <c r="T1823" s="46">
        <v>6500</v>
      </c>
      <c r="U1823" s="16"/>
      <c r="V1823" s="35" t="s">
        <v>757</v>
      </c>
      <c r="W1823" s="146" t="s">
        <v>9</v>
      </c>
      <c r="X1823" s="4" t="s">
        <v>4557</v>
      </c>
      <c r="Y1823" s="14">
        <v>46027</v>
      </c>
      <c r="Z1823" s="112"/>
      <c r="AA1823" s="191">
        <f>IF(RawDataGenPO[[#This Row],[Date Gen PO]]="","",RawDataGenPO[[#This Row],[Date recive bill]]-RawDataGenPO[[#This Row],[Date Gen PO]])</f>
        <v>14</v>
      </c>
      <c r="AB1823" s="192" t="str">
        <f>IF(RawDataGenPO[[#This Row],[GRN-PO date (Day)]]&gt;RawDataGenPO[[#This Row],[Lead time delivery (day)]],"over deliverry","Ontime")</f>
        <v>Ontime</v>
      </c>
      <c r="AC1823" s="195"/>
    </row>
    <row r="1824" spans="1:29" ht="14.25" x14ac:dyDescent="0.25">
      <c r="A1824" s="4">
        <f>ROW()-ROW(RawDataGenPO[[#Headers],[No.]])</f>
        <v>1823</v>
      </c>
      <c r="B1824" s="67" t="s">
        <v>18</v>
      </c>
      <c r="C1824" s="309"/>
      <c r="D1824" s="310"/>
      <c r="E1824" s="310"/>
      <c r="F1824" s="73">
        <v>46006</v>
      </c>
      <c r="G1824" s="66" t="s">
        <v>4472</v>
      </c>
      <c r="H1824" s="66" t="s">
        <v>4614</v>
      </c>
      <c r="I1824" s="261">
        <v>46030</v>
      </c>
      <c r="J1824" s="66"/>
      <c r="K1824" s="153">
        <v>120</v>
      </c>
      <c r="L1824" s="4" t="s">
        <v>308</v>
      </c>
      <c r="M1824" s="67" t="s">
        <v>168</v>
      </c>
      <c r="N1824" s="67" t="s">
        <v>43</v>
      </c>
      <c r="O1824" s="83">
        <v>1</v>
      </c>
      <c r="P1824" s="108" t="s">
        <v>4473</v>
      </c>
      <c r="Q1824" s="40">
        <v>1</v>
      </c>
      <c r="R1824" s="4" t="s">
        <v>481</v>
      </c>
      <c r="S1824" s="113">
        <f>RawDataGenPO[[#This Row],[Total price]]/RawDataGenPO[[#This Row],[Qty'']]</f>
        <v>45000</v>
      </c>
      <c r="T1824" s="110">
        <v>45000</v>
      </c>
      <c r="U1824" s="111"/>
      <c r="V1824" s="67" t="s">
        <v>4615</v>
      </c>
      <c r="W1824" s="146" t="s">
        <v>10</v>
      </c>
      <c r="X1824" s="66"/>
      <c r="Y1824" s="112"/>
      <c r="Z1824" s="112"/>
      <c r="AA1824" s="201">
        <f>IF(RawDataGenPO[[#This Row],[Date Gen PO]]="","",RawDataGenPO[[#This Row],[Date recive bill]]-RawDataGenPO[[#This Row],[Date Gen PO]])</f>
        <v>-46030</v>
      </c>
      <c r="AB1824" s="199" t="str">
        <f>IF(RawDataGenPO[[#This Row],[GRN-PO date (Day)]]&gt;RawDataGenPO[[#This Row],[Lead time delivery (day)]],"over deliverry","Ontime")</f>
        <v>Ontime</v>
      </c>
      <c r="AC1824" s="200"/>
    </row>
    <row r="1825" spans="1:29" ht="14.25" x14ac:dyDescent="0.25">
      <c r="A1825" s="4">
        <f>ROW()-ROW(RawDataGenPO[[#Headers],[No.]])</f>
        <v>1824</v>
      </c>
      <c r="B1825" s="67" t="s">
        <v>18</v>
      </c>
      <c r="C1825" s="309"/>
      <c r="D1825" s="310"/>
      <c r="E1825" s="310"/>
      <c r="F1825" s="73">
        <v>46006</v>
      </c>
      <c r="G1825" s="66" t="s">
        <v>4472</v>
      </c>
      <c r="H1825" s="66" t="s">
        <v>4614</v>
      </c>
      <c r="I1825" s="261">
        <v>46030</v>
      </c>
      <c r="J1825" s="66"/>
      <c r="K1825" s="153">
        <v>120</v>
      </c>
      <c r="L1825" s="4" t="s">
        <v>308</v>
      </c>
      <c r="M1825" s="67" t="s">
        <v>168</v>
      </c>
      <c r="N1825" s="67" t="s">
        <v>43</v>
      </c>
      <c r="O1825" s="83">
        <v>2</v>
      </c>
      <c r="P1825" s="39" t="s">
        <v>4474</v>
      </c>
      <c r="Q1825" s="40">
        <v>1</v>
      </c>
      <c r="R1825" s="4" t="s">
        <v>481</v>
      </c>
      <c r="S1825" s="41">
        <f>RawDataGenPO[[#This Row],[Total price]]/RawDataGenPO[[#This Row],[Qty'']]</f>
        <v>6000</v>
      </c>
      <c r="T1825" s="46">
        <v>6000</v>
      </c>
      <c r="U1825" s="16"/>
      <c r="V1825" s="67" t="s">
        <v>4615</v>
      </c>
      <c r="W1825" s="146" t="s">
        <v>10</v>
      </c>
      <c r="Z1825" s="112"/>
      <c r="AA1825" s="191">
        <f>IF(RawDataGenPO[[#This Row],[Date Gen PO]]="","",RawDataGenPO[[#This Row],[Date recive bill]]-RawDataGenPO[[#This Row],[Date Gen PO]])</f>
        <v>-46030</v>
      </c>
      <c r="AB1825" s="192" t="str">
        <f>IF(RawDataGenPO[[#This Row],[GRN-PO date (Day)]]&gt;RawDataGenPO[[#This Row],[Lead time delivery (day)]],"over deliverry","Ontime")</f>
        <v>Ontime</v>
      </c>
      <c r="AC1825" s="195"/>
    </row>
    <row r="1826" spans="1:29" ht="28.5" x14ac:dyDescent="0.25">
      <c r="A1826" s="4">
        <f>ROW()-ROW(RawDataGenPO[[#Headers],[No.]])</f>
        <v>1825</v>
      </c>
      <c r="B1826" s="67" t="s">
        <v>18</v>
      </c>
      <c r="C1826" s="309"/>
      <c r="D1826" s="310"/>
      <c r="E1826" s="310"/>
      <c r="F1826" s="73">
        <v>46006</v>
      </c>
      <c r="G1826" s="66" t="s">
        <v>4472</v>
      </c>
      <c r="H1826" s="66" t="s">
        <v>4614</v>
      </c>
      <c r="I1826" s="261">
        <v>46030</v>
      </c>
      <c r="J1826" s="66"/>
      <c r="K1826" s="153">
        <v>120</v>
      </c>
      <c r="L1826" s="4" t="s">
        <v>308</v>
      </c>
      <c r="M1826" s="67" t="s">
        <v>168</v>
      </c>
      <c r="N1826" s="67" t="s">
        <v>43</v>
      </c>
      <c r="O1826" s="83">
        <v>3</v>
      </c>
      <c r="P1826" s="39" t="s">
        <v>4475</v>
      </c>
      <c r="Q1826" s="40">
        <v>1</v>
      </c>
      <c r="R1826" s="4" t="s">
        <v>481</v>
      </c>
      <c r="S1826" s="41">
        <f>RawDataGenPO[[#This Row],[Total price]]/RawDataGenPO[[#This Row],[Qty'']]</f>
        <v>26000</v>
      </c>
      <c r="T1826" s="46">
        <v>26000</v>
      </c>
      <c r="U1826" s="16"/>
      <c r="V1826" s="67" t="s">
        <v>4615</v>
      </c>
      <c r="W1826" s="146" t="s">
        <v>10</v>
      </c>
      <c r="Z1826" s="112"/>
      <c r="AA1826" s="191">
        <f>IF(RawDataGenPO[[#This Row],[Date Gen PO]]="","",RawDataGenPO[[#This Row],[Date recive bill]]-RawDataGenPO[[#This Row],[Date Gen PO]])</f>
        <v>-46030</v>
      </c>
      <c r="AB1826" s="192" t="str">
        <f>IF(RawDataGenPO[[#This Row],[GRN-PO date (Day)]]&gt;RawDataGenPO[[#This Row],[Lead time delivery (day)]],"over deliverry","Ontime")</f>
        <v>Ontime</v>
      </c>
      <c r="AC1826" s="195"/>
    </row>
    <row r="1827" spans="1:29" ht="14.25" x14ac:dyDescent="0.25">
      <c r="A1827" s="4">
        <f>ROW()-ROW(RawDataGenPO[[#Headers],[No.]])</f>
        <v>1826</v>
      </c>
      <c r="B1827" s="67" t="s">
        <v>18</v>
      </c>
      <c r="C1827" s="309"/>
      <c r="D1827" s="310"/>
      <c r="E1827" s="310"/>
      <c r="F1827" s="73">
        <v>46006</v>
      </c>
      <c r="G1827" s="66" t="s">
        <v>4472</v>
      </c>
      <c r="H1827" s="66" t="s">
        <v>4614</v>
      </c>
      <c r="I1827" s="261">
        <v>46030</v>
      </c>
      <c r="J1827" s="66"/>
      <c r="K1827" s="153">
        <v>120</v>
      </c>
      <c r="L1827" s="4" t="s">
        <v>308</v>
      </c>
      <c r="M1827" s="67" t="s">
        <v>168</v>
      </c>
      <c r="N1827" s="67" t="s">
        <v>43</v>
      </c>
      <c r="O1827" s="83">
        <v>4</v>
      </c>
      <c r="P1827" s="39" t="s">
        <v>4473</v>
      </c>
      <c r="Q1827" s="40">
        <v>1</v>
      </c>
      <c r="R1827" s="4" t="s">
        <v>481</v>
      </c>
      <c r="S1827" s="41">
        <f>RawDataGenPO[[#This Row],[Total price]]/RawDataGenPO[[#This Row],[Qty'']]</f>
        <v>45000</v>
      </c>
      <c r="T1827" s="46">
        <v>45000</v>
      </c>
      <c r="U1827" s="16"/>
      <c r="V1827" s="67" t="s">
        <v>4615</v>
      </c>
      <c r="W1827" s="146" t="s">
        <v>10</v>
      </c>
      <c r="Z1827" s="112"/>
      <c r="AA1827" s="191">
        <f>IF(RawDataGenPO[[#This Row],[Date Gen PO]]="","",RawDataGenPO[[#This Row],[Date recive bill]]-RawDataGenPO[[#This Row],[Date Gen PO]])</f>
        <v>-46030</v>
      </c>
      <c r="AB1827" s="192" t="str">
        <f>IF(RawDataGenPO[[#This Row],[GRN-PO date (Day)]]&gt;RawDataGenPO[[#This Row],[Lead time delivery (day)]],"over deliverry","Ontime")</f>
        <v>Ontime</v>
      </c>
      <c r="AC1827" s="195"/>
    </row>
    <row r="1828" spans="1:29" ht="14.25" x14ac:dyDescent="0.25">
      <c r="A1828" s="4">
        <f>ROW()-ROW(RawDataGenPO[[#Headers],[No.]])</f>
        <v>1827</v>
      </c>
      <c r="B1828" s="67" t="s">
        <v>18</v>
      </c>
      <c r="C1828" s="309"/>
      <c r="D1828" s="310"/>
      <c r="E1828" s="310"/>
      <c r="F1828" s="73">
        <v>46006</v>
      </c>
      <c r="G1828" s="66" t="s">
        <v>4472</v>
      </c>
      <c r="H1828" s="66" t="s">
        <v>4614</v>
      </c>
      <c r="I1828" s="261">
        <v>46030</v>
      </c>
      <c r="J1828" s="66"/>
      <c r="K1828" s="153">
        <v>120</v>
      </c>
      <c r="L1828" s="4" t="s">
        <v>308</v>
      </c>
      <c r="M1828" s="67" t="s">
        <v>168</v>
      </c>
      <c r="N1828" s="67" t="s">
        <v>43</v>
      </c>
      <c r="O1828" s="83">
        <v>5</v>
      </c>
      <c r="P1828" s="39" t="s">
        <v>4474</v>
      </c>
      <c r="Q1828" s="40">
        <v>1</v>
      </c>
      <c r="R1828" s="4" t="s">
        <v>481</v>
      </c>
      <c r="S1828" s="41">
        <f>RawDataGenPO[[#This Row],[Total price]]/RawDataGenPO[[#This Row],[Qty'']]</f>
        <v>6000</v>
      </c>
      <c r="T1828" s="46">
        <v>6000</v>
      </c>
      <c r="U1828" s="16"/>
      <c r="V1828" s="67" t="s">
        <v>4615</v>
      </c>
      <c r="W1828" s="146" t="s">
        <v>10</v>
      </c>
      <c r="Z1828" s="112"/>
      <c r="AA1828" s="191">
        <f>IF(RawDataGenPO[[#This Row],[Date Gen PO]]="","",RawDataGenPO[[#This Row],[Date recive bill]]-RawDataGenPO[[#This Row],[Date Gen PO]])</f>
        <v>-46030</v>
      </c>
      <c r="AB1828" s="192" t="str">
        <f>IF(RawDataGenPO[[#This Row],[GRN-PO date (Day)]]&gt;RawDataGenPO[[#This Row],[Lead time delivery (day)]],"over deliverry","Ontime")</f>
        <v>Ontime</v>
      </c>
      <c r="AC1828" s="195"/>
    </row>
    <row r="1829" spans="1:29" ht="28.5" x14ac:dyDescent="0.25">
      <c r="A1829" s="4">
        <f>ROW()-ROW(RawDataGenPO[[#Headers],[No.]])</f>
        <v>1828</v>
      </c>
      <c r="B1829" s="67" t="s">
        <v>18</v>
      </c>
      <c r="C1829" s="309"/>
      <c r="D1829" s="310"/>
      <c r="E1829" s="310"/>
      <c r="F1829" s="73">
        <v>46006</v>
      </c>
      <c r="G1829" s="66" t="s">
        <v>4472</v>
      </c>
      <c r="H1829" s="66" t="s">
        <v>4614</v>
      </c>
      <c r="I1829" s="261">
        <v>46030</v>
      </c>
      <c r="J1829" s="66"/>
      <c r="K1829" s="153">
        <v>120</v>
      </c>
      <c r="L1829" s="4" t="s">
        <v>308</v>
      </c>
      <c r="M1829" s="67" t="s">
        <v>168</v>
      </c>
      <c r="N1829" s="67" t="s">
        <v>43</v>
      </c>
      <c r="O1829" s="83">
        <v>6</v>
      </c>
      <c r="P1829" s="39" t="s">
        <v>4476</v>
      </c>
      <c r="Q1829" s="40">
        <v>1</v>
      </c>
      <c r="R1829" s="4" t="s">
        <v>481</v>
      </c>
      <c r="S1829" s="41">
        <f>RawDataGenPO[[#This Row],[Total price]]/RawDataGenPO[[#This Row],[Qty'']]</f>
        <v>26000</v>
      </c>
      <c r="T1829" s="46">
        <v>26000</v>
      </c>
      <c r="U1829" s="16"/>
      <c r="V1829" s="67" t="s">
        <v>4615</v>
      </c>
      <c r="W1829" s="146" t="s">
        <v>10</v>
      </c>
      <c r="Z1829" s="112"/>
      <c r="AA1829" s="191">
        <f>IF(RawDataGenPO[[#This Row],[Date Gen PO]]="","",RawDataGenPO[[#This Row],[Date recive bill]]-RawDataGenPO[[#This Row],[Date Gen PO]])</f>
        <v>-46030</v>
      </c>
      <c r="AB1829" s="192" t="str">
        <f>IF(RawDataGenPO[[#This Row],[GRN-PO date (Day)]]&gt;RawDataGenPO[[#This Row],[Lead time delivery (day)]],"over deliverry","Ontime")</f>
        <v>Ontime</v>
      </c>
      <c r="AC1829" s="195"/>
    </row>
    <row r="1830" spans="1:29" ht="14.25" x14ac:dyDescent="0.25">
      <c r="A1830" s="4">
        <f>ROW()-ROW(RawDataGenPO[[#Headers],[No.]])</f>
        <v>1829</v>
      </c>
      <c r="B1830" s="67" t="s">
        <v>18</v>
      </c>
      <c r="C1830" s="309"/>
      <c r="D1830" s="310"/>
      <c r="E1830" s="310"/>
      <c r="F1830" s="73">
        <v>46006</v>
      </c>
      <c r="G1830" s="66" t="s">
        <v>4472</v>
      </c>
      <c r="H1830" s="66" t="s">
        <v>4614</v>
      </c>
      <c r="I1830" s="261">
        <v>46030</v>
      </c>
      <c r="J1830" s="66"/>
      <c r="K1830" s="153">
        <v>120</v>
      </c>
      <c r="L1830" s="4" t="s">
        <v>308</v>
      </c>
      <c r="M1830" s="67" t="s">
        <v>168</v>
      </c>
      <c r="N1830" s="67" t="s">
        <v>43</v>
      </c>
      <c r="O1830" s="83">
        <v>7</v>
      </c>
      <c r="P1830" s="39" t="s">
        <v>4473</v>
      </c>
      <c r="Q1830" s="40">
        <v>1</v>
      </c>
      <c r="R1830" s="4" t="s">
        <v>481</v>
      </c>
      <c r="S1830" s="41">
        <f>RawDataGenPO[[#This Row],[Total price]]/RawDataGenPO[[#This Row],[Qty'']]</f>
        <v>40000</v>
      </c>
      <c r="T1830" s="46">
        <v>40000</v>
      </c>
      <c r="U1830" s="16"/>
      <c r="V1830" s="67" t="s">
        <v>4615</v>
      </c>
      <c r="W1830" s="146" t="s">
        <v>10</v>
      </c>
      <c r="Z1830" s="112"/>
      <c r="AA1830" s="191">
        <f>IF(RawDataGenPO[[#This Row],[Date Gen PO]]="","",RawDataGenPO[[#This Row],[Date recive bill]]-RawDataGenPO[[#This Row],[Date Gen PO]])</f>
        <v>-46030</v>
      </c>
      <c r="AB1830" s="192" t="str">
        <f>IF(RawDataGenPO[[#This Row],[GRN-PO date (Day)]]&gt;RawDataGenPO[[#This Row],[Lead time delivery (day)]],"over deliverry","Ontime")</f>
        <v>Ontime</v>
      </c>
      <c r="AC1830" s="195"/>
    </row>
    <row r="1831" spans="1:29" ht="14.25" x14ac:dyDescent="0.25">
      <c r="A1831" s="4">
        <f>ROW()-ROW(RawDataGenPO[[#Headers],[No.]])</f>
        <v>1830</v>
      </c>
      <c r="B1831" s="67" t="s">
        <v>18</v>
      </c>
      <c r="C1831" s="309"/>
      <c r="D1831" s="310"/>
      <c r="E1831" s="310"/>
      <c r="F1831" s="73">
        <v>46006</v>
      </c>
      <c r="G1831" s="66" t="s">
        <v>4472</v>
      </c>
      <c r="H1831" s="66" t="s">
        <v>4614</v>
      </c>
      <c r="I1831" s="261">
        <v>46030</v>
      </c>
      <c r="J1831" s="66"/>
      <c r="K1831" s="153">
        <v>120</v>
      </c>
      <c r="L1831" s="4" t="s">
        <v>308</v>
      </c>
      <c r="M1831" s="67" t="s">
        <v>168</v>
      </c>
      <c r="N1831" s="67" t="s">
        <v>43</v>
      </c>
      <c r="O1831" s="83">
        <v>8</v>
      </c>
      <c r="P1831" s="39" t="s">
        <v>4474</v>
      </c>
      <c r="Q1831" s="40">
        <v>1</v>
      </c>
      <c r="R1831" s="4" t="s">
        <v>481</v>
      </c>
      <c r="S1831" s="41">
        <f>RawDataGenPO[[#This Row],[Total price]]/RawDataGenPO[[#This Row],[Qty'']]</f>
        <v>6000</v>
      </c>
      <c r="T1831" s="46">
        <v>6000</v>
      </c>
      <c r="U1831" s="16"/>
      <c r="V1831" s="67" t="s">
        <v>4615</v>
      </c>
      <c r="W1831" s="146" t="s">
        <v>10</v>
      </c>
      <c r="Z1831" s="112"/>
      <c r="AA1831" s="191">
        <f>IF(RawDataGenPO[[#This Row],[Date Gen PO]]="","",RawDataGenPO[[#This Row],[Date recive bill]]-RawDataGenPO[[#This Row],[Date Gen PO]])</f>
        <v>-46030</v>
      </c>
      <c r="AB1831" s="192" t="str">
        <f>IF(RawDataGenPO[[#This Row],[GRN-PO date (Day)]]&gt;RawDataGenPO[[#This Row],[Lead time delivery (day)]],"over deliverry","Ontime")</f>
        <v>Ontime</v>
      </c>
      <c r="AC1831" s="195"/>
    </row>
    <row r="1832" spans="1:29" ht="28.5" x14ac:dyDescent="0.25">
      <c r="A1832" s="4">
        <f>ROW()-ROW(RawDataGenPO[[#Headers],[No.]])</f>
        <v>1831</v>
      </c>
      <c r="B1832" s="67" t="s">
        <v>18</v>
      </c>
      <c r="C1832" s="309"/>
      <c r="D1832" s="310"/>
      <c r="E1832" s="310"/>
      <c r="F1832" s="73">
        <v>46006</v>
      </c>
      <c r="G1832" s="66" t="s">
        <v>4472</v>
      </c>
      <c r="H1832" s="66" t="s">
        <v>4614</v>
      </c>
      <c r="I1832" s="261">
        <v>46030</v>
      </c>
      <c r="J1832" s="66"/>
      <c r="K1832" s="153">
        <v>120</v>
      </c>
      <c r="L1832" s="4" t="s">
        <v>308</v>
      </c>
      <c r="M1832" s="67" t="s">
        <v>168</v>
      </c>
      <c r="N1832" s="67" t="s">
        <v>43</v>
      </c>
      <c r="O1832" s="83">
        <v>9</v>
      </c>
      <c r="P1832" s="39" t="s">
        <v>4477</v>
      </c>
      <c r="Q1832" s="40">
        <v>1</v>
      </c>
      <c r="R1832" s="4" t="s">
        <v>481</v>
      </c>
      <c r="S1832" s="41">
        <f>RawDataGenPO[[#This Row],[Total price]]/RawDataGenPO[[#This Row],[Qty'']]</f>
        <v>20000</v>
      </c>
      <c r="T1832" s="46">
        <v>20000</v>
      </c>
      <c r="U1832" s="16"/>
      <c r="V1832" s="67" t="s">
        <v>4615</v>
      </c>
      <c r="W1832" s="146" t="s">
        <v>10</v>
      </c>
      <c r="Z1832" s="112"/>
      <c r="AA1832" s="191">
        <f>IF(RawDataGenPO[[#This Row],[Date Gen PO]]="","",RawDataGenPO[[#This Row],[Date recive bill]]-RawDataGenPO[[#This Row],[Date Gen PO]])</f>
        <v>-46030</v>
      </c>
      <c r="AB1832" s="192" t="str">
        <f>IF(RawDataGenPO[[#This Row],[GRN-PO date (Day)]]&gt;RawDataGenPO[[#This Row],[Lead time delivery (day)]],"over deliverry","Ontime")</f>
        <v>Ontime</v>
      </c>
      <c r="AC1832" s="195"/>
    </row>
    <row r="1833" spans="1:29" ht="14.25" x14ac:dyDescent="0.25">
      <c r="A1833" s="4">
        <f>ROW()-ROW(RawDataGenPO[[#Headers],[No.]])</f>
        <v>1832</v>
      </c>
      <c r="B1833" s="67" t="s">
        <v>18</v>
      </c>
      <c r="C1833" s="309"/>
      <c r="D1833" s="310"/>
      <c r="E1833" s="310"/>
      <c r="F1833" s="73">
        <v>46006</v>
      </c>
      <c r="G1833" s="66" t="s">
        <v>4472</v>
      </c>
      <c r="H1833" s="66" t="s">
        <v>4614</v>
      </c>
      <c r="I1833" s="261">
        <v>46030</v>
      </c>
      <c r="J1833" s="66"/>
      <c r="K1833" s="153">
        <v>120</v>
      </c>
      <c r="L1833" s="4" t="s">
        <v>308</v>
      </c>
      <c r="M1833" s="67" t="s">
        <v>168</v>
      </c>
      <c r="N1833" s="67" t="s">
        <v>43</v>
      </c>
      <c r="O1833" s="83">
        <v>10</v>
      </c>
      <c r="P1833" s="39" t="s">
        <v>4473</v>
      </c>
      <c r="Q1833" s="40">
        <v>1</v>
      </c>
      <c r="R1833" s="4" t="s">
        <v>481</v>
      </c>
      <c r="S1833" s="41">
        <f>RawDataGenPO[[#This Row],[Total price]]/RawDataGenPO[[#This Row],[Qty'']]</f>
        <v>45000</v>
      </c>
      <c r="T1833" s="46">
        <v>45000</v>
      </c>
      <c r="U1833" s="16"/>
      <c r="V1833" s="67" t="s">
        <v>4615</v>
      </c>
      <c r="W1833" s="146" t="s">
        <v>10</v>
      </c>
      <c r="Z1833" s="112"/>
      <c r="AA1833" s="191">
        <f>IF(RawDataGenPO[[#This Row],[Date Gen PO]]="","",RawDataGenPO[[#This Row],[Date recive bill]]-RawDataGenPO[[#This Row],[Date Gen PO]])</f>
        <v>-46030</v>
      </c>
      <c r="AB1833" s="192" t="str">
        <f>IF(RawDataGenPO[[#This Row],[GRN-PO date (Day)]]&gt;RawDataGenPO[[#This Row],[Lead time delivery (day)]],"over deliverry","Ontime")</f>
        <v>Ontime</v>
      </c>
      <c r="AC1833" s="195"/>
    </row>
    <row r="1834" spans="1:29" ht="14.25" x14ac:dyDescent="0.25">
      <c r="A1834" s="4">
        <f>ROW()-ROW(RawDataGenPO[[#Headers],[No.]])</f>
        <v>1833</v>
      </c>
      <c r="B1834" s="67" t="s">
        <v>18</v>
      </c>
      <c r="C1834" s="309"/>
      <c r="D1834" s="310"/>
      <c r="E1834" s="310"/>
      <c r="F1834" s="73">
        <v>46006</v>
      </c>
      <c r="G1834" s="66" t="s">
        <v>4472</v>
      </c>
      <c r="H1834" s="66" t="s">
        <v>4614</v>
      </c>
      <c r="I1834" s="261">
        <v>46030</v>
      </c>
      <c r="J1834" s="66"/>
      <c r="K1834" s="153">
        <v>120</v>
      </c>
      <c r="L1834" s="4" t="s">
        <v>308</v>
      </c>
      <c r="M1834" s="67" t="s">
        <v>168</v>
      </c>
      <c r="N1834" s="67" t="s">
        <v>43</v>
      </c>
      <c r="O1834" s="83">
        <v>11</v>
      </c>
      <c r="P1834" s="39" t="s">
        <v>4474</v>
      </c>
      <c r="Q1834" s="40">
        <v>1</v>
      </c>
      <c r="R1834" s="4" t="s">
        <v>481</v>
      </c>
      <c r="S1834" s="41">
        <f>RawDataGenPO[[#This Row],[Total price]]/RawDataGenPO[[#This Row],[Qty'']]</f>
        <v>6000</v>
      </c>
      <c r="T1834" s="46">
        <v>6000</v>
      </c>
      <c r="U1834" s="16"/>
      <c r="V1834" s="67" t="s">
        <v>4615</v>
      </c>
      <c r="W1834" s="146" t="s">
        <v>10</v>
      </c>
      <c r="Z1834" s="112"/>
      <c r="AA1834" s="191">
        <f>IF(RawDataGenPO[[#This Row],[Date Gen PO]]="","",RawDataGenPO[[#This Row],[Date recive bill]]-RawDataGenPO[[#This Row],[Date Gen PO]])</f>
        <v>-46030</v>
      </c>
      <c r="AB1834" s="192" t="str">
        <f>IF(RawDataGenPO[[#This Row],[GRN-PO date (Day)]]&gt;RawDataGenPO[[#This Row],[Lead time delivery (day)]],"over deliverry","Ontime")</f>
        <v>Ontime</v>
      </c>
      <c r="AC1834" s="195"/>
    </row>
    <row r="1835" spans="1:29" ht="14.25" x14ac:dyDescent="0.25">
      <c r="A1835" s="4">
        <f>ROW()-ROW(RawDataGenPO[[#Headers],[No.]])</f>
        <v>1834</v>
      </c>
      <c r="B1835" s="67" t="s">
        <v>18</v>
      </c>
      <c r="C1835" s="309"/>
      <c r="D1835" s="310"/>
      <c r="E1835" s="310"/>
      <c r="F1835" s="73">
        <v>46006</v>
      </c>
      <c r="G1835" s="66" t="s">
        <v>4472</v>
      </c>
      <c r="H1835" s="66" t="s">
        <v>4614</v>
      </c>
      <c r="I1835" s="261">
        <v>46030</v>
      </c>
      <c r="J1835" s="66"/>
      <c r="K1835" s="153">
        <v>120</v>
      </c>
      <c r="L1835" s="4" t="s">
        <v>308</v>
      </c>
      <c r="M1835" s="67" t="s">
        <v>168</v>
      </c>
      <c r="N1835" s="67" t="s">
        <v>43</v>
      </c>
      <c r="O1835" s="83">
        <v>12</v>
      </c>
      <c r="P1835" s="39" t="s">
        <v>4478</v>
      </c>
      <c r="Q1835" s="40">
        <v>1</v>
      </c>
      <c r="R1835" s="4" t="s">
        <v>481</v>
      </c>
      <c r="S1835" s="41">
        <f>RawDataGenPO[[#This Row],[Total price]]/RawDataGenPO[[#This Row],[Qty'']]</f>
        <v>26000</v>
      </c>
      <c r="T1835" s="46">
        <v>26000</v>
      </c>
      <c r="U1835" s="16"/>
      <c r="V1835" s="67" t="s">
        <v>4615</v>
      </c>
      <c r="W1835" s="146" t="s">
        <v>10</v>
      </c>
      <c r="Z1835" s="112"/>
      <c r="AA1835" s="191">
        <f>IF(RawDataGenPO[[#This Row],[Date Gen PO]]="","",RawDataGenPO[[#This Row],[Date recive bill]]-RawDataGenPO[[#This Row],[Date Gen PO]])</f>
        <v>-46030</v>
      </c>
      <c r="AB1835" s="192" t="str">
        <f>IF(RawDataGenPO[[#This Row],[GRN-PO date (Day)]]&gt;RawDataGenPO[[#This Row],[Lead time delivery (day)]],"over deliverry","Ontime")</f>
        <v>Ontime</v>
      </c>
      <c r="AC1835" s="195"/>
    </row>
    <row r="1836" spans="1:29" ht="42.75" x14ac:dyDescent="0.25">
      <c r="A1836" s="4">
        <f>ROW()-ROW(RawDataGenPO[[#Headers],[No.]])</f>
        <v>1835</v>
      </c>
      <c r="B1836" s="67" t="s">
        <v>18</v>
      </c>
      <c r="C1836" s="309"/>
      <c r="D1836" s="310"/>
      <c r="E1836" s="310"/>
      <c r="F1836" s="73">
        <v>46007</v>
      </c>
      <c r="G1836" s="4" t="s">
        <v>4510</v>
      </c>
      <c r="H1836" s="311" t="s">
        <v>4558</v>
      </c>
      <c r="I1836" s="155">
        <v>46015</v>
      </c>
      <c r="J1836" s="66"/>
      <c r="K1836" s="153">
        <v>60</v>
      </c>
      <c r="L1836" s="4" t="s">
        <v>193</v>
      </c>
      <c r="M1836" s="35" t="s">
        <v>128</v>
      </c>
      <c r="N1836" s="35" t="s">
        <v>71</v>
      </c>
      <c r="O1836" s="3">
        <v>1</v>
      </c>
      <c r="P1836" s="39" t="s">
        <v>4511</v>
      </c>
      <c r="Q1836" s="40">
        <v>1</v>
      </c>
      <c r="R1836" s="4" t="s">
        <v>481</v>
      </c>
      <c r="S1836" s="41">
        <f>RawDataGenPO[[#This Row],[Total price]]/RawDataGenPO[[#This Row],[Qty'']]</f>
        <v>6000</v>
      </c>
      <c r="T1836" s="46">
        <v>6000</v>
      </c>
      <c r="U1836" s="16"/>
      <c r="V1836" s="312" t="s">
        <v>587</v>
      </c>
      <c r="W1836" s="146" t="s">
        <v>9</v>
      </c>
      <c r="X1836" s="4" t="s">
        <v>4560</v>
      </c>
      <c r="Y1836" s="14">
        <v>46030</v>
      </c>
      <c r="Z1836" s="112"/>
      <c r="AA1836" s="191">
        <f>IF(RawDataGenPO[[#This Row],[Date Gen PO]]="","",RawDataGenPO[[#This Row],[Date recive bill]]-RawDataGenPO[[#This Row],[Date Gen PO]])</f>
        <v>15</v>
      </c>
      <c r="AB1836" s="192" t="str">
        <f>IF(RawDataGenPO[[#This Row],[GRN-PO date (Day)]]&gt;RawDataGenPO[[#This Row],[Lead time delivery (day)]],"over deliverry","Ontime")</f>
        <v>Ontime</v>
      </c>
      <c r="AC1836" s="195"/>
    </row>
    <row r="1837" spans="1:29" x14ac:dyDescent="0.25">
      <c r="A1837" s="4">
        <f>ROW()-ROW(RawDataGenPO[[#Headers],[No.]])</f>
        <v>1836</v>
      </c>
      <c r="B1837" s="67" t="s">
        <v>18</v>
      </c>
      <c r="C1837" s="309"/>
      <c r="D1837" s="310"/>
      <c r="E1837" s="310"/>
      <c r="F1837" s="73">
        <v>46007</v>
      </c>
      <c r="G1837" s="4" t="s">
        <v>4510</v>
      </c>
      <c r="H1837" s="311" t="s">
        <v>4558</v>
      </c>
      <c r="I1837" s="155">
        <v>46015</v>
      </c>
      <c r="J1837" s="66"/>
      <c r="K1837" s="153">
        <v>60</v>
      </c>
      <c r="L1837" s="4" t="s">
        <v>193</v>
      </c>
      <c r="M1837" s="35" t="s">
        <v>128</v>
      </c>
      <c r="N1837" s="35" t="s">
        <v>71</v>
      </c>
      <c r="O1837" s="3">
        <v>2</v>
      </c>
      <c r="P1837" s="39" t="s">
        <v>1748</v>
      </c>
      <c r="Q1837" s="40">
        <v>2</v>
      </c>
      <c r="R1837" s="4" t="s">
        <v>481</v>
      </c>
      <c r="S1837" s="41">
        <f>RawDataGenPO[[#This Row],[Total price]]/RawDataGenPO[[#This Row],[Qty'']]</f>
        <v>2950</v>
      </c>
      <c r="T1837" s="46">
        <v>5900</v>
      </c>
      <c r="U1837" s="16"/>
      <c r="V1837" s="312" t="s">
        <v>587</v>
      </c>
      <c r="W1837" s="146" t="s">
        <v>9</v>
      </c>
      <c r="X1837" s="4" t="s">
        <v>4561</v>
      </c>
      <c r="Y1837" s="14">
        <v>46030</v>
      </c>
      <c r="Z1837" s="112"/>
      <c r="AA1837" s="191">
        <f>IF(RawDataGenPO[[#This Row],[Date Gen PO]]="","",RawDataGenPO[[#This Row],[Date recive bill]]-RawDataGenPO[[#This Row],[Date Gen PO]])</f>
        <v>15</v>
      </c>
      <c r="AB1837" s="192" t="str">
        <f>IF(RawDataGenPO[[#This Row],[GRN-PO date (Day)]]&gt;RawDataGenPO[[#This Row],[Lead time delivery (day)]],"over deliverry","Ontime")</f>
        <v>Ontime</v>
      </c>
      <c r="AC1837" s="195"/>
    </row>
    <row r="1838" spans="1:29" x14ac:dyDescent="0.3">
      <c r="A1838" s="4">
        <f>ROW()-ROW(RawDataGenPO[[#Headers],[No.]])</f>
        <v>1837</v>
      </c>
      <c r="B1838" s="67" t="s">
        <v>18</v>
      </c>
      <c r="C1838" s="309"/>
      <c r="D1838" s="310"/>
      <c r="E1838" s="310"/>
      <c r="F1838" s="73">
        <v>46009</v>
      </c>
      <c r="G1838" s="45" t="s">
        <v>4512</v>
      </c>
      <c r="H1838" s="27" t="s">
        <v>4677</v>
      </c>
      <c r="I1838" s="155">
        <v>46015</v>
      </c>
      <c r="J1838" s="66"/>
      <c r="K1838" s="153">
        <v>60</v>
      </c>
      <c r="L1838" s="4" t="s">
        <v>1913</v>
      </c>
      <c r="M1838" s="67" t="s">
        <v>168</v>
      </c>
      <c r="N1838" s="67" t="s">
        <v>43</v>
      </c>
      <c r="O1838" s="3">
        <v>1</v>
      </c>
      <c r="P1838" s="39" t="s">
        <v>4513</v>
      </c>
      <c r="Q1838" s="40">
        <v>1</v>
      </c>
      <c r="R1838" s="4" t="s">
        <v>481</v>
      </c>
      <c r="S1838" s="41">
        <f>RawDataGenPO[[#This Row],[Total price]]/RawDataGenPO[[#This Row],[Qty'']]</f>
        <v>10000</v>
      </c>
      <c r="T1838" s="46">
        <v>10000</v>
      </c>
      <c r="U1838" s="16"/>
      <c r="V1838" s="35" t="s">
        <v>2834</v>
      </c>
      <c r="W1838" s="146" t="s">
        <v>9</v>
      </c>
      <c r="X1838" s="4" t="s">
        <v>4678</v>
      </c>
      <c r="Y1838" s="14">
        <v>46045</v>
      </c>
      <c r="Z1838" s="112"/>
      <c r="AA1838" s="191">
        <f>IF(RawDataGenPO[[#This Row],[Date Gen PO]]="","",RawDataGenPO[[#This Row],[Date recive bill]]-RawDataGenPO[[#This Row],[Date Gen PO]])</f>
        <v>30</v>
      </c>
      <c r="AB1838" s="192" t="str">
        <f>IF(RawDataGenPO[[#This Row],[GRN-PO date (Day)]]&gt;RawDataGenPO[[#This Row],[Lead time delivery (day)]],"over deliverry","Ontime")</f>
        <v>Ontime</v>
      </c>
      <c r="AC1838" s="195"/>
    </row>
    <row r="1839" spans="1:29" x14ac:dyDescent="0.3">
      <c r="A1839" s="4">
        <f>ROW()-ROW(RawDataGenPO[[#Headers],[No.]])</f>
        <v>1838</v>
      </c>
      <c r="B1839" s="67" t="s">
        <v>18</v>
      </c>
      <c r="C1839" s="309"/>
      <c r="D1839" s="310"/>
      <c r="E1839" s="310"/>
      <c r="F1839" s="73">
        <v>46009</v>
      </c>
      <c r="G1839" s="45" t="s">
        <v>4512</v>
      </c>
      <c r="H1839" s="27" t="s">
        <v>4677</v>
      </c>
      <c r="I1839" s="155">
        <v>46015</v>
      </c>
      <c r="J1839" s="66"/>
      <c r="K1839" s="153">
        <v>60</v>
      </c>
      <c r="L1839" s="4" t="s">
        <v>1913</v>
      </c>
      <c r="M1839" s="67" t="s">
        <v>168</v>
      </c>
      <c r="N1839" s="67" t="s">
        <v>43</v>
      </c>
      <c r="O1839" s="3">
        <v>2</v>
      </c>
      <c r="P1839" s="39" t="s">
        <v>4514</v>
      </c>
      <c r="Q1839" s="40">
        <v>1</v>
      </c>
      <c r="R1839" s="4" t="s">
        <v>481</v>
      </c>
      <c r="S1839" s="41">
        <f>RawDataGenPO[[#This Row],[Total price]]/RawDataGenPO[[#This Row],[Qty'']]</f>
        <v>15000</v>
      </c>
      <c r="T1839" s="46">
        <v>15000</v>
      </c>
      <c r="U1839" s="16"/>
      <c r="V1839" s="35" t="s">
        <v>2834</v>
      </c>
      <c r="W1839" s="146" t="s">
        <v>9</v>
      </c>
      <c r="X1839" s="4" t="s">
        <v>4678</v>
      </c>
      <c r="Y1839" s="14">
        <v>46045</v>
      </c>
      <c r="Z1839" s="112"/>
      <c r="AA1839" s="191">
        <f>IF(RawDataGenPO[[#This Row],[Date Gen PO]]="","",RawDataGenPO[[#This Row],[Date recive bill]]-RawDataGenPO[[#This Row],[Date Gen PO]])</f>
        <v>30</v>
      </c>
      <c r="AB1839" s="192" t="str">
        <f>IF(RawDataGenPO[[#This Row],[GRN-PO date (Day)]]&gt;RawDataGenPO[[#This Row],[Lead time delivery (day)]],"over deliverry","Ontime")</f>
        <v>Ontime</v>
      </c>
      <c r="AC1839" s="195"/>
    </row>
    <row r="1840" spans="1:29" x14ac:dyDescent="0.3">
      <c r="A1840" s="4">
        <f>ROW()-ROW(RawDataGenPO[[#Headers],[No.]])</f>
        <v>1839</v>
      </c>
      <c r="B1840" s="67" t="s">
        <v>18</v>
      </c>
      <c r="C1840" s="309"/>
      <c r="D1840" s="310"/>
      <c r="E1840" s="310"/>
      <c r="F1840" s="73">
        <v>46009</v>
      </c>
      <c r="G1840" s="45" t="s">
        <v>4512</v>
      </c>
      <c r="H1840" s="27" t="s">
        <v>4677</v>
      </c>
      <c r="I1840" s="155">
        <v>46015</v>
      </c>
      <c r="J1840" s="66"/>
      <c r="K1840" s="153">
        <v>60</v>
      </c>
      <c r="L1840" s="4" t="s">
        <v>1913</v>
      </c>
      <c r="M1840" s="67" t="s">
        <v>168</v>
      </c>
      <c r="N1840" s="67" t="s">
        <v>43</v>
      </c>
      <c r="O1840" s="3">
        <v>3</v>
      </c>
      <c r="P1840" s="39" t="s">
        <v>4515</v>
      </c>
      <c r="Q1840" s="40">
        <v>1</v>
      </c>
      <c r="R1840" s="4" t="s">
        <v>481</v>
      </c>
      <c r="S1840" s="41">
        <f>RawDataGenPO[[#This Row],[Total price]]/RawDataGenPO[[#This Row],[Qty'']]</f>
        <v>15000</v>
      </c>
      <c r="T1840" s="46">
        <v>15000</v>
      </c>
      <c r="U1840" s="16"/>
      <c r="V1840" s="35" t="s">
        <v>2834</v>
      </c>
      <c r="W1840" s="146" t="s">
        <v>9</v>
      </c>
      <c r="X1840" s="4" t="s">
        <v>4678</v>
      </c>
      <c r="Y1840" s="14">
        <v>46045</v>
      </c>
      <c r="Z1840" s="112"/>
      <c r="AA1840" s="191">
        <f>IF(RawDataGenPO[[#This Row],[Date Gen PO]]="","",RawDataGenPO[[#This Row],[Date recive bill]]-RawDataGenPO[[#This Row],[Date Gen PO]])</f>
        <v>30</v>
      </c>
      <c r="AB1840" s="192" t="str">
        <f>IF(RawDataGenPO[[#This Row],[GRN-PO date (Day)]]&gt;RawDataGenPO[[#This Row],[Lead time delivery (day)]],"over deliverry","Ontime")</f>
        <v>Ontime</v>
      </c>
      <c r="AC1840" s="195"/>
    </row>
    <row r="1841" spans="1:29" x14ac:dyDescent="0.3">
      <c r="A1841" s="4">
        <f>ROW()-ROW(RawDataGenPO[[#Headers],[No.]])</f>
        <v>1840</v>
      </c>
      <c r="B1841" s="67" t="s">
        <v>18</v>
      </c>
      <c r="C1841" s="309"/>
      <c r="D1841" s="310"/>
      <c r="E1841" s="310"/>
      <c r="F1841" s="73">
        <v>46009</v>
      </c>
      <c r="G1841" s="45" t="s">
        <v>4512</v>
      </c>
      <c r="H1841" s="27" t="s">
        <v>4677</v>
      </c>
      <c r="I1841" s="155">
        <v>46015</v>
      </c>
      <c r="J1841" s="66"/>
      <c r="K1841" s="153">
        <v>60</v>
      </c>
      <c r="L1841" s="4" t="s">
        <v>1913</v>
      </c>
      <c r="M1841" s="67" t="s">
        <v>168</v>
      </c>
      <c r="N1841" s="67" t="s">
        <v>43</v>
      </c>
      <c r="O1841" s="3">
        <v>4</v>
      </c>
      <c r="P1841" s="39" t="s">
        <v>4516</v>
      </c>
      <c r="Q1841" s="40">
        <v>1</v>
      </c>
      <c r="R1841" s="4" t="s">
        <v>481</v>
      </c>
      <c r="S1841" s="41">
        <f>RawDataGenPO[[#This Row],[Total price]]/RawDataGenPO[[#This Row],[Qty'']]</f>
        <v>7000</v>
      </c>
      <c r="T1841" s="46">
        <v>7000</v>
      </c>
      <c r="U1841" s="16"/>
      <c r="V1841" s="35" t="s">
        <v>2834</v>
      </c>
      <c r="W1841" s="146" t="s">
        <v>9</v>
      </c>
      <c r="X1841" s="4" t="s">
        <v>4678</v>
      </c>
      <c r="Y1841" s="14">
        <v>46045</v>
      </c>
      <c r="Z1841" s="112"/>
      <c r="AA1841" s="191">
        <f>IF(RawDataGenPO[[#This Row],[Date Gen PO]]="","",RawDataGenPO[[#This Row],[Date recive bill]]-RawDataGenPO[[#This Row],[Date Gen PO]])</f>
        <v>30</v>
      </c>
      <c r="AB1841" s="192" t="str">
        <f>IF(RawDataGenPO[[#This Row],[GRN-PO date (Day)]]&gt;RawDataGenPO[[#This Row],[Lead time delivery (day)]],"over deliverry","Ontime")</f>
        <v>Ontime</v>
      </c>
      <c r="AC1841" s="195"/>
    </row>
    <row r="1842" spans="1:29" ht="28.5" x14ac:dyDescent="0.25">
      <c r="A1842" s="4">
        <f>ROW()-ROW(RawDataGenPO[[#Headers],[No.]])</f>
        <v>1841</v>
      </c>
      <c r="B1842" s="67" t="s">
        <v>18</v>
      </c>
      <c r="C1842" s="309"/>
      <c r="D1842" s="310"/>
      <c r="E1842" s="310"/>
      <c r="F1842" s="73">
        <v>46009</v>
      </c>
      <c r="G1842" s="4" t="s">
        <v>4517</v>
      </c>
      <c r="H1842" s="4" t="s">
        <v>4616</v>
      </c>
      <c r="I1842" s="155">
        <v>46028</v>
      </c>
      <c r="J1842" s="66"/>
      <c r="K1842" s="153">
        <v>120</v>
      </c>
      <c r="L1842" s="4" t="s">
        <v>145</v>
      </c>
      <c r="M1842" s="35" t="s">
        <v>146</v>
      </c>
      <c r="N1842" s="35" t="s">
        <v>23</v>
      </c>
      <c r="O1842" s="3">
        <v>1</v>
      </c>
      <c r="P1842" s="39" t="s">
        <v>4518</v>
      </c>
      <c r="Q1842" s="40">
        <v>4</v>
      </c>
      <c r="R1842" s="4" t="s">
        <v>131</v>
      </c>
      <c r="S1842" s="41">
        <f>RawDataGenPO[[#This Row],[Total price]]/RawDataGenPO[[#This Row],[Qty'']]</f>
        <v>2523.3649999999998</v>
      </c>
      <c r="T1842" s="46">
        <v>10093.459999999999</v>
      </c>
      <c r="U1842" s="16"/>
      <c r="V1842" s="35" t="s">
        <v>4617</v>
      </c>
      <c r="W1842" s="146" t="s">
        <v>9</v>
      </c>
      <c r="X1842" s="4" t="s">
        <v>4727</v>
      </c>
      <c r="Y1842" s="14">
        <v>46056</v>
      </c>
      <c r="Z1842" s="112"/>
      <c r="AA1842" s="191">
        <f>IF(RawDataGenPO[[#This Row],[Date Gen PO]]="","",RawDataGenPO[[#This Row],[Date recive bill]]-RawDataGenPO[[#This Row],[Date Gen PO]])</f>
        <v>28</v>
      </c>
      <c r="AB1842" s="192" t="str">
        <f>IF(RawDataGenPO[[#This Row],[GRN-PO date (Day)]]&gt;RawDataGenPO[[#This Row],[Lead time delivery (day)]],"over deliverry","Ontime")</f>
        <v>Ontime</v>
      </c>
      <c r="AC1842" s="195"/>
    </row>
    <row r="1843" spans="1:29" ht="14.25" x14ac:dyDescent="0.25">
      <c r="A1843" s="4">
        <f>ROW()-ROW(RawDataGenPO[[#Headers],[No.]])</f>
        <v>1842</v>
      </c>
      <c r="B1843" s="67" t="s">
        <v>18</v>
      </c>
      <c r="C1843" s="309"/>
      <c r="D1843" s="310"/>
      <c r="E1843" s="310"/>
      <c r="F1843" s="73">
        <v>46009</v>
      </c>
      <c r="G1843" s="4" t="s">
        <v>4517</v>
      </c>
      <c r="H1843" s="4" t="s">
        <v>4616</v>
      </c>
      <c r="I1843" s="155">
        <v>46028</v>
      </c>
      <c r="J1843" s="66"/>
      <c r="K1843" s="153">
        <v>120</v>
      </c>
      <c r="L1843" s="4" t="s">
        <v>145</v>
      </c>
      <c r="M1843" s="35" t="s">
        <v>146</v>
      </c>
      <c r="N1843" s="35" t="s">
        <v>23</v>
      </c>
      <c r="O1843" s="3">
        <v>2</v>
      </c>
      <c r="P1843" s="39" t="s">
        <v>4519</v>
      </c>
      <c r="Q1843" s="40">
        <v>8</v>
      </c>
      <c r="R1843" s="4" t="s">
        <v>221</v>
      </c>
      <c r="S1843" s="41">
        <f>RawDataGenPO[[#This Row],[Total price]]/RawDataGenPO[[#This Row],[Qty'']]</f>
        <v>373.83125000000001</v>
      </c>
      <c r="T1843" s="46">
        <v>2990.65</v>
      </c>
      <c r="U1843" s="16"/>
      <c r="V1843" s="35" t="s">
        <v>4617</v>
      </c>
      <c r="W1843" s="146" t="s">
        <v>9</v>
      </c>
      <c r="X1843" s="4" t="s">
        <v>4727</v>
      </c>
      <c r="Y1843" s="14">
        <v>46056</v>
      </c>
      <c r="Z1843" s="112"/>
      <c r="AA1843" s="191">
        <f>IF(RawDataGenPO[[#This Row],[Date Gen PO]]="","",RawDataGenPO[[#This Row],[Date recive bill]]-RawDataGenPO[[#This Row],[Date Gen PO]])</f>
        <v>28</v>
      </c>
      <c r="AB1843" s="192" t="str">
        <f>IF(RawDataGenPO[[#This Row],[GRN-PO date (Day)]]&gt;RawDataGenPO[[#This Row],[Lead time delivery (day)]],"over deliverry","Ontime")</f>
        <v>Ontime</v>
      </c>
      <c r="AC1843" s="195"/>
    </row>
    <row r="1844" spans="1:29" ht="14.25" x14ac:dyDescent="0.25">
      <c r="A1844" s="4">
        <f>ROW()-ROW(RawDataGenPO[[#Headers],[No.]])</f>
        <v>1843</v>
      </c>
      <c r="B1844" s="67" t="s">
        <v>18</v>
      </c>
      <c r="C1844" s="309"/>
      <c r="D1844" s="310"/>
      <c r="E1844" s="310"/>
      <c r="F1844" s="73">
        <v>46009</v>
      </c>
      <c r="G1844" s="4" t="s">
        <v>4520</v>
      </c>
      <c r="H1844" s="4" t="s">
        <v>4567</v>
      </c>
      <c r="I1844" s="155">
        <v>46027</v>
      </c>
      <c r="J1844" s="66"/>
      <c r="K1844" s="153">
        <v>30</v>
      </c>
      <c r="L1844" s="4" t="s">
        <v>745</v>
      </c>
      <c r="M1844" s="35" t="s">
        <v>187</v>
      </c>
      <c r="N1844" s="35" t="s">
        <v>28</v>
      </c>
      <c r="O1844" s="3">
        <v>1</v>
      </c>
      <c r="P1844" s="39" t="s">
        <v>746</v>
      </c>
      <c r="Q1844" s="40">
        <v>2</v>
      </c>
      <c r="R1844" s="4" t="s">
        <v>131</v>
      </c>
      <c r="S1844" s="41">
        <f>RawDataGenPO[[#This Row],[Total price]]/RawDataGenPO[[#This Row],[Qty'']]</f>
        <v>4205.6099999999997</v>
      </c>
      <c r="T1844" s="46">
        <v>8411.2199999999993</v>
      </c>
      <c r="U1844" s="16"/>
      <c r="V1844" s="35" t="s">
        <v>747</v>
      </c>
      <c r="W1844" s="146" t="s">
        <v>9</v>
      </c>
      <c r="X1844" s="4" t="s">
        <v>4568</v>
      </c>
      <c r="Y1844" s="14">
        <v>46035</v>
      </c>
      <c r="Z1844" s="112"/>
      <c r="AA1844" s="191">
        <f>IF(RawDataGenPO[[#This Row],[Date Gen PO]]="","",RawDataGenPO[[#This Row],[Date recive bill]]-RawDataGenPO[[#This Row],[Date Gen PO]])</f>
        <v>8</v>
      </c>
      <c r="AB1844" s="192" t="str">
        <f>IF(RawDataGenPO[[#This Row],[GRN-PO date (Day)]]&gt;RawDataGenPO[[#This Row],[Lead time delivery (day)]],"over deliverry","Ontime")</f>
        <v>Ontime</v>
      </c>
      <c r="AC1844" s="195"/>
    </row>
    <row r="1845" spans="1:29" ht="14.25" x14ac:dyDescent="0.25">
      <c r="A1845" s="4">
        <f>ROW()-ROW(RawDataGenPO[[#Headers],[No.]])</f>
        <v>1844</v>
      </c>
      <c r="B1845" s="67" t="s">
        <v>18</v>
      </c>
      <c r="C1845" s="309"/>
      <c r="D1845" s="310"/>
      <c r="E1845" s="310"/>
      <c r="F1845" s="73">
        <v>46009</v>
      </c>
      <c r="G1845" s="4" t="s">
        <v>4520</v>
      </c>
      <c r="H1845" s="4" t="s">
        <v>4567</v>
      </c>
      <c r="I1845" s="155">
        <v>46027</v>
      </c>
      <c r="J1845" s="66"/>
      <c r="K1845" s="153">
        <v>30</v>
      </c>
      <c r="L1845" s="4" t="s">
        <v>748</v>
      </c>
      <c r="M1845" s="35" t="s">
        <v>187</v>
      </c>
      <c r="N1845" s="35" t="s">
        <v>28</v>
      </c>
      <c r="O1845" s="3">
        <v>2</v>
      </c>
      <c r="P1845" s="39" t="s">
        <v>749</v>
      </c>
      <c r="Q1845" s="40">
        <v>4</v>
      </c>
      <c r="R1845" s="4" t="s">
        <v>131</v>
      </c>
      <c r="S1845" s="41">
        <f>RawDataGenPO[[#This Row],[Total price]]/RawDataGenPO[[#This Row],[Qty'']]</f>
        <v>4766.3549999999996</v>
      </c>
      <c r="T1845" s="46">
        <v>19065.419999999998</v>
      </c>
      <c r="U1845" s="16"/>
      <c r="V1845" s="35" t="s">
        <v>747</v>
      </c>
      <c r="W1845" s="146" t="s">
        <v>9</v>
      </c>
      <c r="X1845" s="4" t="s">
        <v>4568</v>
      </c>
      <c r="Y1845" s="14">
        <v>46035</v>
      </c>
      <c r="Z1845" s="112"/>
      <c r="AA1845" s="191">
        <f>IF(RawDataGenPO[[#This Row],[Date Gen PO]]="","",RawDataGenPO[[#This Row],[Date recive bill]]-RawDataGenPO[[#This Row],[Date Gen PO]])</f>
        <v>8</v>
      </c>
      <c r="AB1845" s="192" t="str">
        <f>IF(RawDataGenPO[[#This Row],[GRN-PO date (Day)]]&gt;RawDataGenPO[[#This Row],[Lead time delivery (day)]],"over deliverry","Ontime")</f>
        <v>Ontime</v>
      </c>
      <c r="AC1845" s="195"/>
    </row>
    <row r="1846" spans="1:29" ht="14.25" x14ac:dyDescent="0.25">
      <c r="A1846" s="4">
        <f>ROW()-ROW(RawDataGenPO[[#Headers],[No.]])</f>
        <v>1845</v>
      </c>
      <c r="B1846" s="67" t="s">
        <v>18</v>
      </c>
      <c r="C1846" s="309"/>
      <c r="D1846" s="310"/>
      <c r="E1846" s="310"/>
      <c r="F1846" s="73">
        <v>46009</v>
      </c>
      <c r="G1846" s="4" t="s">
        <v>4521</v>
      </c>
      <c r="H1846" s="4" t="s">
        <v>4559</v>
      </c>
      <c r="I1846" s="155">
        <v>46016</v>
      </c>
      <c r="J1846" s="66"/>
      <c r="K1846" s="153">
        <v>120</v>
      </c>
      <c r="L1846" s="4" t="s">
        <v>193</v>
      </c>
      <c r="M1846" s="35" t="s">
        <v>128</v>
      </c>
      <c r="N1846" s="35" t="s">
        <v>54</v>
      </c>
      <c r="O1846" s="3">
        <v>1</v>
      </c>
      <c r="P1846" s="39" t="s">
        <v>4522</v>
      </c>
      <c r="Q1846" s="40">
        <v>1</v>
      </c>
      <c r="R1846" s="4" t="s">
        <v>221</v>
      </c>
      <c r="S1846" s="41">
        <f>RawDataGenPO[[#This Row],[Total price]]/RawDataGenPO[[#This Row],[Qty'']]</f>
        <v>19400</v>
      </c>
      <c r="T1846" s="46">
        <v>19400</v>
      </c>
      <c r="U1846" s="16"/>
      <c r="V1846" s="35" t="s">
        <v>757</v>
      </c>
      <c r="W1846" s="146" t="s">
        <v>9</v>
      </c>
      <c r="X1846" s="4" t="s">
        <v>4992</v>
      </c>
      <c r="Y1846" s="14">
        <v>46101</v>
      </c>
      <c r="Z1846" s="112"/>
      <c r="AA1846" s="191">
        <f>IF(RawDataGenPO[[#This Row],[Date Gen PO]]="","",RawDataGenPO[[#This Row],[Date recive bill]]-RawDataGenPO[[#This Row],[Date Gen PO]])</f>
        <v>85</v>
      </c>
      <c r="AB1846" s="192" t="str">
        <f>IF(RawDataGenPO[[#This Row],[GRN-PO date (Day)]]&gt;RawDataGenPO[[#This Row],[Lead time delivery (day)]],"over deliverry","Ontime")</f>
        <v>Ontime</v>
      </c>
      <c r="AC1846" s="195"/>
    </row>
    <row r="1847" spans="1:29" ht="28.5" x14ac:dyDescent="0.25">
      <c r="A1847" s="4">
        <f>ROW()-ROW(RawDataGenPO[[#Headers],[No.]])</f>
        <v>1846</v>
      </c>
      <c r="B1847" s="67" t="s">
        <v>18</v>
      </c>
      <c r="C1847" s="309"/>
      <c r="D1847" s="310"/>
      <c r="E1847" s="310"/>
      <c r="F1847" s="73">
        <v>46009</v>
      </c>
      <c r="G1847" s="4" t="s">
        <v>4521</v>
      </c>
      <c r="H1847" s="4" t="s">
        <v>4559</v>
      </c>
      <c r="I1847" s="155">
        <v>46016</v>
      </c>
      <c r="J1847" s="66"/>
      <c r="K1847" s="153">
        <v>120</v>
      </c>
      <c r="L1847" s="4" t="s">
        <v>193</v>
      </c>
      <c r="M1847" s="35" t="s">
        <v>128</v>
      </c>
      <c r="N1847" s="35" t="s">
        <v>54</v>
      </c>
      <c r="O1847" s="3">
        <v>2</v>
      </c>
      <c r="P1847" s="39" t="s">
        <v>4523</v>
      </c>
      <c r="Q1847" s="40">
        <v>1</v>
      </c>
      <c r="R1847" s="4" t="s">
        <v>221</v>
      </c>
      <c r="S1847" s="41">
        <f>RawDataGenPO[[#This Row],[Total price]]/RawDataGenPO[[#This Row],[Qty'']]</f>
        <v>60300</v>
      </c>
      <c r="T1847" s="46">
        <v>60300</v>
      </c>
      <c r="U1847" s="16"/>
      <c r="V1847" s="35" t="s">
        <v>757</v>
      </c>
      <c r="W1847" s="146" t="s">
        <v>9</v>
      </c>
      <c r="X1847" s="4" t="s">
        <v>4992</v>
      </c>
      <c r="Y1847" s="14">
        <v>46101</v>
      </c>
      <c r="Z1847" s="112"/>
      <c r="AA1847" s="191">
        <f>IF(RawDataGenPO[[#This Row],[Date Gen PO]]="","",RawDataGenPO[[#This Row],[Date recive bill]]-RawDataGenPO[[#This Row],[Date Gen PO]])</f>
        <v>85</v>
      </c>
      <c r="AB1847" s="192" t="str">
        <f>IF(RawDataGenPO[[#This Row],[GRN-PO date (Day)]]&gt;RawDataGenPO[[#This Row],[Lead time delivery (day)]],"over deliverry","Ontime")</f>
        <v>Ontime</v>
      </c>
      <c r="AC1847" s="195"/>
    </row>
    <row r="1848" spans="1:29" ht="14.25" x14ac:dyDescent="0.25">
      <c r="A1848" s="4">
        <f>ROW()-ROW(RawDataGenPO[[#Headers],[No.]])</f>
        <v>1847</v>
      </c>
      <c r="B1848" s="67" t="s">
        <v>18</v>
      </c>
      <c r="C1848" s="309"/>
      <c r="D1848" s="310"/>
      <c r="E1848" s="310"/>
      <c r="F1848" s="73">
        <v>46009</v>
      </c>
      <c r="G1848" s="4" t="s">
        <v>4521</v>
      </c>
      <c r="H1848" s="4" t="s">
        <v>4559</v>
      </c>
      <c r="I1848" s="155">
        <v>46016</v>
      </c>
      <c r="J1848" s="66"/>
      <c r="K1848" s="153">
        <v>120</v>
      </c>
      <c r="L1848" s="4" t="s">
        <v>193</v>
      </c>
      <c r="M1848" s="35" t="s">
        <v>128</v>
      </c>
      <c r="N1848" s="35" t="s">
        <v>54</v>
      </c>
      <c r="O1848" s="3">
        <v>3</v>
      </c>
      <c r="P1848" s="39" t="s">
        <v>4524</v>
      </c>
      <c r="Q1848" s="40">
        <v>1</v>
      </c>
      <c r="R1848" s="4" t="s">
        <v>221</v>
      </c>
      <c r="S1848" s="41">
        <f>RawDataGenPO[[#This Row],[Total price]]/RawDataGenPO[[#This Row],[Qty'']]</f>
        <v>47430</v>
      </c>
      <c r="T1848" s="46">
        <v>47430</v>
      </c>
      <c r="U1848" s="16"/>
      <c r="V1848" s="35" t="s">
        <v>757</v>
      </c>
      <c r="W1848" s="146" t="s">
        <v>9</v>
      </c>
      <c r="X1848" s="4" t="s">
        <v>4992</v>
      </c>
      <c r="Y1848" s="14">
        <v>46101</v>
      </c>
      <c r="Z1848" s="112"/>
      <c r="AA1848" s="191">
        <f>IF(RawDataGenPO[[#This Row],[Date Gen PO]]="","",RawDataGenPO[[#This Row],[Date recive bill]]-RawDataGenPO[[#This Row],[Date Gen PO]])</f>
        <v>85</v>
      </c>
      <c r="AB1848" s="192" t="str">
        <f>IF(RawDataGenPO[[#This Row],[GRN-PO date (Day)]]&gt;RawDataGenPO[[#This Row],[Lead time delivery (day)]],"over deliverry","Ontime")</f>
        <v>Ontime</v>
      </c>
      <c r="AC1848" s="195"/>
    </row>
    <row r="1849" spans="1:29" ht="28.5" x14ac:dyDescent="0.25">
      <c r="A1849" s="4">
        <f>ROW()-ROW(RawDataGenPO[[#Headers],[No.]])</f>
        <v>1848</v>
      </c>
      <c r="B1849" s="67" t="s">
        <v>18</v>
      </c>
      <c r="C1849" s="309"/>
      <c r="D1849" s="310"/>
      <c r="E1849" s="310"/>
      <c r="F1849" s="73">
        <v>46016</v>
      </c>
      <c r="G1849" s="4" t="s">
        <v>4570</v>
      </c>
      <c r="H1849" s="4" t="s">
        <v>4571</v>
      </c>
      <c r="I1849" s="155">
        <v>46028</v>
      </c>
      <c r="J1849" s="66"/>
      <c r="K1849" s="153">
        <v>60</v>
      </c>
      <c r="L1849" s="4" t="s">
        <v>4351</v>
      </c>
      <c r="M1849" s="67" t="s">
        <v>168</v>
      </c>
      <c r="N1849" s="67" t="s">
        <v>43</v>
      </c>
      <c r="O1849" s="3">
        <v>1</v>
      </c>
      <c r="P1849" s="39" t="s">
        <v>4572</v>
      </c>
      <c r="Q1849" s="40">
        <v>1</v>
      </c>
      <c r="R1849" s="4" t="s">
        <v>481</v>
      </c>
      <c r="S1849" s="41">
        <f>RawDataGenPO[[#This Row],[Total price]]/RawDataGenPO[[#This Row],[Qty'']]</f>
        <v>3000</v>
      </c>
      <c r="T1849" s="46">
        <v>3000</v>
      </c>
      <c r="U1849" s="16"/>
      <c r="V1849" s="35" t="s">
        <v>4574</v>
      </c>
      <c r="W1849" s="146" t="s">
        <v>9</v>
      </c>
      <c r="X1849" s="4" t="s">
        <v>4676</v>
      </c>
      <c r="Y1849" s="14">
        <v>46045</v>
      </c>
      <c r="Z1849" s="112"/>
      <c r="AA1849" s="191">
        <f>IF(RawDataGenPO[[#This Row],[Date Gen PO]]="","",RawDataGenPO[[#This Row],[Date recive bill]]-RawDataGenPO[[#This Row],[Date Gen PO]])</f>
        <v>17</v>
      </c>
      <c r="AB1849" s="192" t="str">
        <f>IF(RawDataGenPO[[#This Row],[GRN-PO date (Day)]]&gt;RawDataGenPO[[#This Row],[Lead time delivery (day)]],"over deliverry","Ontime")</f>
        <v>Ontime</v>
      </c>
      <c r="AC1849" s="195"/>
    </row>
    <row r="1850" spans="1:29" ht="28.5" x14ac:dyDescent="0.25">
      <c r="A1850" s="4">
        <f>ROW()-ROW(RawDataGenPO[[#Headers],[No.]])</f>
        <v>1849</v>
      </c>
      <c r="B1850" s="67" t="s">
        <v>18</v>
      </c>
      <c r="C1850" s="309"/>
      <c r="D1850" s="310"/>
      <c r="E1850" s="310"/>
      <c r="F1850" s="73">
        <v>46016</v>
      </c>
      <c r="G1850" s="4" t="s">
        <v>4570</v>
      </c>
      <c r="H1850" s="4" t="s">
        <v>4571</v>
      </c>
      <c r="I1850" s="155">
        <v>46028</v>
      </c>
      <c r="J1850" s="66"/>
      <c r="K1850" s="153">
        <v>60</v>
      </c>
      <c r="L1850" s="4" t="s">
        <v>4351</v>
      </c>
      <c r="M1850" s="67" t="s">
        <v>168</v>
      </c>
      <c r="N1850" s="67" t="s">
        <v>43</v>
      </c>
      <c r="O1850" s="3">
        <v>2</v>
      </c>
      <c r="P1850" s="39" t="s">
        <v>4573</v>
      </c>
      <c r="Q1850" s="40">
        <v>1</v>
      </c>
      <c r="R1850" s="4" t="s">
        <v>481</v>
      </c>
      <c r="S1850" s="41">
        <f>RawDataGenPO[[#This Row],[Total price]]/RawDataGenPO[[#This Row],[Qty'']]</f>
        <v>3000</v>
      </c>
      <c r="T1850" s="46">
        <v>3000</v>
      </c>
      <c r="U1850" s="16"/>
      <c r="V1850" s="35" t="s">
        <v>4574</v>
      </c>
      <c r="W1850" s="146" t="s">
        <v>9</v>
      </c>
      <c r="X1850" s="4" t="s">
        <v>4676</v>
      </c>
      <c r="Y1850" s="14">
        <v>46045</v>
      </c>
      <c r="Z1850" s="112"/>
      <c r="AA1850" s="191">
        <f>IF(RawDataGenPO[[#This Row],[Date Gen PO]]="","",RawDataGenPO[[#This Row],[Date recive bill]]-RawDataGenPO[[#This Row],[Date Gen PO]])</f>
        <v>17</v>
      </c>
      <c r="AB1850" s="192" t="str">
        <f>IF(RawDataGenPO[[#This Row],[GRN-PO date (Day)]]&gt;RawDataGenPO[[#This Row],[Lead time delivery (day)]],"over deliverry","Ontime")</f>
        <v>Ontime</v>
      </c>
      <c r="AC1850" s="195"/>
    </row>
    <row r="1851" spans="1:29" ht="14.25" x14ac:dyDescent="0.25">
      <c r="A1851" s="4">
        <f>ROW()-ROW(RawDataGenPO[[#Headers],[No.]])</f>
        <v>1850</v>
      </c>
      <c r="B1851" s="67" t="s">
        <v>18</v>
      </c>
      <c r="C1851" s="309"/>
      <c r="D1851" s="310"/>
      <c r="E1851" s="310"/>
      <c r="F1851" s="45">
        <v>46027</v>
      </c>
      <c r="G1851" s="4" t="s">
        <v>4575</v>
      </c>
      <c r="H1851" s="4" t="s">
        <v>4576</v>
      </c>
      <c r="I1851" s="155">
        <v>46030</v>
      </c>
      <c r="J1851" s="66"/>
      <c r="K1851" s="153">
        <v>60</v>
      </c>
      <c r="L1851" s="4" t="s">
        <v>193</v>
      </c>
      <c r="M1851" s="35" t="s">
        <v>128</v>
      </c>
      <c r="N1851" s="35" t="s">
        <v>38</v>
      </c>
      <c r="O1851" s="3">
        <v>1</v>
      </c>
      <c r="P1851" s="39" t="s">
        <v>4577</v>
      </c>
      <c r="Q1851" s="40">
        <v>1</v>
      </c>
      <c r="R1851" s="4" t="s">
        <v>481</v>
      </c>
      <c r="S1851" s="41">
        <f>RawDataGenPO[[#This Row],[Total price]]/RawDataGenPO[[#This Row],[Qty'']]</f>
        <v>4500</v>
      </c>
      <c r="T1851" s="46">
        <v>4500</v>
      </c>
      <c r="U1851" s="16"/>
      <c r="V1851" s="35" t="s">
        <v>4579</v>
      </c>
      <c r="W1851" s="146" t="s">
        <v>9</v>
      </c>
      <c r="X1851" s="4" t="s">
        <v>4679</v>
      </c>
      <c r="Y1851" s="14">
        <v>46048</v>
      </c>
      <c r="Z1851" s="112"/>
      <c r="AA1851" s="191">
        <f>IF(RawDataGenPO[[#This Row],[Date Gen PO]]="","",RawDataGenPO[[#This Row],[Date recive bill]]-RawDataGenPO[[#This Row],[Date Gen PO]])</f>
        <v>18</v>
      </c>
      <c r="AB1851" s="192" t="str">
        <f>IF(RawDataGenPO[[#This Row],[GRN-PO date (Day)]]&gt;RawDataGenPO[[#This Row],[Lead time delivery (day)]],"over deliverry","Ontime")</f>
        <v>Ontime</v>
      </c>
      <c r="AC1851" s="195"/>
    </row>
    <row r="1852" spans="1:29" ht="14.25" x14ac:dyDescent="0.25">
      <c r="A1852" s="4">
        <f>ROW()-ROW(RawDataGenPO[[#Headers],[No.]])</f>
        <v>1851</v>
      </c>
      <c r="B1852" s="67" t="s">
        <v>18</v>
      </c>
      <c r="C1852" s="309"/>
      <c r="D1852" s="310"/>
      <c r="E1852" s="310"/>
      <c r="F1852" s="45">
        <v>46027</v>
      </c>
      <c r="G1852" s="66" t="s">
        <v>4575</v>
      </c>
      <c r="H1852" s="66" t="s">
        <v>4576</v>
      </c>
      <c r="I1852" s="155">
        <v>46030</v>
      </c>
      <c r="J1852" s="66"/>
      <c r="K1852" s="262">
        <v>60</v>
      </c>
      <c r="L1852" s="4" t="s">
        <v>193</v>
      </c>
      <c r="M1852" s="35" t="s">
        <v>128</v>
      </c>
      <c r="N1852" s="67" t="s">
        <v>31</v>
      </c>
      <c r="O1852" s="83">
        <v>2</v>
      </c>
      <c r="P1852" s="108" t="s">
        <v>4578</v>
      </c>
      <c r="Q1852" s="40">
        <v>1</v>
      </c>
      <c r="R1852" s="4" t="s">
        <v>481</v>
      </c>
      <c r="S1852" s="113">
        <f>RawDataGenPO[[#This Row],[Total price]]/RawDataGenPO[[#This Row],[Qty'']]</f>
        <v>4500</v>
      </c>
      <c r="T1852" s="110">
        <v>4500</v>
      </c>
      <c r="U1852" s="111"/>
      <c r="V1852" s="67" t="s">
        <v>4579</v>
      </c>
      <c r="W1852" s="146" t="s">
        <v>9</v>
      </c>
      <c r="X1852" s="4" t="s">
        <v>4679</v>
      </c>
      <c r="Y1852" s="14">
        <v>46048</v>
      </c>
      <c r="Z1852" s="112"/>
      <c r="AA1852" s="201">
        <f>IF(RawDataGenPO[[#This Row],[Date Gen PO]]="","",RawDataGenPO[[#This Row],[Date recive bill]]-RawDataGenPO[[#This Row],[Date Gen PO]])</f>
        <v>18</v>
      </c>
      <c r="AB1852" s="199" t="str">
        <f>IF(RawDataGenPO[[#This Row],[GRN-PO date (Day)]]&gt;RawDataGenPO[[#This Row],[Lead time delivery (day)]],"over deliverry","Ontime")</f>
        <v>Ontime</v>
      </c>
      <c r="AC1852" s="200"/>
    </row>
    <row r="1853" spans="1:29" ht="14.25" x14ac:dyDescent="0.25">
      <c r="A1853" s="4">
        <f>ROW()-ROW(RawDataGenPO[[#Headers],[No.]])</f>
        <v>1852</v>
      </c>
      <c r="B1853" s="67" t="s">
        <v>18</v>
      </c>
      <c r="C1853" s="309"/>
      <c r="D1853" s="310"/>
      <c r="E1853" s="310"/>
      <c r="F1853" s="45">
        <v>46036</v>
      </c>
      <c r="G1853" s="4" t="s">
        <v>4580</v>
      </c>
      <c r="H1853" s="4" t="s">
        <v>4686</v>
      </c>
      <c r="I1853" s="155">
        <v>46051</v>
      </c>
      <c r="J1853" s="66"/>
      <c r="K1853" s="153">
        <v>60</v>
      </c>
      <c r="L1853" s="4" t="s">
        <v>189</v>
      </c>
      <c r="M1853" s="35" t="s">
        <v>187</v>
      </c>
      <c r="N1853" s="35" t="s">
        <v>28</v>
      </c>
      <c r="O1853" s="3">
        <v>1</v>
      </c>
      <c r="P1853" s="39" t="s">
        <v>190</v>
      </c>
      <c r="Q1853" s="40">
        <v>60</v>
      </c>
      <c r="R1853" s="4" t="s">
        <v>221</v>
      </c>
      <c r="S1853" s="41">
        <f>RawDataGenPO[[#This Row],[Total price]]/RawDataGenPO[[#This Row],[Qty'']]</f>
        <v>116.4</v>
      </c>
      <c r="T1853" s="46">
        <v>6984</v>
      </c>
      <c r="U1853" s="16"/>
      <c r="V1853" s="35" t="s">
        <v>4687</v>
      </c>
      <c r="W1853" s="146" t="s">
        <v>9</v>
      </c>
      <c r="X1853" s="4" t="s">
        <v>4764</v>
      </c>
      <c r="Y1853" s="14">
        <v>46059</v>
      </c>
      <c r="Z1853" s="112"/>
      <c r="AA1853" s="191">
        <f>IF(RawDataGenPO[[#This Row],[Date Gen PO]]="","",RawDataGenPO[[#This Row],[Date recive bill]]-RawDataGenPO[[#This Row],[Date Gen PO]])</f>
        <v>8</v>
      </c>
      <c r="AB1853" s="192" t="str">
        <f>IF(RawDataGenPO[[#This Row],[GRN-PO date (Day)]]&gt;RawDataGenPO[[#This Row],[Lead time delivery (day)]],"over deliverry","Ontime")</f>
        <v>Ontime</v>
      </c>
      <c r="AC1853" s="195"/>
    </row>
    <row r="1854" spans="1:29" ht="14.25" x14ac:dyDescent="0.25">
      <c r="A1854" s="4">
        <f>ROW()-ROW(RawDataGenPO[[#Headers],[No.]])</f>
        <v>1853</v>
      </c>
      <c r="B1854" s="67" t="s">
        <v>18</v>
      </c>
      <c r="C1854" s="309"/>
      <c r="D1854" s="310"/>
      <c r="E1854" s="310"/>
      <c r="F1854" s="45">
        <v>46036</v>
      </c>
      <c r="G1854" s="4" t="s">
        <v>4580</v>
      </c>
      <c r="H1854" s="4" t="s">
        <v>4683</v>
      </c>
      <c r="I1854" s="155">
        <v>46051</v>
      </c>
      <c r="J1854" s="66"/>
      <c r="K1854" s="153">
        <v>30</v>
      </c>
      <c r="L1854" s="4" t="s">
        <v>186</v>
      </c>
      <c r="M1854" s="35" t="s">
        <v>187</v>
      </c>
      <c r="N1854" s="35" t="s">
        <v>28</v>
      </c>
      <c r="O1854" s="3">
        <v>2</v>
      </c>
      <c r="P1854" s="39" t="s">
        <v>2413</v>
      </c>
      <c r="Q1854" s="40">
        <v>40</v>
      </c>
      <c r="R1854" s="4" t="s">
        <v>221</v>
      </c>
      <c r="S1854" s="41">
        <f>RawDataGenPO[[#This Row],[Total price]]/RawDataGenPO[[#This Row],[Qty'']]</f>
        <v>63</v>
      </c>
      <c r="T1854" s="46">
        <v>2520</v>
      </c>
      <c r="U1854" s="16"/>
      <c r="V1854" s="35" t="s">
        <v>162</v>
      </c>
      <c r="W1854" s="146" t="s">
        <v>9</v>
      </c>
      <c r="X1854" s="4" t="s">
        <v>4684</v>
      </c>
      <c r="Y1854" s="14">
        <v>46055</v>
      </c>
      <c r="Z1854" s="112"/>
      <c r="AA1854" s="191">
        <f>IF(RawDataGenPO[[#This Row],[Date Gen PO]]="","",RawDataGenPO[[#This Row],[Date recive bill]]-RawDataGenPO[[#This Row],[Date Gen PO]])</f>
        <v>4</v>
      </c>
      <c r="AB1854" s="192" t="str">
        <f>IF(RawDataGenPO[[#This Row],[GRN-PO date (Day)]]&gt;RawDataGenPO[[#This Row],[Lead time delivery (day)]],"over deliverry","Ontime")</f>
        <v>Ontime</v>
      </c>
      <c r="AC1854" s="195"/>
    </row>
    <row r="1855" spans="1:29" ht="14.25" x14ac:dyDescent="0.25">
      <c r="A1855" s="4">
        <f>ROW()-ROW(RawDataGenPO[[#Headers],[No.]])</f>
        <v>1854</v>
      </c>
      <c r="B1855" s="67" t="s">
        <v>18</v>
      </c>
      <c r="C1855" s="309"/>
      <c r="D1855" s="310"/>
      <c r="E1855" s="310"/>
      <c r="F1855" s="45">
        <v>46036</v>
      </c>
      <c r="G1855" s="4" t="s">
        <v>4581</v>
      </c>
      <c r="H1855" s="4" t="s">
        <v>4626</v>
      </c>
      <c r="I1855" s="155">
        <v>46042</v>
      </c>
      <c r="J1855" s="66"/>
      <c r="K1855" s="153">
        <v>30</v>
      </c>
      <c r="L1855" s="4" t="s">
        <v>153</v>
      </c>
      <c r="M1855" s="35" t="s">
        <v>187</v>
      </c>
      <c r="N1855" s="35" t="s">
        <v>25</v>
      </c>
      <c r="O1855" s="3">
        <v>1</v>
      </c>
      <c r="P1855" s="39" t="s">
        <v>116</v>
      </c>
      <c r="Q1855" s="40">
        <v>25</v>
      </c>
      <c r="R1855" s="4" t="s">
        <v>2227</v>
      </c>
      <c r="S1855" s="41">
        <f>RawDataGenPO[[#This Row],[Total price]]/RawDataGenPO[[#This Row],[Qty'']]</f>
        <v>2590</v>
      </c>
      <c r="T1855" s="46">
        <v>64750</v>
      </c>
      <c r="U1855" s="16"/>
      <c r="V1855" s="35" t="s">
        <v>156</v>
      </c>
      <c r="W1855" s="146" t="s">
        <v>9</v>
      </c>
      <c r="X1855" s="4" t="s">
        <v>4625</v>
      </c>
      <c r="Y1855" s="14">
        <v>46044</v>
      </c>
      <c r="Z1855" s="112"/>
      <c r="AA1855" s="191">
        <f>IF(RawDataGenPO[[#This Row],[Date Gen PO]]="","",RawDataGenPO[[#This Row],[Date recive bill]]-RawDataGenPO[[#This Row],[Date Gen PO]])</f>
        <v>2</v>
      </c>
      <c r="AB1855" s="192" t="str">
        <f>IF(RawDataGenPO[[#This Row],[GRN-PO date (Day)]]&gt;RawDataGenPO[[#This Row],[Lead time delivery (day)]],"over deliverry","Ontime")</f>
        <v>Ontime</v>
      </c>
      <c r="AC1855" s="195"/>
    </row>
    <row r="1856" spans="1:29" ht="14.25" x14ac:dyDescent="0.25">
      <c r="A1856" s="4">
        <f>ROW()-ROW(RawDataGenPO[[#Headers],[No.]])</f>
        <v>1855</v>
      </c>
      <c r="B1856" s="67" t="s">
        <v>18</v>
      </c>
      <c r="C1856" s="309"/>
      <c r="D1856" s="310"/>
      <c r="E1856" s="310"/>
      <c r="F1856" s="45">
        <v>46036</v>
      </c>
      <c r="G1856" s="4" t="s">
        <v>4582</v>
      </c>
      <c r="H1856" s="4" t="s">
        <v>4618</v>
      </c>
      <c r="I1856" s="155">
        <v>46042</v>
      </c>
      <c r="J1856" s="66"/>
      <c r="K1856" s="153">
        <v>30</v>
      </c>
      <c r="L1856" s="4" t="s">
        <v>193</v>
      </c>
      <c r="M1856" s="35" t="s">
        <v>128</v>
      </c>
      <c r="N1856" s="35" t="s">
        <v>48</v>
      </c>
      <c r="O1856" s="3">
        <v>1</v>
      </c>
      <c r="P1856" s="39" t="s">
        <v>4583</v>
      </c>
      <c r="Q1856" s="40">
        <v>2</v>
      </c>
      <c r="R1856" s="4" t="s">
        <v>221</v>
      </c>
      <c r="S1856" s="41">
        <f>RawDataGenPO[[#This Row],[Total price]]/RawDataGenPO[[#This Row],[Qty'']]</f>
        <v>4400</v>
      </c>
      <c r="T1856" s="46">
        <v>8800</v>
      </c>
      <c r="U1856" s="16"/>
      <c r="V1856" s="35" t="s">
        <v>849</v>
      </c>
      <c r="W1856" s="146" t="s">
        <v>9</v>
      </c>
      <c r="X1856" s="126" t="s">
        <v>4619</v>
      </c>
      <c r="Y1856" s="14">
        <v>46043</v>
      </c>
      <c r="Z1856" s="112"/>
      <c r="AA1856" s="191">
        <f>IF(RawDataGenPO[[#This Row],[Date Gen PO]]="","",RawDataGenPO[[#This Row],[Date recive bill]]-RawDataGenPO[[#This Row],[Date Gen PO]])</f>
        <v>1</v>
      </c>
      <c r="AB1856" s="192" t="str">
        <f>IF(RawDataGenPO[[#This Row],[GRN-PO date (Day)]]&gt;RawDataGenPO[[#This Row],[Lead time delivery (day)]],"over deliverry","Ontime")</f>
        <v>Ontime</v>
      </c>
      <c r="AC1856" s="195"/>
    </row>
    <row r="1857" spans="1:29" ht="71.25" x14ac:dyDescent="0.25">
      <c r="A1857" s="4">
        <f>ROW()-ROW(RawDataGenPO[[#Headers],[No.]])</f>
        <v>1856</v>
      </c>
      <c r="B1857" s="67" t="s">
        <v>18</v>
      </c>
      <c r="C1857" s="309"/>
      <c r="D1857" s="310"/>
      <c r="E1857" s="310"/>
      <c r="F1857" s="45">
        <v>46036</v>
      </c>
      <c r="G1857" s="4" t="s">
        <v>4584</v>
      </c>
      <c r="H1857" s="4" t="s">
        <v>4628</v>
      </c>
      <c r="I1857" s="155">
        <v>46048</v>
      </c>
      <c r="J1857" s="66"/>
      <c r="K1857" s="153">
        <v>120</v>
      </c>
      <c r="L1857" s="4" t="s">
        <v>489</v>
      </c>
      <c r="M1857" s="35" t="s">
        <v>479</v>
      </c>
      <c r="N1857" s="35" t="s">
        <v>22</v>
      </c>
      <c r="O1857" s="3">
        <v>1</v>
      </c>
      <c r="P1857" s="39" t="s">
        <v>4585</v>
      </c>
      <c r="Q1857" s="40">
        <v>1</v>
      </c>
      <c r="R1857" s="4" t="s">
        <v>481</v>
      </c>
      <c r="S1857" s="41">
        <f>RawDataGenPO[[#This Row],[Total price]]/RawDataGenPO[[#This Row],[Qty'']]</f>
        <v>45000</v>
      </c>
      <c r="T1857" s="46">
        <v>45000</v>
      </c>
      <c r="U1857" s="16"/>
      <c r="V1857" s="35" t="s">
        <v>888</v>
      </c>
      <c r="W1857" s="146" t="s">
        <v>9</v>
      </c>
      <c r="X1857" s="4" t="s">
        <v>5247</v>
      </c>
      <c r="Y1857" s="14">
        <v>46146</v>
      </c>
      <c r="Z1857" s="112"/>
      <c r="AA1857" s="191">
        <f>IF(RawDataGenPO[[#This Row],[Date Gen PO]]="","",RawDataGenPO[[#This Row],[Date recive bill]]-RawDataGenPO[[#This Row],[Date Gen PO]])</f>
        <v>98</v>
      </c>
      <c r="AB1857" s="192" t="str">
        <f>IF(RawDataGenPO[[#This Row],[GRN-PO date (Day)]]&gt;RawDataGenPO[[#This Row],[Lead time delivery (day)]],"over deliverry","Ontime")</f>
        <v>Ontime</v>
      </c>
      <c r="AC1857" s="195"/>
    </row>
    <row r="1858" spans="1:29" ht="42.75" x14ac:dyDescent="0.25">
      <c r="A1858" s="4">
        <f>ROW()-ROW(RawDataGenPO[[#Headers],[No.]])</f>
        <v>1857</v>
      </c>
      <c r="B1858" s="67" t="s">
        <v>18</v>
      </c>
      <c r="C1858" s="309"/>
      <c r="D1858" s="310"/>
      <c r="E1858" s="310"/>
      <c r="F1858" s="45">
        <v>46037</v>
      </c>
      <c r="G1858" s="4" t="s">
        <v>4586</v>
      </c>
      <c r="H1858" s="4" t="s">
        <v>4629</v>
      </c>
      <c r="I1858" s="155">
        <v>46042</v>
      </c>
      <c r="J1858" s="66"/>
      <c r="K1858" s="153">
        <v>120</v>
      </c>
      <c r="L1858" s="4" t="s">
        <v>193</v>
      </c>
      <c r="M1858" s="35" t="s">
        <v>181</v>
      </c>
      <c r="N1858" s="35" t="s">
        <v>32</v>
      </c>
      <c r="O1858" s="3">
        <v>1</v>
      </c>
      <c r="P1858" s="39" t="s">
        <v>4587</v>
      </c>
      <c r="Q1858" s="40">
        <v>1</v>
      </c>
      <c r="R1858" s="4" t="s">
        <v>481</v>
      </c>
      <c r="S1858" s="41">
        <f>RawDataGenPO[[#This Row],[Total price]]/RawDataGenPO[[#This Row],[Qty'']]</f>
        <v>12000</v>
      </c>
      <c r="T1858" s="46">
        <v>12000</v>
      </c>
      <c r="U1858" s="16"/>
      <c r="V1858" s="35" t="s">
        <v>1091</v>
      </c>
      <c r="W1858" s="146" t="s">
        <v>9</v>
      </c>
      <c r="X1858" s="4" t="s">
        <v>4763</v>
      </c>
      <c r="Y1858" s="14">
        <v>46059</v>
      </c>
      <c r="Z1858" s="112"/>
      <c r="AA1858" s="191">
        <f>IF(RawDataGenPO[[#This Row],[Date Gen PO]]="","",RawDataGenPO[[#This Row],[Date recive bill]]-RawDataGenPO[[#This Row],[Date Gen PO]])</f>
        <v>17</v>
      </c>
      <c r="AB1858" s="192" t="str">
        <f>IF(RawDataGenPO[[#This Row],[GRN-PO date (Day)]]&gt;RawDataGenPO[[#This Row],[Lead time delivery (day)]],"over deliverry","Ontime")</f>
        <v>Ontime</v>
      </c>
      <c r="AC1858" s="195"/>
    </row>
    <row r="1859" spans="1:29" ht="14.25" x14ac:dyDescent="0.25">
      <c r="A1859" s="4">
        <f>ROW()-ROW(RawDataGenPO[[#Headers],[No.]])</f>
        <v>1858</v>
      </c>
      <c r="B1859" s="67" t="s">
        <v>18</v>
      </c>
      <c r="C1859" s="309"/>
      <c r="D1859" s="310"/>
      <c r="E1859" s="310"/>
      <c r="F1859" s="45">
        <v>46037</v>
      </c>
      <c r="G1859" s="4" t="s">
        <v>4588</v>
      </c>
      <c r="H1859" s="4" t="s">
        <v>4621</v>
      </c>
      <c r="I1859" s="155">
        <v>46042</v>
      </c>
      <c r="J1859" s="66"/>
      <c r="K1859" s="153">
        <v>30</v>
      </c>
      <c r="L1859" s="4" t="s">
        <v>193</v>
      </c>
      <c r="M1859" s="35" t="s">
        <v>181</v>
      </c>
      <c r="N1859" s="35" t="s">
        <v>24</v>
      </c>
      <c r="O1859" s="3">
        <v>1</v>
      </c>
      <c r="P1859" s="39" t="s">
        <v>4589</v>
      </c>
      <c r="Q1859" s="40">
        <v>3</v>
      </c>
      <c r="R1859" s="4" t="s">
        <v>221</v>
      </c>
      <c r="S1859" s="41">
        <f>RawDataGenPO[[#This Row],[Total price]]/RawDataGenPO[[#This Row],[Qty'']]</f>
        <v>11600</v>
      </c>
      <c r="T1859" s="46">
        <v>34800</v>
      </c>
      <c r="U1859" s="16"/>
      <c r="V1859" s="35" t="s">
        <v>3194</v>
      </c>
      <c r="W1859" s="146" t="s">
        <v>9</v>
      </c>
      <c r="X1859" s="4" t="s">
        <v>4622</v>
      </c>
      <c r="Y1859" s="14">
        <v>46044</v>
      </c>
      <c r="Z1859" s="112"/>
      <c r="AA1859" s="191">
        <f>IF(RawDataGenPO[[#This Row],[Date Gen PO]]="","",RawDataGenPO[[#This Row],[Date recive bill]]-RawDataGenPO[[#This Row],[Date Gen PO]])</f>
        <v>2</v>
      </c>
      <c r="AB1859" s="192" t="str">
        <f>IF(RawDataGenPO[[#This Row],[GRN-PO date (Day)]]&gt;RawDataGenPO[[#This Row],[Lead time delivery (day)]],"over deliverry","Ontime")</f>
        <v>Ontime</v>
      </c>
      <c r="AC1859" s="195"/>
    </row>
    <row r="1860" spans="1:29" ht="14.25" x14ac:dyDescent="0.25">
      <c r="A1860" s="4">
        <f>ROW()-ROW(RawDataGenPO[[#Headers],[No.]])</f>
        <v>1859</v>
      </c>
      <c r="B1860" s="67" t="s">
        <v>18</v>
      </c>
      <c r="C1860" s="309"/>
      <c r="D1860" s="310"/>
      <c r="E1860" s="310"/>
      <c r="F1860" s="45">
        <v>46037</v>
      </c>
      <c r="G1860" s="4" t="s">
        <v>4588</v>
      </c>
      <c r="H1860" s="4" t="s">
        <v>4621</v>
      </c>
      <c r="I1860" s="155">
        <v>46042</v>
      </c>
      <c r="J1860" s="66"/>
      <c r="K1860" s="153">
        <v>30</v>
      </c>
      <c r="L1860" s="4" t="s">
        <v>193</v>
      </c>
      <c r="M1860" s="35" t="s">
        <v>181</v>
      </c>
      <c r="N1860" s="35" t="s">
        <v>24</v>
      </c>
      <c r="O1860" s="3">
        <v>2</v>
      </c>
      <c r="P1860" s="39" t="s">
        <v>4590</v>
      </c>
      <c r="Q1860" s="40">
        <v>3</v>
      </c>
      <c r="R1860" s="4" t="s">
        <v>221</v>
      </c>
      <c r="S1860" s="41">
        <f>RawDataGenPO[[#This Row],[Total price]]/RawDataGenPO[[#This Row],[Qty'']]</f>
        <v>6875</v>
      </c>
      <c r="T1860" s="46">
        <v>20625</v>
      </c>
      <c r="U1860" s="16"/>
      <c r="V1860" s="35" t="s">
        <v>3194</v>
      </c>
      <c r="W1860" s="146" t="s">
        <v>9</v>
      </c>
      <c r="X1860" s="4" t="s">
        <v>4622</v>
      </c>
      <c r="Y1860" s="14">
        <v>46044</v>
      </c>
      <c r="Z1860" s="112"/>
      <c r="AA1860" s="191">
        <f>IF(RawDataGenPO[[#This Row],[Date Gen PO]]="","",RawDataGenPO[[#This Row],[Date recive bill]]-RawDataGenPO[[#This Row],[Date Gen PO]])</f>
        <v>2</v>
      </c>
      <c r="AB1860" s="192" t="str">
        <f>IF(RawDataGenPO[[#This Row],[GRN-PO date (Day)]]&gt;RawDataGenPO[[#This Row],[Lead time delivery (day)]],"over deliverry","Ontime")</f>
        <v>Ontime</v>
      </c>
      <c r="AC1860" s="195"/>
    </row>
    <row r="1861" spans="1:29" ht="28.5" x14ac:dyDescent="0.25">
      <c r="A1861" s="4">
        <f>ROW()-ROW(RawDataGenPO[[#Headers],[No.]])</f>
        <v>1860</v>
      </c>
      <c r="B1861" s="67" t="s">
        <v>18</v>
      </c>
      <c r="C1861" s="309"/>
      <c r="D1861" s="310"/>
      <c r="E1861" s="310"/>
      <c r="F1861" s="45">
        <v>46037</v>
      </c>
      <c r="G1861" s="4" t="s">
        <v>4591</v>
      </c>
      <c r="H1861" s="126" t="s">
        <v>4731</v>
      </c>
      <c r="I1861" s="155">
        <v>46042</v>
      </c>
      <c r="J1861" s="66"/>
      <c r="K1861" s="153">
        <v>60</v>
      </c>
      <c r="L1861" s="4" t="s">
        <v>193</v>
      </c>
      <c r="M1861" s="35" t="s">
        <v>128</v>
      </c>
      <c r="N1861" s="35" t="s">
        <v>71</v>
      </c>
      <c r="O1861" s="3">
        <v>1</v>
      </c>
      <c r="P1861" s="39" t="s">
        <v>4592</v>
      </c>
      <c r="Q1861" s="40">
        <v>1</v>
      </c>
      <c r="R1861" s="4" t="s">
        <v>481</v>
      </c>
      <c r="S1861" s="41">
        <f>RawDataGenPO[[#This Row],[Total price]]/RawDataGenPO[[#This Row],[Qty'']]</f>
        <v>6000</v>
      </c>
      <c r="T1861" s="46">
        <v>6000</v>
      </c>
      <c r="U1861" s="16"/>
      <c r="V1861" s="35" t="s">
        <v>587</v>
      </c>
      <c r="W1861" s="146" t="s">
        <v>9</v>
      </c>
      <c r="X1861" s="4" t="s">
        <v>4728</v>
      </c>
      <c r="Y1861" s="14">
        <v>46056</v>
      </c>
      <c r="Z1861" s="112"/>
      <c r="AA1861" s="191">
        <f>IF(RawDataGenPO[[#This Row],[Date Gen PO]]="","",RawDataGenPO[[#This Row],[Date recive bill]]-RawDataGenPO[[#This Row],[Date Gen PO]])</f>
        <v>14</v>
      </c>
      <c r="AB1861" s="192" t="str">
        <f>IF(RawDataGenPO[[#This Row],[GRN-PO date (Day)]]&gt;RawDataGenPO[[#This Row],[Lead time delivery (day)]],"over deliverry","Ontime")</f>
        <v>Ontime</v>
      </c>
      <c r="AC1861" s="195"/>
    </row>
    <row r="1862" spans="1:29" ht="85.5" x14ac:dyDescent="0.25">
      <c r="A1862" s="4">
        <f>ROW()-ROW(RawDataGenPO[[#Headers],[No.]])</f>
        <v>1861</v>
      </c>
      <c r="B1862" s="67" t="s">
        <v>18</v>
      </c>
      <c r="C1862" s="309"/>
      <c r="D1862" s="310"/>
      <c r="E1862" s="310"/>
      <c r="F1862" s="45">
        <v>46037</v>
      </c>
      <c r="G1862" s="4" t="s">
        <v>4593</v>
      </c>
      <c r="H1862" s="4" t="s">
        <v>4631</v>
      </c>
      <c r="I1862" s="155">
        <v>46042</v>
      </c>
      <c r="J1862" s="66"/>
      <c r="K1862" s="153">
        <v>120</v>
      </c>
      <c r="L1862" s="4" t="s">
        <v>1273</v>
      </c>
      <c r="M1862" s="67" t="s">
        <v>168</v>
      </c>
      <c r="N1862" s="35" t="s">
        <v>20</v>
      </c>
      <c r="O1862" s="3">
        <v>1</v>
      </c>
      <c r="P1862" s="39" t="s">
        <v>4594</v>
      </c>
      <c r="Q1862" s="40">
        <v>1</v>
      </c>
      <c r="R1862" s="4" t="s">
        <v>481</v>
      </c>
      <c r="S1862" s="41">
        <f>RawDataGenPO[[#This Row],[Total price]]/RawDataGenPO[[#This Row],[Qty'']]</f>
        <v>15500</v>
      </c>
      <c r="T1862" s="46">
        <v>15500</v>
      </c>
      <c r="U1862" s="16"/>
      <c r="V1862" s="35" t="s">
        <v>4630</v>
      </c>
      <c r="W1862" s="146" t="s">
        <v>9</v>
      </c>
      <c r="X1862" s="4" t="s">
        <v>4728</v>
      </c>
      <c r="Y1862" s="14">
        <v>46056</v>
      </c>
      <c r="Z1862" s="112"/>
      <c r="AA1862" s="191">
        <f>IF(RawDataGenPO[[#This Row],[Date Gen PO]]="","",RawDataGenPO[[#This Row],[Date recive bill]]-RawDataGenPO[[#This Row],[Date Gen PO]])</f>
        <v>14</v>
      </c>
      <c r="AB1862" s="192" t="str">
        <f>IF(RawDataGenPO[[#This Row],[GRN-PO date (Day)]]&gt;RawDataGenPO[[#This Row],[Lead time delivery (day)]],"over deliverry","Ontime")</f>
        <v>Ontime</v>
      </c>
      <c r="AC1862" s="195"/>
    </row>
    <row r="1863" spans="1:29" ht="14.25" x14ac:dyDescent="0.25">
      <c r="A1863" s="4">
        <f>ROW()-ROW(RawDataGenPO[[#Headers],[No.]])</f>
        <v>1862</v>
      </c>
      <c r="B1863" s="67"/>
      <c r="C1863" s="309"/>
      <c r="D1863" s="310"/>
      <c r="E1863" s="310"/>
      <c r="F1863" s="45">
        <v>46037</v>
      </c>
      <c r="G1863" s="4" t="s">
        <v>4595</v>
      </c>
      <c r="H1863" s="4" t="s">
        <v>4632</v>
      </c>
      <c r="I1863" s="155">
        <v>46042</v>
      </c>
      <c r="J1863" s="66"/>
      <c r="K1863" s="153">
        <v>120</v>
      </c>
      <c r="L1863" s="4" t="s">
        <v>193</v>
      </c>
      <c r="M1863" s="35" t="s">
        <v>128</v>
      </c>
      <c r="N1863" s="35" t="s">
        <v>37</v>
      </c>
      <c r="O1863" s="3">
        <v>1</v>
      </c>
      <c r="P1863" s="39" t="s">
        <v>4596</v>
      </c>
      <c r="Q1863" s="40">
        <v>1</v>
      </c>
      <c r="R1863" s="4" t="s">
        <v>481</v>
      </c>
      <c r="S1863" s="41">
        <f>RawDataGenPO[[#This Row],[Total price]]/RawDataGenPO[[#This Row],[Qty'']]</f>
        <v>18967.5</v>
      </c>
      <c r="T1863" s="46">
        <v>18967.5</v>
      </c>
      <c r="U1863" s="16"/>
      <c r="V1863" s="35" t="s">
        <v>830</v>
      </c>
      <c r="W1863" s="146" t="s">
        <v>9</v>
      </c>
      <c r="X1863" s="4" t="s">
        <v>5190</v>
      </c>
      <c r="Y1863" s="14">
        <v>46135</v>
      </c>
      <c r="Z1863" s="112"/>
      <c r="AA1863" s="191">
        <f>IF(RawDataGenPO[[#This Row],[Date Gen PO]]="","",RawDataGenPO[[#This Row],[Date recive bill]]-RawDataGenPO[[#This Row],[Date Gen PO]])</f>
        <v>93</v>
      </c>
      <c r="AB1863" s="192" t="str">
        <f>IF(RawDataGenPO[[#This Row],[GRN-PO date (Day)]]&gt;RawDataGenPO[[#This Row],[Lead time delivery (day)]],"over deliverry","Ontime")</f>
        <v>Ontime</v>
      </c>
      <c r="AC1863" s="195"/>
    </row>
    <row r="1864" spans="1:29" ht="14.25" x14ac:dyDescent="0.25">
      <c r="A1864" s="4">
        <f>ROW()-ROW(RawDataGenPO[[#Headers],[No.]])</f>
        <v>1863</v>
      </c>
      <c r="B1864" s="67" t="s">
        <v>18</v>
      </c>
      <c r="C1864" s="309"/>
      <c r="D1864" s="310"/>
      <c r="E1864" s="310"/>
      <c r="F1864" s="45">
        <v>46037</v>
      </c>
      <c r="G1864" s="4" t="s">
        <v>4595</v>
      </c>
      <c r="H1864" s="4" t="s">
        <v>4632</v>
      </c>
      <c r="I1864" s="155">
        <v>46042</v>
      </c>
      <c r="J1864" s="66"/>
      <c r="K1864" s="153">
        <v>120</v>
      </c>
      <c r="L1864" s="4" t="s">
        <v>193</v>
      </c>
      <c r="M1864" s="35" t="s">
        <v>128</v>
      </c>
      <c r="N1864" s="35" t="s">
        <v>37</v>
      </c>
      <c r="O1864" s="3">
        <v>2</v>
      </c>
      <c r="P1864" s="39" t="s">
        <v>4597</v>
      </c>
      <c r="Q1864" s="40">
        <v>1</v>
      </c>
      <c r="R1864" s="4" t="s">
        <v>481</v>
      </c>
      <c r="S1864" s="41">
        <f>RawDataGenPO[[#This Row],[Total price]]/RawDataGenPO[[#This Row],[Qty'']]</f>
        <v>29500</v>
      </c>
      <c r="T1864" s="46">
        <v>29500</v>
      </c>
      <c r="U1864" s="16"/>
      <c r="V1864" s="35" t="s">
        <v>830</v>
      </c>
      <c r="W1864" s="146" t="s">
        <v>9</v>
      </c>
      <c r="X1864" s="4" t="s">
        <v>5190</v>
      </c>
      <c r="Y1864" s="14">
        <v>46135</v>
      </c>
      <c r="Z1864" s="112"/>
      <c r="AA1864" s="191">
        <f>IF(RawDataGenPO[[#This Row],[Date Gen PO]]="","",RawDataGenPO[[#This Row],[Date recive bill]]-RawDataGenPO[[#This Row],[Date Gen PO]])</f>
        <v>93</v>
      </c>
      <c r="AB1864" s="192" t="str">
        <f>IF(RawDataGenPO[[#This Row],[GRN-PO date (Day)]]&gt;RawDataGenPO[[#This Row],[Lead time delivery (day)]],"over deliverry","Ontime")</f>
        <v>Ontime</v>
      </c>
      <c r="AC1864" s="195"/>
    </row>
    <row r="1865" spans="1:29" ht="14.25" x14ac:dyDescent="0.25">
      <c r="A1865" s="4">
        <f>ROW()-ROW(RawDataGenPO[[#Headers],[No.]])</f>
        <v>1864</v>
      </c>
      <c r="B1865" s="67" t="s">
        <v>18</v>
      </c>
      <c r="C1865" s="309"/>
      <c r="D1865" s="310"/>
      <c r="E1865" s="310"/>
      <c r="F1865" s="45">
        <v>46037</v>
      </c>
      <c r="G1865" s="4" t="s">
        <v>4595</v>
      </c>
      <c r="H1865" s="4" t="s">
        <v>4632</v>
      </c>
      <c r="I1865" s="155">
        <v>46042</v>
      </c>
      <c r="J1865" s="66"/>
      <c r="K1865" s="153">
        <v>120</v>
      </c>
      <c r="L1865" s="4" t="s">
        <v>193</v>
      </c>
      <c r="M1865" s="35" t="s">
        <v>128</v>
      </c>
      <c r="N1865" s="35" t="s">
        <v>37</v>
      </c>
      <c r="O1865" s="3">
        <v>3</v>
      </c>
      <c r="P1865" s="39" t="s">
        <v>4598</v>
      </c>
      <c r="Q1865" s="40">
        <v>1</v>
      </c>
      <c r="R1865" s="4" t="s">
        <v>481</v>
      </c>
      <c r="S1865" s="41">
        <f>RawDataGenPO[[#This Row],[Total price]]/RawDataGenPO[[#This Row],[Qty'']]</f>
        <v>1750</v>
      </c>
      <c r="T1865" s="46">
        <v>1750</v>
      </c>
      <c r="U1865" s="16"/>
      <c r="V1865" s="35" t="s">
        <v>830</v>
      </c>
      <c r="W1865" s="146" t="s">
        <v>9</v>
      </c>
      <c r="X1865" s="4" t="s">
        <v>5190</v>
      </c>
      <c r="Y1865" s="14">
        <v>46135</v>
      </c>
      <c r="Z1865" s="112"/>
      <c r="AA1865" s="191">
        <f>IF(RawDataGenPO[[#This Row],[Date Gen PO]]="","",RawDataGenPO[[#This Row],[Date recive bill]]-RawDataGenPO[[#This Row],[Date Gen PO]])</f>
        <v>93</v>
      </c>
      <c r="AB1865" s="192" t="str">
        <f>IF(RawDataGenPO[[#This Row],[GRN-PO date (Day)]]&gt;RawDataGenPO[[#This Row],[Lead time delivery (day)]],"over deliverry","Ontime")</f>
        <v>Ontime</v>
      </c>
      <c r="AC1865" s="195"/>
    </row>
    <row r="1866" spans="1:29" ht="14.25" x14ac:dyDescent="0.25">
      <c r="A1866" s="4">
        <f>ROW()-ROW(RawDataGenPO[[#Headers],[No.]])</f>
        <v>1865</v>
      </c>
      <c r="B1866" s="67" t="s">
        <v>18</v>
      </c>
      <c r="C1866" s="309"/>
      <c r="D1866" s="310"/>
      <c r="E1866" s="310"/>
      <c r="F1866" s="45">
        <v>46037</v>
      </c>
      <c r="G1866" s="4" t="s">
        <v>4595</v>
      </c>
      <c r="H1866" s="4" t="s">
        <v>4632</v>
      </c>
      <c r="I1866" s="155">
        <v>46042</v>
      </c>
      <c r="J1866" s="66"/>
      <c r="K1866" s="153">
        <v>120</v>
      </c>
      <c r="L1866" s="4" t="s">
        <v>193</v>
      </c>
      <c r="M1866" s="35" t="s">
        <v>128</v>
      </c>
      <c r="N1866" s="35" t="s">
        <v>37</v>
      </c>
      <c r="O1866" s="3">
        <v>4</v>
      </c>
      <c r="P1866" s="39" t="s">
        <v>4599</v>
      </c>
      <c r="Q1866" s="40">
        <v>1</v>
      </c>
      <c r="R1866" s="4" t="s">
        <v>481</v>
      </c>
      <c r="S1866" s="41">
        <f>RawDataGenPO[[#This Row],[Total price]]/RawDataGenPO[[#This Row],[Qty'']]</f>
        <v>900</v>
      </c>
      <c r="T1866" s="46">
        <v>900</v>
      </c>
      <c r="U1866" s="16"/>
      <c r="V1866" s="35" t="s">
        <v>830</v>
      </c>
      <c r="W1866" s="146" t="s">
        <v>9</v>
      </c>
      <c r="X1866" s="4" t="s">
        <v>5190</v>
      </c>
      <c r="Y1866" s="14">
        <v>46135</v>
      </c>
      <c r="Z1866" s="112"/>
      <c r="AA1866" s="191">
        <f>IF(RawDataGenPO[[#This Row],[Date Gen PO]]="","",RawDataGenPO[[#This Row],[Date recive bill]]-RawDataGenPO[[#This Row],[Date Gen PO]])</f>
        <v>93</v>
      </c>
      <c r="AB1866" s="192" t="str">
        <f>IF(RawDataGenPO[[#This Row],[GRN-PO date (Day)]]&gt;RawDataGenPO[[#This Row],[Lead time delivery (day)]],"over deliverry","Ontime")</f>
        <v>Ontime</v>
      </c>
      <c r="AC1866" s="195"/>
    </row>
    <row r="1867" spans="1:29" ht="14.25" x14ac:dyDescent="0.25">
      <c r="A1867" s="4">
        <f>ROW()-ROW(RawDataGenPO[[#Headers],[No.]])</f>
        <v>1866</v>
      </c>
      <c r="B1867" s="67" t="s">
        <v>18</v>
      </c>
      <c r="C1867" s="309"/>
      <c r="D1867" s="310"/>
      <c r="E1867" s="310"/>
      <c r="F1867" s="45">
        <v>46037</v>
      </c>
      <c r="G1867" s="4" t="s">
        <v>4595</v>
      </c>
      <c r="H1867" s="4" t="s">
        <v>4632</v>
      </c>
      <c r="I1867" s="155">
        <v>46042</v>
      </c>
      <c r="J1867" s="66"/>
      <c r="K1867" s="153">
        <v>120</v>
      </c>
      <c r="L1867" s="4" t="s">
        <v>193</v>
      </c>
      <c r="M1867" s="35" t="s">
        <v>128</v>
      </c>
      <c r="N1867" s="35" t="s">
        <v>37</v>
      </c>
      <c r="O1867" s="3">
        <v>5</v>
      </c>
      <c r="P1867" s="39" t="s">
        <v>2355</v>
      </c>
      <c r="Q1867" s="40">
        <v>1</v>
      </c>
      <c r="R1867" s="4" t="s">
        <v>481</v>
      </c>
      <c r="S1867" s="41">
        <f>RawDataGenPO[[#This Row],[Total price]]/RawDataGenPO[[#This Row],[Qty'']]</f>
        <v>6500</v>
      </c>
      <c r="T1867" s="46">
        <v>6500</v>
      </c>
      <c r="U1867" s="16"/>
      <c r="V1867" s="35" t="s">
        <v>830</v>
      </c>
      <c r="W1867" s="146" t="s">
        <v>9</v>
      </c>
      <c r="X1867" s="4" t="s">
        <v>5190</v>
      </c>
      <c r="Y1867" s="14">
        <v>46135</v>
      </c>
      <c r="Z1867" s="112"/>
      <c r="AA1867" s="191">
        <f>IF(RawDataGenPO[[#This Row],[Date Gen PO]]="","",RawDataGenPO[[#This Row],[Date recive bill]]-RawDataGenPO[[#This Row],[Date Gen PO]])</f>
        <v>93</v>
      </c>
      <c r="AB1867" s="192" t="str">
        <f>IF(RawDataGenPO[[#This Row],[GRN-PO date (Day)]]&gt;RawDataGenPO[[#This Row],[Lead time delivery (day)]],"over deliverry","Ontime")</f>
        <v>Ontime</v>
      </c>
      <c r="AC1867" s="195"/>
    </row>
    <row r="1868" spans="1:29" ht="14.25" x14ac:dyDescent="0.25">
      <c r="A1868" s="4">
        <f>ROW()-ROW(RawDataGenPO[[#Headers],[No.]])</f>
        <v>1867</v>
      </c>
      <c r="B1868" s="67" t="s">
        <v>18</v>
      </c>
      <c r="C1868" s="309"/>
      <c r="D1868" s="310"/>
      <c r="E1868" s="310"/>
      <c r="F1868" s="45">
        <v>46037</v>
      </c>
      <c r="G1868" s="4" t="s">
        <v>4600</v>
      </c>
      <c r="H1868" s="4" t="s">
        <v>4624</v>
      </c>
      <c r="I1868" s="155">
        <v>46042</v>
      </c>
      <c r="J1868" s="66"/>
      <c r="K1868" s="153">
        <v>30</v>
      </c>
      <c r="L1868" s="4" t="s">
        <v>193</v>
      </c>
      <c r="M1868" s="35" t="s">
        <v>128</v>
      </c>
      <c r="N1868" s="35" t="s">
        <v>48</v>
      </c>
      <c r="O1868" s="3">
        <v>1</v>
      </c>
      <c r="P1868" s="39" t="s">
        <v>4601</v>
      </c>
      <c r="Q1868" s="40">
        <v>2</v>
      </c>
      <c r="R1868" s="4" t="s">
        <v>221</v>
      </c>
      <c r="S1868" s="41">
        <f>RawDataGenPO[[#This Row],[Total price]]/RawDataGenPO[[#This Row],[Qty'']]</f>
        <v>12070</v>
      </c>
      <c r="T1868" s="46">
        <v>24140</v>
      </c>
      <c r="U1868" s="16"/>
      <c r="V1868" s="35" t="s">
        <v>380</v>
      </c>
      <c r="W1868" s="146" t="s">
        <v>9</v>
      </c>
      <c r="X1868" s="4" t="s">
        <v>4623</v>
      </c>
      <c r="Y1868" s="14">
        <v>46044</v>
      </c>
      <c r="Z1868" s="112"/>
      <c r="AA1868" s="191">
        <f>IF(RawDataGenPO[[#This Row],[Date Gen PO]]="","",RawDataGenPO[[#This Row],[Date recive bill]]-RawDataGenPO[[#This Row],[Date Gen PO]])</f>
        <v>2</v>
      </c>
      <c r="AB1868" s="192" t="str">
        <f>IF(RawDataGenPO[[#This Row],[GRN-PO date (Day)]]&gt;RawDataGenPO[[#This Row],[Lead time delivery (day)]],"over deliverry","Ontime")</f>
        <v>Ontime</v>
      </c>
      <c r="AC1868" s="195"/>
    </row>
    <row r="1869" spans="1:29" ht="14.25" x14ac:dyDescent="0.25">
      <c r="A1869" s="4">
        <f>ROW()-ROW(RawDataGenPO[[#Headers],[No.]])</f>
        <v>1868</v>
      </c>
      <c r="B1869" s="67" t="s">
        <v>18</v>
      </c>
      <c r="C1869" s="309"/>
      <c r="D1869" s="310"/>
      <c r="E1869" s="310"/>
      <c r="F1869" s="45">
        <v>46037</v>
      </c>
      <c r="G1869" s="4" t="s">
        <v>4600</v>
      </c>
      <c r="H1869" s="4" t="s">
        <v>4624</v>
      </c>
      <c r="I1869" s="155">
        <v>46042</v>
      </c>
      <c r="J1869" s="66"/>
      <c r="K1869" s="153">
        <v>30</v>
      </c>
      <c r="L1869" s="4" t="s">
        <v>193</v>
      </c>
      <c r="M1869" s="35" t="s">
        <v>128</v>
      </c>
      <c r="N1869" s="35" t="s">
        <v>48</v>
      </c>
      <c r="O1869" s="3">
        <v>2</v>
      </c>
      <c r="P1869" s="39" t="s">
        <v>4602</v>
      </c>
      <c r="Q1869" s="40">
        <v>1</v>
      </c>
      <c r="R1869" s="4" t="s">
        <v>221</v>
      </c>
      <c r="S1869" s="41">
        <f>RawDataGenPO[[#This Row],[Total price]]/RawDataGenPO[[#This Row],[Qty'']]</f>
        <v>1190</v>
      </c>
      <c r="T1869" s="46">
        <v>1190</v>
      </c>
      <c r="U1869" s="16"/>
      <c r="V1869" s="35" t="s">
        <v>380</v>
      </c>
      <c r="W1869" s="146" t="s">
        <v>9</v>
      </c>
      <c r="X1869" s="4" t="s">
        <v>4623</v>
      </c>
      <c r="Y1869" s="14">
        <v>46044</v>
      </c>
      <c r="Z1869" s="112"/>
      <c r="AA1869" s="191">
        <f>IF(RawDataGenPO[[#This Row],[Date Gen PO]]="","",RawDataGenPO[[#This Row],[Date recive bill]]-RawDataGenPO[[#This Row],[Date Gen PO]])</f>
        <v>2</v>
      </c>
      <c r="AB1869" s="192" t="str">
        <f>IF(RawDataGenPO[[#This Row],[GRN-PO date (Day)]]&gt;RawDataGenPO[[#This Row],[Lead time delivery (day)]],"over deliverry","Ontime")</f>
        <v>Ontime</v>
      </c>
      <c r="AC1869" s="195"/>
    </row>
    <row r="1870" spans="1:29" ht="14.25" x14ac:dyDescent="0.25">
      <c r="A1870" s="4">
        <f>ROW()-ROW(RawDataGenPO[[#Headers],[No.]])</f>
        <v>1869</v>
      </c>
      <c r="B1870" s="67" t="s">
        <v>18</v>
      </c>
      <c r="C1870" s="309"/>
      <c r="D1870" s="310"/>
      <c r="E1870" s="310"/>
      <c r="F1870" s="45">
        <v>46037</v>
      </c>
      <c r="G1870" s="4" t="s">
        <v>4603</v>
      </c>
      <c r="H1870" s="4" t="s">
        <v>4633</v>
      </c>
      <c r="I1870" s="155">
        <v>46044</v>
      </c>
      <c r="J1870" s="66"/>
      <c r="K1870" s="153">
        <v>60</v>
      </c>
      <c r="L1870" s="4" t="s">
        <v>193</v>
      </c>
      <c r="M1870" s="35" t="s">
        <v>181</v>
      </c>
      <c r="N1870" s="35" t="s">
        <v>4002</v>
      </c>
      <c r="O1870" s="3">
        <v>1</v>
      </c>
      <c r="P1870" s="39" t="s">
        <v>4604</v>
      </c>
      <c r="Q1870" s="40">
        <v>2</v>
      </c>
      <c r="R1870" s="4" t="s">
        <v>221</v>
      </c>
      <c r="S1870" s="41">
        <f>RawDataGenPO[[#This Row],[Total price]]/RawDataGenPO[[#This Row],[Qty'']]</f>
        <v>5100</v>
      </c>
      <c r="T1870" s="46">
        <v>10200</v>
      </c>
      <c r="U1870" s="16"/>
      <c r="V1870" s="35" t="s">
        <v>830</v>
      </c>
      <c r="W1870" s="146" t="s">
        <v>9</v>
      </c>
      <c r="X1870" s="4" t="s">
        <v>4879</v>
      </c>
      <c r="Y1870" s="14">
        <v>46083</v>
      </c>
      <c r="Z1870" s="112"/>
      <c r="AA1870" s="191">
        <f>IF(RawDataGenPO[[#This Row],[Date Gen PO]]="","",RawDataGenPO[[#This Row],[Date recive bill]]-RawDataGenPO[[#This Row],[Date Gen PO]])</f>
        <v>39</v>
      </c>
      <c r="AB1870" s="192" t="str">
        <f>IF(RawDataGenPO[[#This Row],[GRN-PO date (Day)]]&gt;RawDataGenPO[[#This Row],[Lead time delivery (day)]],"over deliverry","Ontime")</f>
        <v>Ontime</v>
      </c>
      <c r="AC1870" s="195"/>
    </row>
    <row r="1871" spans="1:29" ht="14.25" x14ac:dyDescent="0.25">
      <c r="A1871" s="4">
        <f>ROW()-ROW(RawDataGenPO[[#Headers],[No.]])</f>
        <v>1870</v>
      </c>
      <c r="B1871" s="67" t="s">
        <v>18</v>
      </c>
      <c r="C1871" s="309"/>
      <c r="D1871" s="310"/>
      <c r="E1871" s="310"/>
      <c r="F1871" s="45">
        <v>46037</v>
      </c>
      <c r="G1871" s="4" t="s">
        <v>4603</v>
      </c>
      <c r="H1871" s="4" t="s">
        <v>4633</v>
      </c>
      <c r="I1871" s="155">
        <v>46044</v>
      </c>
      <c r="J1871" s="66"/>
      <c r="K1871" s="153">
        <v>60</v>
      </c>
      <c r="L1871" s="4" t="s">
        <v>193</v>
      </c>
      <c r="M1871" s="35" t="s">
        <v>181</v>
      </c>
      <c r="N1871" s="35" t="s">
        <v>4002</v>
      </c>
      <c r="O1871" s="3">
        <v>2</v>
      </c>
      <c r="P1871" s="39" t="s">
        <v>4434</v>
      </c>
      <c r="Q1871" s="40">
        <v>1</v>
      </c>
      <c r="R1871" s="4" t="s">
        <v>481</v>
      </c>
      <c r="S1871" s="41">
        <f>RawDataGenPO[[#This Row],[Total price]]/RawDataGenPO[[#This Row],[Qty'']]</f>
        <v>1000</v>
      </c>
      <c r="T1871" s="46">
        <v>1000</v>
      </c>
      <c r="U1871" s="16"/>
      <c r="V1871" s="35" t="s">
        <v>830</v>
      </c>
      <c r="W1871" s="146" t="s">
        <v>9</v>
      </c>
      <c r="X1871" s="4" t="s">
        <v>4879</v>
      </c>
      <c r="Y1871" s="14">
        <v>46083</v>
      </c>
      <c r="Z1871" s="112"/>
      <c r="AA1871" s="191">
        <f>IF(RawDataGenPO[[#This Row],[Date Gen PO]]="","",RawDataGenPO[[#This Row],[Date recive bill]]-RawDataGenPO[[#This Row],[Date Gen PO]])</f>
        <v>39</v>
      </c>
      <c r="AB1871" s="192" t="str">
        <f>IF(RawDataGenPO[[#This Row],[GRN-PO date (Day)]]&gt;RawDataGenPO[[#This Row],[Lead time delivery (day)]],"over deliverry","Ontime")</f>
        <v>Ontime</v>
      </c>
      <c r="AC1871" s="195"/>
    </row>
    <row r="1872" spans="1:29" ht="14.25" x14ac:dyDescent="0.25">
      <c r="A1872" s="4">
        <f>ROW()-ROW(RawDataGenPO[[#Headers],[No.]])</f>
        <v>1871</v>
      </c>
      <c r="B1872" s="67" t="s">
        <v>18</v>
      </c>
      <c r="C1872" s="309"/>
      <c r="D1872" s="310"/>
      <c r="E1872" s="310"/>
      <c r="F1872" s="45">
        <v>46037</v>
      </c>
      <c r="G1872" s="4" t="s">
        <v>4603</v>
      </c>
      <c r="H1872" s="4" t="s">
        <v>4633</v>
      </c>
      <c r="I1872" s="155">
        <v>46044</v>
      </c>
      <c r="J1872" s="66"/>
      <c r="K1872" s="153">
        <v>60</v>
      </c>
      <c r="L1872" s="4" t="s">
        <v>193</v>
      </c>
      <c r="M1872" s="35" t="s">
        <v>181</v>
      </c>
      <c r="N1872" s="35" t="s">
        <v>4002</v>
      </c>
      <c r="O1872" s="3">
        <v>3</v>
      </c>
      <c r="P1872" s="39" t="s">
        <v>4435</v>
      </c>
      <c r="Q1872" s="40">
        <v>1</v>
      </c>
      <c r="R1872" s="4" t="s">
        <v>481</v>
      </c>
      <c r="S1872" s="41">
        <f>RawDataGenPO[[#This Row],[Total price]]/RawDataGenPO[[#This Row],[Qty'']]</f>
        <v>6090</v>
      </c>
      <c r="T1872" s="46">
        <v>6090</v>
      </c>
      <c r="U1872" s="16"/>
      <c r="V1872" s="35" t="s">
        <v>830</v>
      </c>
      <c r="W1872" s="146" t="s">
        <v>9</v>
      </c>
      <c r="X1872" s="4" t="s">
        <v>4879</v>
      </c>
      <c r="Y1872" s="14">
        <v>46083</v>
      </c>
      <c r="Z1872" s="112"/>
      <c r="AA1872" s="191">
        <f>IF(RawDataGenPO[[#This Row],[Date Gen PO]]="","",RawDataGenPO[[#This Row],[Date recive bill]]-RawDataGenPO[[#This Row],[Date Gen PO]])</f>
        <v>39</v>
      </c>
      <c r="AB1872" s="192" t="str">
        <f>IF(RawDataGenPO[[#This Row],[GRN-PO date (Day)]]&gt;RawDataGenPO[[#This Row],[Lead time delivery (day)]],"over deliverry","Ontime")</f>
        <v>Ontime</v>
      </c>
      <c r="AC1872" s="195"/>
    </row>
    <row r="1873" spans="1:29" ht="42.75" x14ac:dyDescent="0.25">
      <c r="A1873" s="4">
        <f>ROW()-ROW(RawDataGenPO[[#Headers],[No.]])</f>
        <v>1872</v>
      </c>
      <c r="B1873" s="67" t="s">
        <v>18</v>
      </c>
      <c r="C1873" s="309"/>
      <c r="D1873" s="310"/>
      <c r="E1873" s="310"/>
      <c r="F1873" s="45">
        <v>46037</v>
      </c>
      <c r="G1873" s="4" t="s">
        <v>4605</v>
      </c>
      <c r="H1873" s="4" t="s">
        <v>4635</v>
      </c>
      <c r="I1873" s="155">
        <v>46044</v>
      </c>
      <c r="J1873" s="66"/>
      <c r="K1873" s="153">
        <v>120</v>
      </c>
      <c r="L1873" s="4" t="s">
        <v>193</v>
      </c>
      <c r="M1873" s="35" t="s">
        <v>128</v>
      </c>
      <c r="N1873" s="35" t="s">
        <v>53</v>
      </c>
      <c r="O1873" s="3">
        <v>1</v>
      </c>
      <c r="P1873" s="39" t="s">
        <v>4606</v>
      </c>
      <c r="Q1873" s="40">
        <v>1</v>
      </c>
      <c r="R1873" s="4" t="s">
        <v>481</v>
      </c>
      <c r="S1873" s="41">
        <f>RawDataGenPO[[#This Row],[Total price]]/RawDataGenPO[[#This Row],[Qty'']]</f>
        <v>5000</v>
      </c>
      <c r="T1873" s="46">
        <v>5000</v>
      </c>
      <c r="U1873" s="16"/>
      <c r="V1873" s="35" t="s">
        <v>4241</v>
      </c>
      <c r="W1873" s="146" t="s">
        <v>9</v>
      </c>
      <c r="X1873" s="4" t="s">
        <v>4730</v>
      </c>
      <c r="Y1873" s="14">
        <v>46058</v>
      </c>
      <c r="Z1873" s="112"/>
      <c r="AA1873" s="191">
        <f>IF(RawDataGenPO[[#This Row],[Date Gen PO]]="","",RawDataGenPO[[#This Row],[Date recive bill]]-RawDataGenPO[[#This Row],[Date Gen PO]])</f>
        <v>14</v>
      </c>
      <c r="AB1873" s="192" t="str">
        <f>IF(RawDataGenPO[[#This Row],[GRN-PO date (Day)]]&gt;RawDataGenPO[[#This Row],[Lead time delivery (day)]],"over deliverry","Ontime")</f>
        <v>Ontime</v>
      </c>
      <c r="AC1873" s="195"/>
    </row>
    <row r="1874" spans="1:29" ht="14.25" x14ac:dyDescent="0.25">
      <c r="A1874" s="4">
        <f>ROW()-ROW(RawDataGenPO[[#Headers],[No.]])</f>
        <v>1873</v>
      </c>
      <c r="B1874" s="67" t="s">
        <v>18</v>
      </c>
      <c r="C1874" s="309"/>
      <c r="D1874" s="310"/>
      <c r="E1874" s="310"/>
      <c r="F1874" s="45">
        <v>46037</v>
      </c>
      <c r="G1874" s="4" t="s">
        <v>4605</v>
      </c>
      <c r="H1874" s="4" t="s">
        <v>4635</v>
      </c>
      <c r="I1874" s="155">
        <v>46044</v>
      </c>
      <c r="J1874" s="66"/>
      <c r="K1874" s="153">
        <v>120</v>
      </c>
      <c r="L1874" s="4" t="s">
        <v>193</v>
      </c>
      <c r="M1874" s="35" t="s">
        <v>128</v>
      </c>
      <c r="N1874" s="35" t="s">
        <v>53</v>
      </c>
      <c r="O1874" s="3">
        <v>2</v>
      </c>
      <c r="P1874" s="39" t="s">
        <v>4607</v>
      </c>
      <c r="Q1874" s="40">
        <v>24</v>
      </c>
      <c r="R1874" s="4" t="s">
        <v>481</v>
      </c>
      <c r="S1874" s="41">
        <f>RawDataGenPO[[#This Row],[Total price]]/RawDataGenPO[[#This Row],[Qty'']]</f>
        <v>1083.3333333333333</v>
      </c>
      <c r="T1874" s="46">
        <v>26000</v>
      </c>
      <c r="U1874" s="16"/>
      <c r="V1874" s="35" t="s">
        <v>4241</v>
      </c>
      <c r="W1874" s="146" t="s">
        <v>9</v>
      </c>
      <c r="X1874" s="4" t="s">
        <v>4730</v>
      </c>
      <c r="Y1874" s="14">
        <v>46058</v>
      </c>
      <c r="Z1874" s="112"/>
      <c r="AA1874" s="191">
        <f>IF(RawDataGenPO[[#This Row],[Date Gen PO]]="","",RawDataGenPO[[#This Row],[Date recive bill]]-RawDataGenPO[[#This Row],[Date Gen PO]])</f>
        <v>14</v>
      </c>
      <c r="AB1874" s="192" t="str">
        <f>IF(RawDataGenPO[[#This Row],[GRN-PO date (Day)]]&gt;RawDataGenPO[[#This Row],[Lead time delivery (day)]],"over deliverry","Ontime")</f>
        <v>Ontime</v>
      </c>
      <c r="AC1874" s="195"/>
    </row>
    <row r="1875" spans="1:29" ht="14.25" x14ac:dyDescent="0.25">
      <c r="A1875" s="4">
        <f>ROW()-ROW(RawDataGenPO[[#Headers],[No.]])</f>
        <v>1874</v>
      </c>
      <c r="B1875" s="67" t="s">
        <v>18</v>
      </c>
      <c r="C1875" s="309"/>
      <c r="D1875" s="310"/>
      <c r="E1875" s="310"/>
      <c r="F1875" s="45">
        <v>46037</v>
      </c>
      <c r="G1875" s="4" t="s">
        <v>4605</v>
      </c>
      <c r="H1875" s="4" t="s">
        <v>4635</v>
      </c>
      <c r="I1875" s="155">
        <v>46044</v>
      </c>
      <c r="J1875" s="66"/>
      <c r="K1875" s="153">
        <v>120</v>
      </c>
      <c r="L1875" s="4" t="s">
        <v>193</v>
      </c>
      <c r="M1875" s="35" t="s">
        <v>128</v>
      </c>
      <c r="N1875" s="35" t="s">
        <v>53</v>
      </c>
      <c r="O1875" s="3">
        <v>3</v>
      </c>
      <c r="P1875" s="39" t="s">
        <v>4608</v>
      </c>
      <c r="Q1875" s="40">
        <v>1</v>
      </c>
      <c r="R1875" s="4" t="s">
        <v>481</v>
      </c>
      <c r="S1875" s="41">
        <f>RawDataGenPO[[#This Row],[Total price]]/RawDataGenPO[[#This Row],[Qty'']]</f>
        <v>1850</v>
      </c>
      <c r="T1875" s="46">
        <v>1850</v>
      </c>
      <c r="U1875" s="16"/>
      <c r="V1875" s="35" t="s">
        <v>4241</v>
      </c>
      <c r="W1875" s="146" t="s">
        <v>9</v>
      </c>
      <c r="X1875" s="4" t="s">
        <v>4730</v>
      </c>
      <c r="Y1875" s="14">
        <v>46058</v>
      </c>
      <c r="Z1875" s="112"/>
      <c r="AA1875" s="191">
        <f>IF(RawDataGenPO[[#This Row],[Date Gen PO]]="","",RawDataGenPO[[#This Row],[Date recive bill]]-RawDataGenPO[[#This Row],[Date Gen PO]])</f>
        <v>14</v>
      </c>
      <c r="AB1875" s="192" t="str">
        <f>IF(RawDataGenPO[[#This Row],[GRN-PO date (Day)]]&gt;RawDataGenPO[[#This Row],[Lead time delivery (day)]],"over deliverry","Ontime")</f>
        <v>Ontime</v>
      </c>
      <c r="AC1875" s="195"/>
    </row>
    <row r="1876" spans="1:29" ht="14.25" x14ac:dyDescent="0.25">
      <c r="A1876" s="4">
        <f>ROW()-ROW(RawDataGenPO[[#Headers],[No.]])</f>
        <v>1875</v>
      </c>
      <c r="B1876" s="67" t="s">
        <v>18</v>
      </c>
      <c r="C1876" s="309"/>
      <c r="D1876" s="310"/>
      <c r="E1876" s="310"/>
      <c r="F1876" s="45">
        <v>46037</v>
      </c>
      <c r="G1876" s="4" t="s">
        <v>4605</v>
      </c>
      <c r="H1876" s="4" t="s">
        <v>4635</v>
      </c>
      <c r="I1876" s="155">
        <v>46044</v>
      </c>
      <c r="J1876" s="66"/>
      <c r="K1876" s="153">
        <v>120</v>
      </c>
      <c r="L1876" s="4" t="s">
        <v>193</v>
      </c>
      <c r="M1876" s="35" t="s">
        <v>128</v>
      </c>
      <c r="N1876" s="35" t="s">
        <v>55</v>
      </c>
      <c r="O1876" s="83">
        <v>4</v>
      </c>
      <c r="P1876" s="108" t="s">
        <v>4609</v>
      </c>
      <c r="Q1876" s="109">
        <v>24</v>
      </c>
      <c r="R1876" s="4" t="s">
        <v>481</v>
      </c>
      <c r="S1876" s="113">
        <f>RawDataGenPO[[#This Row],[Total price]]/RawDataGenPO[[#This Row],[Qty'']]</f>
        <v>1300</v>
      </c>
      <c r="T1876" s="110">
        <v>31200</v>
      </c>
      <c r="U1876" s="111"/>
      <c r="V1876" s="35" t="s">
        <v>4241</v>
      </c>
      <c r="W1876" s="146" t="s">
        <v>9</v>
      </c>
      <c r="X1876" s="4" t="s">
        <v>4730</v>
      </c>
      <c r="Y1876" s="14">
        <v>46058</v>
      </c>
      <c r="Z1876" s="112"/>
      <c r="AA1876" s="201">
        <f>IF(RawDataGenPO[[#This Row],[Date Gen PO]]="","",RawDataGenPO[[#This Row],[Date recive bill]]-RawDataGenPO[[#This Row],[Date Gen PO]])</f>
        <v>14</v>
      </c>
      <c r="AB1876" s="199" t="str">
        <f>IF(RawDataGenPO[[#This Row],[GRN-PO date (Day)]]&gt;RawDataGenPO[[#This Row],[Lead time delivery (day)]],"over deliverry","Ontime")</f>
        <v>Ontime</v>
      </c>
      <c r="AC1876" s="200"/>
    </row>
    <row r="1877" spans="1:29" ht="14.25" x14ac:dyDescent="0.25">
      <c r="A1877" s="4">
        <f>ROW()-ROW(RawDataGenPO[[#Headers],[No.]])</f>
        <v>1876</v>
      </c>
      <c r="B1877" s="67" t="s">
        <v>18</v>
      </c>
      <c r="C1877" s="309"/>
      <c r="D1877" s="310"/>
      <c r="E1877" s="310"/>
      <c r="F1877" s="45">
        <v>46037</v>
      </c>
      <c r="G1877" s="4" t="s">
        <v>4605</v>
      </c>
      <c r="H1877" s="4" t="s">
        <v>4635</v>
      </c>
      <c r="I1877" s="155">
        <v>46044</v>
      </c>
      <c r="J1877" s="66"/>
      <c r="K1877" s="153">
        <v>120</v>
      </c>
      <c r="L1877" s="4" t="s">
        <v>193</v>
      </c>
      <c r="M1877" s="35" t="s">
        <v>128</v>
      </c>
      <c r="N1877" s="35" t="s">
        <v>55</v>
      </c>
      <c r="O1877" s="3">
        <v>5</v>
      </c>
      <c r="P1877" s="39" t="s">
        <v>4610</v>
      </c>
      <c r="Q1877" s="40">
        <v>1</v>
      </c>
      <c r="R1877" s="4" t="s">
        <v>481</v>
      </c>
      <c r="S1877" s="41">
        <f>RawDataGenPO[[#This Row],[Total price]]/RawDataGenPO[[#This Row],[Qty'']]</f>
        <v>1850</v>
      </c>
      <c r="T1877" s="46">
        <v>1850</v>
      </c>
      <c r="U1877" s="16"/>
      <c r="V1877" s="35" t="s">
        <v>4241</v>
      </c>
      <c r="W1877" s="146" t="s">
        <v>9</v>
      </c>
      <c r="X1877" s="4" t="s">
        <v>4730</v>
      </c>
      <c r="Y1877" s="14">
        <v>46058</v>
      </c>
      <c r="Z1877" s="112"/>
      <c r="AA1877" s="191">
        <f>IF(RawDataGenPO[[#This Row],[Date Gen PO]]="","",RawDataGenPO[[#This Row],[Date recive bill]]-RawDataGenPO[[#This Row],[Date Gen PO]])</f>
        <v>14</v>
      </c>
      <c r="AB1877" s="192" t="str">
        <f>IF(RawDataGenPO[[#This Row],[GRN-PO date (Day)]]&gt;RawDataGenPO[[#This Row],[Lead time delivery (day)]],"over deliverry","Ontime")</f>
        <v>Ontime</v>
      </c>
      <c r="AC1877" s="195"/>
    </row>
    <row r="1878" spans="1:29" ht="28.5" x14ac:dyDescent="0.25">
      <c r="A1878" s="4">
        <f>ROW()-ROW(RawDataGenPO[[#Headers],[No.]])</f>
        <v>1877</v>
      </c>
      <c r="B1878" s="67" t="s">
        <v>18</v>
      </c>
      <c r="C1878" s="309"/>
      <c r="D1878" s="310"/>
      <c r="E1878" s="310"/>
      <c r="F1878" s="45">
        <v>46037</v>
      </c>
      <c r="G1878" s="4" t="s">
        <v>4605</v>
      </c>
      <c r="H1878" s="4" t="s">
        <v>4635</v>
      </c>
      <c r="I1878" s="155">
        <v>46044</v>
      </c>
      <c r="J1878" s="66"/>
      <c r="K1878" s="153">
        <v>120</v>
      </c>
      <c r="L1878" s="4" t="s">
        <v>193</v>
      </c>
      <c r="M1878" s="35" t="s">
        <v>128</v>
      </c>
      <c r="N1878" s="35" t="s">
        <v>55</v>
      </c>
      <c r="O1878" s="3">
        <v>6</v>
      </c>
      <c r="P1878" s="39" t="s">
        <v>4611</v>
      </c>
      <c r="Q1878" s="40">
        <v>4</v>
      </c>
      <c r="R1878" s="4" t="s">
        <v>481</v>
      </c>
      <c r="S1878" s="41">
        <f>RawDataGenPO[[#This Row],[Total price]]/RawDataGenPO[[#This Row],[Qty'']]</f>
        <v>4750</v>
      </c>
      <c r="T1878" s="46">
        <v>19000</v>
      </c>
      <c r="U1878" s="16"/>
      <c r="V1878" s="35" t="s">
        <v>4241</v>
      </c>
      <c r="W1878" s="146" t="s">
        <v>9</v>
      </c>
      <c r="X1878" s="4" t="s">
        <v>4730</v>
      </c>
      <c r="Y1878" s="14">
        <v>46058</v>
      </c>
      <c r="Z1878" s="112"/>
      <c r="AA1878" s="191">
        <f>IF(RawDataGenPO[[#This Row],[Date Gen PO]]="","",RawDataGenPO[[#This Row],[Date recive bill]]-RawDataGenPO[[#This Row],[Date Gen PO]])</f>
        <v>14</v>
      </c>
      <c r="AB1878" s="192" t="str">
        <f>IF(RawDataGenPO[[#This Row],[GRN-PO date (Day)]]&gt;RawDataGenPO[[#This Row],[Lead time delivery (day)]],"over deliverry","Ontime")</f>
        <v>Ontime</v>
      </c>
      <c r="AC1878" s="195"/>
    </row>
    <row r="1879" spans="1:29" ht="14.25" x14ac:dyDescent="0.25">
      <c r="A1879" s="4">
        <f>ROW()-ROW(RawDataGenPO[[#Headers],[No.]])</f>
        <v>1878</v>
      </c>
      <c r="B1879" s="67" t="s">
        <v>18</v>
      </c>
      <c r="C1879" s="309"/>
      <c r="D1879" s="310"/>
      <c r="E1879" s="310"/>
      <c r="F1879" s="45">
        <v>46037</v>
      </c>
      <c r="G1879" s="4" t="s">
        <v>4605</v>
      </c>
      <c r="H1879" s="4" t="s">
        <v>4635</v>
      </c>
      <c r="I1879" s="155">
        <v>46044</v>
      </c>
      <c r="J1879" s="66"/>
      <c r="K1879" s="153">
        <v>120</v>
      </c>
      <c r="L1879" s="4" t="s">
        <v>193</v>
      </c>
      <c r="M1879" s="35" t="s">
        <v>128</v>
      </c>
      <c r="N1879" s="35" t="s">
        <v>55</v>
      </c>
      <c r="O1879" s="3">
        <v>7</v>
      </c>
      <c r="P1879" s="39" t="s">
        <v>4636</v>
      </c>
      <c r="Q1879" s="40">
        <v>1</v>
      </c>
      <c r="R1879" s="4" t="s">
        <v>481</v>
      </c>
      <c r="S1879" s="41">
        <f>RawDataGenPO[[#This Row],[Total price]]/RawDataGenPO[[#This Row],[Qty'']]</f>
        <v>7500</v>
      </c>
      <c r="T1879" s="46">
        <v>7500</v>
      </c>
      <c r="U1879" s="16"/>
      <c r="V1879" s="35" t="s">
        <v>4241</v>
      </c>
      <c r="W1879" s="146" t="s">
        <v>9</v>
      </c>
      <c r="X1879" s="4" t="s">
        <v>4730</v>
      </c>
      <c r="Y1879" s="14">
        <v>46058</v>
      </c>
      <c r="Z1879" s="112"/>
      <c r="AA1879" s="191">
        <f>IF(RawDataGenPO[[#This Row],[Date Gen PO]]="","",RawDataGenPO[[#This Row],[Date recive bill]]-RawDataGenPO[[#This Row],[Date Gen PO]])</f>
        <v>14</v>
      </c>
      <c r="AB1879" s="192" t="str">
        <f>IF(RawDataGenPO[[#This Row],[GRN-PO date (Day)]]&gt;RawDataGenPO[[#This Row],[Lead time delivery (day)]],"over deliverry","Ontime")</f>
        <v>Ontime</v>
      </c>
      <c r="AC1879" s="195"/>
    </row>
    <row r="1880" spans="1:29" ht="57" x14ac:dyDescent="0.25">
      <c r="A1880" s="4">
        <f>ROW()-ROW(RawDataGenPO[[#Headers],[No.]])</f>
        <v>1879</v>
      </c>
      <c r="B1880" s="67" t="s">
        <v>18</v>
      </c>
      <c r="C1880" s="309"/>
      <c r="D1880" s="310"/>
      <c r="E1880" s="310"/>
      <c r="F1880" s="45">
        <v>46041</v>
      </c>
      <c r="G1880" s="4" t="s">
        <v>4637</v>
      </c>
      <c r="H1880" s="146" t="s">
        <v>4634</v>
      </c>
      <c r="I1880" s="155">
        <v>46044</v>
      </c>
      <c r="J1880" s="66"/>
      <c r="K1880" s="153">
        <v>60</v>
      </c>
      <c r="L1880" s="4" t="s">
        <v>193</v>
      </c>
      <c r="M1880" s="35" t="s">
        <v>128</v>
      </c>
      <c r="N1880" s="35" t="s">
        <v>73</v>
      </c>
      <c r="O1880" s="3">
        <v>1</v>
      </c>
      <c r="P1880" s="39" t="s">
        <v>4638</v>
      </c>
      <c r="Q1880" s="40">
        <v>1</v>
      </c>
      <c r="R1880" s="4" t="s">
        <v>481</v>
      </c>
      <c r="S1880" s="41">
        <f>RawDataGenPO[[#This Row],[Total price]]/RawDataGenPO[[#This Row],[Qty'']]</f>
        <v>3000</v>
      </c>
      <c r="T1880" s="46">
        <v>3000</v>
      </c>
      <c r="V1880" s="35" t="s">
        <v>416</v>
      </c>
      <c r="W1880" s="146" t="s">
        <v>9</v>
      </c>
      <c r="X1880" s="4" t="s">
        <v>4815</v>
      </c>
      <c r="Y1880" s="14">
        <v>46070</v>
      </c>
      <c r="Z1880" s="112"/>
      <c r="AA1880" s="191">
        <f>IF(RawDataGenPO[[#This Row],[Date Gen PO]]="","",RawDataGenPO[[#This Row],[Date recive bill]]-RawDataGenPO[[#This Row],[Date Gen PO]])</f>
        <v>26</v>
      </c>
      <c r="AB1880" s="192" t="str">
        <f>IF(RawDataGenPO[[#This Row],[GRN-PO date (Day)]]&gt;RawDataGenPO[[#This Row],[Lead time delivery (day)]],"over deliverry","Ontime")</f>
        <v>Ontime</v>
      </c>
      <c r="AC1880" s="195"/>
    </row>
    <row r="1881" spans="1:29" ht="42.75" x14ac:dyDescent="0.25">
      <c r="A1881" s="4">
        <f>ROW()-ROW(RawDataGenPO[[#Headers],[No.]])</f>
        <v>1880</v>
      </c>
      <c r="B1881" s="67" t="s">
        <v>18</v>
      </c>
      <c r="C1881" s="309"/>
      <c r="D1881" s="310"/>
      <c r="E1881" s="310"/>
      <c r="F1881" s="45">
        <v>46041</v>
      </c>
      <c r="G1881" s="4" t="s">
        <v>4637</v>
      </c>
      <c r="H1881" s="146" t="s">
        <v>4634</v>
      </c>
      <c r="I1881" s="155">
        <v>46044</v>
      </c>
      <c r="J1881" s="66"/>
      <c r="K1881" s="153">
        <v>60</v>
      </c>
      <c r="L1881" s="4" t="s">
        <v>193</v>
      </c>
      <c r="M1881" s="35" t="s">
        <v>128</v>
      </c>
      <c r="N1881" s="35" t="s">
        <v>73</v>
      </c>
      <c r="O1881" s="3">
        <v>2</v>
      </c>
      <c r="P1881" s="39" t="s">
        <v>4639</v>
      </c>
      <c r="Q1881" s="40">
        <v>1</v>
      </c>
      <c r="R1881" s="4" t="s">
        <v>481</v>
      </c>
      <c r="S1881" s="41">
        <f>RawDataGenPO[[#This Row],[Total price]]/RawDataGenPO[[#This Row],[Qty'']]</f>
        <v>2000</v>
      </c>
      <c r="T1881" s="46">
        <v>2000</v>
      </c>
      <c r="V1881" s="35" t="s">
        <v>416</v>
      </c>
      <c r="W1881" s="146" t="s">
        <v>9</v>
      </c>
      <c r="X1881" s="4" t="s">
        <v>4815</v>
      </c>
      <c r="Y1881" s="14">
        <v>46070</v>
      </c>
      <c r="Z1881" s="112"/>
      <c r="AA1881" s="191">
        <f>IF(RawDataGenPO[[#This Row],[Date Gen PO]]="","",RawDataGenPO[[#This Row],[Date recive bill]]-RawDataGenPO[[#This Row],[Date Gen PO]])</f>
        <v>26</v>
      </c>
      <c r="AB1881" s="192" t="str">
        <f>IF(RawDataGenPO[[#This Row],[GRN-PO date (Day)]]&gt;RawDataGenPO[[#This Row],[Lead time delivery (day)]],"over deliverry","Ontime")</f>
        <v>Ontime</v>
      </c>
      <c r="AC1881" s="195"/>
    </row>
    <row r="1882" spans="1:29" ht="14.25" x14ac:dyDescent="0.25">
      <c r="A1882" s="4">
        <f>ROW()-ROW(RawDataGenPO[[#Headers],[No.]])</f>
        <v>1881</v>
      </c>
      <c r="B1882" s="67" t="s">
        <v>18</v>
      </c>
      <c r="C1882" s="309"/>
      <c r="D1882" s="310"/>
      <c r="E1882" s="310"/>
      <c r="F1882" s="45">
        <v>46041</v>
      </c>
      <c r="G1882" s="4" t="s">
        <v>4637</v>
      </c>
      <c r="H1882" s="146" t="s">
        <v>4634</v>
      </c>
      <c r="I1882" s="155">
        <v>46044</v>
      </c>
      <c r="J1882" s="66"/>
      <c r="K1882" s="153">
        <v>60</v>
      </c>
      <c r="L1882" s="4" t="s">
        <v>193</v>
      </c>
      <c r="M1882" s="35" t="s">
        <v>128</v>
      </c>
      <c r="N1882" s="35" t="s">
        <v>73</v>
      </c>
      <c r="O1882" s="3">
        <v>3</v>
      </c>
      <c r="P1882" s="39" t="s">
        <v>4640</v>
      </c>
      <c r="Q1882" s="40">
        <v>1</v>
      </c>
      <c r="R1882" s="4" t="s">
        <v>221</v>
      </c>
      <c r="S1882" s="41">
        <f>RawDataGenPO[[#This Row],[Total price]]/RawDataGenPO[[#This Row],[Qty'']]</f>
        <v>1500</v>
      </c>
      <c r="T1882" s="46">
        <v>1500</v>
      </c>
      <c r="V1882" s="35" t="s">
        <v>416</v>
      </c>
      <c r="W1882" s="146" t="s">
        <v>9</v>
      </c>
      <c r="X1882" s="4" t="s">
        <v>4815</v>
      </c>
      <c r="Y1882" s="14">
        <v>46070</v>
      </c>
      <c r="Z1882" s="112"/>
      <c r="AA1882" s="191">
        <f>IF(RawDataGenPO[[#This Row],[Date Gen PO]]="","",RawDataGenPO[[#This Row],[Date recive bill]]-RawDataGenPO[[#This Row],[Date Gen PO]])</f>
        <v>26</v>
      </c>
      <c r="AB1882" s="192" t="str">
        <f>IF(RawDataGenPO[[#This Row],[GRN-PO date (Day)]]&gt;RawDataGenPO[[#This Row],[Lead time delivery (day)]],"over deliverry","Ontime")</f>
        <v>Ontime</v>
      </c>
      <c r="AC1882" s="195"/>
    </row>
    <row r="1883" spans="1:29" ht="14.25" x14ac:dyDescent="0.25">
      <c r="A1883" s="4">
        <f>ROW()-ROW(RawDataGenPO[[#Headers],[No.]])</f>
        <v>1882</v>
      </c>
      <c r="B1883" s="67" t="s">
        <v>18</v>
      </c>
      <c r="C1883" s="309"/>
      <c r="D1883" s="310"/>
      <c r="E1883" s="310"/>
      <c r="F1883" s="45">
        <v>46041</v>
      </c>
      <c r="G1883" s="4" t="s">
        <v>4641</v>
      </c>
      <c r="H1883" s="4" t="s">
        <v>4688</v>
      </c>
      <c r="I1883" s="155">
        <v>46050</v>
      </c>
      <c r="J1883" s="66"/>
      <c r="K1883" s="153">
        <v>30</v>
      </c>
      <c r="L1883" s="4" t="s">
        <v>2296</v>
      </c>
      <c r="M1883" s="35" t="s">
        <v>187</v>
      </c>
      <c r="N1883" s="35" t="s">
        <v>28</v>
      </c>
      <c r="O1883" s="3">
        <v>1</v>
      </c>
      <c r="P1883" s="39" t="s">
        <v>2069</v>
      </c>
      <c r="Q1883" s="40">
        <v>4</v>
      </c>
      <c r="R1883" s="4" t="s">
        <v>2297</v>
      </c>
      <c r="S1883" s="41">
        <f>RawDataGenPO[[#This Row],[Total price]]/RawDataGenPO[[#This Row],[Qty'']]</f>
        <v>800</v>
      </c>
      <c r="T1883" s="46">
        <v>3200</v>
      </c>
      <c r="U1883" s="16"/>
      <c r="V1883" s="35" t="s">
        <v>2071</v>
      </c>
      <c r="W1883" s="146" t="s">
        <v>9</v>
      </c>
      <c r="X1883" s="4" t="s">
        <v>4732</v>
      </c>
      <c r="Y1883" s="14">
        <v>46058</v>
      </c>
      <c r="Z1883" s="112"/>
      <c r="AA1883" s="191">
        <f>IF(RawDataGenPO[[#This Row],[Date Gen PO]]="","",RawDataGenPO[[#This Row],[Date recive bill]]-RawDataGenPO[[#This Row],[Date Gen PO]])</f>
        <v>8</v>
      </c>
      <c r="AB1883" s="192" t="str">
        <f>IF(RawDataGenPO[[#This Row],[GRN-PO date (Day)]]&gt;RawDataGenPO[[#This Row],[Lead time delivery (day)]],"over deliverry","Ontime")</f>
        <v>Ontime</v>
      </c>
      <c r="AC1883" s="195"/>
    </row>
    <row r="1884" spans="1:29" ht="14.25" x14ac:dyDescent="0.25">
      <c r="A1884" s="4">
        <f>ROW()-ROW(RawDataGenPO[[#Headers],[No.]])</f>
        <v>1883</v>
      </c>
      <c r="B1884" s="67" t="s">
        <v>18</v>
      </c>
      <c r="C1884" s="309"/>
      <c r="D1884" s="310"/>
      <c r="E1884" s="310"/>
      <c r="F1884" s="45">
        <v>46043</v>
      </c>
      <c r="G1884" s="4" t="s">
        <v>4642</v>
      </c>
      <c r="H1884" s="212" t="s">
        <v>4689</v>
      </c>
      <c r="I1884" s="155">
        <v>46051</v>
      </c>
      <c r="J1884" s="66"/>
      <c r="K1884" s="153">
        <v>60</v>
      </c>
      <c r="L1884" s="4" t="s">
        <v>193</v>
      </c>
      <c r="M1884" s="35" t="s">
        <v>128</v>
      </c>
      <c r="N1884" s="35" t="s">
        <v>73</v>
      </c>
      <c r="O1884" s="3">
        <v>1</v>
      </c>
      <c r="P1884" s="39" t="s">
        <v>4643</v>
      </c>
      <c r="Q1884" s="40">
        <v>1</v>
      </c>
      <c r="R1884" s="4" t="s">
        <v>221</v>
      </c>
      <c r="S1884" s="41">
        <f>RawDataGenPO[[#This Row],[Total price]]/RawDataGenPO[[#This Row],[Qty'']]</f>
        <v>3150</v>
      </c>
      <c r="T1884" s="46">
        <v>3150</v>
      </c>
      <c r="U1884" s="16"/>
      <c r="V1884" s="35" t="s">
        <v>416</v>
      </c>
      <c r="W1884" s="146" t="s">
        <v>9</v>
      </c>
      <c r="X1884" s="4" t="s">
        <v>4816</v>
      </c>
      <c r="Y1884" s="14">
        <v>46070</v>
      </c>
      <c r="Z1884" s="112"/>
      <c r="AA1884" s="191">
        <f>IF(RawDataGenPO[[#This Row],[Date Gen PO]]="","",RawDataGenPO[[#This Row],[Date recive bill]]-RawDataGenPO[[#This Row],[Date Gen PO]])</f>
        <v>19</v>
      </c>
      <c r="AB1884" s="192" t="str">
        <f>IF(RawDataGenPO[[#This Row],[GRN-PO date (Day)]]&gt;RawDataGenPO[[#This Row],[Lead time delivery (day)]],"over deliverry","Ontime")</f>
        <v>Ontime</v>
      </c>
      <c r="AC1884" s="195"/>
    </row>
    <row r="1885" spans="1:29" ht="14.25" x14ac:dyDescent="0.25">
      <c r="A1885" s="4">
        <f>ROW()-ROW(RawDataGenPO[[#Headers],[No.]])</f>
        <v>1884</v>
      </c>
      <c r="B1885" s="67" t="s">
        <v>18</v>
      </c>
      <c r="C1885" s="309"/>
      <c r="D1885" s="310"/>
      <c r="E1885" s="310"/>
      <c r="F1885" s="45">
        <v>46043</v>
      </c>
      <c r="G1885" s="4" t="s">
        <v>4644</v>
      </c>
      <c r="H1885" s="4" t="s">
        <v>4690</v>
      </c>
      <c r="I1885" s="155">
        <v>46051</v>
      </c>
      <c r="J1885" s="66"/>
      <c r="K1885" s="153">
        <v>120</v>
      </c>
      <c r="L1885" s="4" t="s">
        <v>1273</v>
      </c>
      <c r="M1885" s="35" t="s">
        <v>187</v>
      </c>
      <c r="N1885" s="35" t="s">
        <v>28</v>
      </c>
      <c r="O1885" s="3">
        <v>1</v>
      </c>
      <c r="P1885" s="39" t="s">
        <v>4645</v>
      </c>
      <c r="Q1885" s="40">
        <v>12</v>
      </c>
      <c r="R1885" s="4" t="s">
        <v>221</v>
      </c>
      <c r="S1885" s="41">
        <f>RawDataGenPO[[#This Row],[Total price]]/RawDataGenPO[[#This Row],[Qty'']]</f>
        <v>165</v>
      </c>
      <c r="T1885" s="46">
        <v>1980</v>
      </c>
      <c r="U1885" s="16"/>
      <c r="V1885" s="35" t="s">
        <v>2669</v>
      </c>
      <c r="W1885" s="146" t="s">
        <v>9</v>
      </c>
      <c r="X1885" s="4" t="s">
        <v>4877</v>
      </c>
      <c r="Y1885" s="14">
        <v>46083</v>
      </c>
      <c r="Z1885" s="112"/>
      <c r="AA1885" s="191">
        <f>IF(RawDataGenPO[[#This Row],[Date Gen PO]]="","",RawDataGenPO[[#This Row],[Date recive bill]]-RawDataGenPO[[#This Row],[Date Gen PO]])</f>
        <v>32</v>
      </c>
      <c r="AB1885" s="192" t="str">
        <f>IF(RawDataGenPO[[#This Row],[GRN-PO date (Day)]]&gt;RawDataGenPO[[#This Row],[Lead time delivery (day)]],"over deliverry","Ontime")</f>
        <v>Ontime</v>
      </c>
      <c r="AC1885" s="195"/>
    </row>
    <row r="1886" spans="1:29" ht="14.25" x14ac:dyDescent="0.25">
      <c r="A1886" s="4">
        <f>ROW()-ROW(RawDataGenPO[[#Headers],[No.]])</f>
        <v>1885</v>
      </c>
      <c r="B1886" s="67" t="s">
        <v>18</v>
      </c>
      <c r="C1886" s="309"/>
      <c r="D1886" s="310"/>
      <c r="E1886" s="310"/>
      <c r="F1886" s="45">
        <v>46043</v>
      </c>
      <c r="G1886" s="4" t="s">
        <v>4644</v>
      </c>
      <c r="H1886" s="4" t="s">
        <v>4691</v>
      </c>
      <c r="I1886" s="155">
        <v>46051</v>
      </c>
      <c r="J1886" s="66"/>
      <c r="K1886" s="153">
        <v>30</v>
      </c>
      <c r="L1886" s="4" t="s">
        <v>1273</v>
      </c>
      <c r="M1886" s="35" t="s">
        <v>187</v>
      </c>
      <c r="N1886" s="35" t="s">
        <v>28</v>
      </c>
      <c r="O1886" s="3">
        <v>2</v>
      </c>
      <c r="P1886" s="39" t="s">
        <v>4646</v>
      </c>
      <c r="Q1886" s="40">
        <v>10</v>
      </c>
      <c r="R1886" s="4" t="s">
        <v>221</v>
      </c>
      <c r="S1886" s="41">
        <f>RawDataGenPO[[#This Row],[Total price]]/RawDataGenPO[[#This Row],[Qty'']]</f>
        <v>40</v>
      </c>
      <c r="T1886" s="46">
        <v>400</v>
      </c>
      <c r="U1886" s="16"/>
      <c r="V1886" s="35" t="s">
        <v>3226</v>
      </c>
      <c r="W1886" s="146" t="s">
        <v>9</v>
      </c>
      <c r="X1886" s="4" t="s">
        <v>4833</v>
      </c>
      <c r="Y1886" s="14">
        <v>46071</v>
      </c>
      <c r="Z1886" s="112"/>
      <c r="AA1886" s="191">
        <f>IF(RawDataGenPO[[#This Row],[Date Gen PO]]="","",RawDataGenPO[[#This Row],[Date recive bill]]-RawDataGenPO[[#This Row],[Date Gen PO]])</f>
        <v>20</v>
      </c>
      <c r="AB1886" s="192" t="str">
        <f>IF(RawDataGenPO[[#This Row],[GRN-PO date (Day)]]&gt;RawDataGenPO[[#This Row],[Lead time delivery (day)]],"over deliverry","Ontime")</f>
        <v>Ontime</v>
      </c>
      <c r="AC1886" s="195"/>
    </row>
    <row r="1887" spans="1:29" ht="14.25" x14ac:dyDescent="0.25">
      <c r="A1887" s="4">
        <f>ROW()-ROW(RawDataGenPO[[#Headers],[No.]])</f>
        <v>1886</v>
      </c>
      <c r="B1887" s="67" t="s">
        <v>18</v>
      </c>
      <c r="C1887" s="309"/>
      <c r="D1887" s="310"/>
      <c r="E1887" s="310"/>
      <c r="F1887" s="45">
        <v>46043</v>
      </c>
      <c r="G1887" s="4" t="s">
        <v>4644</v>
      </c>
      <c r="H1887" s="4" t="s">
        <v>4691</v>
      </c>
      <c r="I1887" s="155">
        <v>46051</v>
      </c>
      <c r="J1887" s="66"/>
      <c r="K1887" s="153">
        <v>30</v>
      </c>
      <c r="L1887" s="4" t="s">
        <v>1273</v>
      </c>
      <c r="M1887" s="35" t="s">
        <v>187</v>
      </c>
      <c r="N1887" s="35" t="s">
        <v>28</v>
      </c>
      <c r="O1887" s="3">
        <v>3</v>
      </c>
      <c r="P1887" s="39" t="s">
        <v>4647</v>
      </c>
      <c r="Q1887" s="40">
        <v>10</v>
      </c>
      <c r="R1887" s="4" t="s">
        <v>221</v>
      </c>
      <c r="S1887" s="41">
        <f>RawDataGenPO[[#This Row],[Total price]]/RawDataGenPO[[#This Row],[Qty'']]</f>
        <v>38</v>
      </c>
      <c r="T1887" s="46">
        <v>380</v>
      </c>
      <c r="U1887" s="16"/>
      <c r="V1887" s="35" t="s">
        <v>3226</v>
      </c>
      <c r="W1887" s="146" t="s">
        <v>9</v>
      </c>
      <c r="X1887" s="4" t="s">
        <v>4833</v>
      </c>
      <c r="Y1887" s="14">
        <v>46071</v>
      </c>
      <c r="Z1887" s="112"/>
      <c r="AA1887" s="191">
        <f>IF(RawDataGenPO[[#This Row],[Date Gen PO]]="","",RawDataGenPO[[#This Row],[Date recive bill]]-RawDataGenPO[[#This Row],[Date Gen PO]])</f>
        <v>20</v>
      </c>
      <c r="AB1887" s="192" t="str">
        <f>IF(RawDataGenPO[[#This Row],[GRN-PO date (Day)]]&gt;RawDataGenPO[[#This Row],[Lead time delivery (day)]],"over deliverry","Ontime")</f>
        <v>Ontime</v>
      </c>
      <c r="AC1887" s="195"/>
    </row>
    <row r="1888" spans="1:29" ht="14.25" x14ac:dyDescent="0.25">
      <c r="A1888" s="4">
        <f>ROW()-ROW(RawDataGenPO[[#Headers],[No.]])</f>
        <v>1887</v>
      </c>
      <c r="B1888" s="67" t="s">
        <v>18</v>
      </c>
      <c r="C1888" s="309"/>
      <c r="D1888" s="310"/>
      <c r="E1888" s="310"/>
      <c r="F1888" s="45">
        <v>46043</v>
      </c>
      <c r="G1888" s="4" t="s">
        <v>4644</v>
      </c>
      <c r="H1888" s="4" t="s">
        <v>4691</v>
      </c>
      <c r="I1888" s="155">
        <v>46051</v>
      </c>
      <c r="J1888" s="66"/>
      <c r="K1888" s="153">
        <v>30</v>
      </c>
      <c r="L1888" s="4" t="s">
        <v>1273</v>
      </c>
      <c r="M1888" s="35" t="s">
        <v>187</v>
      </c>
      <c r="N1888" s="35" t="s">
        <v>28</v>
      </c>
      <c r="O1888" s="3">
        <v>4</v>
      </c>
      <c r="P1888" s="39" t="s">
        <v>4648</v>
      </c>
      <c r="Q1888" s="40">
        <v>10</v>
      </c>
      <c r="R1888" s="4" t="s">
        <v>221</v>
      </c>
      <c r="S1888" s="41">
        <f>RawDataGenPO[[#This Row],[Total price]]/RawDataGenPO[[#This Row],[Qty'']]</f>
        <v>53</v>
      </c>
      <c r="T1888" s="46">
        <v>530</v>
      </c>
      <c r="U1888" s="16"/>
      <c r="V1888" s="35" t="s">
        <v>3226</v>
      </c>
      <c r="W1888" s="146" t="s">
        <v>9</v>
      </c>
      <c r="X1888" s="4" t="s">
        <v>4833</v>
      </c>
      <c r="Y1888" s="14">
        <v>46071</v>
      </c>
      <c r="Z1888" s="112"/>
      <c r="AA1888" s="191">
        <f>IF(RawDataGenPO[[#This Row],[Date Gen PO]]="","",RawDataGenPO[[#This Row],[Date recive bill]]-RawDataGenPO[[#This Row],[Date Gen PO]])</f>
        <v>20</v>
      </c>
      <c r="AB1888" s="192" t="str">
        <f>IF(RawDataGenPO[[#This Row],[GRN-PO date (Day)]]&gt;RawDataGenPO[[#This Row],[Lead time delivery (day)]],"over deliverry","Ontime")</f>
        <v>Ontime</v>
      </c>
      <c r="AC1888" s="195"/>
    </row>
    <row r="1889" spans="1:29" ht="14.25" x14ac:dyDescent="0.25">
      <c r="A1889" s="4">
        <f>ROW()-ROW(RawDataGenPO[[#Headers],[No.]])</f>
        <v>1888</v>
      </c>
      <c r="B1889" s="67" t="s">
        <v>18</v>
      </c>
      <c r="C1889" s="309"/>
      <c r="D1889" s="310"/>
      <c r="E1889" s="310"/>
      <c r="F1889" s="45">
        <v>46043</v>
      </c>
      <c r="G1889" s="4" t="s">
        <v>4644</v>
      </c>
      <c r="H1889" s="4" t="s">
        <v>4691</v>
      </c>
      <c r="I1889" s="155">
        <v>46051</v>
      </c>
      <c r="J1889" s="66"/>
      <c r="K1889" s="153">
        <v>30</v>
      </c>
      <c r="L1889" s="4" t="s">
        <v>1273</v>
      </c>
      <c r="M1889" s="35" t="s">
        <v>187</v>
      </c>
      <c r="N1889" s="35" t="s">
        <v>28</v>
      </c>
      <c r="O1889" s="3">
        <v>5</v>
      </c>
      <c r="P1889" s="39" t="s">
        <v>4649</v>
      </c>
      <c r="Q1889" s="40">
        <v>10</v>
      </c>
      <c r="R1889" s="4" t="s">
        <v>221</v>
      </c>
      <c r="S1889" s="41">
        <f>RawDataGenPO[[#This Row],[Total price]]/RawDataGenPO[[#This Row],[Qty'']]</f>
        <v>45</v>
      </c>
      <c r="T1889" s="46">
        <v>450</v>
      </c>
      <c r="U1889" s="16"/>
      <c r="V1889" s="35" t="s">
        <v>3226</v>
      </c>
      <c r="W1889" s="146" t="s">
        <v>9</v>
      </c>
      <c r="X1889" s="4" t="s">
        <v>4833</v>
      </c>
      <c r="Y1889" s="14">
        <v>46071</v>
      </c>
      <c r="Z1889" s="112"/>
      <c r="AA1889" s="191">
        <f>IF(RawDataGenPO[[#This Row],[Date Gen PO]]="","",RawDataGenPO[[#This Row],[Date recive bill]]-RawDataGenPO[[#This Row],[Date Gen PO]])</f>
        <v>20</v>
      </c>
      <c r="AB1889" s="192" t="str">
        <f>IF(RawDataGenPO[[#This Row],[GRN-PO date (Day)]]&gt;RawDataGenPO[[#This Row],[Lead time delivery (day)]],"over deliverry","Ontime")</f>
        <v>Ontime</v>
      </c>
      <c r="AC1889" s="195"/>
    </row>
    <row r="1890" spans="1:29" ht="14.25" x14ac:dyDescent="0.25">
      <c r="A1890" s="4">
        <f>ROW()-ROW(RawDataGenPO[[#Headers],[No.]])</f>
        <v>1889</v>
      </c>
      <c r="B1890" s="67" t="s">
        <v>18</v>
      </c>
      <c r="C1890" s="309"/>
      <c r="D1890" s="310"/>
      <c r="E1890" s="310"/>
      <c r="F1890" s="45">
        <v>46043</v>
      </c>
      <c r="G1890" s="4" t="s">
        <v>4644</v>
      </c>
      <c r="H1890" s="4" t="s">
        <v>4691</v>
      </c>
      <c r="I1890" s="155">
        <v>46051</v>
      </c>
      <c r="J1890" s="66"/>
      <c r="K1890" s="153">
        <v>30</v>
      </c>
      <c r="L1890" s="4" t="s">
        <v>1273</v>
      </c>
      <c r="M1890" s="35" t="s">
        <v>187</v>
      </c>
      <c r="N1890" s="35" t="s">
        <v>28</v>
      </c>
      <c r="O1890" s="3">
        <v>6</v>
      </c>
      <c r="P1890" s="39" t="s">
        <v>4650</v>
      </c>
      <c r="Q1890" s="40">
        <v>10</v>
      </c>
      <c r="R1890" s="4" t="s">
        <v>221</v>
      </c>
      <c r="S1890" s="41">
        <f>RawDataGenPO[[#This Row],[Total price]]/RawDataGenPO[[#This Row],[Qty'']]</f>
        <v>88</v>
      </c>
      <c r="T1890" s="46">
        <v>880</v>
      </c>
      <c r="U1890" s="16"/>
      <c r="V1890" s="35" t="s">
        <v>3226</v>
      </c>
      <c r="W1890" s="146" t="s">
        <v>9</v>
      </c>
      <c r="X1890" s="4" t="s">
        <v>4833</v>
      </c>
      <c r="Y1890" s="14">
        <v>46071</v>
      </c>
      <c r="Z1890" s="112"/>
      <c r="AA1890" s="191">
        <f>IF(RawDataGenPO[[#This Row],[Date Gen PO]]="","",RawDataGenPO[[#This Row],[Date recive bill]]-RawDataGenPO[[#This Row],[Date Gen PO]])</f>
        <v>20</v>
      </c>
      <c r="AB1890" s="192" t="str">
        <f>IF(RawDataGenPO[[#This Row],[GRN-PO date (Day)]]&gt;RawDataGenPO[[#This Row],[Lead time delivery (day)]],"over deliverry","Ontime")</f>
        <v>Ontime</v>
      </c>
      <c r="AC1890" s="195"/>
    </row>
    <row r="1891" spans="1:29" ht="14.25" x14ac:dyDescent="0.25">
      <c r="A1891" s="4">
        <f>ROW()-ROW(RawDataGenPO[[#Headers],[No.]])</f>
        <v>1890</v>
      </c>
      <c r="B1891" s="67" t="s">
        <v>18</v>
      </c>
      <c r="C1891" s="309"/>
      <c r="D1891" s="310"/>
      <c r="E1891" s="310"/>
      <c r="F1891" s="45">
        <v>46043</v>
      </c>
      <c r="G1891" s="4" t="s">
        <v>4644</v>
      </c>
      <c r="H1891" s="4" t="s">
        <v>4691</v>
      </c>
      <c r="I1891" s="155">
        <v>46051</v>
      </c>
      <c r="J1891" s="66"/>
      <c r="K1891" s="153">
        <v>30</v>
      </c>
      <c r="L1891" s="4" t="s">
        <v>1273</v>
      </c>
      <c r="M1891" s="35" t="s">
        <v>187</v>
      </c>
      <c r="N1891" s="35" t="s">
        <v>28</v>
      </c>
      <c r="O1891" s="3">
        <v>7</v>
      </c>
      <c r="P1891" s="39" t="s">
        <v>4651</v>
      </c>
      <c r="Q1891" s="40">
        <v>5</v>
      </c>
      <c r="R1891" s="4" t="s">
        <v>221</v>
      </c>
      <c r="S1891" s="41">
        <f>RawDataGenPO[[#This Row],[Total price]]/RawDataGenPO[[#This Row],[Qty'']]</f>
        <v>47</v>
      </c>
      <c r="T1891" s="46">
        <v>235</v>
      </c>
      <c r="U1891" s="16"/>
      <c r="V1891" s="35" t="s">
        <v>3226</v>
      </c>
      <c r="W1891" s="146" t="s">
        <v>9</v>
      </c>
      <c r="X1891" s="4" t="s">
        <v>4833</v>
      </c>
      <c r="Y1891" s="14">
        <v>46071</v>
      </c>
      <c r="Z1891" s="112"/>
      <c r="AA1891" s="191">
        <f>IF(RawDataGenPO[[#This Row],[Date Gen PO]]="","",RawDataGenPO[[#This Row],[Date recive bill]]-RawDataGenPO[[#This Row],[Date Gen PO]])</f>
        <v>20</v>
      </c>
      <c r="AB1891" s="192" t="str">
        <f>IF(RawDataGenPO[[#This Row],[GRN-PO date (Day)]]&gt;RawDataGenPO[[#This Row],[Lead time delivery (day)]],"over deliverry","Ontime")</f>
        <v>Ontime</v>
      </c>
      <c r="AC1891" s="195"/>
    </row>
    <row r="1892" spans="1:29" ht="14.25" x14ac:dyDescent="0.25">
      <c r="A1892" s="4">
        <f>ROW()-ROW(RawDataGenPO[[#Headers],[No.]])</f>
        <v>1891</v>
      </c>
      <c r="B1892" s="67" t="s">
        <v>18</v>
      </c>
      <c r="C1892" s="309"/>
      <c r="D1892" s="310"/>
      <c r="E1892" s="310"/>
      <c r="F1892" s="45">
        <v>46043</v>
      </c>
      <c r="G1892" s="4" t="s">
        <v>4644</v>
      </c>
      <c r="H1892" s="4" t="s">
        <v>4691</v>
      </c>
      <c r="I1892" s="155">
        <v>46051</v>
      </c>
      <c r="J1892" s="66"/>
      <c r="K1892" s="153">
        <v>30</v>
      </c>
      <c r="L1892" s="4" t="s">
        <v>1273</v>
      </c>
      <c r="M1892" s="35" t="s">
        <v>187</v>
      </c>
      <c r="N1892" s="35" t="s">
        <v>28</v>
      </c>
      <c r="O1892" s="3">
        <v>8</v>
      </c>
      <c r="P1892" s="39" t="s">
        <v>4652</v>
      </c>
      <c r="Q1892" s="40">
        <v>5</v>
      </c>
      <c r="R1892" s="4" t="s">
        <v>221</v>
      </c>
      <c r="S1892" s="41">
        <f>RawDataGenPO[[#This Row],[Total price]]/RawDataGenPO[[#This Row],[Qty'']]</f>
        <v>55</v>
      </c>
      <c r="T1892" s="46">
        <v>275</v>
      </c>
      <c r="U1892" s="16"/>
      <c r="V1892" s="35" t="s">
        <v>3226</v>
      </c>
      <c r="W1892" s="146" t="s">
        <v>9</v>
      </c>
      <c r="X1892" s="4" t="s">
        <v>4833</v>
      </c>
      <c r="Y1892" s="14">
        <v>46071</v>
      </c>
      <c r="Z1892" s="112"/>
      <c r="AA1892" s="191">
        <f>IF(RawDataGenPO[[#This Row],[Date Gen PO]]="","",RawDataGenPO[[#This Row],[Date recive bill]]-RawDataGenPO[[#This Row],[Date Gen PO]])</f>
        <v>20</v>
      </c>
      <c r="AB1892" s="192" t="str">
        <f>IF(RawDataGenPO[[#This Row],[GRN-PO date (Day)]]&gt;RawDataGenPO[[#This Row],[Lead time delivery (day)]],"over deliverry","Ontime")</f>
        <v>Ontime</v>
      </c>
      <c r="AC1892" s="195"/>
    </row>
    <row r="1893" spans="1:29" ht="14.25" x14ac:dyDescent="0.25">
      <c r="A1893" s="4">
        <f>ROW()-ROW(RawDataGenPO[[#Headers],[No.]])</f>
        <v>1892</v>
      </c>
      <c r="B1893" s="67" t="s">
        <v>18</v>
      </c>
      <c r="C1893" s="309"/>
      <c r="D1893" s="310"/>
      <c r="E1893" s="310"/>
      <c r="F1893" s="45">
        <v>46043</v>
      </c>
      <c r="G1893" s="4" t="s">
        <v>4644</v>
      </c>
      <c r="H1893" s="4" t="s">
        <v>4691</v>
      </c>
      <c r="I1893" s="155">
        <v>46051</v>
      </c>
      <c r="J1893" s="66"/>
      <c r="K1893" s="153">
        <v>30</v>
      </c>
      <c r="L1893" s="4" t="s">
        <v>1273</v>
      </c>
      <c r="M1893" s="35" t="s">
        <v>187</v>
      </c>
      <c r="N1893" s="35" t="s">
        <v>28</v>
      </c>
      <c r="O1893" s="3">
        <v>9</v>
      </c>
      <c r="P1893" s="39" t="s">
        <v>4653</v>
      </c>
      <c r="Q1893" s="40">
        <v>5</v>
      </c>
      <c r="R1893" s="4" t="s">
        <v>221</v>
      </c>
      <c r="S1893" s="41">
        <f>RawDataGenPO[[#This Row],[Total price]]/RawDataGenPO[[#This Row],[Qty'']]</f>
        <v>70</v>
      </c>
      <c r="T1893" s="46">
        <v>350</v>
      </c>
      <c r="U1893" s="16"/>
      <c r="V1893" s="35" t="s">
        <v>3226</v>
      </c>
      <c r="W1893" s="146" t="s">
        <v>9</v>
      </c>
      <c r="X1893" s="4" t="s">
        <v>4833</v>
      </c>
      <c r="Y1893" s="14">
        <v>46071</v>
      </c>
      <c r="Z1893" s="112"/>
      <c r="AA1893" s="191">
        <f>IF(RawDataGenPO[[#This Row],[Date Gen PO]]="","",RawDataGenPO[[#This Row],[Date recive bill]]-RawDataGenPO[[#This Row],[Date Gen PO]])</f>
        <v>20</v>
      </c>
      <c r="AB1893" s="192" t="str">
        <f>IF(RawDataGenPO[[#This Row],[GRN-PO date (Day)]]&gt;RawDataGenPO[[#This Row],[Lead time delivery (day)]],"over deliverry","Ontime")</f>
        <v>Ontime</v>
      </c>
      <c r="AC1893" s="195"/>
    </row>
    <row r="1894" spans="1:29" ht="14.25" x14ac:dyDescent="0.25">
      <c r="A1894" s="4">
        <f>ROW()-ROW(RawDataGenPO[[#Headers],[No.]])</f>
        <v>1893</v>
      </c>
      <c r="B1894" s="67" t="s">
        <v>18</v>
      </c>
      <c r="C1894" s="309"/>
      <c r="D1894" s="310"/>
      <c r="E1894" s="310"/>
      <c r="F1894" s="45">
        <v>46043</v>
      </c>
      <c r="G1894" s="4" t="s">
        <v>4644</v>
      </c>
      <c r="H1894" s="4" t="s">
        <v>4691</v>
      </c>
      <c r="I1894" s="155">
        <v>46051</v>
      </c>
      <c r="J1894" s="66"/>
      <c r="K1894" s="153">
        <v>30</v>
      </c>
      <c r="L1894" s="4" t="s">
        <v>1273</v>
      </c>
      <c r="M1894" s="35" t="s">
        <v>187</v>
      </c>
      <c r="N1894" s="35" t="s">
        <v>28</v>
      </c>
      <c r="O1894" s="3">
        <v>10</v>
      </c>
      <c r="P1894" s="39" t="s">
        <v>4654</v>
      </c>
      <c r="Q1894" s="40">
        <v>5</v>
      </c>
      <c r="R1894" s="4" t="s">
        <v>221</v>
      </c>
      <c r="S1894" s="41">
        <f>RawDataGenPO[[#This Row],[Total price]]/RawDataGenPO[[#This Row],[Qty'']]</f>
        <v>100</v>
      </c>
      <c r="T1894" s="46">
        <v>500</v>
      </c>
      <c r="U1894" s="16"/>
      <c r="V1894" s="35" t="s">
        <v>3226</v>
      </c>
      <c r="W1894" s="146" t="s">
        <v>9</v>
      </c>
      <c r="X1894" s="4" t="s">
        <v>4833</v>
      </c>
      <c r="Y1894" s="14">
        <v>46071</v>
      </c>
      <c r="Z1894" s="112"/>
      <c r="AA1894" s="191">
        <f>IF(RawDataGenPO[[#This Row],[Date Gen PO]]="","",RawDataGenPO[[#This Row],[Date recive bill]]-RawDataGenPO[[#This Row],[Date Gen PO]])</f>
        <v>20</v>
      </c>
      <c r="AB1894" s="192" t="str">
        <f>IF(RawDataGenPO[[#This Row],[GRN-PO date (Day)]]&gt;RawDataGenPO[[#This Row],[Lead time delivery (day)]],"over deliverry","Ontime")</f>
        <v>Ontime</v>
      </c>
      <c r="AC1894" s="195"/>
    </row>
    <row r="1895" spans="1:29" ht="14.25" x14ac:dyDescent="0.25">
      <c r="A1895" s="4">
        <f>ROW()-ROW(RawDataGenPO[[#Headers],[No.]])</f>
        <v>1894</v>
      </c>
      <c r="B1895" s="67" t="s">
        <v>18</v>
      </c>
      <c r="C1895" s="309"/>
      <c r="D1895" s="310"/>
      <c r="E1895" s="310"/>
      <c r="F1895" s="45">
        <v>46043</v>
      </c>
      <c r="G1895" s="4" t="s">
        <v>4644</v>
      </c>
      <c r="H1895" s="4" t="s">
        <v>4691</v>
      </c>
      <c r="I1895" s="155">
        <v>46051</v>
      </c>
      <c r="J1895" s="66"/>
      <c r="K1895" s="153">
        <v>120</v>
      </c>
      <c r="L1895" s="4" t="s">
        <v>1273</v>
      </c>
      <c r="M1895" s="35" t="s">
        <v>187</v>
      </c>
      <c r="N1895" s="35" t="s">
        <v>28</v>
      </c>
      <c r="O1895" s="3">
        <v>11</v>
      </c>
      <c r="P1895" s="39" t="s">
        <v>4655</v>
      </c>
      <c r="Q1895" s="40">
        <v>3</v>
      </c>
      <c r="R1895" s="4" t="s">
        <v>221</v>
      </c>
      <c r="S1895" s="41">
        <f>RawDataGenPO[[#This Row],[Total price]]/RawDataGenPO[[#This Row],[Qty'']]</f>
        <v>95</v>
      </c>
      <c r="T1895" s="46">
        <v>285</v>
      </c>
      <c r="U1895" s="16"/>
      <c r="V1895" s="35" t="s">
        <v>3226</v>
      </c>
      <c r="W1895" s="146" t="s">
        <v>9</v>
      </c>
      <c r="X1895" s="4" t="s">
        <v>4881</v>
      </c>
      <c r="Y1895" s="14">
        <v>46085</v>
      </c>
      <c r="Z1895" s="112"/>
      <c r="AA1895" s="191">
        <f>IF(RawDataGenPO[[#This Row],[Date Gen PO]]="","",RawDataGenPO[[#This Row],[Date recive bill]]-RawDataGenPO[[#This Row],[Date Gen PO]])</f>
        <v>34</v>
      </c>
      <c r="AB1895" s="192" t="str">
        <f>IF(RawDataGenPO[[#This Row],[GRN-PO date (Day)]]&gt;RawDataGenPO[[#This Row],[Lead time delivery (day)]],"over deliverry","Ontime")</f>
        <v>Ontime</v>
      </c>
      <c r="AC1895" s="195"/>
    </row>
    <row r="1896" spans="1:29" ht="14.25" x14ac:dyDescent="0.25">
      <c r="A1896" s="4">
        <f>ROW()-ROW(RawDataGenPO[[#Headers],[No.]])</f>
        <v>1895</v>
      </c>
      <c r="B1896" s="67" t="s">
        <v>18</v>
      </c>
      <c r="C1896" s="309"/>
      <c r="D1896" s="310"/>
      <c r="E1896" s="310"/>
      <c r="F1896" s="45">
        <v>46043</v>
      </c>
      <c r="G1896" s="4" t="s">
        <v>4644</v>
      </c>
      <c r="H1896" s="4" t="s">
        <v>4691</v>
      </c>
      <c r="I1896" s="155">
        <v>46051</v>
      </c>
      <c r="J1896" s="66"/>
      <c r="K1896" s="153">
        <v>30</v>
      </c>
      <c r="L1896" s="4" t="s">
        <v>1273</v>
      </c>
      <c r="M1896" s="35" t="s">
        <v>187</v>
      </c>
      <c r="N1896" s="35" t="s">
        <v>28</v>
      </c>
      <c r="O1896" s="3">
        <v>12</v>
      </c>
      <c r="P1896" s="39" t="s">
        <v>4656</v>
      </c>
      <c r="Q1896" s="40">
        <v>3</v>
      </c>
      <c r="R1896" s="4" t="s">
        <v>221</v>
      </c>
      <c r="S1896" s="41">
        <f>RawDataGenPO[[#This Row],[Total price]]/RawDataGenPO[[#This Row],[Qty'']]</f>
        <v>120</v>
      </c>
      <c r="T1896" s="46">
        <v>360</v>
      </c>
      <c r="U1896" s="16"/>
      <c r="V1896" s="35" t="s">
        <v>3226</v>
      </c>
      <c r="W1896" s="146" t="s">
        <v>9</v>
      </c>
      <c r="X1896" s="4" t="s">
        <v>4833</v>
      </c>
      <c r="Y1896" s="14">
        <v>46071</v>
      </c>
      <c r="Z1896" s="112"/>
      <c r="AA1896" s="191">
        <f>IF(RawDataGenPO[[#This Row],[Date Gen PO]]="","",RawDataGenPO[[#This Row],[Date recive bill]]-RawDataGenPO[[#This Row],[Date Gen PO]])</f>
        <v>20</v>
      </c>
      <c r="AB1896" s="192" t="str">
        <f>IF(RawDataGenPO[[#This Row],[GRN-PO date (Day)]]&gt;RawDataGenPO[[#This Row],[Lead time delivery (day)]],"over deliverry","Ontime")</f>
        <v>Ontime</v>
      </c>
      <c r="AC1896" s="195"/>
    </row>
    <row r="1897" spans="1:29" ht="14.25" x14ac:dyDescent="0.25">
      <c r="A1897" s="4">
        <f>ROW()-ROW(RawDataGenPO[[#Headers],[No.]])</f>
        <v>1896</v>
      </c>
      <c r="B1897" s="67" t="s">
        <v>18</v>
      </c>
      <c r="C1897" s="309"/>
      <c r="D1897" s="310"/>
      <c r="E1897" s="310"/>
      <c r="F1897" s="45">
        <v>46043</v>
      </c>
      <c r="G1897" s="4" t="s">
        <v>4644</v>
      </c>
      <c r="H1897" s="4" t="s">
        <v>4691</v>
      </c>
      <c r="I1897" s="155">
        <v>46051</v>
      </c>
      <c r="J1897" s="66"/>
      <c r="K1897" s="153">
        <v>30</v>
      </c>
      <c r="L1897" s="4" t="s">
        <v>1273</v>
      </c>
      <c r="M1897" s="35" t="s">
        <v>187</v>
      </c>
      <c r="N1897" s="35" t="s">
        <v>28</v>
      </c>
      <c r="O1897" s="3">
        <v>13</v>
      </c>
      <c r="P1897" s="39" t="s">
        <v>4657</v>
      </c>
      <c r="Q1897" s="40">
        <v>3</v>
      </c>
      <c r="R1897" s="4" t="s">
        <v>221</v>
      </c>
      <c r="S1897" s="41">
        <f>RawDataGenPO[[#This Row],[Total price]]/RawDataGenPO[[#This Row],[Qty'']]</f>
        <v>130</v>
      </c>
      <c r="T1897" s="46">
        <v>390</v>
      </c>
      <c r="U1897" s="16"/>
      <c r="V1897" s="35" t="s">
        <v>3226</v>
      </c>
      <c r="W1897" s="146" t="s">
        <v>9</v>
      </c>
      <c r="X1897" s="4" t="s">
        <v>4833</v>
      </c>
      <c r="Y1897" s="14">
        <v>46071</v>
      </c>
      <c r="Z1897" s="112"/>
      <c r="AA1897" s="191">
        <f>IF(RawDataGenPO[[#This Row],[Date Gen PO]]="","",RawDataGenPO[[#This Row],[Date recive bill]]-RawDataGenPO[[#This Row],[Date Gen PO]])</f>
        <v>20</v>
      </c>
      <c r="AB1897" s="192" t="str">
        <f>IF(RawDataGenPO[[#This Row],[GRN-PO date (Day)]]&gt;RawDataGenPO[[#This Row],[Lead time delivery (day)]],"over deliverry","Ontime")</f>
        <v>Ontime</v>
      </c>
      <c r="AC1897" s="195"/>
    </row>
    <row r="1898" spans="1:29" ht="14.25" x14ac:dyDescent="0.25">
      <c r="A1898" s="4">
        <f>ROW()-ROW(RawDataGenPO[[#Headers],[No.]])</f>
        <v>1897</v>
      </c>
      <c r="B1898" s="67" t="s">
        <v>18</v>
      </c>
      <c r="C1898" s="309"/>
      <c r="D1898" s="310"/>
      <c r="E1898" s="310"/>
      <c r="F1898" s="45">
        <v>46043</v>
      </c>
      <c r="G1898" s="4" t="s">
        <v>4644</v>
      </c>
      <c r="H1898" s="4" t="s">
        <v>4691</v>
      </c>
      <c r="I1898" s="155">
        <v>46051</v>
      </c>
      <c r="J1898" s="66"/>
      <c r="K1898" s="153">
        <v>30</v>
      </c>
      <c r="L1898" s="4" t="s">
        <v>1273</v>
      </c>
      <c r="M1898" s="35" t="s">
        <v>187</v>
      </c>
      <c r="N1898" s="35" t="s">
        <v>28</v>
      </c>
      <c r="O1898" s="3">
        <v>14</v>
      </c>
      <c r="P1898" s="39" t="s">
        <v>4658</v>
      </c>
      <c r="Q1898" s="40">
        <v>3</v>
      </c>
      <c r="R1898" s="4" t="s">
        <v>221</v>
      </c>
      <c r="S1898" s="41">
        <f>RawDataGenPO[[#This Row],[Total price]]/RawDataGenPO[[#This Row],[Qty'']]</f>
        <v>95</v>
      </c>
      <c r="T1898" s="46">
        <v>285</v>
      </c>
      <c r="U1898" s="16"/>
      <c r="V1898" s="35" t="s">
        <v>3226</v>
      </c>
      <c r="W1898" s="146" t="s">
        <v>9</v>
      </c>
      <c r="X1898" s="4" t="s">
        <v>4833</v>
      </c>
      <c r="Y1898" s="14">
        <v>46071</v>
      </c>
      <c r="Z1898" s="112"/>
      <c r="AA1898" s="191">
        <f>IF(RawDataGenPO[[#This Row],[Date Gen PO]]="","",RawDataGenPO[[#This Row],[Date recive bill]]-RawDataGenPO[[#This Row],[Date Gen PO]])</f>
        <v>20</v>
      </c>
      <c r="AB1898" s="192" t="str">
        <f>IF(RawDataGenPO[[#This Row],[GRN-PO date (Day)]]&gt;RawDataGenPO[[#This Row],[Lead time delivery (day)]],"over deliverry","Ontime")</f>
        <v>Ontime</v>
      </c>
      <c r="AC1898" s="195"/>
    </row>
    <row r="1899" spans="1:29" ht="14.25" x14ac:dyDescent="0.25">
      <c r="A1899" s="4">
        <f>ROW()-ROW(RawDataGenPO[[#Headers],[No.]])</f>
        <v>1898</v>
      </c>
      <c r="B1899" s="67" t="s">
        <v>18</v>
      </c>
      <c r="C1899" s="309"/>
      <c r="D1899" s="310"/>
      <c r="E1899" s="310"/>
      <c r="F1899" s="45">
        <v>46043</v>
      </c>
      <c r="G1899" s="4" t="s">
        <v>4659</v>
      </c>
      <c r="H1899" s="4" t="s">
        <v>4758</v>
      </c>
      <c r="I1899" s="155">
        <v>46063</v>
      </c>
      <c r="J1899" s="66"/>
      <c r="K1899" s="153">
        <v>60</v>
      </c>
      <c r="L1899" s="4" t="s">
        <v>1273</v>
      </c>
      <c r="M1899" s="67" t="s">
        <v>168</v>
      </c>
      <c r="N1899" s="67" t="s">
        <v>43</v>
      </c>
      <c r="O1899" s="3">
        <v>1</v>
      </c>
      <c r="P1899" s="39" t="s">
        <v>4660</v>
      </c>
      <c r="Q1899" s="40">
        <v>64</v>
      </c>
      <c r="R1899" s="4" t="s">
        <v>221</v>
      </c>
      <c r="S1899" s="41">
        <f>RawDataGenPO[[#This Row],[Total price]]/RawDataGenPO[[#This Row],[Qty'']]</f>
        <v>90</v>
      </c>
      <c r="T1899" s="46">
        <v>5760</v>
      </c>
      <c r="U1899" s="16"/>
      <c r="V1899" s="35" t="s">
        <v>4759</v>
      </c>
      <c r="W1899" s="146" t="s">
        <v>9</v>
      </c>
      <c r="X1899" s="4" t="s">
        <v>5042</v>
      </c>
      <c r="Y1899" s="14">
        <v>46073</v>
      </c>
      <c r="Z1899" s="112"/>
      <c r="AA1899" s="191">
        <f>IF(RawDataGenPO[[#This Row],[Date Gen PO]]="","",RawDataGenPO[[#This Row],[Date recive bill]]-RawDataGenPO[[#This Row],[Date Gen PO]])</f>
        <v>10</v>
      </c>
      <c r="AB1899" s="192" t="str">
        <f>IF(RawDataGenPO[[#This Row],[GRN-PO date (Day)]]&gt;RawDataGenPO[[#This Row],[Lead time delivery (day)]],"over deliverry","Ontime")</f>
        <v>Ontime</v>
      </c>
      <c r="AC1899" s="195"/>
    </row>
    <row r="1900" spans="1:29" ht="14.25" x14ac:dyDescent="0.25">
      <c r="A1900" s="4">
        <f>ROW()-ROW(RawDataGenPO[[#Headers],[No.]])</f>
        <v>1899</v>
      </c>
      <c r="B1900" s="67" t="s">
        <v>18</v>
      </c>
      <c r="C1900" s="309"/>
      <c r="D1900" s="310"/>
      <c r="E1900" s="310"/>
      <c r="F1900" s="45">
        <v>46043</v>
      </c>
      <c r="G1900" s="4" t="s">
        <v>4659</v>
      </c>
      <c r="H1900" s="4" t="s">
        <v>4758</v>
      </c>
      <c r="I1900" s="155">
        <v>46063</v>
      </c>
      <c r="J1900" s="66"/>
      <c r="K1900" s="153">
        <v>60</v>
      </c>
      <c r="L1900" s="4" t="s">
        <v>1273</v>
      </c>
      <c r="M1900" s="67" t="s">
        <v>168</v>
      </c>
      <c r="N1900" s="67" t="s">
        <v>43</v>
      </c>
      <c r="O1900" s="3">
        <v>2</v>
      </c>
      <c r="P1900" s="39" t="s">
        <v>4661</v>
      </c>
      <c r="Q1900" s="40">
        <v>2</v>
      </c>
      <c r="R1900" s="4" t="s">
        <v>221</v>
      </c>
      <c r="S1900" s="41">
        <f>RawDataGenPO[[#This Row],[Total price]]/RawDataGenPO[[#This Row],[Qty'']]</f>
        <v>1350</v>
      </c>
      <c r="T1900" s="46">
        <v>2700</v>
      </c>
      <c r="U1900" s="16"/>
      <c r="V1900" s="35" t="s">
        <v>4759</v>
      </c>
      <c r="W1900" s="146" t="s">
        <v>9</v>
      </c>
      <c r="X1900" s="4" t="s">
        <v>5042</v>
      </c>
      <c r="Y1900" s="14">
        <v>46073</v>
      </c>
      <c r="Z1900" s="112"/>
      <c r="AA1900" s="191">
        <f>IF(RawDataGenPO[[#This Row],[Date Gen PO]]="","",RawDataGenPO[[#This Row],[Date recive bill]]-RawDataGenPO[[#This Row],[Date Gen PO]])</f>
        <v>10</v>
      </c>
      <c r="AB1900" s="192" t="str">
        <f>IF(RawDataGenPO[[#This Row],[GRN-PO date (Day)]]&gt;RawDataGenPO[[#This Row],[Lead time delivery (day)]],"over deliverry","Ontime")</f>
        <v>Ontime</v>
      </c>
      <c r="AC1900" s="195"/>
    </row>
    <row r="1901" spans="1:29" ht="14.25" x14ac:dyDescent="0.25">
      <c r="A1901" s="4">
        <f>ROW()-ROW(RawDataGenPO[[#Headers],[No.]])</f>
        <v>1900</v>
      </c>
      <c r="B1901" s="67" t="s">
        <v>18</v>
      </c>
      <c r="C1901" s="309"/>
      <c r="D1901" s="310"/>
      <c r="E1901" s="310"/>
      <c r="F1901" s="45">
        <v>46043</v>
      </c>
      <c r="G1901" s="4" t="s">
        <v>4659</v>
      </c>
      <c r="H1901" s="4" t="s">
        <v>4758</v>
      </c>
      <c r="I1901" s="155">
        <v>46063</v>
      </c>
      <c r="J1901" s="66"/>
      <c r="K1901" s="153">
        <v>60</v>
      </c>
      <c r="L1901" s="4" t="s">
        <v>1273</v>
      </c>
      <c r="M1901" s="67" t="s">
        <v>168</v>
      </c>
      <c r="N1901" s="67" t="s">
        <v>43</v>
      </c>
      <c r="O1901" s="3">
        <v>3</v>
      </c>
      <c r="P1901" s="39" t="s">
        <v>4662</v>
      </c>
      <c r="Q1901" s="40">
        <v>2</v>
      </c>
      <c r="R1901" s="4" t="s">
        <v>221</v>
      </c>
      <c r="S1901" s="41">
        <f>RawDataGenPO[[#This Row],[Total price]]/RawDataGenPO[[#This Row],[Qty'']]</f>
        <v>500</v>
      </c>
      <c r="T1901" s="46">
        <v>1000</v>
      </c>
      <c r="U1901" s="16"/>
      <c r="V1901" s="35" t="s">
        <v>4759</v>
      </c>
      <c r="W1901" s="146" t="s">
        <v>9</v>
      </c>
      <c r="X1901" s="4" t="s">
        <v>5042</v>
      </c>
      <c r="Y1901" s="14">
        <v>46073</v>
      </c>
      <c r="Z1901" s="112"/>
      <c r="AA1901" s="191">
        <f>IF(RawDataGenPO[[#This Row],[Date Gen PO]]="","",RawDataGenPO[[#This Row],[Date recive bill]]-RawDataGenPO[[#This Row],[Date Gen PO]])</f>
        <v>10</v>
      </c>
      <c r="AB1901" s="192" t="str">
        <f>IF(RawDataGenPO[[#This Row],[GRN-PO date (Day)]]&gt;RawDataGenPO[[#This Row],[Lead time delivery (day)]],"over deliverry","Ontime")</f>
        <v>Ontime</v>
      </c>
      <c r="AC1901" s="195"/>
    </row>
    <row r="1902" spans="1:29" ht="14.25" x14ac:dyDescent="0.25">
      <c r="A1902" s="4">
        <f>ROW()-ROW(RawDataGenPO[[#Headers],[No.]])</f>
        <v>1901</v>
      </c>
      <c r="B1902" s="67" t="s">
        <v>18</v>
      </c>
      <c r="C1902" s="309"/>
      <c r="D1902" s="310"/>
      <c r="E1902" s="310"/>
      <c r="F1902" s="45">
        <v>46043</v>
      </c>
      <c r="G1902" s="4" t="s">
        <v>4659</v>
      </c>
      <c r="H1902" s="4" t="s">
        <v>4758</v>
      </c>
      <c r="I1902" s="155">
        <v>46063</v>
      </c>
      <c r="J1902" s="66"/>
      <c r="K1902" s="153">
        <v>60</v>
      </c>
      <c r="L1902" s="4" t="s">
        <v>1273</v>
      </c>
      <c r="M1902" s="67" t="s">
        <v>168</v>
      </c>
      <c r="N1902" s="67" t="s">
        <v>43</v>
      </c>
      <c r="O1902" s="3">
        <v>4</v>
      </c>
      <c r="P1902" s="39" t="s">
        <v>4663</v>
      </c>
      <c r="Q1902" s="40">
        <v>2</v>
      </c>
      <c r="R1902" s="4" t="s">
        <v>221</v>
      </c>
      <c r="S1902" s="41">
        <f>RawDataGenPO[[#This Row],[Total price]]/RawDataGenPO[[#This Row],[Qty'']]</f>
        <v>990</v>
      </c>
      <c r="T1902" s="46">
        <v>1980</v>
      </c>
      <c r="U1902" s="16"/>
      <c r="V1902" s="35" t="s">
        <v>4759</v>
      </c>
      <c r="W1902" s="146" t="s">
        <v>9</v>
      </c>
      <c r="X1902" s="4" t="s">
        <v>5042</v>
      </c>
      <c r="Y1902" s="14">
        <v>46073</v>
      </c>
      <c r="Z1902" s="112"/>
      <c r="AA1902" s="191">
        <f>IF(RawDataGenPO[[#This Row],[Date Gen PO]]="","",RawDataGenPO[[#This Row],[Date recive bill]]-RawDataGenPO[[#This Row],[Date Gen PO]])</f>
        <v>10</v>
      </c>
      <c r="AB1902" s="192" t="str">
        <f>IF(RawDataGenPO[[#This Row],[GRN-PO date (Day)]]&gt;RawDataGenPO[[#This Row],[Lead time delivery (day)]],"over deliverry","Ontime")</f>
        <v>Ontime</v>
      </c>
      <c r="AC1902" s="195"/>
    </row>
    <row r="1903" spans="1:29" ht="14.25" x14ac:dyDescent="0.25">
      <c r="A1903" s="4">
        <f>ROW()-ROW(RawDataGenPO[[#Headers],[No.]])</f>
        <v>1902</v>
      </c>
      <c r="B1903" s="67" t="s">
        <v>18</v>
      </c>
      <c r="C1903" s="309"/>
      <c r="D1903" s="310"/>
      <c r="E1903" s="310"/>
      <c r="F1903" s="45">
        <v>46043</v>
      </c>
      <c r="G1903" s="4" t="s">
        <v>4659</v>
      </c>
      <c r="H1903" s="4" t="s">
        <v>4758</v>
      </c>
      <c r="I1903" s="155">
        <v>46063</v>
      </c>
      <c r="J1903" s="66"/>
      <c r="K1903" s="153">
        <v>60</v>
      </c>
      <c r="L1903" s="4" t="s">
        <v>1273</v>
      </c>
      <c r="M1903" s="67" t="s">
        <v>168</v>
      </c>
      <c r="N1903" s="67" t="s">
        <v>43</v>
      </c>
      <c r="O1903" s="3">
        <v>5</v>
      </c>
      <c r="P1903" s="39" t="s">
        <v>4664</v>
      </c>
      <c r="Q1903" s="40">
        <v>2</v>
      </c>
      <c r="R1903" s="4" t="s">
        <v>221</v>
      </c>
      <c r="S1903" s="41">
        <f>RawDataGenPO[[#This Row],[Total price]]/RawDataGenPO[[#This Row],[Qty'']]</f>
        <v>1500</v>
      </c>
      <c r="T1903" s="46">
        <v>3000</v>
      </c>
      <c r="U1903" s="16"/>
      <c r="V1903" s="35" t="s">
        <v>4759</v>
      </c>
      <c r="W1903" s="146" t="s">
        <v>9</v>
      </c>
      <c r="X1903" s="4" t="s">
        <v>5042</v>
      </c>
      <c r="Y1903" s="14">
        <v>46073</v>
      </c>
      <c r="Z1903" s="112"/>
      <c r="AA1903" s="191">
        <f>IF(RawDataGenPO[[#This Row],[Date Gen PO]]="","",RawDataGenPO[[#This Row],[Date recive bill]]-RawDataGenPO[[#This Row],[Date Gen PO]])</f>
        <v>10</v>
      </c>
      <c r="AB1903" s="192" t="str">
        <f>IF(RawDataGenPO[[#This Row],[GRN-PO date (Day)]]&gt;RawDataGenPO[[#This Row],[Lead time delivery (day)]],"over deliverry","Ontime")</f>
        <v>Ontime</v>
      </c>
      <c r="AC1903" s="195"/>
    </row>
    <row r="1904" spans="1:29" ht="14.25" x14ac:dyDescent="0.25">
      <c r="A1904" s="4">
        <f>ROW()-ROW(RawDataGenPO[[#Headers],[No.]])</f>
        <v>1903</v>
      </c>
      <c r="B1904" s="67" t="s">
        <v>18</v>
      </c>
      <c r="C1904" s="309"/>
      <c r="D1904" s="310"/>
      <c r="E1904" s="310"/>
      <c r="F1904" s="45">
        <v>46043</v>
      </c>
      <c r="G1904" s="4" t="s">
        <v>4659</v>
      </c>
      <c r="H1904" s="4" t="s">
        <v>4758</v>
      </c>
      <c r="I1904" s="155">
        <v>46063</v>
      </c>
      <c r="J1904" s="66"/>
      <c r="K1904" s="153">
        <v>60</v>
      </c>
      <c r="L1904" s="4" t="s">
        <v>1273</v>
      </c>
      <c r="M1904" s="67" t="s">
        <v>168</v>
      </c>
      <c r="N1904" s="67" t="s">
        <v>43</v>
      </c>
      <c r="O1904" s="3">
        <v>6</v>
      </c>
      <c r="P1904" s="39" t="s">
        <v>4665</v>
      </c>
      <c r="Q1904" s="40">
        <v>1</v>
      </c>
      <c r="R1904" s="4" t="s">
        <v>481</v>
      </c>
      <c r="S1904" s="41">
        <f>RawDataGenPO[[#This Row],[Total price]]/RawDataGenPO[[#This Row],[Qty'']]</f>
        <v>5000</v>
      </c>
      <c r="T1904" s="46">
        <v>5000</v>
      </c>
      <c r="U1904" s="16"/>
      <c r="V1904" s="35" t="s">
        <v>4759</v>
      </c>
      <c r="W1904" s="146" t="s">
        <v>9</v>
      </c>
      <c r="X1904" s="4" t="s">
        <v>5042</v>
      </c>
      <c r="Y1904" s="14">
        <v>46073</v>
      </c>
      <c r="Z1904" s="112"/>
      <c r="AA1904" s="191">
        <f>IF(RawDataGenPO[[#This Row],[Date Gen PO]]="","",RawDataGenPO[[#This Row],[Date recive bill]]-RawDataGenPO[[#This Row],[Date Gen PO]])</f>
        <v>10</v>
      </c>
      <c r="AB1904" s="192" t="str">
        <f>IF(RawDataGenPO[[#This Row],[GRN-PO date (Day)]]&gt;RawDataGenPO[[#This Row],[Lead time delivery (day)]],"over deliverry","Ontime")</f>
        <v>Ontime</v>
      </c>
      <c r="AC1904" s="195"/>
    </row>
    <row r="1905" spans="1:29" ht="14.25" x14ac:dyDescent="0.25">
      <c r="A1905" s="4">
        <f>ROW()-ROW(RawDataGenPO[[#Headers],[No.]])</f>
        <v>1904</v>
      </c>
      <c r="B1905" s="67" t="s">
        <v>18</v>
      </c>
      <c r="C1905" s="309"/>
      <c r="D1905" s="310"/>
      <c r="E1905" s="310"/>
      <c r="F1905" s="45">
        <v>46043</v>
      </c>
      <c r="G1905" s="4" t="s">
        <v>4666</v>
      </c>
      <c r="H1905" s="4" t="s">
        <v>4760</v>
      </c>
      <c r="I1905" s="155">
        <v>46063</v>
      </c>
      <c r="J1905" s="66"/>
      <c r="K1905" s="153">
        <v>60</v>
      </c>
      <c r="L1905" s="4" t="s">
        <v>489</v>
      </c>
      <c r="M1905" s="35" t="s">
        <v>479</v>
      </c>
      <c r="N1905" s="35" t="s">
        <v>36</v>
      </c>
      <c r="O1905" s="3">
        <v>1</v>
      </c>
      <c r="P1905" s="39" t="s">
        <v>4667</v>
      </c>
      <c r="Q1905" s="40">
        <v>1</v>
      </c>
      <c r="R1905" s="4" t="s">
        <v>481</v>
      </c>
      <c r="S1905" s="41">
        <f>RawDataGenPO[[#This Row],[Total price]]/RawDataGenPO[[#This Row],[Qty'']]</f>
        <v>25000</v>
      </c>
      <c r="T1905" s="46">
        <v>25000</v>
      </c>
      <c r="U1905" s="16"/>
      <c r="V1905" s="35" t="s">
        <v>1295</v>
      </c>
      <c r="W1905" s="146" t="s">
        <v>9</v>
      </c>
      <c r="X1905" s="4" t="s">
        <v>5096</v>
      </c>
      <c r="Y1905" s="14">
        <v>46121</v>
      </c>
      <c r="Z1905" s="112"/>
      <c r="AA1905" s="191">
        <f>IF(RawDataGenPO[[#This Row],[Date Gen PO]]="","",RawDataGenPO[[#This Row],[Date recive bill]]-RawDataGenPO[[#This Row],[Date Gen PO]])</f>
        <v>58</v>
      </c>
      <c r="AB1905" s="192" t="str">
        <f>IF(RawDataGenPO[[#This Row],[GRN-PO date (Day)]]&gt;RawDataGenPO[[#This Row],[Lead time delivery (day)]],"over deliverry","Ontime")</f>
        <v>Ontime</v>
      </c>
      <c r="AC1905" s="195"/>
    </row>
    <row r="1906" spans="1:29" ht="14.25" x14ac:dyDescent="0.25">
      <c r="A1906" s="4">
        <f>ROW()-ROW(RawDataGenPO[[#Headers],[No.]])</f>
        <v>1905</v>
      </c>
      <c r="B1906" s="67" t="s">
        <v>18</v>
      </c>
      <c r="C1906" s="309"/>
      <c r="D1906" s="310"/>
      <c r="E1906" s="310"/>
      <c r="F1906" s="45">
        <v>46043</v>
      </c>
      <c r="G1906" s="4" t="s">
        <v>4668</v>
      </c>
      <c r="H1906" s="4" t="s">
        <v>4681</v>
      </c>
      <c r="I1906" s="155">
        <v>46051</v>
      </c>
      <c r="J1906" s="66"/>
      <c r="K1906" s="153">
        <v>30</v>
      </c>
      <c r="L1906" s="4" t="s">
        <v>299</v>
      </c>
      <c r="M1906" s="35" t="s">
        <v>187</v>
      </c>
      <c r="N1906" s="35" t="s">
        <v>28</v>
      </c>
      <c r="O1906" s="3">
        <v>1</v>
      </c>
      <c r="P1906" s="39" t="s">
        <v>300</v>
      </c>
      <c r="Q1906" s="40">
        <v>3000</v>
      </c>
      <c r="R1906" s="4" t="s">
        <v>4669</v>
      </c>
      <c r="S1906" s="41">
        <f>RawDataGenPO[[#This Row],[Total price]]/RawDataGenPO[[#This Row],[Qty'']]</f>
        <v>3.7</v>
      </c>
      <c r="T1906" s="46">
        <v>11100</v>
      </c>
      <c r="U1906" s="16"/>
      <c r="V1906" s="35" t="s">
        <v>305</v>
      </c>
      <c r="W1906" s="146" t="s">
        <v>9</v>
      </c>
      <c r="X1906" s="4" t="s">
        <v>4682</v>
      </c>
      <c r="Y1906" s="14">
        <v>46055</v>
      </c>
      <c r="Z1906" s="112"/>
      <c r="AA1906" s="191">
        <f>IF(RawDataGenPO[[#This Row],[Date Gen PO]]="","",RawDataGenPO[[#This Row],[Date recive bill]]-RawDataGenPO[[#This Row],[Date Gen PO]])</f>
        <v>4</v>
      </c>
      <c r="AB1906" s="192" t="str">
        <f>IF(RawDataGenPO[[#This Row],[GRN-PO date (Day)]]&gt;RawDataGenPO[[#This Row],[Lead time delivery (day)]],"over deliverry","Ontime")</f>
        <v>Ontime</v>
      </c>
      <c r="AC1906" s="195"/>
    </row>
    <row r="1907" spans="1:29" ht="14.25" x14ac:dyDescent="0.25">
      <c r="A1907" s="4">
        <f>ROW()-ROW(RawDataGenPO[[#Headers],[No.]])</f>
        <v>1906</v>
      </c>
      <c r="B1907" s="67" t="s">
        <v>18</v>
      </c>
      <c r="C1907" s="309"/>
      <c r="D1907" s="310"/>
      <c r="E1907" s="310"/>
      <c r="F1907" s="45">
        <v>46043</v>
      </c>
      <c r="G1907" s="4" t="s">
        <v>4670</v>
      </c>
      <c r="H1907" s="4" t="s">
        <v>4685</v>
      </c>
      <c r="I1907" s="155">
        <v>46051</v>
      </c>
      <c r="J1907" s="66"/>
      <c r="K1907" s="153">
        <v>60</v>
      </c>
      <c r="L1907" s="4" t="s">
        <v>781</v>
      </c>
      <c r="M1907" s="35" t="s">
        <v>187</v>
      </c>
      <c r="N1907" s="35" t="s">
        <v>28</v>
      </c>
      <c r="O1907" s="3">
        <v>1</v>
      </c>
      <c r="P1907" s="39" t="s">
        <v>782</v>
      </c>
      <c r="Q1907" s="40">
        <v>20</v>
      </c>
      <c r="R1907" s="4" t="s">
        <v>221</v>
      </c>
      <c r="S1907" s="41">
        <f>RawDataGenPO[[#This Row],[Total price]]/RawDataGenPO[[#This Row],[Qty'']]</f>
        <v>3</v>
      </c>
      <c r="T1907" s="46">
        <v>60</v>
      </c>
      <c r="U1907" s="16"/>
      <c r="V1907" s="35" t="s">
        <v>263</v>
      </c>
      <c r="W1907" s="146" t="s">
        <v>9</v>
      </c>
      <c r="X1907" s="4" t="s">
        <v>4735</v>
      </c>
      <c r="Y1907" s="14">
        <v>46058</v>
      </c>
      <c r="Z1907" s="112"/>
      <c r="AA1907" s="191">
        <f>IF(RawDataGenPO[[#This Row],[Date Gen PO]]="","",RawDataGenPO[[#This Row],[Date recive bill]]-RawDataGenPO[[#This Row],[Date Gen PO]])</f>
        <v>7</v>
      </c>
      <c r="AB1907" s="192" t="str">
        <f>IF(RawDataGenPO[[#This Row],[GRN-PO date (Day)]]&gt;RawDataGenPO[[#This Row],[Lead time delivery (day)]],"over deliverry","Ontime")</f>
        <v>Ontime</v>
      </c>
      <c r="AC1907" s="195"/>
    </row>
    <row r="1908" spans="1:29" ht="14.25" x14ac:dyDescent="0.25">
      <c r="A1908" s="4">
        <f>ROW()-ROW(RawDataGenPO[[#Headers],[No.]])</f>
        <v>1907</v>
      </c>
      <c r="B1908" s="67" t="s">
        <v>18</v>
      </c>
      <c r="C1908" s="309"/>
      <c r="D1908" s="310"/>
      <c r="E1908" s="310"/>
      <c r="F1908" s="45">
        <v>46043</v>
      </c>
      <c r="G1908" s="4" t="s">
        <v>4670</v>
      </c>
      <c r="H1908" s="4" t="s">
        <v>4685</v>
      </c>
      <c r="I1908" s="155">
        <v>46051</v>
      </c>
      <c r="J1908" s="66"/>
      <c r="K1908" s="153">
        <v>60</v>
      </c>
      <c r="L1908" s="4" t="s">
        <v>4671</v>
      </c>
      <c r="M1908" s="35" t="s">
        <v>187</v>
      </c>
      <c r="N1908" s="35" t="s">
        <v>28</v>
      </c>
      <c r="O1908" s="3">
        <v>2</v>
      </c>
      <c r="P1908" s="39" t="s">
        <v>4673</v>
      </c>
      <c r="Q1908" s="40">
        <v>20</v>
      </c>
      <c r="R1908" s="4" t="s">
        <v>221</v>
      </c>
      <c r="S1908" s="41">
        <f>RawDataGenPO[[#This Row],[Total price]]/RawDataGenPO[[#This Row],[Qty'']]</f>
        <v>5</v>
      </c>
      <c r="T1908" s="46">
        <v>100</v>
      </c>
      <c r="U1908" s="16"/>
      <c r="V1908" s="35" t="s">
        <v>263</v>
      </c>
      <c r="W1908" s="146" t="s">
        <v>9</v>
      </c>
      <c r="X1908" s="4" t="s">
        <v>4735</v>
      </c>
      <c r="Y1908" s="14">
        <v>46058</v>
      </c>
      <c r="Z1908" s="112"/>
      <c r="AA1908" s="191">
        <f>IF(RawDataGenPO[[#This Row],[Date Gen PO]]="","",RawDataGenPO[[#This Row],[Date recive bill]]-RawDataGenPO[[#This Row],[Date Gen PO]])</f>
        <v>7</v>
      </c>
      <c r="AB1908" s="192" t="str">
        <f>IF(RawDataGenPO[[#This Row],[GRN-PO date (Day)]]&gt;RawDataGenPO[[#This Row],[Lead time delivery (day)]],"over deliverry","Ontime")</f>
        <v>Ontime</v>
      </c>
      <c r="AC1908" s="195"/>
    </row>
    <row r="1909" spans="1:29" ht="14.25" x14ac:dyDescent="0.25">
      <c r="A1909" s="4">
        <f>ROW()-ROW(RawDataGenPO[[#Headers],[No.]])</f>
        <v>1908</v>
      </c>
      <c r="B1909" s="67" t="s">
        <v>18</v>
      </c>
      <c r="C1909" s="309"/>
      <c r="D1909" s="310"/>
      <c r="E1909" s="310"/>
      <c r="F1909" s="45">
        <v>46043</v>
      </c>
      <c r="G1909" s="4" t="s">
        <v>4670</v>
      </c>
      <c r="H1909" s="4" t="s">
        <v>4685</v>
      </c>
      <c r="I1909" s="155">
        <v>46051</v>
      </c>
      <c r="J1909" s="66"/>
      <c r="K1909" s="153">
        <v>60</v>
      </c>
      <c r="L1909" s="4" t="s">
        <v>783</v>
      </c>
      <c r="M1909" s="35" t="s">
        <v>187</v>
      </c>
      <c r="N1909" s="35" t="s">
        <v>28</v>
      </c>
      <c r="O1909" s="3">
        <v>3</v>
      </c>
      <c r="P1909" s="39" t="s">
        <v>784</v>
      </c>
      <c r="Q1909" s="40">
        <v>20</v>
      </c>
      <c r="R1909" s="4" t="s">
        <v>221</v>
      </c>
      <c r="S1909" s="41">
        <f>RawDataGenPO[[#This Row],[Total price]]/RawDataGenPO[[#This Row],[Qty'']]</f>
        <v>6</v>
      </c>
      <c r="T1909" s="46">
        <v>120</v>
      </c>
      <c r="U1909" s="16"/>
      <c r="V1909" s="35" t="s">
        <v>263</v>
      </c>
      <c r="W1909" s="146" t="s">
        <v>9</v>
      </c>
      <c r="X1909" s="4" t="s">
        <v>4735</v>
      </c>
      <c r="Y1909" s="14">
        <v>46058</v>
      </c>
      <c r="Z1909" s="112"/>
      <c r="AA1909" s="191">
        <f>IF(RawDataGenPO[[#This Row],[Date Gen PO]]="","",RawDataGenPO[[#This Row],[Date recive bill]]-RawDataGenPO[[#This Row],[Date Gen PO]])</f>
        <v>7</v>
      </c>
      <c r="AB1909" s="192" t="str">
        <f>IF(RawDataGenPO[[#This Row],[GRN-PO date (Day)]]&gt;RawDataGenPO[[#This Row],[Lead time delivery (day)]],"over deliverry","Ontime")</f>
        <v>Ontime</v>
      </c>
      <c r="AC1909" s="195"/>
    </row>
    <row r="1910" spans="1:29" ht="14.25" x14ac:dyDescent="0.25">
      <c r="A1910" s="4">
        <f>ROW()-ROW(RawDataGenPO[[#Headers],[No.]])</f>
        <v>1909</v>
      </c>
      <c r="B1910" s="67" t="s">
        <v>18</v>
      </c>
      <c r="C1910" s="309"/>
      <c r="D1910" s="310"/>
      <c r="E1910" s="310"/>
      <c r="F1910" s="45">
        <v>46043</v>
      </c>
      <c r="G1910" s="4" t="s">
        <v>4670</v>
      </c>
      <c r="H1910" s="4" t="s">
        <v>4685</v>
      </c>
      <c r="I1910" s="155">
        <v>46051</v>
      </c>
      <c r="J1910" s="66"/>
      <c r="K1910" s="153">
        <v>60</v>
      </c>
      <c r="L1910" s="4" t="s">
        <v>785</v>
      </c>
      <c r="M1910" s="35" t="s">
        <v>187</v>
      </c>
      <c r="N1910" s="35" t="s">
        <v>28</v>
      </c>
      <c r="O1910" s="3">
        <v>4</v>
      </c>
      <c r="P1910" s="39" t="s">
        <v>786</v>
      </c>
      <c r="Q1910" s="40">
        <v>20</v>
      </c>
      <c r="R1910" s="4" t="s">
        <v>221</v>
      </c>
      <c r="S1910" s="41">
        <f>RawDataGenPO[[#This Row],[Total price]]/RawDataGenPO[[#This Row],[Qty'']]</f>
        <v>3.5</v>
      </c>
      <c r="T1910" s="46">
        <v>70</v>
      </c>
      <c r="U1910" s="16"/>
      <c r="V1910" s="35" t="s">
        <v>263</v>
      </c>
      <c r="W1910" s="146" t="s">
        <v>9</v>
      </c>
      <c r="X1910" s="4" t="s">
        <v>4735</v>
      </c>
      <c r="Y1910" s="14">
        <v>46058</v>
      </c>
      <c r="Z1910" s="112"/>
      <c r="AA1910" s="191">
        <f>IF(RawDataGenPO[[#This Row],[Date Gen PO]]="","",RawDataGenPO[[#This Row],[Date recive bill]]-RawDataGenPO[[#This Row],[Date Gen PO]])</f>
        <v>7</v>
      </c>
      <c r="AB1910" s="192" t="str">
        <f>IF(RawDataGenPO[[#This Row],[GRN-PO date (Day)]]&gt;RawDataGenPO[[#This Row],[Lead time delivery (day)]],"over deliverry","Ontime")</f>
        <v>Ontime</v>
      </c>
      <c r="AC1910" s="195"/>
    </row>
    <row r="1911" spans="1:29" ht="14.25" x14ac:dyDescent="0.25">
      <c r="A1911" s="4">
        <f>ROW()-ROW(RawDataGenPO[[#Headers],[No.]])</f>
        <v>1910</v>
      </c>
      <c r="B1911" s="67" t="s">
        <v>18</v>
      </c>
      <c r="C1911" s="309"/>
      <c r="D1911" s="310"/>
      <c r="E1911" s="310"/>
      <c r="F1911" s="45">
        <v>46043</v>
      </c>
      <c r="G1911" s="4" t="s">
        <v>4670</v>
      </c>
      <c r="H1911" s="4" t="s">
        <v>4685</v>
      </c>
      <c r="I1911" s="155">
        <v>46051</v>
      </c>
      <c r="J1911" s="66"/>
      <c r="K1911" s="153">
        <v>60</v>
      </c>
      <c r="L1911" s="4" t="s">
        <v>4672</v>
      </c>
      <c r="M1911" s="35" t="s">
        <v>187</v>
      </c>
      <c r="N1911" s="35" t="s">
        <v>28</v>
      </c>
      <c r="O1911" s="3">
        <v>5</v>
      </c>
      <c r="P1911" s="39" t="s">
        <v>4674</v>
      </c>
      <c r="Q1911" s="40">
        <v>10</v>
      </c>
      <c r="R1911" s="4" t="s">
        <v>221</v>
      </c>
      <c r="S1911" s="41">
        <f>RawDataGenPO[[#This Row],[Total price]]/RawDataGenPO[[#This Row],[Qty'']]</f>
        <v>5</v>
      </c>
      <c r="T1911" s="46">
        <v>50</v>
      </c>
      <c r="U1911" s="16"/>
      <c r="V1911" s="35" t="s">
        <v>263</v>
      </c>
      <c r="W1911" s="146" t="s">
        <v>9</v>
      </c>
      <c r="X1911" s="4" t="s">
        <v>4735</v>
      </c>
      <c r="Y1911" s="14">
        <v>46058</v>
      </c>
      <c r="Z1911" s="112"/>
      <c r="AA1911" s="191">
        <f>IF(RawDataGenPO[[#This Row],[Date Gen PO]]="","",RawDataGenPO[[#This Row],[Date recive bill]]-RawDataGenPO[[#This Row],[Date Gen PO]])</f>
        <v>7</v>
      </c>
      <c r="AB1911" s="192" t="str">
        <f>IF(RawDataGenPO[[#This Row],[GRN-PO date (Day)]]&gt;RawDataGenPO[[#This Row],[Lead time delivery (day)]],"over deliverry","Ontime")</f>
        <v>Ontime</v>
      </c>
      <c r="AC1911" s="195"/>
    </row>
    <row r="1912" spans="1:29" ht="14.25" x14ac:dyDescent="0.25">
      <c r="A1912" s="4">
        <f>ROW()-ROW(RawDataGenPO[[#Headers],[No.]])</f>
        <v>1911</v>
      </c>
      <c r="B1912" s="67" t="s">
        <v>18</v>
      </c>
      <c r="C1912" s="309"/>
      <c r="D1912" s="310"/>
      <c r="E1912" s="310"/>
      <c r="F1912" s="45">
        <v>46043</v>
      </c>
      <c r="G1912" s="4" t="s">
        <v>4670</v>
      </c>
      <c r="H1912" s="4" t="s">
        <v>4685</v>
      </c>
      <c r="I1912" s="155">
        <v>46051</v>
      </c>
      <c r="J1912" s="66"/>
      <c r="K1912" s="153">
        <v>60</v>
      </c>
      <c r="L1912" s="4" t="s">
        <v>787</v>
      </c>
      <c r="M1912" s="35" t="s">
        <v>187</v>
      </c>
      <c r="N1912" s="35" t="s">
        <v>28</v>
      </c>
      <c r="O1912" s="3">
        <v>6</v>
      </c>
      <c r="P1912" s="39" t="s">
        <v>788</v>
      </c>
      <c r="Q1912" s="40">
        <v>10</v>
      </c>
      <c r="R1912" s="4" t="s">
        <v>221</v>
      </c>
      <c r="S1912" s="41">
        <f>RawDataGenPO[[#This Row],[Total price]]/RawDataGenPO[[#This Row],[Qty'']]</f>
        <v>8</v>
      </c>
      <c r="T1912" s="46">
        <v>80</v>
      </c>
      <c r="U1912" s="16"/>
      <c r="V1912" s="35" t="s">
        <v>263</v>
      </c>
      <c r="W1912" s="146" t="s">
        <v>9</v>
      </c>
      <c r="X1912" s="4" t="s">
        <v>4735</v>
      </c>
      <c r="Y1912" s="14">
        <v>46058</v>
      </c>
      <c r="Z1912" s="112"/>
      <c r="AA1912" s="191">
        <f>IF(RawDataGenPO[[#This Row],[Date Gen PO]]="","",RawDataGenPO[[#This Row],[Date recive bill]]-RawDataGenPO[[#This Row],[Date Gen PO]])</f>
        <v>7</v>
      </c>
      <c r="AB1912" s="192" t="str">
        <f>IF(RawDataGenPO[[#This Row],[GRN-PO date (Day)]]&gt;RawDataGenPO[[#This Row],[Lead time delivery (day)]],"over deliverry","Ontime")</f>
        <v>Ontime</v>
      </c>
      <c r="AC1912" s="195"/>
    </row>
    <row r="1913" spans="1:29" ht="14.25" x14ac:dyDescent="0.25">
      <c r="A1913" s="4">
        <f>ROW()-ROW(RawDataGenPO[[#Headers],[No.]])</f>
        <v>1912</v>
      </c>
      <c r="B1913" s="67" t="s">
        <v>18</v>
      </c>
      <c r="C1913" s="309"/>
      <c r="D1913" s="310"/>
      <c r="E1913" s="310"/>
      <c r="F1913" s="45">
        <v>46043</v>
      </c>
      <c r="G1913" s="4" t="s">
        <v>4670</v>
      </c>
      <c r="H1913" s="4" t="s">
        <v>4685</v>
      </c>
      <c r="I1913" s="155">
        <v>46051</v>
      </c>
      <c r="J1913" s="66"/>
      <c r="K1913" s="153">
        <v>60</v>
      </c>
      <c r="L1913" s="4" t="s">
        <v>793</v>
      </c>
      <c r="M1913" s="35" t="s">
        <v>187</v>
      </c>
      <c r="N1913" s="35" t="s">
        <v>28</v>
      </c>
      <c r="O1913" s="3">
        <v>7</v>
      </c>
      <c r="P1913" s="39" t="s">
        <v>794</v>
      </c>
      <c r="Q1913" s="40">
        <v>20</v>
      </c>
      <c r="R1913" s="4" t="s">
        <v>221</v>
      </c>
      <c r="S1913" s="41">
        <f>RawDataGenPO[[#This Row],[Total price]]/RawDataGenPO[[#This Row],[Qty'']]</f>
        <v>3</v>
      </c>
      <c r="T1913" s="46">
        <v>60</v>
      </c>
      <c r="U1913" s="16"/>
      <c r="V1913" s="35" t="s">
        <v>263</v>
      </c>
      <c r="W1913" s="146" t="s">
        <v>9</v>
      </c>
      <c r="X1913" s="4" t="s">
        <v>4735</v>
      </c>
      <c r="Y1913" s="14">
        <v>46058</v>
      </c>
      <c r="Z1913" s="112"/>
      <c r="AA1913" s="191">
        <f>IF(RawDataGenPO[[#This Row],[Date Gen PO]]="","",RawDataGenPO[[#This Row],[Date recive bill]]-RawDataGenPO[[#This Row],[Date Gen PO]])</f>
        <v>7</v>
      </c>
      <c r="AB1913" s="192" t="str">
        <f>IF(RawDataGenPO[[#This Row],[GRN-PO date (Day)]]&gt;RawDataGenPO[[#This Row],[Lead time delivery (day)]],"over deliverry","Ontime")</f>
        <v>Ontime</v>
      </c>
      <c r="AC1913" s="195"/>
    </row>
    <row r="1914" spans="1:29" ht="14.25" x14ac:dyDescent="0.25">
      <c r="A1914" s="4">
        <f>ROW()-ROW(RawDataGenPO[[#Headers],[No.]])</f>
        <v>1913</v>
      </c>
      <c r="B1914" s="67" t="s">
        <v>18</v>
      </c>
      <c r="C1914" s="309"/>
      <c r="D1914" s="310"/>
      <c r="E1914" s="310"/>
      <c r="F1914" s="45">
        <v>46043</v>
      </c>
      <c r="G1914" s="4" t="s">
        <v>4670</v>
      </c>
      <c r="H1914" s="4" t="s">
        <v>4685</v>
      </c>
      <c r="I1914" s="155">
        <v>46051</v>
      </c>
      <c r="J1914" s="66"/>
      <c r="K1914" s="153">
        <v>60</v>
      </c>
      <c r="L1914" s="4" t="s">
        <v>2406</v>
      </c>
      <c r="M1914" s="35" t="s">
        <v>187</v>
      </c>
      <c r="N1914" s="35" t="s">
        <v>28</v>
      </c>
      <c r="O1914" s="3">
        <v>8</v>
      </c>
      <c r="P1914" s="39" t="s">
        <v>2407</v>
      </c>
      <c r="Q1914" s="40">
        <v>20</v>
      </c>
      <c r="R1914" s="4" t="s">
        <v>221</v>
      </c>
      <c r="S1914" s="41">
        <f>RawDataGenPO[[#This Row],[Total price]]/RawDataGenPO[[#This Row],[Qty'']]</f>
        <v>3.8</v>
      </c>
      <c r="T1914" s="46">
        <v>76</v>
      </c>
      <c r="U1914" s="16"/>
      <c r="V1914" s="35" t="s">
        <v>263</v>
      </c>
      <c r="W1914" s="146" t="s">
        <v>9</v>
      </c>
      <c r="X1914" s="4" t="s">
        <v>4735</v>
      </c>
      <c r="Y1914" s="14">
        <v>46058</v>
      </c>
      <c r="Z1914" s="112"/>
      <c r="AA1914" s="191">
        <f>IF(RawDataGenPO[[#This Row],[Date Gen PO]]="","",RawDataGenPO[[#This Row],[Date recive bill]]-RawDataGenPO[[#This Row],[Date Gen PO]])</f>
        <v>7</v>
      </c>
      <c r="AB1914" s="192" t="str">
        <f>IF(RawDataGenPO[[#This Row],[GRN-PO date (Day)]]&gt;RawDataGenPO[[#This Row],[Lead time delivery (day)]],"over deliverry","Ontime")</f>
        <v>Ontime</v>
      </c>
      <c r="AC1914" s="195"/>
    </row>
    <row r="1915" spans="1:29" ht="14.25" x14ac:dyDescent="0.25">
      <c r="A1915" s="4">
        <f>ROW()-ROW(RawDataGenPO[[#Headers],[No.]])</f>
        <v>1914</v>
      </c>
      <c r="B1915" s="67" t="s">
        <v>18</v>
      </c>
      <c r="C1915" s="309"/>
      <c r="D1915" s="310"/>
      <c r="E1915" s="310"/>
      <c r="F1915" s="45">
        <v>46043</v>
      </c>
      <c r="G1915" s="4" t="s">
        <v>4670</v>
      </c>
      <c r="H1915" s="4" t="s">
        <v>4685</v>
      </c>
      <c r="I1915" s="155">
        <v>46051</v>
      </c>
      <c r="J1915" s="66"/>
      <c r="K1915" s="153">
        <v>60</v>
      </c>
      <c r="L1915" s="4" t="s">
        <v>795</v>
      </c>
      <c r="M1915" s="35" t="s">
        <v>187</v>
      </c>
      <c r="N1915" s="35" t="s">
        <v>28</v>
      </c>
      <c r="O1915" s="3">
        <v>9</v>
      </c>
      <c r="P1915" s="39" t="s">
        <v>796</v>
      </c>
      <c r="Q1915" s="40">
        <v>10</v>
      </c>
      <c r="R1915" s="4" t="s">
        <v>221</v>
      </c>
      <c r="S1915" s="41">
        <f>RawDataGenPO[[#This Row],[Total price]]/RawDataGenPO[[#This Row],[Qty'']]</f>
        <v>6.5</v>
      </c>
      <c r="T1915" s="46">
        <v>65</v>
      </c>
      <c r="U1915" s="16"/>
      <c r="V1915" s="35" t="s">
        <v>263</v>
      </c>
      <c r="W1915" s="146" t="s">
        <v>9</v>
      </c>
      <c r="X1915" s="4" t="s">
        <v>4735</v>
      </c>
      <c r="Y1915" s="14">
        <v>46058</v>
      </c>
      <c r="Z1915" s="112"/>
      <c r="AA1915" s="191">
        <f>IF(RawDataGenPO[[#This Row],[Date Gen PO]]="","",RawDataGenPO[[#This Row],[Date recive bill]]-RawDataGenPO[[#This Row],[Date Gen PO]])</f>
        <v>7</v>
      </c>
      <c r="AB1915" s="192" t="str">
        <f>IF(RawDataGenPO[[#This Row],[GRN-PO date (Day)]]&gt;RawDataGenPO[[#This Row],[Lead time delivery (day)]],"over deliverry","Ontime")</f>
        <v>Ontime</v>
      </c>
      <c r="AC1915" s="195"/>
    </row>
    <row r="1916" spans="1:29" ht="14.25" x14ac:dyDescent="0.25">
      <c r="A1916" s="4">
        <f>ROW()-ROW(RawDataGenPO[[#Headers],[No.]])</f>
        <v>1915</v>
      </c>
      <c r="B1916" s="67" t="s">
        <v>18</v>
      </c>
      <c r="C1916" s="309"/>
      <c r="D1916" s="310"/>
      <c r="E1916" s="310"/>
      <c r="F1916" s="45">
        <v>46043</v>
      </c>
      <c r="G1916" s="4" t="s">
        <v>4670</v>
      </c>
      <c r="H1916" s="4" t="s">
        <v>4685</v>
      </c>
      <c r="I1916" s="155">
        <v>46051</v>
      </c>
      <c r="J1916" s="66"/>
      <c r="K1916" s="153">
        <v>60</v>
      </c>
      <c r="L1916" s="4" t="s">
        <v>797</v>
      </c>
      <c r="M1916" s="35" t="s">
        <v>187</v>
      </c>
      <c r="N1916" s="35" t="s">
        <v>28</v>
      </c>
      <c r="O1916" s="3">
        <v>10</v>
      </c>
      <c r="P1916" s="39" t="s">
        <v>798</v>
      </c>
      <c r="Q1916" s="40">
        <v>30</v>
      </c>
      <c r="R1916" s="4" t="s">
        <v>221</v>
      </c>
      <c r="S1916" s="41">
        <f>RawDataGenPO[[#This Row],[Total price]]/RawDataGenPO[[#This Row],[Qty'']]</f>
        <v>10</v>
      </c>
      <c r="T1916" s="46">
        <v>300</v>
      </c>
      <c r="U1916" s="16"/>
      <c r="V1916" s="35" t="s">
        <v>263</v>
      </c>
      <c r="W1916" s="146" t="s">
        <v>9</v>
      </c>
      <c r="X1916" s="4" t="s">
        <v>4735</v>
      </c>
      <c r="Y1916" s="14">
        <v>46058</v>
      </c>
      <c r="Z1916" s="112"/>
      <c r="AA1916" s="191">
        <f>IF(RawDataGenPO[[#This Row],[Date Gen PO]]="","",RawDataGenPO[[#This Row],[Date recive bill]]-RawDataGenPO[[#This Row],[Date Gen PO]])</f>
        <v>7</v>
      </c>
      <c r="AB1916" s="192" t="str">
        <f>IF(RawDataGenPO[[#This Row],[GRN-PO date (Day)]]&gt;RawDataGenPO[[#This Row],[Lead time delivery (day)]],"over deliverry","Ontime")</f>
        <v>Ontime</v>
      </c>
      <c r="AC1916" s="195"/>
    </row>
    <row r="1917" spans="1:29" ht="14.25" x14ac:dyDescent="0.25">
      <c r="A1917" s="4">
        <f>ROW()-ROW(RawDataGenPO[[#Headers],[No.]])</f>
        <v>1916</v>
      </c>
      <c r="B1917" s="67" t="s">
        <v>18</v>
      </c>
      <c r="C1917" s="309"/>
      <c r="D1917" s="310"/>
      <c r="E1917" s="310"/>
      <c r="F1917" s="45">
        <v>46043</v>
      </c>
      <c r="G1917" s="4" t="s">
        <v>4670</v>
      </c>
      <c r="H1917" s="4" t="s">
        <v>4685</v>
      </c>
      <c r="I1917" s="155">
        <v>46051</v>
      </c>
      <c r="J1917" s="66"/>
      <c r="K1917" s="153">
        <v>60</v>
      </c>
      <c r="L1917" s="4" t="s">
        <v>2402</v>
      </c>
      <c r="M1917" s="35" t="s">
        <v>187</v>
      </c>
      <c r="N1917" s="35" t="s">
        <v>28</v>
      </c>
      <c r="O1917" s="3">
        <v>11</v>
      </c>
      <c r="P1917" s="39" t="s">
        <v>2403</v>
      </c>
      <c r="Q1917" s="40">
        <v>10</v>
      </c>
      <c r="R1917" s="4" t="s">
        <v>221</v>
      </c>
      <c r="S1917" s="41">
        <f>RawDataGenPO[[#This Row],[Total price]]/RawDataGenPO[[#This Row],[Qty'']]</f>
        <v>15</v>
      </c>
      <c r="T1917" s="46">
        <v>150</v>
      </c>
      <c r="U1917" s="16"/>
      <c r="V1917" s="35" t="s">
        <v>263</v>
      </c>
      <c r="W1917" s="146" t="s">
        <v>9</v>
      </c>
      <c r="X1917" s="4" t="s">
        <v>4735</v>
      </c>
      <c r="Y1917" s="14">
        <v>46058</v>
      </c>
      <c r="Z1917" s="112"/>
      <c r="AA1917" s="191">
        <f>IF(RawDataGenPO[[#This Row],[Date Gen PO]]="","",RawDataGenPO[[#This Row],[Date recive bill]]-RawDataGenPO[[#This Row],[Date Gen PO]])</f>
        <v>7</v>
      </c>
      <c r="AB1917" s="192" t="str">
        <f>IF(RawDataGenPO[[#This Row],[GRN-PO date (Day)]]&gt;RawDataGenPO[[#This Row],[Lead time delivery (day)]],"over deliverry","Ontime")</f>
        <v>Ontime</v>
      </c>
      <c r="AC1917" s="195"/>
    </row>
    <row r="1918" spans="1:29" ht="14.25" x14ac:dyDescent="0.25">
      <c r="A1918" s="4">
        <f>ROW()-ROW(RawDataGenPO[[#Headers],[No.]])</f>
        <v>1917</v>
      </c>
      <c r="B1918" s="67" t="s">
        <v>18</v>
      </c>
      <c r="C1918" s="309"/>
      <c r="D1918" s="310"/>
      <c r="E1918" s="310"/>
      <c r="F1918" s="45">
        <v>46043</v>
      </c>
      <c r="G1918" s="4" t="s">
        <v>4670</v>
      </c>
      <c r="H1918" s="4" t="s">
        <v>4685</v>
      </c>
      <c r="I1918" s="155">
        <v>46051</v>
      </c>
      <c r="J1918" s="66"/>
      <c r="K1918" s="153">
        <v>60</v>
      </c>
      <c r="L1918" s="4" t="s">
        <v>799</v>
      </c>
      <c r="M1918" s="35" t="s">
        <v>187</v>
      </c>
      <c r="N1918" s="35" t="s">
        <v>28</v>
      </c>
      <c r="O1918" s="3">
        <v>12</v>
      </c>
      <c r="P1918" s="39" t="s">
        <v>800</v>
      </c>
      <c r="Q1918" s="40">
        <v>10</v>
      </c>
      <c r="R1918" s="4" t="s">
        <v>221</v>
      </c>
      <c r="S1918" s="41">
        <f>RawDataGenPO[[#This Row],[Total price]]/RawDataGenPO[[#This Row],[Qty'']]</f>
        <v>9</v>
      </c>
      <c r="T1918" s="46">
        <v>90</v>
      </c>
      <c r="U1918" s="16"/>
      <c r="V1918" s="35" t="s">
        <v>263</v>
      </c>
      <c r="W1918" s="146" t="s">
        <v>9</v>
      </c>
      <c r="X1918" s="4" t="s">
        <v>4735</v>
      </c>
      <c r="Y1918" s="14">
        <v>46058</v>
      </c>
      <c r="Z1918" s="112"/>
      <c r="AA1918" s="191">
        <f>IF(RawDataGenPO[[#This Row],[Date Gen PO]]="","",RawDataGenPO[[#This Row],[Date recive bill]]-RawDataGenPO[[#This Row],[Date Gen PO]])</f>
        <v>7</v>
      </c>
      <c r="AB1918" s="192" t="str">
        <f>IF(RawDataGenPO[[#This Row],[GRN-PO date (Day)]]&gt;RawDataGenPO[[#This Row],[Lead time delivery (day)]],"over deliverry","Ontime")</f>
        <v>Ontime</v>
      </c>
      <c r="AC1918" s="195"/>
    </row>
    <row r="1919" spans="1:29" ht="14.25" x14ac:dyDescent="0.25">
      <c r="A1919" s="4">
        <f>ROW()-ROW(RawDataGenPO[[#Headers],[No.]])</f>
        <v>1918</v>
      </c>
      <c r="B1919" s="67" t="s">
        <v>18</v>
      </c>
      <c r="C1919" s="309"/>
      <c r="D1919" s="310"/>
      <c r="E1919" s="310"/>
      <c r="F1919" s="45">
        <v>46043</v>
      </c>
      <c r="G1919" s="4" t="s">
        <v>4675</v>
      </c>
      <c r="H1919" s="4" t="s">
        <v>4813</v>
      </c>
      <c r="I1919" s="155">
        <v>46065</v>
      </c>
      <c r="J1919" s="66"/>
      <c r="K1919" s="153">
        <v>30</v>
      </c>
      <c r="L1919" s="4" t="s">
        <v>741</v>
      </c>
      <c r="M1919" s="35" t="s">
        <v>187</v>
      </c>
      <c r="N1919" s="35" t="s">
        <v>28</v>
      </c>
      <c r="O1919" s="3">
        <v>1</v>
      </c>
      <c r="P1919" s="39" t="s">
        <v>742</v>
      </c>
      <c r="Q1919" s="40">
        <v>12</v>
      </c>
      <c r="R1919" s="4" t="s">
        <v>221</v>
      </c>
      <c r="S1919" s="41">
        <f>RawDataGenPO[[#This Row],[Total price]]/RawDataGenPO[[#This Row],[Qty'']]</f>
        <v>0</v>
      </c>
      <c r="U1919" s="16"/>
      <c r="V1919" s="35" t="s">
        <v>263</v>
      </c>
      <c r="W1919" s="146" t="s">
        <v>9</v>
      </c>
      <c r="X1919" s="4" t="s">
        <v>4814</v>
      </c>
      <c r="Y1919" s="14">
        <v>46070</v>
      </c>
      <c r="Z1919" s="112"/>
      <c r="AA1919" s="191">
        <f>IF(RawDataGenPO[[#This Row],[Date Gen PO]]="","",RawDataGenPO[[#This Row],[Date recive bill]]-RawDataGenPO[[#This Row],[Date Gen PO]])</f>
        <v>5</v>
      </c>
      <c r="AB1919" s="192" t="str">
        <f>IF(RawDataGenPO[[#This Row],[GRN-PO date (Day)]]&gt;RawDataGenPO[[#This Row],[Lead time delivery (day)]],"over deliverry","Ontime")</f>
        <v>Ontime</v>
      </c>
      <c r="AC1919" s="195"/>
    </row>
    <row r="1920" spans="1:29" ht="57" x14ac:dyDescent="0.25">
      <c r="A1920" s="4">
        <f>ROW()-ROW(RawDataGenPO[[#Headers],[No.]])</f>
        <v>1919</v>
      </c>
      <c r="B1920" s="67" t="s">
        <v>18</v>
      </c>
      <c r="C1920" s="309"/>
      <c r="D1920" s="310"/>
      <c r="E1920" s="310"/>
      <c r="F1920" s="45">
        <v>46050</v>
      </c>
      <c r="G1920" s="4" t="s">
        <v>4692</v>
      </c>
      <c r="H1920" s="4" t="s">
        <v>4693</v>
      </c>
      <c r="I1920" s="155">
        <v>46051</v>
      </c>
      <c r="J1920" s="66"/>
      <c r="K1920" s="153">
        <v>60</v>
      </c>
      <c r="L1920" s="4" t="s">
        <v>193</v>
      </c>
      <c r="M1920" s="35" t="s">
        <v>128</v>
      </c>
      <c r="N1920" s="35" t="s">
        <v>55</v>
      </c>
      <c r="O1920" s="3">
        <v>1</v>
      </c>
      <c r="P1920" s="39" t="s">
        <v>4694</v>
      </c>
      <c r="Q1920" s="40">
        <v>1</v>
      </c>
      <c r="R1920" s="4" t="s">
        <v>481</v>
      </c>
      <c r="S1920" s="41">
        <f>RawDataGenPO[[#This Row],[Total price]]/RawDataGenPO[[#This Row],[Qty'']]</f>
        <v>13200</v>
      </c>
      <c r="T1920" s="46">
        <v>13200</v>
      </c>
      <c r="U1920" s="16"/>
      <c r="V1920" s="48" t="s">
        <v>4698</v>
      </c>
      <c r="W1920" s="146" t="s">
        <v>9</v>
      </c>
      <c r="X1920" s="4" t="s">
        <v>4729</v>
      </c>
      <c r="Y1920" s="14">
        <v>46057</v>
      </c>
      <c r="Z1920" s="112"/>
      <c r="AA1920" s="191">
        <f>IF(RawDataGenPO[[#This Row],[Date Gen PO]]="","",RawDataGenPO[[#This Row],[Date recive bill]]-RawDataGenPO[[#This Row],[Date Gen PO]])</f>
        <v>6</v>
      </c>
      <c r="AB1920" s="192" t="str">
        <f>IF(RawDataGenPO[[#This Row],[GRN-PO date (Day)]]&gt;RawDataGenPO[[#This Row],[Lead time delivery (day)]],"over deliverry","Ontime")</f>
        <v>Ontime</v>
      </c>
      <c r="AC1920" s="195"/>
    </row>
    <row r="1921" spans="1:29" ht="57" x14ac:dyDescent="0.25">
      <c r="A1921" s="4">
        <f>ROW()-ROW(RawDataGenPO[[#Headers],[No.]])</f>
        <v>1920</v>
      </c>
      <c r="B1921" s="67" t="s">
        <v>18</v>
      </c>
      <c r="C1921" s="309"/>
      <c r="D1921" s="310"/>
      <c r="E1921" s="310"/>
      <c r="F1921" s="45">
        <v>46050</v>
      </c>
      <c r="G1921" s="4" t="s">
        <v>4692</v>
      </c>
      <c r="H1921" s="4" t="s">
        <v>4693</v>
      </c>
      <c r="I1921" s="155">
        <v>46051</v>
      </c>
      <c r="J1921" s="66"/>
      <c r="K1921" s="153">
        <v>60</v>
      </c>
      <c r="L1921" s="4" t="s">
        <v>193</v>
      </c>
      <c r="M1921" s="35" t="s">
        <v>128</v>
      </c>
      <c r="N1921" s="35" t="s">
        <v>55</v>
      </c>
      <c r="O1921" s="3">
        <v>2</v>
      </c>
      <c r="P1921" s="39" t="s">
        <v>4695</v>
      </c>
      <c r="Q1921" s="40">
        <v>1</v>
      </c>
      <c r="R1921" s="4" t="s">
        <v>481</v>
      </c>
      <c r="S1921" s="41">
        <f>RawDataGenPO[[#This Row],[Total price]]/RawDataGenPO[[#This Row],[Qty'']]</f>
        <v>1050</v>
      </c>
      <c r="T1921" s="46">
        <v>1050</v>
      </c>
      <c r="U1921" s="16"/>
      <c r="V1921" s="48" t="s">
        <v>4698</v>
      </c>
      <c r="W1921" s="146" t="s">
        <v>9</v>
      </c>
      <c r="X1921" s="4" t="s">
        <v>4729</v>
      </c>
      <c r="Y1921" s="14">
        <v>46057</v>
      </c>
      <c r="Z1921" s="112"/>
      <c r="AA1921" s="191">
        <f>IF(RawDataGenPO[[#This Row],[Date Gen PO]]="","",RawDataGenPO[[#This Row],[Date recive bill]]-RawDataGenPO[[#This Row],[Date Gen PO]])</f>
        <v>6</v>
      </c>
      <c r="AB1921" s="192" t="str">
        <f>IF(RawDataGenPO[[#This Row],[GRN-PO date (Day)]]&gt;RawDataGenPO[[#This Row],[Lead time delivery (day)]],"over deliverry","Ontime")</f>
        <v>Ontime</v>
      </c>
      <c r="AC1921" s="195"/>
    </row>
    <row r="1922" spans="1:29" ht="42.75" x14ac:dyDescent="0.25">
      <c r="A1922" s="4">
        <f>ROW()-ROW(RawDataGenPO[[#Headers],[No.]])</f>
        <v>1921</v>
      </c>
      <c r="B1922" s="67" t="s">
        <v>18</v>
      </c>
      <c r="C1922" s="309"/>
      <c r="D1922" s="310"/>
      <c r="E1922" s="310"/>
      <c r="F1922" s="45">
        <v>46050</v>
      </c>
      <c r="G1922" s="4" t="s">
        <v>4692</v>
      </c>
      <c r="H1922" s="4" t="s">
        <v>4693</v>
      </c>
      <c r="I1922" s="155">
        <v>46051</v>
      </c>
      <c r="J1922" s="66"/>
      <c r="K1922" s="153">
        <v>60</v>
      </c>
      <c r="L1922" s="4" t="s">
        <v>193</v>
      </c>
      <c r="M1922" s="35" t="s">
        <v>128</v>
      </c>
      <c r="N1922" s="35" t="s">
        <v>55</v>
      </c>
      <c r="O1922" s="3">
        <v>3</v>
      </c>
      <c r="P1922" s="39" t="s">
        <v>4696</v>
      </c>
      <c r="Q1922" s="40">
        <v>1</v>
      </c>
      <c r="R1922" s="4" t="s">
        <v>481</v>
      </c>
      <c r="S1922" s="41">
        <f>RawDataGenPO[[#This Row],[Total price]]/RawDataGenPO[[#This Row],[Qty'']]</f>
        <v>1250</v>
      </c>
      <c r="T1922" s="46">
        <v>1250</v>
      </c>
      <c r="U1922" s="16"/>
      <c r="V1922" s="48" t="s">
        <v>4698</v>
      </c>
      <c r="W1922" s="146" t="s">
        <v>9</v>
      </c>
      <c r="X1922" s="4" t="s">
        <v>4729</v>
      </c>
      <c r="Y1922" s="14">
        <v>46057</v>
      </c>
      <c r="Z1922" s="112"/>
      <c r="AA1922" s="191">
        <f>IF(RawDataGenPO[[#This Row],[Date Gen PO]]="","",RawDataGenPO[[#This Row],[Date recive bill]]-RawDataGenPO[[#This Row],[Date Gen PO]])</f>
        <v>6</v>
      </c>
      <c r="AB1922" s="192" t="str">
        <f>IF(RawDataGenPO[[#This Row],[GRN-PO date (Day)]]&gt;RawDataGenPO[[#This Row],[Lead time delivery (day)]],"over deliverry","Ontime")</f>
        <v>Ontime</v>
      </c>
      <c r="AC1922" s="195"/>
    </row>
    <row r="1923" spans="1:29" ht="28.5" x14ac:dyDescent="0.25">
      <c r="A1923" s="4">
        <f>ROW()-ROW(RawDataGenPO[[#Headers],[No.]])</f>
        <v>1922</v>
      </c>
      <c r="B1923" s="67" t="s">
        <v>18</v>
      </c>
      <c r="C1923" s="309"/>
      <c r="D1923" s="310"/>
      <c r="E1923" s="310"/>
      <c r="F1923" s="45">
        <v>46050</v>
      </c>
      <c r="G1923" s="4" t="s">
        <v>4692</v>
      </c>
      <c r="H1923" s="4" t="s">
        <v>4693</v>
      </c>
      <c r="I1923" s="155">
        <v>46051</v>
      </c>
      <c r="J1923" s="66"/>
      <c r="K1923" s="153">
        <v>60</v>
      </c>
      <c r="L1923" s="4" t="s">
        <v>193</v>
      </c>
      <c r="M1923" s="35" t="s">
        <v>128</v>
      </c>
      <c r="N1923" s="35" t="s">
        <v>55</v>
      </c>
      <c r="O1923" s="3">
        <v>4</v>
      </c>
      <c r="P1923" s="39" t="s">
        <v>4697</v>
      </c>
      <c r="Q1923" s="40">
        <v>1</v>
      </c>
      <c r="R1923" s="4" t="s">
        <v>481</v>
      </c>
      <c r="S1923" s="41">
        <f>RawDataGenPO[[#This Row],[Total price]]/RawDataGenPO[[#This Row],[Qty'']]</f>
        <v>7500</v>
      </c>
      <c r="T1923" s="46">
        <v>7500</v>
      </c>
      <c r="U1923" s="16"/>
      <c r="V1923" s="48" t="s">
        <v>4698</v>
      </c>
      <c r="W1923" s="146" t="s">
        <v>9</v>
      </c>
      <c r="X1923" s="4" t="s">
        <v>4729</v>
      </c>
      <c r="Y1923" s="14">
        <v>46057</v>
      </c>
      <c r="Z1923" s="112"/>
      <c r="AA1923" s="191">
        <f>IF(RawDataGenPO[[#This Row],[Date Gen PO]]="","",RawDataGenPO[[#This Row],[Date recive bill]]-RawDataGenPO[[#This Row],[Date Gen PO]])</f>
        <v>6</v>
      </c>
      <c r="AB1923" s="192" t="str">
        <f>IF(RawDataGenPO[[#This Row],[GRN-PO date (Day)]]&gt;RawDataGenPO[[#This Row],[Lead time delivery (day)]],"over deliverry","Ontime")</f>
        <v>Ontime</v>
      </c>
      <c r="AC1923" s="195"/>
    </row>
    <row r="1924" spans="1:29" ht="14.25" x14ac:dyDescent="0.25">
      <c r="A1924" s="4">
        <f>ROW()-ROW(RawDataGenPO[[#Headers],[No.]])</f>
        <v>1923</v>
      </c>
      <c r="B1924" s="67" t="s">
        <v>18</v>
      </c>
      <c r="C1924" s="309"/>
      <c r="D1924" s="310"/>
      <c r="E1924" s="310"/>
      <c r="F1924" s="45">
        <v>46050</v>
      </c>
      <c r="G1924" s="4" t="s">
        <v>4699</v>
      </c>
      <c r="H1924" s="4" t="s">
        <v>4700</v>
      </c>
      <c r="I1924" s="155">
        <v>46055</v>
      </c>
      <c r="J1924" s="66"/>
      <c r="K1924" s="153">
        <v>60</v>
      </c>
      <c r="L1924" s="4" t="s">
        <v>4271</v>
      </c>
      <c r="M1924" s="35" t="s">
        <v>128</v>
      </c>
      <c r="N1924" s="35" t="s">
        <v>27</v>
      </c>
      <c r="O1924" s="3">
        <v>1</v>
      </c>
      <c r="P1924" s="39" t="s">
        <v>4701</v>
      </c>
      <c r="Q1924" s="40">
        <v>20</v>
      </c>
      <c r="R1924" s="4" t="s">
        <v>4702</v>
      </c>
      <c r="S1924" s="41">
        <f>RawDataGenPO[[#This Row],[Total price]]/RawDataGenPO[[#This Row],[Qty'']]</f>
        <v>1700</v>
      </c>
      <c r="T1924" s="46">
        <v>34000</v>
      </c>
      <c r="U1924" s="16"/>
      <c r="V1924" s="35" t="s">
        <v>4273</v>
      </c>
      <c r="W1924" s="146" t="s">
        <v>9</v>
      </c>
      <c r="X1924" s="4" t="s">
        <v>5059</v>
      </c>
      <c r="Y1924" s="14">
        <v>46112</v>
      </c>
      <c r="Z1924" s="112"/>
      <c r="AA1924" s="191">
        <f>IF(RawDataGenPO[[#This Row],[Date Gen PO]]="","",RawDataGenPO[[#This Row],[Date recive bill]]-RawDataGenPO[[#This Row],[Date Gen PO]])</f>
        <v>57</v>
      </c>
      <c r="AB1924" s="192" t="str">
        <f>IF(RawDataGenPO[[#This Row],[GRN-PO date (Day)]]&gt;RawDataGenPO[[#This Row],[Lead time delivery (day)]],"over deliverry","Ontime")</f>
        <v>Ontime</v>
      </c>
      <c r="AC1924" s="195"/>
    </row>
    <row r="1925" spans="1:29" ht="14.25" x14ac:dyDescent="0.25">
      <c r="A1925" s="4">
        <f>ROW()-ROW(RawDataGenPO[[#Headers],[No.]])</f>
        <v>1924</v>
      </c>
      <c r="B1925" s="67" t="s">
        <v>18</v>
      </c>
      <c r="C1925" s="309"/>
      <c r="D1925" s="310"/>
      <c r="E1925" s="310"/>
      <c r="F1925" s="45">
        <v>46050</v>
      </c>
      <c r="G1925" s="4" t="s">
        <v>4703</v>
      </c>
      <c r="H1925" s="4" t="s">
        <v>4704</v>
      </c>
      <c r="I1925" s="155">
        <v>46051</v>
      </c>
      <c r="J1925" s="66"/>
      <c r="K1925" s="153">
        <v>60</v>
      </c>
      <c r="L1925" s="4" t="s">
        <v>193</v>
      </c>
      <c r="M1925" s="35" t="s">
        <v>128</v>
      </c>
      <c r="N1925" s="35" t="s">
        <v>27</v>
      </c>
      <c r="O1925" s="3">
        <v>1</v>
      </c>
      <c r="P1925" s="39" t="s">
        <v>4705</v>
      </c>
      <c r="Q1925" s="40">
        <v>60</v>
      </c>
      <c r="R1925" s="4" t="s">
        <v>481</v>
      </c>
      <c r="S1925" s="41">
        <f>RawDataGenPO[[#This Row],[Total price]]/RawDataGenPO[[#This Row],[Qty'']]</f>
        <v>65</v>
      </c>
      <c r="T1925" s="46">
        <v>3900</v>
      </c>
      <c r="U1925" s="16"/>
      <c r="V1925" s="35" t="s">
        <v>4241</v>
      </c>
      <c r="W1925" s="146" t="s">
        <v>10</v>
      </c>
      <c r="Z1925" s="112"/>
      <c r="AA1925" s="191">
        <f>IF(RawDataGenPO[[#This Row],[Date Gen PO]]="","",RawDataGenPO[[#This Row],[Date recive bill]]-RawDataGenPO[[#This Row],[Date Gen PO]])</f>
        <v>-46051</v>
      </c>
      <c r="AB1925" s="192" t="str">
        <f>IF(RawDataGenPO[[#This Row],[GRN-PO date (Day)]]&gt;RawDataGenPO[[#This Row],[Lead time delivery (day)]],"over deliverry","Ontime")</f>
        <v>Ontime</v>
      </c>
      <c r="AC1925" s="195"/>
    </row>
    <row r="1926" spans="1:29" ht="14.25" x14ac:dyDescent="0.25">
      <c r="A1926" s="4">
        <f>ROW()-ROW(RawDataGenPO[[#Headers],[No.]])</f>
        <v>1925</v>
      </c>
      <c r="B1926" s="67" t="s">
        <v>18</v>
      </c>
      <c r="C1926" s="309"/>
      <c r="D1926" s="310"/>
      <c r="E1926" s="310"/>
      <c r="F1926" s="45">
        <v>46050</v>
      </c>
      <c r="G1926" s="4" t="s">
        <v>4703</v>
      </c>
      <c r="H1926" s="4" t="s">
        <v>4704</v>
      </c>
      <c r="I1926" s="155">
        <v>46051</v>
      </c>
      <c r="J1926" s="66"/>
      <c r="K1926" s="153">
        <v>60</v>
      </c>
      <c r="L1926" s="4" t="s">
        <v>193</v>
      </c>
      <c r="M1926" s="35" t="s">
        <v>128</v>
      </c>
      <c r="N1926" s="35" t="s">
        <v>27</v>
      </c>
      <c r="O1926" s="3">
        <v>2</v>
      </c>
      <c r="P1926" s="39" t="s">
        <v>4706</v>
      </c>
      <c r="Q1926" s="40">
        <v>380</v>
      </c>
      <c r="R1926" s="4" t="s">
        <v>481</v>
      </c>
      <c r="S1926" s="41">
        <f>RawDataGenPO[[#This Row],[Total price]]/RawDataGenPO[[#This Row],[Qty'']]</f>
        <v>35</v>
      </c>
      <c r="T1926" s="46">
        <v>13300</v>
      </c>
      <c r="U1926" s="16"/>
      <c r="V1926" s="35" t="s">
        <v>4241</v>
      </c>
      <c r="W1926" s="146" t="s">
        <v>10</v>
      </c>
      <c r="Z1926" s="112"/>
      <c r="AA1926" s="191">
        <f>IF(RawDataGenPO[[#This Row],[Date Gen PO]]="","",RawDataGenPO[[#This Row],[Date recive bill]]-RawDataGenPO[[#This Row],[Date Gen PO]])</f>
        <v>-46051</v>
      </c>
      <c r="AB1926" s="192" t="str">
        <f>IF(RawDataGenPO[[#This Row],[GRN-PO date (Day)]]&gt;RawDataGenPO[[#This Row],[Lead time delivery (day)]],"over deliverry","Ontime")</f>
        <v>Ontime</v>
      </c>
      <c r="AC1926" s="195"/>
    </row>
    <row r="1927" spans="1:29" ht="14.25" x14ac:dyDescent="0.25">
      <c r="A1927" s="4">
        <f>ROW()-ROW(RawDataGenPO[[#Headers],[No.]])</f>
        <v>1926</v>
      </c>
      <c r="B1927" s="67" t="s">
        <v>18</v>
      </c>
      <c r="C1927" s="309"/>
      <c r="D1927" s="310"/>
      <c r="E1927" s="310"/>
      <c r="F1927" s="45">
        <v>46050</v>
      </c>
      <c r="G1927" s="4" t="s">
        <v>4703</v>
      </c>
      <c r="H1927" s="4" t="s">
        <v>4704</v>
      </c>
      <c r="I1927" s="155">
        <v>46051</v>
      </c>
      <c r="J1927" s="66"/>
      <c r="K1927" s="153">
        <v>60</v>
      </c>
      <c r="L1927" s="4" t="s">
        <v>193</v>
      </c>
      <c r="M1927" s="35" t="s">
        <v>128</v>
      </c>
      <c r="N1927" s="35" t="s">
        <v>27</v>
      </c>
      <c r="O1927" s="3">
        <v>3</v>
      </c>
      <c r="P1927" s="39" t="s">
        <v>4707</v>
      </c>
      <c r="Q1927" s="40">
        <v>2</v>
      </c>
      <c r="R1927" s="4" t="s">
        <v>481</v>
      </c>
      <c r="S1927" s="41">
        <f>RawDataGenPO[[#This Row],[Total price]]/RawDataGenPO[[#This Row],[Qty'']]</f>
        <v>950</v>
      </c>
      <c r="T1927" s="46">
        <v>1900</v>
      </c>
      <c r="U1927" s="16"/>
      <c r="V1927" s="35" t="s">
        <v>4241</v>
      </c>
      <c r="W1927" s="146" t="s">
        <v>10</v>
      </c>
      <c r="Z1927" s="112"/>
      <c r="AA1927" s="191">
        <f>IF(RawDataGenPO[[#This Row],[Date Gen PO]]="","",RawDataGenPO[[#This Row],[Date recive bill]]-RawDataGenPO[[#This Row],[Date Gen PO]])</f>
        <v>-46051</v>
      </c>
      <c r="AB1927" s="192" t="str">
        <f>IF(RawDataGenPO[[#This Row],[GRN-PO date (Day)]]&gt;RawDataGenPO[[#This Row],[Lead time delivery (day)]],"over deliverry","Ontime")</f>
        <v>Ontime</v>
      </c>
      <c r="AC1927" s="195"/>
    </row>
    <row r="1928" spans="1:29" ht="14.25" x14ac:dyDescent="0.25">
      <c r="A1928" s="4">
        <f>ROW()-ROW(RawDataGenPO[[#Headers],[No.]])</f>
        <v>1927</v>
      </c>
      <c r="B1928" s="67" t="s">
        <v>18</v>
      </c>
      <c r="C1928" s="309"/>
      <c r="D1928" s="310"/>
      <c r="E1928" s="310"/>
      <c r="F1928" s="45">
        <v>46050</v>
      </c>
      <c r="G1928" s="4" t="s">
        <v>4703</v>
      </c>
      <c r="H1928" s="4" t="s">
        <v>4704</v>
      </c>
      <c r="I1928" s="155">
        <v>46051</v>
      </c>
      <c r="J1928" s="66"/>
      <c r="K1928" s="153">
        <v>60</v>
      </c>
      <c r="L1928" s="4" t="s">
        <v>193</v>
      </c>
      <c r="M1928" s="35" t="s">
        <v>128</v>
      </c>
      <c r="N1928" s="35" t="s">
        <v>27</v>
      </c>
      <c r="O1928" s="3">
        <v>4</v>
      </c>
      <c r="P1928" s="39" t="s">
        <v>4708</v>
      </c>
      <c r="Q1928" s="40">
        <v>2</v>
      </c>
      <c r="R1928" s="4" t="s">
        <v>481</v>
      </c>
      <c r="S1928" s="41">
        <f>RawDataGenPO[[#This Row],[Total price]]/RawDataGenPO[[#This Row],[Qty'']]</f>
        <v>200</v>
      </c>
      <c r="T1928" s="46">
        <v>400</v>
      </c>
      <c r="U1928" s="16"/>
      <c r="V1928" s="35" t="s">
        <v>4241</v>
      </c>
      <c r="W1928" s="146" t="s">
        <v>10</v>
      </c>
      <c r="Z1928" s="112"/>
      <c r="AA1928" s="191">
        <f>IF(RawDataGenPO[[#This Row],[Date Gen PO]]="","",RawDataGenPO[[#This Row],[Date recive bill]]-RawDataGenPO[[#This Row],[Date Gen PO]])</f>
        <v>-46051</v>
      </c>
      <c r="AB1928" s="192" t="str">
        <f>IF(RawDataGenPO[[#This Row],[GRN-PO date (Day)]]&gt;RawDataGenPO[[#This Row],[Lead time delivery (day)]],"over deliverry","Ontime")</f>
        <v>Ontime</v>
      </c>
      <c r="AC1928" s="195"/>
    </row>
    <row r="1929" spans="1:29" ht="14.25" x14ac:dyDescent="0.25">
      <c r="A1929" s="4">
        <f>ROW()-ROW(RawDataGenPO[[#Headers],[No.]])</f>
        <v>1928</v>
      </c>
      <c r="B1929" s="67" t="s">
        <v>18</v>
      </c>
      <c r="C1929" s="309"/>
      <c r="D1929" s="310"/>
      <c r="E1929" s="310"/>
      <c r="F1929" s="45">
        <v>46050</v>
      </c>
      <c r="G1929" s="4" t="s">
        <v>4703</v>
      </c>
      <c r="H1929" s="4" t="s">
        <v>4704</v>
      </c>
      <c r="I1929" s="155">
        <v>46051</v>
      </c>
      <c r="J1929" s="66"/>
      <c r="K1929" s="153">
        <v>60</v>
      </c>
      <c r="L1929" s="4" t="s">
        <v>193</v>
      </c>
      <c r="M1929" s="35" t="s">
        <v>128</v>
      </c>
      <c r="N1929" s="35" t="s">
        <v>27</v>
      </c>
      <c r="O1929" s="3">
        <v>5</v>
      </c>
      <c r="P1929" s="39" t="s">
        <v>4709</v>
      </c>
      <c r="Q1929" s="40">
        <v>1</v>
      </c>
      <c r="R1929" s="4" t="s">
        <v>481</v>
      </c>
      <c r="S1929" s="41">
        <f>RawDataGenPO[[#This Row],[Total price]]/RawDataGenPO[[#This Row],[Qty'']]</f>
        <v>3000</v>
      </c>
      <c r="T1929" s="46">
        <v>3000</v>
      </c>
      <c r="U1929" s="16"/>
      <c r="V1929" s="35" t="s">
        <v>4241</v>
      </c>
      <c r="W1929" s="146" t="s">
        <v>10</v>
      </c>
      <c r="Z1929" s="112"/>
      <c r="AA1929" s="191">
        <f>IF(RawDataGenPO[[#This Row],[Date Gen PO]]="","",RawDataGenPO[[#This Row],[Date recive bill]]-RawDataGenPO[[#This Row],[Date Gen PO]])</f>
        <v>-46051</v>
      </c>
      <c r="AB1929" s="192" t="str">
        <f>IF(RawDataGenPO[[#This Row],[GRN-PO date (Day)]]&gt;RawDataGenPO[[#This Row],[Lead time delivery (day)]],"over deliverry","Ontime")</f>
        <v>Ontime</v>
      </c>
      <c r="AC1929" s="195"/>
    </row>
    <row r="1930" spans="1:29" ht="14.25" x14ac:dyDescent="0.25">
      <c r="A1930" s="4">
        <f>ROW()-ROW(RawDataGenPO[[#Headers],[No.]])</f>
        <v>1929</v>
      </c>
      <c r="B1930" s="67" t="s">
        <v>18</v>
      </c>
      <c r="C1930" s="309"/>
      <c r="D1930" s="310"/>
      <c r="E1930" s="310"/>
      <c r="F1930" s="45">
        <v>46050</v>
      </c>
      <c r="G1930" s="4" t="s">
        <v>4703</v>
      </c>
      <c r="H1930" s="4" t="s">
        <v>4704</v>
      </c>
      <c r="I1930" s="155">
        <v>46051</v>
      </c>
      <c r="J1930" s="66"/>
      <c r="K1930" s="153">
        <v>60</v>
      </c>
      <c r="L1930" s="4" t="s">
        <v>193</v>
      </c>
      <c r="M1930" s="35" t="s">
        <v>128</v>
      </c>
      <c r="N1930" s="35" t="s">
        <v>27</v>
      </c>
      <c r="O1930" s="3">
        <v>6</v>
      </c>
      <c r="P1930" s="39" t="s">
        <v>4697</v>
      </c>
      <c r="Q1930" s="40">
        <v>1</v>
      </c>
      <c r="R1930" s="4" t="s">
        <v>481</v>
      </c>
      <c r="S1930" s="41">
        <f>RawDataGenPO[[#This Row],[Total price]]/RawDataGenPO[[#This Row],[Qty'']]</f>
        <v>1500</v>
      </c>
      <c r="T1930" s="46">
        <v>1500</v>
      </c>
      <c r="U1930" s="16"/>
      <c r="V1930" s="35" t="s">
        <v>4241</v>
      </c>
      <c r="W1930" s="146" t="s">
        <v>10</v>
      </c>
      <c r="Z1930" s="112"/>
      <c r="AA1930" s="191">
        <f>IF(RawDataGenPO[[#This Row],[Date Gen PO]]="","",RawDataGenPO[[#This Row],[Date recive bill]]-RawDataGenPO[[#This Row],[Date Gen PO]])</f>
        <v>-46051</v>
      </c>
      <c r="AB1930" s="192" t="str">
        <f>IF(RawDataGenPO[[#This Row],[GRN-PO date (Day)]]&gt;RawDataGenPO[[#This Row],[Lead time delivery (day)]],"over deliverry","Ontime")</f>
        <v>Ontime</v>
      </c>
      <c r="AC1930" s="195"/>
    </row>
    <row r="1931" spans="1:29" ht="14.25" x14ac:dyDescent="0.25">
      <c r="A1931" s="4">
        <f>ROW()-ROW(RawDataGenPO[[#Headers],[No.]])</f>
        <v>1930</v>
      </c>
      <c r="B1931" s="67" t="s">
        <v>18</v>
      </c>
      <c r="C1931" s="309"/>
      <c r="D1931" s="310"/>
      <c r="E1931" s="310"/>
      <c r="F1931" s="45">
        <v>46050</v>
      </c>
      <c r="G1931" s="4" t="s">
        <v>4710</v>
      </c>
      <c r="H1931" s="4" t="s">
        <v>4711</v>
      </c>
      <c r="I1931" s="155">
        <v>46055</v>
      </c>
      <c r="J1931" s="66"/>
      <c r="K1931" s="153">
        <v>30</v>
      </c>
      <c r="L1931" s="4" t="s">
        <v>1273</v>
      </c>
      <c r="M1931" s="35" t="s">
        <v>187</v>
      </c>
      <c r="N1931" s="35" t="s">
        <v>28</v>
      </c>
      <c r="O1931" s="3">
        <v>1</v>
      </c>
      <c r="P1931" s="39" t="s">
        <v>4712</v>
      </c>
      <c r="Q1931" s="40">
        <v>20</v>
      </c>
      <c r="R1931" s="4" t="s">
        <v>221</v>
      </c>
      <c r="S1931" s="41">
        <f>RawDataGenPO[[#This Row],[Total price]]/RawDataGenPO[[#This Row],[Qty'']]</f>
        <v>54</v>
      </c>
      <c r="T1931" s="46">
        <v>1080</v>
      </c>
      <c r="U1931" s="16"/>
      <c r="V1931" s="35" t="s">
        <v>263</v>
      </c>
      <c r="W1931" s="146" t="s">
        <v>9</v>
      </c>
      <c r="X1931" s="4" t="s">
        <v>4736</v>
      </c>
      <c r="Y1931" s="14">
        <v>46058</v>
      </c>
      <c r="Z1931" s="112"/>
      <c r="AA1931" s="191">
        <f>IF(RawDataGenPO[[#This Row],[Date Gen PO]]="","",RawDataGenPO[[#This Row],[Date recive bill]]-RawDataGenPO[[#This Row],[Date Gen PO]])</f>
        <v>3</v>
      </c>
      <c r="AB1931" s="192" t="str">
        <f>IF(RawDataGenPO[[#This Row],[GRN-PO date (Day)]]&gt;RawDataGenPO[[#This Row],[Lead time delivery (day)]],"over deliverry","Ontime")</f>
        <v>Ontime</v>
      </c>
      <c r="AC1931" s="195"/>
    </row>
    <row r="1932" spans="1:29" ht="14.25" x14ac:dyDescent="0.25">
      <c r="A1932" s="4">
        <f>ROW()-ROW(RawDataGenPO[[#Headers],[No.]])</f>
        <v>1931</v>
      </c>
      <c r="B1932" s="67" t="s">
        <v>18</v>
      </c>
      <c r="C1932" s="309"/>
      <c r="D1932" s="310"/>
      <c r="E1932" s="310"/>
      <c r="F1932" s="45">
        <v>46050</v>
      </c>
      <c r="G1932" s="4" t="s">
        <v>4710</v>
      </c>
      <c r="H1932" s="4" t="s">
        <v>4711</v>
      </c>
      <c r="I1932" s="155">
        <v>46055</v>
      </c>
      <c r="J1932" s="66"/>
      <c r="K1932" s="153">
        <v>30</v>
      </c>
      <c r="L1932" s="4" t="s">
        <v>1273</v>
      </c>
      <c r="M1932" s="35" t="s">
        <v>187</v>
      </c>
      <c r="N1932" s="35" t="s">
        <v>28</v>
      </c>
      <c r="O1932" s="3">
        <v>2</v>
      </c>
      <c r="P1932" s="39" t="s">
        <v>4713</v>
      </c>
      <c r="Q1932" s="40">
        <v>10</v>
      </c>
      <c r="R1932" s="4" t="s">
        <v>221</v>
      </c>
      <c r="S1932" s="41">
        <f>RawDataGenPO[[#This Row],[Total price]]/RawDataGenPO[[#This Row],[Qty'']]</f>
        <v>65</v>
      </c>
      <c r="T1932" s="46">
        <v>650</v>
      </c>
      <c r="U1932" s="16"/>
      <c r="V1932" s="35" t="s">
        <v>263</v>
      </c>
      <c r="W1932" s="146" t="s">
        <v>9</v>
      </c>
      <c r="X1932" s="4" t="s">
        <v>4736</v>
      </c>
      <c r="Y1932" s="14">
        <v>46058</v>
      </c>
      <c r="Z1932" s="112"/>
      <c r="AA1932" s="191">
        <f>IF(RawDataGenPO[[#This Row],[Date Gen PO]]="","",RawDataGenPO[[#This Row],[Date recive bill]]-RawDataGenPO[[#This Row],[Date Gen PO]])</f>
        <v>3</v>
      </c>
      <c r="AB1932" s="192" t="str">
        <f>IF(RawDataGenPO[[#This Row],[GRN-PO date (Day)]]&gt;RawDataGenPO[[#This Row],[Lead time delivery (day)]],"over deliverry","Ontime")</f>
        <v>Ontime</v>
      </c>
      <c r="AC1932" s="195"/>
    </row>
    <row r="1933" spans="1:29" ht="14.25" x14ac:dyDescent="0.25">
      <c r="A1933" s="4">
        <f>ROW()-ROW(RawDataGenPO[[#Headers],[No.]])</f>
        <v>1932</v>
      </c>
      <c r="B1933" s="67" t="s">
        <v>18</v>
      </c>
      <c r="C1933" s="309"/>
      <c r="D1933" s="310"/>
      <c r="E1933" s="310"/>
      <c r="F1933" s="45">
        <v>46050</v>
      </c>
      <c r="G1933" s="4" t="s">
        <v>4710</v>
      </c>
      <c r="H1933" s="4" t="s">
        <v>4711</v>
      </c>
      <c r="I1933" s="155">
        <v>46055</v>
      </c>
      <c r="J1933" s="66"/>
      <c r="K1933" s="153">
        <v>30</v>
      </c>
      <c r="L1933" s="4" t="s">
        <v>1273</v>
      </c>
      <c r="M1933" s="35" t="s">
        <v>187</v>
      </c>
      <c r="N1933" s="35" t="s">
        <v>28</v>
      </c>
      <c r="O1933" s="3">
        <v>3</v>
      </c>
      <c r="P1933" s="39" t="s">
        <v>4714</v>
      </c>
      <c r="Q1933" s="40">
        <v>10</v>
      </c>
      <c r="R1933" s="4" t="s">
        <v>221</v>
      </c>
      <c r="S1933" s="41">
        <f>RawDataGenPO[[#This Row],[Total price]]/RawDataGenPO[[#This Row],[Qty'']]</f>
        <v>103</v>
      </c>
      <c r="T1933" s="46">
        <v>1030</v>
      </c>
      <c r="U1933" s="16"/>
      <c r="V1933" s="35" t="s">
        <v>263</v>
      </c>
      <c r="W1933" s="146" t="s">
        <v>9</v>
      </c>
      <c r="X1933" s="4" t="s">
        <v>4736</v>
      </c>
      <c r="Y1933" s="14">
        <v>46058</v>
      </c>
      <c r="Z1933" s="112"/>
      <c r="AA1933" s="191">
        <f>IF(RawDataGenPO[[#This Row],[Date Gen PO]]="","",RawDataGenPO[[#This Row],[Date recive bill]]-RawDataGenPO[[#This Row],[Date Gen PO]])</f>
        <v>3</v>
      </c>
      <c r="AB1933" s="192" t="str">
        <f>IF(RawDataGenPO[[#This Row],[GRN-PO date (Day)]]&gt;RawDataGenPO[[#This Row],[Lead time delivery (day)]],"over deliverry","Ontime")</f>
        <v>Ontime</v>
      </c>
      <c r="AC1933" s="195"/>
    </row>
    <row r="1934" spans="1:29" ht="14.25" x14ac:dyDescent="0.25">
      <c r="A1934" s="4">
        <f>ROW()-ROW(RawDataGenPO[[#Headers],[No.]])</f>
        <v>1933</v>
      </c>
      <c r="B1934" s="67" t="s">
        <v>18</v>
      </c>
      <c r="C1934" s="309"/>
      <c r="D1934" s="310"/>
      <c r="E1934" s="310"/>
      <c r="F1934" s="45">
        <v>46050</v>
      </c>
      <c r="G1934" s="4" t="s">
        <v>4715</v>
      </c>
      <c r="H1934" s="4" t="s">
        <v>4715</v>
      </c>
      <c r="I1934" s="155">
        <v>46055</v>
      </c>
      <c r="J1934" s="66"/>
      <c r="K1934" s="153">
        <v>30</v>
      </c>
      <c r="L1934" s="4" t="s">
        <v>193</v>
      </c>
      <c r="M1934" s="35" t="s">
        <v>128</v>
      </c>
      <c r="N1934" s="35" t="s">
        <v>26</v>
      </c>
      <c r="O1934" s="3">
        <v>1</v>
      </c>
      <c r="P1934" s="39" t="s">
        <v>4716</v>
      </c>
      <c r="Q1934" s="40">
        <v>1</v>
      </c>
      <c r="R1934" s="4" t="s">
        <v>481</v>
      </c>
      <c r="S1934" s="41">
        <f>RawDataGenPO[[#This Row],[Total price]]/RawDataGenPO[[#This Row],[Qty'']]</f>
        <v>1800</v>
      </c>
      <c r="T1934" s="46">
        <v>1800</v>
      </c>
      <c r="U1934" s="16"/>
      <c r="V1934" s="35" t="s">
        <v>1687</v>
      </c>
      <c r="W1934" s="146" t="s">
        <v>10</v>
      </c>
      <c r="Z1934" s="112"/>
      <c r="AA1934" s="191">
        <f>IF(RawDataGenPO[[#This Row],[Date Gen PO]]="","",RawDataGenPO[[#This Row],[Date recive bill]]-RawDataGenPO[[#This Row],[Date Gen PO]])</f>
        <v>-46055</v>
      </c>
      <c r="AB1934" s="192" t="str">
        <f>IF(RawDataGenPO[[#This Row],[GRN-PO date (Day)]]&gt;RawDataGenPO[[#This Row],[Lead time delivery (day)]],"over deliverry","Ontime")</f>
        <v>Ontime</v>
      </c>
      <c r="AC1934" s="195"/>
    </row>
    <row r="1935" spans="1:29" ht="14.25" x14ac:dyDescent="0.25">
      <c r="A1935" s="4">
        <f>ROW()-ROW(RawDataGenPO[[#Headers],[No.]])</f>
        <v>1934</v>
      </c>
      <c r="B1935" s="67" t="s">
        <v>18</v>
      </c>
      <c r="C1935" s="309"/>
      <c r="D1935" s="310"/>
      <c r="E1935" s="310"/>
      <c r="F1935" s="45">
        <v>46050</v>
      </c>
      <c r="G1935" s="4" t="s">
        <v>4715</v>
      </c>
      <c r="H1935" s="4" t="s">
        <v>4715</v>
      </c>
      <c r="I1935" s="155">
        <v>46055</v>
      </c>
      <c r="J1935" s="66"/>
      <c r="K1935" s="153">
        <v>30</v>
      </c>
      <c r="L1935" s="4" t="s">
        <v>193</v>
      </c>
      <c r="M1935" s="35" t="s">
        <v>128</v>
      </c>
      <c r="N1935" s="35" t="s">
        <v>26</v>
      </c>
      <c r="O1935" s="3">
        <v>2</v>
      </c>
      <c r="P1935" s="39" t="s">
        <v>4717</v>
      </c>
      <c r="Q1935" s="40">
        <v>1</v>
      </c>
      <c r="R1935" s="4" t="s">
        <v>481</v>
      </c>
      <c r="S1935" s="41">
        <f>RawDataGenPO[[#This Row],[Total price]]/RawDataGenPO[[#This Row],[Qty'']]</f>
        <v>200</v>
      </c>
      <c r="T1935" s="46">
        <v>200</v>
      </c>
      <c r="U1935" s="16"/>
      <c r="V1935" s="35" t="s">
        <v>1687</v>
      </c>
      <c r="W1935" s="146" t="s">
        <v>9</v>
      </c>
      <c r="X1935" s="4" t="s">
        <v>4718</v>
      </c>
      <c r="Y1935" s="14">
        <v>46056</v>
      </c>
      <c r="Z1935" s="112"/>
      <c r="AA1935" s="191">
        <f>IF(RawDataGenPO[[#This Row],[Date Gen PO]]="","",RawDataGenPO[[#This Row],[Date recive bill]]-RawDataGenPO[[#This Row],[Date Gen PO]])</f>
        <v>1</v>
      </c>
      <c r="AB1935" s="192" t="str">
        <f>IF(RawDataGenPO[[#This Row],[GRN-PO date (Day)]]&gt;RawDataGenPO[[#This Row],[Lead time delivery (day)]],"over deliverry","Ontime")</f>
        <v>Ontime</v>
      </c>
      <c r="AC1935" s="195"/>
    </row>
    <row r="1936" spans="1:29" ht="42.75" x14ac:dyDescent="0.25">
      <c r="A1936" s="4">
        <f>ROW()-ROW(RawDataGenPO[[#Headers],[No.]])</f>
        <v>1935</v>
      </c>
      <c r="B1936" s="67" t="s">
        <v>18</v>
      </c>
      <c r="C1936" s="309"/>
      <c r="D1936" s="310"/>
      <c r="E1936" s="310"/>
      <c r="F1936" s="45">
        <v>46052</v>
      </c>
      <c r="G1936" s="4" t="s">
        <v>4719</v>
      </c>
      <c r="H1936" s="4" t="s">
        <v>4761</v>
      </c>
      <c r="I1936" s="155">
        <v>46059</v>
      </c>
      <c r="J1936" s="66"/>
      <c r="K1936" s="153">
        <v>30</v>
      </c>
      <c r="L1936" s="4" t="s">
        <v>1273</v>
      </c>
      <c r="M1936" s="35" t="s">
        <v>47</v>
      </c>
      <c r="N1936" s="35" t="s">
        <v>48</v>
      </c>
      <c r="O1936" s="3">
        <v>1</v>
      </c>
      <c r="P1936" s="39" t="s">
        <v>4720</v>
      </c>
      <c r="Q1936" s="40">
        <v>1</v>
      </c>
      <c r="R1936" s="4" t="s">
        <v>481</v>
      </c>
      <c r="S1936" s="41">
        <f>RawDataGenPO[[#This Row],[Total price]]/RawDataGenPO[[#This Row],[Qty'']]</f>
        <v>3800</v>
      </c>
      <c r="T1936" s="46">
        <v>3800</v>
      </c>
      <c r="U1936" s="16"/>
      <c r="V1936" s="35" t="s">
        <v>4762</v>
      </c>
      <c r="W1936" s="146" t="s">
        <v>9</v>
      </c>
      <c r="X1936" s="4" t="s">
        <v>4770</v>
      </c>
      <c r="Y1936" s="14">
        <v>46060</v>
      </c>
      <c r="Z1936" s="112"/>
      <c r="AA1936" s="191">
        <f>IF(RawDataGenPO[[#This Row],[Date Gen PO]]="","",RawDataGenPO[[#This Row],[Date recive bill]]-RawDataGenPO[[#This Row],[Date Gen PO]])</f>
        <v>1</v>
      </c>
      <c r="AB1936" s="192" t="str">
        <f>IF(RawDataGenPO[[#This Row],[GRN-PO date (Day)]]&gt;RawDataGenPO[[#This Row],[Lead time delivery (day)]],"over deliverry","Ontime")</f>
        <v>Ontime</v>
      </c>
      <c r="AC1936" s="195"/>
    </row>
    <row r="1937" spans="1:29" ht="14.25" x14ac:dyDescent="0.25">
      <c r="A1937" s="4">
        <f>ROW()-ROW(RawDataGenPO[[#Headers],[No.]])</f>
        <v>1936</v>
      </c>
      <c r="B1937" s="67" t="s">
        <v>18</v>
      </c>
      <c r="C1937" s="309"/>
      <c r="D1937" s="310"/>
      <c r="E1937" s="310"/>
      <c r="F1937" s="45">
        <v>46052</v>
      </c>
      <c r="G1937" s="4" t="s">
        <v>4719</v>
      </c>
      <c r="H1937" s="4" t="s">
        <v>4761</v>
      </c>
      <c r="I1937" s="155">
        <v>46059</v>
      </c>
      <c r="J1937" s="66"/>
      <c r="K1937" s="153">
        <v>30</v>
      </c>
      <c r="L1937" s="4" t="s">
        <v>1273</v>
      </c>
      <c r="M1937" s="35" t="s">
        <v>47</v>
      </c>
      <c r="N1937" s="35" t="s">
        <v>48</v>
      </c>
      <c r="O1937" s="3">
        <v>2</v>
      </c>
      <c r="P1937" s="39" t="s">
        <v>1224</v>
      </c>
      <c r="Q1937" s="40">
        <v>1</v>
      </c>
      <c r="R1937" s="4" t="s">
        <v>481</v>
      </c>
      <c r="S1937" s="41">
        <f>RawDataGenPO[[#This Row],[Total price]]/RawDataGenPO[[#This Row],[Qty'']]</f>
        <v>1500</v>
      </c>
      <c r="T1937" s="46">
        <v>1500</v>
      </c>
      <c r="U1937" s="16"/>
      <c r="V1937" s="35" t="s">
        <v>4762</v>
      </c>
      <c r="W1937" s="146" t="s">
        <v>9</v>
      </c>
      <c r="X1937" s="4" t="s">
        <v>4771</v>
      </c>
      <c r="Y1937" s="14">
        <v>46060</v>
      </c>
      <c r="Z1937" s="112"/>
      <c r="AA1937" s="191">
        <f>IF(RawDataGenPO[[#This Row],[Date Gen PO]]="","",RawDataGenPO[[#This Row],[Date recive bill]]-RawDataGenPO[[#This Row],[Date Gen PO]])</f>
        <v>1</v>
      </c>
      <c r="AB1937" s="192" t="str">
        <f>IF(RawDataGenPO[[#This Row],[GRN-PO date (Day)]]&gt;RawDataGenPO[[#This Row],[Lead time delivery (day)]],"over deliverry","Ontime")</f>
        <v>Ontime</v>
      </c>
      <c r="AC1937" s="195"/>
    </row>
    <row r="1938" spans="1:29" ht="28.5" x14ac:dyDescent="0.25">
      <c r="A1938" s="4">
        <f>ROW()-ROW(RawDataGenPO[[#Headers],[No.]])</f>
        <v>1937</v>
      </c>
      <c r="B1938" s="67" t="s">
        <v>18</v>
      </c>
      <c r="C1938" s="309"/>
      <c r="D1938" s="310"/>
      <c r="E1938" s="310"/>
      <c r="F1938" s="45">
        <v>46052</v>
      </c>
      <c r="G1938" s="4" t="s">
        <v>4721</v>
      </c>
      <c r="H1938" s="4" t="s">
        <v>4722</v>
      </c>
      <c r="I1938" s="155">
        <v>46056</v>
      </c>
      <c r="J1938" s="66"/>
      <c r="K1938" s="153">
        <v>60</v>
      </c>
      <c r="L1938" s="4" t="s">
        <v>193</v>
      </c>
      <c r="M1938" s="35" t="s">
        <v>128</v>
      </c>
      <c r="N1938" s="35" t="s">
        <v>95</v>
      </c>
      <c r="O1938" s="3">
        <v>1</v>
      </c>
      <c r="P1938" s="39" t="s">
        <v>4723</v>
      </c>
      <c r="Q1938" s="40">
        <v>12</v>
      </c>
      <c r="R1938" s="4" t="s">
        <v>481</v>
      </c>
      <c r="S1938" s="41">
        <f>RawDataGenPO[[#This Row],[Total price]]/RawDataGenPO[[#This Row],[Qty'']]</f>
        <v>250</v>
      </c>
      <c r="T1938" s="46">
        <v>3000</v>
      </c>
      <c r="U1938" s="16"/>
      <c r="V1938" s="35" t="s">
        <v>4241</v>
      </c>
      <c r="W1938" s="146" t="s">
        <v>9</v>
      </c>
      <c r="X1938" s="37" t="s">
        <v>4834</v>
      </c>
      <c r="Y1938" s="14">
        <v>46071</v>
      </c>
      <c r="Z1938" s="112"/>
      <c r="AA1938" s="191">
        <f>IF(RawDataGenPO[[#This Row],[Date Gen PO]]="","",RawDataGenPO[[#This Row],[Date recive bill]]-RawDataGenPO[[#This Row],[Date Gen PO]])</f>
        <v>15</v>
      </c>
      <c r="AB1938" s="192" t="str">
        <f>IF(RawDataGenPO[[#This Row],[GRN-PO date (Day)]]&gt;RawDataGenPO[[#This Row],[Lead time delivery (day)]],"over deliverry","Ontime")</f>
        <v>Ontime</v>
      </c>
      <c r="AC1938" s="195"/>
    </row>
    <row r="1939" spans="1:29" ht="28.5" x14ac:dyDescent="0.25">
      <c r="A1939" s="4">
        <f>ROW()-ROW(RawDataGenPO[[#Headers],[No.]])</f>
        <v>1938</v>
      </c>
      <c r="B1939" s="67" t="s">
        <v>18</v>
      </c>
      <c r="C1939" s="309"/>
      <c r="D1939" s="310"/>
      <c r="E1939" s="310"/>
      <c r="F1939" s="45">
        <v>46052</v>
      </c>
      <c r="G1939" s="4" t="s">
        <v>4721</v>
      </c>
      <c r="H1939" s="4" t="s">
        <v>4722</v>
      </c>
      <c r="I1939" s="155">
        <v>46056</v>
      </c>
      <c r="J1939" s="66"/>
      <c r="K1939" s="153">
        <v>60</v>
      </c>
      <c r="L1939" s="4" t="s">
        <v>193</v>
      </c>
      <c r="M1939" s="35" t="s">
        <v>128</v>
      </c>
      <c r="N1939" s="35" t="s">
        <v>95</v>
      </c>
      <c r="O1939" s="3">
        <v>2</v>
      </c>
      <c r="P1939" s="39" t="s">
        <v>4724</v>
      </c>
      <c r="Q1939" s="40">
        <v>12</v>
      </c>
      <c r="R1939" s="4" t="s">
        <v>481</v>
      </c>
      <c r="S1939" s="41">
        <f>RawDataGenPO[[#This Row],[Total price]]/RawDataGenPO[[#This Row],[Qty'']]</f>
        <v>250</v>
      </c>
      <c r="T1939" s="46">
        <v>3000</v>
      </c>
      <c r="U1939" s="16"/>
      <c r="V1939" s="35" t="s">
        <v>4241</v>
      </c>
      <c r="W1939" s="146" t="s">
        <v>9</v>
      </c>
      <c r="X1939" s="37" t="s">
        <v>4834</v>
      </c>
      <c r="Y1939" s="14">
        <v>46071</v>
      </c>
      <c r="Z1939" s="112"/>
      <c r="AA1939" s="191">
        <f>IF(RawDataGenPO[[#This Row],[Date Gen PO]]="","",RawDataGenPO[[#This Row],[Date recive bill]]-RawDataGenPO[[#This Row],[Date Gen PO]])</f>
        <v>15</v>
      </c>
      <c r="AB1939" s="192" t="str">
        <f>IF(RawDataGenPO[[#This Row],[GRN-PO date (Day)]]&gt;RawDataGenPO[[#This Row],[Lead time delivery (day)]],"over deliverry","Ontime")</f>
        <v>Ontime</v>
      </c>
      <c r="AC1939" s="195"/>
    </row>
    <row r="1940" spans="1:29" ht="28.5" x14ac:dyDescent="0.25">
      <c r="A1940" s="4">
        <f>ROW()-ROW(RawDataGenPO[[#Headers],[No.]])</f>
        <v>1939</v>
      </c>
      <c r="B1940" s="67" t="s">
        <v>18</v>
      </c>
      <c r="C1940" s="309"/>
      <c r="D1940" s="310"/>
      <c r="E1940" s="310"/>
      <c r="F1940" s="45">
        <v>46052</v>
      </c>
      <c r="G1940" s="4" t="s">
        <v>4721</v>
      </c>
      <c r="H1940" s="4" t="s">
        <v>4722</v>
      </c>
      <c r="I1940" s="155">
        <v>46056</v>
      </c>
      <c r="J1940" s="66"/>
      <c r="K1940" s="153">
        <v>60</v>
      </c>
      <c r="L1940" s="4" t="s">
        <v>193</v>
      </c>
      <c r="M1940" s="35" t="s">
        <v>128</v>
      </c>
      <c r="N1940" s="35" t="s">
        <v>95</v>
      </c>
      <c r="O1940" s="3">
        <v>3</v>
      </c>
      <c r="P1940" s="39" t="s">
        <v>4725</v>
      </c>
      <c r="Q1940" s="40">
        <v>1</v>
      </c>
      <c r="R1940" s="4" t="s">
        <v>481</v>
      </c>
      <c r="S1940" s="41">
        <f>RawDataGenPO[[#This Row],[Total price]]/RawDataGenPO[[#This Row],[Qty'']]</f>
        <v>7500</v>
      </c>
      <c r="T1940" s="46">
        <v>7500</v>
      </c>
      <c r="U1940" s="16"/>
      <c r="V1940" s="35" t="s">
        <v>4241</v>
      </c>
      <c r="W1940" s="146" t="s">
        <v>9</v>
      </c>
      <c r="X1940" s="37" t="s">
        <v>4834</v>
      </c>
      <c r="Y1940" s="14">
        <v>46071</v>
      </c>
      <c r="Z1940" s="112"/>
      <c r="AA1940" s="191">
        <f>IF(RawDataGenPO[[#This Row],[Date Gen PO]]="","",RawDataGenPO[[#This Row],[Date recive bill]]-RawDataGenPO[[#This Row],[Date Gen PO]])</f>
        <v>15</v>
      </c>
      <c r="AB1940" s="192" t="str">
        <f>IF(RawDataGenPO[[#This Row],[GRN-PO date (Day)]]&gt;RawDataGenPO[[#This Row],[Lead time delivery (day)]],"over deliverry","Ontime")</f>
        <v>Ontime</v>
      </c>
      <c r="AC1940" s="195"/>
    </row>
    <row r="1941" spans="1:29" ht="14.25" x14ac:dyDescent="0.25">
      <c r="A1941" s="4">
        <f>ROW()-ROW(RawDataGenPO[[#Headers],[No.]])</f>
        <v>1940</v>
      </c>
      <c r="B1941" s="67" t="s">
        <v>18</v>
      </c>
      <c r="C1941" s="309"/>
      <c r="D1941" s="310"/>
      <c r="E1941" s="310"/>
      <c r="F1941" s="45">
        <v>46052</v>
      </c>
      <c r="G1941" s="4" t="s">
        <v>4726</v>
      </c>
      <c r="H1941" s="4" t="s">
        <v>4737</v>
      </c>
      <c r="I1941" s="155">
        <v>46061</v>
      </c>
      <c r="J1941" s="66"/>
      <c r="K1941" s="153">
        <v>30</v>
      </c>
      <c r="L1941" s="4" t="s">
        <v>1012</v>
      </c>
      <c r="M1941" s="35" t="s">
        <v>187</v>
      </c>
      <c r="N1941" s="35" t="s">
        <v>28</v>
      </c>
      <c r="O1941" s="3">
        <v>1</v>
      </c>
      <c r="P1941" s="39" t="s">
        <v>1013</v>
      </c>
      <c r="Q1941" s="40">
        <v>100</v>
      </c>
      <c r="R1941" s="4" t="s">
        <v>221</v>
      </c>
      <c r="S1941" s="41">
        <f>RawDataGenPO[[#This Row],[Total price]]/RawDataGenPO[[#This Row],[Qty'']]</f>
        <v>55</v>
      </c>
      <c r="T1941" s="46">
        <v>5500</v>
      </c>
      <c r="U1941" s="16"/>
      <c r="V1941" s="35" t="s">
        <v>4268</v>
      </c>
      <c r="W1941" s="146" t="s">
        <v>9</v>
      </c>
      <c r="X1941" s="4" t="s">
        <v>4776</v>
      </c>
      <c r="Y1941" s="14">
        <v>46063</v>
      </c>
      <c r="Z1941" s="112"/>
      <c r="AA1941" s="191">
        <f>IF(RawDataGenPO[[#This Row],[Date Gen PO]]="","",RawDataGenPO[[#This Row],[Date recive bill]]-RawDataGenPO[[#This Row],[Date Gen PO]])</f>
        <v>2</v>
      </c>
      <c r="AB1941" s="192" t="str">
        <f>IF(RawDataGenPO[[#This Row],[GRN-PO date (Day)]]&gt;RawDataGenPO[[#This Row],[Lead time delivery (day)]],"over deliverry","Ontime")</f>
        <v>Ontime</v>
      </c>
      <c r="AC1941" s="195"/>
    </row>
    <row r="1942" spans="1:29" ht="14.25" x14ac:dyDescent="0.25">
      <c r="A1942" s="4">
        <f>ROW()-ROW(RawDataGenPO[[#Headers],[No.]])</f>
        <v>1941</v>
      </c>
      <c r="B1942" s="67" t="s">
        <v>18</v>
      </c>
      <c r="C1942" s="309"/>
      <c r="D1942" s="310"/>
      <c r="E1942" s="310"/>
      <c r="F1942" s="45">
        <v>46052</v>
      </c>
      <c r="G1942" s="4" t="s">
        <v>4726</v>
      </c>
      <c r="H1942" s="4" t="s">
        <v>4737</v>
      </c>
      <c r="I1942" s="155">
        <v>46061</v>
      </c>
      <c r="J1942" s="66"/>
      <c r="K1942" s="153">
        <v>30</v>
      </c>
      <c r="L1942" s="4" t="s">
        <v>1015</v>
      </c>
      <c r="M1942" s="35" t="s">
        <v>187</v>
      </c>
      <c r="N1942" s="35" t="s">
        <v>28</v>
      </c>
      <c r="O1942" s="3">
        <v>2</v>
      </c>
      <c r="P1942" s="39" t="s">
        <v>1016</v>
      </c>
      <c r="Q1942" s="40">
        <v>80</v>
      </c>
      <c r="R1942" s="4" t="s">
        <v>221</v>
      </c>
      <c r="S1942" s="41">
        <f>RawDataGenPO[[#This Row],[Total price]]/RawDataGenPO[[#This Row],[Qty'']]</f>
        <v>120</v>
      </c>
      <c r="T1942" s="46">
        <v>9600</v>
      </c>
      <c r="U1942" s="16"/>
      <c r="V1942" s="35" t="s">
        <v>4268</v>
      </c>
      <c r="W1942" s="146" t="s">
        <v>9</v>
      </c>
      <c r="X1942" s="4" t="s">
        <v>4776</v>
      </c>
      <c r="Y1942" s="14">
        <v>46063</v>
      </c>
      <c r="Z1942" s="112"/>
      <c r="AA1942" s="191">
        <f>IF(RawDataGenPO[[#This Row],[Date Gen PO]]="","",RawDataGenPO[[#This Row],[Date recive bill]]-RawDataGenPO[[#This Row],[Date Gen PO]])</f>
        <v>2</v>
      </c>
      <c r="AB1942" s="192" t="str">
        <f>IF(RawDataGenPO[[#This Row],[GRN-PO date (Day)]]&gt;RawDataGenPO[[#This Row],[Lead time delivery (day)]],"over deliverry","Ontime")</f>
        <v>Ontime</v>
      </c>
      <c r="AC1942" s="195"/>
    </row>
    <row r="1943" spans="1:29" ht="85.5" x14ac:dyDescent="0.25">
      <c r="A1943" s="4">
        <f>ROW()-ROW(RawDataGenPO[[#Headers],[No.]])</f>
        <v>1942</v>
      </c>
      <c r="B1943" s="67" t="s">
        <v>18</v>
      </c>
      <c r="C1943" s="309"/>
      <c r="D1943" s="310"/>
      <c r="E1943" s="310"/>
      <c r="F1943" s="45">
        <v>46057</v>
      </c>
      <c r="G1943" s="4" t="s">
        <v>4733</v>
      </c>
      <c r="H1943" s="4" t="s">
        <v>5244</v>
      </c>
      <c r="I1943" s="155">
        <v>46063</v>
      </c>
      <c r="J1943" s="66"/>
      <c r="K1943" s="153">
        <v>120</v>
      </c>
      <c r="L1943" s="4" t="s">
        <v>193</v>
      </c>
      <c r="M1943" s="35" t="s">
        <v>217</v>
      </c>
      <c r="N1943" s="35" t="s">
        <v>46</v>
      </c>
      <c r="O1943" s="3">
        <v>1</v>
      </c>
      <c r="P1943" s="39" t="s">
        <v>4734</v>
      </c>
      <c r="Q1943" s="40">
        <v>1</v>
      </c>
      <c r="R1943" s="4" t="s">
        <v>481</v>
      </c>
      <c r="S1943" s="41">
        <f>RawDataGenPO[[#This Row],[Total price]]/RawDataGenPO[[#This Row],[Qty'']]</f>
        <v>12000</v>
      </c>
      <c r="T1943" s="46">
        <v>12000</v>
      </c>
      <c r="U1943" s="16"/>
      <c r="V1943" s="35" t="s">
        <v>2861</v>
      </c>
      <c r="W1943" s="146" t="s">
        <v>9</v>
      </c>
      <c r="X1943" s="4" t="s">
        <v>5245</v>
      </c>
      <c r="Y1943" s="14">
        <v>46146</v>
      </c>
      <c r="Z1943" s="112"/>
      <c r="AA1943" s="191">
        <f>IF(RawDataGenPO[[#This Row],[Date Gen PO]]="","",RawDataGenPO[[#This Row],[Date recive bill]]-RawDataGenPO[[#This Row],[Date Gen PO]])</f>
        <v>83</v>
      </c>
      <c r="AB1943" s="192" t="str">
        <f>IF(RawDataGenPO[[#This Row],[GRN-PO date (Day)]]&gt;RawDataGenPO[[#This Row],[Lead time delivery (day)]],"over deliverry","Ontime")</f>
        <v>Ontime</v>
      </c>
      <c r="AC1943" s="195"/>
    </row>
    <row r="1944" spans="1:29" ht="14.25" x14ac:dyDescent="0.25">
      <c r="A1944" s="4">
        <f>ROW()-ROW(RawDataGenPO[[#Headers],[No.]])</f>
        <v>1943</v>
      </c>
      <c r="B1944" s="67" t="s">
        <v>18</v>
      </c>
      <c r="C1944" s="309"/>
      <c r="D1944" s="310"/>
      <c r="E1944" s="310"/>
      <c r="F1944" s="45">
        <v>46057</v>
      </c>
      <c r="G1944" s="4" t="s">
        <v>4738</v>
      </c>
      <c r="H1944" s="4" t="s">
        <v>4740</v>
      </c>
      <c r="I1944" s="155">
        <v>46059</v>
      </c>
      <c r="J1944" s="66"/>
      <c r="K1944" s="153">
        <v>60</v>
      </c>
      <c r="L1944" s="4" t="s">
        <v>145</v>
      </c>
      <c r="M1944" s="35" t="s">
        <v>30</v>
      </c>
      <c r="N1944" s="35" t="s">
        <v>30</v>
      </c>
      <c r="O1944" s="3">
        <v>1</v>
      </c>
      <c r="P1944" s="39" t="s">
        <v>4739</v>
      </c>
      <c r="Q1944" s="40">
        <v>30</v>
      </c>
      <c r="R1944" s="4" t="s">
        <v>221</v>
      </c>
      <c r="S1944" s="41">
        <f>RawDataGenPO[[#This Row],[Total price]]/RawDataGenPO[[#This Row],[Qty'']]</f>
        <v>60</v>
      </c>
      <c r="T1944" s="46">
        <v>1800</v>
      </c>
      <c r="U1944" s="16"/>
      <c r="V1944" s="35" t="s">
        <v>358</v>
      </c>
      <c r="W1944" s="146" t="s">
        <v>9</v>
      </c>
      <c r="X1944" s="4" t="s">
        <v>4882</v>
      </c>
      <c r="Y1944" s="14">
        <v>46085</v>
      </c>
      <c r="Z1944" s="112"/>
      <c r="AA1944" s="191">
        <f>IF(RawDataGenPO[[#This Row],[Date Gen PO]]="","",RawDataGenPO[[#This Row],[Date recive bill]]-RawDataGenPO[[#This Row],[Date Gen PO]])</f>
        <v>26</v>
      </c>
      <c r="AB1944" s="192" t="str">
        <f>IF(RawDataGenPO[[#This Row],[GRN-PO date (Day)]]&gt;RawDataGenPO[[#This Row],[Lead time delivery (day)]],"over deliverry","Ontime")</f>
        <v>Ontime</v>
      </c>
      <c r="AC1944" s="195"/>
    </row>
    <row r="1945" spans="1:29" ht="14.25" x14ac:dyDescent="0.25">
      <c r="A1945" s="4">
        <f>ROW()-ROW(RawDataGenPO[[#Headers],[No.]])</f>
        <v>1944</v>
      </c>
      <c r="B1945" s="67" t="s">
        <v>18</v>
      </c>
      <c r="C1945" s="309"/>
      <c r="D1945" s="310"/>
      <c r="E1945" s="310"/>
      <c r="F1945" s="45">
        <v>46057</v>
      </c>
      <c r="G1945" s="4" t="s">
        <v>4741</v>
      </c>
      <c r="H1945" s="4" t="s">
        <v>4742</v>
      </c>
      <c r="I1945" s="155">
        <v>46059</v>
      </c>
      <c r="J1945" s="66"/>
      <c r="K1945" s="153">
        <v>60</v>
      </c>
      <c r="L1945" s="4" t="s">
        <v>193</v>
      </c>
      <c r="M1945" s="35" t="s">
        <v>128</v>
      </c>
      <c r="N1945" s="35" t="s">
        <v>3646</v>
      </c>
      <c r="O1945" s="3">
        <v>1</v>
      </c>
      <c r="P1945" s="39" t="s">
        <v>4745</v>
      </c>
      <c r="Q1945" s="40">
        <v>1</v>
      </c>
      <c r="R1945" s="4" t="s">
        <v>481</v>
      </c>
      <c r="S1945" s="41">
        <f>RawDataGenPO[[#This Row],[Total price]]/RawDataGenPO[[#This Row],[Qty'']]</f>
        <v>28900</v>
      </c>
      <c r="T1945" s="46">
        <v>28900</v>
      </c>
      <c r="U1945" s="16"/>
      <c r="V1945" s="35" t="s">
        <v>4495</v>
      </c>
      <c r="W1945" s="146" t="s">
        <v>9</v>
      </c>
      <c r="X1945" s="4" t="s">
        <v>4991</v>
      </c>
      <c r="Y1945" s="14">
        <v>46100</v>
      </c>
      <c r="Z1945" s="112"/>
      <c r="AA1945" s="191">
        <f>IF(RawDataGenPO[[#This Row],[Date Gen PO]]="","",RawDataGenPO[[#This Row],[Date recive bill]]-RawDataGenPO[[#This Row],[Date Gen PO]])</f>
        <v>41</v>
      </c>
      <c r="AB1945" s="192" t="str">
        <f>IF(RawDataGenPO[[#This Row],[GRN-PO date (Day)]]&gt;RawDataGenPO[[#This Row],[Lead time delivery (day)]],"over deliverry","Ontime")</f>
        <v>Ontime</v>
      </c>
      <c r="AC1945" s="195"/>
    </row>
    <row r="1946" spans="1:29" ht="28.5" x14ac:dyDescent="0.25">
      <c r="A1946" s="4">
        <f>ROW()-ROW(RawDataGenPO[[#Headers],[No.]])</f>
        <v>1945</v>
      </c>
      <c r="B1946" s="67" t="s">
        <v>18</v>
      </c>
      <c r="C1946" s="309"/>
      <c r="D1946" s="310"/>
      <c r="E1946" s="310"/>
      <c r="F1946" s="45">
        <v>46057</v>
      </c>
      <c r="G1946" s="4" t="s">
        <v>4743</v>
      </c>
      <c r="H1946" s="4" t="s">
        <v>4744</v>
      </c>
      <c r="I1946" s="155">
        <v>46059</v>
      </c>
      <c r="J1946" s="66"/>
      <c r="K1946" s="153">
        <v>30</v>
      </c>
      <c r="L1946" s="4" t="s">
        <v>193</v>
      </c>
      <c r="M1946" s="35" t="s">
        <v>128</v>
      </c>
      <c r="N1946" s="35" t="s">
        <v>72</v>
      </c>
      <c r="O1946" s="3">
        <v>1</v>
      </c>
      <c r="P1946" s="39" t="s">
        <v>4746</v>
      </c>
      <c r="Q1946" s="40">
        <v>1</v>
      </c>
      <c r="R1946" s="4" t="s">
        <v>221</v>
      </c>
      <c r="S1946" s="41">
        <f>RawDataGenPO[[#This Row],[Total price]]/RawDataGenPO[[#This Row],[Qty'']]</f>
        <v>20960</v>
      </c>
      <c r="T1946" s="46">
        <v>20960</v>
      </c>
      <c r="U1946" s="16"/>
      <c r="V1946" s="35" t="s">
        <v>1033</v>
      </c>
      <c r="W1946" s="146" t="s">
        <v>9</v>
      </c>
      <c r="X1946" s="4" t="s">
        <v>4835</v>
      </c>
      <c r="Y1946" s="14">
        <v>46072</v>
      </c>
      <c r="Z1946" s="112"/>
      <c r="AA1946" s="191">
        <f>IF(RawDataGenPO[[#This Row],[Date Gen PO]]="","",RawDataGenPO[[#This Row],[Date recive bill]]-RawDataGenPO[[#This Row],[Date Gen PO]])</f>
        <v>13</v>
      </c>
      <c r="AB1946" s="192" t="str">
        <f>IF(RawDataGenPO[[#This Row],[GRN-PO date (Day)]]&gt;RawDataGenPO[[#This Row],[Lead time delivery (day)]],"over deliverry","Ontime")</f>
        <v>Ontime</v>
      </c>
      <c r="AC1946" s="195"/>
    </row>
    <row r="1947" spans="1:29" ht="14.25" x14ac:dyDescent="0.25">
      <c r="A1947" s="4">
        <f>ROW()-ROW(RawDataGenPO[[#Headers],[No.]])</f>
        <v>1946</v>
      </c>
      <c r="B1947" s="67" t="s">
        <v>18</v>
      </c>
      <c r="C1947" s="309"/>
      <c r="D1947" s="310"/>
      <c r="E1947" s="310"/>
      <c r="F1947" s="45">
        <v>46057</v>
      </c>
      <c r="G1947" s="4" t="s">
        <v>4747</v>
      </c>
      <c r="H1947" s="4" t="s">
        <v>4748</v>
      </c>
      <c r="I1947" s="155">
        <v>46059</v>
      </c>
      <c r="J1947" s="66"/>
      <c r="K1947" s="153">
        <v>60</v>
      </c>
      <c r="L1947" s="4" t="s">
        <v>1273</v>
      </c>
      <c r="M1947" s="35" t="s">
        <v>187</v>
      </c>
      <c r="N1947" s="35" t="s">
        <v>28</v>
      </c>
      <c r="O1947" s="3">
        <v>1</v>
      </c>
      <c r="P1947" s="39" t="s">
        <v>4749</v>
      </c>
      <c r="Q1947" s="40">
        <v>6</v>
      </c>
      <c r="R1947" s="4" t="s">
        <v>221</v>
      </c>
      <c r="S1947" s="41">
        <f>RawDataGenPO[[#This Row],[Total price]]/RawDataGenPO[[#This Row],[Qty'']]</f>
        <v>1532.72</v>
      </c>
      <c r="T1947" s="46">
        <v>9196.32</v>
      </c>
      <c r="U1947" s="16"/>
      <c r="V1947" s="35" t="s">
        <v>2428</v>
      </c>
      <c r="W1947" s="146" t="s">
        <v>9</v>
      </c>
      <c r="X1947" s="4" t="s">
        <v>4880</v>
      </c>
      <c r="Y1947" s="14">
        <v>46083</v>
      </c>
      <c r="Z1947" s="112"/>
      <c r="AA1947" s="191">
        <f>IF(RawDataGenPO[[#This Row],[Date Gen PO]]="","",RawDataGenPO[[#This Row],[Date recive bill]]-RawDataGenPO[[#This Row],[Date Gen PO]])</f>
        <v>24</v>
      </c>
      <c r="AB1947" s="192" t="str">
        <f>IF(RawDataGenPO[[#This Row],[GRN-PO date (Day)]]&gt;RawDataGenPO[[#This Row],[Lead time delivery (day)]],"over deliverry","Ontime")</f>
        <v>Ontime</v>
      </c>
      <c r="AC1947" s="195"/>
    </row>
    <row r="1948" spans="1:29" ht="14.25" x14ac:dyDescent="0.25">
      <c r="A1948" s="4">
        <f>ROW()-ROW(RawDataGenPO[[#Headers],[No.]])</f>
        <v>1947</v>
      </c>
      <c r="B1948" s="67" t="s">
        <v>18</v>
      </c>
      <c r="C1948" s="309"/>
      <c r="D1948" s="310"/>
      <c r="E1948" s="310"/>
      <c r="F1948" s="45">
        <v>46057</v>
      </c>
      <c r="G1948" s="4" t="s">
        <v>4747</v>
      </c>
      <c r="H1948" s="4" t="s">
        <v>4748</v>
      </c>
      <c r="I1948" s="155">
        <v>46059</v>
      </c>
      <c r="J1948" s="66"/>
      <c r="K1948" s="153">
        <v>60</v>
      </c>
      <c r="L1948" s="4" t="s">
        <v>1273</v>
      </c>
      <c r="M1948" s="35" t="s">
        <v>187</v>
      </c>
      <c r="N1948" s="35" t="s">
        <v>28</v>
      </c>
      <c r="O1948" s="3">
        <v>2</v>
      </c>
      <c r="P1948" s="39" t="s">
        <v>4750</v>
      </c>
      <c r="Q1948" s="40">
        <v>8</v>
      </c>
      <c r="R1948" s="4" t="s">
        <v>221</v>
      </c>
      <c r="S1948" s="41">
        <f>RawDataGenPO[[#This Row],[Total price]]/RawDataGenPO[[#This Row],[Qty'']]</f>
        <v>579.44000000000005</v>
      </c>
      <c r="T1948" s="46">
        <v>4635.5200000000004</v>
      </c>
      <c r="U1948" s="16"/>
      <c r="V1948" s="35" t="s">
        <v>2428</v>
      </c>
      <c r="W1948" s="146" t="s">
        <v>9</v>
      </c>
      <c r="X1948" s="4" t="s">
        <v>4880</v>
      </c>
      <c r="Y1948" s="14">
        <v>46083</v>
      </c>
      <c r="Z1948" s="112"/>
      <c r="AA1948" s="191">
        <f>IF(RawDataGenPO[[#This Row],[Date Gen PO]]="","",RawDataGenPO[[#This Row],[Date recive bill]]-RawDataGenPO[[#This Row],[Date Gen PO]])</f>
        <v>24</v>
      </c>
      <c r="AB1948" s="192" t="str">
        <f>IF(RawDataGenPO[[#This Row],[GRN-PO date (Day)]]&gt;RawDataGenPO[[#This Row],[Lead time delivery (day)]],"over deliverry","Ontime")</f>
        <v>Ontime</v>
      </c>
      <c r="AC1948" s="195"/>
    </row>
    <row r="1949" spans="1:29" ht="14.25" x14ac:dyDescent="0.25">
      <c r="A1949" s="4">
        <f>ROW()-ROW(RawDataGenPO[[#Headers],[No.]])</f>
        <v>1948</v>
      </c>
      <c r="B1949" s="67" t="s">
        <v>18</v>
      </c>
      <c r="C1949" s="309"/>
      <c r="D1949" s="310"/>
      <c r="E1949" s="310"/>
      <c r="F1949" s="45">
        <v>46057</v>
      </c>
      <c r="G1949" s="4" t="s">
        <v>4747</v>
      </c>
      <c r="H1949" s="4" t="s">
        <v>4751</v>
      </c>
      <c r="I1949" s="155">
        <v>46059</v>
      </c>
      <c r="J1949" s="66"/>
      <c r="K1949" s="153">
        <v>30</v>
      </c>
      <c r="L1949" s="4" t="s">
        <v>1273</v>
      </c>
      <c r="M1949" s="35" t="s">
        <v>187</v>
      </c>
      <c r="N1949" s="35" t="s">
        <v>28</v>
      </c>
      <c r="O1949" s="3">
        <v>1</v>
      </c>
      <c r="P1949" s="39" t="s">
        <v>4752</v>
      </c>
      <c r="Q1949" s="40">
        <v>2</v>
      </c>
      <c r="R1949" s="4" t="s">
        <v>2485</v>
      </c>
      <c r="S1949" s="41">
        <f>RawDataGenPO[[#This Row],[Total price]]/RawDataGenPO[[#This Row],[Qty'']]</f>
        <v>480</v>
      </c>
      <c r="T1949" s="46">
        <v>960</v>
      </c>
      <c r="U1949" s="16"/>
      <c r="V1949" s="35" t="s">
        <v>263</v>
      </c>
      <c r="W1949" s="146" t="s">
        <v>9</v>
      </c>
      <c r="X1949" s="4" t="s">
        <v>4812</v>
      </c>
      <c r="Y1949" s="14">
        <v>46070</v>
      </c>
      <c r="Z1949" s="112"/>
      <c r="AA1949" s="191">
        <f>IF(RawDataGenPO[[#This Row],[Date Gen PO]]="","",RawDataGenPO[[#This Row],[Date recive bill]]-RawDataGenPO[[#This Row],[Date Gen PO]])</f>
        <v>11</v>
      </c>
      <c r="AB1949" s="192" t="str">
        <f>IF(RawDataGenPO[[#This Row],[GRN-PO date (Day)]]&gt;RawDataGenPO[[#This Row],[Lead time delivery (day)]],"over deliverry","Ontime")</f>
        <v>Ontime</v>
      </c>
      <c r="AC1949" s="195"/>
    </row>
    <row r="1950" spans="1:29" ht="14.25" x14ac:dyDescent="0.25">
      <c r="A1950" s="4">
        <f>ROW()-ROW(RawDataGenPO[[#Headers],[No.]])</f>
        <v>1949</v>
      </c>
      <c r="B1950" s="67" t="s">
        <v>18</v>
      </c>
      <c r="C1950" s="309"/>
      <c r="D1950" s="310"/>
      <c r="E1950" s="310"/>
      <c r="F1950" s="45">
        <v>46057</v>
      </c>
      <c r="G1950" s="4" t="s">
        <v>4747</v>
      </c>
      <c r="H1950" s="4" t="s">
        <v>4751</v>
      </c>
      <c r="I1950" s="155">
        <v>46059</v>
      </c>
      <c r="J1950" s="66"/>
      <c r="K1950" s="153">
        <v>30</v>
      </c>
      <c r="L1950" s="4" t="s">
        <v>1273</v>
      </c>
      <c r="M1950" s="35" t="s">
        <v>187</v>
      </c>
      <c r="N1950" s="35" t="s">
        <v>28</v>
      </c>
      <c r="O1950" s="3">
        <v>2</v>
      </c>
      <c r="P1950" s="39" t="s">
        <v>4753</v>
      </c>
      <c r="Q1950" s="40">
        <v>2</v>
      </c>
      <c r="R1950" s="4" t="s">
        <v>2485</v>
      </c>
      <c r="S1950" s="41">
        <f>RawDataGenPO[[#This Row],[Total price]]/RawDataGenPO[[#This Row],[Qty'']]</f>
        <v>480</v>
      </c>
      <c r="T1950" s="46">
        <v>960</v>
      </c>
      <c r="U1950" s="16"/>
      <c r="V1950" s="35" t="s">
        <v>263</v>
      </c>
      <c r="W1950" s="146" t="s">
        <v>9</v>
      </c>
      <c r="X1950" s="4" t="s">
        <v>4812</v>
      </c>
      <c r="Y1950" s="14">
        <v>46070</v>
      </c>
      <c r="Z1950" s="112"/>
      <c r="AA1950" s="191">
        <f>IF(RawDataGenPO[[#This Row],[Date Gen PO]]="","",RawDataGenPO[[#This Row],[Date recive bill]]-RawDataGenPO[[#This Row],[Date Gen PO]])</f>
        <v>11</v>
      </c>
      <c r="AB1950" s="192" t="str">
        <f>IF(RawDataGenPO[[#This Row],[GRN-PO date (Day)]]&gt;RawDataGenPO[[#This Row],[Lead time delivery (day)]],"over deliverry","Ontime")</f>
        <v>Ontime</v>
      </c>
      <c r="AC1950" s="195"/>
    </row>
    <row r="1951" spans="1:29" ht="71.25" x14ac:dyDescent="0.25">
      <c r="A1951" s="4">
        <f>ROW()-ROW(RawDataGenPO[[#Headers],[No.]])</f>
        <v>1950</v>
      </c>
      <c r="B1951" s="67" t="s">
        <v>18</v>
      </c>
      <c r="C1951" s="309"/>
      <c r="D1951" s="310"/>
      <c r="E1951" s="310"/>
      <c r="F1951" s="45">
        <v>46059</v>
      </c>
      <c r="G1951" s="4" t="s">
        <v>4754</v>
      </c>
      <c r="H1951" s="4" t="s">
        <v>4793</v>
      </c>
      <c r="I1951" s="155">
        <v>46065</v>
      </c>
      <c r="J1951" s="66"/>
      <c r="K1951" s="153">
        <v>60</v>
      </c>
      <c r="L1951" s="4" t="s">
        <v>1273</v>
      </c>
      <c r="M1951" s="35" t="s">
        <v>479</v>
      </c>
      <c r="N1951" s="35" t="s">
        <v>22</v>
      </c>
      <c r="O1951" s="3">
        <v>1</v>
      </c>
      <c r="P1951" s="39" t="s">
        <v>4755</v>
      </c>
      <c r="Q1951" s="40">
        <v>1</v>
      </c>
      <c r="R1951" s="4" t="s">
        <v>481</v>
      </c>
      <c r="S1951" s="41">
        <f>RawDataGenPO[[#This Row],[Total price]]/RawDataGenPO[[#This Row],[Qty'']]</f>
        <v>5250</v>
      </c>
      <c r="T1951" s="46">
        <v>5250</v>
      </c>
      <c r="U1951" s="16"/>
      <c r="V1951" s="35" t="s">
        <v>505</v>
      </c>
      <c r="W1951" s="146" t="s">
        <v>9</v>
      </c>
      <c r="X1951" s="4" t="s">
        <v>4958</v>
      </c>
      <c r="Y1951" s="14">
        <v>46094</v>
      </c>
      <c r="Z1951" s="112"/>
      <c r="AA1951" s="191">
        <f>IF(RawDataGenPO[[#This Row],[Date Gen PO]]="","",RawDataGenPO[[#This Row],[Date recive bill]]-RawDataGenPO[[#This Row],[Date Gen PO]])</f>
        <v>29</v>
      </c>
      <c r="AB1951" s="192" t="str">
        <f>IF(RawDataGenPO[[#This Row],[GRN-PO date (Day)]]&gt;RawDataGenPO[[#This Row],[Lead time delivery (day)]],"over deliverry","Ontime")</f>
        <v>Ontime</v>
      </c>
      <c r="AC1951" s="195"/>
    </row>
    <row r="1952" spans="1:29" ht="14.25" x14ac:dyDescent="0.25">
      <c r="A1952" s="4">
        <f>ROW()-ROW(RawDataGenPO[[#Headers],[No.]])</f>
        <v>1951</v>
      </c>
      <c r="B1952" s="67" t="s">
        <v>18</v>
      </c>
      <c r="C1952" s="309"/>
      <c r="D1952" s="310"/>
      <c r="E1952" s="310"/>
      <c r="F1952" s="45">
        <v>46059</v>
      </c>
      <c r="G1952" s="4" t="s">
        <v>4756</v>
      </c>
      <c r="H1952" s="4" t="s">
        <v>4794</v>
      </c>
      <c r="I1952" s="155">
        <v>46069</v>
      </c>
      <c r="J1952" s="66"/>
      <c r="K1952" s="153">
        <v>60</v>
      </c>
      <c r="L1952" s="4" t="s">
        <v>4271</v>
      </c>
      <c r="M1952" s="35" t="s">
        <v>217</v>
      </c>
      <c r="N1952" s="35" t="s">
        <v>40</v>
      </c>
      <c r="O1952" s="3">
        <v>1</v>
      </c>
      <c r="P1952" s="39" t="s">
        <v>4757</v>
      </c>
      <c r="Q1952" s="40">
        <v>20</v>
      </c>
      <c r="R1952" s="4" t="s">
        <v>4702</v>
      </c>
      <c r="S1952" s="41">
        <f>RawDataGenPO[[#This Row],[Total price]]/RawDataGenPO[[#This Row],[Qty'']]</f>
        <v>1700</v>
      </c>
      <c r="T1952" s="46">
        <v>34000</v>
      </c>
      <c r="U1952" s="16"/>
      <c r="V1952" s="35" t="s">
        <v>4273</v>
      </c>
      <c r="W1952" s="146" t="s">
        <v>9</v>
      </c>
      <c r="X1952" s="4" t="s">
        <v>5058</v>
      </c>
      <c r="Y1952" s="14">
        <v>46112</v>
      </c>
      <c r="Z1952" s="112"/>
      <c r="AA1952" s="191">
        <f>IF(RawDataGenPO[[#This Row],[Date Gen PO]]="","",RawDataGenPO[[#This Row],[Date recive bill]]-RawDataGenPO[[#This Row],[Date Gen PO]])</f>
        <v>43</v>
      </c>
      <c r="AB1952" s="192" t="str">
        <f>IF(RawDataGenPO[[#This Row],[GRN-PO date (Day)]]&gt;RawDataGenPO[[#This Row],[Lead time delivery (day)]],"over deliverry","Ontime")</f>
        <v>Ontime</v>
      </c>
      <c r="AC1952" s="195"/>
    </row>
    <row r="1953" spans="1:29" ht="71.25" x14ac:dyDescent="0.25">
      <c r="A1953" s="4">
        <f>ROW()-ROW(RawDataGenPO[[#Headers],[No.]])</f>
        <v>1952</v>
      </c>
      <c r="B1953" s="67" t="s">
        <v>16</v>
      </c>
      <c r="C1953" s="309"/>
      <c r="D1953" s="310"/>
      <c r="E1953" s="310"/>
      <c r="F1953" s="45">
        <v>46059</v>
      </c>
      <c r="G1953" s="4" t="s">
        <v>4765</v>
      </c>
      <c r="H1953" s="4" t="s">
        <v>4820</v>
      </c>
      <c r="I1953" s="155">
        <v>46069</v>
      </c>
      <c r="J1953" s="66"/>
      <c r="K1953" s="153">
        <v>60</v>
      </c>
      <c r="L1953" s="4" t="s">
        <v>308</v>
      </c>
      <c r="M1953" s="35" t="s">
        <v>47</v>
      </c>
      <c r="N1953" s="35" t="s">
        <v>47</v>
      </c>
      <c r="O1953" s="3">
        <v>1</v>
      </c>
      <c r="P1953" s="39" t="s">
        <v>4766</v>
      </c>
      <c r="Q1953" s="40">
        <v>1</v>
      </c>
      <c r="R1953" s="4" t="s">
        <v>1776</v>
      </c>
      <c r="S1953" s="41">
        <f>RawDataGenPO[[#This Row],[Total price]]/RawDataGenPO[[#This Row],[Qty'']]</f>
        <v>76000</v>
      </c>
      <c r="T1953" s="46">
        <v>76000</v>
      </c>
      <c r="U1953" s="16"/>
      <c r="V1953" s="35" t="s">
        <v>4821</v>
      </c>
      <c r="W1953" s="146" t="s">
        <v>9</v>
      </c>
      <c r="X1953" s="4" t="s">
        <v>4906</v>
      </c>
      <c r="Y1953" s="14">
        <v>46086</v>
      </c>
      <c r="Z1953" s="112"/>
      <c r="AA1953" s="191">
        <f>IF(RawDataGenPO[[#This Row],[Date Gen PO]]="","",RawDataGenPO[[#This Row],[Date recive bill]]-RawDataGenPO[[#This Row],[Date Gen PO]])</f>
        <v>17</v>
      </c>
      <c r="AB1953" s="192" t="str">
        <f>IF(RawDataGenPO[[#This Row],[GRN-PO date (Day)]]&gt;RawDataGenPO[[#This Row],[Lead time delivery (day)]],"over deliverry","Ontime")</f>
        <v>Ontime</v>
      </c>
      <c r="AC1953" s="195"/>
    </row>
    <row r="1954" spans="1:29" ht="285" x14ac:dyDescent="0.25">
      <c r="A1954" s="4">
        <f>ROW()-ROW(RawDataGenPO[[#Headers],[No.]])</f>
        <v>1953</v>
      </c>
      <c r="B1954" s="67" t="s">
        <v>16</v>
      </c>
      <c r="C1954" s="309"/>
      <c r="D1954" s="310"/>
      <c r="E1954" s="310"/>
      <c r="F1954" s="45">
        <v>46059</v>
      </c>
      <c r="G1954" s="4" t="s">
        <v>4767</v>
      </c>
      <c r="H1954" s="4" t="s">
        <v>4822</v>
      </c>
      <c r="I1954" s="155">
        <v>46065</v>
      </c>
      <c r="J1954" s="66"/>
      <c r="K1954" s="153">
        <v>60</v>
      </c>
      <c r="L1954" s="4" t="s">
        <v>308</v>
      </c>
      <c r="M1954" s="35" t="s">
        <v>47</v>
      </c>
      <c r="N1954" s="35" t="s">
        <v>47</v>
      </c>
      <c r="O1954" s="3">
        <v>1</v>
      </c>
      <c r="P1954" s="39" t="s">
        <v>4768</v>
      </c>
      <c r="Q1954" s="40">
        <v>1</v>
      </c>
      <c r="R1954" s="4" t="s">
        <v>1190</v>
      </c>
      <c r="S1954" s="41">
        <f>RawDataGenPO[[#This Row],[Total price]]/RawDataGenPO[[#This Row],[Qty'']]</f>
        <v>27800</v>
      </c>
      <c r="T1954" s="46">
        <v>27800</v>
      </c>
      <c r="U1954" s="16"/>
      <c r="V1954" s="35" t="s">
        <v>4823</v>
      </c>
      <c r="W1954" s="146" t="s">
        <v>10</v>
      </c>
      <c r="Z1954" s="112"/>
      <c r="AA1954" s="191">
        <f>IF(RawDataGenPO[[#This Row],[Date Gen PO]]="","",RawDataGenPO[[#This Row],[Date recive bill]]-RawDataGenPO[[#This Row],[Date Gen PO]])</f>
        <v>-46065</v>
      </c>
      <c r="AB1954" s="192" t="str">
        <f>IF(RawDataGenPO[[#This Row],[GRN-PO date (Day)]]&gt;RawDataGenPO[[#This Row],[Lead time delivery (day)]],"over deliverry","Ontime")</f>
        <v>Ontime</v>
      </c>
      <c r="AC1954" s="195"/>
    </row>
    <row r="1955" spans="1:29" ht="57" x14ac:dyDescent="0.25">
      <c r="A1955" s="4">
        <f>ROW()-ROW(RawDataGenPO[[#Headers],[No.]])</f>
        <v>1954</v>
      </c>
      <c r="B1955" s="67" t="s">
        <v>16</v>
      </c>
      <c r="C1955" s="309"/>
      <c r="D1955" s="310"/>
      <c r="E1955" s="310"/>
      <c r="F1955" s="45">
        <v>46059</v>
      </c>
      <c r="G1955" s="4" t="s">
        <v>4767</v>
      </c>
      <c r="H1955" s="4" t="s">
        <v>4790</v>
      </c>
      <c r="I1955" s="155">
        <v>46065</v>
      </c>
      <c r="J1955" s="66"/>
      <c r="K1955" s="153">
        <v>30</v>
      </c>
      <c r="L1955" s="4" t="s">
        <v>308</v>
      </c>
      <c r="M1955" s="35" t="s">
        <v>47</v>
      </c>
      <c r="N1955" s="35" t="s">
        <v>47</v>
      </c>
      <c r="O1955" s="3">
        <v>2</v>
      </c>
      <c r="P1955" s="39" t="s">
        <v>4769</v>
      </c>
      <c r="Q1955" s="40">
        <v>2</v>
      </c>
      <c r="R1955" s="4" t="s">
        <v>1190</v>
      </c>
      <c r="S1955" s="41">
        <f>RawDataGenPO[[#This Row],[Total price]]/RawDataGenPO[[#This Row],[Qty'']]</f>
        <v>3760</v>
      </c>
      <c r="T1955" s="46">
        <v>7520</v>
      </c>
      <c r="U1955" s="16"/>
      <c r="V1955" s="35" t="s">
        <v>176</v>
      </c>
      <c r="W1955" s="146" t="s">
        <v>9</v>
      </c>
      <c r="X1955" s="4" t="s">
        <v>4811</v>
      </c>
      <c r="Y1955" s="14">
        <v>46069</v>
      </c>
      <c r="Z1955" s="112"/>
      <c r="AA1955" s="191">
        <f>IF(RawDataGenPO[[#This Row],[Date Gen PO]]="","",RawDataGenPO[[#This Row],[Date recive bill]]-RawDataGenPO[[#This Row],[Date Gen PO]])</f>
        <v>4</v>
      </c>
      <c r="AB1955" s="192" t="str">
        <f>IF(RawDataGenPO[[#This Row],[GRN-PO date (Day)]]&gt;RawDataGenPO[[#This Row],[Lead time delivery (day)]],"over deliverry","Ontime")</f>
        <v>Ontime</v>
      </c>
      <c r="AC1955" s="195"/>
    </row>
    <row r="1956" spans="1:29" ht="28.5" x14ac:dyDescent="0.25">
      <c r="A1956" s="4">
        <f>ROW()-ROW(RawDataGenPO[[#Headers],[No.]])</f>
        <v>1955</v>
      </c>
      <c r="B1956" s="67" t="s">
        <v>18</v>
      </c>
      <c r="C1956" s="309"/>
      <c r="D1956" s="310"/>
      <c r="E1956" s="310"/>
      <c r="F1956" s="45">
        <v>46060</v>
      </c>
      <c r="G1956" s="4" t="s">
        <v>4772</v>
      </c>
      <c r="H1956" s="4" t="s">
        <v>4791</v>
      </c>
      <c r="I1956" s="155">
        <v>46064</v>
      </c>
      <c r="J1956" s="66"/>
      <c r="K1956" s="153">
        <v>30</v>
      </c>
      <c r="L1956" s="4" t="s">
        <v>193</v>
      </c>
      <c r="M1956" s="35" t="s">
        <v>181</v>
      </c>
      <c r="N1956" s="35" t="s">
        <v>52</v>
      </c>
      <c r="O1956" s="3">
        <v>1</v>
      </c>
      <c r="P1956" s="39" t="s">
        <v>4773</v>
      </c>
      <c r="Q1956" s="40">
        <v>1</v>
      </c>
      <c r="R1956" s="4" t="s">
        <v>481</v>
      </c>
      <c r="S1956" s="41">
        <f>RawDataGenPO[[#This Row],[Total price]]/RawDataGenPO[[#This Row],[Qty'']]</f>
        <v>2500</v>
      </c>
      <c r="T1956" s="46">
        <v>2500</v>
      </c>
      <c r="U1956" s="16"/>
      <c r="V1956" s="35" t="s">
        <v>195</v>
      </c>
      <c r="W1956" s="146" t="s">
        <v>9</v>
      </c>
      <c r="X1956" s="4" t="s">
        <v>4948</v>
      </c>
      <c r="Y1956" s="14">
        <v>46091</v>
      </c>
      <c r="Z1956" s="112"/>
      <c r="AA1956" s="191">
        <f>IF(RawDataGenPO[[#This Row],[Date Gen PO]]="","",RawDataGenPO[[#This Row],[Date recive bill]]-RawDataGenPO[[#This Row],[Date Gen PO]])</f>
        <v>27</v>
      </c>
      <c r="AB1956" s="192" t="str">
        <f>IF(RawDataGenPO[[#This Row],[GRN-PO date (Day)]]&gt;RawDataGenPO[[#This Row],[Lead time delivery (day)]],"over deliverry","Ontime")</f>
        <v>Ontime</v>
      </c>
      <c r="AC1956" s="195"/>
    </row>
    <row r="1957" spans="1:29" ht="14.25" x14ac:dyDescent="0.25">
      <c r="A1957" s="4">
        <f>ROW()-ROW(RawDataGenPO[[#Headers],[No.]])</f>
        <v>1956</v>
      </c>
      <c r="B1957" s="67" t="s">
        <v>18</v>
      </c>
      <c r="C1957" s="309"/>
      <c r="D1957" s="310"/>
      <c r="E1957" s="310"/>
      <c r="F1957" s="45">
        <v>46060</v>
      </c>
      <c r="G1957" s="4" t="s">
        <v>4772</v>
      </c>
      <c r="H1957" s="4" t="s">
        <v>4791</v>
      </c>
      <c r="I1957" s="155">
        <v>46064</v>
      </c>
      <c r="J1957" s="66"/>
      <c r="K1957" s="153">
        <v>30</v>
      </c>
      <c r="L1957" s="4" t="s">
        <v>193</v>
      </c>
      <c r="M1957" s="35" t="s">
        <v>181</v>
      </c>
      <c r="N1957" s="35" t="s">
        <v>52</v>
      </c>
      <c r="O1957" s="3">
        <v>2</v>
      </c>
      <c r="P1957" s="39" t="s">
        <v>2107</v>
      </c>
      <c r="Q1957" s="40">
        <v>1</v>
      </c>
      <c r="R1957" s="4" t="s">
        <v>481</v>
      </c>
      <c r="S1957" s="41">
        <f>RawDataGenPO[[#This Row],[Total price]]/RawDataGenPO[[#This Row],[Qty'']]</f>
        <v>14000</v>
      </c>
      <c r="T1957" s="46">
        <v>14000</v>
      </c>
      <c r="U1957" s="16"/>
      <c r="V1957" s="35" t="s">
        <v>195</v>
      </c>
      <c r="W1957" s="146" t="s">
        <v>9</v>
      </c>
      <c r="X1957" s="4" t="s">
        <v>4948</v>
      </c>
      <c r="Y1957" s="14">
        <v>46091</v>
      </c>
      <c r="Z1957" s="112"/>
      <c r="AA1957" s="191">
        <f>IF(RawDataGenPO[[#This Row],[Date Gen PO]]="","",RawDataGenPO[[#This Row],[Date recive bill]]-RawDataGenPO[[#This Row],[Date Gen PO]])</f>
        <v>27</v>
      </c>
      <c r="AB1957" s="192" t="str">
        <f>IF(RawDataGenPO[[#This Row],[GRN-PO date (Day)]]&gt;RawDataGenPO[[#This Row],[Lead time delivery (day)]],"over deliverry","Ontime")</f>
        <v>Ontime</v>
      </c>
      <c r="AC1957" s="195"/>
    </row>
    <row r="1958" spans="1:29" ht="14.25" x14ac:dyDescent="0.25">
      <c r="A1958" s="4">
        <f>ROW()-ROW(RawDataGenPO[[#Headers],[No.]])</f>
        <v>1957</v>
      </c>
      <c r="B1958" s="67" t="s">
        <v>18</v>
      </c>
      <c r="C1958" s="309"/>
      <c r="D1958" s="310"/>
      <c r="E1958" s="310"/>
      <c r="F1958" s="45">
        <v>46062</v>
      </c>
      <c r="G1958" s="4" t="s">
        <v>4774</v>
      </c>
      <c r="H1958" s="4" t="s">
        <v>4792</v>
      </c>
      <c r="I1958" s="155">
        <v>46064</v>
      </c>
      <c r="J1958" s="66"/>
      <c r="K1958" s="153">
        <v>30</v>
      </c>
      <c r="L1958" s="4" t="s">
        <v>1273</v>
      </c>
      <c r="M1958" s="35" t="s">
        <v>187</v>
      </c>
      <c r="N1958" s="35" t="s">
        <v>28</v>
      </c>
      <c r="O1958" s="3">
        <v>1</v>
      </c>
      <c r="P1958" s="39" t="s">
        <v>4775</v>
      </c>
      <c r="Q1958" s="40">
        <v>2</v>
      </c>
      <c r="R1958" s="4" t="s">
        <v>1998</v>
      </c>
      <c r="S1958" s="41">
        <f>RawDataGenPO[[#This Row],[Total price]]/RawDataGenPO[[#This Row],[Qty'']]</f>
        <v>1225</v>
      </c>
      <c r="T1958" s="46">
        <v>2450</v>
      </c>
      <c r="U1958" s="16"/>
      <c r="V1958" s="35" t="s">
        <v>150</v>
      </c>
      <c r="W1958" s="146" t="s">
        <v>9</v>
      </c>
      <c r="X1958" s="4" t="s">
        <v>4832</v>
      </c>
      <c r="Y1958" s="14">
        <v>46071</v>
      </c>
      <c r="Z1958" s="112"/>
      <c r="AA1958" s="191">
        <f>IF(RawDataGenPO[[#This Row],[Date Gen PO]]="","",RawDataGenPO[[#This Row],[Date recive bill]]-RawDataGenPO[[#This Row],[Date Gen PO]])</f>
        <v>7</v>
      </c>
      <c r="AB1958" s="192" t="str">
        <f>IF(RawDataGenPO[[#This Row],[GRN-PO date (Day)]]&gt;RawDataGenPO[[#This Row],[Lead time delivery (day)]],"over deliverry","Ontime")</f>
        <v>Ontime</v>
      </c>
      <c r="AC1958" s="195"/>
    </row>
    <row r="1959" spans="1:29" ht="14.25" x14ac:dyDescent="0.25">
      <c r="A1959" s="4">
        <f>ROW()-ROW(RawDataGenPO[[#Headers],[No.]])</f>
        <v>1958</v>
      </c>
      <c r="B1959" s="67" t="s">
        <v>18</v>
      </c>
      <c r="C1959" s="309"/>
      <c r="D1959" s="310"/>
      <c r="E1959" s="310"/>
      <c r="F1959" s="45">
        <v>46063</v>
      </c>
      <c r="G1959" s="4" t="s">
        <v>4782</v>
      </c>
      <c r="H1959" s="4" t="s">
        <v>4824</v>
      </c>
      <c r="I1959" s="155"/>
      <c r="J1959" s="66"/>
      <c r="K1959" s="153"/>
      <c r="L1959" s="4" t="s">
        <v>489</v>
      </c>
      <c r="M1959" s="35" t="s">
        <v>479</v>
      </c>
      <c r="N1959" s="35" t="s">
        <v>22</v>
      </c>
      <c r="O1959" s="3">
        <v>1</v>
      </c>
      <c r="P1959" s="39" t="s">
        <v>2475</v>
      </c>
      <c r="Q1959" s="40">
        <v>1</v>
      </c>
      <c r="R1959" s="4" t="s">
        <v>481</v>
      </c>
      <c r="S1959" s="41">
        <f>RawDataGenPO[[#This Row],[Total price]]/RawDataGenPO[[#This Row],[Qty'']]</f>
        <v>0</v>
      </c>
      <c r="U1959" s="16"/>
      <c r="V1959" s="35" t="s">
        <v>2476</v>
      </c>
      <c r="W1959" s="146" t="s">
        <v>10</v>
      </c>
      <c r="Z1959" s="112"/>
      <c r="AA1959" s="191" t="str">
        <f>IF(RawDataGenPO[[#This Row],[Date Gen PO]]="","",RawDataGenPO[[#This Row],[Date recive bill]]-RawDataGenPO[[#This Row],[Date Gen PO]])</f>
        <v/>
      </c>
      <c r="AB1959" s="192" t="str">
        <f>IF(RawDataGenPO[[#This Row],[GRN-PO date (Day)]]&gt;RawDataGenPO[[#This Row],[Lead time delivery (day)]],"over deliverry","Ontime")</f>
        <v>Ontime</v>
      </c>
      <c r="AC1959" s="195"/>
    </row>
    <row r="1960" spans="1:29" ht="14.25" x14ac:dyDescent="0.25">
      <c r="A1960" s="4">
        <f>ROW()-ROW(RawDataGenPO[[#Headers],[No.]])</f>
        <v>1959</v>
      </c>
      <c r="B1960" s="67" t="s">
        <v>18</v>
      </c>
      <c r="C1960" s="309"/>
      <c r="D1960" s="310"/>
      <c r="E1960" s="310"/>
      <c r="F1960" s="45">
        <v>46064</v>
      </c>
      <c r="G1960" s="4" t="s">
        <v>4783</v>
      </c>
      <c r="H1960" s="4" t="s">
        <v>4825</v>
      </c>
      <c r="I1960" s="155">
        <v>46071</v>
      </c>
      <c r="J1960" s="66"/>
      <c r="K1960" s="153">
        <v>30</v>
      </c>
      <c r="L1960" s="4" t="s">
        <v>193</v>
      </c>
      <c r="M1960" s="35" t="s">
        <v>128</v>
      </c>
      <c r="N1960" s="35" t="s">
        <v>64</v>
      </c>
      <c r="O1960" s="3">
        <v>1</v>
      </c>
      <c r="P1960" s="39" t="s">
        <v>4784</v>
      </c>
      <c r="Q1960" s="40">
        <v>3</v>
      </c>
      <c r="R1960" s="4" t="s">
        <v>221</v>
      </c>
      <c r="S1960" s="41">
        <f>RawDataGenPO[[#This Row],[Total price]]/RawDataGenPO[[#This Row],[Qty'']]</f>
        <v>14500</v>
      </c>
      <c r="T1960" s="46">
        <v>43500</v>
      </c>
      <c r="U1960" s="16"/>
      <c r="V1960" s="35" t="s">
        <v>2689</v>
      </c>
      <c r="W1960" s="146" t="s">
        <v>9</v>
      </c>
      <c r="X1960" s="4" t="s">
        <v>4878</v>
      </c>
      <c r="Y1960" s="14">
        <v>46083</v>
      </c>
      <c r="Z1960" s="112"/>
      <c r="AA1960" s="191">
        <f>IF(RawDataGenPO[[#This Row],[Date Gen PO]]="","",RawDataGenPO[[#This Row],[Date recive bill]]-RawDataGenPO[[#This Row],[Date Gen PO]])</f>
        <v>12</v>
      </c>
      <c r="AB1960" s="192" t="str">
        <f>IF(RawDataGenPO[[#This Row],[GRN-PO date (Day)]]&gt;RawDataGenPO[[#This Row],[Lead time delivery (day)]],"over deliverry","Ontime")</f>
        <v>Ontime</v>
      </c>
      <c r="AC1960" s="195"/>
    </row>
    <row r="1961" spans="1:29" ht="128.25" x14ac:dyDescent="0.25">
      <c r="A1961" s="4">
        <f>ROW()-ROW(RawDataGenPO[[#Headers],[No.]])</f>
        <v>1960</v>
      </c>
      <c r="B1961" s="67" t="s">
        <v>18</v>
      </c>
      <c r="C1961" s="309"/>
      <c r="D1961" s="310"/>
      <c r="E1961" s="310"/>
      <c r="F1961" s="45">
        <v>46064</v>
      </c>
      <c r="G1961" s="4" t="s">
        <v>4785</v>
      </c>
      <c r="H1961" s="4" t="s">
        <v>4826</v>
      </c>
      <c r="I1961" s="155">
        <v>46071</v>
      </c>
      <c r="J1961" s="66"/>
      <c r="K1961" s="153">
        <v>60</v>
      </c>
      <c r="L1961" s="4" t="s">
        <v>193</v>
      </c>
      <c r="M1961" s="35" t="s">
        <v>217</v>
      </c>
      <c r="N1961" s="35" t="s">
        <v>40</v>
      </c>
      <c r="O1961" s="3">
        <v>1</v>
      </c>
      <c r="P1961" s="39" t="s">
        <v>4786</v>
      </c>
      <c r="Q1961" s="40">
        <v>4</v>
      </c>
      <c r="R1961" s="4" t="s">
        <v>2002</v>
      </c>
      <c r="S1961" s="41">
        <f>RawDataGenPO[[#This Row],[Total price]]/RawDataGenPO[[#This Row],[Qty'']]</f>
        <v>8500</v>
      </c>
      <c r="T1961" s="46">
        <v>34000</v>
      </c>
      <c r="U1961" s="16"/>
      <c r="V1961" s="35" t="s">
        <v>2276</v>
      </c>
      <c r="W1961" s="146" t="s">
        <v>9</v>
      </c>
      <c r="X1961" s="4" t="s">
        <v>4949</v>
      </c>
      <c r="Y1961" s="14">
        <v>46091</v>
      </c>
      <c r="Z1961" s="112"/>
      <c r="AA1961" s="191">
        <f>IF(RawDataGenPO[[#This Row],[Date Gen PO]]="","",RawDataGenPO[[#This Row],[Date recive bill]]-RawDataGenPO[[#This Row],[Date Gen PO]])</f>
        <v>20</v>
      </c>
      <c r="AB1961" s="192" t="str">
        <f>IF(RawDataGenPO[[#This Row],[GRN-PO date (Day)]]&gt;RawDataGenPO[[#This Row],[Lead time delivery (day)]],"over deliverry","Ontime")</f>
        <v>Ontime</v>
      </c>
      <c r="AC1961" s="195"/>
    </row>
    <row r="1962" spans="1:29" ht="28.5" x14ac:dyDescent="0.25">
      <c r="A1962" s="4">
        <f>ROW()-ROW(RawDataGenPO[[#Headers],[No.]])</f>
        <v>1961</v>
      </c>
      <c r="B1962" s="67" t="s">
        <v>18</v>
      </c>
      <c r="C1962" s="309"/>
      <c r="D1962" s="310"/>
      <c r="E1962" s="310"/>
      <c r="F1962" s="45">
        <v>46064</v>
      </c>
      <c r="G1962" s="4" t="s">
        <v>4785</v>
      </c>
      <c r="H1962" s="4" t="s">
        <v>4826</v>
      </c>
      <c r="I1962" s="155">
        <v>46071</v>
      </c>
      <c r="J1962" s="66"/>
      <c r="K1962" s="153">
        <v>60</v>
      </c>
      <c r="L1962" s="4" t="s">
        <v>193</v>
      </c>
      <c r="M1962" s="35" t="s">
        <v>217</v>
      </c>
      <c r="N1962" s="35" t="s">
        <v>40</v>
      </c>
      <c r="O1962" s="3">
        <v>2</v>
      </c>
      <c r="P1962" s="39" t="s">
        <v>4787</v>
      </c>
      <c r="Q1962" s="40">
        <v>4</v>
      </c>
      <c r="R1962" s="4" t="s">
        <v>481</v>
      </c>
      <c r="S1962" s="41">
        <f>RawDataGenPO[[#This Row],[Total price]]/RawDataGenPO[[#This Row],[Qty'']]</f>
        <v>4500</v>
      </c>
      <c r="T1962" s="46">
        <v>18000</v>
      </c>
      <c r="U1962" s="16"/>
      <c r="V1962" s="35" t="s">
        <v>2276</v>
      </c>
      <c r="W1962" s="146" t="s">
        <v>9</v>
      </c>
      <c r="X1962" s="4" t="s">
        <v>4949</v>
      </c>
      <c r="Y1962" s="14">
        <v>46091</v>
      </c>
      <c r="Z1962" s="112"/>
      <c r="AA1962" s="191">
        <f>IF(RawDataGenPO[[#This Row],[Date Gen PO]]="","",RawDataGenPO[[#This Row],[Date recive bill]]-RawDataGenPO[[#This Row],[Date Gen PO]])</f>
        <v>20</v>
      </c>
      <c r="AB1962" s="192" t="str">
        <f>IF(RawDataGenPO[[#This Row],[GRN-PO date (Day)]]&gt;RawDataGenPO[[#This Row],[Lead time delivery (day)]],"over deliverry","Ontime")</f>
        <v>Ontime</v>
      </c>
      <c r="AC1962" s="195"/>
    </row>
    <row r="1963" spans="1:29" ht="28.5" x14ac:dyDescent="0.25">
      <c r="A1963" s="4">
        <f>ROW()-ROW(RawDataGenPO[[#Headers],[No.]])</f>
        <v>1962</v>
      </c>
      <c r="B1963" s="67" t="s">
        <v>18</v>
      </c>
      <c r="C1963" s="309"/>
      <c r="D1963" s="310"/>
      <c r="E1963" s="310"/>
      <c r="F1963" s="45">
        <v>46064</v>
      </c>
      <c r="G1963" s="4" t="s">
        <v>4788</v>
      </c>
      <c r="H1963" s="4" t="s">
        <v>4827</v>
      </c>
      <c r="I1963" s="155">
        <v>46069</v>
      </c>
      <c r="J1963" s="66"/>
      <c r="K1963" s="153">
        <v>30</v>
      </c>
      <c r="L1963" s="4" t="s">
        <v>193</v>
      </c>
      <c r="M1963" s="35" t="s">
        <v>128</v>
      </c>
      <c r="N1963" s="35" t="s">
        <v>33</v>
      </c>
      <c r="O1963" s="3">
        <v>1</v>
      </c>
      <c r="P1963" s="39" t="s">
        <v>4789</v>
      </c>
      <c r="Q1963" s="40">
        <v>1</v>
      </c>
      <c r="R1963" s="4" t="s">
        <v>221</v>
      </c>
      <c r="S1963" s="41">
        <f>RawDataGenPO[[#This Row],[Total price]]/RawDataGenPO[[#This Row],[Qty'']]</f>
        <v>3200</v>
      </c>
      <c r="T1963" s="46">
        <v>3200</v>
      </c>
      <c r="U1963" s="16"/>
      <c r="V1963" s="35" t="s">
        <v>4828</v>
      </c>
      <c r="W1963" s="146" t="s">
        <v>9</v>
      </c>
      <c r="X1963" s="4" t="s">
        <v>4831</v>
      </c>
      <c r="Y1963" s="14">
        <v>46070</v>
      </c>
      <c r="Z1963" s="112"/>
      <c r="AA1963" s="191">
        <f>IF(RawDataGenPO[[#This Row],[Date Gen PO]]="","",RawDataGenPO[[#This Row],[Date recive bill]]-RawDataGenPO[[#This Row],[Date Gen PO]])</f>
        <v>1</v>
      </c>
      <c r="AB1963" s="192" t="str">
        <f>IF(RawDataGenPO[[#This Row],[GRN-PO date (Day)]]&gt;RawDataGenPO[[#This Row],[Lead time delivery (day)]],"over deliverry","Ontime")</f>
        <v>Ontime</v>
      </c>
      <c r="AC1963" s="195"/>
    </row>
    <row r="1964" spans="1:29" ht="14.25" x14ac:dyDescent="0.25">
      <c r="A1964" s="4">
        <f>ROW()-ROW(RawDataGenPO[[#Headers],[No.]])</f>
        <v>1963</v>
      </c>
      <c r="B1964" s="67" t="s">
        <v>18</v>
      </c>
      <c r="C1964" s="309"/>
      <c r="D1964" s="310"/>
      <c r="E1964" s="310"/>
      <c r="F1964" s="45">
        <v>46065</v>
      </c>
      <c r="G1964" s="4" t="s">
        <v>4795</v>
      </c>
      <c r="H1964" s="4" t="s">
        <v>4829</v>
      </c>
      <c r="I1964" s="155">
        <v>46071</v>
      </c>
      <c r="J1964" s="66"/>
      <c r="K1964" s="153">
        <v>30</v>
      </c>
      <c r="L1964" s="4" t="s">
        <v>1273</v>
      </c>
      <c r="M1964" s="35" t="s">
        <v>187</v>
      </c>
      <c r="N1964" s="35" t="s">
        <v>28</v>
      </c>
      <c r="O1964" s="3">
        <v>1</v>
      </c>
      <c r="P1964" s="39" t="s">
        <v>4796</v>
      </c>
      <c r="Q1964" s="40">
        <v>20</v>
      </c>
      <c r="R1964" s="4" t="s">
        <v>221</v>
      </c>
      <c r="S1964" s="41">
        <f>RawDataGenPO[[#This Row],[Total price]]/RawDataGenPO[[#This Row],[Qty'']]</f>
        <v>37</v>
      </c>
      <c r="T1964" s="46">
        <v>740</v>
      </c>
      <c r="U1964" s="16"/>
      <c r="V1964" s="35" t="s">
        <v>162</v>
      </c>
      <c r="W1964" s="146" t="s">
        <v>9</v>
      </c>
      <c r="X1964" s="4" t="s">
        <v>4836</v>
      </c>
      <c r="Y1964" s="14">
        <v>46073</v>
      </c>
      <c r="Z1964" s="112"/>
      <c r="AA1964" s="191">
        <f>IF(RawDataGenPO[[#This Row],[Date Gen PO]]="","",RawDataGenPO[[#This Row],[Date recive bill]]-RawDataGenPO[[#This Row],[Date Gen PO]])</f>
        <v>2</v>
      </c>
      <c r="AB1964" s="192" t="str">
        <f>IF(RawDataGenPO[[#This Row],[GRN-PO date (Day)]]&gt;RawDataGenPO[[#This Row],[Lead time delivery (day)]],"over deliverry","Ontime")</f>
        <v>Ontime</v>
      </c>
      <c r="AC1964" s="195"/>
    </row>
    <row r="1965" spans="1:29" ht="14.25" x14ac:dyDescent="0.25">
      <c r="A1965" s="4">
        <f>ROW()-ROW(RawDataGenPO[[#Headers],[No.]])</f>
        <v>1964</v>
      </c>
      <c r="B1965" s="67" t="s">
        <v>18</v>
      </c>
      <c r="C1965" s="309"/>
      <c r="D1965" s="310"/>
      <c r="E1965" s="310"/>
      <c r="F1965" s="45">
        <v>46065</v>
      </c>
      <c r="G1965" s="4" t="s">
        <v>4795</v>
      </c>
      <c r="H1965" s="4" t="s">
        <v>4829</v>
      </c>
      <c r="I1965" s="155">
        <v>46071</v>
      </c>
      <c r="J1965" s="66"/>
      <c r="K1965" s="153">
        <v>30</v>
      </c>
      <c r="L1965" s="4" t="s">
        <v>1273</v>
      </c>
      <c r="M1965" s="35" t="s">
        <v>187</v>
      </c>
      <c r="N1965" s="35" t="s">
        <v>28</v>
      </c>
      <c r="O1965" s="3">
        <v>2</v>
      </c>
      <c r="P1965" s="39" t="s">
        <v>4797</v>
      </c>
      <c r="Q1965" s="40">
        <v>20</v>
      </c>
      <c r="R1965" s="4" t="s">
        <v>221</v>
      </c>
      <c r="S1965" s="41">
        <f>RawDataGenPO[[#This Row],[Total price]]/RawDataGenPO[[#This Row],[Qty'']]</f>
        <v>20</v>
      </c>
      <c r="T1965" s="46">
        <v>400</v>
      </c>
      <c r="U1965" s="16"/>
      <c r="V1965" s="35" t="s">
        <v>162</v>
      </c>
      <c r="W1965" s="146" t="s">
        <v>9</v>
      </c>
      <c r="X1965" s="4" t="s">
        <v>4836</v>
      </c>
      <c r="Y1965" s="14">
        <v>46073</v>
      </c>
      <c r="Z1965" s="112"/>
      <c r="AA1965" s="191">
        <f>IF(RawDataGenPO[[#This Row],[Date Gen PO]]="","",RawDataGenPO[[#This Row],[Date recive bill]]-RawDataGenPO[[#This Row],[Date Gen PO]])</f>
        <v>2</v>
      </c>
      <c r="AB1965" s="192" t="str">
        <f>IF(RawDataGenPO[[#This Row],[GRN-PO date (Day)]]&gt;RawDataGenPO[[#This Row],[Lead time delivery (day)]],"over deliverry","Ontime")</f>
        <v>Ontime</v>
      </c>
      <c r="AC1965" s="195"/>
    </row>
    <row r="1966" spans="1:29" ht="14.25" x14ac:dyDescent="0.25">
      <c r="A1966" s="4">
        <f>ROW()-ROW(RawDataGenPO[[#Headers],[No.]])</f>
        <v>1965</v>
      </c>
      <c r="B1966" s="67" t="s">
        <v>18</v>
      </c>
      <c r="C1966" s="309"/>
      <c r="D1966" s="310"/>
      <c r="E1966" s="310"/>
      <c r="F1966" s="45">
        <v>46065</v>
      </c>
      <c r="G1966" s="4" t="s">
        <v>4795</v>
      </c>
      <c r="H1966" s="4" t="s">
        <v>4829</v>
      </c>
      <c r="I1966" s="155">
        <v>46071</v>
      </c>
      <c r="J1966" s="66"/>
      <c r="K1966" s="153">
        <v>30</v>
      </c>
      <c r="L1966" s="4" t="s">
        <v>1273</v>
      </c>
      <c r="M1966" s="35" t="s">
        <v>187</v>
      </c>
      <c r="N1966" s="35" t="s">
        <v>28</v>
      </c>
      <c r="O1966" s="3">
        <v>3</v>
      </c>
      <c r="P1966" s="39" t="s">
        <v>4798</v>
      </c>
      <c r="Q1966" s="40">
        <v>50</v>
      </c>
      <c r="R1966" s="4" t="s">
        <v>221</v>
      </c>
      <c r="S1966" s="41">
        <f>RawDataGenPO[[#This Row],[Total price]]/RawDataGenPO[[#This Row],[Qty'']]</f>
        <v>19</v>
      </c>
      <c r="T1966" s="46">
        <v>950</v>
      </c>
      <c r="U1966" s="16"/>
      <c r="V1966" s="35" t="s">
        <v>162</v>
      </c>
      <c r="W1966" s="146" t="s">
        <v>9</v>
      </c>
      <c r="X1966" s="4" t="s">
        <v>4836</v>
      </c>
      <c r="Y1966" s="14">
        <v>46073</v>
      </c>
      <c r="Z1966" s="112"/>
      <c r="AA1966" s="191">
        <f>IF(RawDataGenPO[[#This Row],[Date Gen PO]]="","",RawDataGenPO[[#This Row],[Date recive bill]]-RawDataGenPO[[#This Row],[Date Gen PO]])</f>
        <v>2</v>
      </c>
      <c r="AB1966" s="192" t="str">
        <f>IF(RawDataGenPO[[#This Row],[GRN-PO date (Day)]]&gt;RawDataGenPO[[#This Row],[Lead time delivery (day)]],"over deliverry","Ontime")</f>
        <v>Ontime</v>
      </c>
      <c r="AC1966" s="195"/>
    </row>
    <row r="1967" spans="1:29" ht="14.25" x14ac:dyDescent="0.25">
      <c r="A1967" s="4">
        <f>ROW()-ROW(RawDataGenPO[[#Headers],[No.]])</f>
        <v>1966</v>
      </c>
      <c r="B1967" s="67" t="s">
        <v>18</v>
      </c>
      <c r="C1967" s="309"/>
      <c r="D1967" s="310"/>
      <c r="E1967" s="310"/>
      <c r="F1967" s="45">
        <v>46065</v>
      </c>
      <c r="G1967" s="4" t="s">
        <v>4795</v>
      </c>
      <c r="H1967" s="4" t="s">
        <v>4829</v>
      </c>
      <c r="I1967" s="155">
        <v>46071</v>
      </c>
      <c r="J1967" s="66"/>
      <c r="K1967" s="153">
        <v>30</v>
      </c>
      <c r="L1967" s="4" t="s">
        <v>1273</v>
      </c>
      <c r="M1967" s="35" t="s">
        <v>187</v>
      </c>
      <c r="N1967" s="35" t="s">
        <v>28</v>
      </c>
      <c r="O1967" s="3">
        <v>4</v>
      </c>
      <c r="P1967" s="39" t="s">
        <v>4799</v>
      </c>
      <c r="Q1967" s="40">
        <v>100</v>
      </c>
      <c r="R1967" s="4" t="s">
        <v>221</v>
      </c>
      <c r="S1967" s="41">
        <f>RawDataGenPO[[#This Row],[Total price]]/RawDataGenPO[[#This Row],[Qty'']]</f>
        <v>72.25</v>
      </c>
      <c r="T1967" s="46">
        <v>7225</v>
      </c>
      <c r="U1967" s="16"/>
      <c r="V1967" s="35" t="s">
        <v>162</v>
      </c>
      <c r="W1967" s="146" t="s">
        <v>9</v>
      </c>
      <c r="X1967" s="4" t="s">
        <v>4836</v>
      </c>
      <c r="Y1967" s="14">
        <v>46073</v>
      </c>
      <c r="Z1967" s="112"/>
      <c r="AA1967" s="191">
        <f>IF(RawDataGenPO[[#This Row],[Date Gen PO]]="","",RawDataGenPO[[#This Row],[Date recive bill]]-RawDataGenPO[[#This Row],[Date Gen PO]])</f>
        <v>2</v>
      </c>
      <c r="AB1967" s="192" t="str">
        <f>IF(RawDataGenPO[[#This Row],[GRN-PO date (Day)]]&gt;RawDataGenPO[[#This Row],[Lead time delivery (day)]],"over deliverry","Ontime")</f>
        <v>Ontime</v>
      </c>
      <c r="AC1967" s="195"/>
    </row>
    <row r="1968" spans="1:29" ht="14.25" x14ac:dyDescent="0.25">
      <c r="A1968" s="4">
        <f>ROW()-ROW(RawDataGenPO[[#Headers],[No.]])</f>
        <v>1967</v>
      </c>
      <c r="B1968" s="67" t="s">
        <v>18</v>
      </c>
      <c r="C1968" s="309"/>
      <c r="D1968" s="310"/>
      <c r="E1968" s="310"/>
      <c r="F1968" s="45">
        <v>46065</v>
      </c>
      <c r="G1968" s="4" t="s">
        <v>4800</v>
      </c>
      <c r="H1968" s="4" t="s">
        <v>4830</v>
      </c>
      <c r="I1968" s="155">
        <v>46071</v>
      </c>
      <c r="J1968" s="66"/>
      <c r="K1968" s="153">
        <v>60</v>
      </c>
      <c r="L1968" s="4" t="s">
        <v>145</v>
      </c>
      <c r="M1968" s="35" t="s">
        <v>181</v>
      </c>
      <c r="N1968" s="35" t="s">
        <v>24</v>
      </c>
      <c r="O1968" s="3">
        <v>1</v>
      </c>
      <c r="P1968" s="39" t="s">
        <v>4801</v>
      </c>
      <c r="Q1968" s="40">
        <v>2</v>
      </c>
      <c r="R1968" s="4" t="s">
        <v>221</v>
      </c>
      <c r="S1968" s="41">
        <f>RawDataGenPO[[#This Row],[Total price]]/RawDataGenPO[[#This Row],[Qty'']]</f>
        <v>526</v>
      </c>
      <c r="T1968" s="46">
        <v>1052</v>
      </c>
      <c r="U1968" s="16"/>
      <c r="V1968" s="35" t="s">
        <v>406</v>
      </c>
      <c r="W1968" s="146" t="s">
        <v>9</v>
      </c>
      <c r="X1968" s="4" t="s">
        <v>4876</v>
      </c>
      <c r="Y1968" s="14">
        <v>46083</v>
      </c>
      <c r="Z1968" s="112"/>
      <c r="AA1968" s="191">
        <f>IF(RawDataGenPO[[#This Row],[Date Gen PO]]="","",RawDataGenPO[[#This Row],[Date recive bill]]-RawDataGenPO[[#This Row],[Date Gen PO]])</f>
        <v>12</v>
      </c>
      <c r="AB1968" s="192" t="str">
        <f>IF(RawDataGenPO[[#This Row],[GRN-PO date (Day)]]&gt;RawDataGenPO[[#This Row],[Lead time delivery (day)]],"over deliverry","Ontime")</f>
        <v>Ontime</v>
      </c>
      <c r="AC1968" s="195"/>
    </row>
    <row r="1969" spans="1:29" ht="14.25" x14ac:dyDescent="0.25">
      <c r="A1969" s="4">
        <f>ROW()-ROW(RawDataGenPO[[#Headers],[No.]])</f>
        <v>1968</v>
      </c>
      <c r="B1969" s="67" t="s">
        <v>18</v>
      </c>
      <c r="C1969" s="309"/>
      <c r="D1969" s="310"/>
      <c r="E1969" s="310"/>
      <c r="F1969" s="45">
        <v>46065</v>
      </c>
      <c r="G1969" s="4" t="s">
        <v>4800</v>
      </c>
      <c r="H1969" s="4" t="s">
        <v>4830</v>
      </c>
      <c r="I1969" s="155">
        <v>46071</v>
      </c>
      <c r="J1969" s="66"/>
      <c r="K1969" s="153">
        <v>60</v>
      </c>
      <c r="L1969" s="4" t="s">
        <v>145</v>
      </c>
      <c r="M1969" s="35" t="s">
        <v>181</v>
      </c>
      <c r="N1969" s="35" t="s">
        <v>24</v>
      </c>
      <c r="O1969" s="3">
        <v>2</v>
      </c>
      <c r="P1969" s="39" t="s">
        <v>4802</v>
      </c>
      <c r="Q1969" s="40">
        <v>2</v>
      </c>
      <c r="R1969" s="4" t="s">
        <v>221</v>
      </c>
      <c r="S1969" s="41">
        <f>RawDataGenPO[[#This Row],[Total price]]/RawDataGenPO[[#This Row],[Qty'']]</f>
        <v>531</v>
      </c>
      <c r="T1969" s="46">
        <v>1062</v>
      </c>
      <c r="U1969" s="16"/>
      <c r="V1969" s="35" t="s">
        <v>406</v>
      </c>
      <c r="W1969" s="146" t="s">
        <v>9</v>
      </c>
      <c r="X1969" s="4" t="s">
        <v>4876</v>
      </c>
      <c r="Y1969" s="14">
        <v>46083</v>
      </c>
      <c r="Z1969" s="112"/>
      <c r="AA1969" s="191">
        <f>IF(RawDataGenPO[[#This Row],[Date Gen PO]]="","",RawDataGenPO[[#This Row],[Date recive bill]]-RawDataGenPO[[#This Row],[Date Gen PO]])</f>
        <v>12</v>
      </c>
      <c r="AB1969" s="192" t="str">
        <f>IF(RawDataGenPO[[#This Row],[GRN-PO date (Day)]]&gt;RawDataGenPO[[#This Row],[Lead time delivery (day)]],"over deliverry","Ontime")</f>
        <v>Ontime</v>
      </c>
      <c r="AC1969" s="195"/>
    </row>
    <row r="1970" spans="1:29" ht="14.25" x14ac:dyDescent="0.25">
      <c r="A1970" s="4">
        <f>ROW()-ROW(RawDataGenPO[[#Headers],[No.]])</f>
        <v>1969</v>
      </c>
      <c r="B1970" s="67" t="s">
        <v>18</v>
      </c>
      <c r="C1970" s="309"/>
      <c r="D1970" s="310"/>
      <c r="E1970" s="310"/>
      <c r="F1970" s="45">
        <v>46065</v>
      </c>
      <c r="G1970" s="4" t="s">
        <v>4800</v>
      </c>
      <c r="H1970" s="4" t="s">
        <v>4830</v>
      </c>
      <c r="I1970" s="155">
        <v>46071</v>
      </c>
      <c r="J1970" s="66"/>
      <c r="K1970" s="153">
        <v>60</v>
      </c>
      <c r="L1970" s="4" t="s">
        <v>145</v>
      </c>
      <c r="M1970" s="35" t="s">
        <v>181</v>
      </c>
      <c r="N1970" s="35" t="s">
        <v>24</v>
      </c>
      <c r="O1970" s="3">
        <v>3</v>
      </c>
      <c r="P1970" s="39" t="s">
        <v>4803</v>
      </c>
      <c r="Q1970" s="40">
        <v>2</v>
      </c>
      <c r="R1970" s="4" t="s">
        <v>221</v>
      </c>
      <c r="S1970" s="41">
        <f>RawDataGenPO[[#This Row],[Total price]]/RawDataGenPO[[#This Row],[Qty'']]</f>
        <v>563</v>
      </c>
      <c r="T1970" s="46">
        <v>1126</v>
      </c>
      <c r="U1970" s="16"/>
      <c r="V1970" s="35" t="s">
        <v>406</v>
      </c>
      <c r="W1970" s="146" t="s">
        <v>9</v>
      </c>
      <c r="X1970" s="4" t="s">
        <v>4876</v>
      </c>
      <c r="Y1970" s="14">
        <v>46083</v>
      </c>
      <c r="Z1970" s="112"/>
      <c r="AA1970" s="191">
        <f>IF(RawDataGenPO[[#This Row],[Date Gen PO]]="","",RawDataGenPO[[#This Row],[Date recive bill]]-RawDataGenPO[[#This Row],[Date Gen PO]])</f>
        <v>12</v>
      </c>
      <c r="AB1970" s="192" t="str">
        <f>IF(RawDataGenPO[[#This Row],[GRN-PO date (Day)]]&gt;RawDataGenPO[[#This Row],[Lead time delivery (day)]],"over deliverry","Ontime")</f>
        <v>Ontime</v>
      </c>
      <c r="AC1970" s="195"/>
    </row>
    <row r="1971" spans="1:29" ht="14.25" x14ac:dyDescent="0.25">
      <c r="A1971" s="4">
        <f>ROW()-ROW(RawDataGenPO[[#Headers],[No.]])</f>
        <v>1970</v>
      </c>
      <c r="B1971" s="67" t="s">
        <v>18</v>
      </c>
      <c r="C1971" s="309"/>
      <c r="D1971" s="310"/>
      <c r="E1971" s="310"/>
      <c r="F1971" s="45">
        <v>46065</v>
      </c>
      <c r="G1971" s="4" t="s">
        <v>4800</v>
      </c>
      <c r="H1971" s="4" t="s">
        <v>4830</v>
      </c>
      <c r="I1971" s="155">
        <v>46071</v>
      </c>
      <c r="J1971" s="66"/>
      <c r="K1971" s="153">
        <v>60</v>
      </c>
      <c r="L1971" s="4" t="s">
        <v>145</v>
      </c>
      <c r="M1971" s="35" t="s">
        <v>181</v>
      </c>
      <c r="N1971" s="35" t="s">
        <v>24</v>
      </c>
      <c r="O1971" s="3">
        <v>4</v>
      </c>
      <c r="P1971" s="39" t="s">
        <v>4804</v>
      </c>
      <c r="Q1971" s="40">
        <v>2</v>
      </c>
      <c r="R1971" s="4" t="s">
        <v>221</v>
      </c>
      <c r="S1971" s="41">
        <f>RawDataGenPO[[#This Row],[Total price]]/RawDataGenPO[[#This Row],[Qty'']]</f>
        <v>563</v>
      </c>
      <c r="T1971" s="46">
        <v>1126</v>
      </c>
      <c r="U1971" s="16"/>
      <c r="V1971" s="35" t="s">
        <v>406</v>
      </c>
      <c r="W1971" s="146" t="s">
        <v>9</v>
      </c>
      <c r="X1971" s="4" t="s">
        <v>4876</v>
      </c>
      <c r="Y1971" s="14">
        <v>46083</v>
      </c>
      <c r="Z1971" s="112"/>
      <c r="AA1971" s="191">
        <f>IF(RawDataGenPO[[#This Row],[Date Gen PO]]="","",RawDataGenPO[[#This Row],[Date recive bill]]-RawDataGenPO[[#This Row],[Date Gen PO]])</f>
        <v>12</v>
      </c>
      <c r="AB1971" s="192" t="str">
        <f>IF(RawDataGenPO[[#This Row],[GRN-PO date (Day)]]&gt;RawDataGenPO[[#This Row],[Lead time delivery (day)]],"over deliverry","Ontime")</f>
        <v>Ontime</v>
      </c>
      <c r="AC1971" s="195"/>
    </row>
    <row r="1972" spans="1:29" ht="14.25" x14ac:dyDescent="0.25">
      <c r="A1972" s="4">
        <f>ROW()-ROW(RawDataGenPO[[#Headers],[No.]])</f>
        <v>1971</v>
      </c>
      <c r="B1972" s="67" t="s">
        <v>18</v>
      </c>
      <c r="C1972" s="309"/>
      <c r="D1972" s="310"/>
      <c r="E1972" s="310"/>
      <c r="F1972" s="45">
        <v>46065</v>
      </c>
      <c r="G1972" s="4" t="s">
        <v>4800</v>
      </c>
      <c r="H1972" s="4" t="s">
        <v>4830</v>
      </c>
      <c r="I1972" s="155">
        <v>46071</v>
      </c>
      <c r="J1972" s="66"/>
      <c r="K1972" s="153">
        <v>60</v>
      </c>
      <c r="L1972" s="4" t="s">
        <v>145</v>
      </c>
      <c r="M1972" s="35" t="s">
        <v>181</v>
      </c>
      <c r="N1972" s="35" t="s">
        <v>24</v>
      </c>
      <c r="O1972" s="3">
        <v>5</v>
      </c>
      <c r="P1972" s="39" t="s">
        <v>4805</v>
      </c>
      <c r="Q1972" s="40">
        <v>2</v>
      </c>
      <c r="R1972" s="4" t="s">
        <v>221</v>
      </c>
      <c r="S1972" s="41">
        <f>RawDataGenPO[[#This Row],[Total price]]/RawDataGenPO[[#This Row],[Qty'']]</f>
        <v>876</v>
      </c>
      <c r="T1972" s="46">
        <v>1752</v>
      </c>
      <c r="U1972" s="16"/>
      <c r="V1972" s="35" t="s">
        <v>406</v>
      </c>
      <c r="W1972" s="146" t="s">
        <v>9</v>
      </c>
      <c r="X1972" s="4" t="s">
        <v>4876</v>
      </c>
      <c r="Y1972" s="14">
        <v>46083</v>
      </c>
      <c r="Z1972" s="112"/>
      <c r="AA1972" s="191">
        <f>IF(RawDataGenPO[[#This Row],[Date Gen PO]]="","",RawDataGenPO[[#This Row],[Date recive bill]]-RawDataGenPO[[#This Row],[Date Gen PO]])</f>
        <v>12</v>
      </c>
      <c r="AB1972" s="192" t="str">
        <f>IF(RawDataGenPO[[#This Row],[GRN-PO date (Day)]]&gt;RawDataGenPO[[#This Row],[Lead time delivery (day)]],"over deliverry","Ontime")</f>
        <v>Ontime</v>
      </c>
      <c r="AC1972" s="195"/>
    </row>
    <row r="1973" spans="1:29" ht="14.25" x14ac:dyDescent="0.25">
      <c r="A1973" s="4">
        <f>ROW()-ROW(RawDataGenPO[[#Headers],[No.]])</f>
        <v>1972</v>
      </c>
      <c r="B1973" s="67" t="s">
        <v>18</v>
      </c>
      <c r="C1973" s="309"/>
      <c r="D1973" s="310"/>
      <c r="E1973" s="310"/>
      <c r="F1973" s="45">
        <v>46065</v>
      </c>
      <c r="G1973" s="4" t="s">
        <v>4800</v>
      </c>
      <c r="H1973" s="4" t="s">
        <v>4830</v>
      </c>
      <c r="I1973" s="155">
        <v>46071</v>
      </c>
      <c r="J1973" s="66"/>
      <c r="K1973" s="153">
        <v>60</v>
      </c>
      <c r="L1973" s="4" t="s">
        <v>145</v>
      </c>
      <c r="M1973" s="35" t="s">
        <v>181</v>
      </c>
      <c r="N1973" s="35" t="s">
        <v>24</v>
      </c>
      <c r="O1973" s="3">
        <v>6</v>
      </c>
      <c r="P1973" s="39" t="s">
        <v>4806</v>
      </c>
      <c r="Q1973" s="40">
        <v>2</v>
      </c>
      <c r="R1973" s="4" t="s">
        <v>221</v>
      </c>
      <c r="S1973" s="41">
        <f>RawDataGenPO[[#This Row],[Total price]]/RawDataGenPO[[#This Row],[Qty'']]</f>
        <v>935</v>
      </c>
      <c r="T1973" s="46">
        <v>1870</v>
      </c>
      <c r="U1973" s="16"/>
      <c r="V1973" s="35" t="s">
        <v>406</v>
      </c>
      <c r="W1973" s="146" t="s">
        <v>9</v>
      </c>
      <c r="X1973" s="4" t="s">
        <v>4876</v>
      </c>
      <c r="Y1973" s="14">
        <v>46083</v>
      </c>
      <c r="Z1973" s="112"/>
      <c r="AA1973" s="191">
        <f>IF(RawDataGenPO[[#This Row],[Date Gen PO]]="","",RawDataGenPO[[#This Row],[Date recive bill]]-RawDataGenPO[[#This Row],[Date Gen PO]])</f>
        <v>12</v>
      </c>
      <c r="AB1973" s="192" t="str">
        <f>IF(RawDataGenPO[[#This Row],[GRN-PO date (Day)]]&gt;RawDataGenPO[[#This Row],[Lead time delivery (day)]],"over deliverry","Ontime")</f>
        <v>Ontime</v>
      </c>
      <c r="AC1973" s="195"/>
    </row>
    <row r="1974" spans="1:29" ht="14.25" x14ac:dyDescent="0.25">
      <c r="A1974" s="4">
        <f>ROW()-ROW(RawDataGenPO[[#Headers],[No.]])</f>
        <v>1973</v>
      </c>
      <c r="B1974" s="67" t="s">
        <v>18</v>
      </c>
      <c r="C1974" s="309"/>
      <c r="D1974" s="310"/>
      <c r="E1974" s="310"/>
      <c r="F1974" s="45">
        <v>46065</v>
      </c>
      <c r="G1974" s="4" t="s">
        <v>4800</v>
      </c>
      <c r="H1974" s="4" t="s">
        <v>4830</v>
      </c>
      <c r="I1974" s="155">
        <v>46071</v>
      </c>
      <c r="J1974" s="66"/>
      <c r="K1974" s="153">
        <v>60</v>
      </c>
      <c r="L1974" s="4" t="s">
        <v>145</v>
      </c>
      <c r="M1974" s="35" t="s">
        <v>181</v>
      </c>
      <c r="N1974" s="35" t="s">
        <v>24</v>
      </c>
      <c r="O1974" s="3">
        <v>7</v>
      </c>
      <c r="P1974" s="39" t="s">
        <v>4807</v>
      </c>
      <c r="Q1974" s="40">
        <v>2</v>
      </c>
      <c r="R1974" s="4" t="s">
        <v>221</v>
      </c>
      <c r="S1974" s="41">
        <f>RawDataGenPO[[#This Row],[Total price]]/RawDataGenPO[[#This Row],[Qty'']]</f>
        <v>1540</v>
      </c>
      <c r="T1974" s="46">
        <v>3080</v>
      </c>
      <c r="U1974" s="16"/>
      <c r="V1974" s="35" t="s">
        <v>406</v>
      </c>
      <c r="W1974" s="146" t="s">
        <v>9</v>
      </c>
      <c r="X1974" s="4" t="s">
        <v>4876</v>
      </c>
      <c r="Y1974" s="14">
        <v>46083</v>
      </c>
      <c r="Z1974" s="112"/>
      <c r="AA1974" s="191">
        <f>IF(RawDataGenPO[[#This Row],[Date Gen PO]]="","",RawDataGenPO[[#This Row],[Date recive bill]]-RawDataGenPO[[#This Row],[Date Gen PO]])</f>
        <v>12</v>
      </c>
      <c r="AB1974" s="192" t="str">
        <f>IF(RawDataGenPO[[#This Row],[GRN-PO date (Day)]]&gt;RawDataGenPO[[#This Row],[Lead time delivery (day)]],"over deliverry","Ontime")</f>
        <v>Ontime</v>
      </c>
      <c r="AC1974" s="195"/>
    </row>
    <row r="1975" spans="1:29" ht="14.25" x14ac:dyDescent="0.25">
      <c r="A1975" s="4">
        <f>ROW()-ROW(RawDataGenPO[[#Headers],[No.]])</f>
        <v>1974</v>
      </c>
      <c r="B1975" s="67" t="s">
        <v>18</v>
      </c>
      <c r="C1975" s="309"/>
      <c r="D1975" s="310"/>
      <c r="E1975" s="310"/>
      <c r="F1975" s="45">
        <v>46065</v>
      </c>
      <c r="G1975" s="4" t="s">
        <v>4800</v>
      </c>
      <c r="H1975" s="4" t="s">
        <v>4830</v>
      </c>
      <c r="I1975" s="155">
        <v>46071</v>
      </c>
      <c r="J1975" s="66"/>
      <c r="K1975" s="153">
        <v>60</v>
      </c>
      <c r="L1975" s="4" t="s">
        <v>145</v>
      </c>
      <c r="M1975" s="35" t="s">
        <v>181</v>
      </c>
      <c r="N1975" s="35" t="s">
        <v>24</v>
      </c>
      <c r="O1975" s="3">
        <v>8</v>
      </c>
      <c r="P1975" s="39" t="s">
        <v>4808</v>
      </c>
      <c r="Q1975" s="40">
        <v>2</v>
      </c>
      <c r="R1975" s="4" t="s">
        <v>221</v>
      </c>
      <c r="S1975" s="41">
        <f>RawDataGenPO[[#This Row],[Total price]]/RawDataGenPO[[#This Row],[Qty'']]</f>
        <v>2665</v>
      </c>
      <c r="T1975" s="46">
        <v>5330</v>
      </c>
      <c r="U1975" s="16"/>
      <c r="V1975" s="35" t="s">
        <v>406</v>
      </c>
      <c r="W1975" s="146" t="s">
        <v>9</v>
      </c>
      <c r="X1975" s="4" t="s">
        <v>4876</v>
      </c>
      <c r="Y1975" s="14">
        <v>46083</v>
      </c>
      <c r="Z1975" s="112"/>
      <c r="AA1975" s="191">
        <f>IF(RawDataGenPO[[#This Row],[Date Gen PO]]="","",RawDataGenPO[[#This Row],[Date recive bill]]-RawDataGenPO[[#This Row],[Date Gen PO]])</f>
        <v>12</v>
      </c>
      <c r="AB1975" s="192" t="str">
        <f>IF(RawDataGenPO[[#This Row],[GRN-PO date (Day)]]&gt;RawDataGenPO[[#This Row],[Lead time delivery (day)]],"over deliverry","Ontime")</f>
        <v>Ontime</v>
      </c>
      <c r="AC1975" s="195"/>
    </row>
    <row r="1976" spans="1:29" ht="14.25" x14ac:dyDescent="0.25">
      <c r="A1976" s="4">
        <f>ROW()-ROW(RawDataGenPO[[#Headers],[No.]])</f>
        <v>1975</v>
      </c>
      <c r="B1976" s="67" t="s">
        <v>18</v>
      </c>
      <c r="C1976" s="309"/>
      <c r="D1976" s="310"/>
      <c r="E1976" s="310"/>
      <c r="F1976" s="45">
        <v>46065</v>
      </c>
      <c r="G1976" s="4" t="s">
        <v>4800</v>
      </c>
      <c r="H1976" s="4" t="s">
        <v>4830</v>
      </c>
      <c r="I1976" s="155">
        <v>46071</v>
      </c>
      <c r="J1976" s="66"/>
      <c r="K1976" s="153">
        <v>60</v>
      </c>
      <c r="L1976" s="4" t="s">
        <v>145</v>
      </c>
      <c r="M1976" s="35" t="s">
        <v>181</v>
      </c>
      <c r="N1976" s="35" t="s">
        <v>24</v>
      </c>
      <c r="O1976" s="3">
        <v>9</v>
      </c>
      <c r="P1976" s="39" t="s">
        <v>4809</v>
      </c>
      <c r="Q1976" s="40">
        <v>2</v>
      </c>
      <c r="R1976" s="4" t="s">
        <v>221</v>
      </c>
      <c r="S1976" s="41">
        <f>RawDataGenPO[[#This Row],[Total price]]/RawDataGenPO[[#This Row],[Qty'']]</f>
        <v>2967</v>
      </c>
      <c r="T1976" s="46">
        <v>5934</v>
      </c>
      <c r="U1976" s="16"/>
      <c r="V1976" s="35" t="s">
        <v>406</v>
      </c>
      <c r="W1976" s="146" t="s">
        <v>9</v>
      </c>
      <c r="X1976" s="4" t="s">
        <v>4876</v>
      </c>
      <c r="Y1976" s="14">
        <v>46083</v>
      </c>
      <c r="Z1976" s="112"/>
      <c r="AA1976" s="191">
        <f>IF(RawDataGenPO[[#This Row],[Date Gen PO]]="","",RawDataGenPO[[#This Row],[Date recive bill]]-RawDataGenPO[[#This Row],[Date Gen PO]])</f>
        <v>12</v>
      </c>
      <c r="AB1976" s="192" t="str">
        <f>IF(RawDataGenPO[[#This Row],[GRN-PO date (Day)]]&gt;RawDataGenPO[[#This Row],[Lead time delivery (day)]],"over deliverry","Ontime")</f>
        <v>Ontime</v>
      </c>
      <c r="AC1976" s="195"/>
    </row>
    <row r="1977" spans="1:29" ht="14.25" x14ac:dyDescent="0.25">
      <c r="A1977" s="4">
        <f>ROW()-ROW(RawDataGenPO[[#Headers],[No.]])</f>
        <v>1976</v>
      </c>
      <c r="B1977" s="67" t="s">
        <v>18</v>
      </c>
      <c r="C1977" s="309"/>
      <c r="D1977" s="310"/>
      <c r="E1977" s="310"/>
      <c r="F1977" s="45">
        <v>46070</v>
      </c>
      <c r="G1977" s="4" t="s">
        <v>4818</v>
      </c>
      <c r="H1977" s="126" t="s">
        <v>4987</v>
      </c>
      <c r="I1977" s="155">
        <v>46080</v>
      </c>
      <c r="J1977" s="66"/>
      <c r="K1977" s="153">
        <v>60</v>
      </c>
      <c r="L1977" s="4" t="s">
        <v>145</v>
      </c>
      <c r="M1977" s="35" t="s">
        <v>181</v>
      </c>
      <c r="N1977" s="35" t="s">
        <v>24</v>
      </c>
      <c r="O1977" s="3">
        <v>1</v>
      </c>
      <c r="P1977" s="39" t="s">
        <v>4819</v>
      </c>
      <c r="Q1977" s="40">
        <v>3</v>
      </c>
      <c r="R1977" s="4" t="s">
        <v>221</v>
      </c>
      <c r="S1977" s="41">
        <f>RawDataGenPO[[#This Row],[Total price]]/RawDataGenPO[[#This Row],[Qty'']]</f>
        <v>6970</v>
      </c>
      <c r="T1977" s="46">
        <v>20910</v>
      </c>
      <c r="U1977" s="16"/>
      <c r="V1977" s="35" t="s">
        <v>4989</v>
      </c>
      <c r="W1977" s="146" t="s">
        <v>9</v>
      </c>
      <c r="X1977" s="4" t="s">
        <v>4988</v>
      </c>
      <c r="Y1977" s="14">
        <v>46100</v>
      </c>
      <c r="Z1977" s="112"/>
      <c r="AA1977" s="191">
        <f>IF(RawDataGenPO[[#This Row],[Date Gen PO]]="","",RawDataGenPO[[#This Row],[Date recive bill]]-RawDataGenPO[[#This Row],[Date Gen PO]])</f>
        <v>20</v>
      </c>
      <c r="AB1977" s="192" t="str">
        <f>IF(RawDataGenPO[[#This Row],[GRN-PO date (Day)]]&gt;RawDataGenPO[[#This Row],[Lead time delivery (day)]],"over deliverry","Ontime")</f>
        <v>Ontime</v>
      </c>
      <c r="AC1977" s="195"/>
    </row>
    <row r="1978" spans="1:29" ht="28.5" x14ac:dyDescent="0.25">
      <c r="A1978" s="4">
        <f>ROW()-ROW(RawDataGenPO[[#Headers],[No.]])</f>
        <v>1977</v>
      </c>
      <c r="B1978" s="67" t="s">
        <v>18</v>
      </c>
      <c r="C1978" s="309"/>
      <c r="D1978" s="310"/>
      <c r="E1978" s="310"/>
      <c r="F1978" s="45">
        <v>46072</v>
      </c>
      <c r="G1978" s="4" t="s">
        <v>4837</v>
      </c>
      <c r="H1978" s="4" t="s">
        <v>4838</v>
      </c>
      <c r="I1978" s="155">
        <v>46080</v>
      </c>
      <c r="J1978" s="66"/>
      <c r="K1978" s="153">
        <v>30</v>
      </c>
      <c r="L1978" s="4" t="s">
        <v>193</v>
      </c>
      <c r="M1978" s="35" t="s">
        <v>128</v>
      </c>
      <c r="N1978" s="35" t="s">
        <v>72</v>
      </c>
      <c r="O1978" s="3">
        <v>1</v>
      </c>
      <c r="P1978" s="39" t="s">
        <v>4839</v>
      </c>
      <c r="Q1978" s="40">
        <v>1</v>
      </c>
      <c r="R1978" s="4" t="s">
        <v>481</v>
      </c>
      <c r="S1978" s="41">
        <f>RawDataGenPO[[#This Row],[Total price]]/RawDataGenPO[[#This Row],[Qty'']]</f>
        <v>4400</v>
      </c>
      <c r="T1978" s="46">
        <v>4400</v>
      </c>
      <c r="U1978" s="16"/>
      <c r="V1978" s="35" t="s">
        <v>1033</v>
      </c>
      <c r="W1978" s="146" t="s">
        <v>9</v>
      </c>
      <c r="X1978" s="4" t="s">
        <v>4947</v>
      </c>
      <c r="Y1978" s="14">
        <v>46091</v>
      </c>
      <c r="Z1978" s="112"/>
      <c r="AA1978" s="191">
        <f>IF(RawDataGenPO[[#This Row],[Date Gen PO]]="","",RawDataGenPO[[#This Row],[Date recive bill]]-RawDataGenPO[[#This Row],[Date Gen PO]])</f>
        <v>11</v>
      </c>
      <c r="AB1978" s="192" t="str">
        <f>IF(RawDataGenPO[[#This Row],[GRN-PO date (Day)]]&gt;RawDataGenPO[[#This Row],[Lead time delivery (day)]],"over deliverry","Ontime")</f>
        <v>Ontime</v>
      </c>
      <c r="AC1978" s="195"/>
    </row>
    <row r="1979" spans="1:29" ht="14.25" x14ac:dyDescent="0.25">
      <c r="A1979" s="4">
        <f>ROW()-ROW(RawDataGenPO[[#Headers],[No.]])</f>
        <v>1978</v>
      </c>
      <c r="B1979" s="67" t="s">
        <v>18</v>
      </c>
      <c r="C1979" s="309"/>
      <c r="D1979" s="310"/>
      <c r="E1979" s="310"/>
      <c r="F1979" s="45">
        <v>46076</v>
      </c>
      <c r="G1979" s="4" t="s">
        <v>4840</v>
      </c>
      <c r="H1979" s="4" t="s">
        <v>4841</v>
      </c>
      <c r="I1979" s="155">
        <v>46080</v>
      </c>
      <c r="J1979" s="66"/>
      <c r="K1979" s="153">
        <v>30</v>
      </c>
      <c r="L1979" s="4" t="s">
        <v>153</v>
      </c>
      <c r="M1979" s="35" t="s">
        <v>154</v>
      </c>
      <c r="N1979" s="35" t="s">
        <v>25</v>
      </c>
      <c r="O1979" s="3">
        <v>1</v>
      </c>
      <c r="P1979" s="39" t="s">
        <v>116</v>
      </c>
      <c r="Q1979" s="40">
        <v>25</v>
      </c>
      <c r="R1979" s="4" t="s">
        <v>2227</v>
      </c>
      <c r="S1979" s="41">
        <f>RawDataGenPO[[#This Row],[Total price]]/RawDataGenPO[[#This Row],[Qty'']]</f>
        <v>2930</v>
      </c>
      <c r="T1979" s="46">
        <v>73250</v>
      </c>
      <c r="U1979" s="16"/>
      <c r="V1979" s="35" t="s">
        <v>459</v>
      </c>
      <c r="W1979" s="146" t="s">
        <v>9</v>
      </c>
      <c r="X1979" s="4" t="s">
        <v>4883</v>
      </c>
      <c r="Y1979" s="14">
        <v>46085</v>
      </c>
      <c r="Z1979" s="112"/>
      <c r="AA1979" s="191">
        <f>IF(RawDataGenPO[[#This Row],[Date Gen PO]]="","",RawDataGenPO[[#This Row],[Date recive bill]]-RawDataGenPO[[#This Row],[Date Gen PO]])</f>
        <v>5</v>
      </c>
      <c r="AB1979" s="192" t="str">
        <f>IF(RawDataGenPO[[#This Row],[GRN-PO date (Day)]]&gt;RawDataGenPO[[#This Row],[Lead time delivery (day)]],"over deliverry","Ontime")</f>
        <v>Ontime</v>
      </c>
      <c r="AC1979" s="195"/>
    </row>
    <row r="1980" spans="1:29" ht="14.25" x14ac:dyDescent="0.25">
      <c r="A1980" s="4">
        <f>ROW()-ROW(RawDataGenPO[[#Headers],[No.]])</f>
        <v>1979</v>
      </c>
      <c r="B1980" s="67" t="s">
        <v>18</v>
      </c>
      <c r="C1980" s="309"/>
      <c r="D1980" s="310"/>
      <c r="E1980" s="310"/>
      <c r="F1980" s="45">
        <v>46076</v>
      </c>
      <c r="G1980" s="4" t="s">
        <v>4842</v>
      </c>
      <c r="H1980" s="4" t="s">
        <v>4846</v>
      </c>
      <c r="I1980" s="155">
        <v>46080</v>
      </c>
      <c r="J1980" s="66"/>
      <c r="K1980" s="153">
        <v>60</v>
      </c>
      <c r="L1980" s="4" t="s">
        <v>145</v>
      </c>
      <c r="M1980" s="35" t="s">
        <v>47</v>
      </c>
      <c r="N1980" s="35" t="s">
        <v>48</v>
      </c>
      <c r="O1980" s="3">
        <v>1</v>
      </c>
      <c r="P1980" s="39" t="s">
        <v>4843</v>
      </c>
      <c r="Q1980" s="40">
        <v>6</v>
      </c>
      <c r="R1980" s="4" t="s">
        <v>221</v>
      </c>
      <c r="S1980" s="41">
        <f>RawDataGenPO[[#This Row],[Total price]]/RawDataGenPO[[#This Row],[Qty'']]</f>
        <v>445</v>
      </c>
      <c r="T1980" s="46">
        <v>2670</v>
      </c>
      <c r="U1980" s="16"/>
      <c r="V1980" s="35" t="s">
        <v>358</v>
      </c>
      <c r="W1980" s="146" t="s">
        <v>9</v>
      </c>
      <c r="X1980" s="4" t="s">
        <v>4939</v>
      </c>
      <c r="Y1980" s="14">
        <v>46087</v>
      </c>
      <c r="Z1980" s="112"/>
      <c r="AA1980" s="191">
        <f>IF(RawDataGenPO[[#This Row],[Date Gen PO]]="","",RawDataGenPO[[#This Row],[Date recive bill]]-RawDataGenPO[[#This Row],[Date Gen PO]])</f>
        <v>7</v>
      </c>
      <c r="AB1980" s="192" t="str">
        <f>IF(RawDataGenPO[[#This Row],[GRN-PO date (Day)]]&gt;RawDataGenPO[[#This Row],[Lead time delivery (day)]],"over deliverry","Ontime")</f>
        <v>Ontime</v>
      </c>
      <c r="AC1980" s="195"/>
    </row>
    <row r="1981" spans="1:29" ht="14.25" x14ac:dyDescent="0.25">
      <c r="A1981" s="4">
        <f>ROW()-ROW(RawDataGenPO[[#Headers],[No.]])</f>
        <v>1980</v>
      </c>
      <c r="B1981" s="67" t="s">
        <v>18</v>
      </c>
      <c r="C1981" s="309"/>
      <c r="D1981" s="310"/>
      <c r="E1981" s="310"/>
      <c r="F1981" s="45">
        <v>46076</v>
      </c>
      <c r="G1981" s="4" t="s">
        <v>4842</v>
      </c>
      <c r="H1981" s="4" t="s">
        <v>4846</v>
      </c>
      <c r="I1981" s="155">
        <v>46080</v>
      </c>
      <c r="J1981" s="66"/>
      <c r="K1981" s="153">
        <v>60</v>
      </c>
      <c r="L1981" s="4" t="s">
        <v>145</v>
      </c>
      <c r="M1981" s="35" t="s">
        <v>47</v>
      </c>
      <c r="N1981" s="35" t="s">
        <v>48</v>
      </c>
      <c r="O1981" s="3">
        <v>2</v>
      </c>
      <c r="P1981" s="39" t="s">
        <v>4844</v>
      </c>
      <c r="Q1981" s="40">
        <v>6</v>
      </c>
      <c r="R1981" s="4" t="s">
        <v>221</v>
      </c>
      <c r="S1981" s="41">
        <f>RawDataGenPO[[#This Row],[Total price]]/RawDataGenPO[[#This Row],[Qty'']]</f>
        <v>150</v>
      </c>
      <c r="T1981" s="46">
        <v>900</v>
      </c>
      <c r="U1981" s="16"/>
      <c r="V1981" s="35" t="s">
        <v>358</v>
      </c>
      <c r="W1981" s="146" t="s">
        <v>9</v>
      </c>
      <c r="X1981" s="4" t="s">
        <v>4939</v>
      </c>
      <c r="Y1981" s="14">
        <v>46087</v>
      </c>
      <c r="Z1981" s="112"/>
      <c r="AA1981" s="191">
        <f>IF(RawDataGenPO[[#This Row],[Date Gen PO]]="","",RawDataGenPO[[#This Row],[Date recive bill]]-RawDataGenPO[[#This Row],[Date Gen PO]])</f>
        <v>7</v>
      </c>
      <c r="AB1981" s="192" t="str">
        <f>IF(RawDataGenPO[[#This Row],[GRN-PO date (Day)]]&gt;RawDataGenPO[[#This Row],[Lead time delivery (day)]],"over deliverry","Ontime")</f>
        <v>Ontime</v>
      </c>
      <c r="AC1981" s="195"/>
    </row>
    <row r="1982" spans="1:29" ht="14.25" x14ac:dyDescent="0.25">
      <c r="A1982" s="4">
        <f>ROW()-ROW(RawDataGenPO[[#Headers],[No.]])</f>
        <v>1981</v>
      </c>
      <c r="B1982" s="67" t="s">
        <v>18</v>
      </c>
      <c r="C1982" s="309"/>
      <c r="D1982" s="310"/>
      <c r="E1982" s="310"/>
      <c r="F1982" s="45">
        <v>46076</v>
      </c>
      <c r="G1982" s="4" t="s">
        <v>4842</v>
      </c>
      <c r="H1982" s="4" t="s">
        <v>4846</v>
      </c>
      <c r="I1982" s="155">
        <v>46080</v>
      </c>
      <c r="J1982" s="66"/>
      <c r="K1982" s="153">
        <v>60</v>
      </c>
      <c r="L1982" s="4" t="s">
        <v>145</v>
      </c>
      <c r="M1982" s="35" t="s">
        <v>47</v>
      </c>
      <c r="N1982" s="35" t="s">
        <v>48</v>
      </c>
      <c r="O1982" s="3">
        <v>3</v>
      </c>
      <c r="P1982" s="39" t="s">
        <v>4845</v>
      </c>
      <c r="Q1982" s="40">
        <v>6</v>
      </c>
      <c r="R1982" s="4" t="s">
        <v>221</v>
      </c>
      <c r="S1982" s="41">
        <f>RawDataGenPO[[#This Row],[Total price]]/RawDataGenPO[[#This Row],[Qty'']]</f>
        <v>125</v>
      </c>
      <c r="T1982" s="46">
        <v>750</v>
      </c>
      <c r="U1982" s="16"/>
      <c r="V1982" s="35" t="s">
        <v>358</v>
      </c>
      <c r="W1982" s="146" t="s">
        <v>9</v>
      </c>
      <c r="X1982" s="4" t="s">
        <v>4939</v>
      </c>
      <c r="Y1982" s="14">
        <v>46087</v>
      </c>
      <c r="Z1982" s="112"/>
      <c r="AA1982" s="191">
        <f>IF(RawDataGenPO[[#This Row],[Date Gen PO]]="","",RawDataGenPO[[#This Row],[Date recive bill]]-RawDataGenPO[[#This Row],[Date Gen PO]])</f>
        <v>7</v>
      </c>
      <c r="AB1982" s="192" t="str">
        <f>IF(RawDataGenPO[[#This Row],[GRN-PO date (Day)]]&gt;RawDataGenPO[[#This Row],[Lead time delivery (day)]],"over deliverry","Ontime")</f>
        <v>Ontime</v>
      </c>
      <c r="AC1982" s="195"/>
    </row>
    <row r="1983" spans="1:29" ht="14.25" x14ac:dyDescent="0.25">
      <c r="A1983" s="4">
        <f>ROW()-ROW(RawDataGenPO[[#Headers],[No.]])</f>
        <v>1982</v>
      </c>
      <c r="B1983" s="67" t="s">
        <v>18</v>
      </c>
      <c r="C1983" s="309"/>
      <c r="D1983" s="310"/>
      <c r="E1983" s="310"/>
      <c r="F1983" s="45">
        <v>46076</v>
      </c>
      <c r="G1983" s="4" t="s">
        <v>4847</v>
      </c>
      <c r="H1983" s="4" t="s">
        <v>4884</v>
      </c>
      <c r="I1983" s="155">
        <v>46083</v>
      </c>
      <c r="J1983" s="66"/>
      <c r="K1983" s="153">
        <v>60</v>
      </c>
      <c r="L1983" s="4" t="s">
        <v>145</v>
      </c>
      <c r="M1983" s="35" t="s">
        <v>47</v>
      </c>
      <c r="N1983" s="35" t="s">
        <v>48</v>
      </c>
      <c r="O1983" s="3">
        <v>1</v>
      </c>
      <c r="P1983" s="39" t="s">
        <v>4848</v>
      </c>
      <c r="Q1983" s="40">
        <v>8</v>
      </c>
      <c r="R1983" s="4" t="s">
        <v>221</v>
      </c>
      <c r="S1983" s="41">
        <f>RawDataGenPO[[#This Row],[Total price]]/RawDataGenPO[[#This Row],[Qty'']]</f>
        <v>80</v>
      </c>
      <c r="T1983" s="46">
        <v>640</v>
      </c>
      <c r="U1983" s="16"/>
      <c r="V1983" s="35" t="s">
        <v>4885</v>
      </c>
      <c r="W1983" s="146" t="s">
        <v>9</v>
      </c>
      <c r="X1983" s="4" t="s">
        <v>4986</v>
      </c>
      <c r="Y1983" s="14">
        <v>46100</v>
      </c>
      <c r="Z1983" s="112"/>
      <c r="AA1983" s="191">
        <f>IF(RawDataGenPO[[#This Row],[Date Gen PO]]="","",RawDataGenPO[[#This Row],[Date recive bill]]-RawDataGenPO[[#This Row],[Date Gen PO]])</f>
        <v>17</v>
      </c>
      <c r="AB1983" s="192" t="str">
        <f>IF(RawDataGenPO[[#This Row],[GRN-PO date (Day)]]&gt;RawDataGenPO[[#This Row],[Lead time delivery (day)]],"over deliverry","Ontime")</f>
        <v>Ontime</v>
      </c>
      <c r="AC1983" s="195"/>
    </row>
    <row r="1984" spans="1:29" ht="14.25" x14ac:dyDescent="0.25">
      <c r="A1984" s="4">
        <f>ROW()-ROW(RawDataGenPO[[#Headers],[No.]])</f>
        <v>1983</v>
      </c>
      <c r="B1984" s="67" t="s">
        <v>18</v>
      </c>
      <c r="C1984" s="309"/>
      <c r="D1984" s="310"/>
      <c r="E1984" s="310"/>
      <c r="F1984" s="45">
        <v>46076</v>
      </c>
      <c r="G1984" s="4" t="s">
        <v>4847</v>
      </c>
      <c r="H1984" s="4" t="s">
        <v>4884</v>
      </c>
      <c r="I1984" s="155">
        <v>46083</v>
      </c>
      <c r="J1984" s="66"/>
      <c r="K1984" s="153">
        <v>60</v>
      </c>
      <c r="L1984" s="4" t="s">
        <v>145</v>
      </c>
      <c r="M1984" s="35" t="s">
        <v>47</v>
      </c>
      <c r="N1984" s="35" t="s">
        <v>48</v>
      </c>
      <c r="O1984" s="3">
        <v>2</v>
      </c>
      <c r="P1984" s="39" t="s">
        <v>4849</v>
      </c>
      <c r="Q1984" s="40">
        <v>80</v>
      </c>
      <c r="R1984" s="4" t="s">
        <v>221</v>
      </c>
      <c r="S1984" s="41">
        <f>RawDataGenPO[[#This Row],[Total price]]/RawDataGenPO[[#This Row],[Qty'']]</f>
        <v>15</v>
      </c>
      <c r="T1984" s="46">
        <v>1200</v>
      </c>
      <c r="U1984" s="16"/>
      <c r="V1984" s="35" t="s">
        <v>4885</v>
      </c>
      <c r="W1984" s="146" t="s">
        <v>9</v>
      </c>
      <c r="X1984" s="4" t="s">
        <v>4986</v>
      </c>
      <c r="Y1984" s="14">
        <v>46100</v>
      </c>
      <c r="Z1984" s="112"/>
      <c r="AA1984" s="191">
        <f>IF(RawDataGenPO[[#This Row],[Date Gen PO]]="","",RawDataGenPO[[#This Row],[Date recive bill]]-RawDataGenPO[[#This Row],[Date Gen PO]])</f>
        <v>17</v>
      </c>
      <c r="AB1984" s="192" t="str">
        <f>IF(RawDataGenPO[[#This Row],[GRN-PO date (Day)]]&gt;RawDataGenPO[[#This Row],[Lead time delivery (day)]],"over deliverry","Ontime")</f>
        <v>Ontime</v>
      </c>
      <c r="AC1984" s="195"/>
    </row>
    <row r="1985" spans="1:29" ht="14.25" x14ac:dyDescent="0.25">
      <c r="A1985" s="4">
        <f>ROW()-ROW(RawDataGenPO[[#Headers],[No.]])</f>
        <v>1984</v>
      </c>
      <c r="B1985" s="67" t="s">
        <v>18</v>
      </c>
      <c r="C1985" s="309"/>
      <c r="D1985" s="310"/>
      <c r="E1985" s="310"/>
      <c r="F1985" s="45">
        <v>46076</v>
      </c>
      <c r="G1985" s="4" t="s">
        <v>4847</v>
      </c>
      <c r="H1985" s="4" t="s">
        <v>4884</v>
      </c>
      <c r="I1985" s="155">
        <v>46083</v>
      </c>
      <c r="J1985" s="66"/>
      <c r="K1985" s="153">
        <v>60</v>
      </c>
      <c r="L1985" s="4" t="s">
        <v>145</v>
      </c>
      <c r="M1985" s="35" t="s">
        <v>47</v>
      </c>
      <c r="N1985" s="35" t="s">
        <v>48</v>
      </c>
      <c r="O1985" s="3">
        <v>3</v>
      </c>
      <c r="P1985" s="39" t="s">
        <v>4850</v>
      </c>
      <c r="Q1985" s="40">
        <v>80</v>
      </c>
      <c r="R1985" s="4" t="s">
        <v>221</v>
      </c>
      <c r="S1985" s="41">
        <f>RawDataGenPO[[#This Row],[Total price]]/RawDataGenPO[[#This Row],[Qty'']]</f>
        <v>11</v>
      </c>
      <c r="T1985" s="46">
        <v>880</v>
      </c>
      <c r="U1985" s="16"/>
      <c r="V1985" s="35" t="s">
        <v>4885</v>
      </c>
      <c r="W1985" s="146" t="s">
        <v>9</v>
      </c>
      <c r="X1985" s="4" t="s">
        <v>4986</v>
      </c>
      <c r="Y1985" s="14">
        <v>46100</v>
      </c>
      <c r="Z1985" s="112"/>
      <c r="AA1985" s="191">
        <f>IF(RawDataGenPO[[#This Row],[Date Gen PO]]="","",RawDataGenPO[[#This Row],[Date recive bill]]-RawDataGenPO[[#This Row],[Date Gen PO]])</f>
        <v>17</v>
      </c>
      <c r="AB1985" s="192" t="str">
        <f>IF(RawDataGenPO[[#This Row],[GRN-PO date (Day)]]&gt;RawDataGenPO[[#This Row],[Lead time delivery (day)]],"over deliverry","Ontime")</f>
        <v>Ontime</v>
      </c>
      <c r="AC1985" s="195"/>
    </row>
    <row r="1986" spans="1:29" ht="14.25" x14ac:dyDescent="0.25">
      <c r="A1986" s="4">
        <f>ROW()-ROW(RawDataGenPO[[#Headers],[No.]])</f>
        <v>1985</v>
      </c>
      <c r="B1986" s="67" t="s">
        <v>18</v>
      </c>
      <c r="C1986" s="309"/>
      <c r="D1986" s="310"/>
      <c r="E1986" s="310"/>
      <c r="F1986" s="45">
        <v>46076</v>
      </c>
      <c r="G1986" s="4" t="s">
        <v>4847</v>
      </c>
      <c r="H1986" s="4" t="s">
        <v>4884</v>
      </c>
      <c r="I1986" s="155">
        <v>46083</v>
      </c>
      <c r="J1986" s="66"/>
      <c r="K1986" s="153">
        <v>60</v>
      </c>
      <c r="L1986" s="4" t="s">
        <v>145</v>
      </c>
      <c r="M1986" s="35" t="s">
        <v>47</v>
      </c>
      <c r="N1986" s="35" t="s">
        <v>48</v>
      </c>
      <c r="O1986" s="3">
        <v>4</v>
      </c>
      <c r="P1986" s="39" t="s">
        <v>4851</v>
      </c>
      <c r="Q1986" s="40">
        <v>8</v>
      </c>
      <c r="R1986" s="4" t="s">
        <v>221</v>
      </c>
      <c r="S1986" s="41">
        <f>RawDataGenPO[[#This Row],[Total price]]/RawDataGenPO[[#This Row],[Qty'']]</f>
        <v>30</v>
      </c>
      <c r="T1986" s="46">
        <v>240</v>
      </c>
      <c r="U1986" s="16"/>
      <c r="V1986" s="35" t="s">
        <v>4885</v>
      </c>
      <c r="W1986" s="146" t="s">
        <v>9</v>
      </c>
      <c r="X1986" s="4" t="s">
        <v>4986</v>
      </c>
      <c r="Y1986" s="14">
        <v>46100</v>
      </c>
      <c r="Z1986" s="112"/>
      <c r="AA1986" s="191">
        <f>IF(RawDataGenPO[[#This Row],[Date Gen PO]]="","",RawDataGenPO[[#This Row],[Date recive bill]]-RawDataGenPO[[#This Row],[Date Gen PO]])</f>
        <v>17</v>
      </c>
      <c r="AB1986" s="192" t="str">
        <f>IF(RawDataGenPO[[#This Row],[GRN-PO date (Day)]]&gt;RawDataGenPO[[#This Row],[Lead time delivery (day)]],"over deliverry","Ontime")</f>
        <v>Ontime</v>
      </c>
      <c r="AC1986" s="195"/>
    </row>
    <row r="1987" spans="1:29" ht="14.25" x14ac:dyDescent="0.25">
      <c r="A1987" s="4">
        <f>ROW()-ROW(RawDataGenPO[[#Headers],[No.]])</f>
        <v>1986</v>
      </c>
      <c r="B1987" s="67" t="s">
        <v>18</v>
      </c>
      <c r="C1987" s="309"/>
      <c r="D1987" s="310"/>
      <c r="E1987" s="310"/>
      <c r="F1987" s="45">
        <v>46076</v>
      </c>
      <c r="G1987" s="4" t="s">
        <v>4847</v>
      </c>
      <c r="H1987" s="4" t="s">
        <v>4884</v>
      </c>
      <c r="I1987" s="155">
        <v>46083</v>
      </c>
      <c r="J1987" s="66"/>
      <c r="K1987" s="153">
        <v>60</v>
      </c>
      <c r="L1987" s="4" t="s">
        <v>145</v>
      </c>
      <c r="M1987" s="35" t="s">
        <v>47</v>
      </c>
      <c r="N1987" s="35" t="s">
        <v>48</v>
      </c>
      <c r="O1987" s="3">
        <v>5</v>
      </c>
      <c r="P1987" s="39" t="s">
        <v>4852</v>
      </c>
      <c r="Q1987" s="40">
        <v>8</v>
      </c>
      <c r="R1987" s="4" t="s">
        <v>221</v>
      </c>
      <c r="S1987" s="41">
        <f>RawDataGenPO[[#This Row],[Total price]]/RawDataGenPO[[#This Row],[Qty'']]</f>
        <v>80</v>
      </c>
      <c r="T1987" s="46">
        <v>640</v>
      </c>
      <c r="U1987" s="16"/>
      <c r="V1987" s="35" t="s">
        <v>4885</v>
      </c>
      <c r="W1987" s="146" t="s">
        <v>9</v>
      </c>
      <c r="X1987" s="4" t="s">
        <v>4986</v>
      </c>
      <c r="Y1987" s="14">
        <v>46100</v>
      </c>
      <c r="Z1987" s="112"/>
      <c r="AA1987" s="191">
        <f>IF(RawDataGenPO[[#This Row],[Date Gen PO]]="","",RawDataGenPO[[#This Row],[Date recive bill]]-RawDataGenPO[[#This Row],[Date Gen PO]])</f>
        <v>17</v>
      </c>
      <c r="AB1987" s="192" t="str">
        <f>IF(RawDataGenPO[[#This Row],[GRN-PO date (Day)]]&gt;RawDataGenPO[[#This Row],[Lead time delivery (day)]],"over deliverry","Ontime")</f>
        <v>Ontime</v>
      </c>
      <c r="AC1987" s="195"/>
    </row>
    <row r="1988" spans="1:29" ht="14.25" x14ac:dyDescent="0.25">
      <c r="A1988" s="4">
        <f>ROW()-ROW(RawDataGenPO[[#Headers],[No.]])</f>
        <v>1987</v>
      </c>
      <c r="B1988" s="67" t="s">
        <v>18</v>
      </c>
      <c r="C1988" s="309"/>
      <c r="D1988" s="310"/>
      <c r="E1988" s="310"/>
      <c r="F1988" s="45">
        <v>46076</v>
      </c>
      <c r="G1988" s="4" t="s">
        <v>4847</v>
      </c>
      <c r="H1988" s="4" t="s">
        <v>4884</v>
      </c>
      <c r="I1988" s="155">
        <v>46083</v>
      </c>
      <c r="J1988" s="66"/>
      <c r="K1988" s="153">
        <v>60</v>
      </c>
      <c r="L1988" s="4" t="s">
        <v>145</v>
      </c>
      <c r="M1988" s="35" t="s">
        <v>47</v>
      </c>
      <c r="N1988" s="35" t="s">
        <v>48</v>
      </c>
      <c r="O1988" s="3">
        <v>6</v>
      </c>
      <c r="P1988" s="39" t="s">
        <v>4853</v>
      </c>
      <c r="Q1988" s="40">
        <v>8</v>
      </c>
      <c r="R1988" s="4" t="s">
        <v>221</v>
      </c>
      <c r="S1988" s="41">
        <f>RawDataGenPO[[#This Row],[Total price]]/RawDataGenPO[[#This Row],[Qty'']]</f>
        <v>120</v>
      </c>
      <c r="T1988" s="46">
        <v>960</v>
      </c>
      <c r="U1988" s="16"/>
      <c r="V1988" s="35" t="s">
        <v>4885</v>
      </c>
      <c r="W1988" s="146" t="s">
        <v>9</v>
      </c>
      <c r="X1988" s="4" t="s">
        <v>4986</v>
      </c>
      <c r="Y1988" s="14">
        <v>46100</v>
      </c>
      <c r="Z1988" s="112"/>
      <c r="AA1988" s="191">
        <f>IF(RawDataGenPO[[#This Row],[Date Gen PO]]="","",RawDataGenPO[[#This Row],[Date recive bill]]-RawDataGenPO[[#This Row],[Date Gen PO]])</f>
        <v>17</v>
      </c>
      <c r="AB1988" s="192" t="str">
        <f>IF(RawDataGenPO[[#This Row],[GRN-PO date (Day)]]&gt;RawDataGenPO[[#This Row],[Lead time delivery (day)]],"over deliverry","Ontime")</f>
        <v>Ontime</v>
      </c>
      <c r="AC1988" s="195"/>
    </row>
    <row r="1989" spans="1:29" ht="14.25" x14ac:dyDescent="0.25">
      <c r="A1989" s="4">
        <f>ROW()-ROW(RawDataGenPO[[#Headers],[No.]])</f>
        <v>1988</v>
      </c>
      <c r="B1989" s="67" t="s">
        <v>18</v>
      </c>
      <c r="C1989" s="309"/>
      <c r="D1989" s="310"/>
      <c r="E1989" s="310"/>
      <c r="F1989" s="45">
        <v>46076</v>
      </c>
      <c r="G1989" s="4" t="s">
        <v>4847</v>
      </c>
      <c r="H1989" s="4" t="s">
        <v>4884</v>
      </c>
      <c r="I1989" s="155">
        <v>46083</v>
      </c>
      <c r="J1989" s="66"/>
      <c r="K1989" s="153">
        <v>60</v>
      </c>
      <c r="L1989" s="4" t="s">
        <v>145</v>
      </c>
      <c r="M1989" s="35" t="s">
        <v>47</v>
      </c>
      <c r="N1989" s="35" t="s">
        <v>48</v>
      </c>
      <c r="O1989" s="3">
        <v>7</v>
      </c>
      <c r="P1989" s="39" t="s">
        <v>4854</v>
      </c>
      <c r="Q1989" s="40">
        <v>80</v>
      </c>
      <c r="R1989" s="4" t="s">
        <v>221</v>
      </c>
      <c r="S1989" s="41">
        <f>RawDataGenPO[[#This Row],[Total price]]/RawDataGenPO[[#This Row],[Qty'']]</f>
        <v>9</v>
      </c>
      <c r="T1989" s="46">
        <v>720</v>
      </c>
      <c r="U1989" s="16"/>
      <c r="V1989" s="35" t="s">
        <v>4885</v>
      </c>
      <c r="W1989" s="146" t="s">
        <v>9</v>
      </c>
      <c r="X1989" s="4" t="s">
        <v>4986</v>
      </c>
      <c r="Y1989" s="14">
        <v>46100</v>
      </c>
      <c r="Z1989" s="112"/>
      <c r="AA1989" s="191">
        <f>IF(RawDataGenPO[[#This Row],[Date Gen PO]]="","",RawDataGenPO[[#This Row],[Date recive bill]]-RawDataGenPO[[#This Row],[Date Gen PO]])</f>
        <v>17</v>
      </c>
      <c r="AB1989" s="192" t="str">
        <f>IF(RawDataGenPO[[#This Row],[GRN-PO date (Day)]]&gt;RawDataGenPO[[#This Row],[Lead time delivery (day)]],"over deliverry","Ontime")</f>
        <v>Ontime</v>
      </c>
      <c r="AC1989" s="195"/>
    </row>
    <row r="1990" spans="1:29" ht="14.25" x14ac:dyDescent="0.25">
      <c r="A1990" s="4">
        <f>ROW()-ROW(RawDataGenPO[[#Headers],[No.]])</f>
        <v>1989</v>
      </c>
      <c r="B1990" s="67" t="s">
        <v>18</v>
      </c>
      <c r="C1990" s="309"/>
      <c r="D1990" s="310"/>
      <c r="E1990" s="310"/>
      <c r="F1990" s="45">
        <v>46076</v>
      </c>
      <c r="G1990" s="4" t="s">
        <v>4847</v>
      </c>
      <c r="H1990" s="4" t="s">
        <v>4884</v>
      </c>
      <c r="I1990" s="155">
        <v>46083</v>
      </c>
      <c r="J1990" s="66"/>
      <c r="K1990" s="153">
        <v>60</v>
      </c>
      <c r="L1990" s="4" t="s">
        <v>145</v>
      </c>
      <c r="M1990" s="35" t="s">
        <v>47</v>
      </c>
      <c r="N1990" s="35" t="s">
        <v>48</v>
      </c>
      <c r="O1990" s="3">
        <v>8</v>
      </c>
      <c r="P1990" s="39" t="s">
        <v>4855</v>
      </c>
      <c r="Q1990" s="40">
        <v>80</v>
      </c>
      <c r="R1990" s="4" t="s">
        <v>221</v>
      </c>
      <c r="S1990" s="41">
        <f>RawDataGenPO[[#This Row],[Total price]]/RawDataGenPO[[#This Row],[Qty'']]</f>
        <v>9</v>
      </c>
      <c r="T1990" s="46">
        <v>720</v>
      </c>
      <c r="U1990" s="16"/>
      <c r="V1990" s="35" t="s">
        <v>4885</v>
      </c>
      <c r="W1990" s="146" t="s">
        <v>9</v>
      </c>
      <c r="X1990" s="4" t="s">
        <v>4986</v>
      </c>
      <c r="Y1990" s="14">
        <v>46100</v>
      </c>
      <c r="Z1990" s="112"/>
      <c r="AA1990" s="191">
        <f>IF(RawDataGenPO[[#This Row],[Date Gen PO]]="","",RawDataGenPO[[#This Row],[Date recive bill]]-RawDataGenPO[[#This Row],[Date Gen PO]])</f>
        <v>17</v>
      </c>
      <c r="AB1990" s="192" t="str">
        <f>IF(RawDataGenPO[[#This Row],[GRN-PO date (Day)]]&gt;RawDataGenPO[[#This Row],[Lead time delivery (day)]],"over deliverry","Ontime")</f>
        <v>Ontime</v>
      </c>
      <c r="AC1990" s="195"/>
    </row>
    <row r="1991" spans="1:29" ht="14.25" x14ac:dyDescent="0.25">
      <c r="A1991" s="4">
        <f>ROW()-ROW(RawDataGenPO[[#Headers],[No.]])</f>
        <v>1990</v>
      </c>
      <c r="B1991" s="67" t="s">
        <v>18</v>
      </c>
      <c r="C1991" s="309"/>
      <c r="D1991" s="310"/>
      <c r="E1991" s="310"/>
      <c r="F1991" s="45">
        <v>46076</v>
      </c>
      <c r="G1991" s="4" t="s">
        <v>4847</v>
      </c>
      <c r="H1991" s="4" t="s">
        <v>4884</v>
      </c>
      <c r="I1991" s="155">
        <v>46083</v>
      </c>
      <c r="J1991" s="66"/>
      <c r="K1991" s="153">
        <v>60</v>
      </c>
      <c r="L1991" s="4" t="s">
        <v>145</v>
      </c>
      <c r="M1991" s="35" t="s">
        <v>47</v>
      </c>
      <c r="N1991" s="35" t="s">
        <v>48</v>
      </c>
      <c r="O1991" s="3">
        <v>9</v>
      </c>
      <c r="P1991" s="39" t="s">
        <v>4856</v>
      </c>
      <c r="Q1991" s="40">
        <v>80</v>
      </c>
      <c r="R1991" s="4" t="s">
        <v>221</v>
      </c>
      <c r="S1991" s="41">
        <f>RawDataGenPO[[#This Row],[Total price]]/RawDataGenPO[[#This Row],[Qty'']]</f>
        <v>9</v>
      </c>
      <c r="T1991" s="46">
        <v>720</v>
      </c>
      <c r="U1991" s="16"/>
      <c r="V1991" s="35" t="s">
        <v>4885</v>
      </c>
      <c r="W1991" s="146" t="s">
        <v>9</v>
      </c>
      <c r="X1991" s="4" t="s">
        <v>4986</v>
      </c>
      <c r="Y1991" s="14">
        <v>46100</v>
      </c>
      <c r="Z1991" s="112"/>
      <c r="AA1991" s="191">
        <f>IF(RawDataGenPO[[#This Row],[Date Gen PO]]="","",RawDataGenPO[[#This Row],[Date recive bill]]-RawDataGenPO[[#This Row],[Date Gen PO]])</f>
        <v>17</v>
      </c>
      <c r="AB1991" s="192" t="str">
        <f>IF(RawDataGenPO[[#This Row],[GRN-PO date (Day)]]&gt;RawDataGenPO[[#This Row],[Lead time delivery (day)]],"over deliverry","Ontime")</f>
        <v>Ontime</v>
      </c>
      <c r="AC1991" s="195"/>
    </row>
    <row r="1992" spans="1:29" ht="14.25" x14ac:dyDescent="0.25">
      <c r="A1992" s="4">
        <f>ROW()-ROW(RawDataGenPO[[#Headers],[No.]])</f>
        <v>1991</v>
      </c>
      <c r="B1992" s="67" t="s">
        <v>18</v>
      </c>
      <c r="C1992" s="309"/>
      <c r="D1992" s="310"/>
      <c r="E1992" s="310"/>
      <c r="F1992" s="45">
        <v>46076</v>
      </c>
      <c r="G1992" s="4" t="s">
        <v>4847</v>
      </c>
      <c r="H1992" s="4" t="s">
        <v>4884</v>
      </c>
      <c r="I1992" s="155">
        <v>46083</v>
      </c>
      <c r="J1992" s="66"/>
      <c r="K1992" s="153">
        <v>60</v>
      </c>
      <c r="L1992" s="4" t="s">
        <v>145</v>
      </c>
      <c r="M1992" s="35" t="s">
        <v>47</v>
      </c>
      <c r="N1992" s="35" t="s">
        <v>48</v>
      </c>
      <c r="O1992" s="3">
        <v>10</v>
      </c>
      <c r="P1992" s="39" t="s">
        <v>4857</v>
      </c>
      <c r="Q1992" s="40">
        <v>80</v>
      </c>
      <c r="R1992" s="4" t="s">
        <v>221</v>
      </c>
      <c r="S1992" s="41">
        <f>RawDataGenPO[[#This Row],[Total price]]/RawDataGenPO[[#This Row],[Qty'']]</f>
        <v>9</v>
      </c>
      <c r="T1992" s="46">
        <v>720</v>
      </c>
      <c r="U1992" s="16"/>
      <c r="V1992" s="35" t="s">
        <v>4885</v>
      </c>
      <c r="W1992" s="146" t="s">
        <v>9</v>
      </c>
      <c r="X1992" s="4" t="s">
        <v>4986</v>
      </c>
      <c r="Y1992" s="14">
        <v>46100</v>
      </c>
      <c r="Z1992" s="112"/>
      <c r="AA1992" s="191">
        <f>IF(RawDataGenPO[[#This Row],[Date Gen PO]]="","",RawDataGenPO[[#This Row],[Date recive bill]]-RawDataGenPO[[#This Row],[Date Gen PO]])</f>
        <v>17</v>
      </c>
      <c r="AB1992" s="192" t="str">
        <f>IF(RawDataGenPO[[#This Row],[GRN-PO date (Day)]]&gt;RawDataGenPO[[#This Row],[Lead time delivery (day)]],"over deliverry","Ontime")</f>
        <v>Ontime</v>
      </c>
      <c r="AC1992" s="195"/>
    </row>
    <row r="1993" spans="1:29" ht="14.25" x14ac:dyDescent="0.25">
      <c r="A1993" s="4">
        <f>ROW()-ROW(RawDataGenPO[[#Headers],[No.]])</f>
        <v>1992</v>
      </c>
      <c r="B1993" s="67" t="s">
        <v>18</v>
      </c>
      <c r="C1993" s="309"/>
      <c r="D1993" s="310"/>
      <c r="E1993" s="310"/>
      <c r="F1993" s="45">
        <v>46076</v>
      </c>
      <c r="G1993" s="4" t="s">
        <v>4847</v>
      </c>
      <c r="H1993" s="4" t="s">
        <v>4884</v>
      </c>
      <c r="I1993" s="155">
        <v>46083</v>
      </c>
      <c r="J1993" s="66"/>
      <c r="K1993" s="153">
        <v>60</v>
      </c>
      <c r="L1993" s="4" t="s">
        <v>145</v>
      </c>
      <c r="M1993" s="35" t="s">
        <v>47</v>
      </c>
      <c r="N1993" s="35" t="s">
        <v>48</v>
      </c>
      <c r="O1993" s="3">
        <v>11</v>
      </c>
      <c r="P1993" s="39" t="s">
        <v>4858</v>
      </c>
      <c r="Q1993" s="40">
        <v>80</v>
      </c>
      <c r="R1993" s="4" t="s">
        <v>221</v>
      </c>
      <c r="S1993" s="41">
        <f>RawDataGenPO[[#This Row],[Total price]]/RawDataGenPO[[#This Row],[Qty'']]</f>
        <v>13</v>
      </c>
      <c r="T1993" s="46">
        <v>1040</v>
      </c>
      <c r="U1993" s="16"/>
      <c r="V1993" s="35" t="s">
        <v>4885</v>
      </c>
      <c r="W1993" s="146" t="s">
        <v>9</v>
      </c>
      <c r="X1993" s="4" t="s">
        <v>4986</v>
      </c>
      <c r="Y1993" s="14">
        <v>46100</v>
      </c>
      <c r="Z1993" s="112"/>
      <c r="AA1993" s="191">
        <f>IF(RawDataGenPO[[#This Row],[Date Gen PO]]="","",RawDataGenPO[[#This Row],[Date recive bill]]-RawDataGenPO[[#This Row],[Date Gen PO]])</f>
        <v>17</v>
      </c>
      <c r="AB1993" s="192" t="str">
        <f>IF(RawDataGenPO[[#This Row],[GRN-PO date (Day)]]&gt;RawDataGenPO[[#This Row],[Lead time delivery (day)]],"over deliverry","Ontime")</f>
        <v>Ontime</v>
      </c>
      <c r="AC1993" s="195"/>
    </row>
    <row r="1994" spans="1:29" ht="14.25" x14ac:dyDescent="0.25">
      <c r="A1994" s="4">
        <f>ROW()-ROW(RawDataGenPO[[#Headers],[No.]])</f>
        <v>1993</v>
      </c>
      <c r="B1994" s="67" t="s">
        <v>18</v>
      </c>
      <c r="C1994" s="309"/>
      <c r="D1994" s="310"/>
      <c r="E1994" s="310"/>
      <c r="F1994" s="45">
        <v>46076</v>
      </c>
      <c r="G1994" s="4" t="s">
        <v>4847</v>
      </c>
      <c r="H1994" s="4" t="s">
        <v>4884</v>
      </c>
      <c r="I1994" s="155">
        <v>46083</v>
      </c>
      <c r="J1994" s="66"/>
      <c r="K1994" s="153">
        <v>60</v>
      </c>
      <c r="L1994" s="4" t="s">
        <v>145</v>
      </c>
      <c r="M1994" s="35" t="s">
        <v>47</v>
      </c>
      <c r="N1994" s="35" t="s">
        <v>48</v>
      </c>
      <c r="O1994" s="3">
        <v>12</v>
      </c>
      <c r="P1994" s="39" t="s">
        <v>4859</v>
      </c>
      <c r="Q1994" s="40">
        <v>80</v>
      </c>
      <c r="R1994" s="4" t="s">
        <v>221</v>
      </c>
      <c r="S1994" s="41">
        <f>RawDataGenPO[[#This Row],[Total price]]/RawDataGenPO[[#This Row],[Qty'']]</f>
        <v>16</v>
      </c>
      <c r="T1994" s="46">
        <v>1280</v>
      </c>
      <c r="U1994" s="16"/>
      <c r="V1994" s="35" t="s">
        <v>4885</v>
      </c>
      <c r="W1994" s="146" t="s">
        <v>9</v>
      </c>
      <c r="X1994" s="4" t="s">
        <v>4986</v>
      </c>
      <c r="Y1994" s="14">
        <v>46100</v>
      </c>
      <c r="Z1994" s="112"/>
      <c r="AA1994" s="191">
        <f>IF(RawDataGenPO[[#This Row],[Date Gen PO]]="","",RawDataGenPO[[#This Row],[Date recive bill]]-RawDataGenPO[[#This Row],[Date Gen PO]])</f>
        <v>17</v>
      </c>
      <c r="AB1994" s="192" t="str">
        <f>IF(RawDataGenPO[[#This Row],[GRN-PO date (Day)]]&gt;RawDataGenPO[[#This Row],[Lead time delivery (day)]],"over deliverry","Ontime")</f>
        <v>Ontime</v>
      </c>
      <c r="AC1994" s="195"/>
    </row>
    <row r="1995" spans="1:29" ht="14.25" x14ac:dyDescent="0.25">
      <c r="A1995" s="4">
        <f>ROW()-ROW(RawDataGenPO[[#Headers],[No.]])</f>
        <v>1994</v>
      </c>
      <c r="B1995" s="67" t="s">
        <v>18</v>
      </c>
      <c r="C1995" s="309"/>
      <c r="D1995" s="310"/>
      <c r="E1995" s="310"/>
      <c r="F1995" s="45">
        <v>46076</v>
      </c>
      <c r="G1995" s="4" t="s">
        <v>4847</v>
      </c>
      <c r="H1995" s="4" t="s">
        <v>4884</v>
      </c>
      <c r="I1995" s="155">
        <v>46083</v>
      </c>
      <c r="J1995" s="66"/>
      <c r="K1995" s="153">
        <v>60</v>
      </c>
      <c r="L1995" s="4" t="s">
        <v>145</v>
      </c>
      <c r="M1995" s="35" t="s">
        <v>47</v>
      </c>
      <c r="N1995" s="35" t="s">
        <v>48</v>
      </c>
      <c r="O1995" s="3">
        <v>13</v>
      </c>
      <c r="P1995" s="39" t="s">
        <v>4860</v>
      </c>
      <c r="Q1995" s="40">
        <v>40</v>
      </c>
      <c r="R1995" s="4" t="s">
        <v>221</v>
      </c>
      <c r="S1995" s="41">
        <f>RawDataGenPO[[#This Row],[Total price]]/RawDataGenPO[[#This Row],[Qty'']]</f>
        <v>20</v>
      </c>
      <c r="T1995" s="46">
        <v>800</v>
      </c>
      <c r="U1995" s="16"/>
      <c r="V1995" s="35" t="s">
        <v>4885</v>
      </c>
      <c r="W1995" s="146" t="s">
        <v>9</v>
      </c>
      <c r="X1995" s="4" t="s">
        <v>4986</v>
      </c>
      <c r="Y1995" s="14">
        <v>46100</v>
      </c>
      <c r="Z1995" s="112"/>
      <c r="AA1995" s="191">
        <f>IF(RawDataGenPO[[#This Row],[Date Gen PO]]="","",RawDataGenPO[[#This Row],[Date recive bill]]-RawDataGenPO[[#This Row],[Date Gen PO]])</f>
        <v>17</v>
      </c>
      <c r="AB1995" s="192" t="str">
        <f>IF(RawDataGenPO[[#This Row],[GRN-PO date (Day)]]&gt;RawDataGenPO[[#This Row],[Lead time delivery (day)]],"over deliverry","Ontime")</f>
        <v>Ontime</v>
      </c>
      <c r="AC1995" s="195"/>
    </row>
    <row r="1996" spans="1:29" ht="14.25" x14ac:dyDescent="0.25">
      <c r="A1996" s="4">
        <f>ROW()-ROW(RawDataGenPO[[#Headers],[No.]])</f>
        <v>1995</v>
      </c>
      <c r="B1996" s="67" t="s">
        <v>18</v>
      </c>
      <c r="C1996" s="309"/>
      <c r="D1996" s="310"/>
      <c r="E1996" s="310"/>
      <c r="F1996" s="45">
        <v>46076</v>
      </c>
      <c r="G1996" s="4" t="s">
        <v>4847</v>
      </c>
      <c r="H1996" s="4" t="s">
        <v>4884</v>
      </c>
      <c r="I1996" s="155">
        <v>46083</v>
      </c>
      <c r="J1996" s="66"/>
      <c r="K1996" s="153">
        <v>60</v>
      </c>
      <c r="L1996" s="4" t="s">
        <v>145</v>
      </c>
      <c r="M1996" s="35" t="s">
        <v>47</v>
      </c>
      <c r="N1996" s="35" t="s">
        <v>48</v>
      </c>
      <c r="O1996" s="3">
        <v>14</v>
      </c>
      <c r="P1996" s="39" t="s">
        <v>4861</v>
      </c>
      <c r="Q1996" s="40">
        <v>80</v>
      </c>
      <c r="R1996" s="4" t="s">
        <v>221</v>
      </c>
      <c r="S1996" s="41">
        <f>RawDataGenPO[[#This Row],[Total price]]/RawDataGenPO[[#This Row],[Qty'']]</f>
        <v>22</v>
      </c>
      <c r="T1996" s="46">
        <v>1760</v>
      </c>
      <c r="U1996" s="16"/>
      <c r="V1996" s="35" t="s">
        <v>4885</v>
      </c>
      <c r="W1996" s="146" t="s">
        <v>9</v>
      </c>
      <c r="X1996" s="4" t="s">
        <v>4986</v>
      </c>
      <c r="Y1996" s="14">
        <v>46100</v>
      </c>
      <c r="Z1996" s="112"/>
      <c r="AA1996" s="191">
        <f>IF(RawDataGenPO[[#This Row],[Date Gen PO]]="","",RawDataGenPO[[#This Row],[Date recive bill]]-RawDataGenPO[[#This Row],[Date Gen PO]])</f>
        <v>17</v>
      </c>
      <c r="AB1996" s="192" t="str">
        <f>IF(RawDataGenPO[[#This Row],[GRN-PO date (Day)]]&gt;RawDataGenPO[[#This Row],[Lead time delivery (day)]],"over deliverry","Ontime")</f>
        <v>Ontime</v>
      </c>
      <c r="AC1996" s="195"/>
    </row>
    <row r="1997" spans="1:29" ht="14.25" x14ac:dyDescent="0.25">
      <c r="A1997" s="4">
        <f>ROW()-ROW(RawDataGenPO[[#Headers],[No.]])</f>
        <v>1996</v>
      </c>
      <c r="B1997" s="67" t="s">
        <v>18</v>
      </c>
      <c r="C1997" s="309"/>
      <c r="D1997" s="310"/>
      <c r="E1997" s="310"/>
      <c r="F1997" s="45">
        <v>46076</v>
      </c>
      <c r="G1997" s="4" t="s">
        <v>4847</v>
      </c>
      <c r="H1997" s="4" t="s">
        <v>4884</v>
      </c>
      <c r="I1997" s="155">
        <v>46083</v>
      </c>
      <c r="J1997" s="66"/>
      <c r="K1997" s="153">
        <v>60</v>
      </c>
      <c r="L1997" s="4" t="s">
        <v>145</v>
      </c>
      <c r="M1997" s="35" t="s">
        <v>47</v>
      </c>
      <c r="N1997" s="35" t="s">
        <v>48</v>
      </c>
      <c r="O1997" s="3">
        <v>15</v>
      </c>
      <c r="P1997" s="39" t="s">
        <v>4862</v>
      </c>
      <c r="Q1997" s="40">
        <v>8</v>
      </c>
      <c r="R1997" s="4" t="s">
        <v>221</v>
      </c>
      <c r="S1997" s="41">
        <f>RawDataGenPO[[#This Row],[Total price]]/RawDataGenPO[[#This Row],[Qty'']]</f>
        <v>70</v>
      </c>
      <c r="T1997" s="46">
        <v>560</v>
      </c>
      <c r="U1997" s="16"/>
      <c r="V1997" s="35" t="s">
        <v>4885</v>
      </c>
      <c r="W1997" s="146" t="s">
        <v>9</v>
      </c>
      <c r="X1997" s="4" t="s">
        <v>4986</v>
      </c>
      <c r="Y1997" s="14">
        <v>46100</v>
      </c>
      <c r="Z1997" s="112"/>
      <c r="AA1997" s="191">
        <f>IF(RawDataGenPO[[#This Row],[Date Gen PO]]="","",RawDataGenPO[[#This Row],[Date recive bill]]-RawDataGenPO[[#This Row],[Date Gen PO]])</f>
        <v>17</v>
      </c>
      <c r="AB1997" s="192" t="str">
        <f>IF(RawDataGenPO[[#This Row],[GRN-PO date (Day)]]&gt;RawDataGenPO[[#This Row],[Lead time delivery (day)]],"over deliverry","Ontime")</f>
        <v>Ontime</v>
      </c>
      <c r="AC1997" s="195"/>
    </row>
    <row r="1998" spans="1:29" ht="28.5" x14ac:dyDescent="0.25">
      <c r="A1998" s="4">
        <f>ROW()-ROW(RawDataGenPO[[#Headers],[No.]])</f>
        <v>1997</v>
      </c>
      <c r="B1998" s="67" t="s">
        <v>18</v>
      </c>
      <c r="C1998" s="309"/>
      <c r="D1998" s="310"/>
      <c r="E1998" s="310"/>
      <c r="F1998" s="45">
        <v>46076</v>
      </c>
      <c r="G1998" s="4" t="s">
        <v>4863</v>
      </c>
      <c r="H1998" s="4" t="s">
        <v>4869</v>
      </c>
      <c r="I1998" s="155">
        <v>46080</v>
      </c>
      <c r="J1998" s="66"/>
      <c r="K1998" s="153">
        <v>60</v>
      </c>
      <c r="L1998" s="4" t="s">
        <v>193</v>
      </c>
      <c r="M1998" s="35" t="s">
        <v>128</v>
      </c>
      <c r="N1998" s="35" t="s">
        <v>110</v>
      </c>
      <c r="O1998" s="3">
        <v>1</v>
      </c>
      <c r="P1998" s="39" t="s">
        <v>4864</v>
      </c>
      <c r="Q1998" s="40">
        <v>1</v>
      </c>
      <c r="R1998" s="4" t="s">
        <v>221</v>
      </c>
      <c r="S1998" s="41">
        <f>RawDataGenPO[[#This Row],[Total price]]/RawDataGenPO[[#This Row],[Qty'']]</f>
        <v>13650</v>
      </c>
      <c r="T1998" s="46">
        <v>13650</v>
      </c>
      <c r="U1998" s="16"/>
      <c r="V1998" s="35" t="s">
        <v>587</v>
      </c>
      <c r="W1998" s="146" t="s">
        <v>9</v>
      </c>
      <c r="X1998" s="4" t="s">
        <v>5162</v>
      </c>
      <c r="Y1998" s="14">
        <v>46133</v>
      </c>
      <c r="Z1998" s="112"/>
      <c r="AA1998" s="191">
        <f>IF(RawDataGenPO[[#This Row],[Date Gen PO]]="","",RawDataGenPO[[#This Row],[Date recive bill]]-RawDataGenPO[[#This Row],[Date Gen PO]])</f>
        <v>53</v>
      </c>
      <c r="AB1998" s="192" t="str">
        <f>IF(RawDataGenPO[[#This Row],[GRN-PO date (Day)]]&gt;RawDataGenPO[[#This Row],[Lead time delivery (day)]],"over deliverry","Ontime")</f>
        <v>Ontime</v>
      </c>
      <c r="AC1998" s="195"/>
    </row>
    <row r="1999" spans="1:29" ht="28.5" x14ac:dyDescent="0.25">
      <c r="A1999" s="4">
        <f>ROW()-ROW(RawDataGenPO[[#Headers],[No.]])</f>
        <v>1998</v>
      </c>
      <c r="B1999" s="67" t="s">
        <v>18</v>
      </c>
      <c r="C1999" s="309"/>
      <c r="D1999" s="310"/>
      <c r="E1999" s="310"/>
      <c r="F1999" s="45">
        <v>46076</v>
      </c>
      <c r="G1999" s="4" t="s">
        <v>4863</v>
      </c>
      <c r="H1999" s="4" t="s">
        <v>4869</v>
      </c>
      <c r="I1999" s="155">
        <v>46080</v>
      </c>
      <c r="J1999" s="66"/>
      <c r="K1999" s="153">
        <v>60</v>
      </c>
      <c r="L1999" s="4" t="s">
        <v>193</v>
      </c>
      <c r="M1999" s="35" t="s">
        <v>128</v>
      </c>
      <c r="N1999" s="35" t="s">
        <v>110</v>
      </c>
      <c r="O1999" s="3">
        <v>2</v>
      </c>
      <c r="P1999" s="39" t="s">
        <v>4865</v>
      </c>
      <c r="Q1999" s="40">
        <v>1</v>
      </c>
      <c r="R1999" s="4" t="s">
        <v>221</v>
      </c>
      <c r="S1999" s="41">
        <f>RawDataGenPO[[#This Row],[Total price]]/RawDataGenPO[[#This Row],[Qty'']]</f>
        <v>28660</v>
      </c>
      <c r="T1999" s="46">
        <v>28660</v>
      </c>
      <c r="U1999" s="16"/>
      <c r="V1999" s="35" t="s">
        <v>587</v>
      </c>
      <c r="W1999" s="146" t="s">
        <v>9</v>
      </c>
      <c r="X1999" s="4" t="s">
        <v>5162</v>
      </c>
      <c r="Y1999" s="14">
        <v>46133</v>
      </c>
      <c r="Z1999" s="112"/>
      <c r="AA1999" s="191">
        <f>IF(RawDataGenPO[[#This Row],[Date Gen PO]]="","",RawDataGenPO[[#This Row],[Date recive bill]]-RawDataGenPO[[#This Row],[Date Gen PO]])</f>
        <v>53</v>
      </c>
      <c r="AB1999" s="192" t="str">
        <f>IF(RawDataGenPO[[#This Row],[GRN-PO date (Day)]]&gt;RawDataGenPO[[#This Row],[Lead time delivery (day)]],"over deliverry","Ontime")</f>
        <v>Ontime</v>
      </c>
      <c r="AC1999" s="195"/>
    </row>
    <row r="2000" spans="1:29" ht="14.25" x14ac:dyDescent="0.25">
      <c r="A2000" s="4">
        <f>ROW()-ROW(RawDataGenPO[[#Headers],[No.]])</f>
        <v>1999</v>
      </c>
      <c r="B2000" s="67"/>
      <c r="C2000" s="309"/>
      <c r="D2000" s="310"/>
      <c r="E2000" s="310"/>
      <c r="F2000" s="45">
        <v>46076</v>
      </c>
      <c r="G2000" s="4" t="s">
        <v>4863</v>
      </c>
      <c r="H2000" s="4" t="s">
        <v>4869</v>
      </c>
      <c r="I2000" s="155">
        <v>46080</v>
      </c>
      <c r="J2000" s="66"/>
      <c r="K2000" s="153">
        <v>60</v>
      </c>
      <c r="L2000" s="4" t="s">
        <v>193</v>
      </c>
      <c r="M2000" s="35" t="s">
        <v>128</v>
      </c>
      <c r="N2000" s="35" t="s">
        <v>110</v>
      </c>
      <c r="O2000" s="3">
        <v>3</v>
      </c>
      <c r="P2000" s="39" t="s">
        <v>4866</v>
      </c>
      <c r="Q2000" s="40">
        <v>1</v>
      </c>
      <c r="R2000" s="4" t="s">
        <v>221</v>
      </c>
      <c r="S2000" s="41">
        <f>RawDataGenPO[[#This Row],[Total price]]/RawDataGenPO[[#This Row],[Qty'']]</f>
        <v>15160</v>
      </c>
      <c r="T2000" s="46">
        <v>15160</v>
      </c>
      <c r="U2000" s="16"/>
      <c r="V2000" s="35" t="s">
        <v>587</v>
      </c>
      <c r="W2000" s="146" t="s">
        <v>9</v>
      </c>
      <c r="X2000" s="4" t="s">
        <v>5162</v>
      </c>
      <c r="Y2000" s="14">
        <v>46133</v>
      </c>
      <c r="Z2000" s="112"/>
      <c r="AA2000" s="191">
        <f>IF(RawDataGenPO[[#This Row],[Date Gen PO]]="","",RawDataGenPO[[#This Row],[Date recive bill]]-RawDataGenPO[[#This Row],[Date Gen PO]])</f>
        <v>53</v>
      </c>
      <c r="AB2000" s="192" t="str">
        <f>IF(RawDataGenPO[[#This Row],[GRN-PO date (Day)]]&gt;RawDataGenPO[[#This Row],[Lead time delivery (day)]],"over deliverry","Ontime")</f>
        <v>Ontime</v>
      </c>
      <c r="AC2000" s="195"/>
    </row>
    <row r="2001" spans="1:29" ht="14.25" x14ac:dyDescent="0.25">
      <c r="A2001" s="4">
        <f>ROW()-ROW(RawDataGenPO[[#Headers],[No.]])</f>
        <v>2000</v>
      </c>
      <c r="B2001" s="67" t="s">
        <v>18</v>
      </c>
      <c r="C2001" s="309"/>
      <c r="D2001" s="310"/>
      <c r="E2001" s="310"/>
      <c r="F2001" s="45">
        <v>46076</v>
      </c>
      <c r="G2001" s="4" t="s">
        <v>4863</v>
      </c>
      <c r="H2001" s="4" t="s">
        <v>4869</v>
      </c>
      <c r="I2001" s="155">
        <v>46080</v>
      </c>
      <c r="J2001" s="66"/>
      <c r="K2001" s="153">
        <v>60</v>
      </c>
      <c r="L2001" s="4" t="s">
        <v>193</v>
      </c>
      <c r="M2001" s="35" t="s">
        <v>128</v>
      </c>
      <c r="N2001" s="35" t="s">
        <v>110</v>
      </c>
      <c r="O2001" s="3">
        <v>4</v>
      </c>
      <c r="P2001" s="39" t="s">
        <v>4867</v>
      </c>
      <c r="Q2001" s="40">
        <v>1</v>
      </c>
      <c r="R2001" s="4" t="s">
        <v>221</v>
      </c>
      <c r="S2001" s="41">
        <f>RawDataGenPO[[#This Row],[Total price]]/RawDataGenPO[[#This Row],[Qty'']]</f>
        <v>10830</v>
      </c>
      <c r="T2001" s="46">
        <v>10830</v>
      </c>
      <c r="U2001" s="16"/>
      <c r="V2001" s="35" t="s">
        <v>587</v>
      </c>
      <c r="W2001" s="146" t="s">
        <v>9</v>
      </c>
      <c r="X2001" s="4" t="s">
        <v>5162</v>
      </c>
      <c r="Y2001" s="14">
        <v>46133</v>
      </c>
      <c r="Z2001" s="112"/>
      <c r="AA2001" s="191">
        <f>IF(RawDataGenPO[[#This Row],[Date Gen PO]]="","",RawDataGenPO[[#This Row],[Date recive bill]]-RawDataGenPO[[#This Row],[Date Gen PO]])</f>
        <v>53</v>
      </c>
      <c r="AB2001" s="192" t="str">
        <f>IF(RawDataGenPO[[#This Row],[GRN-PO date (Day)]]&gt;RawDataGenPO[[#This Row],[Lead time delivery (day)]],"over deliverry","Ontime")</f>
        <v>Ontime</v>
      </c>
      <c r="AC2001" s="195"/>
    </row>
    <row r="2002" spans="1:29" ht="14.25" x14ac:dyDescent="0.25">
      <c r="A2002" s="4">
        <f>ROW()-ROW(RawDataGenPO[[#Headers],[No.]])</f>
        <v>2001</v>
      </c>
      <c r="B2002" s="67" t="s">
        <v>18</v>
      </c>
      <c r="C2002" s="309"/>
      <c r="D2002" s="310"/>
      <c r="E2002" s="310"/>
      <c r="F2002" s="45">
        <v>46076</v>
      </c>
      <c r="G2002" s="4" t="s">
        <v>4863</v>
      </c>
      <c r="H2002" s="4" t="s">
        <v>4869</v>
      </c>
      <c r="I2002" s="155">
        <v>46080</v>
      </c>
      <c r="J2002" s="66"/>
      <c r="K2002" s="153">
        <v>60</v>
      </c>
      <c r="L2002" s="4" t="s">
        <v>193</v>
      </c>
      <c r="M2002" s="35" t="s">
        <v>128</v>
      </c>
      <c r="N2002" s="35" t="s">
        <v>110</v>
      </c>
      <c r="O2002" s="3">
        <v>5</v>
      </c>
      <c r="P2002" s="39" t="s">
        <v>4868</v>
      </c>
      <c r="Q2002" s="40">
        <v>1</v>
      </c>
      <c r="R2002" s="4" t="s">
        <v>221</v>
      </c>
      <c r="S2002" s="41">
        <f>RawDataGenPO[[#This Row],[Total price]]/RawDataGenPO[[#This Row],[Qty'']]</f>
        <v>10833</v>
      </c>
      <c r="T2002" s="46">
        <v>10833</v>
      </c>
      <c r="U2002" s="16"/>
      <c r="V2002" s="35" t="s">
        <v>587</v>
      </c>
      <c r="W2002" s="146" t="s">
        <v>9</v>
      </c>
      <c r="X2002" s="4" t="s">
        <v>5162</v>
      </c>
      <c r="Y2002" s="14">
        <v>46133</v>
      </c>
      <c r="Z2002" s="112"/>
      <c r="AA2002" s="191">
        <f>IF(RawDataGenPO[[#This Row],[Date Gen PO]]="","",RawDataGenPO[[#This Row],[Date recive bill]]-RawDataGenPO[[#This Row],[Date Gen PO]])</f>
        <v>53</v>
      </c>
      <c r="AB2002" s="192" t="str">
        <f>IF(RawDataGenPO[[#This Row],[GRN-PO date (Day)]]&gt;RawDataGenPO[[#This Row],[Lead time delivery (day)]],"over deliverry","Ontime")</f>
        <v>Ontime</v>
      </c>
      <c r="AC2002" s="195"/>
    </row>
    <row r="2003" spans="1:29" ht="28.5" x14ac:dyDescent="0.25">
      <c r="A2003" s="4">
        <f>ROW()-ROW(RawDataGenPO[[#Headers],[No.]])</f>
        <v>2002</v>
      </c>
      <c r="B2003" s="67" t="s">
        <v>18</v>
      </c>
      <c r="C2003" s="309"/>
      <c r="D2003" s="310"/>
      <c r="E2003" s="310"/>
      <c r="F2003" s="45">
        <v>46076</v>
      </c>
      <c r="G2003" s="4" t="s">
        <v>4863</v>
      </c>
      <c r="H2003" s="4" t="s">
        <v>4869</v>
      </c>
      <c r="I2003" s="155">
        <v>46080</v>
      </c>
      <c r="J2003" s="66"/>
      <c r="K2003" s="153">
        <v>60</v>
      </c>
      <c r="L2003" s="4" t="s">
        <v>193</v>
      </c>
      <c r="M2003" s="35" t="s">
        <v>128</v>
      </c>
      <c r="N2003" s="35" t="s">
        <v>110</v>
      </c>
      <c r="O2003" s="3">
        <v>6</v>
      </c>
      <c r="P2003" s="39" t="s">
        <v>4864</v>
      </c>
      <c r="Q2003" s="40">
        <v>1</v>
      </c>
      <c r="R2003" s="4" t="s">
        <v>221</v>
      </c>
      <c r="S2003" s="41">
        <f>RawDataGenPO[[#This Row],[Total price]]/RawDataGenPO[[#This Row],[Qty'']]</f>
        <v>28830</v>
      </c>
      <c r="T2003" s="46">
        <v>28830</v>
      </c>
      <c r="U2003" s="16"/>
      <c r="V2003" s="35" t="s">
        <v>587</v>
      </c>
      <c r="W2003" s="146" t="s">
        <v>9</v>
      </c>
      <c r="X2003" s="4" t="s">
        <v>5162</v>
      </c>
      <c r="Y2003" s="14">
        <v>46133</v>
      </c>
      <c r="Z2003" s="112"/>
      <c r="AA2003" s="191">
        <f>IF(RawDataGenPO[[#This Row],[Date Gen PO]]="","",RawDataGenPO[[#This Row],[Date recive bill]]-RawDataGenPO[[#This Row],[Date Gen PO]])</f>
        <v>53</v>
      </c>
      <c r="AB2003" s="192" t="str">
        <f>IF(RawDataGenPO[[#This Row],[GRN-PO date (Day)]]&gt;RawDataGenPO[[#This Row],[Lead time delivery (day)]],"over deliverry","Ontime")</f>
        <v>Ontime</v>
      </c>
      <c r="AC2003" s="195"/>
    </row>
    <row r="2004" spans="1:29" ht="28.5" x14ac:dyDescent="0.25">
      <c r="A2004" s="4">
        <f>ROW()-ROW(RawDataGenPO[[#Headers],[No.]])</f>
        <v>2003</v>
      </c>
      <c r="B2004" s="67" t="s">
        <v>18</v>
      </c>
      <c r="C2004" s="309"/>
      <c r="D2004" s="310"/>
      <c r="E2004" s="310"/>
      <c r="F2004" s="45">
        <v>46076</v>
      </c>
      <c r="G2004" s="4" t="s">
        <v>4863</v>
      </c>
      <c r="H2004" s="4" t="s">
        <v>4869</v>
      </c>
      <c r="I2004" s="155">
        <v>46080</v>
      </c>
      <c r="J2004" s="66"/>
      <c r="K2004" s="153">
        <v>60</v>
      </c>
      <c r="L2004" s="4" t="s">
        <v>193</v>
      </c>
      <c r="M2004" s="35" t="s">
        <v>128</v>
      </c>
      <c r="N2004" s="35" t="s">
        <v>110</v>
      </c>
      <c r="O2004" s="3">
        <v>7</v>
      </c>
      <c r="P2004" s="39" t="s">
        <v>4865</v>
      </c>
      <c r="Q2004" s="40">
        <v>1</v>
      </c>
      <c r="R2004" s="4" t="s">
        <v>221</v>
      </c>
      <c r="S2004" s="41">
        <f>RawDataGenPO[[#This Row],[Total price]]/RawDataGenPO[[#This Row],[Qty'']]</f>
        <v>28660</v>
      </c>
      <c r="T2004" s="46">
        <v>28660</v>
      </c>
      <c r="U2004" s="16"/>
      <c r="V2004" s="35" t="s">
        <v>587</v>
      </c>
      <c r="W2004" s="146" t="s">
        <v>9</v>
      </c>
      <c r="X2004" s="4" t="s">
        <v>5162</v>
      </c>
      <c r="Y2004" s="14">
        <v>46133</v>
      </c>
      <c r="Z2004" s="112"/>
      <c r="AA2004" s="191">
        <f>IF(RawDataGenPO[[#This Row],[Date Gen PO]]="","",RawDataGenPO[[#This Row],[Date recive bill]]-RawDataGenPO[[#This Row],[Date Gen PO]])</f>
        <v>53</v>
      </c>
      <c r="AB2004" s="192" t="str">
        <f>IF(RawDataGenPO[[#This Row],[GRN-PO date (Day)]]&gt;RawDataGenPO[[#This Row],[Lead time delivery (day)]],"over deliverry","Ontime")</f>
        <v>Ontime</v>
      </c>
      <c r="AC2004" s="195"/>
    </row>
    <row r="2005" spans="1:29" ht="14.25" x14ac:dyDescent="0.25">
      <c r="A2005" s="4">
        <f>ROW()-ROW(RawDataGenPO[[#Headers],[No.]])</f>
        <v>2004</v>
      </c>
      <c r="B2005" s="67" t="s">
        <v>18</v>
      </c>
      <c r="C2005" s="309"/>
      <c r="D2005" s="310"/>
      <c r="E2005" s="310"/>
      <c r="F2005" s="45">
        <v>46076</v>
      </c>
      <c r="G2005" s="4" t="s">
        <v>4870</v>
      </c>
      <c r="H2005" s="4" t="s">
        <v>4873</v>
      </c>
      <c r="I2005" s="155">
        <v>46080</v>
      </c>
      <c r="J2005" s="66"/>
      <c r="K2005" s="153">
        <v>60</v>
      </c>
      <c r="L2005" s="4" t="s">
        <v>1273</v>
      </c>
      <c r="M2005" s="35" t="s">
        <v>187</v>
      </c>
      <c r="N2005" s="35" t="s">
        <v>28</v>
      </c>
      <c r="O2005" s="3">
        <v>1</v>
      </c>
      <c r="P2005" s="39" t="s">
        <v>4871</v>
      </c>
      <c r="Q2005" s="40">
        <v>3</v>
      </c>
      <c r="R2005" s="4" t="s">
        <v>221</v>
      </c>
      <c r="S2005" s="41">
        <f>RawDataGenPO[[#This Row],[Total price]]/RawDataGenPO[[#This Row],[Qty'']]</f>
        <v>3400</v>
      </c>
      <c r="T2005" s="46">
        <v>10200</v>
      </c>
      <c r="U2005" s="16"/>
      <c r="V2005" s="35" t="s">
        <v>542</v>
      </c>
      <c r="W2005" s="146" t="s">
        <v>9</v>
      </c>
      <c r="X2005" s="4" t="s">
        <v>4938</v>
      </c>
      <c r="Y2005" s="14">
        <v>46087</v>
      </c>
      <c r="Z2005" s="112"/>
      <c r="AA2005" s="191">
        <f>IF(RawDataGenPO[[#This Row],[Date Gen PO]]="","",RawDataGenPO[[#This Row],[Date recive bill]]-RawDataGenPO[[#This Row],[Date Gen PO]])</f>
        <v>7</v>
      </c>
      <c r="AB2005" s="192" t="str">
        <f>IF(RawDataGenPO[[#This Row],[GRN-PO date (Day)]]&gt;RawDataGenPO[[#This Row],[Lead time delivery (day)]],"over deliverry","Ontime")</f>
        <v>Ontime</v>
      </c>
      <c r="AC2005" s="195"/>
    </row>
    <row r="2006" spans="1:29" ht="14.25" x14ac:dyDescent="0.25">
      <c r="A2006" s="4">
        <f>ROW()-ROW(RawDataGenPO[[#Headers],[No.]])</f>
        <v>2005</v>
      </c>
      <c r="B2006" s="67" t="s">
        <v>18</v>
      </c>
      <c r="C2006" s="309"/>
      <c r="D2006" s="310"/>
      <c r="E2006" s="310"/>
      <c r="F2006" s="45">
        <v>46076</v>
      </c>
      <c r="G2006" s="4" t="s">
        <v>4870</v>
      </c>
      <c r="H2006" s="4" t="s">
        <v>4873</v>
      </c>
      <c r="I2006" s="155">
        <v>46080</v>
      </c>
      <c r="J2006" s="66"/>
      <c r="K2006" s="153">
        <v>60</v>
      </c>
      <c r="L2006" s="4" t="s">
        <v>1273</v>
      </c>
      <c r="M2006" s="35" t="s">
        <v>187</v>
      </c>
      <c r="N2006" s="35" t="s">
        <v>28</v>
      </c>
      <c r="O2006" s="3">
        <v>2</v>
      </c>
      <c r="P2006" s="39" t="s">
        <v>4872</v>
      </c>
      <c r="Q2006" s="40">
        <v>3</v>
      </c>
      <c r="R2006" s="4" t="s">
        <v>221</v>
      </c>
      <c r="S2006" s="41">
        <f>RawDataGenPO[[#This Row],[Total price]]/RawDataGenPO[[#This Row],[Qty'']]</f>
        <v>4120</v>
      </c>
      <c r="T2006" s="46">
        <v>12360</v>
      </c>
      <c r="U2006" s="16"/>
      <c r="V2006" s="35" t="s">
        <v>542</v>
      </c>
      <c r="W2006" s="146" t="s">
        <v>9</v>
      </c>
      <c r="X2006" s="4" t="s">
        <v>4938</v>
      </c>
      <c r="Y2006" s="14">
        <v>46087</v>
      </c>
      <c r="Z2006" s="112"/>
      <c r="AA2006" s="191">
        <f>IF(RawDataGenPO[[#This Row],[Date Gen PO]]="","",RawDataGenPO[[#This Row],[Date recive bill]]-RawDataGenPO[[#This Row],[Date Gen PO]])</f>
        <v>7</v>
      </c>
      <c r="AB2006" s="192" t="str">
        <f>IF(RawDataGenPO[[#This Row],[GRN-PO date (Day)]]&gt;RawDataGenPO[[#This Row],[Lead time delivery (day)]],"over deliverry","Ontime")</f>
        <v>Ontime</v>
      </c>
      <c r="AC2006" s="195"/>
    </row>
    <row r="2007" spans="1:29" ht="28.5" x14ac:dyDescent="0.25">
      <c r="A2007" s="4">
        <f>ROW()-ROW(RawDataGenPO[[#Headers],[No.]])</f>
        <v>2006</v>
      </c>
      <c r="B2007" s="67" t="s">
        <v>18</v>
      </c>
      <c r="C2007" s="309"/>
      <c r="D2007" s="310"/>
      <c r="E2007" s="310"/>
      <c r="F2007" s="45">
        <v>46076</v>
      </c>
      <c r="G2007" s="4" t="s">
        <v>4874</v>
      </c>
      <c r="H2007" s="101" t="s">
        <v>4886</v>
      </c>
      <c r="I2007" s="155">
        <v>46080</v>
      </c>
      <c r="J2007" s="66"/>
      <c r="K2007" s="153">
        <v>60</v>
      </c>
      <c r="L2007" s="4" t="s">
        <v>145</v>
      </c>
      <c r="M2007" s="35" t="s">
        <v>187</v>
      </c>
      <c r="N2007" s="35" t="s">
        <v>28</v>
      </c>
      <c r="O2007" s="3">
        <v>1</v>
      </c>
      <c r="P2007" s="39" t="s">
        <v>4875</v>
      </c>
      <c r="Q2007" s="40">
        <v>1</v>
      </c>
      <c r="R2007" s="4" t="s">
        <v>221</v>
      </c>
      <c r="S2007" s="41">
        <f>RawDataGenPO[[#This Row],[Total price]]/RawDataGenPO[[#This Row],[Qty'']]</f>
        <v>3600</v>
      </c>
      <c r="T2007" s="46">
        <v>3600</v>
      </c>
      <c r="U2007" s="16"/>
      <c r="V2007" s="35" t="s">
        <v>4327</v>
      </c>
      <c r="W2007" s="146" t="s">
        <v>9</v>
      </c>
      <c r="X2007" s="4" t="s">
        <v>4907</v>
      </c>
      <c r="Y2007" s="14">
        <v>46086</v>
      </c>
      <c r="Z2007" s="112"/>
      <c r="AA2007" s="191">
        <f>IF(RawDataGenPO[[#This Row],[Date Gen PO]]="","",RawDataGenPO[[#This Row],[Date recive bill]]-RawDataGenPO[[#This Row],[Date Gen PO]])</f>
        <v>6</v>
      </c>
      <c r="AB2007" s="192" t="str">
        <f>IF(RawDataGenPO[[#This Row],[GRN-PO date (Day)]]&gt;RawDataGenPO[[#This Row],[Lead time delivery (day)]],"over deliverry","Ontime")</f>
        <v>Ontime</v>
      </c>
      <c r="AC2007" s="195"/>
    </row>
    <row r="2008" spans="1:29" ht="14.25" x14ac:dyDescent="0.25">
      <c r="A2008" s="4">
        <f>ROW()-ROW(RawDataGenPO[[#Headers],[No.]])</f>
        <v>2007</v>
      </c>
      <c r="B2008" s="67" t="s">
        <v>18</v>
      </c>
      <c r="C2008" s="309"/>
      <c r="D2008" s="310"/>
      <c r="E2008" s="310"/>
      <c r="F2008" s="45">
        <v>46084</v>
      </c>
      <c r="G2008" s="4" t="s">
        <v>4887</v>
      </c>
      <c r="H2008" s="4" t="s">
        <v>4940</v>
      </c>
      <c r="I2008" s="155">
        <v>46089</v>
      </c>
      <c r="J2008" s="66"/>
      <c r="K2008" s="153">
        <v>60</v>
      </c>
      <c r="L2008" s="4" t="s">
        <v>193</v>
      </c>
      <c r="M2008" s="35" t="s">
        <v>128</v>
      </c>
      <c r="N2008" s="35" t="s">
        <v>64</v>
      </c>
      <c r="O2008" s="3">
        <v>1</v>
      </c>
      <c r="P2008" s="39" t="s">
        <v>4888</v>
      </c>
      <c r="Q2008" s="40">
        <v>1</v>
      </c>
      <c r="R2008" s="4" t="s">
        <v>1190</v>
      </c>
      <c r="S2008" s="41">
        <f>RawDataGenPO[[#This Row],[Total price]]/RawDataGenPO[[#This Row],[Qty'']]</f>
        <v>5500</v>
      </c>
      <c r="T2008" s="46">
        <v>5500</v>
      </c>
      <c r="U2008" s="16"/>
      <c r="V2008" s="35" t="s">
        <v>2689</v>
      </c>
      <c r="W2008" s="146" t="s">
        <v>9</v>
      </c>
      <c r="X2008" s="4" t="s">
        <v>4998</v>
      </c>
      <c r="Y2008" s="14">
        <v>46105</v>
      </c>
      <c r="Z2008" s="112"/>
      <c r="AA2008" s="191">
        <f>IF(RawDataGenPO[[#This Row],[Date Gen PO]]="","",RawDataGenPO[[#This Row],[Date recive bill]]-RawDataGenPO[[#This Row],[Date Gen PO]])</f>
        <v>16</v>
      </c>
      <c r="AB2008" s="192" t="str">
        <f>IF(RawDataGenPO[[#This Row],[GRN-PO date (Day)]]&gt;RawDataGenPO[[#This Row],[Lead time delivery (day)]],"over deliverry","Ontime")</f>
        <v>Ontime</v>
      </c>
      <c r="AC2008" s="195"/>
    </row>
    <row r="2009" spans="1:29" ht="28.5" x14ac:dyDescent="0.25">
      <c r="A2009" s="4">
        <f>ROW()-ROW(RawDataGenPO[[#Headers],[No.]])</f>
        <v>2008</v>
      </c>
      <c r="B2009" s="67" t="s">
        <v>18</v>
      </c>
      <c r="C2009" s="309"/>
      <c r="D2009" s="310"/>
      <c r="E2009" s="310"/>
      <c r="F2009" s="45">
        <v>46084</v>
      </c>
      <c r="G2009" s="4" t="s">
        <v>4889</v>
      </c>
      <c r="H2009" s="4" t="s">
        <v>4941</v>
      </c>
      <c r="I2009" s="155">
        <v>46089</v>
      </c>
      <c r="J2009" s="66"/>
      <c r="K2009" s="153">
        <v>120</v>
      </c>
      <c r="L2009" s="4" t="s">
        <v>193</v>
      </c>
      <c r="M2009" s="35" t="s">
        <v>128</v>
      </c>
      <c r="N2009" s="35" t="s">
        <v>95</v>
      </c>
      <c r="O2009" s="3">
        <v>1</v>
      </c>
      <c r="P2009" s="39" t="s">
        <v>4890</v>
      </c>
      <c r="Q2009" s="40">
        <v>2</v>
      </c>
      <c r="R2009" s="4" t="s">
        <v>1190</v>
      </c>
      <c r="S2009" s="41">
        <f>RawDataGenPO[[#This Row],[Total price]]/RawDataGenPO[[#This Row],[Qty'']]</f>
        <v>10000</v>
      </c>
      <c r="T2009" s="46">
        <v>20000</v>
      </c>
      <c r="U2009" s="16"/>
      <c r="V2009" s="35" t="s">
        <v>4942</v>
      </c>
      <c r="W2009" s="146" t="s">
        <v>9</v>
      </c>
      <c r="X2009" s="4" t="s">
        <v>5294</v>
      </c>
      <c r="Y2009" s="14">
        <v>46150</v>
      </c>
      <c r="Z2009" s="112"/>
      <c r="AA2009" s="191">
        <f>IF(RawDataGenPO[[#This Row],[Date Gen PO]]="","",RawDataGenPO[[#This Row],[Date recive bill]]-RawDataGenPO[[#This Row],[Date Gen PO]])</f>
        <v>61</v>
      </c>
      <c r="AB2009" s="192" t="str">
        <f>IF(RawDataGenPO[[#This Row],[GRN-PO date (Day)]]&gt;RawDataGenPO[[#This Row],[Lead time delivery (day)]],"over deliverry","Ontime")</f>
        <v>Ontime</v>
      </c>
      <c r="AC2009" s="195"/>
    </row>
    <row r="2010" spans="1:29" ht="14.25" x14ac:dyDescent="0.25">
      <c r="A2010" s="4">
        <f>ROW()-ROW(RawDataGenPO[[#Headers],[No.]])</f>
        <v>2009</v>
      </c>
      <c r="B2010" s="67" t="s">
        <v>18</v>
      </c>
      <c r="C2010" s="309"/>
      <c r="D2010" s="310"/>
      <c r="E2010" s="310"/>
      <c r="F2010" s="45">
        <v>46084</v>
      </c>
      <c r="G2010" s="4" t="s">
        <v>4891</v>
      </c>
      <c r="H2010" s="4" t="s">
        <v>4943</v>
      </c>
      <c r="I2010" s="155">
        <v>46089</v>
      </c>
      <c r="J2010" s="66"/>
      <c r="K2010" s="153">
        <v>60</v>
      </c>
      <c r="L2010" s="4" t="s">
        <v>193</v>
      </c>
      <c r="M2010" s="35" t="s">
        <v>128</v>
      </c>
      <c r="N2010" s="35" t="s">
        <v>3646</v>
      </c>
      <c r="O2010" s="3">
        <v>1</v>
      </c>
      <c r="P2010" s="39" t="s">
        <v>4892</v>
      </c>
      <c r="Q2010" s="40">
        <v>2</v>
      </c>
      <c r="R2010" s="4" t="s">
        <v>1190</v>
      </c>
      <c r="S2010" s="41">
        <f>RawDataGenPO[[#This Row],[Total price]]/RawDataGenPO[[#This Row],[Qty'']]</f>
        <v>2700</v>
      </c>
      <c r="T2010" s="46">
        <v>5400</v>
      </c>
      <c r="U2010" s="16"/>
      <c r="V2010" s="35" t="s">
        <v>2689</v>
      </c>
      <c r="W2010" s="146" t="s">
        <v>9</v>
      </c>
      <c r="X2010" s="4" t="s">
        <v>4999</v>
      </c>
      <c r="Y2010" s="14">
        <v>46105</v>
      </c>
      <c r="Z2010" s="112"/>
      <c r="AA2010" s="191">
        <f>IF(RawDataGenPO[[#This Row],[Date Gen PO]]="","",RawDataGenPO[[#This Row],[Date recive bill]]-RawDataGenPO[[#This Row],[Date Gen PO]])</f>
        <v>16</v>
      </c>
      <c r="AB2010" s="192" t="str">
        <f>IF(RawDataGenPO[[#This Row],[GRN-PO date (Day)]]&gt;RawDataGenPO[[#This Row],[Lead time delivery (day)]],"over deliverry","Ontime")</f>
        <v>Ontime</v>
      </c>
      <c r="AC2010" s="195"/>
    </row>
    <row r="2011" spans="1:29" ht="42.75" x14ac:dyDescent="0.25">
      <c r="A2011" s="4">
        <f>ROW()-ROW(RawDataGenPO[[#Headers],[No.]])</f>
        <v>2010</v>
      </c>
      <c r="B2011" s="67" t="s">
        <v>18</v>
      </c>
      <c r="C2011" s="309"/>
      <c r="D2011" s="310"/>
      <c r="E2011" s="310"/>
      <c r="F2011" s="45">
        <v>46084</v>
      </c>
      <c r="G2011" s="4" t="s">
        <v>4893</v>
      </c>
      <c r="H2011" s="4" t="s">
        <v>4944</v>
      </c>
      <c r="I2011" s="155">
        <v>46094</v>
      </c>
      <c r="J2011" s="66"/>
      <c r="K2011" s="153">
        <v>60</v>
      </c>
      <c r="L2011" s="4" t="s">
        <v>193</v>
      </c>
      <c r="M2011" s="35" t="s">
        <v>159</v>
      </c>
      <c r="N2011" s="35" t="s">
        <v>27</v>
      </c>
      <c r="O2011" s="3">
        <v>1</v>
      </c>
      <c r="P2011" s="39" t="s">
        <v>4894</v>
      </c>
      <c r="Q2011" s="40">
        <v>1</v>
      </c>
      <c r="R2011" s="4" t="s">
        <v>481</v>
      </c>
      <c r="S2011" s="41">
        <f>RawDataGenPO[[#This Row],[Total price]]/RawDataGenPO[[#This Row],[Qty'']]</f>
        <v>5900</v>
      </c>
      <c r="T2011" s="46">
        <v>5900</v>
      </c>
      <c r="U2011" s="16"/>
      <c r="V2011" s="35" t="s">
        <v>4241</v>
      </c>
      <c r="W2011" s="146" t="s">
        <v>9</v>
      </c>
      <c r="X2011" s="4" t="s">
        <v>5064</v>
      </c>
      <c r="Y2011" s="14">
        <v>46114</v>
      </c>
      <c r="Z2011" s="112"/>
      <c r="AA2011" s="191">
        <f>IF(RawDataGenPO[[#This Row],[Date Gen PO]]="","",RawDataGenPO[[#This Row],[Date recive bill]]-RawDataGenPO[[#This Row],[Date Gen PO]])</f>
        <v>20</v>
      </c>
      <c r="AB2011" s="192" t="str">
        <f>IF(RawDataGenPO[[#This Row],[GRN-PO date (Day)]]&gt;RawDataGenPO[[#This Row],[Lead time delivery (day)]],"over deliverry","Ontime")</f>
        <v>Ontime</v>
      </c>
      <c r="AC2011" s="195"/>
    </row>
    <row r="2012" spans="1:29" ht="42.75" x14ac:dyDescent="0.25">
      <c r="A2012" s="4">
        <f>ROW()-ROW(RawDataGenPO[[#Headers],[No.]])</f>
        <v>2011</v>
      </c>
      <c r="B2012" s="67" t="s">
        <v>18</v>
      </c>
      <c r="C2012" s="309"/>
      <c r="D2012" s="310"/>
      <c r="E2012" s="310"/>
      <c r="F2012" s="45">
        <v>46084</v>
      </c>
      <c r="G2012" s="4" t="s">
        <v>4893</v>
      </c>
      <c r="H2012" s="4" t="s">
        <v>4944</v>
      </c>
      <c r="I2012" s="155">
        <v>46094</v>
      </c>
      <c r="J2012" s="66"/>
      <c r="K2012" s="153">
        <v>60</v>
      </c>
      <c r="L2012" s="4" t="s">
        <v>193</v>
      </c>
      <c r="M2012" s="35" t="s">
        <v>159</v>
      </c>
      <c r="N2012" s="35" t="s">
        <v>27</v>
      </c>
      <c r="O2012" s="3">
        <v>2</v>
      </c>
      <c r="P2012" s="39" t="s">
        <v>4895</v>
      </c>
      <c r="Q2012" s="40">
        <v>1</v>
      </c>
      <c r="R2012" s="4" t="s">
        <v>481</v>
      </c>
      <c r="S2012" s="41">
        <f>RawDataGenPO[[#This Row],[Total price]]/RawDataGenPO[[#This Row],[Qty'']]</f>
        <v>4300</v>
      </c>
      <c r="T2012" s="46">
        <v>4300</v>
      </c>
      <c r="U2012" s="16"/>
      <c r="V2012" s="35" t="s">
        <v>4241</v>
      </c>
      <c r="W2012" s="146" t="s">
        <v>9</v>
      </c>
      <c r="X2012" s="4" t="s">
        <v>5064</v>
      </c>
      <c r="Y2012" s="14">
        <v>46114</v>
      </c>
      <c r="Z2012" s="112"/>
      <c r="AA2012" s="191">
        <f>IF(RawDataGenPO[[#This Row],[Date Gen PO]]="","",RawDataGenPO[[#This Row],[Date recive bill]]-RawDataGenPO[[#This Row],[Date Gen PO]])</f>
        <v>20</v>
      </c>
      <c r="AB2012" s="192" t="str">
        <f>IF(RawDataGenPO[[#This Row],[GRN-PO date (Day)]]&gt;RawDataGenPO[[#This Row],[Lead time delivery (day)]],"over deliverry","Ontime")</f>
        <v>Ontime</v>
      </c>
      <c r="AC2012" s="195"/>
    </row>
    <row r="2013" spans="1:29" ht="57" x14ac:dyDescent="0.25">
      <c r="A2013" s="4">
        <f>ROW()-ROW(RawDataGenPO[[#Headers],[No.]])</f>
        <v>2012</v>
      </c>
      <c r="B2013" s="67" t="s">
        <v>18</v>
      </c>
      <c r="C2013" s="309"/>
      <c r="D2013" s="310"/>
      <c r="E2013" s="310"/>
      <c r="F2013" s="45">
        <v>46084</v>
      </c>
      <c r="G2013" s="4" t="s">
        <v>4893</v>
      </c>
      <c r="H2013" s="4" t="s">
        <v>4944</v>
      </c>
      <c r="I2013" s="155">
        <v>46094</v>
      </c>
      <c r="J2013" s="66"/>
      <c r="K2013" s="153">
        <v>60</v>
      </c>
      <c r="L2013" s="4" t="s">
        <v>193</v>
      </c>
      <c r="M2013" s="35" t="s">
        <v>159</v>
      </c>
      <c r="N2013" s="35" t="s">
        <v>27</v>
      </c>
      <c r="O2013" s="3">
        <v>3</v>
      </c>
      <c r="P2013" s="39" t="s">
        <v>4896</v>
      </c>
      <c r="Q2013" s="40">
        <v>1</v>
      </c>
      <c r="R2013" s="4" t="s">
        <v>481</v>
      </c>
      <c r="S2013" s="41">
        <f>RawDataGenPO[[#This Row],[Total price]]/RawDataGenPO[[#This Row],[Qty'']]</f>
        <v>5130</v>
      </c>
      <c r="T2013" s="46">
        <v>5130</v>
      </c>
      <c r="U2013" s="16"/>
      <c r="V2013" s="35" t="s">
        <v>4241</v>
      </c>
      <c r="W2013" s="146" t="s">
        <v>9</v>
      </c>
      <c r="X2013" s="4" t="s">
        <v>5064</v>
      </c>
      <c r="Y2013" s="14">
        <v>46114</v>
      </c>
      <c r="Z2013" s="112"/>
      <c r="AA2013" s="191">
        <f>IF(RawDataGenPO[[#This Row],[Date Gen PO]]="","",RawDataGenPO[[#This Row],[Date recive bill]]-RawDataGenPO[[#This Row],[Date Gen PO]])</f>
        <v>20</v>
      </c>
      <c r="AB2013" s="192" t="str">
        <f>IF(RawDataGenPO[[#This Row],[GRN-PO date (Day)]]&gt;RawDataGenPO[[#This Row],[Lead time delivery (day)]],"over deliverry","Ontime")</f>
        <v>Ontime</v>
      </c>
      <c r="AC2013" s="195"/>
    </row>
    <row r="2014" spans="1:29" ht="57" x14ac:dyDescent="0.25">
      <c r="A2014" s="4">
        <f>ROW()-ROW(RawDataGenPO[[#Headers],[No.]])</f>
        <v>2013</v>
      </c>
      <c r="B2014" s="67" t="s">
        <v>18</v>
      </c>
      <c r="C2014" s="309"/>
      <c r="D2014" s="310"/>
      <c r="E2014" s="310"/>
      <c r="F2014" s="45">
        <v>46084</v>
      </c>
      <c r="G2014" s="4" t="s">
        <v>4893</v>
      </c>
      <c r="H2014" s="4" t="s">
        <v>4944</v>
      </c>
      <c r="I2014" s="155">
        <v>46094</v>
      </c>
      <c r="J2014" s="66"/>
      <c r="K2014" s="153">
        <v>60</v>
      </c>
      <c r="L2014" s="4" t="s">
        <v>193</v>
      </c>
      <c r="M2014" s="35" t="s">
        <v>159</v>
      </c>
      <c r="N2014" s="35" t="s">
        <v>27</v>
      </c>
      <c r="O2014" s="3">
        <v>4</v>
      </c>
      <c r="P2014" s="39" t="s">
        <v>4897</v>
      </c>
      <c r="Q2014" s="40">
        <v>1</v>
      </c>
      <c r="R2014" s="4" t="s">
        <v>481</v>
      </c>
      <c r="S2014" s="41">
        <f>RawDataGenPO[[#This Row],[Total price]]/RawDataGenPO[[#This Row],[Qty'']]</f>
        <v>9550</v>
      </c>
      <c r="T2014" s="46">
        <v>9550</v>
      </c>
      <c r="U2014" s="16"/>
      <c r="V2014" s="35" t="s">
        <v>4241</v>
      </c>
      <c r="W2014" s="146" t="s">
        <v>9</v>
      </c>
      <c r="X2014" s="4" t="s">
        <v>5064</v>
      </c>
      <c r="Y2014" s="14">
        <v>46114</v>
      </c>
      <c r="Z2014" s="112"/>
      <c r="AA2014" s="191">
        <f>IF(RawDataGenPO[[#This Row],[Date Gen PO]]="","",RawDataGenPO[[#This Row],[Date recive bill]]-RawDataGenPO[[#This Row],[Date Gen PO]])</f>
        <v>20</v>
      </c>
      <c r="AB2014" s="192" t="str">
        <f>IF(RawDataGenPO[[#This Row],[GRN-PO date (Day)]]&gt;RawDataGenPO[[#This Row],[Lead time delivery (day)]],"over deliverry","Ontime")</f>
        <v>Ontime</v>
      </c>
      <c r="AC2014" s="195"/>
    </row>
    <row r="2015" spans="1:29" ht="28.5" x14ac:dyDescent="0.25">
      <c r="A2015" s="4">
        <f>ROW()-ROW(RawDataGenPO[[#Headers],[No.]])</f>
        <v>2014</v>
      </c>
      <c r="B2015" s="67" t="s">
        <v>18</v>
      </c>
      <c r="C2015" s="309"/>
      <c r="D2015" s="310"/>
      <c r="E2015" s="310"/>
      <c r="F2015" s="45">
        <v>46084</v>
      </c>
      <c r="G2015" s="4" t="s">
        <v>4898</v>
      </c>
      <c r="H2015" s="4" t="s">
        <v>4945</v>
      </c>
      <c r="I2015" s="155">
        <v>46089</v>
      </c>
      <c r="J2015" s="66"/>
      <c r="K2015" s="153">
        <v>60</v>
      </c>
      <c r="L2015" s="4" t="s">
        <v>193</v>
      </c>
      <c r="M2015" s="35" t="s">
        <v>217</v>
      </c>
      <c r="N2015" s="35" t="s">
        <v>69</v>
      </c>
      <c r="O2015" s="3">
        <v>1</v>
      </c>
      <c r="P2015" s="39" t="s">
        <v>4899</v>
      </c>
      <c r="Q2015" s="40">
        <v>1</v>
      </c>
      <c r="R2015" s="4" t="s">
        <v>481</v>
      </c>
      <c r="S2015" s="41">
        <f>RawDataGenPO[[#This Row],[Total price]]/RawDataGenPO[[#This Row],[Qty'']]</f>
        <v>75000</v>
      </c>
      <c r="T2015" s="46">
        <v>75000</v>
      </c>
      <c r="U2015" s="16"/>
      <c r="V2015" s="35" t="s">
        <v>1361</v>
      </c>
      <c r="W2015" s="146" t="s">
        <v>9</v>
      </c>
      <c r="X2015" s="4" t="s">
        <v>4995</v>
      </c>
      <c r="Y2015" s="14">
        <v>46101</v>
      </c>
      <c r="Z2015" s="112"/>
      <c r="AA2015" s="191">
        <f>IF(RawDataGenPO[[#This Row],[Date Gen PO]]="","",RawDataGenPO[[#This Row],[Date recive bill]]-RawDataGenPO[[#This Row],[Date Gen PO]])</f>
        <v>12</v>
      </c>
      <c r="AB2015" s="192" t="str">
        <f>IF(RawDataGenPO[[#This Row],[GRN-PO date (Day)]]&gt;RawDataGenPO[[#This Row],[Lead time delivery (day)]],"over deliverry","Ontime")</f>
        <v>Ontime</v>
      </c>
      <c r="AC2015" s="195"/>
    </row>
    <row r="2016" spans="1:29" ht="57" x14ac:dyDescent="0.25">
      <c r="A2016" s="4">
        <f>ROW()-ROW(RawDataGenPO[[#Headers],[No.]])</f>
        <v>2015</v>
      </c>
      <c r="B2016" s="67" t="s">
        <v>18</v>
      </c>
      <c r="C2016" s="309"/>
      <c r="D2016" s="310"/>
      <c r="E2016" s="310"/>
      <c r="F2016" s="45">
        <v>46084</v>
      </c>
      <c r="G2016" s="4" t="s">
        <v>4900</v>
      </c>
      <c r="H2016" s="4" t="s">
        <v>4946</v>
      </c>
      <c r="I2016" s="155">
        <v>46089</v>
      </c>
      <c r="J2016" s="66"/>
      <c r="K2016" s="153">
        <v>60</v>
      </c>
      <c r="L2016" s="4" t="s">
        <v>193</v>
      </c>
      <c r="M2016" s="35" t="s">
        <v>217</v>
      </c>
      <c r="N2016" s="35" t="s">
        <v>46</v>
      </c>
      <c r="O2016" s="3">
        <v>1</v>
      </c>
      <c r="P2016" s="39" t="s">
        <v>4901</v>
      </c>
      <c r="Q2016" s="40">
        <v>1</v>
      </c>
      <c r="R2016" s="4" t="s">
        <v>481</v>
      </c>
      <c r="S2016" s="41">
        <f>RawDataGenPO[[#This Row],[Total price]]/RawDataGenPO[[#This Row],[Qty'']]</f>
        <v>7000</v>
      </c>
      <c r="T2016" s="46">
        <v>7000</v>
      </c>
      <c r="U2016" s="16"/>
      <c r="V2016" s="35" t="s">
        <v>1361</v>
      </c>
      <c r="W2016" s="146" t="s">
        <v>9</v>
      </c>
      <c r="X2016" s="4" t="s">
        <v>4994</v>
      </c>
      <c r="Y2016" s="14">
        <v>46101</v>
      </c>
      <c r="Z2016" s="112"/>
      <c r="AA2016" s="191">
        <f>IF(RawDataGenPO[[#This Row],[Date Gen PO]]="","",RawDataGenPO[[#This Row],[Date recive bill]]-RawDataGenPO[[#This Row],[Date Gen PO]])</f>
        <v>12</v>
      </c>
      <c r="AB2016" s="192" t="str">
        <f>IF(RawDataGenPO[[#This Row],[GRN-PO date (Day)]]&gt;RawDataGenPO[[#This Row],[Lead time delivery (day)]],"over deliverry","Ontime")</f>
        <v>Ontime</v>
      </c>
      <c r="AC2016" s="195"/>
    </row>
    <row r="2017" spans="1:29" ht="14.25" x14ac:dyDescent="0.25">
      <c r="A2017" s="4">
        <f>ROW()-ROW(RawDataGenPO[[#Headers],[No.]])</f>
        <v>2016</v>
      </c>
      <c r="B2017" s="67" t="s">
        <v>18</v>
      </c>
      <c r="C2017" s="309"/>
      <c r="D2017" s="310"/>
      <c r="E2017" s="310"/>
      <c r="F2017" s="45">
        <v>46084</v>
      </c>
      <c r="G2017" s="4" t="s">
        <v>4900</v>
      </c>
      <c r="H2017" s="4" t="s">
        <v>4950</v>
      </c>
      <c r="I2017" s="155">
        <v>46089</v>
      </c>
      <c r="J2017" s="66"/>
      <c r="K2017" s="153">
        <v>60</v>
      </c>
      <c r="L2017" s="4" t="s">
        <v>193</v>
      </c>
      <c r="M2017" s="35" t="s">
        <v>217</v>
      </c>
      <c r="N2017" s="35" t="s">
        <v>46</v>
      </c>
      <c r="O2017" s="3">
        <v>2</v>
      </c>
      <c r="P2017" s="39" t="s">
        <v>4902</v>
      </c>
      <c r="Q2017" s="40">
        <v>1</v>
      </c>
      <c r="R2017" s="4" t="s">
        <v>4905</v>
      </c>
      <c r="S2017" s="41">
        <f>RawDataGenPO[[#This Row],[Total price]]/RawDataGenPO[[#This Row],[Qty'']]</f>
        <v>4000</v>
      </c>
      <c r="T2017" s="46">
        <v>4000</v>
      </c>
      <c r="U2017" s="16"/>
      <c r="V2017" s="35" t="s">
        <v>1361</v>
      </c>
      <c r="W2017" s="146" t="s">
        <v>9</v>
      </c>
      <c r="X2017" s="4" t="s">
        <v>4996</v>
      </c>
      <c r="Y2017" s="14">
        <v>46101</v>
      </c>
      <c r="Z2017" s="112"/>
      <c r="AA2017" s="191">
        <f>IF(RawDataGenPO[[#This Row],[Date Gen PO]]="","",RawDataGenPO[[#This Row],[Date recive bill]]-RawDataGenPO[[#This Row],[Date Gen PO]])</f>
        <v>12</v>
      </c>
      <c r="AB2017" s="192" t="str">
        <f>IF(RawDataGenPO[[#This Row],[GRN-PO date (Day)]]&gt;RawDataGenPO[[#This Row],[Lead time delivery (day)]],"over deliverry","Ontime")</f>
        <v>Ontime</v>
      </c>
      <c r="AC2017" s="195"/>
    </row>
    <row r="2018" spans="1:29" ht="14.25" x14ac:dyDescent="0.25">
      <c r="A2018" s="4">
        <f>ROW()-ROW(RawDataGenPO[[#Headers],[No.]])</f>
        <v>2017</v>
      </c>
      <c r="B2018" s="67" t="s">
        <v>18</v>
      </c>
      <c r="C2018" s="309"/>
      <c r="D2018" s="310"/>
      <c r="E2018" s="310"/>
      <c r="F2018" s="45">
        <v>46084</v>
      </c>
      <c r="G2018" s="4" t="s">
        <v>4900</v>
      </c>
      <c r="H2018" s="4" t="s">
        <v>4950</v>
      </c>
      <c r="I2018" s="155">
        <v>46089</v>
      </c>
      <c r="J2018" s="66"/>
      <c r="K2018" s="153">
        <v>60</v>
      </c>
      <c r="L2018" s="4" t="s">
        <v>193</v>
      </c>
      <c r="M2018" s="35" t="s">
        <v>217</v>
      </c>
      <c r="N2018" s="35" t="s">
        <v>46</v>
      </c>
      <c r="O2018" s="3">
        <v>3</v>
      </c>
      <c r="P2018" s="39" t="s">
        <v>4903</v>
      </c>
      <c r="Q2018" s="40">
        <v>1</v>
      </c>
      <c r="R2018" s="4" t="s">
        <v>4905</v>
      </c>
      <c r="S2018" s="41">
        <f>RawDataGenPO[[#This Row],[Total price]]/RawDataGenPO[[#This Row],[Qty'']]</f>
        <v>4000</v>
      </c>
      <c r="T2018" s="46">
        <v>4000</v>
      </c>
      <c r="U2018" s="16"/>
      <c r="V2018" s="35" t="s">
        <v>1361</v>
      </c>
      <c r="W2018" s="146" t="s">
        <v>9</v>
      </c>
      <c r="X2018" s="4" t="s">
        <v>4996</v>
      </c>
      <c r="Y2018" s="14">
        <v>46101</v>
      </c>
      <c r="Z2018" s="112"/>
      <c r="AA2018" s="191">
        <f>IF(RawDataGenPO[[#This Row],[Date Gen PO]]="","",RawDataGenPO[[#This Row],[Date recive bill]]-RawDataGenPO[[#This Row],[Date Gen PO]])</f>
        <v>12</v>
      </c>
      <c r="AB2018" s="192" t="str">
        <f>IF(RawDataGenPO[[#This Row],[GRN-PO date (Day)]]&gt;RawDataGenPO[[#This Row],[Lead time delivery (day)]],"over deliverry","Ontime")</f>
        <v>Ontime</v>
      </c>
      <c r="AC2018" s="195"/>
    </row>
    <row r="2019" spans="1:29" ht="28.5" x14ac:dyDescent="0.25">
      <c r="A2019" s="4">
        <f>ROW()-ROW(RawDataGenPO[[#Headers],[No.]])</f>
        <v>2018</v>
      </c>
      <c r="B2019" s="67" t="s">
        <v>18</v>
      </c>
      <c r="C2019" s="309"/>
      <c r="D2019" s="310"/>
      <c r="E2019" s="310"/>
      <c r="F2019" s="45">
        <v>46084</v>
      </c>
      <c r="G2019" s="4" t="s">
        <v>4900</v>
      </c>
      <c r="H2019" s="4" t="s">
        <v>4950</v>
      </c>
      <c r="I2019" s="155">
        <v>46089</v>
      </c>
      <c r="J2019" s="66"/>
      <c r="K2019" s="153">
        <v>60</v>
      </c>
      <c r="L2019" s="4" t="s">
        <v>193</v>
      </c>
      <c r="M2019" s="35" t="s">
        <v>217</v>
      </c>
      <c r="N2019" s="35" t="s">
        <v>46</v>
      </c>
      <c r="O2019" s="3">
        <v>4</v>
      </c>
      <c r="P2019" s="39" t="s">
        <v>4904</v>
      </c>
      <c r="Q2019" s="40">
        <v>1</v>
      </c>
      <c r="R2019" s="4" t="s">
        <v>4905</v>
      </c>
      <c r="S2019" s="41">
        <f>RawDataGenPO[[#This Row],[Total price]]/RawDataGenPO[[#This Row],[Qty'']]</f>
        <v>13800</v>
      </c>
      <c r="T2019" s="46">
        <v>13800</v>
      </c>
      <c r="U2019" s="16"/>
      <c r="V2019" s="35" t="s">
        <v>1361</v>
      </c>
      <c r="W2019" s="146" t="s">
        <v>9</v>
      </c>
      <c r="X2019" s="4" t="s">
        <v>4996</v>
      </c>
      <c r="Y2019" s="14">
        <v>46101</v>
      </c>
      <c r="Z2019" s="112"/>
      <c r="AA2019" s="191">
        <f>IF(RawDataGenPO[[#This Row],[Date Gen PO]]="","",RawDataGenPO[[#This Row],[Date recive bill]]-RawDataGenPO[[#This Row],[Date Gen PO]])</f>
        <v>12</v>
      </c>
      <c r="AB2019" s="192" t="str">
        <f>IF(RawDataGenPO[[#This Row],[GRN-PO date (Day)]]&gt;RawDataGenPO[[#This Row],[Lead time delivery (day)]],"over deliverry","Ontime")</f>
        <v>Ontime</v>
      </c>
      <c r="AC2019" s="195"/>
    </row>
    <row r="2020" spans="1:29" ht="28.5" x14ac:dyDescent="0.25">
      <c r="A2020" s="4">
        <f>ROW()-ROW(RawDataGenPO[[#Headers],[No.]])</f>
        <v>2019</v>
      </c>
      <c r="B2020" s="67" t="s">
        <v>18</v>
      </c>
      <c r="C2020" s="309"/>
      <c r="D2020" s="310"/>
      <c r="E2020" s="310"/>
      <c r="F2020" s="45">
        <v>46086</v>
      </c>
      <c r="G2020" s="4" t="s">
        <v>4908</v>
      </c>
      <c r="H2020" s="4" t="s">
        <v>4951</v>
      </c>
      <c r="I2020" s="155">
        <v>46094</v>
      </c>
      <c r="J2020" s="66"/>
      <c r="K2020" s="153">
        <v>60</v>
      </c>
      <c r="L2020" s="4" t="s">
        <v>145</v>
      </c>
      <c r="M2020" s="35" t="s">
        <v>159</v>
      </c>
      <c r="N2020" s="35" t="s">
        <v>56</v>
      </c>
      <c r="O2020" s="3">
        <v>1</v>
      </c>
      <c r="P2020" s="39" t="s">
        <v>4909</v>
      </c>
      <c r="Q2020" s="40">
        <v>5</v>
      </c>
      <c r="R2020" s="4" t="s">
        <v>4905</v>
      </c>
      <c r="S2020" s="41">
        <f>RawDataGenPO[[#This Row],[Total price]]/RawDataGenPO[[#This Row],[Qty'']]</f>
        <v>210</v>
      </c>
      <c r="T2020" s="46">
        <v>1050</v>
      </c>
      <c r="U2020" s="16"/>
      <c r="V2020" s="35" t="s">
        <v>3207</v>
      </c>
      <c r="W2020" s="146" t="s">
        <v>9</v>
      </c>
      <c r="X2020" s="4" t="s">
        <v>4985</v>
      </c>
      <c r="Y2020" s="14">
        <v>46099</v>
      </c>
      <c r="Z2020" s="112"/>
      <c r="AA2020" s="191">
        <f>IF(RawDataGenPO[[#This Row],[Date Gen PO]]="","",RawDataGenPO[[#This Row],[Date recive bill]]-RawDataGenPO[[#This Row],[Date Gen PO]])</f>
        <v>5</v>
      </c>
      <c r="AB2020" s="192" t="str">
        <f>IF(RawDataGenPO[[#This Row],[GRN-PO date (Day)]]&gt;RawDataGenPO[[#This Row],[Lead time delivery (day)]],"over deliverry","Ontime")</f>
        <v>Ontime</v>
      </c>
      <c r="AC2020" s="195"/>
    </row>
    <row r="2021" spans="1:29" ht="14.25" x14ac:dyDescent="0.25">
      <c r="A2021" s="4">
        <f>ROW()-ROW(RawDataGenPO[[#Headers],[No.]])</f>
        <v>2020</v>
      </c>
      <c r="B2021" s="67" t="s">
        <v>18</v>
      </c>
      <c r="C2021" s="309"/>
      <c r="D2021" s="310"/>
      <c r="E2021" s="310"/>
      <c r="F2021" s="45">
        <v>46086</v>
      </c>
      <c r="G2021" s="4" t="s">
        <v>4908</v>
      </c>
      <c r="H2021" s="4" t="s">
        <v>4951</v>
      </c>
      <c r="I2021" s="155">
        <v>46094</v>
      </c>
      <c r="J2021" s="66"/>
      <c r="K2021" s="153">
        <v>60</v>
      </c>
      <c r="L2021" s="4" t="s">
        <v>145</v>
      </c>
      <c r="M2021" s="35" t="s">
        <v>159</v>
      </c>
      <c r="N2021" s="35" t="s">
        <v>56</v>
      </c>
      <c r="O2021" s="3">
        <v>2</v>
      </c>
      <c r="P2021" s="39" t="s">
        <v>4910</v>
      </c>
      <c r="Q2021" s="40">
        <v>3</v>
      </c>
      <c r="R2021" s="4" t="s">
        <v>4905</v>
      </c>
      <c r="S2021" s="41">
        <f>RawDataGenPO[[#This Row],[Total price]]/RawDataGenPO[[#This Row],[Qty'']]</f>
        <v>174</v>
      </c>
      <c r="T2021" s="46">
        <v>522</v>
      </c>
      <c r="U2021" s="16"/>
      <c r="V2021" s="35" t="s">
        <v>3207</v>
      </c>
      <c r="W2021" s="146" t="s">
        <v>9</v>
      </c>
      <c r="X2021" s="4" t="s">
        <v>4985</v>
      </c>
      <c r="Y2021" s="14">
        <v>46099</v>
      </c>
      <c r="Z2021" s="112"/>
      <c r="AA2021" s="191">
        <f>IF(RawDataGenPO[[#This Row],[Date Gen PO]]="","",RawDataGenPO[[#This Row],[Date recive bill]]-RawDataGenPO[[#This Row],[Date Gen PO]])</f>
        <v>5</v>
      </c>
      <c r="AB2021" s="192" t="str">
        <f>IF(RawDataGenPO[[#This Row],[GRN-PO date (Day)]]&gt;RawDataGenPO[[#This Row],[Lead time delivery (day)]],"over deliverry","Ontime")</f>
        <v>Ontime</v>
      </c>
      <c r="AC2021" s="195"/>
    </row>
    <row r="2022" spans="1:29" ht="28.5" x14ac:dyDescent="0.25">
      <c r="A2022" s="4">
        <f>ROW()-ROW(RawDataGenPO[[#Headers],[No.]])</f>
        <v>2021</v>
      </c>
      <c r="B2022" s="67" t="s">
        <v>18</v>
      </c>
      <c r="C2022" s="309"/>
      <c r="D2022" s="310"/>
      <c r="E2022" s="310"/>
      <c r="F2022" s="45">
        <v>46086</v>
      </c>
      <c r="G2022" s="4" t="s">
        <v>4908</v>
      </c>
      <c r="H2022" s="4" t="s">
        <v>4951</v>
      </c>
      <c r="I2022" s="155">
        <v>46094</v>
      </c>
      <c r="J2022" s="66"/>
      <c r="K2022" s="153">
        <v>60</v>
      </c>
      <c r="L2022" s="4" t="s">
        <v>145</v>
      </c>
      <c r="M2022" s="35" t="s">
        <v>159</v>
      </c>
      <c r="N2022" s="35" t="s">
        <v>56</v>
      </c>
      <c r="O2022" s="3">
        <v>3</v>
      </c>
      <c r="P2022" s="39" t="s">
        <v>4911</v>
      </c>
      <c r="Q2022" s="40">
        <v>3</v>
      </c>
      <c r="R2022" s="4" t="s">
        <v>4905</v>
      </c>
      <c r="S2022" s="41">
        <f>RawDataGenPO[[#This Row],[Total price]]/RawDataGenPO[[#This Row],[Qty'']]</f>
        <v>159</v>
      </c>
      <c r="T2022" s="46">
        <v>477</v>
      </c>
      <c r="U2022" s="16"/>
      <c r="V2022" s="35" t="s">
        <v>3207</v>
      </c>
      <c r="W2022" s="146" t="s">
        <v>9</v>
      </c>
      <c r="X2022" s="4" t="s">
        <v>4985</v>
      </c>
      <c r="Y2022" s="14">
        <v>46099</v>
      </c>
      <c r="Z2022" s="112"/>
      <c r="AA2022" s="191">
        <f>IF(RawDataGenPO[[#This Row],[Date Gen PO]]="","",RawDataGenPO[[#This Row],[Date recive bill]]-RawDataGenPO[[#This Row],[Date Gen PO]])</f>
        <v>5</v>
      </c>
      <c r="AB2022" s="192" t="str">
        <f>IF(RawDataGenPO[[#This Row],[GRN-PO date (Day)]]&gt;RawDataGenPO[[#This Row],[Lead time delivery (day)]],"over deliverry","Ontime")</f>
        <v>Ontime</v>
      </c>
      <c r="AC2022" s="195"/>
    </row>
    <row r="2023" spans="1:29" ht="14.25" x14ac:dyDescent="0.25">
      <c r="A2023" s="4">
        <f>ROW()-ROW(RawDataGenPO[[#Headers],[No.]])</f>
        <v>2022</v>
      </c>
      <c r="B2023" s="67" t="s">
        <v>18</v>
      </c>
      <c r="C2023" s="309"/>
      <c r="D2023" s="310"/>
      <c r="E2023" s="310"/>
      <c r="F2023" s="45">
        <v>46086</v>
      </c>
      <c r="G2023" s="4" t="s">
        <v>4908</v>
      </c>
      <c r="H2023" s="4" t="s">
        <v>4951</v>
      </c>
      <c r="I2023" s="155">
        <v>46094</v>
      </c>
      <c r="J2023" s="66"/>
      <c r="K2023" s="153">
        <v>60</v>
      </c>
      <c r="L2023" s="4" t="s">
        <v>145</v>
      </c>
      <c r="M2023" s="35" t="s">
        <v>159</v>
      </c>
      <c r="N2023" s="35" t="s">
        <v>56</v>
      </c>
      <c r="O2023" s="3">
        <v>4</v>
      </c>
      <c r="P2023" s="39" t="s">
        <v>4912</v>
      </c>
      <c r="Q2023" s="40">
        <v>5</v>
      </c>
      <c r="R2023" s="4" t="s">
        <v>4905</v>
      </c>
      <c r="S2023" s="41">
        <f>RawDataGenPO[[#This Row],[Total price]]/RawDataGenPO[[#This Row],[Qty'']]</f>
        <v>630</v>
      </c>
      <c r="T2023" s="46">
        <v>3150</v>
      </c>
      <c r="U2023" s="16"/>
      <c r="V2023" s="35" t="s">
        <v>3207</v>
      </c>
      <c r="W2023" s="146" t="s">
        <v>9</v>
      </c>
      <c r="X2023" s="4" t="s">
        <v>4985</v>
      </c>
      <c r="Y2023" s="14">
        <v>46099</v>
      </c>
      <c r="Z2023" s="112"/>
      <c r="AA2023" s="191">
        <f>IF(RawDataGenPO[[#This Row],[Date Gen PO]]="","",RawDataGenPO[[#This Row],[Date recive bill]]-RawDataGenPO[[#This Row],[Date Gen PO]])</f>
        <v>5</v>
      </c>
      <c r="AB2023" s="192" t="str">
        <f>IF(RawDataGenPO[[#This Row],[GRN-PO date (Day)]]&gt;RawDataGenPO[[#This Row],[Lead time delivery (day)]],"over deliverry","Ontime")</f>
        <v>Ontime</v>
      </c>
      <c r="AC2023" s="195"/>
    </row>
    <row r="2024" spans="1:29" ht="14.25" x14ac:dyDescent="0.25">
      <c r="A2024" s="4">
        <f>ROW()-ROW(RawDataGenPO[[#Headers],[No.]])</f>
        <v>2023</v>
      </c>
      <c r="B2024" s="67" t="s">
        <v>18</v>
      </c>
      <c r="C2024" s="309"/>
      <c r="D2024" s="310"/>
      <c r="E2024" s="310"/>
      <c r="F2024" s="45">
        <v>46086</v>
      </c>
      <c r="G2024" s="4" t="s">
        <v>4908</v>
      </c>
      <c r="H2024" s="4" t="s">
        <v>4951</v>
      </c>
      <c r="I2024" s="155">
        <v>46094</v>
      </c>
      <c r="J2024" s="66"/>
      <c r="K2024" s="153">
        <v>60</v>
      </c>
      <c r="L2024" s="4" t="s">
        <v>145</v>
      </c>
      <c r="M2024" s="35" t="s">
        <v>159</v>
      </c>
      <c r="N2024" s="35" t="s">
        <v>56</v>
      </c>
      <c r="O2024" s="3">
        <v>5</v>
      </c>
      <c r="P2024" s="39" t="s">
        <v>4913</v>
      </c>
      <c r="Q2024" s="40">
        <v>3</v>
      </c>
      <c r="R2024" s="4" t="s">
        <v>4905</v>
      </c>
      <c r="S2024" s="41">
        <f>RawDataGenPO[[#This Row],[Total price]]/RawDataGenPO[[#This Row],[Qty'']]</f>
        <v>565</v>
      </c>
      <c r="T2024" s="46">
        <v>1695</v>
      </c>
      <c r="U2024" s="16"/>
      <c r="V2024" s="35" t="s">
        <v>3207</v>
      </c>
      <c r="W2024" s="146" t="s">
        <v>9</v>
      </c>
      <c r="X2024" s="4" t="s">
        <v>4985</v>
      </c>
      <c r="Y2024" s="14">
        <v>46099</v>
      </c>
      <c r="Z2024" s="112"/>
      <c r="AA2024" s="191">
        <f>IF(RawDataGenPO[[#This Row],[Date Gen PO]]="","",RawDataGenPO[[#This Row],[Date recive bill]]-RawDataGenPO[[#This Row],[Date Gen PO]])</f>
        <v>5</v>
      </c>
      <c r="AB2024" s="192" t="str">
        <f>IF(RawDataGenPO[[#This Row],[GRN-PO date (Day)]]&gt;RawDataGenPO[[#This Row],[Lead time delivery (day)]],"over deliverry","Ontime")</f>
        <v>Ontime</v>
      </c>
      <c r="AC2024" s="195"/>
    </row>
    <row r="2025" spans="1:29" ht="14.25" x14ac:dyDescent="0.25">
      <c r="A2025" s="4">
        <f>ROW()-ROW(RawDataGenPO[[#Headers],[No.]])</f>
        <v>2024</v>
      </c>
      <c r="B2025" s="67" t="s">
        <v>18</v>
      </c>
      <c r="C2025" s="309"/>
      <c r="D2025" s="310"/>
      <c r="E2025" s="310"/>
      <c r="F2025" s="45">
        <v>46086</v>
      </c>
      <c r="G2025" s="4" t="s">
        <v>4908</v>
      </c>
      <c r="H2025" s="4" t="s">
        <v>4951</v>
      </c>
      <c r="I2025" s="155">
        <v>46094</v>
      </c>
      <c r="J2025" s="66"/>
      <c r="K2025" s="153">
        <v>60</v>
      </c>
      <c r="L2025" s="4" t="s">
        <v>145</v>
      </c>
      <c r="M2025" s="35" t="s">
        <v>159</v>
      </c>
      <c r="N2025" s="35" t="s">
        <v>56</v>
      </c>
      <c r="O2025" s="3">
        <v>6</v>
      </c>
      <c r="P2025" s="39" t="s">
        <v>4914</v>
      </c>
      <c r="Q2025" s="40">
        <v>3</v>
      </c>
      <c r="R2025" s="4" t="s">
        <v>4905</v>
      </c>
      <c r="S2025" s="41">
        <f>RawDataGenPO[[#This Row],[Total price]]/RawDataGenPO[[#This Row],[Qty'']]</f>
        <v>510</v>
      </c>
      <c r="T2025" s="46">
        <v>1530</v>
      </c>
      <c r="U2025" s="16"/>
      <c r="V2025" s="35" t="s">
        <v>3207</v>
      </c>
      <c r="W2025" s="146" t="s">
        <v>9</v>
      </c>
      <c r="X2025" s="4" t="s">
        <v>4985</v>
      </c>
      <c r="Y2025" s="14">
        <v>46099</v>
      </c>
      <c r="Z2025" s="112"/>
      <c r="AA2025" s="191">
        <f>IF(RawDataGenPO[[#This Row],[Date Gen PO]]="","",RawDataGenPO[[#This Row],[Date recive bill]]-RawDataGenPO[[#This Row],[Date Gen PO]])</f>
        <v>5</v>
      </c>
      <c r="AB2025" s="192" t="str">
        <f>IF(RawDataGenPO[[#This Row],[GRN-PO date (Day)]]&gt;RawDataGenPO[[#This Row],[Lead time delivery (day)]],"over deliverry","Ontime")</f>
        <v>Ontime</v>
      </c>
      <c r="AC2025" s="195"/>
    </row>
    <row r="2026" spans="1:29" ht="14.25" x14ac:dyDescent="0.25">
      <c r="A2026" s="4">
        <f>ROW()-ROW(RawDataGenPO[[#Headers],[No.]])</f>
        <v>2025</v>
      </c>
      <c r="B2026" s="67" t="s">
        <v>18</v>
      </c>
      <c r="C2026" s="309"/>
      <c r="D2026" s="310"/>
      <c r="E2026" s="310"/>
      <c r="F2026" s="45">
        <v>46086</v>
      </c>
      <c r="G2026" s="4" t="s">
        <v>4908</v>
      </c>
      <c r="H2026" s="4" t="s">
        <v>4951</v>
      </c>
      <c r="I2026" s="155">
        <v>46094</v>
      </c>
      <c r="J2026" s="66"/>
      <c r="K2026" s="153">
        <v>60</v>
      </c>
      <c r="L2026" s="4" t="s">
        <v>145</v>
      </c>
      <c r="M2026" s="35" t="s">
        <v>159</v>
      </c>
      <c r="N2026" s="35" t="s">
        <v>56</v>
      </c>
      <c r="O2026" s="3">
        <v>7</v>
      </c>
      <c r="P2026" s="39" t="s">
        <v>4915</v>
      </c>
      <c r="Q2026" s="40">
        <v>3</v>
      </c>
      <c r="R2026" s="4" t="s">
        <v>4905</v>
      </c>
      <c r="S2026" s="41">
        <f>RawDataGenPO[[#This Row],[Total price]]/RawDataGenPO[[#This Row],[Qty'']]</f>
        <v>860</v>
      </c>
      <c r="T2026" s="46">
        <v>2580</v>
      </c>
      <c r="U2026" s="16"/>
      <c r="V2026" s="35" t="s">
        <v>3207</v>
      </c>
      <c r="W2026" s="146" t="s">
        <v>9</v>
      </c>
      <c r="X2026" s="4" t="s">
        <v>4985</v>
      </c>
      <c r="Y2026" s="14">
        <v>46099</v>
      </c>
      <c r="Z2026" s="112"/>
      <c r="AA2026" s="191">
        <f>IF(RawDataGenPO[[#This Row],[Date Gen PO]]="","",RawDataGenPO[[#This Row],[Date recive bill]]-RawDataGenPO[[#This Row],[Date Gen PO]])</f>
        <v>5</v>
      </c>
      <c r="AB2026" s="192" t="str">
        <f>IF(RawDataGenPO[[#This Row],[GRN-PO date (Day)]]&gt;RawDataGenPO[[#This Row],[Lead time delivery (day)]],"over deliverry","Ontime")</f>
        <v>Ontime</v>
      </c>
      <c r="AC2026" s="195"/>
    </row>
    <row r="2027" spans="1:29" ht="14.25" x14ac:dyDescent="0.25">
      <c r="A2027" s="4">
        <f>ROW()-ROW(RawDataGenPO[[#Headers],[No.]])</f>
        <v>2026</v>
      </c>
      <c r="B2027" s="67" t="s">
        <v>18</v>
      </c>
      <c r="C2027" s="309"/>
      <c r="D2027" s="310"/>
      <c r="E2027" s="310"/>
      <c r="F2027" s="45">
        <v>46086</v>
      </c>
      <c r="G2027" s="4" t="s">
        <v>4908</v>
      </c>
      <c r="H2027" s="4" t="s">
        <v>4951</v>
      </c>
      <c r="I2027" s="155">
        <v>46094</v>
      </c>
      <c r="J2027" s="66"/>
      <c r="K2027" s="153">
        <v>60</v>
      </c>
      <c r="L2027" s="4" t="s">
        <v>145</v>
      </c>
      <c r="M2027" s="35" t="s">
        <v>159</v>
      </c>
      <c r="N2027" s="35" t="s">
        <v>56</v>
      </c>
      <c r="O2027" s="3">
        <v>8</v>
      </c>
      <c r="P2027" s="39" t="s">
        <v>4916</v>
      </c>
      <c r="Q2027" s="40">
        <v>3</v>
      </c>
      <c r="R2027" s="4" t="s">
        <v>4905</v>
      </c>
      <c r="S2027" s="41">
        <f>RawDataGenPO[[#This Row],[Total price]]/RawDataGenPO[[#This Row],[Qty'']]</f>
        <v>700</v>
      </c>
      <c r="T2027" s="46">
        <v>2100</v>
      </c>
      <c r="U2027" s="16"/>
      <c r="V2027" s="35" t="s">
        <v>3207</v>
      </c>
      <c r="W2027" s="146" t="s">
        <v>9</v>
      </c>
      <c r="X2027" s="4" t="s">
        <v>4985</v>
      </c>
      <c r="Y2027" s="14">
        <v>46099</v>
      </c>
      <c r="Z2027" s="112"/>
      <c r="AA2027" s="191">
        <f>IF(RawDataGenPO[[#This Row],[Date Gen PO]]="","",RawDataGenPO[[#This Row],[Date recive bill]]-RawDataGenPO[[#This Row],[Date Gen PO]])</f>
        <v>5</v>
      </c>
      <c r="AB2027" s="192" t="str">
        <f>IF(RawDataGenPO[[#This Row],[GRN-PO date (Day)]]&gt;RawDataGenPO[[#This Row],[Lead time delivery (day)]],"over deliverry","Ontime")</f>
        <v>Ontime</v>
      </c>
      <c r="AC2027" s="195"/>
    </row>
    <row r="2028" spans="1:29" ht="14.25" x14ac:dyDescent="0.25">
      <c r="A2028" s="4">
        <f>ROW()-ROW(RawDataGenPO[[#Headers],[No.]])</f>
        <v>2027</v>
      </c>
      <c r="B2028" s="67" t="s">
        <v>18</v>
      </c>
      <c r="C2028" s="309"/>
      <c r="D2028" s="310"/>
      <c r="E2028" s="310"/>
      <c r="F2028" s="45">
        <v>46086</v>
      </c>
      <c r="G2028" s="4" t="s">
        <v>4908</v>
      </c>
      <c r="H2028" s="4" t="s">
        <v>4951</v>
      </c>
      <c r="I2028" s="155">
        <v>46094</v>
      </c>
      <c r="J2028" s="66"/>
      <c r="K2028" s="153">
        <v>60</v>
      </c>
      <c r="L2028" s="4" t="s">
        <v>145</v>
      </c>
      <c r="M2028" s="35" t="s">
        <v>159</v>
      </c>
      <c r="N2028" s="35" t="s">
        <v>56</v>
      </c>
      <c r="O2028" s="3">
        <v>9</v>
      </c>
      <c r="P2028" s="39" t="s">
        <v>4917</v>
      </c>
      <c r="Q2028" s="40">
        <v>3</v>
      </c>
      <c r="R2028" s="4" t="s">
        <v>4905</v>
      </c>
      <c r="S2028" s="41">
        <f>RawDataGenPO[[#This Row],[Total price]]/RawDataGenPO[[#This Row],[Qty'']]</f>
        <v>85</v>
      </c>
      <c r="T2028" s="46">
        <v>255</v>
      </c>
      <c r="U2028" s="16"/>
      <c r="V2028" s="35" t="s">
        <v>3207</v>
      </c>
      <c r="W2028" s="146" t="s">
        <v>9</v>
      </c>
      <c r="X2028" s="4" t="s">
        <v>4985</v>
      </c>
      <c r="Y2028" s="14">
        <v>46099</v>
      </c>
      <c r="Z2028" s="112"/>
      <c r="AA2028" s="191">
        <f>IF(RawDataGenPO[[#This Row],[Date Gen PO]]="","",RawDataGenPO[[#This Row],[Date recive bill]]-RawDataGenPO[[#This Row],[Date Gen PO]])</f>
        <v>5</v>
      </c>
      <c r="AB2028" s="192" t="str">
        <f>IF(RawDataGenPO[[#This Row],[GRN-PO date (Day)]]&gt;RawDataGenPO[[#This Row],[Lead time delivery (day)]],"over deliverry","Ontime")</f>
        <v>Ontime</v>
      </c>
      <c r="AC2028" s="195"/>
    </row>
    <row r="2029" spans="1:29" ht="14.25" x14ac:dyDescent="0.25">
      <c r="A2029" s="4">
        <f>ROW()-ROW(RawDataGenPO[[#Headers],[No.]])</f>
        <v>2028</v>
      </c>
      <c r="B2029" s="67" t="s">
        <v>18</v>
      </c>
      <c r="C2029" s="309"/>
      <c r="D2029" s="310"/>
      <c r="E2029" s="310"/>
      <c r="F2029" s="45">
        <v>46086</v>
      </c>
      <c r="G2029" s="4" t="s">
        <v>4908</v>
      </c>
      <c r="H2029" s="4" t="s">
        <v>4951</v>
      </c>
      <c r="I2029" s="155">
        <v>46094</v>
      </c>
      <c r="J2029" s="66"/>
      <c r="K2029" s="153">
        <v>60</v>
      </c>
      <c r="L2029" s="4" t="s">
        <v>145</v>
      </c>
      <c r="M2029" s="35" t="s">
        <v>159</v>
      </c>
      <c r="N2029" s="35" t="s">
        <v>56</v>
      </c>
      <c r="O2029" s="3">
        <v>10</v>
      </c>
      <c r="P2029" s="39" t="s">
        <v>4918</v>
      </c>
      <c r="Q2029" s="40">
        <v>3</v>
      </c>
      <c r="R2029" s="4" t="s">
        <v>4905</v>
      </c>
      <c r="S2029" s="41">
        <f>RawDataGenPO[[#This Row],[Total price]]/RawDataGenPO[[#This Row],[Qty'']]</f>
        <v>120</v>
      </c>
      <c r="T2029" s="46">
        <v>360</v>
      </c>
      <c r="U2029" s="16"/>
      <c r="V2029" s="35" t="s">
        <v>3207</v>
      </c>
      <c r="W2029" s="146" t="s">
        <v>9</v>
      </c>
      <c r="X2029" s="4" t="s">
        <v>4985</v>
      </c>
      <c r="Y2029" s="14">
        <v>46099</v>
      </c>
      <c r="Z2029" s="112"/>
      <c r="AA2029" s="191">
        <f>IF(RawDataGenPO[[#This Row],[Date Gen PO]]="","",RawDataGenPO[[#This Row],[Date recive bill]]-RawDataGenPO[[#This Row],[Date Gen PO]])</f>
        <v>5</v>
      </c>
      <c r="AB2029" s="192" t="str">
        <f>IF(RawDataGenPO[[#This Row],[GRN-PO date (Day)]]&gt;RawDataGenPO[[#This Row],[Lead time delivery (day)]],"over deliverry","Ontime")</f>
        <v>Ontime</v>
      </c>
      <c r="AC2029" s="195"/>
    </row>
    <row r="2030" spans="1:29" ht="28.5" x14ac:dyDescent="0.25">
      <c r="A2030" s="4">
        <f>ROW()-ROW(RawDataGenPO[[#Headers],[No.]])</f>
        <v>2029</v>
      </c>
      <c r="B2030" s="67" t="s">
        <v>18</v>
      </c>
      <c r="C2030" s="309"/>
      <c r="D2030" s="310"/>
      <c r="E2030" s="310"/>
      <c r="F2030" s="45">
        <v>46086</v>
      </c>
      <c r="G2030" s="4" t="s">
        <v>4908</v>
      </c>
      <c r="H2030" s="4" t="s">
        <v>4951</v>
      </c>
      <c r="I2030" s="155">
        <v>46094</v>
      </c>
      <c r="J2030" s="66"/>
      <c r="K2030" s="153">
        <v>60</v>
      </c>
      <c r="L2030" s="4" t="s">
        <v>145</v>
      </c>
      <c r="M2030" s="35" t="s">
        <v>159</v>
      </c>
      <c r="N2030" s="35" t="s">
        <v>56</v>
      </c>
      <c r="O2030" s="3">
        <v>11</v>
      </c>
      <c r="P2030" s="39" t="s">
        <v>4919</v>
      </c>
      <c r="Q2030" s="40">
        <v>5</v>
      </c>
      <c r="R2030" s="4" t="s">
        <v>4905</v>
      </c>
      <c r="S2030" s="41">
        <f>RawDataGenPO[[#This Row],[Total price]]/RawDataGenPO[[#This Row],[Qty'']]</f>
        <v>153</v>
      </c>
      <c r="T2030" s="46">
        <v>765</v>
      </c>
      <c r="U2030" s="16"/>
      <c r="V2030" s="35" t="s">
        <v>3207</v>
      </c>
      <c r="W2030" s="146" t="s">
        <v>9</v>
      </c>
      <c r="X2030" s="4" t="s">
        <v>4985</v>
      </c>
      <c r="Y2030" s="14">
        <v>46099</v>
      </c>
      <c r="Z2030" s="112"/>
      <c r="AA2030" s="191">
        <f>IF(RawDataGenPO[[#This Row],[Date Gen PO]]="","",RawDataGenPO[[#This Row],[Date recive bill]]-RawDataGenPO[[#This Row],[Date Gen PO]])</f>
        <v>5</v>
      </c>
      <c r="AB2030" s="192" t="str">
        <f>IF(RawDataGenPO[[#This Row],[GRN-PO date (Day)]]&gt;RawDataGenPO[[#This Row],[Lead time delivery (day)]],"over deliverry","Ontime")</f>
        <v>Ontime</v>
      </c>
      <c r="AC2030" s="195"/>
    </row>
    <row r="2031" spans="1:29" ht="14.25" x14ac:dyDescent="0.25">
      <c r="A2031" s="4">
        <f>ROW()-ROW(RawDataGenPO[[#Headers],[No.]])</f>
        <v>2030</v>
      </c>
      <c r="B2031" s="67" t="s">
        <v>18</v>
      </c>
      <c r="C2031" s="309"/>
      <c r="D2031" s="310"/>
      <c r="E2031" s="310"/>
      <c r="F2031" s="45">
        <v>46086</v>
      </c>
      <c r="G2031" s="4" t="s">
        <v>4920</v>
      </c>
      <c r="H2031" s="4" t="s">
        <v>4952</v>
      </c>
      <c r="I2031" s="155">
        <v>46093</v>
      </c>
      <c r="J2031" s="66"/>
      <c r="K2031" s="153">
        <v>60</v>
      </c>
      <c r="L2031" s="4" t="s">
        <v>528</v>
      </c>
      <c r="M2031" s="35" t="s">
        <v>187</v>
      </c>
      <c r="N2031" s="35" t="s">
        <v>28</v>
      </c>
      <c r="P2031" s="39" t="s">
        <v>529</v>
      </c>
      <c r="Q2031" s="40">
        <v>20</v>
      </c>
      <c r="R2031" s="4" t="s">
        <v>4905</v>
      </c>
      <c r="S2031" s="41">
        <f>RawDataGenPO[[#This Row],[Total price]]/RawDataGenPO[[#This Row],[Qty'']]</f>
        <v>19</v>
      </c>
      <c r="T2031" s="46">
        <v>380</v>
      </c>
      <c r="U2031" s="16"/>
      <c r="V2031" s="35" t="s">
        <v>2669</v>
      </c>
      <c r="W2031" s="146" t="s">
        <v>9</v>
      </c>
      <c r="X2031" s="4" t="s">
        <v>4984</v>
      </c>
      <c r="Y2031" s="14">
        <v>46099</v>
      </c>
      <c r="Z2031" s="112"/>
      <c r="AA2031" s="191">
        <f>IF(RawDataGenPO[[#This Row],[Date Gen PO]]="","",RawDataGenPO[[#This Row],[Date recive bill]]-RawDataGenPO[[#This Row],[Date Gen PO]])</f>
        <v>6</v>
      </c>
      <c r="AB2031" s="192" t="str">
        <f>IF(RawDataGenPO[[#This Row],[GRN-PO date (Day)]]&gt;RawDataGenPO[[#This Row],[Lead time delivery (day)]],"over deliverry","Ontime")</f>
        <v>Ontime</v>
      </c>
      <c r="AC2031" s="195"/>
    </row>
    <row r="2032" spans="1:29" ht="14.25" x14ac:dyDescent="0.25">
      <c r="A2032" s="4">
        <f>ROW()-ROW(RawDataGenPO[[#Headers],[No.]])</f>
        <v>2031</v>
      </c>
      <c r="B2032" s="67" t="s">
        <v>18</v>
      </c>
      <c r="C2032" s="309"/>
      <c r="D2032" s="310"/>
      <c r="E2032" s="310"/>
      <c r="F2032" s="45">
        <v>46086</v>
      </c>
      <c r="G2032" s="4" t="s">
        <v>4920</v>
      </c>
      <c r="H2032" s="4" t="s">
        <v>4952</v>
      </c>
      <c r="I2032" s="155">
        <v>46093</v>
      </c>
      <c r="J2032" s="66"/>
      <c r="K2032" s="153">
        <v>60</v>
      </c>
      <c r="L2032" s="4" t="s">
        <v>530</v>
      </c>
      <c r="M2032" s="35" t="s">
        <v>187</v>
      </c>
      <c r="N2032" s="35" t="s">
        <v>28</v>
      </c>
      <c r="P2032" s="39" t="s">
        <v>531</v>
      </c>
      <c r="Q2032" s="40">
        <v>10</v>
      </c>
      <c r="R2032" s="4" t="s">
        <v>4905</v>
      </c>
      <c r="S2032" s="41">
        <f>RawDataGenPO[[#This Row],[Total price]]/RawDataGenPO[[#This Row],[Qty'']]</f>
        <v>195</v>
      </c>
      <c r="T2032" s="46">
        <v>1950</v>
      </c>
      <c r="U2032" s="16"/>
      <c r="V2032" s="35" t="s">
        <v>2669</v>
      </c>
      <c r="W2032" s="146" t="s">
        <v>9</v>
      </c>
      <c r="X2032" s="4" t="s">
        <v>4984</v>
      </c>
      <c r="Y2032" s="14">
        <v>46099</v>
      </c>
      <c r="Z2032" s="112"/>
      <c r="AA2032" s="191">
        <f>IF(RawDataGenPO[[#This Row],[Date Gen PO]]="","",RawDataGenPO[[#This Row],[Date recive bill]]-RawDataGenPO[[#This Row],[Date Gen PO]])</f>
        <v>6</v>
      </c>
      <c r="AB2032" s="192" t="str">
        <f>IF(RawDataGenPO[[#This Row],[GRN-PO date (Day)]]&gt;RawDataGenPO[[#This Row],[Lead time delivery (day)]],"over deliverry","Ontime")</f>
        <v>Ontime</v>
      </c>
      <c r="AC2032" s="195"/>
    </row>
    <row r="2033" spans="1:29" ht="14.25" x14ac:dyDescent="0.25">
      <c r="A2033" s="4">
        <f>ROW()-ROW(RawDataGenPO[[#Headers],[No.]])</f>
        <v>2032</v>
      </c>
      <c r="B2033" s="67" t="s">
        <v>18</v>
      </c>
      <c r="C2033" s="309"/>
      <c r="D2033" s="310"/>
      <c r="E2033" s="310"/>
      <c r="F2033" s="45">
        <v>46086</v>
      </c>
      <c r="G2033" s="4" t="s">
        <v>4921</v>
      </c>
      <c r="H2033" s="4" t="s">
        <v>4953</v>
      </c>
      <c r="I2033" s="155">
        <v>46097</v>
      </c>
      <c r="J2033" s="66"/>
      <c r="K2033" s="153">
        <v>30</v>
      </c>
      <c r="L2033" s="4" t="s">
        <v>193</v>
      </c>
      <c r="M2033" s="35" t="s">
        <v>240</v>
      </c>
      <c r="N2033" s="35" t="s">
        <v>102</v>
      </c>
      <c r="O2033" s="3">
        <v>1</v>
      </c>
      <c r="P2033" s="39" t="s">
        <v>4922</v>
      </c>
      <c r="Q2033" s="40">
        <v>1</v>
      </c>
      <c r="R2033" s="4" t="s">
        <v>4927</v>
      </c>
      <c r="S2033" s="41">
        <f>RawDataGenPO[[#This Row],[Total price]]/RawDataGenPO[[#This Row],[Qty'']]</f>
        <v>65000</v>
      </c>
      <c r="T2033" s="46">
        <v>65000</v>
      </c>
      <c r="U2033" s="16"/>
      <c r="V2033" s="35" t="s">
        <v>666</v>
      </c>
      <c r="W2033" s="146" t="s">
        <v>9</v>
      </c>
      <c r="X2033" s="4" t="s">
        <v>4997</v>
      </c>
      <c r="Y2033" s="14">
        <v>46105</v>
      </c>
      <c r="Z2033" s="112"/>
      <c r="AA2033" s="191">
        <f>IF(RawDataGenPO[[#This Row],[Date Gen PO]]="","",RawDataGenPO[[#This Row],[Date recive bill]]-RawDataGenPO[[#This Row],[Date Gen PO]])</f>
        <v>8</v>
      </c>
      <c r="AB2033" s="192" t="str">
        <f>IF(RawDataGenPO[[#This Row],[GRN-PO date (Day)]]&gt;RawDataGenPO[[#This Row],[Lead time delivery (day)]],"over deliverry","Ontime")</f>
        <v>Ontime</v>
      </c>
      <c r="AC2033" s="195"/>
    </row>
    <row r="2034" spans="1:29" ht="14.25" x14ac:dyDescent="0.25">
      <c r="A2034" s="4">
        <f>ROW()-ROW(RawDataGenPO[[#Headers],[No.]])</f>
        <v>2033</v>
      </c>
      <c r="B2034" s="67" t="s">
        <v>18</v>
      </c>
      <c r="C2034" s="309"/>
      <c r="D2034" s="310"/>
      <c r="E2034" s="310"/>
      <c r="F2034" s="45">
        <v>46086</v>
      </c>
      <c r="G2034" s="4" t="s">
        <v>4921</v>
      </c>
      <c r="H2034" s="4" t="s">
        <v>4953</v>
      </c>
      <c r="I2034" s="155">
        <v>46097</v>
      </c>
      <c r="J2034" s="66"/>
      <c r="K2034" s="153">
        <v>30</v>
      </c>
      <c r="L2034" s="4" t="s">
        <v>193</v>
      </c>
      <c r="M2034" s="35" t="s">
        <v>240</v>
      </c>
      <c r="N2034" s="35" t="s">
        <v>102</v>
      </c>
      <c r="O2034" s="3">
        <v>2</v>
      </c>
      <c r="P2034" s="39" t="s">
        <v>4923</v>
      </c>
      <c r="Q2034" s="40">
        <v>1</v>
      </c>
      <c r="R2034" s="4" t="s">
        <v>4927</v>
      </c>
      <c r="S2034" s="41">
        <f>RawDataGenPO[[#This Row],[Total price]]/RawDataGenPO[[#This Row],[Qty'']]</f>
        <v>50000</v>
      </c>
      <c r="T2034" s="46">
        <v>50000</v>
      </c>
      <c r="U2034" s="16"/>
      <c r="V2034" s="35" t="s">
        <v>666</v>
      </c>
      <c r="W2034" s="146" t="s">
        <v>9</v>
      </c>
      <c r="X2034" s="4" t="s">
        <v>4997</v>
      </c>
      <c r="Y2034" s="14">
        <v>46105</v>
      </c>
      <c r="Z2034" s="112"/>
      <c r="AA2034" s="191">
        <f>IF(RawDataGenPO[[#This Row],[Date Gen PO]]="","",RawDataGenPO[[#This Row],[Date recive bill]]-RawDataGenPO[[#This Row],[Date Gen PO]])</f>
        <v>8</v>
      </c>
      <c r="AB2034" s="192" t="str">
        <f>IF(RawDataGenPO[[#This Row],[GRN-PO date (Day)]]&gt;RawDataGenPO[[#This Row],[Lead time delivery (day)]],"over deliverry","Ontime")</f>
        <v>Ontime</v>
      </c>
      <c r="AC2034" s="195"/>
    </row>
    <row r="2035" spans="1:29" ht="14.25" x14ac:dyDescent="0.25">
      <c r="A2035" s="4">
        <f>ROW()-ROW(RawDataGenPO[[#Headers],[No.]])</f>
        <v>2034</v>
      </c>
      <c r="B2035" s="67" t="s">
        <v>18</v>
      </c>
      <c r="C2035" s="309"/>
      <c r="D2035" s="310"/>
      <c r="E2035" s="310"/>
      <c r="F2035" s="45">
        <v>46086</v>
      </c>
      <c r="G2035" s="4" t="s">
        <v>4921</v>
      </c>
      <c r="H2035" s="4" t="s">
        <v>4953</v>
      </c>
      <c r="I2035" s="155">
        <v>46097</v>
      </c>
      <c r="J2035" s="66"/>
      <c r="K2035" s="153">
        <v>30</v>
      </c>
      <c r="L2035" s="4" t="s">
        <v>193</v>
      </c>
      <c r="M2035" s="35" t="s">
        <v>240</v>
      </c>
      <c r="N2035" s="35" t="s">
        <v>102</v>
      </c>
      <c r="O2035" s="3">
        <v>3</v>
      </c>
      <c r="P2035" s="39" t="s">
        <v>4924</v>
      </c>
      <c r="Q2035" s="40">
        <v>7</v>
      </c>
      <c r="R2035" s="4" t="s">
        <v>1190</v>
      </c>
      <c r="S2035" s="41">
        <f>RawDataGenPO[[#This Row],[Total price]]/RawDataGenPO[[#This Row],[Qty'']]</f>
        <v>3200</v>
      </c>
      <c r="T2035" s="46">
        <v>22400</v>
      </c>
      <c r="U2035" s="16"/>
      <c r="V2035" s="35" t="s">
        <v>666</v>
      </c>
      <c r="W2035" s="146" t="s">
        <v>9</v>
      </c>
      <c r="X2035" s="4" t="s">
        <v>4997</v>
      </c>
      <c r="Y2035" s="14">
        <v>46105</v>
      </c>
      <c r="Z2035" s="112"/>
      <c r="AA2035" s="191">
        <f>IF(RawDataGenPO[[#This Row],[Date Gen PO]]="","",RawDataGenPO[[#This Row],[Date recive bill]]-RawDataGenPO[[#This Row],[Date Gen PO]])</f>
        <v>8</v>
      </c>
      <c r="AB2035" s="192" t="str">
        <f>IF(RawDataGenPO[[#This Row],[GRN-PO date (Day)]]&gt;RawDataGenPO[[#This Row],[Lead time delivery (day)]],"over deliverry","Ontime")</f>
        <v>Ontime</v>
      </c>
      <c r="AC2035" s="195"/>
    </row>
    <row r="2036" spans="1:29" ht="14.25" x14ac:dyDescent="0.25">
      <c r="A2036" s="4">
        <f>ROW()-ROW(RawDataGenPO[[#Headers],[No.]])</f>
        <v>2035</v>
      </c>
      <c r="B2036" s="67" t="s">
        <v>18</v>
      </c>
      <c r="C2036" s="309"/>
      <c r="D2036" s="310"/>
      <c r="E2036" s="310"/>
      <c r="F2036" s="45">
        <v>46086</v>
      </c>
      <c r="G2036" s="4" t="s">
        <v>4921</v>
      </c>
      <c r="H2036" s="4" t="s">
        <v>4953</v>
      </c>
      <c r="I2036" s="155">
        <v>46097</v>
      </c>
      <c r="J2036" s="66"/>
      <c r="K2036" s="153">
        <v>30</v>
      </c>
      <c r="L2036" s="4" t="s">
        <v>193</v>
      </c>
      <c r="M2036" s="35" t="s">
        <v>240</v>
      </c>
      <c r="N2036" s="35" t="s">
        <v>102</v>
      </c>
      <c r="O2036" s="3">
        <v>4</v>
      </c>
      <c r="P2036" s="39" t="s">
        <v>4925</v>
      </c>
      <c r="Q2036" s="40">
        <v>1</v>
      </c>
      <c r="R2036" s="4" t="s">
        <v>1190</v>
      </c>
      <c r="S2036" s="41">
        <f>RawDataGenPO[[#This Row],[Total price]]/RawDataGenPO[[#This Row],[Qty'']]</f>
        <v>2000</v>
      </c>
      <c r="T2036" s="46">
        <v>2000</v>
      </c>
      <c r="U2036" s="16"/>
      <c r="V2036" s="35" t="s">
        <v>666</v>
      </c>
      <c r="W2036" s="146" t="s">
        <v>9</v>
      </c>
      <c r="X2036" s="4" t="s">
        <v>4997</v>
      </c>
      <c r="Y2036" s="14">
        <v>46105</v>
      </c>
      <c r="Z2036" s="112"/>
      <c r="AA2036" s="191">
        <f>IF(RawDataGenPO[[#This Row],[Date Gen PO]]="","",RawDataGenPO[[#This Row],[Date recive bill]]-RawDataGenPO[[#This Row],[Date Gen PO]])</f>
        <v>8</v>
      </c>
      <c r="AB2036" s="192" t="str">
        <f>IF(RawDataGenPO[[#This Row],[GRN-PO date (Day)]]&gt;RawDataGenPO[[#This Row],[Lead time delivery (day)]],"over deliverry","Ontime")</f>
        <v>Ontime</v>
      </c>
      <c r="AC2036" s="195"/>
    </row>
    <row r="2037" spans="1:29" ht="14.25" x14ac:dyDescent="0.25">
      <c r="A2037" s="4">
        <f>ROW()-ROW(RawDataGenPO[[#Headers],[No.]])</f>
        <v>2036</v>
      </c>
      <c r="B2037" s="67" t="s">
        <v>18</v>
      </c>
      <c r="C2037" s="309"/>
      <c r="D2037" s="310"/>
      <c r="E2037" s="310"/>
      <c r="F2037" s="45">
        <v>46086</v>
      </c>
      <c r="G2037" s="4" t="s">
        <v>4921</v>
      </c>
      <c r="H2037" s="4" t="s">
        <v>4953</v>
      </c>
      <c r="I2037" s="155">
        <v>46097</v>
      </c>
      <c r="J2037" s="66"/>
      <c r="K2037" s="153">
        <v>30</v>
      </c>
      <c r="L2037" s="4" t="s">
        <v>193</v>
      </c>
      <c r="M2037" s="35" t="s">
        <v>240</v>
      </c>
      <c r="N2037" s="35" t="s">
        <v>102</v>
      </c>
      <c r="O2037" s="3">
        <v>5</v>
      </c>
      <c r="P2037" s="39" t="s">
        <v>4926</v>
      </c>
      <c r="Q2037" s="40">
        <v>1</v>
      </c>
      <c r="R2037" s="4" t="s">
        <v>481</v>
      </c>
      <c r="S2037" s="41">
        <f>RawDataGenPO[[#This Row],[Total price]]/RawDataGenPO[[#This Row],[Qty'']]</f>
        <v>12000</v>
      </c>
      <c r="T2037" s="46">
        <v>12000</v>
      </c>
      <c r="U2037" s="16"/>
      <c r="V2037" s="35" t="s">
        <v>666</v>
      </c>
      <c r="W2037" s="146" t="s">
        <v>9</v>
      </c>
      <c r="X2037" s="4" t="s">
        <v>4997</v>
      </c>
      <c r="Y2037" s="14">
        <v>46105</v>
      </c>
      <c r="Z2037" s="112"/>
      <c r="AA2037" s="191">
        <f>IF(RawDataGenPO[[#This Row],[Date Gen PO]]="","",RawDataGenPO[[#This Row],[Date recive bill]]-RawDataGenPO[[#This Row],[Date Gen PO]])</f>
        <v>8</v>
      </c>
      <c r="AB2037" s="192" t="str">
        <f>IF(RawDataGenPO[[#This Row],[GRN-PO date (Day)]]&gt;RawDataGenPO[[#This Row],[Lead time delivery (day)]],"over deliverry","Ontime")</f>
        <v>Ontime</v>
      </c>
      <c r="AC2037" s="195"/>
    </row>
    <row r="2038" spans="1:29" ht="14.25" x14ac:dyDescent="0.25">
      <c r="A2038" s="4">
        <f>ROW()-ROW(RawDataGenPO[[#Headers],[No.]])</f>
        <v>2037</v>
      </c>
      <c r="B2038" s="67" t="s">
        <v>18</v>
      </c>
      <c r="C2038" s="309"/>
      <c r="D2038" s="310"/>
      <c r="E2038" s="310"/>
      <c r="F2038" s="45">
        <v>46086</v>
      </c>
      <c r="G2038" s="4" t="s">
        <v>4928</v>
      </c>
      <c r="H2038" s="4" t="s">
        <v>4954</v>
      </c>
      <c r="I2038" s="155">
        <v>46093</v>
      </c>
      <c r="J2038" s="66"/>
      <c r="K2038" s="153">
        <v>60</v>
      </c>
      <c r="L2038" s="4" t="s">
        <v>193</v>
      </c>
      <c r="M2038" s="35" t="s">
        <v>240</v>
      </c>
      <c r="N2038" s="35" t="s">
        <v>102</v>
      </c>
      <c r="O2038" s="3">
        <v>5</v>
      </c>
      <c r="P2038" s="39" t="s">
        <v>4926</v>
      </c>
      <c r="Q2038" s="40">
        <v>1</v>
      </c>
      <c r="R2038" s="4" t="s">
        <v>481</v>
      </c>
      <c r="S2038" s="41">
        <f>RawDataGenPO[[#This Row],[Total price]]/RawDataGenPO[[#This Row],[Qty'']]</f>
        <v>12000</v>
      </c>
      <c r="T2038" s="46">
        <v>12000</v>
      </c>
      <c r="U2038" s="16"/>
      <c r="V2038" s="35" t="s">
        <v>666</v>
      </c>
      <c r="W2038" s="146" t="s">
        <v>10</v>
      </c>
      <c r="Z2038" s="112"/>
      <c r="AA2038" s="191">
        <f>IF(RawDataGenPO[[#This Row],[Date Gen PO]]="","",RawDataGenPO[[#This Row],[Date recive bill]]-RawDataGenPO[[#This Row],[Date Gen PO]])</f>
        <v>-46093</v>
      </c>
      <c r="AB2038" s="192" t="str">
        <f>IF(RawDataGenPO[[#This Row],[GRN-PO date (Day)]]&gt;RawDataGenPO[[#This Row],[Lead time delivery (day)]],"over deliverry","Ontime")</f>
        <v>Ontime</v>
      </c>
      <c r="AC2038" s="195"/>
    </row>
    <row r="2039" spans="1:29" ht="14.25" x14ac:dyDescent="0.25">
      <c r="A2039" s="4">
        <f>ROW()-ROW(RawDataGenPO[[#Headers],[No.]])</f>
        <v>2038</v>
      </c>
      <c r="B2039" s="67" t="s">
        <v>18</v>
      </c>
      <c r="C2039" s="309"/>
      <c r="D2039" s="310"/>
      <c r="E2039" s="310"/>
      <c r="F2039" s="45">
        <v>46086</v>
      </c>
      <c r="G2039" s="4" t="s">
        <v>4928</v>
      </c>
      <c r="H2039" s="4" t="s">
        <v>4954</v>
      </c>
      <c r="I2039" s="155">
        <v>46093</v>
      </c>
      <c r="J2039" s="66"/>
      <c r="K2039" s="153">
        <v>60</v>
      </c>
      <c r="L2039" s="4" t="s">
        <v>193</v>
      </c>
      <c r="M2039" s="35" t="s">
        <v>128</v>
      </c>
      <c r="N2039" s="35" t="s">
        <v>71</v>
      </c>
      <c r="O2039" s="3">
        <v>1</v>
      </c>
      <c r="P2039" s="39" t="s">
        <v>4929</v>
      </c>
      <c r="Q2039" s="40">
        <v>1</v>
      </c>
      <c r="R2039" s="4" t="s">
        <v>4905</v>
      </c>
      <c r="S2039" s="41">
        <f>RawDataGenPO[[#This Row],[Total price]]/RawDataGenPO[[#This Row],[Qty'']]</f>
        <v>1233</v>
      </c>
      <c r="T2039" s="46">
        <v>1233</v>
      </c>
      <c r="U2039" s="16"/>
      <c r="V2039" s="35" t="s">
        <v>587</v>
      </c>
      <c r="W2039" s="146" t="s">
        <v>10</v>
      </c>
      <c r="Z2039" s="112"/>
      <c r="AA2039" s="191">
        <f>IF(RawDataGenPO[[#This Row],[Date Gen PO]]="","",RawDataGenPO[[#This Row],[Date recive bill]]-RawDataGenPO[[#This Row],[Date Gen PO]])</f>
        <v>-46093</v>
      </c>
      <c r="AB2039" s="192" t="str">
        <f>IF(RawDataGenPO[[#This Row],[GRN-PO date (Day)]]&gt;RawDataGenPO[[#This Row],[Lead time delivery (day)]],"over deliverry","Ontime")</f>
        <v>Ontime</v>
      </c>
      <c r="AC2039" s="195"/>
    </row>
    <row r="2040" spans="1:29" ht="14.25" x14ac:dyDescent="0.25">
      <c r="A2040" s="4">
        <f>ROW()-ROW(RawDataGenPO[[#Headers],[No.]])</f>
        <v>2039</v>
      </c>
      <c r="B2040" s="67" t="s">
        <v>18</v>
      </c>
      <c r="C2040" s="309"/>
      <c r="D2040" s="310"/>
      <c r="E2040" s="310"/>
      <c r="F2040" s="45">
        <v>46086</v>
      </c>
      <c r="G2040" s="4" t="s">
        <v>4928</v>
      </c>
      <c r="H2040" s="4" t="s">
        <v>4954</v>
      </c>
      <c r="I2040" s="155">
        <v>46093</v>
      </c>
      <c r="J2040" s="66"/>
      <c r="K2040" s="153">
        <v>60</v>
      </c>
      <c r="L2040" s="4" t="s">
        <v>193</v>
      </c>
      <c r="M2040" s="35" t="s">
        <v>128</v>
      </c>
      <c r="N2040" s="35" t="s">
        <v>71</v>
      </c>
      <c r="O2040" s="3">
        <v>2</v>
      </c>
      <c r="P2040" s="39" t="s">
        <v>4930</v>
      </c>
      <c r="Q2040" s="40">
        <v>1</v>
      </c>
      <c r="R2040" s="4" t="s">
        <v>4905</v>
      </c>
      <c r="S2040" s="41">
        <f>RawDataGenPO[[#This Row],[Total price]]/RawDataGenPO[[#This Row],[Qty'']]</f>
        <v>639</v>
      </c>
      <c r="T2040" s="46">
        <v>639</v>
      </c>
      <c r="U2040" s="16"/>
      <c r="V2040" s="35" t="s">
        <v>587</v>
      </c>
      <c r="W2040" s="146" t="s">
        <v>10</v>
      </c>
      <c r="Z2040" s="112"/>
      <c r="AA2040" s="191">
        <f>IF(RawDataGenPO[[#This Row],[Date Gen PO]]="","",RawDataGenPO[[#This Row],[Date recive bill]]-RawDataGenPO[[#This Row],[Date Gen PO]])</f>
        <v>-46093</v>
      </c>
      <c r="AB2040" s="192" t="str">
        <f>IF(RawDataGenPO[[#This Row],[GRN-PO date (Day)]]&gt;RawDataGenPO[[#This Row],[Lead time delivery (day)]],"over deliverry","Ontime")</f>
        <v>Ontime</v>
      </c>
      <c r="AC2040" s="195"/>
    </row>
    <row r="2041" spans="1:29" ht="14.25" x14ac:dyDescent="0.25">
      <c r="A2041" s="4">
        <f>ROW()-ROW(RawDataGenPO[[#Headers],[No.]])</f>
        <v>2040</v>
      </c>
      <c r="B2041" s="67" t="s">
        <v>18</v>
      </c>
      <c r="C2041" s="309"/>
      <c r="D2041" s="310"/>
      <c r="E2041" s="310"/>
      <c r="F2041" s="45">
        <v>46086</v>
      </c>
      <c r="G2041" s="4" t="s">
        <v>4928</v>
      </c>
      <c r="H2041" s="4" t="s">
        <v>4954</v>
      </c>
      <c r="I2041" s="155">
        <v>46093</v>
      </c>
      <c r="J2041" s="66"/>
      <c r="K2041" s="153">
        <v>60</v>
      </c>
      <c r="L2041" s="4" t="s">
        <v>193</v>
      </c>
      <c r="M2041" s="35" t="s">
        <v>128</v>
      </c>
      <c r="N2041" s="35" t="s">
        <v>71</v>
      </c>
      <c r="O2041" s="3">
        <v>3</v>
      </c>
      <c r="P2041" s="39" t="s">
        <v>4931</v>
      </c>
      <c r="Q2041" s="40">
        <v>1</v>
      </c>
      <c r="R2041" s="4" t="s">
        <v>4905</v>
      </c>
      <c r="S2041" s="41">
        <f>RawDataGenPO[[#This Row],[Total price]]/RawDataGenPO[[#This Row],[Qty'']]</f>
        <v>8361</v>
      </c>
      <c r="T2041" s="46">
        <v>8361</v>
      </c>
      <c r="U2041" s="16"/>
      <c r="V2041" s="35" t="s">
        <v>587</v>
      </c>
      <c r="W2041" s="146" t="s">
        <v>10</v>
      </c>
      <c r="Z2041" s="112"/>
      <c r="AA2041" s="191">
        <f>IF(RawDataGenPO[[#This Row],[Date Gen PO]]="","",RawDataGenPO[[#This Row],[Date recive bill]]-RawDataGenPO[[#This Row],[Date Gen PO]])</f>
        <v>-46093</v>
      </c>
      <c r="AB2041" s="192" t="str">
        <f>IF(RawDataGenPO[[#This Row],[GRN-PO date (Day)]]&gt;RawDataGenPO[[#This Row],[Lead time delivery (day)]],"over deliverry","Ontime")</f>
        <v>Ontime</v>
      </c>
      <c r="AC2041" s="195"/>
    </row>
    <row r="2042" spans="1:29" ht="14.25" x14ac:dyDescent="0.25">
      <c r="A2042" s="4">
        <f>ROW()-ROW(RawDataGenPO[[#Headers],[No.]])</f>
        <v>2041</v>
      </c>
      <c r="B2042" s="67" t="s">
        <v>18</v>
      </c>
      <c r="C2042" s="309"/>
      <c r="D2042" s="310"/>
      <c r="E2042" s="310"/>
      <c r="F2042" s="45">
        <v>46086</v>
      </c>
      <c r="G2042" s="4" t="s">
        <v>4928</v>
      </c>
      <c r="H2042" s="4" t="s">
        <v>4954</v>
      </c>
      <c r="I2042" s="155">
        <v>46093</v>
      </c>
      <c r="J2042" s="66"/>
      <c r="K2042" s="153">
        <v>60</v>
      </c>
      <c r="L2042" s="4" t="s">
        <v>193</v>
      </c>
      <c r="M2042" s="35" t="s">
        <v>128</v>
      </c>
      <c r="N2042" s="35" t="s">
        <v>71</v>
      </c>
      <c r="O2042" s="3">
        <v>4</v>
      </c>
      <c r="P2042" s="39" t="s">
        <v>4932</v>
      </c>
      <c r="Q2042" s="40">
        <v>1</v>
      </c>
      <c r="R2042" s="4" t="s">
        <v>4905</v>
      </c>
      <c r="S2042" s="41">
        <f>RawDataGenPO[[#This Row],[Total price]]/RawDataGenPO[[#This Row],[Qty'']]</f>
        <v>2088</v>
      </c>
      <c r="T2042" s="46">
        <v>2088</v>
      </c>
      <c r="U2042" s="16"/>
      <c r="V2042" s="35" t="s">
        <v>587</v>
      </c>
      <c r="W2042" s="146" t="s">
        <v>10</v>
      </c>
      <c r="Z2042" s="112"/>
      <c r="AA2042" s="191">
        <f>IF(RawDataGenPO[[#This Row],[Date Gen PO]]="","",RawDataGenPO[[#This Row],[Date recive bill]]-RawDataGenPO[[#This Row],[Date Gen PO]])</f>
        <v>-46093</v>
      </c>
      <c r="AB2042" s="192" t="str">
        <f>IF(RawDataGenPO[[#This Row],[GRN-PO date (Day)]]&gt;RawDataGenPO[[#This Row],[Lead time delivery (day)]],"over deliverry","Ontime")</f>
        <v>Ontime</v>
      </c>
      <c r="AC2042" s="195"/>
    </row>
    <row r="2043" spans="1:29" ht="14.25" x14ac:dyDescent="0.25">
      <c r="A2043" s="4">
        <f>ROW()-ROW(RawDataGenPO[[#Headers],[No.]])</f>
        <v>2042</v>
      </c>
      <c r="B2043" s="67" t="s">
        <v>18</v>
      </c>
      <c r="C2043" s="309"/>
      <c r="D2043" s="310"/>
      <c r="E2043" s="310"/>
      <c r="F2043" s="45">
        <v>46086</v>
      </c>
      <c r="G2043" s="4" t="s">
        <v>4928</v>
      </c>
      <c r="H2043" s="4" t="s">
        <v>4954</v>
      </c>
      <c r="I2043" s="155">
        <v>46093</v>
      </c>
      <c r="J2043" s="66"/>
      <c r="K2043" s="153">
        <v>60</v>
      </c>
      <c r="L2043" s="4" t="s">
        <v>193</v>
      </c>
      <c r="M2043" s="35" t="s">
        <v>128</v>
      </c>
      <c r="N2043" s="35" t="s">
        <v>71</v>
      </c>
      <c r="O2043" s="3">
        <v>5</v>
      </c>
      <c r="P2043" s="39" t="s">
        <v>4933</v>
      </c>
      <c r="Q2043" s="40">
        <v>1</v>
      </c>
      <c r="R2043" s="4" t="s">
        <v>4905</v>
      </c>
      <c r="S2043" s="41">
        <f>RawDataGenPO[[#This Row],[Total price]]/RawDataGenPO[[#This Row],[Qty'']]</f>
        <v>12402</v>
      </c>
      <c r="T2043" s="46">
        <v>12402</v>
      </c>
      <c r="U2043" s="16"/>
      <c r="V2043" s="35" t="s">
        <v>587</v>
      </c>
      <c r="W2043" s="146" t="s">
        <v>10</v>
      </c>
      <c r="Z2043" s="112"/>
      <c r="AA2043" s="191">
        <f>IF(RawDataGenPO[[#This Row],[Date Gen PO]]="","",RawDataGenPO[[#This Row],[Date recive bill]]-RawDataGenPO[[#This Row],[Date Gen PO]])</f>
        <v>-46093</v>
      </c>
      <c r="AB2043" s="192" t="str">
        <f>IF(RawDataGenPO[[#This Row],[GRN-PO date (Day)]]&gt;RawDataGenPO[[#This Row],[Lead time delivery (day)]],"over deliverry","Ontime")</f>
        <v>Ontime</v>
      </c>
      <c r="AC2043" s="195"/>
    </row>
    <row r="2044" spans="1:29" ht="14.25" x14ac:dyDescent="0.25">
      <c r="A2044" s="4">
        <f>ROW()-ROW(RawDataGenPO[[#Headers],[No.]])</f>
        <v>2043</v>
      </c>
      <c r="B2044" s="67" t="s">
        <v>18</v>
      </c>
      <c r="C2044" s="309"/>
      <c r="D2044" s="310"/>
      <c r="E2044" s="310"/>
      <c r="F2044" s="45">
        <v>46086</v>
      </c>
      <c r="G2044" s="4" t="s">
        <v>4928</v>
      </c>
      <c r="H2044" s="4" t="s">
        <v>4954</v>
      </c>
      <c r="I2044" s="155">
        <v>46093</v>
      </c>
      <c r="J2044" s="66"/>
      <c r="K2044" s="153">
        <v>60</v>
      </c>
      <c r="L2044" s="4" t="s">
        <v>193</v>
      </c>
      <c r="M2044" s="35" t="s">
        <v>128</v>
      </c>
      <c r="N2044" s="35" t="s">
        <v>71</v>
      </c>
      <c r="O2044" s="3">
        <v>6</v>
      </c>
      <c r="P2044" s="39" t="s">
        <v>688</v>
      </c>
      <c r="Q2044" s="40">
        <v>1</v>
      </c>
      <c r="R2044" s="4" t="s">
        <v>481</v>
      </c>
      <c r="S2044" s="41">
        <f>RawDataGenPO[[#This Row],[Total price]]/RawDataGenPO[[#This Row],[Qty'']]</f>
        <v>5900</v>
      </c>
      <c r="T2044" s="46">
        <v>5900</v>
      </c>
      <c r="U2044" s="16"/>
      <c r="V2044" s="35" t="s">
        <v>587</v>
      </c>
      <c r="W2044" s="146" t="s">
        <v>10</v>
      </c>
      <c r="Z2044" s="112"/>
      <c r="AA2044" s="191">
        <f>IF(RawDataGenPO[[#This Row],[Date Gen PO]]="","",RawDataGenPO[[#This Row],[Date recive bill]]-RawDataGenPO[[#This Row],[Date Gen PO]])</f>
        <v>-46093</v>
      </c>
      <c r="AB2044" s="192" t="str">
        <f>IF(RawDataGenPO[[#This Row],[GRN-PO date (Day)]]&gt;RawDataGenPO[[#This Row],[Lead time delivery (day)]],"over deliverry","Ontime")</f>
        <v>Ontime</v>
      </c>
      <c r="AC2044" s="195"/>
    </row>
    <row r="2045" spans="1:29" ht="14.25" x14ac:dyDescent="0.25">
      <c r="A2045" s="4">
        <f>ROW()-ROW(RawDataGenPO[[#Headers],[No.]])</f>
        <v>2044</v>
      </c>
      <c r="B2045" s="67" t="s">
        <v>18</v>
      </c>
      <c r="C2045" s="309"/>
      <c r="D2045" s="310"/>
      <c r="E2045" s="310"/>
      <c r="F2045" s="45">
        <v>46086</v>
      </c>
      <c r="G2045" s="4" t="s">
        <v>4934</v>
      </c>
      <c r="H2045" s="4" t="s">
        <v>4955</v>
      </c>
      <c r="I2045" s="155">
        <v>46093</v>
      </c>
      <c r="J2045" s="66"/>
      <c r="K2045" s="153">
        <v>30</v>
      </c>
      <c r="L2045" s="4" t="s">
        <v>145</v>
      </c>
      <c r="M2045" s="35" t="s">
        <v>47</v>
      </c>
      <c r="N2045" s="35" t="s">
        <v>4081</v>
      </c>
      <c r="O2045" s="3">
        <v>1</v>
      </c>
      <c r="P2045" s="39" t="s">
        <v>4935</v>
      </c>
      <c r="Q2045" s="40">
        <v>3</v>
      </c>
      <c r="R2045" s="4" t="s">
        <v>4905</v>
      </c>
      <c r="S2045" s="41">
        <f>RawDataGenPO[[#This Row],[Total price]]/RawDataGenPO[[#This Row],[Qty'']]</f>
        <v>486</v>
      </c>
      <c r="T2045" s="46">
        <v>1458</v>
      </c>
      <c r="U2045" s="16"/>
      <c r="V2045" s="35" t="s">
        <v>4956</v>
      </c>
      <c r="W2045" s="146" t="s">
        <v>9</v>
      </c>
      <c r="X2045" s="4" t="s">
        <v>4959</v>
      </c>
      <c r="Y2045" s="14">
        <v>46095</v>
      </c>
      <c r="Z2045" s="112"/>
      <c r="AA2045" s="191">
        <f>IF(RawDataGenPO[[#This Row],[Date Gen PO]]="","",RawDataGenPO[[#This Row],[Date recive bill]]-RawDataGenPO[[#This Row],[Date Gen PO]])</f>
        <v>2</v>
      </c>
      <c r="AB2045" s="192" t="str">
        <f>IF(RawDataGenPO[[#This Row],[GRN-PO date (Day)]]&gt;RawDataGenPO[[#This Row],[Lead time delivery (day)]],"over deliverry","Ontime")</f>
        <v>Ontime</v>
      </c>
      <c r="AC2045" s="195"/>
    </row>
    <row r="2046" spans="1:29" ht="14.25" x14ac:dyDescent="0.25">
      <c r="A2046" s="4">
        <f>ROW()-ROW(RawDataGenPO[[#Headers],[No.]])</f>
        <v>2045</v>
      </c>
      <c r="B2046" s="67" t="s">
        <v>18</v>
      </c>
      <c r="C2046" s="309"/>
      <c r="D2046" s="310"/>
      <c r="E2046" s="310"/>
      <c r="F2046" s="45">
        <v>46086</v>
      </c>
      <c r="G2046" s="4" t="s">
        <v>4936</v>
      </c>
      <c r="H2046" s="4" t="s">
        <v>4960</v>
      </c>
      <c r="I2046" s="155">
        <v>46093</v>
      </c>
      <c r="J2046" s="66"/>
      <c r="K2046" s="153">
        <v>30</v>
      </c>
      <c r="L2046" s="4" t="s">
        <v>2296</v>
      </c>
      <c r="M2046" s="35" t="s">
        <v>309</v>
      </c>
      <c r="N2046" s="35" t="s">
        <v>85</v>
      </c>
      <c r="O2046" s="3">
        <v>1</v>
      </c>
      <c r="P2046" s="39" t="s">
        <v>4937</v>
      </c>
      <c r="Q2046" s="40">
        <v>4</v>
      </c>
      <c r="R2046" s="4" t="s">
        <v>2297</v>
      </c>
      <c r="S2046" s="41">
        <f>RawDataGenPO[[#This Row],[Total price]]/RawDataGenPO[[#This Row],[Qty'']]</f>
        <v>800</v>
      </c>
      <c r="T2046" s="46">
        <v>3200</v>
      </c>
      <c r="U2046" s="16"/>
      <c r="V2046" s="35" t="s">
        <v>2071</v>
      </c>
      <c r="W2046" s="146" t="s">
        <v>9</v>
      </c>
      <c r="X2046" s="4" t="s">
        <v>5038</v>
      </c>
      <c r="Y2046" s="14">
        <v>46106</v>
      </c>
      <c r="Z2046" s="112"/>
      <c r="AA2046" s="191">
        <f>IF(RawDataGenPO[[#This Row],[Date Gen PO]]="","",RawDataGenPO[[#This Row],[Date recive bill]]-RawDataGenPO[[#This Row],[Date Gen PO]])</f>
        <v>13</v>
      </c>
      <c r="AB2046" s="192" t="str">
        <f>IF(RawDataGenPO[[#This Row],[GRN-PO date (Day)]]&gt;RawDataGenPO[[#This Row],[Lead time delivery (day)]],"over deliverry","Ontime")</f>
        <v>Ontime</v>
      </c>
      <c r="AC2046" s="195"/>
    </row>
    <row r="2047" spans="1:29" ht="14.25" x14ac:dyDescent="0.25">
      <c r="A2047" s="4">
        <f>ROW()-ROW(RawDataGenPO[[#Headers],[No.]])</f>
        <v>2046</v>
      </c>
      <c r="B2047" s="67" t="s">
        <v>18</v>
      </c>
      <c r="C2047" s="309"/>
      <c r="D2047" s="310"/>
      <c r="E2047" s="310"/>
      <c r="F2047" s="45">
        <v>46094</v>
      </c>
      <c r="G2047" s="4" t="s">
        <v>4961</v>
      </c>
      <c r="H2047" s="4" t="s">
        <v>5026</v>
      </c>
      <c r="I2047" s="155">
        <v>46105</v>
      </c>
      <c r="J2047" s="66"/>
      <c r="K2047" s="153">
        <v>60</v>
      </c>
      <c r="L2047" s="4" t="s">
        <v>1246</v>
      </c>
      <c r="M2047" s="35" t="s">
        <v>187</v>
      </c>
      <c r="N2047" s="35" t="s">
        <v>28</v>
      </c>
      <c r="O2047" s="3">
        <v>1</v>
      </c>
      <c r="P2047" s="39" t="s">
        <v>1247</v>
      </c>
      <c r="Q2047" s="40">
        <v>40</v>
      </c>
      <c r="R2047" s="4" t="s">
        <v>221</v>
      </c>
      <c r="S2047" s="41">
        <f>RawDataGenPO[[#This Row],[Total price]]/RawDataGenPO[[#This Row],[Qty'']]</f>
        <v>0</v>
      </c>
      <c r="U2047" s="16"/>
      <c r="V2047" s="35" t="s">
        <v>358</v>
      </c>
      <c r="W2047" s="146" t="s">
        <v>9</v>
      </c>
      <c r="X2047" s="4" t="s">
        <v>5098</v>
      </c>
      <c r="Y2047" s="14">
        <v>46123</v>
      </c>
      <c r="Z2047" s="112"/>
      <c r="AA2047" s="191">
        <f>IF(RawDataGenPO[[#This Row],[Date Gen PO]]="","",RawDataGenPO[[#This Row],[Date recive bill]]-RawDataGenPO[[#This Row],[Date Gen PO]])</f>
        <v>18</v>
      </c>
      <c r="AB2047" s="192" t="str">
        <f>IF(RawDataGenPO[[#This Row],[GRN-PO date (Day)]]&gt;RawDataGenPO[[#This Row],[Lead time delivery (day)]],"over deliverry","Ontime")</f>
        <v>Ontime</v>
      </c>
      <c r="AC2047" s="195"/>
    </row>
    <row r="2048" spans="1:29" ht="14.25" x14ac:dyDescent="0.25">
      <c r="A2048" s="4">
        <f>ROW()-ROW(RawDataGenPO[[#Headers],[No.]])</f>
        <v>2047</v>
      </c>
      <c r="B2048" s="67" t="s">
        <v>18</v>
      </c>
      <c r="C2048" s="309"/>
      <c r="D2048" s="310"/>
      <c r="E2048" s="310"/>
      <c r="F2048" s="45">
        <v>46094</v>
      </c>
      <c r="G2048" s="4" t="s">
        <v>4961</v>
      </c>
      <c r="H2048" s="4" t="s">
        <v>5026</v>
      </c>
      <c r="I2048" s="155">
        <v>46105</v>
      </c>
      <c r="J2048" s="66"/>
      <c r="K2048" s="153">
        <v>60</v>
      </c>
      <c r="L2048" s="4" t="s">
        <v>454</v>
      </c>
      <c r="M2048" s="35" t="s">
        <v>187</v>
      </c>
      <c r="N2048" s="35" t="s">
        <v>28</v>
      </c>
      <c r="O2048" s="3">
        <v>2</v>
      </c>
      <c r="P2048" s="39" t="s">
        <v>455</v>
      </c>
      <c r="Q2048" s="40">
        <v>40</v>
      </c>
      <c r="R2048" s="4" t="s">
        <v>221</v>
      </c>
      <c r="S2048" s="41">
        <f>RawDataGenPO[[#This Row],[Total price]]/RawDataGenPO[[#This Row],[Qty'']]</f>
        <v>0</v>
      </c>
      <c r="U2048" s="16"/>
      <c r="V2048" s="35" t="s">
        <v>358</v>
      </c>
      <c r="W2048" s="146" t="s">
        <v>9</v>
      </c>
      <c r="X2048" s="4" t="s">
        <v>5098</v>
      </c>
      <c r="Y2048" s="14">
        <v>46123</v>
      </c>
      <c r="Z2048" s="112"/>
      <c r="AA2048" s="191">
        <f>IF(RawDataGenPO[[#This Row],[Date Gen PO]]="","",RawDataGenPO[[#This Row],[Date recive bill]]-RawDataGenPO[[#This Row],[Date Gen PO]])</f>
        <v>18</v>
      </c>
      <c r="AB2048" s="192" t="str">
        <f>IF(RawDataGenPO[[#This Row],[GRN-PO date (Day)]]&gt;RawDataGenPO[[#This Row],[Lead time delivery (day)]],"over deliverry","Ontime")</f>
        <v>Ontime</v>
      </c>
      <c r="AC2048" s="195"/>
    </row>
    <row r="2049" spans="1:29" ht="14.25" x14ac:dyDescent="0.25">
      <c r="A2049" s="4">
        <f>ROW()-ROW(RawDataGenPO[[#Headers],[No.]])</f>
        <v>2048</v>
      </c>
      <c r="B2049" s="67" t="s">
        <v>18</v>
      </c>
      <c r="C2049" s="309"/>
      <c r="D2049" s="310"/>
      <c r="E2049" s="310"/>
      <c r="F2049" s="45">
        <v>46094</v>
      </c>
      <c r="G2049" s="4" t="s">
        <v>4962</v>
      </c>
      <c r="H2049" s="4" t="s">
        <v>5027</v>
      </c>
      <c r="I2049" s="155">
        <v>46105</v>
      </c>
      <c r="J2049" s="66"/>
      <c r="K2049" s="153">
        <v>360</v>
      </c>
      <c r="L2049" s="4" t="s">
        <v>409</v>
      </c>
      <c r="M2049" s="35" t="s">
        <v>187</v>
      </c>
      <c r="N2049" s="35" t="s">
        <v>28</v>
      </c>
      <c r="O2049" s="3">
        <v>1</v>
      </c>
      <c r="P2049" s="39" t="s">
        <v>410</v>
      </c>
      <c r="Q2049" s="40">
        <v>1</v>
      </c>
      <c r="R2049" s="4" t="s">
        <v>2227</v>
      </c>
      <c r="S2049" s="41">
        <f>RawDataGenPO[[#This Row],[Total price]]/RawDataGenPO[[#This Row],[Qty'']]</f>
        <v>350</v>
      </c>
      <c r="T2049" s="46">
        <v>350</v>
      </c>
      <c r="U2049" s="16"/>
      <c r="V2049" s="35" t="s">
        <v>176</v>
      </c>
      <c r="W2049" s="146" t="s">
        <v>10</v>
      </c>
      <c r="Z2049" s="112"/>
      <c r="AA2049" s="191">
        <f>IF(RawDataGenPO[[#This Row],[Date Gen PO]]="","",RawDataGenPO[[#This Row],[Date recive bill]]-RawDataGenPO[[#This Row],[Date Gen PO]])</f>
        <v>-46105</v>
      </c>
      <c r="AB2049" s="192" t="str">
        <f>IF(RawDataGenPO[[#This Row],[GRN-PO date (Day)]]&gt;RawDataGenPO[[#This Row],[Lead time delivery (day)]],"over deliverry","Ontime")</f>
        <v>Ontime</v>
      </c>
      <c r="AC2049" s="195"/>
    </row>
    <row r="2050" spans="1:29" ht="14.25" x14ac:dyDescent="0.25">
      <c r="A2050" s="4">
        <f>ROW()-ROW(RawDataGenPO[[#Headers],[No.]])</f>
        <v>2049</v>
      </c>
      <c r="B2050" s="67" t="s">
        <v>18</v>
      </c>
      <c r="C2050" s="309"/>
      <c r="D2050" s="310"/>
      <c r="E2050" s="310"/>
      <c r="F2050" s="45">
        <v>46094</v>
      </c>
      <c r="G2050" s="4" t="s">
        <v>4962</v>
      </c>
      <c r="H2050" s="4" t="s">
        <v>5027</v>
      </c>
      <c r="I2050" s="155">
        <v>46105</v>
      </c>
      <c r="J2050" s="66"/>
      <c r="K2050" s="153">
        <v>360</v>
      </c>
      <c r="L2050" s="4" t="s">
        <v>409</v>
      </c>
      <c r="M2050" s="35" t="s">
        <v>187</v>
      </c>
      <c r="N2050" s="35" t="s">
        <v>28</v>
      </c>
      <c r="O2050" s="3">
        <v>2</v>
      </c>
      <c r="P2050" s="39" t="s">
        <v>410</v>
      </c>
      <c r="Q2050" s="40">
        <v>1</v>
      </c>
      <c r="R2050" s="4" t="s">
        <v>2227</v>
      </c>
      <c r="S2050" s="41">
        <f>RawDataGenPO[[#This Row],[Total price]]/RawDataGenPO[[#This Row],[Qty'']]</f>
        <v>350</v>
      </c>
      <c r="T2050" s="46">
        <v>350</v>
      </c>
      <c r="U2050" s="16"/>
      <c r="V2050" s="35" t="s">
        <v>176</v>
      </c>
      <c r="W2050" s="146" t="s">
        <v>10</v>
      </c>
      <c r="Z2050" s="112"/>
      <c r="AA2050" s="191">
        <f>IF(RawDataGenPO[[#This Row],[Date Gen PO]]="","",RawDataGenPO[[#This Row],[Date recive bill]]-RawDataGenPO[[#This Row],[Date Gen PO]])</f>
        <v>-46105</v>
      </c>
      <c r="AB2050" s="192" t="str">
        <f>IF(RawDataGenPO[[#This Row],[GRN-PO date (Day)]]&gt;RawDataGenPO[[#This Row],[Lead time delivery (day)]],"over deliverry","Ontime")</f>
        <v>Ontime</v>
      </c>
      <c r="AC2050" s="195"/>
    </row>
    <row r="2051" spans="1:29" ht="14.25" x14ac:dyDescent="0.25">
      <c r="A2051" s="4">
        <f>ROW()-ROW(RawDataGenPO[[#Headers],[No.]])</f>
        <v>2050</v>
      </c>
      <c r="B2051" s="67" t="s">
        <v>18</v>
      </c>
      <c r="C2051" s="309"/>
      <c r="D2051" s="310"/>
      <c r="E2051" s="310"/>
      <c r="F2051" s="45">
        <v>46094</v>
      </c>
      <c r="G2051" s="4" t="s">
        <v>4962</v>
      </c>
      <c r="H2051" s="4" t="s">
        <v>5027</v>
      </c>
      <c r="I2051" s="155">
        <v>46105</v>
      </c>
      <c r="J2051" s="66"/>
      <c r="K2051" s="153">
        <v>360</v>
      </c>
      <c r="L2051" s="4" t="s">
        <v>409</v>
      </c>
      <c r="M2051" s="35" t="s">
        <v>187</v>
      </c>
      <c r="N2051" s="35" t="s">
        <v>28</v>
      </c>
      <c r="O2051" s="3">
        <v>3</v>
      </c>
      <c r="P2051" s="39" t="s">
        <v>410</v>
      </c>
      <c r="Q2051" s="40">
        <v>1</v>
      </c>
      <c r="R2051" s="4" t="s">
        <v>2227</v>
      </c>
      <c r="S2051" s="41">
        <f>RawDataGenPO[[#This Row],[Total price]]/RawDataGenPO[[#This Row],[Qty'']]</f>
        <v>350</v>
      </c>
      <c r="T2051" s="46">
        <v>350</v>
      </c>
      <c r="U2051" s="16"/>
      <c r="V2051" s="35" t="s">
        <v>176</v>
      </c>
      <c r="W2051" s="146" t="s">
        <v>10</v>
      </c>
      <c r="Z2051" s="112"/>
      <c r="AA2051" s="191">
        <f>IF(RawDataGenPO[[#This Row],[Date Gen PO]]="","",RawDataGenPO[[#This Row],[Date recive bill]]-RawDataGenPO[[#This Row],[Date Gen PO]])</f>
        <v>-46105</v>
      </c>
      <c r="AB2051" s="192" t="str">
        <f>IF(RawDataGenPO[[#This Row],[GRN-PO date (Day)]]&gt;RawDataGenPO[[#This Row],[Lead time delivery (day)]],"over deliverry","Ontime")</f>
        <v>Ontime</v>
      </c>
      <c r="AC2051" s="195"/>
    </row>
    <row r="2052" spans="1:29" ht="14.25" x14ac:dyDescent="0.25">
      <c r="A2052" s="4">
        <f>ROW()-ROW(RawDataGenPO[[#Headers],[No.]])</f>
        <v>2051</v>
      </c>
      <c r="B2052" s="67" t="s">
        <v>18</v>
      </c>
      <c r="C2052" s="309"/>
      <c r="D2052" s="310"/>
      <c r="E2052" s="310"/>
      <c r="F2052" s="45">
        <v>46094</v>
      </c>
      <c r="G2052" s="4" t="s">
        <v>4962</v>
      </c>
      <c r="H2052" s="4" t="s">
        <v>5027</v>
      </c>
      <c r="I2052" s="155">
        <v>46105</v>
      </c>
      <c r="J2052" s="66"/>
      <c r="K2052" s="153">
        <v>360</v>
      </c>
      <c r="L2052" s="4" t="s">
        <v>409</v>
      </c>
      <c r="M2052" s="35" t="s">
        <v>187</v>
      </c>
      <c r="N2052" s="35" t="s">
        <v>28</v>
      </c>
      <c r="O2052" s="3">
        <v>4</v>
      </c>
      <c r="P2052" s="39" t="s">
        <v>410</v>
      </c>
      <c r="Q2052" s="40">
        <v>1</v>
      </c>
      <c r="R2052" s="4" t="s">
        <v>2227</v>
      </c>
      <c r="S2052" s="41">
        <f>RawDataGenPO[[#This Row],[Total price]]/RawDataGenPO[[#This Row],[Qty'']]</f>
        <v>350</v>
      </c>
      <c r="T2052" s="46">
        <v>350</v>
      </c>
      <c r="U2052" s="16"/>
      <c r="V2052" s="35" t="s">
        <v>176</v>
      </c>
      <c r="W2052" s="146" t="s">
        <v>10</v>
      </c>
      <c r="Z2052" s="112"/>
      <c r="AA2052" s="191">
        <f>IF(RawDataGenPO[[#This Row],[Date Gen PO]]="","",RawDataGenPO[[#This Row],[Date recive bill]]-RawDataGenPO[[#This Row],[Date Gen PO]])</f>
        <v>-46105</v>
      </c>
      <c r="AB2052" s="192" t="str">
        <f>IF(RawDataGenPO[[#This Row],[GRN-PO date (Day)]]&gt;RawDataGenPO[[#This Row],[Lead time delivery (day)]],"over deliverry","Ontime")</f>
        <v>Ontime</v>
      </c>
      <c r="AC2052" s="195"/>
    </row>
    <row r="2053" spans="1:29" ht="14.25" x14ac:dyDescent="0.25">
      <c r="A2053" s="4">
        <f>ROW()-ROW(RawDataGenPO[[#Headers],[No.]])</f>
        <v>2052</v>
      </c>
      <c r="B2053" s="67" t="s">
        <v>18</v>
      </c>
      <c r="C2053" s="309"/>
      <c r="D2053" s="310"/>
      <c r="E2053" s="310"/>
      <c r="F2053" s="45">
        <v>46094</v>
      </c>
      <c r="G2053" s="4" t="s">
        <v>4962</v>
      </c>
      <c r="H2053" s="4" t="s">
        <v>5027</v>
      </c>
      <c r="I2053" s="155">
        <v>46105</v>
      </c>
      <c r="J2053" s="66"/>
      <c r="K2053" s="153">
        <v>360</v>
      </c>
      <c r="L2053" s="4" t="s">
        <v>409</v>
      </c>
      <c r="M2053" s="35" t="s">
        <v>187</v>
      </c>
      <c r="N2053" s="35" t="s">
        <v>28</v>
      </c>
      <c r="O2053" s="3">
        <v>5</v>
      </c>
      <c r="P2053" s="39" t="s">
        <v>410</v>
      </c>
      <c r="Q2053" s="40">
        <v>1</v>
      </c>
      <c r="R2053" s="4" t="s">
        <v>2227</v>
      </c>
      <c r="S2053" s="41">
        <f>RawDataGenPO[[#This Row],[Total price]]/RawDataGenPO[[#This Row],[Qty'']]</f>
        <v>350</v>
      </c>
      <c r="T2053" s="46">
        <v>350</v>
      </c>
      <c r="U2053" s="16"/>
      <c r="V2053" s="35" t="s">
        <v>176</v>
      </c>
      <c r="W2053" s="146" t="s">
        <v>10</v>
      </c>
      <c r="Z2053" s="112"/>
      <c r="AA2053" s="191">
        <f>IF(RawDataGenPO[[#This Row],[Date Gen PO]]="","",RawDataGenPO[[#This Row],[Date recive bill]]-RawDataGenPO[[#This Row],[Date Gen PO]])</f>
        <v>-46105</v>
      </c>
      <c r="AB2053" s="192" t="str">
        <f>IF(RawDataGenPO[[#This Row],[GRN-PO date (Day)]]&gt;RawDataGenPO[[#This Row],[Lead time delivery (day)]],"over deliverry","Ontime")</f>
        <v>Ontime</v>
      </c>
      <c r="AC2053" s="195"/>
    </row>
    <row r="2054" spans="1:29" ht="14.25" x14ac:dyDescent="0.25">
      <c r="A2054" s="4">
        <f>ROW()-ROW(RawDataGenPO[[#Headers],[No.]])</f>
        <v>2053</v>
      </c>
      <c r="B2054" s="67" t="s">
        <v>18</v>
      </c>
      <c r="C2054" s="309"/>
      <c r="D2054" s="310"/>
      <c r="E2054" s="310"/>
      <c r="F2054" s="45">
        <v>46094</v>
      </c>
      <c r="G2054" s="4" t="s">
        <v>4962</v>
      </c>
      <c r="H2054" s="4" t="s">
        <v>5027</v>
      </c>
      <c r="I2054" s="155">
        <v>46105</v>
      </c>
      <c r="J2054" s="66"/>
      <c r="K2054" s="153">
        <v>360</v>
      </c>
      <c r="L2054" s="4" t="s">
        <v>409</v>
      </c>
      <c r="M2054" s="35" t="s">
        <v>187</v>
      </c>
      <c r="N2054" s="35" t="s">
        <v>28</v>
      </c>
      <c r="O2054" s="3">
        <v>6</v>
      </c>
      <c r="P2054" s="39" t="s">
        <v>410</v>
      </c>
      <c r="Q2054" s="40">
        <v>1</v>
      </c>
      <c r="R2054" s="4" t="s">
        <v>2227</v>
      </c>
      <c r="S2054" s="41">
        <f>RawDataGenPO[[#This Row],[Total price]]/RawDataGenPO[[#This Row],[Qty'']]</f>
        <v>350</v>
      </c>
      <c r="T2054" s="46">
        <v>350</v>
      </c>
      <c r="U2054" s="16"/>
      <c r="V2054" s="35" t="s">
        <v>176</v>
      </c>
      <c r="W2054" s="146" t="s">
        <v>10</v>
      </c>
      <c r="Z2054" s="112"/>
      <c r="AA2054" s="191">
        <f>IF(RawDataGenPO[[#This Row],[Date Gen PO]]="","",RawDataGenPO[[#This Row],[Date recive bill]]-RawDataGenPO[[#This Row],[Date Gen PO]])</f>
        <v>-46105</v>
      </c>
      <c r="AB2054" s="192" t="str">
        <f>IF(RawDataGenPO[[#This Row],[GRN-PO date (Day)]]&gt;RawDataGenPO[[#This Row],[Lead time delivery (day)]],"over deliverry","Ontime")</f>
        <v>Ontime</v>
      </c>
      <c r="AC2054" s="195"/>
    </row>
    <row r="2055" spans="1:29" ht="14.25" x14ac:dyDescent="0.25">
      <c r="A2055" s="4">
        <f>ROW()-ROW(RawDataGenPO[[#Headers],[No.]])</f>
        <v>2054</v>
      </c>
      <c r="B2055" s="67" t="s">
        <v>18</v>
      </c>
      <c r="C2055" s="309"/>
      <c r="D2055" s="310"/>
      <c r="E2055" s="310"/>
      <c r="F2055" s="45">
        <v>46094</v>
      </c>
      <c r="G2055" s="4" t="s">
        <v>4962</v>
      </c>
      <c r="H2055" s="4" t="s">
        <v>5027</v>
      </c>
      <c r="I2055" s="155">
        <v>46105</v>
      </c>
      <c r="J2055" s="66"/>
      <c r="K2055" s="153">
        <v>360</v>
      </c>
      <c r="L2055" s="4" t="s">
        <v>409</v>
      </c>
      <c r="M2055" s="35" t="s">
        <v>187</v>
      </c>
      <c r="N2055" s="35" t="s">
        <v>28</v>
      </c>
      <c r="O2055" s="3">
        <v>7</v>
      </c>
      <c r="P2055" s="39" t="s">
        <v>410</v>
      </c>
      <c r="Q2055" s="40">
        <v>1</v>
      </c>
      <c r="R2055" s="4" t="s">
        <v>2227</v>
      </c>
      <c r="S2055" s="41">
        <f>RawDataGenPO[[#This Row],[Total price]]/RawDataGenPO[[#This Row],[Qty'']]</f>
        <v>350</v>
      </c>
      <c r="T2055" s="46">
        <v>350</v>
      </c>
      <c r="U2055" s="16"/>
      <c r="V2055" s="35" t="s">
        <v>176</v>
      </c>
      <c r="W2055" s="146" t="s">
        <v>10</v>
      </c>
      <c r="Z2055" s="112"/>
      <c r="AA2055" s="191">
        <f>IF(RawDataGenPO[[#This Row],[Date Gen PO]]="","",RawDataGenPO[[#This Row],[Date recive bill]]-RawDataGenPO[[#This Row],[Date Gen PO]])</f>
        <v>-46105</v>
      </c>
      <c r="AB2055" s="192" t="str">
        <f>IF(RawDataGenPO[[#This Row],[GRN-PO date (Day)]]&gt;RawDataGenPO[[#This Row],[Lead time delivery (day)]],"over deliverry","Ontime")</f>
        <v>Ontime</v>
      </c>
      <c r="AC2055" s="195"/>
    </row>
    <row r="2056" spans="1:29" ht="14.25" x14ac:dyDescent="0.25">
      <c r="A2056" s="4">
        <f>ROW()-ROW(RawDataGenPO[[#Headers],[No.]])</f>
        <v>2055</v>
      </c>
      <c r="B2056" s="67" t="s">
        <v>18</v>
      </c>
      <c r="C2056" s="309"/>
      <c r="D2056" s="310"/>
      <c r="E2056" s="310"/>
      <c r="F2056" s="45">
        <v>46094</v>
      </c>
      <c r="G2056" s="4" t="s">
        <v>4962</v>
      </c>
      <c r="H2056" s="4" t="s">
        <v>5027</v>
      </c>
      <c r="I2056" s="155">
        <v>46105</v>
      </c>
      <c r="J2056" s="66"/>
      <c r="K2056" s="153">
        <v>360</v>
      </c>
      <c r="L2056" s="4" t="s">
        <v>409</v>
      </c>
      <c r="M2056" s="35" t="s">
        <v>187</v>
      </c>
      <c r="N2056" s="35" t="s">
        <v>28</v>
      </c>
      <c r="O2056" s="3">
        <v>8</v>
      </c>
      <c r="P2056" s="39" t="s">
        <v>410</v>
      </c>
      <c r="Q2056" s="40">
        <v>1</v>
      </c>
      <c r="R2056" s="4" t="s">
        <v>2227</v>
      </c>
      <c r="S2056" s="41">
        <f>RawDataGenPO[[#This Row],[Total price]]/RawDataGenPO[[#This Row],[Qty'']]</f>
        <v>350</v>
      </c>
      <c r="T2056" s="46">
        <v>350</v>
      </c>
      <c r="U2056" s="16"/>
      <c r="V2056" s="35" t="s">
        <v>176</v>
      </c>
      <c r="W2056" s="146" t="s">
        <v>10</v>
      </c>
      <c r="Z2056" s="112"/>
      <c r="AA2056" s="191">
        <f>IF(RawDataGenPO[[#This Row],[Date Gen PO]]="","",RawDataGenPO[[#This Row],[Date recive bill]]-RawDataGenPO[[#This Row],[Date Gen PO]])</f>
        <v>-46105</v>
      </c>
      <c r="AB2056" s="192" t="str">
        <f>IF(RawDataGenPO[[#This Row],[GRN-PO date (Day)]]&gt;RawDataGenPO[[#This Row],[Lead time delivery (day)]],"over deliverry","Ontime")</f>
        <v>Ontime</v>
      </c>
      <c r="AC2056" s="195"/>
    </row>
    <row r="2057" spans="1:29" ht="14.25" x14ac:dyDescent="0.25">
      <c r="A2057" s="4">
        <f>ROW()-ROW(RawDataGenPO[[#Headers],[No.]])</f>
        <v>2056</v>
      </c>
      <c r="B2057" s="67" t="s">
        <v>18</v>
      </c>
      <c r="C2057" s="309"/>
      <c r="D2057" s="310"/>
      <c r="E2057" s="310"/>
      <c r="F2057" s="45">
        <v>46094</v>
      </c>
      <c r="G2057" s="4" t="s">
        <v>4962</v>
      </c>
      <c r="H2057" s="4" t="s">
        <v>5027</v>
      </c>
      <c r="I2057" s="155">
        <v>46105</v>
      </c>
      <c r="J2057" s="66"/>
      <c r="K2057" s="153">
        <v>360</v>
      </c>
      <c r="L2057" s="4" t="s">
        <v>409</v>
      </c>
      <c r="M2057" s="35" t="s">
        <v>187</v>
      </c>
      <c r="N2057" s="35" t="s">
        <v>28</v>
      </c>
      <c r="O2057" s="3">
        <v>9</v>
      </c>
      <c r="P2057" s="39" t="s">
        <v>410</v>
      </c>
      <c r="Q2057" s="40">
        <v>1</v>
      </c>
      <c r="R2057" s="4" t="s">
        <v>2227</v>
      </c>
      <c r="S2057" s="41">
        <f>RawDataGenPO[[#This Row],[Total price]]/RawDataGenPO[[#This Row],[Qty'']]</f>
        <v>350</v>
      </c>
      <c r="T2057" s="46">
        <v>350</v>
      </c>
      <c r="U2057" s="16"/>
      <c r="V2057" s="35" t="s">
        <v>176</v>
      </c>
      <c r="W2057" s="146" t="s">
        <v>10</v>
      </c>
      <c r="Z2057" s="112"/>
      <c r="AA2057" s="191">
        <f>IF(RawDataGenPO[[#This Row],[Date Gen PO]]="","",RawDataGenPO[[#This Row],[Date recive bill]]-RawDataGenPO[[#This Row],[Date Gen PO]])</f>
        <v>-46105</v>
      </c>
      <c r="AB2057" s="192" t="str">
        <f>IF(RawDataGenPO[[#This Row],[GRN-PO date (Day)]]&gt;RawDataGenPO[[#This Row],[Lead time delivery (day)]],"over deliverry","Ontime")</f>
        <v>Ontime</v>
      </c>
      <c r="AC2057" s="195"/>
    </row>
    <row r="2058" spans="1:29" ht="14.25" x14ac:dyDescent="0.25">
      <c r="A2058" s="4">
        <f>ROW()-ROW(RawDataGenPO[[#Headers],[No.]])</f>
        <v>2057</v>
      </c>
      <c r="B2058" s="67" t="s">
        <v>18</v>
      </c>
      <c r="C2058" s="309"/>
      <c r="D2058" s="310"/>
      <c r="E2058" s="310"/>
      <c r="F2058" s="45">
        <v>46094</v>
      </c>
      <c r="G2058" s="4" t="s">
        <v>4962</v>
      </c>
      <c r="H2058" s="4" t="s">
        <v>5027</v>
      </c>
      <c r="I2058" s="155">
        <v>46105</v>
      </c>
      <c r="J2058" s="66"/>
      <c r="K2058" s="153">
        <v>360</v>
      </c>
      <c r="L2058" s="4" t="s">
        <v>409</v>
      </c>
      <c r="M2058" s="35" t="s">
        <v>187</v>
      </c>
      <c r="N2058" s="35" t="s">
        <v>28</v>
      </c>
      <c r="O2058" s="3">
        <v>10</v>
      </c>
      <c r="P2058" s="39" t="s">
        <v>410</v>
      </c>
      <c r="Q2058" s="40">
        <v>1</v>
      </c>
      <c r="R2058" s="4" t="s">
        <v>2227</v>
      </c>
      <c r="S2058" s="41">
        <f>RawDataGenPO[[#This Row],[Total price]]/RawDataGenPO[[#This Row],[Qty'']]</f>
        <v>350</v>
      </c>
      <c r="T2058" s="46">
        <v>350</v>
      </c>
      <c r="U2058" s="16"/>
      <c r="V2058" s="35" t="s">
        <v>176</v>
      </c>
      <c r="W2058" s="146" t="s">
        <v>10</v>
      </c>
      <c r="Z2058" s="112"/>
      <c r="AA2058" s="191">
        <f>IF(RawDataGenPO[[#This Row],[Date Gen PO]]="","",RawDataGenPO[[#This Row],[Date recive bill]]-RawDataGenPO[[#This Row],[Date Gen PO]])</f>
        <v>-46105</v>
      </c>
      <c r="AB2058" s="192" t="str">
        <f>IF(RawDataGenPO[[#This Row],[GRN-PO date (Day)]]&gt;RawDataGenPO[[#This Row],[Lead time delivery (day)]],"over deliverry","Ontime")</f>
        <v>Ontime</v>
      </c>
      <c r="AC2058" s="195"/>
    </row>
    <row r="2059" spans="1:29" ht="14.25" x14ac:dyDescent="0.25">
      <c r="A2059" s="4">
        <f>ROW()-ROW(RawDataGenPO[[#Headers],[No.]])</f>
        <v>2058</v>
      </c>
      <c r="B2059" s="67" t="s">
        <v>18</v>
      </c>
      <c r="C2059" s="309"/>
      <c r="D2059" s="310"/>
      <c r="E2059" s="310"/>
      <c r="F2059" s="45">
        <v>46094</v>
      </c>
      <c r="G2059" s="4" t="s">
        <v>4962</v>
      </c>
      <c r="H2059" s="4" t="s">
        <v>5027</v>
      </c>
      <c r="I2059" s="155">
        <v>46105</v>
      </c>
      <c r="J2059" s="66"/>
      <c r="K2059" s="153">
        <v>360</v>
      </c>
      <c r="L2059" s="4" t="s">
        <v>411</v>
      </c>
      <c r="M2059" s="35" t="s">
        <v>187</v>
      </c>
      <c r="N2059" s="35" t="s">
        <v>28</v>
      </c>
      <c r="O2059" s="3">
        <v>11</v>
      </c>
      <c r="P2059" s="39" t="s">
        <v>412</v>
      </c>
      <c r="Q2059" s="40">
        <v>1</v>
      </c>
      <c r="R2059" s="4" t="s">
        <v>2227</v>
      </c>
      <c r="S2059" s="41">
        <f>RawDataGenPO[[#This Row],[Total price]]/RawDataGenPO[[#This Row],[Qty'']]</f>
        <v>900</v>
      </c>
      <c r="T2059" s="46">
        <v>900</v>
      </c>
      <c r="U2059" s="16"/>
      <c r="V2059" s="35" t="s">
        <v>176</v>
      </c>
      <c r="W2059" s="146" t="s">
        <v>10</v>
      </c>
      <c r="Z2059" s="112"/>
      <c r="AA2059" s="191">
        <f>IF(RawDataGenPO[[#This Row],[Date Gen PO]]="","",RawDataGenPO[[#This Row],[Date recive bill]]-RawDataGenPO[[#This Row],[Date Gen PO]])</f>
        <v>-46105</v>
      </c>
      <c r="AB2059" s="192" t="str">
        <f>IF(RawDataGenPO[[#This Row],[GRN-PO date (Day)]]&gt;RawDataGenPO[[#This Row],[Lead time delivery (day)]],"over deliverry","Ontime")</f>
        <v>Ontime</v>
      </c>
      <c r="AC2059" s="195"/>
    </row>
    <row r="2060" spans="1:29" ht="14.25" x14ac:dyDescent="0.25">
      <c r="A2060" s="4">
        <f>ROW()-ROW(RawDataGenPO[[#Headers],[No.]])</f>
        <v>2059</v>
      </c>
      <c r="B2060" s="67" t="s">
        <v>18</v>
      </c>
      <c r="C2060" s="309"/>
      <c r="D2060" s="310"/>
      <c r="E2060" s="310"/>
      <c r="F2060" s="45">
        <v>46094</v>
      </c>
      <c r="G2060" s="4" t="s">
        <v>4962</v>
      </c>
      <c r="H2060" s="4" t="s">
        <v>5027</v>
      </c>
      <c r="I2060" s="155">
        <v>46105</v>
      </c>
      <c r="J2060" s="66"/>
      <c r="K2060" s="153">
        <v>360</v>
      </c>
      <c r="L2060" s="4" t="s">
        <v>411</v>
      </c>
      <c r="M2060" s="35" t="s">
        <v>187</v>
      </c>
      <c r="N2060" s="35" t="s">
        <v>28</v>
      </c>
      <c r="O2060" s="3">
        <v>12</v>
      </c>
      <c r="P2060" s="39" t="s">
        <v>412</v>
      </c>
      <c r="Q2060" s="40">
        <v>1</v>
      </c>
      <c r="R2060" s="4" t="s">
        <v>2227</v>
      </c>
      <c r="S2060" s="41">
        <f>RawDataGenPO[[#This Row],[Total price]]/RawDataGenPO[[#This Row],[Qty'']]</f>
        <v>900</v>
      </c>
      <c r="T2060" s="46">
        <v>900</v>
      </c>
      <c r="U2060" s="16"/>
      <c r="V2060" s="35" t="s">
        <v>176</v>
      </c>
      <c r="W2060" s="146" t="s">
        <v>10</v>
      </c>
      <c r="Z2060" s="112"/>
      <c r="AA2060" s="191">
        <f>IF(RawDataGenPO[[#This Row],[Date Gen PO]]="","",RawDataGenPO[[#This Row],[Date recive bill]]-RawDataGenPO[[#This Row],[Date Gen PO]])</f>
        <v>-46105</v>
      </c>
      <c r="AB2060" s="192" t="str">
        <f>IF(RawDataGenPO[[#This Row],[GRN-PO date (Day)]]&gt;RawDataGenPO[[#This Row],[Lead time delivery (day)]],"over deliverry","Ontime")</f>
        <v>Ontime</v>
      </c>
      <c r="AC2060" s="195"/>
    </row>
    <row r="2061" spans="1:29" ht="14.25" x14ac:dyDescent="0.25">
      <c r="A2061" s="4">
        <f>ROW()-ROW(RawDataGenPO[[#Headers],[No.]])</f>
        <v>2060</v>
      </c>
      <c r="B2061" s="67" t="s">
        <v>18</v>
      </c>
      <c r="C2061" s="309"/>
      <c r="D2061" s="310"/>
      <c r="E2061" s="310"/>
      <c r="F2061" s="45">
        <v>46094</v>
      </c>
      <c r="G2061" s="4" t="s">
        <v>4962</v>
      </c>
      <c r="H2061" s="4" t="s">
        <v>5027</v>
      </c>
      <c r="I2061" s="155">
        <v>46105</v>
      </c>
      <c r="J2061" s="66"/>
      <c r="K2061" s="153">
        <v>360</v>
      </c>
      <c r="L2061" s="4" t="s">
        <v>411</v>
      </c>
      <c r="M2061" s="35" t="s">
        <v>187</v>
      </c>
      <c r="N2061" s="35" t="s">
        <v>28</v>
      </c>
      <c r="O2061" s="3">
        <v>13</v>
      </c>
      <c r="P2061" s="39" t="s">
        <v>412</v>
      </c>
      <c r="Q2061" s="40">
        <v>1</v>
      </c>
      <c r="R2061" s="4" t="s">
        <v>2227</v>
      </c>
      <c r="S2061" s="41">
        <f>RawDataGenPO[[#This Row],[Total price]]/RawDataGenPO[[#This Row],[Qty'']]</f>
        <v>900</v>
      </c>
      <c r="T2061" s="46">
        <v>900</v>
      </c>
      <c r="U2061" s="16"/>
      <c r="V2061" s="35" t="s">
        <v>176</v>
      </c>
      <c r="W2061" s="146" t="s">
        <v>10</v>
      </c>
      <c r="Z2061" s="112"/>
      <c r="AA2061" s="191">
        <f>IF(RawDataGenPO[[#This Row],[Date Gen PO]]="","",RawDataGenPO[[#This Row],[Date recive bill]]-RawDataGenPO[[#This Row],[Date Gen PO]])</f>
        <v>-46105</v>
      </c>
      <c r="AB2061" s="192" t="str">
        <f>IF(RawDataGenPO[[#This Row],[GRN-PO date (Day)]]&gt;RawDataGenPO[[#This Row],[Lead time delivery (day)]],"over deliverry","Ontime")</f>
        <v>Ontime</v>
      </c>
      <c r="AC2061" s="195"/>
    </row>
    <row r="2062" spans="1:29" ht="14.25" x14ac:dyDescent="0.25">
      <c r="A2062" s="4">
        <f>ROW()-ROW(RawDataGenPO[[#Headers],[No.]])</f>
        <v>2061</v>
      </c>
      <c r="B2062" s="67" t="s">
        <v>18</v>
      </c>
      <c r="C2062" s="309"/>
      <c r="D2062" s="310"/>
      <c r="E2062" s="310"/>
      <c r="F2062" s="45">
        <v>46094</v>
      </c>
      <c r="G2062" s="4" t="s">
        <v>4962</v>
      </c>
      <c r="H2062" s="4" t="s">
        <v>5027</v>
      </c>
      <c r="I2062" s="155">
        <v>46105</v>
      </c>
      <c r="J2062" s="66"/>
      <c r="K2062" s="153">
        <v>360</v>
      </c>
      <c r="L2062" s="4" t="s">
        <v>411</v>
      </c>
      <c r="M2062" s="35" t="s">
        <v>187</v>
      </c>
      <c r="N2062" s="35" t="s">
        <v>28</v>
      </c>
      <c r="O2062" s="3">
        <v>14</v>
      </c>
      <c r="P2062" s="39" t="s">
        <v>412</v>
      </c>
      <c r="Q2062" s="40">
        <v>1</v>
      </c>
      <c r="R2062" s="4" t="s">
        <v>2227</v>
      </c>
      <c r="S2062" s="41">
        <f>RawDataGenPO[[#This Row],[Total price]]/RawDataGenPO[[#This Row],[Qty'']]</f>
        <v>900</v>
      </c>
      <c r="T2062" s="46">
        <v>900</v>
      </c>
      <c r="U2062" s="16"/>
      <c r="V2062" s="35" t="s">
        <v>176</v>
      </c>
      <c r="W2062" s="146" t="s">
        <v>10</v>
      </c>
      <c r="Z2062" s="112"/>
      <c r="AA2062" s="191">
        <f>IF(RawDataGenPO[[#This Row],[Date Gen PO]]="","",RawDataGenPO[[#This Row],[Date recive bill]]-RawDataGenPO[[#This Row],[Date Gen PO]])</f>
        <v>-46105</v>
      </c>
      <c r="AB2062" s="192" t="str">
        <f>IF(RawDataGenPO[[#This Row],[GRN-PO date (Day)]]&gt;RawDataGenPO[[#This Row],[Lead time delivery (day)]],"over deliverry","Ontime")</f>
        <v>Ontime</v>
      </c>
      <c r="AC2062" s="195"/>
    </row>
    <row r="2063" spans="1:29" ht="14.25" x14ac:dyDescent="0.25">
      <c r="A2063" s="4">
        <f>ROW()-ROW(RawDataGenPO[[#Headers],[No.]])</f>
        <v>2062</v>
      </c>
      <c r="B2063" s="67" t="s">
        <v>18</v>
      </c>
      <c r="C2063" s="309"/>
      <c r="D2063" s="310"/>
      <c r="E2063" s="310"/>
      <c r="F2063" s="45">
        <v>46097</v>
      </c>
      <c r="G2063" s="4" t="s">
        <v>4963</v>
      </c>
      <c r="H2063" s="4" t="s">
        <v>5028</v>
      </c>
      <c r="I2063" s="155">
        <v>46106</v>
      </c>
      <c r="J2063" s="66"/>
      <c r="K2063" s="153">
        <v>60</v>
      </c>
      <c r="L2063" s="4" t="s">
        <v>1273</v>
      </c>
      <c r="M2063" s="35" t="s">
        <v>168</v>
      </c>
      <c r="N2063" s="35" t="s">
        <v>20</v>
      </c>
      <c r="O2063" s="3">
        <v>1</v>
      </c>
      <c r="P2063" s="39" t="s">
        <v>4964</v>
      </c>
      <c r="Q2063" s="40">
        <v>4</v>
      </c>
      <c r="R2063" s="4" t="s">
        <v>1190</v>
      </c>
      <c r="S2063" s="41">
        <f>RawDataGenPO[[#This Row],[Total price]]/RawDataGenPO[[#This Row],[Qty'']]</f>
        <v>3100</v>
      </c>
      <c r="T2063" s="46">
        <v>12400</v>
      </c>
      <c r="U2063" s="16"/>
      <c r="V2063" s="35" t="s">
        <v>5029</v>
      </c>
      <c r="W2063" s="146" t="s">
        <v>9</v>
      </c>
      <c r="X2063" s="4" t="s">
        <v>5196</v>
      </c>
      <c r="Y2063" s="14">
        <v>46139</v>
      </c>
      <c r="Z2063" s="112"/>
      <c r="AA2063" s="191">
        <f>IF(RawDataGenPO[[#This Row],[Date Gen PO]]="","",RawDataGenPO[[#This Row],[Date recive bill]]-RawDataGenPO[[#This Row],[Date Gen PO]])</f>
        <v>33</v>
      </c>
      <c r="AB2063" s="192" t="str">
        <f>IF(RawDataGenPO[[#This Row],[GRN-PO date (Day)]]&gt;RawDataGenPO[[#This Row],[Lead time delivery (day)]],"over deliverry","Ontime")</f>
        <v>Ontime</v>
      </c>
      <c r="AC2063" s="195"/>
    </row>
    <row r="2064" spans="1:29" ht="15" customHeight="1" x14ac:dyDescent="0.25">
      <c r="A2064" s="4">
        <f>ROW()-ROW(RawDataGenPO[[#Headers],[No.]])</f>
        <v>2063</v>
      </c>
      <c r="B2064" s="67" t="s">
        <v>18</v>
      </c>
      <c r="C2064" s="309"/>
      <c r="D2064" s="310"/>
      <c r="E2064" s="310"/>
      <c r="F2064" s="45">
        <v>46097</v>
      </c>
      <c r="G2064" s="4" t="s">
        <v>4963</v>
      </c>
      <c r="H2064" s="4" t="s">
        <v>5028</v>
      </c>
      <c r="I2064" s="155">
        <v>46106</v>
      </c>
      <c r="J2064" s="66"/>
      <c r="K2064" s="153">
        <v>60</v>
      </c>
      <c r="L2064" s="4" t="s">
        <v>1273</v>
      </c>
      <c r="M2064" s="35" t="s">
        <v>168</v>
      </c>
      <c r="N2064" s="35" t="s">
        <v>20</v>
      </c>
      <c r="O2064" s="3">
        <v>2</v>
      </c>
      <c r="P2064" s="39" t="s">
        <v>4965</v>
      </c>
      <c r="Q2064" s="40">
        <v>2</v>
      </c>
      <c r="R2064" s="4" t="s">
        <v>1190</v>
      </c>
      <c r="S2064" s="41">
        <f>RawDataGenPO[[#This Row],[Total price]]/RawDataGenPO[[#This Row],[Qty'']]</f>
        <v>3100</v>
      </c>
      <c r="T2064" s="46">
        <v>6200</v>
      </c>
      <c r="U2064" s="16"/>
      <c r="V2064" s="35" t="s">
        <v>5029</v>
      </c>
      <c r="W2064" s="146" t="s">
        <v>9</v>
      </c>
      <c r="X2064" s="4" t="s">
        <v>5196</v>
      </c>
      <c r="Y2064" s="14">
        <v>46139</v>
      </c>
      <c r="Z2064" s="112"/>
      <c r="AA2064" s="191">
        <f>IF(RawDataGenPO[[#This Row],[Date Gen PO]]="","",RawDataGenPO[[#This Row],[Date recive bill]]-RawDataGenPO[[#This Row],[Date Gen PO]])</f>
        <v>33</v>
      </c>
      <c r="AB2064" s="192" t="str">
        <f>IF(RawDataGenPO[[#This Row],[GRN-PO date (Day)]]&gt;RawDataGenPO[[#This Row],[Lead time delivery (day)]],"over deliverry","Ontime")</f>
        <v>Ontime</v>
      </c>
      <c r="AC2064" s="195"/>
    </row>
    <row r="2065" spans="1:29" ht="14.25" x14ac:dyDescent="0.25">
      <c r="A2065" s="4">
        <f>ROW()-ROW(RawDataGenPO[[#Headers],[No.]])</f>
        <v>2064</v>
      </c>
      <c r="B2065" s="67" t="s">
        <v>18</v>
      </c>
      <c r="C2065" s="309"/>
      <c r="D2065" s="310"/>
      <c r="E2065" s="310"/>
      <c r="F2065" s="45">
        <v>46097</v>
      </c>
      <c r="G2065" s="4" t="s">
        <v>4966</v>
      </c>
      <c r="H2065" s="4" t="s">
        <v>5030</v>
      </c>
      <c r="I2065" s="155">
        <v>46105</v>
      </c>
      <c r="J2065" s="66"/>
      <c r="K2065" s="153">
        <v>60</v>
      </c>
      <c r="L2065" s="4" t="s">
        <v>193</v>
      </c>
      <c r="M2065" s="35" t="s">
        <v>128</v>
      </c>
      <c r="N2065" s="35" t="s">
        <v>72</v>
      </c>
      <c r="O2065" s="3">
        <v>1</v>
      </c>
      <c r="P2065" s="39" t="s">
        <v>4967</v>
      </c>
      <c r="Q2065" s="40">
        <v>1</v>
      </c>
      <c r="R2065" s="4" t="s">
        <v>221</v>
      </c>
      <c r="S2065" s="41">
        <f>RawDataGenPO[[#This Row],[Total price]]/RawDataGenPO[[#This Row],[Qty'']]</f>
        <v>5040</v>
      </c>
      <c r="T2065" s="46">
        <v>5040</v>
      </c>
      <c r="U2065" s="16"/>
      <c r="V2065" s="35" t="s">
        <v>1033</v>
      </c>
      <c r="W2065" s="146" t="s">
        <v>9</v>
      </c>
      <c r="X2065" s="4" t="s">
        <v>5060</v>
      </c>
      <c r="Y2065" s="14">
        <v>46112</v>
      </c>
      <c r="Z2065" s="112"/>
      <c r="AA2065" s="191">
        <f>IF(RawDataGenPO[[#This Row],[Date Gen PO]]="","",RawDataGenPO[[#This Row],[Date recive bill]]-RawDataGenPO[[#This Row],[Date Gen PO]])</f>
        <v>7</v>
      </c>
      <c r="AB2065" s="192" t="str">
        <f>IF(RawDataGenPO[[#This Row],[GRN-PO date (Day)]]&gt;RawDataGenPO[[#This Row],[Lead time delivery (day)]],"over deliverry","Ontime")</f>
        <v>Ontime</v>
      </c>
      <c r="AC2065" s="195"/>
    </row>
    <row r="2066" spans="1:29" ht="14.25" x14ac:dyDescent="0.25">
      <c r="A2066" s="4">
        <f>ROW()-ROW(RawDataGenPO[[#Headers],[No.]])</f>
        <v>2065</v>
      </c>
      <c r="B2066" s="67" t="s">
        <v>18</v>
      </c>
      <c r="C2066" s="309"/>
      <c r="D2066" s="310"/>
      <c r="E2066" s="310"/>
      <c r="F2066" s="45">
        <v>46097</v>
      </c>
      <c r="G2066" s="4" t="s">
        <v>4968</v>
      </c>
      <c r="H2066" s="4" t="s">
        <v>5032</v>
      </c>
      <c r="I2066" s="155">
        <v>46105</v>
      </c>
      <c r="J2066" s="66"/>
      <c r="K2066" s="153">
        <v>60</v>
      </c>
      <c r="L2066" s="4" t="s">
        <v>962</v>
      </c>
      <c r="M2066" s="35" t="s">
        <v>187</v>
      </c>
      <c r="N2066" s="35" t="s">
        <v>28</v>
      </c>
      <c r="O2066" s="3">
        <v>1</v>
      </c>
      <c r="P2066" s="39" t="s">
        <v>963</v>
      </c>
      <c r="Q2066" s="40">
        <v>4</v>
      </c>
      <c r="R2066" s="4" t="s">
        <v>221</v>
      </c>
      <c r="S2066" s="41">
        <f>RawDataGenPO[[#This Row],[Total price]]/RawDataGenPO[[#This Row],[Qty'']]</f>
        <v>210</v>
      </c>
      <c r="T2066" s="46">
        <v>840</v>
      </c>
      <c r="U2066" s="16"/>
      <c r="V2066" s="35" t="s">
        <v>263</v>
      </c>
      <c r="W2066" s="146" t="s">
        <v>9</v>
      </c>
      <c r="X2066" s="4" t="s">
        <v>5070</v>
      </c>
      <c r="Y2066" s="14">
        <v>46115</v>
      </c>
      <c r="Z2066" s="112"/>
      <c r="AA2066" s="191">
        <f>IF(RawDataGenPO[[#This Row],[Date Gen PO]]="","",RawDataGenPO[[#This Row],[Date recive bill]]-RawDataGenPO[[#This Row],[Date Gen PO]])</f>
        <v>10</v>
      </c>
      <c r="AB2066" s="192" t="str">
        <f>IF(RawDataGenPO[[#This Row],[GRN-PO date (Day)]]&gt;RawDataGenPO[[#This Row],[Lead time delivery (day)]],"over deliverry","Ontime")</f>
        <v>Ontime</v>
      </c>
      <c r="AC2066" s="195"/>
    </row>
    <row r="2067" spans="1:29" ht="14.25" x14ac:dyDescent="0.25">
      <c r="A2067" s="4">
        <f>ROW()-ROW(RawDataGenPO[[#Headers],[No.]])</f>
        <v>2066</v>
      </c>
      <c r="B2067" s="67" t="s">
        <v>18</v>
      </c>
      <c r="C2067" s="309"/>
      <c r="D2067" s="310"/>
      <c r="E2067" s="310"/>
      <c r="F2067" s="45">
        <v>46097</v>
      </c>
      <c r="G2067" s="4" t="s">
        <v>4968</v>
      </c>
      <c r="H2067" s="4" t="s">
        <v>5032</v>
      </c>
      <c r="I2067" s="155">
        <v>46105</v>
      </c>
      <c r="J2067" s="66"/>
      <c r="K2067" s="153">
        <v>60</v>
      </c>
      <c r="L2067" s="4" t="s">
        <v>714</v>
      </c>
      <c r="M2067" s="35" t="s">
        <v>187</v>
      </c>
      <c r="N2067" s="35" t="s">
        <v>28</v>
      </c>
      <c r="O2067" s="3">
        <v>2</v>
      </c>
      <c r="P2067" s="39" t="s">
        <v>715</v>
      </c>
      <c r="Q2067" s="40">
        <v>4</v>
      </c>
      <c r="R2067" s="4" t="s">
        <v>221</v>
      </c>
      <c r="S2067" s="41">
        <f>RawDataGenPO[[#This Row],[Total price]]/RawDataGenPO[[#This Row],[Qty'']]</f>
        <v>865</v>
      </c>
      <c r="T2067" s="46">
        <v>3460</v>
      </c>
      <c r="U2067" s="16"/>
      <c r="V2067" s="35" t="s">
        <v>263</v>
      </c>
      <c r="W2067" s="146" t="s">
        <v>9</v>
      </c>
      <c r="X2067" s="4" t="s">
        <v>5070</v>
      </c>
      <c r="Y2067" s="14">
        <v>46115</v>
      </c>
      <c r="Z2067" s="112"/>
      <c r="AA2067" s="191">
        <f>IF(RawDataGenPO[[#This Row],[Date Gen PO]]="","",RawDataGenPO[[#This Row],[Date recive bill]]-RawDataGenPO[[#This Row],[Date Gen PO]])</f>
        <v>10</v>
      </c>
      <c r="AB2067" s="192" t="str">
        <f>IF(RawDataGenPO[[#This Row],[GRN-PO date (Day)]]&gt;RawDataGenPO[[#This Row],[Lead time delivery (day)]],"over deliverry","Ontime")</f>
        <v>Ontime</v>
      </c>
      <c r="AC2067" s="195"/>
    </row>
    <row r="2068" spans="1:29" ht="14.25" x14ac:dyDescent="0.25">
      <c r="A2068" s="4">
        <f>ROW()-ROW(RawDataGenPO[[#Headers],[No.]])</f>
        <v>2067</v>
      </c>
      <c r="B2068" s="67" t="s">
        <v>18</v>
      </c>
      <c r="C2068" s="309"/>
      <c r="D2068" s="310"/>
      <c r="E2068" s="310"/>
      <c r="F2068" s="45">
        <v>46097</v>
      </c>
      <c r="G2068" s="4" t="s">
        <v>4968</v>
      </c>
      <c r="H2068" s="4" t="s">
        <v>5032</v>
      </c>
      <c r="I2068" s="155">
        <v>46105</v>
      </c>
      <c r="J2068" s="66"/>
      <c r="K2068" s="153">
        <v>60</v>
      </c>
      <c r="L2068" s="4" t="s">
        <v>145</v>
      </c>
      <c r="M2068" s="35" t="s">
        <v>187</v>
      </c>
      <c r="N2068" s="35" t="s">
        <v>28</v>
      </c>
      <c r="O2068" s="3">
        <v>3</v>
      </c>
      <c r="P2068" s="39" t="s">
        <v>4969</v>
      </c>
      <c r="Q2068" s="40">
        <v>24</v>
      </c>
      <c r="R2068" s="4" t="s">
        <v>221</v>
      </c>
      <c r="S2068" s="41">
        <f>RawDataGenPO[[#This Row],[Total price]]/RawDataGenPO[[#This Row],[Qty'']]</f>
        <v>140</v>
      </c>
      <c r="T2068" s="46">
        <v>3360</v>
      </c>
      <c r="U2068" s="16"/>
      <c r="V2068" s="35" t="s">
        <v>263</v>
      </c>
      <c r="W2068" s="146" t="s">
        <v>9</v>
      </c>
      <c r="X2068" s="4" t="s">
        <v>5070</v>
      </c>
      <c r="Y2068" s="14">
        <v>46115</v>
      </c>
      <c r="Z2068" s="112"/>
      <c r="AA2068" s="191">
        <f>IF(RawDataGenPO[[#This Row],[Date Gen PO]]="","",RawDataGenPO[[#This Row],[Date recive bill]]-RawDataGenPO[[#This Row],[Date Gen PO]])</f>
        <v>10</v>
      </c>
      <c r="AB2068" s="192" t="str">
        <f>IF(RawDataGenPO[[#This Row],[GRN-PO date (Day)]]&gt;RawDataGenPO[[#This Row],[Lead time delivery (day)]],"over deliverry","Ontime")</f>
        <v>Ontime</v>
      </c>
      <c r="AC2068" s="195"/>
    </row>
    <row r="2069" spans="1:29" ht="14.25" x14ac:dyDescent="0.25">
      <c r="A2069" s="4">
        <f>ROW()-ROW(RawDataGenPO[[#Headers],[No.]])</f>
        <v>2068</v>
      </c>
      <c r="B2069" s="67" t="s">
        <v>18</v>
      </c>
      <c r="C2069" s="309"/>
      <c r="D2069" s="310"/>
      <c r="E2069" s="310"/>
      <c r="F2069" s="45">
        <v>46097</v>
      </c>
      <c r="G2069" s="4" t="s">
        <v>4970</v>
      </c>
      <c r="H2069" s="4" t="s">
        <v>5031</v>
      </c>
      <c r="I2069" s="155">
        <v>46105</v>
      </c>
      <c r="J2069" s="66"/>
      <c r="K2069" s="153">
        <v>60</v>
      </c>
      <c r="L2069" s="4" t="s">
        <v>434</v>
      </c>
      <c r="M2069" s="35" t="s">
        <v>187</v>
      </c>
      <c r="N2069" s="35" t="s">
        <v>28</v>
      </c>
      <c r="O2069" s="3">
        <v>1</v>
      </c>
      <c r="P2069" s="39" t="s">
        <v>435</v>
      </c>
      <c r="Q2069" s="40">
        <v>10</v>
      </c>
      <c r="R2069" s="4" t="s">
        <v>221</v>
      </c>
      <c r="S2069" s="41">
        <f>RawDataGenPO[[#This Row],[Total price]]/RawDataGenPO[[#This Row],[Qty'']]</f>
        <v>20</v>
      </c>
      <c r="T2069" s="46">
        <v>200</v>
      </c>
      <c r="U2069" s="16"/>
      <c r="V2069" s="35" t="s">
        <v>358</v>
      </c>
      <c r="W2069" s="146" t="s">
        <v>9</v>
      </c>
      <c r="X2069" s="4" t="s">
        <v>5094</v>
      </c>
      <c r="Y2069" s="14">
        <v>46119</v>
      </c>
      <c r="Z2069" s="112"/>
      <c r="AA2069" s="191">
        <f>IF(RawDataGenPO[[#This Row],[Date Gen PO]]="","",RawDataGenPO[[#This Row],[Date recive bill]]-RawDataGenPO[[#This Row],[Date Gen PO]])</f>
        <v>14</v>
      </c>
      <c r="AB2069" s="192" t="str">
        <f>IF(RawDataGenPO[[#This Row],[GRN-PO date (Day)]]&gt;RawDataGenPO[[#This Row],[Lead time delivery (day)]],"over deliverry","Ontime")</f>
        <v>Ontime</v>
      </c>
      <c r="AC2069" s="195"/>
    </row>
    <row r="2070" spans="1:29" ht="14.25" x14ac:dyDescent="0.25">
      <c r="A2070" s="4">
        <f>ROW()-ROW(RawDataGenPO[[#Headers],[No.]])</f>
        <v>2069</v>
      </c>
      <c r="B2070" s="67" t="s">
        <v>18</v>
      </c>
      <c r="C2070" s="309"/>
      <c r="D2070" s="310"/>
      <c r="E2070" s="310"/>
      <c r="F2070" s="45">
        <v>46097</v>
      </c>
      <c r="G2070" s="4" t="s">
        <v>4970</v>
      </c>
      <c r="H2070" s="4" t="s">
        <v>5031</v>
      </c>
      <c r="I2070" s="155">
        <v>46105</v>
      </c>
      <c r="J2070" s="66"/>
      <c r="K2070" s="153">
        <v>60</v>
      </c>
      <c r="L2070" s="4" t="s">
        <v>436</v>
      </c>
      <c r="M2070" s="35" t="s">
        <v>187</v>
      </c>
      <c r="N2070" s="35" t="s">
        <v>28</v>
      </c>
      <c r="O2070" s="3">
        <v>2</v>
      </c>
      <c r="P2070" s="39" t="s">
        <v>437</v>
      </c>
      <c r="Q2070" s="40">
        <v>10</v>
      </c>
      <c r="R2070" s="4" t="s">
        <v>221</v>
      </c>
      <c r="S2070" s="41">
        <f>RawDataGenPO[[#This Row],[Total price]]/RawDataGenPO[[#This Row],[Qty'']]</f>
        <v>20</v>
      </c>
      <c r="T2070" s="46">
        <v>200</v>
      </c>
      <c r="U2070" s="16"/>
      <c r="V2070" s="35" t="s">
        <v>358</v>
      </c>
      <c r="W2070" s="146" t="s">
        <v>9</v>
      </c>
      <c r="X2070" s="4" t="s">
        <v>5094</v>
      </c>
      <c r="Y2070" s="14">
        <v>46119</v>
      </c>
      <c r="Z2070" s="112"/>
      <c r="AA2070" s="191">
        <f>IF(RawDataGenPO[[#This Row],[Date Gen PO]]="","",RawDataGenPO[[#This Row],[Date recive bill]]-RawDataGenPO[[#This Row],[Date Gen PO]])</f>
        <v>14</v>
      </c>
      <c r="AB2070" s="192" t="str">
        <f>IF(RawDataGenPO[[#This Row],[GRN-PO date (Day)]]&gt;RawDataGenPO[[#This Row],[Lead time delivery (day)]],"over deliverry","Ontime")</f>
        <v>Ontime</v>
      </c>
      <c r="AC2070" s="195"/>
    </row>
    <row r="2071" spans="1:29" ht="14.25" x14ac:dyDescent="0.25">
      <c r="A2071" s="4">
        <f>ROW()-ROW(RawDataGenPO[[#Headers],[No.]])</f>
        <v>2070</v>
      </c>
      <c r="B2071" s="67" t="s">
        <v>18</v>
      </c>
      <c r="C2071" s="309"/>
      <c r="D2071" s="310"/>
      <c r="E2071" s="310"/>
      <c r="F2071" s="45">
        <v>46097</v>
      </c>
      <c r="G2071" s="4" t="s">
        <v>4970</v>
      </c>
      <c r="H2071" s="4" t="s">
        <v>5031</v>
      </c>
      <c r="I2071" s="155">
        <v>46105</v>
      </c>
      <c r="J2071" s="66"/>
      <c r="K2071" s="153">
        <v>60</v>
      </c>
      <c r="L2071" s="4" t="s">
        <v>438</v>
      </c>
      <c r="M2071" s="35" t="s">
        <v>187</v>
      </c>
      <c r="N2071" s="35" t="s">
        <v>28</v>
      </c>
      <c r="O2071" s="3">
        <v>3</v>
      </c>
      <c r="P2071" s="39" t="s">
        <v>439</v>
      </c>
      <c r="Q2071" s="40">
        <v>10</v>
      </c>
      <c r="R2071" s="4" t="s">
        <v>221</v>
      </c>
      <c r="S2071" s="41">
        <f>RawDataGenPO[[#This Row],[Total price]]/RawDataGenPO[[#This Row],[Qty'']]</f>
        <v>20</v>
      </c>
      <c r="T2071" s="46">
        <v>200</v>
      </c>
      <c r="U2071" s="16"/>
      <c r="V2071" s="35" t="s">
        <v>358</v>
      </c>
      <c r="W2071" s="146" t="s">
        <v>9</v>
      </c>
      <c r="X2071" s="4" t="s">
        <v>5094</v>
      </c>
      <c r="Y2071" s="14">
        <v>46119</v>
      </c>
      <c r="Z2071" s="112"/>
      <c r="AA2071" s="191">
        <f>IF(RawDataGenPO[[#This Row],[Date Gen PO]]="","",RawDataGenPO[[#This Row],[Date recive bill]]-RawDataGenPO[[#This Row],[Date Gen PO]])</f>
        <v>14</v>
      </c>
      <c r="AB2071" s="192" t="str">
        <f>IF(RawDataGenPO[[#This Row],[GRN-PO date (Day)]]&gt;RawDataGenPO[[#This Row],[Lead time delivery (day)]],"over deliverry","Ontime")</f>
        <v>Ontime</v>
      </c>
      <c r="AC2071" s="195"/>
    </row>
    <row r="2072" spans="1:29" ht="14.25" x14ac:dyDescent="0.25">
      <c r="A2072" s="4">
        <f>ROW()-ROW(RawDataGenPO[[#Headers],[No.]])</f>
        <v>2071</v>
      </c>
      <c r="B2072" s="67" t="s">
        <v>18</v>
      </c>
      <c r="C2072" s="309"/>
      <c r="D2072" s="310"/>
      <c r="E2072" s="310"/>
      <c r="F2072" s="45">
        <v>46097</v>
      </c>
      <c r="G2072" s="4" t="s">
        <v>4970</v>
      </c>
      <c r="H2072" s="4" t="s">
        <v>5031</v>
      </c>
      <c r="I2072" s="155">
        <v>46105</v>
      </c>
      <c r="J2072" s="66"/>
      <c r="K2072" s="153">
        <v>60</v>
      </c>
      <c r="L2072" s="4" t="s">
        <v>440</v>
      </c>
      <c r="M2072" s="35" t="s">
        <v>187</v>
      </c>
      <c r="N2072" s="35" t="s">
        <v>28</v>
      </c>
      <c r="O2072" s="3">
        <v>4</v>
      </c>
      <c r="P2072" s="39" t="s">
        <v>441</v>
      </c>
      <c r="Q2072" s="40">
        <v>10</v>
      </c>
      <c r="R2072" s="4" t="s">
        <v>221</v>
      </c>
      <c r="S2072" s="41">
        <f>RawDataGenPO[[#This Row],[Total price]]/RawDataGenPO[[#This Row],[Qty'']]</f>
        <v>36</v>
      </c>
      <c r="T2072" s="46">
        <v>360</v>
      </c>
      <c r="U2072" s="16"/>
      <c r="V2072" s="35" t="s">
        <v>358</v>
      </c>
      <c r="W2072" s="146" t="s">
        <v>9</v>
      </c>
      <c r="X2072" s="4" t="s">
        <v>5094</v>
      </c>
      <c r="Y2072" s="14">
        <v>46119</v>
      </c>
      <c r="Z2072" s="112"/>
      <c r="AA2072" s="191">
        <f>IF(RawDataGenPO[[#This Row],[Date Gen PO]]="","",RawDataGenPO[[#This Row],[Date recive bill]]-RawDataGenPO[[#This Row],[Date Gen PO]])</f>
        <v>14</v>
      </c>
      <c r="AB2072" s="192" t="str">
        <f>IF(RawDataGenPO[[#This Row],[GRN-PO date (Day)]]&gt;RawDataGenPO[[#This Row],[Lead time delivery (day)]],"over deliverry","Ontime")</f>
        <v>Ontime</v>
      </c>
      <c r="AC2072" s="195"/>
    </row>
    <row r="2073" spans="1:29" ht="14.25" x14ac:dyDescent="0.25">
      <c r="A2073" s="4">
        <f>ROW()-ROW(RawDataGenPO[[#Headers],[No.]])</f>
        <v>2072</v>
      </c>
      <c r="B2073" s="67" t="s">
        <v>18</v>
      </c>
      <c r="C2073" s="309"/>
      <c r="D2073" s="310"/>
      <c r="E2073" s="310"/>
      <c r="F2073" s="45">
        <v>46097</v>
      </c>
      <c r="G2073" s="4" t="s">
        <v>4970</v>
      </c>
      <c r="H2073" s="4" t="s">
        <v>5031</v>
      </c>
      <c r="I2073" s="155">
        <v>46105</v>
      </c>
      <c r="J2073" s="66"/>
      <c r="K2073" s="153">
        <v>60</v>
      </c>
      <c r="L2073" s="4" t="s">
        <v>442</v>
      </c>
      <c r="M2073" s="35" t="s">
        <v>187</v>
      </c>
      <c r="N2073" s="35" t="s">
        <v>28</v>
      </c>
      <c r="O2073" s="3">
        <v>5</v>
      </c>
      <c r="P2073" s="39" t="s">
        <v>3173</v>
      </c>
      <c r="Q2073" s="40">
        <v>10</v>
      </c>
      <c r="R2073" s="4" t="s">
        <v>221</v>
      </c>
      <c r="S2073" s="41">
        <f>RawDataGenPO[[#This Row],[Total price]]/RawDataGenPO[[#This Row],[Qty'']]</f>
        <v>36</v>
      </c>
      <c r="T2073" s="46">
        <v>360</v>
      </c>
      <c r="U2073" s="16"/>
      <c r="V2073" s="35" t="s">
        <v>358</v>
      </c>
      <c r="W2073" s="146" t="s">
        <v>9</v>
      </c>
      <c r="X2073" s="4" t="s">
        <v>5094</v>
      </c>
      <c r="Y2073" s="14">
        <v>46119</v>
      </c>
      <c r="Z2073" s="112"/>
      <c r="AA2073" s="191">
        <f>IF(RawDataGenPO[[#This Row],[Date Gen PO]]="","",RawDataGenPO[[#This Row],[Date recive bill]]-RawDataGenPO[[#This Row],[Date Gen PO]])</f>
        <v>14</v>
      </c>
      <c r="AB2073" s="192" t="str">
        <f>IF(RawDataGenPO[[#This Row],[GRN-PO date (Day)]]&gt;RawDataGenPO[[#This Row],[Lead time delivery (day)]],"over deliverry","Ontime")</f>
        <v>Ontime</v>
      </c>
      <c r="AC2073" s="195"/>
    </row>
    <row r="2074" spans="1:29" ht="14.25" x14ac:dyDescent="0.25">
      <c r="A2074" s="4">
        <f>ROW()-ROW(RawDataGenPO[[#Headers],[No.]])</f>
        <v>2073</v>
      </c>
      <c r="B2074" s="67" t="s">
        <v>18</v>
      </c>
      <c r="C2074" s="309"/>
      <c r="D2074" s="310"/>
      <c r="E2074" s="310"/>
      <c r="F2074" s="45">
        <v>46097</v>
      </c>
      <c r="G2074" s="4" t="s">
        <v>4971</v>
      </c>
      <c r="H2074" s="4" t="s">
        <v>5033</v>
      </c>
      <c r="I2074" s="155">
        <v>46105</v>
      </c>
      <c r="J2074" s="66"/>
      <c r="K2074" s="153">
        <v>60</v>
      </c>
      <c r="L2074" s="4" t="s">
        <v>572</v>
      </c>
      <c r="M2074" s="35" t="s">
        <v>187</v>
      </c>
      <c r="N2074" s="35" t="s">
        <v>28</v>
      </c>
      <c r="O2074" s="3">
        <v>1</v>
      </c>
      <c r="P2074" s="39" t="s">
        <v>573</v>
      </c>
      <c r="Q2074" s="40">
        <v>10</v>
      </c>
      <c r="R2074" s="4" t="s">
        <v>221</v>
      </c>
      <c r="S2074" s="41">
        <f>RawDataGenPO[[#This Row],[Total price]]/RawDataGenPO[[#This Row],[Qty'']]</f>
        <v>130</v>
      </c>
      <c r="T2074" s="46">
        <v>1300</v>
      </c>
      <c r="U2074" s="16"/>
      <c r="V2074" s="35" t="s">
        <v>5034</v>
      </c>
      <c r="W2074" s="146" t="s">
        <v>10</v>
      </c>
      <c r="Z2074" s="112"/>
      <c r="AA2074" s="191">
        <f>IF(RawDataGenPO[[#This Row],[Date Gen PO]]="","",RawDataGenPO[[#This Row],[Date recive bill]]-RawDataGenPO[[#This Row],[Date Gen PO]])</f>
        <v>-46105</v>
      </c>
      <c r="AB2074" s="192" t="str">
        <f>IF(RawDataGenPO[[#This Row],[GRN-PO date (Day)]]&gt;RawDataGenPO[[#This Row],[Lead time delivery (day)]],"over deliverry","Ontime")</f>
        <v>Ontime</v>
      </c>
      <c r="AC2074" s="195"/>
    </row>
    <row r="2075" spans="1:29" ht="14.25" x14ac:dyDescent="0.25">
      <c r="A2075" s="4">
        <f>ROW()-ROW(RawDataGenPO[[#Headers],[No.]])</f>
        <v>2074</v>
      </c>
      <c r="B2075" s="67" t="s">
        <v>18</v>
      </c>
      <c r="C2075" s="309"/>
      <c r="D2075" s="310"/>
      <c r="E2075" s="310"/>
      <c r="F2075" s="45">
        <v>46097</v>
      </c>
      <c r="G2075" s="4" t="s">
        <v>4971</v>
      </c>
      <c r="H2075" s="4" t="s">
        <v>5033</v>
      </c>
      <c r="I2075" s="155">
        <v>46105</v>
      </c>
      <c r="J2075" s="66"/>
      <c r="K2075" s="153">
        <v>60</v>
      </c>
      <c r="L2075" s="4" t="s">
        <v>574</v>
      </c>
      <c r="M2075" s="35" t="s">
        <v>187</v>
      </c>
      <c r="N2075" s="35" t="s">
        <v>28</v>
      </c>
      <c r="O2075" s="3">
        <v>2</v>
      </c>
      <c r="P2075" s="39" t="s">
        <v>575</v>
      </c>
      <c r="Q2075" s="40">
        <v>10</v>
      </c>
      <c r="R2075" s="4" t="s">
        <v>221</v>
      </c>
      <c r="S2075" s="41">
        <f>RawDataGenPO[[#This Row],[Total price]]/RawDataGenPO[[#This Row],[Qty'']]</f>
        <v>147</v>
      </c>
      <c r="T2075" s="46">
        <v>1470</v>
      </c>
      <c r="U2075" s="16"/>
      <c r="V2075" s="35" t="s">
        <v>5034</v>
      </c>
      <c r="W2075" s="146" t="s">
        <v>10</v>
      </c>
      <c r="Z2075" s="112"/>
      <c r="AA2075" s="191">
        <f>IF(RawDataGenPO[[#This Row],[Date Gen PO]]="","",RawDataGenPO[[#This Row],[Date recive bill]]-RawDataGenPO[[#This Row],[Date Gen PO]])</f>
        <v>-46105</v>
      </c>
      <c r="AB2075" s="192" t="str">
        <f>IF(RawDataGenPO[[#This Row],[GRN-PO date (Day)]]&gt;RawDataGenPO[[#This Row],[Lead time delivery (day)]],"over deliverry","Ontime")</f>
        <v>Ontime</v>
      </c>
      <c r="AC2075" s="195"/>
    </row>
    <row r="2076" spans="1:29" ht="28.5" x14ac:dyDescent="0.25">
      <c r="A2076" s="4">
        <f>ROW()-ROW(RawDataGenPO[[#Headers],[No.]])</f>
        <v>2075</v>
      </c>
      <c r="B2076" s="67" t="s">
        <v>18</v>
      </c>
      <c r="C2076" s="309"/>
      <c r="D2076" s="310"/>
      <c r="E2076" s="310"/>
      <c r="F2076" s="45">
        <v>46097</v>
      </c>
      <c r="G2076" s="4" t="s">
        <v>5000</v>
      </c>
      <c r="H2076" s="4" t="s">
        <v>5025</v>
      </c>
      <c r="I2076" s="155">
        <v>46106</v>
      </c>
      <c r="J2076" s="66"/>
      <c r="K2076" s="153">
        <v>60</v>
      </c>
      <c r="L2076" s="4" t="s">
        <v>1913</v>
      </c>
      <c r="M2076" s="35" t="s">
        <v>168</v>
      </c>
      <c r="N2076" s="35" t="s">
        <v>20</v>
      </c>
      <c r="O2076" s="3">
        <v>1</v>
      </c>
      <c r="P2076" s="39" t="s">
        <v>5036</v>
      </c>
      <c r="Q2076" s="40">
        <v>1</v>
      </c>
      <c r="R2076" s="4" t="s">
        <v>481</v>
      </c>
      <c r="S2076" s="41">
        <f>RawDataGenPO[[#This Row],[Total price]]/RawDataGenPO[[#This Row],[Qty'']]</f>
        <v>12000</v>
      </c>
      <c r="T2076" s="46">
        <v>12000</v>
      </c>
      <c r="U2076" s="16"/>
      <c r="V2076" s="35" t="s">
        <v>5035</v>
      </c>
      <c r="W2076" s="146" t="s">
        <v>9</v>
      </c>
      <c r="X2076" s="4" t="s">
        <v>5301</v>
      </c>
      <c r="Y2076" s="14">
        <v>46153</v>
      </c>
      <c r="Z2076" s="112"/>
      <c r="AA2076" s="191">
        <f>IF(RawDataGenPO[[#This Row],[Date Gen PO]]="","",RawDataGenPO[[#This Row],[Date recive bill]]-RawDataGenPO[[#This Row],[Date Gen PO]])</f>
        <v>47</v>
      </c>
      <c r="AB2076" s="192" t="str">
        <f>IF(RawDataGenPO[[#This Row],[GRN-PO date (Day)]]&gt;RawDataGenPO[[#This Row],[Lead time delivery (day)]],"over deliverry","Ontime")</f>
        <v>Ontime</v>
      </c>
      <c r="AC2076" s="195"/>
    </row>
    <row r="2077" spans="1:29" ht="14.25" x14ac:dyDescent="0.25">
      <c r="A2077" s="4">
        <f>ROW()-ROW(RawDataGenPO[[#Headers],[No.]])</f>
        <v>2076</v>
      </c>
      <c r="B2077" s="67" t="s">
        <v>18</v>
      </c>
      <c r="C2077" s="309"/>
      <c r="D2077" s="310"/>
      <c r="E2077" s="310"/>
      <c r="F2077" s="45">
        <v>46097</v>
      </c>
      <c r="G2077" s="4" t="s">
        <v>5000</v>
      </c>
      <c r="H2077" s="4" t="s">
        <v>5025</v>
      </c>
      <c r="I2077" s="155">
        <v>46106</v>
      </c>
      <c r="J2077" s="66"/>
      <c r="K2077" s="153">
        <v>60</v>
      </c>
      <c r="L2077" s="4" t="s">
        <v>1913</v>
      </c>
      <c r="M2077" s="35" t="s">
        <v>168</v>
      </c>
      <c r="N2077" s="35" t="s">
        <v>20</v>
      </c>
      <c r="O2077" s="3">
        <v>2</v>
      </c>
      <c r="P2077" s="39" t="s">
        <v>4972</v>
      </c>
      <c r="Q2077" s="40">
        <v>1</v>
      </c>
      <c r="R2077" s="4" t="s">
        <v>481</v>
      </c>
      <c r="S2077" s="41">
        <f>RawDataGenPO[[#This Row],[Total price]]/RawDataGenPO[[#This Row],[Qty'']]</f>
        <v>17000</v>
      </c>
      <c r="T2077" s="46">
        <v>17000</v>
      </c>
      <c r="U2077" s="16"/>
      <c r="V2077" s="35" t="s">
        <v>5035</v>
      </c>
      <c r="W2077" s="146" t="s">
        <v>9</v>
      </c>
      <c r="X2077" s="4" t="s">
        <v>5301</v>
      </c>
      <c r="Y2077" s="14">
        <v>46153</v>
      </c>
      <c r="Z2077" s="112"/>
      <c r="AA2077" s="191">
        <f>IF(RawDataGenPO[[#This Row],[Date Gen PO]]="","",RawDataGenPO[[#This Row],[Date recive bill]]-RawDataGenPO[[#This Row],[Date Gen PO]])</f>
        <v>47</v>
      </c>
      <c r="AB2077" s="192" t="str">
        <f>IF(RawDataGenPO[[#This Row],[GRN-PO date (Day)]]&gt;RawDataGenPO[[#This Row],[Lead time delivery (day)]],"over deliverry","Ontime")</f>
        <v>Ontime</v>
      </c>
      <c r="AC2077" s="195"/>
    </row>
    <row r="2078" spans="1:29" ht="14.25" x14ac:dyDescent="0.25">
      <c r="A2078" s="4">
        <f>ROW()-ROW(RawDataGenPO[[#Headers],[No.]])</f>
        <v>2077</v>
      </c>
      <c r="B2078" s="67" t="s">
        <v>18</v>
      </c>
      <c r="C2078" s="309"/>
      <c r="D2078" s="310"/>
      <c r="E2078" s="310"/>
      <c r="F2078" s="45">
        <v>46097</v>
      </c>
      <c r="G2078" s="4" t="s">
        <v>5000</v>
      </c>
      <c r="H2078" s="4" t="s">
        <v>5025</v>
      </c>
      <c r="I2078" s="155">
        <v>46106</v>
      </c>
      <c r="J2078" s="66"/>
      <c r="K2078" s="153">
        <v>60</v>
      </c>
      <c r="L2078" s="4" t="s">
        <v>1913</v>
      </c>
      <c r="M2078" s="35" t="s">
        <v>168</v>
      </c>
      <c r="N2078" s="35" t="s">
        <v>20</v>
      </c>
      <c r="O2078" s="3">
        <v>3</v>
      </c>
      <c r="P2078" s="39" t="s">
        <v>4973</v>
      </c>
      <c r="Q2078" s="40">
        <v>1</v>
      </c>
      <c r="R2078" s="4" t="s">
        <v>481</v>
      </c>
      <c r="S2078" s="41">
        <f>RawDataGenPO[[#This Row],[Total price]]/RawDataGenPO[[#This Row],[Qty'']]</f>
        <v>17000</v>
      </c>
      <c r="T2078" s="46">
        <v>17000</v>
      </c>
      <c r="U2078" s="16"/>
      <c r="V2078" s="35" t="s">
        <v>5035</v>
      </c>
      <c r="W2078" s="146" t="s">
        <v>9</v>
      </c>
      <c r="X2078" s="4" t="s">
        <v>5301</v>
      </c>
      <c r="Y2078" s="14">
        <v>46153</v>
      </c>
      <c r="Z2078" s="112"/>
      <c r="AA2078" s="191">
        <f>IF(RawDataGenPO[[#This Row],[Date Gen PO]]="","",RawDataGenPO[[#This Row],[Date recive bill]]-RawDataGenPO[[#This Row],[Date Gen PO]])</f>
        <v>47</v>
      </c>
      <c r="AB2078" s="192" t="str">
        <f>IF(RawDataGenPO[[#This Row],[GRN-PO date (Day)]]&gt;RawDataGenPO[[#This Row],[Lead time delivery (day)]],"over deliverry","Ontime")</f>
        <v>Ontime</v>
      </c>
      <c r="AC2078" s="195"/>
    </row>
    <row r="2079" spans="1:29" ht="14.25" x14ac:dyDescent="0.25">
      <c r="A2079" s="4">
        <f>ROW()-ROW(RawDataGenPO[[#Headers],[No.]])</f>
        <v>2078</v>
      </c>
      <c r="B2079" s="67" t="s">
        <v>18</v>
      </c>
      <c r="C2079" s="309"/>
      <c r="D2079" s="310"/>
      <c r="E2079" s="310"/>
      <c r="F2079" s="45">
        <v>46097</v>
      </c>
      <c r="G2079" s="4" t="s">
        <v>5000</v>
      </c>
      <c r="H2079" s="4" t="s">
        <v>5025</v>
      </c>
      <c r="I2079" s="155">
        <v>46106</v>
      </c>
      <c r="J2079" s="66"/>
      <c r="K2079" s="153">
        <v>60</v>
      </c>
      <c r="L2079" s="4" t="s">
        <v>1913</v>
      </c>
      <c r="M2079" s="35" t="s">
        <v>168</v>
      </c>
      <c r="N2079" s="35" t="s">
        <v>20</v>
      </c>
      <c r="O2079" s="3">
        <v>4</v>
      </c>
      <c r="P2079" s="39" t="s">
        <v>4974</v>
      </c>
      <c r="Q2079" s="40">
        <v>1</v>
      </c>
      <c r="R2079" s="4" t="s">
        <v>481</v>
      </c>
      <c r="S2079" s="41">
        <f>RawDataGenPO[[#This Row],[Total price]]/RawDataGenPO[[#This Row],[Qty'']]</f>
        <v>16000</v>
      </c>
      <c r="T2079" s="46">
        <v>16000</v>
      </c>
      <c r="U2079" s="16"/>
      <c r="V2079" s="35" t="s">
        <v>5035</v>
      </c>
      <c r="W2079" s="146" t="s">
        <v>9</v>
      </c>
      <c r="X2079" s="4" t="s">
        <v>5301</v>
      </c>
      <c r="Y2079" s="14">
        <v>46153</v>
      </c>
      <c r="Z2079" s="112"/>
      <c r="AA2079" s="191">
        <f>IF(RawDataGenPO[[#This Row],[Date Gen PO]]="","",RawDataGenPO[[#This Row],[Date recive bill]]-RawDataGenPO[[#This Row],[Date Gen PO]])</f>
        <v>47</v>
      </c>
      <c r="AB2079" s="192" t="str">
        <f>IF(RawDataGenPO[[#This Row],[GRN-PO date (Day)]]&gt;RawDataGenPO[[#This Row],[Lead time delivery (day)]],"over deliverry","Ontime")</f>
        <v>Ontime</v>
      </c>
      <c r="AC2079" s="195"/>
    </row>
    <row r="2080" spans="1:29" ht="14.25" x14ac:dyDescent="0.25">
      <c r="A2080" s="4">
        <f>ROW()-ROW(RawDataGenPO[[#Headers],[No.]])</f>
        <v>2079</v>
      </c>
      <c r="B2080" s="67" t="s">
        <v>18</v>
      </c>
      <c r="C2080" s="309"/>
      <c r="D2080" s="310"/>
      <c r="E2080" s="310"/>
      <c r="F2080" s="45">
        <v>46097</v>
      </c>
      <c r="G2080" s="4" t="s">
        <v>5000</v>
      </c>
      <c r="H2080" s="4" t="s">
        <v>5025</v>
      </c>
      <c r="I2080" s="155">
        <v>46106</v>
      </c>
      <c r="J2080" s="66"/>
      <c r="K2080" s="153">
        <v>60</v>
      </c>
      <c r="L2080" s="4" t="s">
        <v>1913</v>
      </c>
      <c r="M2080" s="35" t="s">
        <v>168</v>
      </c>
      <c r="N2080" s="35" t="s">
        <v>20</v>
      </c>
      <c r="O2080" s="3">
        <v>5</v>
      </c>
      <c r="P2080" s="39" t="s">
        <v>4975</v>
      </c>
      <c r="Q2080" s="40">
        <v>1</v>
      </c>
      <c r="R2080" s="4" t="s">
        <v>481</v>
      </c>
      <c r="S2080" s="41">
        <f>RawDataGenPO[[#This Row],[Total price]]/RawDataGenPO[[#This Row],[Qty'']]</f>
        <v>16000</v>
      </c>
      <c r="T2080" s="46">
        <v>16000</v>
      </c>
      <c r="U2080" s="16"/>
      <c r="V2080" s="35" t="s">
        <v>5035</v>
      </c>
      <c r="W2080" s="146" t="s">
        <v>9</v>
      </c>
      <c r="X2080" s="4" t="s">
        <v>5301</v>
      </c>
      <c r="Y2080" s="14">
        <v>46153</v>
      </c>
      <c r="Z2080" s="112"/>
      <c r="AA2080" s="191">
        <f>IF(RawDataGenPO[[#This Row],[Date Gen PO]]="","",RawDataGenPO[[#This Row],[Date recive bill]]-RawDataGenPO[[#This Row],[Date Gen PO]])</f>
        <v>47</v>
      </c>
      <c r="AB2080" s="192" t="str">
        <f>IF(RawDataGenPO[[#This Row],[GRN-PO date (Day)]]&gt;RawDataGenPO[[#This Row],[Lead time delivery (day)]],"over deliverry","Ontime")</f>
        <v>Ontime</v>
      </c>
      <c r="AC2080" s="195"/>
    </row>
    <row r="2081" spans="1:29" ht="14.25" x14ac:dyDescent="0.25">
      <c r="A2081" s="4">
        <f>ROW()-ROW(RawDataGenPO[[#Headers],[No.]])</f>
        <v>2080</v>
      </c>
      <c r="B2081" s="67" t="s">
        <v>18</v>
      </c>
      <c r="C2081" s="309"/>
      <c r="D2081" s="310"/>
      <c r="E2081" s="310"/>
      <c r="F2081" s="45">
        <v>46097</v>
      </c>
      <c r="G2081" s="4" t="s">
        <v>5000</v>
      </c>
      <c r="H2081" s="4" t="s">
        <v>5025</v>
      </c>
      <c r="I2081" s="155">
        <v>46106</v>
      </c>
      <c r="J2081" s="66"/>
      <c r="K2081" s="153">
        <v>60</v>
      </c>
      <c r="L2081" s="4" t="s">
        <v>1913</v>
      </c>
      <c r="M2081" s="35" t="s">
        <v>168</v>
      </c>
      <c r="N2081" s="35" t="s">
        <v>20</v>
      </c>
      <c r="O2081" s="3">
        <v>6</v>
      </c>
      <c r="P2081" s="39" t="s">
        <v>4976</v>
      </c>
      <c r="Q2081" s="40">
        <v>1</v>
      </c>
      <c r="R2081" s="4" t="s">
        <v>481</v>
      </c>
      <c r="S2081" s="41">
        <f>RawDataGenPO[[#This Row],[Total price]]/RawDataGenPO[[#This Row],[Qty'']]</f>
        <v>16000</v>
      </c>
      <c r="T2081" s="46">
        <v>16000</v>
      </c>
      <c r="U2081" s="16"/>
      <c r="V2081" s="35" t="s">
        <v>5035</v>
      </c>
      <c r="W2081" s="146" t="s">
        <v>9</v>
      </c>
      <c r="X2081" s="4" t="s">
        <v>5301</v>
      </c>
      <c r="Y2081" s="14">
        <v>46153</v>
      </c>
      <c r="Z2081" s="112"/>
      <c r="AA2081" s="191">
        <f>IF(RawDataGenPO[[#This Row],[Date Gen PO]]="","",RawDataGenPO[[#This Row],[Date recive bill]]-RawDataGenPO[[#This Row],[Date Gen PO]])</f>
        <v>47</v>
      </c>
      <c r="AB2081" s="192" t="str">
        <f>IF(RawDataGenPO[[#This Row],[GRN-PO date (Day)]]&gt;RawDataGenPO[[#This Row],[Lead time delivery (day)]],"over deliverry","Ontime")</f>
        <v>Ontime</v>
      </c>
      <c r="AC2081" s="195"/>
    </row>
    <row r="2082" spans="1:29" ht="13.5" customHeight="1" x14ac:dyDescent="0.25">
      <c r="A2082" s="4">
        <f>ROW()-ROW(RawDataGenPO[[#Headers],[No.]])</f>
        <v>2081</v>
      </c>
      <c r="B2082" s="67" t="s">
        <v>18</v>
      </c>
      <c r="C2082" s="309"/>
      <c r="D2082" s="310"/>
      <c r="E2082" s="310"/>
      <c r="F2082" s="45">
        <v>46097</v>
      </c>
      <c r="G2082" s="4" t="s">
        <v>5000</v>
      </c>
      <c r="H2082" s="4" t="s">
        <v>5025</v>
      </c>
      <c r="I2082" s="155">
        <v>46106</v>
      </c>
      <c r="J2082" s="66"/>
      <c r="K2082" s="153">
        <v>60</v>
      </c>
      <c r="L2082" s="4" t="s">
        <v>1913</v>
      </c>
      <c r="M2082" s="35" t="s">
        <v>168</v>
      </c>
      <c r="N2082" s="35" t="s">
        <v>20</v>
      </c>
      <c r="O2082" s="3">
        <v>7</v>
      </c>
      <c r="P2082" s="39" t="s">
        <v>4977</v>
      </c>
      <c r="Q2082" s="40">
        <v>1</v>
      </c>
      <c r="R2082" s="4" t="s">
        <v>481</v>
      </c>
      <c r="S2082" s="41">
        <f>RawDataGenPO[[#This Row],[Total price]]/RawDataGenPO[[#This Row],[Qty'']]</f>
        <v>16000</v>
      </c>
      <c r="T2082" s="46">
        <v>16000</v>
      </c>
      <c r="U2082" s="16"/>
      <c r="V2082" s="35" t="s">
        <v>5035</v>
      </c>
      <c r="W2082" s="146" t="s">
        <v>9</v>
      </c>
      <c r="X2082" s="4" t="s">
        <v>5301</v>
      </c>
      <c r="Y2082" s="14">
        <v>46153</v>
      </c>
      <c r="Z2082" s="112"/>
      <c r="AA2082" s="191">
        <f>IF(RawDataGenPO[[#This Row],[Date Gen PO]]="","",RawDataGenPO[[#This Row],[Date recive bill]]-RawDataGenPO[[#This Row],[Date Gen PO]])</f>
        <v>47</v>
      </c>
      <c r="AB2082" s="192" t="str">
        <f>IF(RawDataGenPO[[#This Row],[GRN-PO date (Day)]]&gt;RawDataGenPO[[#This Row],[Lead time delivery (day)]],"over deliverry","Ontime")</f>
        <v>Ontime</v>
      </c>
      <c r="AC2082" s="195"/>
    </row>
    <row r="2083" spans="1:29" ht="14.25" x14ac:dyDescent="0.25">
      <c r="A2083" s="4">
        <f>ROW()-ROW(RawDataGenPO[[#Headers],[No.]])</f>
        <v>2082</v>
      </c>
      <c r="B2083" s="67" t="s">
        <v>18</v>
      </c>
      <c r="C2083" s="309"/>
      <c r="D2083" s="310"/>
      <c r="E2083" s="310"/>
      <c r="F2083" s="45">
        <v>46097</v>
      </c>
      <c r="G2083" s="4" t="s">
        <v>5000</v>
      </c>
      <c r="H2083" s="4" t="s">
        <v>5025</v>
      </c>
      <c r="I2083" s="155">
        <v>46106</v>
      </c>
      <c r="J2083" s="66"/>
      <c r="K2083" s="153">
        <v>60</v>
      </c>
      <c r="L2083" s="4" t="s">
        <v>1913</v>
      </c>
      <c r="M2083" s="35" t="s">
        <v>168</v>
      </c>
      <c r="N2083" s="35" t="s">
        <v>20</v>
      </c>
      <c r="O2083" s="3">
        <v>8</v>
      </c>
      <c r="P2083" s="39" t="s">
        <v>4978</v>
      </c>
      <c r="Q2083" s="40">
        <v>1</v>
      </c>
      <c r="R2083" s="4" t="s">
        <v>481</v>
      </c>
      <c r="S2083" s="41">
        <f>RawDataGenPO[[#This Row],[Total price]]/RawDataGenPO[[#This Row],[Qty'']]</f>
        <v>15000</v>
      </c>
      <c r="T2083" s="46">
        <v>15000</v>
      </c>
      <c r="U2083" s="16"/>
      <c r="V2083" s="35" t="s">
        <v>5035</v>
      </c>
      <c r="W2083" s="146" t="s">
        <v>9</v>
      </c>
      <c r="X2083" s="4" t="s">
        <v>5301</v>
      </c>
      <c r="Y2083" s="14">
        <v>46153</v>
      </c>
      <c r="Z2083" s="112"/>
      <c r="AA2083" s="191">
        <f>IF(RawDataGenPO[[#This Row],[Date Gen PO]]="","",RawDataGenPO[[#This Row],[Date recive bill]]-RawDataGenPO[[#This Row],[Date Gen PO]])</f>
        <v>47</v>
      </c>
      <c r="AB2083" s="192" t="str">
        <f>IF(RawDataGenPO[[#This Row],[GRN-PO date (Day)]]&gt;RawDataGenPO[[#This Row],[Lead time delivery (day)]],"over deliverry","Ontime")</f>
        <v>Ontime</v>
      </c>
      <c r="AC2083" s="195"/>
    </row>
    <row r="2084" spans="1:29" ht="28.5" x14ac:dyDescent="0.25">
      <c r="A2084" s="4">
        <f>ROW()-ROW(RawDataGenPO[[#Headers],[No.]])</f>
        <v>2083</v>
      </c>
      <c r="B2084" s="67" t="s">
        <v>18</v>
      </c>
      <c r="C2084" s="309"/>
      <c r="D2084" s="310"/>
      <c r="E2084" s="310"/>
      <c r="F2084" s="45">
        <v>46097</v>
      </c>
      <c r="G2084" s="4" t="s">
        <v>5000</v>
      </c>
      <c r="H2084" s="4" t="s">
        <v>5025</v>
      </c>
      <c r="I2084" s="155">
        <v>46106</v>
      </c>
      <c r="J2084" s="66"/>
      <c r="K2084" s="153">
        <v>60</v>
      </c>
      <c r="L2084" s="4" t="s">
        <v>1913</v>
      </c>
      <c r="M2084" s="35" t="s">
        <v>168</v>
      </c>
      <c r="N2084" s="35" t="s">
        <v>20</v>
      </c>
      <c r="O2084" s="3">
        <v>9</v>
      </c>
      <c r="P2084" s="39" t="s">
        <v>5037</v>
      </c>
      <c r="Q2084" s="40">
        <v>1</v>
      </c>
      <c r="R2084" s="4" t="s">
        <v>481</v>
      </c>
      <c r="S2084" s="41">
        <f>RawDataGenPO[[#This Row],[Total price]]/RawDataGenPO[[#This Row],[Qty'']]</f>
        <v>30000</v>
      </c>
      <c r="T2084" s="46">
        <v>30000</v>
      </c>
      <c r="U2084" s="16"/>
      <c r="V2084" s="35" t="s">
        <v>5035</v>
      </c>
      <c r="W2084" s="146" t="s">
        <v>9</v>
      </c>
      <c r="X2084" s="4" t="s">
        <v>5301</v>
      </c>
      <c r="Y2084" s="14">
        <v>46153</v>
      </c>
      <c r="Z2084" s="112"/>
      <c r="AA2084" s="191">
        <f>IF(RawDataGenPO[[#This Row],[Date Gen PO]]="","",RawDataGenPO[[#This Row],[Date recive bill]]-RawDataGenPO[[#This Row],[Date Gen PO]])</f>
        <v>47</v>
      </c>
      <c r="AB2084" s="192" t="str">
        <f>IF(RawDataGenPO[[#This Row],[GRN-PO date (Day)]]&gt;RawDataGenPO[[#This Row],[Lead time delivery (day)]],"over deliverry","Ontime")</f>
        <v>Ontime</v>
      </c>
      <c r="AC2084" s="195"/>
    </row>
    <row r="2085" spans="1:29" ht="14.25" x14ac:dyDescent="0.25">
      <c r="A2085" s="4">
        <f>ROW()-ROW(RawDataGenPO[[#Headers],[No.]])</f>
        <v>2084</v>
      </c>
      <c r="B2085" s="67" t="s">
        <v>18</v>
      </c>
      <c r="C2085" s="309"/>
      <c r="D2085" s="310"/>
      <c r="E2085" s="310"/>
      <c r="F2085" s="45">
        <v>46097</v>
      </c>
      <c r="G2085" s="4" t="s">
        <v>5000</v>
      </c>
      <c r="H2085" s="4" t="s">
        <v>5025</v>
      </c>
      <c r="I2085" s="155">
        <v>46106</v>
      </c>
      <c r="J2085" s="66"/>
      <c r="K2085" s="153">
        <v>60</v>
      </c>
      <c r="L2085" s="4" t="s">
        <v>1913</v>
      </c>
      <c r="M2085" s="35" t="s">
        <v>168</v>
      </c>
      <c r="N2085" s="35" t="s">
        <v>20</v>
      </c>
      <c r="O2085" s="3">
        <v>10</v>
      </c>
      <c r="P2085" s="39" t="s">
        <v>4979</v>
      </c>
      <c r="Q2085" s="40">
        <v>1</v>
      </c>
      <c r="R2085" s="4" t="s">
        <v>481</v>
      </c>
      <c r="S2085" s="41">
        <f>RawDataGenPO[[#This Row],[Total price]]/RawDataGenPO[[#This Row],[Qty'']]</f>
        <v>15000</v>
      </c>
      <c r="T2085" s="46">
        <v>15000</v>
      </c>
      <c r="U2085" s="16"/>
      <c r="V2085" s="35" t="s">
        <v>5035</v>
      </c>
      <c r="W2085" s="146" t="s">
        <v>9</v>
      </c>
      <c r="X2085" s="4" t="s">
        <v>5301</v>
      </c>
      <c r="Y2085" s="14">
        <v>46153</v>
      </c>
      <c r="Z2085" s="112"/>
      <c r="AA2085" s="191">
        <f>IF(RawDataGenPO[[#This Row],[Date Gen PO]]="","",RawDataGenPO[[#This Row],[Date recive bill]]-RawDataGenPO[[#This Row],[Date Gen PO]])</f>
        <v>47</v>
      </c>
      <c r="AB2085" s="192" t="str">
        <f>IF(RawDataGenPO[[#This Row],[GRN-PO date (Day)]]&gt;RawDataGenPO[[#This Row],[Lead time delivery (day)]],"over deliverry","Ontime")</f>
        <v>Ontime</v>
      </c>
      <c r="AC2085" s="195"/>
    </row>
    <row r="2086" spans="1:29" ht="14.25" x14ac:dyDescent="0.25">
      <c r="A2086" s="4">
        <f>ROW()-ROW(RawDataGenPO[[#Headers],[No.]])</f>
        <v>2085</v>
      </c>
      <c r="B2086" s="67" t="s">
        <v>18</v>
      </c>
      <c r="C2086" s="309"/>
      <c r="D2086" s="310"/>
      <c r="E2086" s="310"/>
      <c r="F2086" s="45">
        <v>46097</v>
      </c>
      <c r="G2086" s="4" t="s">
        <v>5000</v>
      </c>
      <c r="H2086" s="4" t="s">
        <v>5025</v>
      </c>
      <c r="I2086" s="155">
        <v>46106</v>
      </c>
      <c r="J2086" s="66"/>
      <c r="K2086" s="153">
        <v>60</v>
      </c>
      <c r="L2086" s="4" t="s">
        <v>1913</v>
      </c>
      <c r="M2086" s="35" t="s">
        <v>168</v>
      </c>
      <c r="N2086" s="35" t="s">
        <v>20</v>
      </c>
      <c r="O2086" s="3">
        <v>11</v>
      </c>
      <c r="P2086" s="39" t="s">
        <v>4980</v>
      </c>
      <c r="Q2086" s="40">
        <v>1</v>
      </c>
      <c r="R2086" s="4" t="s">
        <v>481</v>
      </c>
      <c r="S2086" s="41">
        <f>RawDataGenPO[[#This Row],[Total price]]/RawDataGenPO[[#This Row],[Qty'']]</f>
        <v>15000</v>
      </c>
      <c r="T2086" s="46">
        <v>15000</v>
      </c>
      <c r="U2086" s="16"/>
      <c r="V2086" s="35" t="s">
        <v>5035</v>
      </c>
      <c r="W2086" s="146" t="s">
        <v>9</v>
      </c>
      <c r="X2086" s="4" t="s">
        <v>5301</v>
      </c>
      <c r="Y2086" s="14">
        <v>46153</v>
      </c>
      <c r="Z2086" s="112"/>
      <c r="AA2086" s="191">
        <f>IF(RawDataGenPO[[#This Row],[Date Gen PO]]="","",RawDataGenPO[[#This Row],[Date recive bill]]-RawDataGenPO[[#This Row],[Date Gen PO]])</f>
        <v>47</v>
      </c>
      <c r="AB2086" s="192" t="str">
        <f>IF(RawDataGenPO[[#This Row],[GRN-PO date (Day)]]&gt;RawDataGenPO[[#This Row],[Lead time delivery (day)]],"over deliverry","Ontime")</f>
        <v>Ontime</v>
      </c>
      <c r="AC2086" s="195"/>
    </row>
    <row r="2087" spans="1:29" ht="14.25" x14ac:dyDescent="0.25">
      <c r="A2087" s="4">
        <f>ROW()-ROW(RawDataGenPO[[#Headers],[No.]])</f>
        <v>2086</v>
      </c>
      <c r="B2087" s="67" t="s">
        <v>18</v>
      </c>
      <c r="C2087" s="309"/>
      <c r="D2087" s="310"/>
      <c r="E2087" s="310"/>
      <c r="F2087" s="45">
        <v>46097</v>
      </c>
      <c r="G2087" s="4" t="s">
        <v>5000</v>
      </c>
      <c r="H2087" s="4" t="s">
        <v>5025</v>
      </c>
      <c r="I2087" s="155">
        <v>46106</v>
      </c>
      <c r="J2087" s="66"/>
      <c r="K2087" s="153">
        <v>60</v>
      </c>
      <c r="L2087" s="4" t="s">
        <v>1913</v>
      </c>
      <c r="M2087" s="35" t="s">
        <v>168</v>
      </c>
      <c r="N2087" s="35" t="s">
        <v>20</v>
      </c>
      <c r="O2087" s="3">
        <v>12</v>
      </c>
      <c r="P2087" s="39" t="s">
        <v>4981</v>
      </c>
      <c r="Q2087" s="40">
        <v>1</v>
      </c>
      <c r="R2087" s="4" t="s">
        <v>481</v>
      </c>
      <c r="S2087" s="41">
        <f>RawDataGenPO[[#This Row],[Total price]]/RawDataGenPO[[#This Row],[Qty'']]</f>
        <v>15000</v>
      </c>
      <c r="T2087" s="46">
        <v>15000</v>
      </c>
      <c r="U2087" s="16"/>
      <c r="V2087" s="35" t="s">
        <v>5035</v>
      </c>
      <c r="W2087" s="146" t="s">
        <v>9</v>
      </c>
      <c r="X2087" s="4" t="s">
        <v>5301</v>
      </c>
      <c r="Y2087" s="14">
        <v>46153</v>
      </c>
      <c r="Z2087" s="112"/>
      <c r="AA2087" s="191">
        <f>IF(RawDataGenPO[[#This Row],[Date Gen PO]]="","",RawDataGenPO[[#This Row],[Date recive bill]]-RawDataGenPO[[#This Row],[Date Gen PO]])</f>
        <v>47</v>
      </c>
      <c r="AB2087" s="192" t="str">
        <f>IF(RawDataGenPO[[#This Row],[GRN-PO date (Day)]]&gt;RawDataGenPO[[#This Row],[Lead time delivery (day)]],"over deliverry","Ontime")</f>
        <v>Ontime</v>
      </c>
      <c r="AC2087" s="195"/>
    </row>
    <row r="2088" spans="1:29" ht="14.25" x14ac:dyDescent="0.25">
      <c r="A2088" s="4">
        <f>ROW()-ROW(RawDataGenPO[[#Headers],[No.]])</f>
        <v>2087</v>
      </c>
      <c r="B2088" s="67" t="s">
        <v>18</v>
      </c>
      <c r="C2088" s="309"/>
      <c r="D2088" s="310"/>
      <c r="E2088" s="310"/>
      <c r="F2088" s="45">
        <v>46097</v>
      </c>
      <c r="G2088" s="4" t="s">
        <v>5000</v>
      </c>
      <c r="H2088" s="4" t="s">
        <v>5025</v>
      </c>
      <c r="I2088" s="155">
        <v>46106</v>
      </c>
      <c r="J2088" s="66"/>
      <c r="K2088" s="153">
        <v>60</v>
      </c>
      <c r="L2088" s="4" t="s">
        <v>1913</v>
      </c>
      <c r="M2088" s="35" t="s">
        <v>168</v>
      </c>
      <c r="N2088" s="35" t="s">
        <v>20</v>
      </c>
      <c r="O2088" s="3">
        <v>13</v>
      </c>
      <c r="P2088" s="39" t="s">
        <v>4982</v>
      </c>
      <c r="Q2088" s="40">
        <v>1</v>
      </c>
      <c r="R2088" s="4" t="s">
        <v>481</v>
      </c>
      <c r="S2088" s="41">
        <f>RawDataGenPO[[#This Row],[Total price]]/RawDataGenPO[[#This Row],[Qty'']]</f>
        <v>15000</v>
      </c>
      <c r="T2088" s="46">
        <v>15000</v>
      </c>
      <c r="U2088" s="16"/>
      <c r="V2088" s="35" t="s">
        <v>5035</v>
      </c>
      <c r="W2088" s="146" t="s">
        <v>9</v>
      </c>
      <c r="X2088" s="4" t="s">
        <v>5301</v>
      </c>
      <c r="Y2088" s="14">
        <v>46153</v>
      </c>
      <c r="Z2088" s="112"/>
      <c r="AA2088" s="191">
        <f>IF(RawDataGenPO[[#This Row],[Date Gen PO]]="","",RawDataGenPO[[#This Row],[Date recive bill]]-RawDataGenPO[[#This Row],[Date Gen PO]])</f>
        <v>47</v>
      </c>
      <c r="AB2088" s="192" t="str">
        <f>IF(RawDataGenPO[[#This Row],[GRN-PO date (Day)]]&gt;RawDataGenPO[[#This Row],[Lead time delivery (day)]],"over deliverry","Ontime")</f>
        <v>Ontime</v>
      </c>
      <c r="AC2088" s="195"/>
    </row>
    <row r="2089" spans="1:29" ht="14.25" x14ac:dyDescent="0.25">
      <c r="A2089" s="4">
        <f>ROW()-ROW(RawDataGenPO[[#Headers],[No.]])</f>
        <v>2088</v>
      </c>
      <c r="B2089" s="67" t="s">
        <v>18</v>
      </c>
      <c r="C2089" s="309"/>
      <c r="D2089" s="310"/>
      <c r="E2089" s="310"/>
      <c r="F2089" s="45">
        <v>46097</v>
      </c>
      <c r="G2089" s="4" t="s">
        <v>5000</v>
      </c>
      <c r="H2089" s="4" t="s">
        <v>5025</v>
      </c>
      <c r="I2089" s="155">
        <v>46106</v>
      </c>
      <c r="J2089" s="66"/>
      <c r="K2089" s="153">
        <v>60</v>
      </c>
      <c r="L2089" s="4" t="s">
        <v>1913</v>
      </c>
      <c r="M2089" s="35" t="s">
        <v>168</v>
      </c>
      <c r="N2089" s="35" t="s">
        <v>20</v>
      </c>
      <c r="O2089" s="3">
        <v>14</v>
      </c>
      <c r="P2089" s="39" t="s">
        <v>4983</v>
      </c>
      <c r="Q2089" s="40">
        <v>1</v>
      </c>
      <c r="R2089" s="4" t="s">
        <v>481</v>
      </c>
      <c r="S2089" s="41">
        <f>RawDataGenPO[[#This Row],[Total price]]/RawDataGenPO[[#This Row],[Qty'']]</f>
        <v>15000</v>
      </c>
      <c r="T2089" s="46">
        <v>15000</v>
      </c>
      <c r="U2089" s="16"/>
      <c r="V2089" s="35" t="s">
        <v>5035</v>
      </c>
      <c r="W2089" s="146" t="s">
        <v>9</v>
      </c>
      <c r="X2089" s="4" t="s">
        <v>5301</v>
      </c>
      <c r="Y2089" s="14">
        <v>46153</v>
      </c>
      <c r="Z2089" s="112"/>
      <c r="AA2089" s="191">
        <f>IF(RawDataGenPO[[#This Row],[Date Gen PO]]="","",RawDataGenPO[[#This Row],[Date recive bill]]-RawDataGenPO[[#This Row],[Date Gen PO]])</f>
        <v>47</v>
      </c>
      <c r="AB2089" s="192" t="str">
        <f>IF(RawDataGenPO[[#This Row],[GRN-PO date (Day)]]&gt;RawDataGenPO[[#This Row],[Lead time delivery (day)]],"over deliverry","Ontime")</f>
        <v>Ontime</v>
      </c>
      <c r="AC2089" s="195"/>
    </row>
    <row r="2090" spans="1:29" ht="57" x14ac:dyDescent="0.25">
      <c r="A2090" s="4">
        <f>ROW()-ROW(RawDataGenPO[[#Headers],[No.]])</f>
        <v>2089</v>
      </c>
      <c r="B2090" s="67" t="s">
        <v>18</v>
      </c>
      <c r="C2090" s="309"/>
      <c r="D2090" s="310"/>
      <c r="E2090" s="310"/>
      <c r="F2090" s="45">
        <v>46101</v>
      </c>
      <c r="G2090" s="4" t="s">
        <v>5001</v>
      </c>
      <c r="H2090" s="4" t="s">
        <v>5002</v>
      </c>
      <c r="I2090" s="155">
        <v>46105</v>
      </c>
      <c r="J2090" s="66"/>
      <c r="K2090" s="153">
        <v>60</v>
      </c>
      <c r="L2090" s="4" t="s">
        <v>193</v>
      </c>
      <c r="M2090" s="35" t="s">
        <v>128</v>
      </c>
      <c r="N2090" s="35" t="s">
        <v>26</v>
      </c>
      <c r="O2090" s="3">
        <v>1</v>
      </c>
      <c r="P2090" s="39" t="s">
        <v>5003</v>
      </c>
      <c r="Q2090" s="40">
        <v>1</v>
      </c>
      <c r="R2090" s="4" t="s">
        <v>481</v>
      </c>
      <c r="S2090" s="41">
        <f>RawDataGenPO[[#This Row],[Total price]]/RawDataGenPO[[#This Row],[Qty'']]</f>
        <v>68500</v>
      </c>
      <c r="T2090" s="46">
        <v>68500</v>
      </c>
      <c r="U2090" s="16"/>
      <c r="V2090" s="35" t="s">
        <v>5004</v>
      </c>
      <c r="W2090" s="146" t="s">
        <v>9</v>
      </c>
      <c r="X2090" s="4" t="s">
        <v>5069</v>
      </c>
      <c r="Y2090" s="14">
        <v>46115</v>
      </c>
      <c r="Z2090" s="112"/>
      <c r="AA2090" s="191">
        <f>IF(RawDataGenPO[[#This Row],[Date Gen PO]]="","",RawDataGenPO[[#This Row],[Date recive bill]]-RawDataGenPO[[#This Row],[Date Gen PO]])</f>
        <v>10</v>
      </c>
      <c r="AB2090" s="192" t="str">
        <f>IF(RawDataGenPO[[#This Row],[GRN-PO date (Day)]]&gt;RawDataGenPO[[#This Row],[Lead time delivery (day)]],"over deliverry","Ontime")</f>
        <v>Ontime</v>
      </c>
      <c r="AC2090" s="195"/>
    </row>
    <row r="2091" spans="1:29" ht="14.25" x14ac:dyDescent="0.25">
      <c r="A2091" s="4">
        <f>ROW()-ROW(RawDataGenPO[[#Headers],[No.]])</f>
        <v>2090</v>
      </c>
      <c r="B2091" s="67" t="s">
        <v>18</v>
      </c>
      <c r="C2091" s="309"/>
      <c r="D2091" s="310"/>
      <c r="E2091" s="310"/>
      <c r="F2091" s="45">
        <v>46101</v>
      </c>
      <c r="G2091" s="45" t="s">
        <v>5005</v>
      </c>
      <c r="H2091" s="4" t="s">
        <v>5006</v>
      </c>
      <c r="I2091" s="155">
        <v>46105</v>
      </c>
      <c r="J2091" s="66"/>
      <c r="K2091" s="153">
        <v>60</v>
      </c>
      <c r="L2091" s="4" t="s">
        <v>145</v>
      </c>
      <c r="M2091" s="35" t="s">
        <v>187</v>
      </c>
      <c r="N2091" s="35" t="s">
        <v>28</v>
      </c>
      <c r="O2091" s="3">
        <v>1</v>
      </c>
      <c r="P2091" s="39" t="s">
        <v>5007</v>
      </c>
      <c r="Q2091" s="40">
        <v>10</v>
      </c>
      <c r="R2091" s="4" t="s">
        <v>161</v>
      </c>
      <c r="S2091" s="41">
        <f>RawDataGenPO[[#This Row],[Total price]]/RawDataGenPO[[#This Row],[Qty'']]</f>
        <v>1800</v>
      </c>
      <c r="T2091" s="46">
        <v>18000</v>
      </c>
      <c r="U2091" s="16"/>
      <c r="V2091" s="35" t="s">
        <v>358</v>
      </c>
      <c r="W2091" s="146" t="s">
        <v>9</v>
      </c>
      <c r="X2091" s="4" t="s">
        <v>5095</v>
      </c>
      <c r="Y2091" s="14">
        <v>46119</v>
      </c>
      <c r="Z2091" s="112"/>
      <c r="AA2091" s="191">
        <f>IF(RawDataGenPO[[#This Row],[Date Gen PO]]="","",RawDataGenPO[[#This Row],[Date recive bill]]-RawDataGenPO[[#This Row],[Date Gen PO]])</f>
        <v>14</v>
      </c>
      <c r="AB2091" s="192" t="str">
        <f>IF(RawDataGenPO[[#This Row],[GRN-PO date (Day)]]&gt;RawDataGenPO[[#This Row],[Lead time delivery (day)]],"over deliverry","Ontime")</f>
        <v>Ontime</v>
      </c>
      <c r="AC2091" s="195"/>
    </row>
    <row r="2092" spans="1:29" ht="14.25" x14ac:dyDescent="0.25">
      <c r="A2092" s="4">
        <f>ROW()-ROW(RawDataGenPO[[#Headers],[No.]])</f>
        <v>2091</v>
      </c>
      <c r="B2092" s="67" t="s">
        <v>18</v>
      </c>
      <c r="C2092" s="309"/>
      <c r="D2092" s="310"/>
      <c r="E2092" s="310"/>
      <c r="F2092" s="45">
        <v>46101</v>
      </c>
      <c r="G2092" s="4" t="s">
        <v>5008</v>
      </c>
      <c r="H2092" s="4" t="s">
        <v>5009</v>
      </c>
      <c r="I2092" s="155">
        <v>46105</v>
      </c>
      <c r="J2092" s="66"/>
      <c r="K2092" s="153">
        <v>60</v>
      </c>
      <c r="L2092" s="4" t="s">
        <v>145</v>
      </c>
      <c r="M2092" s="35" t="s">
        <v>187</v>
      </c>
      <c r="N2092" s="35" t="s">
        <v>28</v>
      </c>
      <c r="O2092" s="3">
        <v>1</v>
      </c>
      <c r="P2092" s="39" t="s">
        <v>2704</v>
      </c>
      <c r="Q2092" s="40">
        <v>6</v>
      </c>
      <c r="R2092" s="4" t="s">
        <v>161</v>
      </c>
      <c r="S2092" s="41">
        <f>RawDataGenPO[[#This Row],[Total price]]/RawDataGenPO[[#This Row],[Qty'']]</f>
        <v>150</v>
      </c>
      <c r="T2092" s="46">
        <v>900</v>
      </c>
      <c r="U2092" s="16"/>
      <c r="V2092" s="35" t="s">
        <v>150</v>
      </c>
      <c r="W2092" s="146" t="s">
        <v>9</v>
      </c>
      <c r="X2092" s="4" t="s">
        <v>5100</v>
      </c>
      <c r="Y2092" s="14">
        <v>46123</v>
      </c>
      <c r="Z2092" s="112"/>
      <c r="AA2092" s="191">
        <f>IF(RawDataGenPO[[#This Row],[Date Gen PO]]="","",RawDataGenPO[[#This Row],[Date recive bill]]-RawDataGenPO[[#This Row],[Date Gen PO]])</f>
        <v>18</v>
      </c>
      <c r="AB2092" s="192" t="str">
        <f>IF(RawDataGenPO[[#This Row],[GRN-PO date (Day)]]&gt;RawDataGenPO[[#This Row],[Lead time delivery (day)]],"over deliverry","Ontime")</f>
        <v>Ontime</v>
      </c>
      <c r="AC2092" s="195"/>
    </row>
    <row r="2093" spans="1:29" ht="14.25" x14ac:dyDescent="0.25">
      <c r="A2093" s="4">
        <f>ROW()-ROW(RawDataGenPO[[#Headers],[No.]])</f>
        <v>2092</v>
      </c>
      <c r="B2093" s="67" t="s">
        <v>18</v>
      </c>
      <c r="C2093" s="309"/>
      <c r="D2093" s="310"/>
      <c r="E2093" s="310"/>
      <c r="F2093" s="45">
        <v>46101</v>
      </c>
      <c r="G2093" s="4" t="s">
        <v>5008</v>
      </c>
      <c r="H2093" s="4" t="s">
        <v>5009</v>
      </c>
      <c r="I2093" s="155">
        <v>46105</v>
      </c>
      <c r="J2093" s="66"/>
      <c r="K2093" s="153">
        <v>60</v>
      </c>
      <c r="L2093" s="4" t="s">
        <v>145</v>
      </c>
      <c r="M2093" s="35" t="s">
        <v>187</v>
      </c>
      <c r="N2093" s="35" t="s">
        <v>28</v>
      </c>
      <c r="O2093" s="3">
        <v>2</v>
      </c>
      <c r="P2093" s="39" t="s">
        <v>5010</v>
      </c>
      <c r="Q2093" s="40">
        <v>10</v>
      </c>
      <c r="R2093" s="4" t="s">
        <v>161</v>
      </c>
      <c r="S2093" s="41">
        <f>RawDataGenPO[[#This Row],[Total price]]/RawDataGenPO[[#This Row],[Qty'']]</f>
        <v>1200</v>
      </c>
      <c r="T2093" s="46">
        <v>12000</v>
      </c>
      <c r="U2093" s="16"/>
      <c r="V2093" s="35" t="s">
        <v>150</v>
      </c>
      <c r="W2093" s="146" t="s">
        <v>9</v>
      </c>
      <c r="X2093" s="4" t="s">
        <v>5100</v>
      </c>
      <c r="Y2093" s="14">
        <v>46123</v>
      </c>
      <c r="Z2093" s="112"/>
      <c r="AA2093" s="191">
        <f>IF(RawDataGenPO[[#This Row],[Date Gen PO]]="","",RawDataGenPO[[#This Row],[Date recive bill]]-RawDataGenPO[[#This Row],[Date Gen PO]])</f>
        <v>18</v>
      </c>
      <c r="AB2093" s="192" t="str">
        <f>IF(RawDataGenPO[[#This Row],[GRN-PO date (Day)]]&gt;RawDataGenPO[[#This Row],[Lead time delivery (day)]],"over deliverry","Ontime")</f>
        <v>Ontime</v>
      </c>
      <c r="AC2093" s="195"/>
    </row>
    <row r="2094" spans="1:29" ht="28.5" x14ac:dyDescent="0.25">
      <c r="A2094" s="4">
        <f>ROW()-ROW(RawDataGenPO[[#Headers],[No.]])</f>
        <v>2093</v>
      </c>
      <c r="B2094" s="67" t="s">
        <v>18</v>
      </c>
      <c r="C2094" s="309"/>
      <c r="D2094" s="310"/>
      <c r="E2094" s="310"/>
      <c r="F2094" s="45">
        <v>46101</v>
      </c>
      <c r="G2094" s="4" t="s">
        <v>5011</v>
      </c>
      <c r="H2094" s="4" t="s">
        <v>5084</v>
      </c>
      <c r="I2094" s="155">
        <v>46108</v>
      </c>
      <c r="J2094" s="66"/>
      <c r="K2094" s="153">
        <v>60</v>
      </c>
      <c r="L2094" s="4" t="s">
        <v>145</v>
      </c>
      <c r="M2094" s="35" t="s">
        <v>24</v>
      </c>
      <c r="N2094" s="35" t="s">
        <v>24</v>
      </c>
      <c r="O2094" s="3">
        <v>1</v>
      </c>
      <c r="P2094" s="39" t="s">
        <v>5012</v>
      </c>
      <c r="Q2094" s="40">
        <v>1</v>
      </c>
      <c r="R2094" s="4" t="s">
        <v>1699</v>
      </c>
      <c r="S2094" s="41">
        <f>RawDataGenPO[[#This Row],[Total price]]/RawDataGenPO[[#This Row],[Qty'']]</f>
        <v>850</v>
      </c>
      <c r="T2094" s="46">
        <v>850</v>
      </c>
      <c r="U2094" s="16"/>
      <c r="V2094" s="35" t="s">
        <v>5085</v>
      </c>
      <c r="W2094" s="146" t="s">
        <v>9</v>
      </c>
      <c r="X2094" s="4" t="s">
        <v>5302</v>
      </c>
      <c r="Y2094" s="14">
        <v>46153</v>
      </c>
      <c r="Z2094" s="112"/>
      <c r="AA2094" s="191">
        <f>IF(RawDataGenPO[[#This Row],[Date Gen PO]]="","",RawDataGenPO[[#This Row],[Date recive bill]]-RawDataGenPO[[#This Row],[Date Gen PO]])</f>
        <v>45</v>
      </c>
      <c r="AB2094" s="192" t="str">
        <f>IF(RawDataGenPO[[#This Row],[GRN-PO date (Day)]]&gt;RawDataGenPO[[#This Row],[Lead time delivery (day)]],"over deliverry","Ontime")</f>
        <v>Ontime</v>
      </c>
      <c r="AC2094" s="195"/>
    </row>
    <row r="2095" spans="1:29" ht="28.5" x14ac:dyDescent="0.25">
      <c r="A2095" s="4">
        <f>ROW()-ROW(RawDataGenPO[[#Headers],[No.]])</f>
        <v>2094</v>
      </c>
      <c r="B2095" s="67" t="s">
        <v>18</v>
      </c>
      <c r="C2095" s="309"/>
      <c r="D2095" s="310"/>
      <c r="E2095" s="310"/>
      <c r="F2095" s="45">
        <v>46101</v>
      </c>
      <c r="G2095" s="4" t="s">
        <v>5011</v>
      </c>
      <c r="H2095" s="4" t="s">
        <v>5084</v>
      </c>
      <c r="I2095" s="155">
        <v>46108</v>
      </c>
      <c r="J2095" s="66"/>
      <c r="K2095" s="153">
        <v>60</v>
      </c>
      <c r="L2095" s="4" t="s">
        <v>145</v>
      </c>
      <c r="M2095" s="35" t="s">
        <v>24</v>
      </c>
      <c r="N2095" s="35" t="s">
        <v>24</v>
      </c>
      <c r="O2095" s="3">
        <v>2</v>
      </c>
      <c r="P2095" s="39" t="s">
        <v>5013</v>
      </c>
      <c r="Q2095" s="40">
        <v>1</v>
      </c>
      <c r="R2095" s="4" t="s">
        <v>1699</v>
      </c>
      <c r="S2095" s="41">
        <f>RawDataGenPO[[#This Row],[Total price]]/RawDataGenPO[[#This Row],[Qty'']]</f>
        <v>1600</v>
      </c>
      <c r="T2095" s="46">
        <v>1600</v>
      </c>
      <c r="U2095" s="16"/>
      <c r="V2095" s="35" t="s">
        <v>5085</v>
      </c>
      <c r="W2095" s="146" t="s">
        <v>9</v>
      </c>
      <c r="X2095" s="4" t="s">
        <v>5302</v>
      </c>
      <c r="Y2095" s="14">
        <v>46153</v>
      </c>
      <c r="Z2095" s="112"/>
      <c r="AA2095" s="191">
        <f>IF(RawDataGenPO[[#This Row],[Date Gen PO]]="","",RawDataGenPO[[#This Row],[Date recive bill]]-RawDataGenPO[[#This Row],[Date Gen PO]])</f>
        <v>45</v>
      </c>
      <c r="AB2095" s="192" t="str">
        <f>IF(RawDataGenPO[[#This Row],[GRN-PO date (Day)]]&gt;RawDataGenPO[[#This Row],[Lead time delivery (day)]],"over deliverry","Ontime")</f>
        <v>Ontime</v>
      </c>
      <c r="AC2095" s="195"/>
    </row>
    <row r="2096" spans="1:29" ht="14.25" x14ac:dyDescent="0.25">
      <c r="A2096" s="4">
        <f>ROW()-ROW(RawDataGenPO[[#Headers],[No.]])</f>
        <v>2095</v>
      </c>
      <c r="B2096" s="67" t="s">
        <v>18</v>
      </c>
      <c r="C2096" s="309"/>
      <c r="D2096" s="310"/>
      <c r="E2096" s="310"/>
      <c r="F2096" s="45">
        <v>46101</v>
      </c>
      <c r="G2096" s="4" t="s">
        <v>5014</v>
      </c>
      <c r="H2096" s="126" t="s">
        <v>5016</v>
      </c>
      <c r="I2096" s="155">
        <v>46105</v>
      </c>
      <c r="J2096" s="66"/>
      <c r="K2096" s="153">
        <v>60</v>
      </c>
      <c r="L2096" s="4" t="s">
        <v>145</v>
      </c>
      <c r="M2096" s="35" t="s">
        <v>187</v>
      </c>
      <c r="N2096" s="35" t="s">
        <v>28</v>
      </c>
      <c r="O2096" s="3">
        <v>1</v>
      </c>
      <c r="P2096" s="39" t="s">
        <v>5015</v>
      </c>
      <c r="Q2096" s="40">
        <v>4</v>
      </c>
      <c r="R2096" s="4" t="s">
        <v>221</v>
      </c>
      <c r="S2096" s="41">
        <f>RawDataGenPO[[#This Row],[Total price]]/RawDataGenPO[[#This Row],[Qty'']]</f>
        <v>950</v>
      </c>
      <c r="T2096" s="46">
        <v>3800</v>
      </c>
      <c r="U2096" s="16"/>
      <c r="V2096" s="35" t="s">
        <v>358</v>
      </c>
      <c r="W2096" s="146" t="s">
        <v>9</v>
      </c>
      <c r="X2096" s="4" t="s">
        <v>5093</v>
      </c>
      <c r="Y2096" s="14">
        <v>46119</v>
      </c>
      <c r="Z2096" s="112"/>
      <c r="AA2096" s="191">
        <f>IF(RawDataGenPO[[#This Row],[Date Gen PO]]="","",RawDataGenPO[[#This Row],[Date recive bill]]-RawDataGenPO[[#This Row],[Date Gen PO]])</f>
        <v>14</v>
      </c>
      <c r="AB2096" s="192" t="str">
        <f>IF(RawDataGenPO[[#This Row],[GRN-PO date (Day)]]&gt;RawDataGenPO[[#This Row],[Lead time delivery (day)]],"over deliverry","Ontime")</f>
        <v>Ontime</v>
      </c>
      <c r="AC2096" s="195"/>
    </row>
    <row r="2097" spans="1:29" ht="28.5" x14ac:dyDescent="0.25">
      <c r="A2097" s="4">
        <f>ROW()-ROW(RawDataGenPO[[#Headers],[No.]])</f>
        <v>2096</v>
      </c>
      <c r="B2097" s="67" t="s">
        <v>18</v>
      </c>
      <c r="C2097" s="309"/>
      <c r="D2097" s="310"/>
      <c r="E2097" s="310"/>
      <c r="F2097" s="45">
        <v>46101</v>
      </c>
      <c r="G2097" s="4" t="s">
        <v>5017</v>
      </c>
      <c r="H2097" s="4" t="s">
        <v>5062</v>
      </c>
      <c r="I2097" s="155">
        <v>46111</v>
      </c>
      <c r="J2097" s="66"/>
      <c r="K2097" s="153">
        <v>30</v>
      </c>
      <c r="L2097" s="4" t="s">
        <v>193</v>
      </c>
      <c r="M2097" s="35" t="s">
        <v>128</v>
      </c>
      <c r="N2097" s="35" t="s">
        <v>74</v>
      </c>
      <c r="O2097" s="3">
        <v>1</v>
      </c>
      <c r="P2097" s="39" t="s">
        <v>5019</v>
      </c>
      <c r="Q2097" s="40">
        <v>2</v>
      </c>
      <c r="R2097" s="4" t="s">
        <v>221</v>
      </c>
      <c r="S2097" s="41">
        <f>RawDataGenPO[[#This Row],[Total price]]/RawDataGenPO[[#This Row],[Qty'']]</f>
        <v>2950</v>
      </c>
      <c r="T2097" s="46">
        <v>5900</v>
      </c>
      <c r="U2097" s="16"/>
      <c r="V2097" s="35" t="s">
        <v>5063</v>
      </c>
      <c r="W2097" s="146" t="s">
        <v>9</v>
      </c>
      <c r="X2097" s="4" t="s">
        <v>5061</v>
      </c>
      <c r="Y2097" s="14">
        <v>46114</v>
      </c>
      <c r="Z2097" s="112"/>
      <c r="AA2097" s="191">
        <f>IF(RawDataGenPO[[#This Row],[Date Gen PO]]="","",RawDataGenPO[[#This Row],[Date recive bill]]-RawDataGenPO[[#This Row],[Date Gen PO]])</f>
        <v>3</v>
      </c>
      <c r="AB2097" s="192" t="str">
        <f>IF(RawDataGenPO[[#This Row],[GRN-PO date (Day)]]&gt;RawDataGenPO[[#This Row],[Lead time delivery (day)]],"over deliverry","Ontime")</f>
        <v>Ontime</v>
      </c>
      <c r="AC2097" s="195"/>
    </row>
    <row r="2098" spans="1:29" ht="28.5" x14ac:dyDescent="0.25">
      <c r="A2098" s="4">
        <f>ROW()-ROW(RawDataGenPO[[#Headers],[No.]])</f>
        <v>2097</v>
      </c>
      <c r="B2098" s="67" t="s">
        <v>18</v>
      </c>
      <c r="C2098" s="309"/>
      <c r="D2098" s="310"/>
      <c r="E2098" s="310"/>
      <c r="F2098" s="45">
        <v>46101</v>
      </c>
      <c r="G2098" s="4" t="s">
        <v>5017</v>
      </c>
      <c r="H2098" s="4" t="s">
        <v>5062</v>
      </c>
      <c r="I2098" s="155">
        <v>46111</v>
      </c>
      <c r="J2098" s="66"/>
      <c r="K2098" s="153">
        <v>30</v>
      </c>
      <c r="L2098" s="4" t="s">
        <v>193</v>
      </c>
      <c r="M2098" s="35" t="s">
        <v>128</v>
      </c>
      <c r="N2098" s="35" t="s">
        <v>74</v>
      </c>
      <c r="O2098" s="3">
        <v>2</v>
      </c>
      <c r="P2098" s="39" t="s">
        <v>5020</v>
      </c>
      <c r="Q2098" s="40">
        <v>1</v>
      </c>
      <c r="R2098" s="4" t="s">
        <v>221</v>
      </c>
      <c r="S2098" s="41">
        <f>RawDataGenPO[[#This Row],[Total price]]/RawDataGenPO[[#This Row],[Qty'']]</f>
        <v>7460</v>
      </c>
      <c r="T2098" s="46">
        <v>7460</v>
      </c>
      <c r="U2098" s="16"/>
      <c r="V2098" s="35" t="s">
        <v>5063</v>
      </c>
      <c r="W2098" s="146" t="s">
        <v>9</v>
      </c>
      <c r="X2098" s="4" t="s">
        <v>5061</v>
      </c>
      <c r="Y2098" s="14">
        <v>46114</v>
      </c>
      <c r="Z2098" s="112"/>
      <c r="AA2098" s="191">
        <f>IF(RawDataGenPO[[#This Row],[Date Gen PO]]="","",RawDataGenPO[[#This Row],[Date recive bill]]-RawDataGenPO[[#This Row],[Date Gen PO]])</f>
        <v>3</v>
      </c>
      <c r="AB2098" s="192" t="str">
        <f>IF(RawDataGenPO[[#This Row],[GRN-PO date (Day)]]&gt;RawDataGenPO[[#This Row],[Lead time delivery (day)]],"over deliverry","Ontime")</f>
        <v>Ontime</v>
      </c>
      <c r="AC2098" s="195"/>
    </row>
    <row r="2099" spans="1:29" ht="14.25" x14ac:dyDescent="0.25">
      <c r="A2099" s="4">
        <f>ROW()-ROW(RawDataGenPO[[#Headers],[No.]])</f>
        <v>2098</v>
      </c>
      <c r="B2099" s="67" t="s">
        <v>18</v>
      </c>
      <c r="C2099" s="309"/>
      <c r="D2099" s="310"/>
      <c r="E2099" s="310"/>
      <c r="F2099" s="45">
        <v>46101</v>
      </c>
      <c r="G2099" s="4" t="s">
        <v>5018</v>
      </c>
      <c r="H2099" s="4" t="s">
        <v>5021</v>
      </c>
      <c r="I2099" s="155">
        <v>46105</v>
      </c>
      <c r="J2099" s="66"/>
      <c r="K2099" s="153">
        <v>60</v>
      </c>
      <c r="L2099" s="4" t="s">
        <v>193</v>
      </c>
      <c r="M2099" s="35" t="s">
        <v>128</v>
      </c>
      <c r="N2099" s="35" t="s">
        <v>48</v>
      </c>
      <c r="O2099" s="3">
        <v>1</v>
      </c>
      <c r="P2099" s="39" t="s">
        <v>5022</v>
      </c>
      <c r="Q2099" s="40">
        <v>4</v>
      </c>
      <c r="R2099" s="4" t="s">
        <v>221</v>
      </c>
      <c r="S2099" s="41">
        <f>RawDataGenPO[[#This Row],[Total price]]/RawDataGenPO[[#This Row],[Qty'']]</f>
        <v>730</v>
      </c>
      <c r="T2099" s="46">
        <v>2920</v>
      </c>
      <c r="U2099" s="16"/>
      <c r="V2099" s="35" t="s">
        <v>358</v>
      </c>
      <c r="W2099" s="146" t="s">
        <v>9</v>
      </c>
      <c r="X2099" s="4" t="s">
        <v>5092</v>
      </c>
      <c r="Y2099" s="14">
        <v>46119</v>
      </c>
      <c r="Z2099" s="112"/>
      <c r="AA2099" s="191">
        <f>IF(RawDataGenPO[[#This Row],[Date Gen PO]]="","",RawDataGenPO[[#This Row],[Date recive bill]]-RawDataGenPO[[#This Row],[Date Gen PO]])</f>
        <v>14</v>
      </c>
      <c r="AB2099" s="192" t="str">
        <f>IF(RawDataGenPO[[#This Row],[GRN-PO date (Day)]]&gt;RawDataGenPO[[#This Row],[Lead time delivery (day)]],"over deliverry","Ontime")</f>
        <v>Ontime</v>
      </c>
      <c r="AC2099" s="195"/>
    </row>
    <row r="2100" spans="1:29" ht="14.25" x14ac:dyDescent="0.25">
      <c r="A2100" s="4">
        <f>ROW()-ROW(RawDataGenPO[[#Headers],[No.]])</f>
        <v>2099</v>
      </c>
      <c r="B2100" s="67" t="s">
        <v>18</v>
      </c>
      <c r="C2100" s="309"/>
      <c r="D2100" s="310"/>
      <c r="E2100" s="310"/>
      <c r="F2100" s="45">
        <v>46101</v>
      </c>
      <c r="G2100" s="4" t="s">
        <v>5018</v>
      </c>
      <c r="H2100" s="4" t="s">
        <v>5021</v>
      </c>
      <c r="I2100" s="155">
        <v>46105</v>
      </c>
      <c r="J2100" s="66"/>
      <c r="K2100" s="153">
        <v>60</v>
      </c>
      <c r="L2100" s="4" t="s">
        <v>193</v>
      </c>
      <c r="M2100" s="35" t="s">
        <v>128</v>
      </c>
      <c r="N2100" s="35" t="s">
        <v>48</v>
      </c>
      <c r="O2100" s="3">
        <v>2</v>
      </c>
      <c r="P2100" s="39" t="s">
        <v>5023</v>
      </c>
      <c r="Q2100" s="40">
        <v>2</v>
      </c>
      <c r="R2100" s="4" t="s">
        <v>221</v>
      </c>
      <c r="S2100" s="41">
        <f>RawDataGenPO[[#This Row],[Total price]]/RawDataGenPO[[#This Row],[Qty'']]</f>
        <v>615</v>
      </c>
      <c r="T2100" s="46">
        <v>1230</v>
      </c>
      <c r="U2100" s="16"/>
      <c r="V2100" s="35" t="s">
        <v>358</v>
      </c>
      <c r="W2100" s="146" t="s">
        <v>9</v>
      </c>
      <c r="X2100" s="4" t="s">
        <v>5092</v>
      </c>
      <c r="Y2100" s="14">
        <v>46119</v>
      </c>
      <c r="Z2100" s="112"/>
      <c r="AA2100" s="191">
        <f>IF(RawDataGenPO[[#This Row],[Date Gen PO]]="","",RawDataGenPO[[#This Row],[Date recive bill]]-RawDataGenPO[[#This Row],[Date Gen PO]])</f>
        <v>14</v>
      </c>
      <c r="AB2100" s="192" t="str">
        <f>IF(RawDataGenPO[[#This Row],[GRN-PO date (Day)]]&gt;RawDataGenPO[[#This Row],[Lead time delivery (day)]],"over deliverry","Ontime")</f>
        <v>Ontime</v>
      </c>
      <c r="AC2100" s="195"/>
    </row>
    <row r="2101" spans="1:29" ht="14.25" x14ac:dyDescent="0.25">
      <c r="A2101" s="4">
        <f>ROW()-ROW(RawDataGenPO[[#Headers],[No.]])</f>
        <v>2100</v>
      </c>
      <c r="B2101" s="67" t="s">
        <v>18</v>
      </c>
      <c r="C2101" s="309"/>
      <c r="D2101" s="310"/>
      <c r="E2101" s="310"/>
      <c r="F2101" s="45">
        <v>46101</v>
      </c>
      <c r="G2101" s="4" t="s">
        <v>5018</v>
      </c>
      <c r="H2101" s="4" t="s">
        <v>5021</v>
      </c>
      <c r="I2101" s="155">
        <v>46105</v>
      </c>
      <c r="J2101" s="66"/>
      <c r="K2101" s="153">
        <v>60</v>
      </c>
      <c r="L2101" s="4" t="s">
        <v>193</v>
      </c>
      <c r="M2101" s="35" t="s">
        <v>128</v>
      </c>
      <c r="N2101" s="35" t="s">
        <v>48</v>
      </c>
      <c r="O2101" s="3">
        <v>3</v>
      </c>
      <c r="P2101" s="39" t="s">
        <v>5024</v>
      </c>
      <c r="Q2101" s="40">
        <v>2</v>
      </c>
      <c r="R2101" s="4" t="s">
        <v>221</v>
      </c>
      <c r="S2101" s="41">
        <f>RawDataGenPO[[#This Row],[Total price]]/RawDataGenPO[[#This Row],[Qty'']]</f>
        <v>465</v>
      </c>
      <c r="T2101" s="46">
        <v>930</v>
      </c>
      <c r="U2101" s="16"/>
      <c r="V2101" s="35" t="s">
        <v>358</v>
      </c>
      <c r="W2101" s="146" t="s">
        <v>9</v>
      </c>
      <c r="X2101" s="4" t="s">
        <v>5092</v>
      </c>
      <c r="Y2101" s="14">
        <v>46119</v>
      </c>
      <c r="Z2101" s="112"/>
      <c r="AA2101" s="191">
        <f>IF(RawDataGenPO[[#This Row],[Date Gen PO]]="","",RawDataGenPO[[#This Row],[Date recive bill]]-RawDataGenPO[[#This Row],[Date Gen PO]])</f>
        <v>14</v>
      </c>
      <c r="AB2101" s="192" t="str">
        <f>IF(RawDataGenPO[[#This Row],[GRN-PO date (Day)]]&gt;RawDataGenPO[[#This Row],[Lead time delivery (day)]],"over deliverry","Ontime")</f>
        <v>Ontime</v>
      </c>
      <c r="AC2101" s="195"/>
    </row>
    <row r="2102" spans="1:29" ht="14.25" x14ac:dyDescent="0.25">
      <c r="A2102" s="4">
        <f>ROW()-ROW(RawDataGenPO[[#Headers],[No.]])</f>
        <v>2101</v>
      </c>
      <c r="B2102" s="67" t="s">
        <v>18</v>
      </c>
      <c r="C2102" s="309"/>
      <c r="D2102" s="310"/>
      <c r="E2102" s="310"/>
      <c r="F2102" s="45">
        <v>46106</v>
      </c>
      <c r="G2102" s="4" t="s">
        <v>5065</v>
      </c>
      <c r="H2102" s="4" t="s">
        <v>5066</v>
      </c>
      <c r="I2102" s="155">
        <v>46111</v>
      </c>
      <c r="J2102" s="66"/>
      <c r="K2102" s="153">
        <v>30</v>
      </c>
      <c r="L2102" s="4" t="s">
        <v>1507</v>
      </c>
      <c r="M2102" s="35" t="s">
        <v>187</v>
      </c>
      <c r="N2102" s="35" t="s">
        <v>28</v>
      </c>
      <c r="O2102" s="3">
        <v>1</v>
      </c>
      <c r="P2102" s="39" t="s">
        <v>1508</v>
      </c>
      <c r="Q2102" s="40">
        <v>10</v>
      </c>
      <c r="R2102" s="4" t="s">
        <v>221</v>
      </c>
      <c r="S2102" s="41">
        <f>RawDataGenPO[[#This Row],[Total price]]/RawDataGenPO[[#This Row],[Qty'']]</f>
        <v>13</v>
      </c>
      <c r="T2102" s="46">
        <v>130</v>
      </c>
      <c r="U2102" s="16"/>
      <c r="V2102" s="35" t="s">
        <v>406</v>
      </c>
      <c r="W2102" s="146" t="s">
        <v>9</v>
      </c>
      <c r="X2102" s="4" t="s">
        <v>5067</v>
      </c>
      <c r="Y2102" s="14">
        <v>46114</v>
      </c>
      <c r="Z2102" s="112"/>
      <c r="AA2102" s="191">
        <f>IF(RawDataGenPO[[#This Row],[Date Gen PO]]="","",RawDataGenPO[[#This Row],[Date recive bill]]-RawDataGenPO[[#This Row],[Date Gen PO]])</f>
        <v>3</v>
      </c>
      <c r="AB2102" s="192" t="str">
        <f>IF(RawDataGenPO[[#This Row],[GRN-PO date (Day)]]&gt;RawDataGenPO[[#This Row],[Lead time delivery (day)]],"over deliverry","Ontime")</f>
        <v>Ontime</v>
      </c>
      <c r="AC2102" s="195"/>
    </row>
    <row r="2103" spans="1:29" ht="14.25" x14ac:dyDescent="0.25">
      <c r="A2103" s="4">
        <f>ROW()-ROW(RawDataGenPO[[#Headers],[No.]])</f>
        <v>2102</v>
      </c>
      <c r="B2103" s="67" t="s">
        <v>18</v>
      </c>
      <c r="C2103" s="309"/>
      <c r="D2103" s="310"/>
      <c r="E2103" s="310"/>
      <c r="F2103" s="45">
        <v>46106</v>
      </c>
      <c r="G2103" s="4" t="s">
        <v>5065</v>
      </c>
      <c r="H2103" s="4" t="s">
        <v>5066</v>
      </c>
      <c r="I2103" s="155">
        <v>46111</v>
      </c>
      <c r="J2103" s="66"/>
      <c r="K2103" s="153">
        <v>30</v>
      </c>
      <c r="L2103" s="4" t="s">
        <v>1509</v>
      </c>
      <c r="M2103" s="35" t="s">
        <v>187</v>
      </c>
      <c r="N2103" s="35" t="s">
        <v>28</v>
      </c>
      <c r="O2103" s="3">
        <v>2</v>
      </c>
      <c r="P2103" s="39" t="s">
        <v>1510</v>
      </c>
      <c r="Q2103" s="40">
        <v>10</v>
      </c>
      <c r="R2103" s="4" t="s">
        <v>221</v>
      </c>
      <c r="S2103" s="41">
        <f>RawDataGenPO[[#This Row],[Total price]]/RawDataGenPO[[#This Row],[Qty'']]</f>
        <v>13</v>
      </c>
      <c r="T2103" s="46">
        <v>130</v>
      </c>
      <c r="U2103" s="16"/>
      <c r="V2103" s="35" t="s">
        <v>406</v>
      </c>
      <c r="W2103" s="146" t="s">
        <v>9</v>
      </c>
      <c r="X2103" s="4" t="s">
        <v>5067</v>
      </c>
      <c r="Y2103" s="14">
        <v>46114</v>
      </c>
      <c r="Z2103" s="112"/>
      <c r="AA2103" s="191">
        <f>IF(RawDataGenPO[[#This Row],[Date Gen PO]]="","",RawDataGenPO[[#This Row],[Date recive bill]]-RawDataGenPO[[#This Row],[Date Gen PO]])</f>
        <v>3</v>
      </c>
      <c r="AB2103" s="192" t="str">
        <f>IF(RawDataGenPO[[#This Row],[GRN-PO date (Day)]]&gt;RawDataGenPO[[#This Row],[Lead time delivery (day)]],"over deliverry","Ontime")</f>
        <v>Ontime</v>
      </c>
      <c r="AC2103" s="195"/>
    </row>
    <row r="2104" spans="1:29" ht="14.25" x14ac:dyDescent="0.25">
      <c r="A2104" s="4">
        <f>ROW()-ROW(RawDataGenPO[[#Headers],[No.]])</f>
        <v>2103</v>
      </c>
      <c r="B2104" s="67" t="s">
        <v>18</v>
      </c>
      <c r="C2104" s="309"/>
      <c r="D2104" s="310"/>
      <c r="E2104" s="310"/>
      <c r="F2104" s="45">
        <v>46106</v>
      </c>
      <c r="G2104" s="4" t="s">
        <v>5065</v>
      </c>
      <c r="H2104" s="4" t="s">
        <v>5066</v>
      </c>
      <c r="I2104" s="155">
        <v>46111</v>
      </c>
      <c r="J2104" s="66"/>
      <c r="K2104" s="153">
        <v>30</v>
      </c>
      <c r="L2104" s="4" t="s">
        <v>1517</v>
      </c>
      <c r="M2104" s="35" t="s">
        <v>187</v>
      </c>
      <c r="N2104" s="35" t="s">
        <v>28</v>
      </c>
      <c r="O2104" s="3">
        <v>3</v>
      </c>
      <c r="P2104" s="39" t="s">
        <v>1518</v>
      </c>
      <c r="Q2104" s="40">
        <v>10</v>
      </c>
      <c r="R2104" s="4" t="s">
        <v>221</v>
      </c>
      <c r="S2104" s="41">
        <f>RawDataGenPO[[#This Row],[Total price]]/RawDataGenPO[[#This Row],[Qty'']]</f>
        <v>13</v>
      </c>
      <c r="T2104" s="46">
        <v>130</v>
      </c>
      <c r="U2104" s="16"/>
      <c r="V2104" s="35" t="s">
        <v>406</v>
      </c>
      <c r="W2104" s="146" t="s">
        <v>9</v>
      </c>
      <c r="X2104" s="4" t="s">
        <v>5067</v>
      </c>
      <c r="Y2104" s="14">
        <v>46114</v>
      </c>
      <c r="Z2104" s="112"/>
      <c r="AA2104" s="191">
        <f>IF(RawDataGenPO[[#This Row],[Date Gen PO]]="","",RawDataGenPO[[#This Row],[Date recive bill]]-RawDataGenPO[[#This Row],[Date Gen PO]])</f>
        <v>3</v>
      </c>
      <c r="AB2104" s="192" t="str">
        <f>IF(RawDataGenPO[[#This Row],[GRN-PO date (Day)]]&gt;RawDataGenPO[[#This Row],[Lead time delivery (day)]],"over deliverry","Ontime")</f>
        <v>Ontime</v>
      </c>
      <c r="AC2104" s="195"/>
    </row>
    <row r="2105" spans="1:29" ht="14.25" x14ac:dyDescent="0.25">
      <c r="A2105" s="4">
        <f>ROW()-ROW(RawDataGenPO[[#Headers],[No.]])</f>
        <v>2104</v>
      </c>
      <c r="B2105" s="67" t="s">
        <v>18</v>
      </c>
      <c r="C2105" s="309"/>
      <c r="D2105" s="310"/>
      <c r="E2105" s="310"/>
      <c r="F2105" s="45">
        <v>46106</v>
      </c>
      <c r="G2105" s="4" t="s">
        <v>5065</v>
      </c>
      <c r="H2105" s="4" t="s">
        <v>5066</v>
      </c>
      <c r="I2105" s="155">
        <v>46111</v>
      </c>
      <c r="J2105" s="66"/>
      <c r="K2105" s="153">
        <v>30</v>
      </c>
      <c r="L2105" s="4" t="s">
        <v>1519</v>
      </c>
      <c r="M2105" s="35" t="s">
        <v>187</v>
      </c>
      <c r="N2105" s="35" t="s">
        <v>28</v>
      </c>
      <c r="O2105" s="3">
        <v>4</v>
      </c>
      <c r="P2105" s="39" t="s">
        <v>1520</v>
      </c>
      <c r="Q2105" s="40">
        <v>10</v>
      </c>
      <c r="R2105" s="4" t="s">
        <v>221</v>
      </c>
      <c r="S2105" s="41">
        <f>RawDataGenPO[[#This Row],[Total price]]/RawDataGenPO[[#This Row],[Qty'']]</f>
        <v>20</v>
      </c>
      <c r="T2105" s="46">
        <v>200</v>
      </c>
      <c r="U2105" s="16"/>
      <c r="V2105" s="35" t="s">
        <v>406</v>
      </c>
      <c r="W2105" s="146" t="s">
        <v>9</v>
      </c>
      <c r="X2105" s="4" t="s">
        <v>5067</v>
      </c>
      <c r="Y2105" s="14">
        <v>46114</v>
      </c>
      <c r="Z2105" s="112"/>
      <c r="AA2105" s="191">
        <f>IF(RawDataGenPO[[#This Row],[Date Gen PO]]="","",RawDataGenPO[[#This Row],[Date recive bill]]-RawDataGenPO[[#This Row],[Date Gen PO]])</f>
        <v>3</v>
      </c>
      <c r="AB2105" s="192" t="str">
        <f>IF(RawDataGenPO[[#This Row],[GRN-PO date (Day)]]&gt;RawDataGenPO[[#This Row],[Lead time delivery (day)]],"over deliverry","Ontime")</f>
        <v>Ontime</v>
      </c>
      <c r="AC2105" s="195"/>
    </row>
    <row r="2106" spans="1:29" ht="14.25" x14ac:dyDescent="0.25">
      <c r="A2106" s="4">
        <f>ROW()-ROW(RawDataGenPO[[#Headers],[No.]])</f>
        <v>2105</v>
      </c>
      <c r="B2106" s="67" t="s">
        <v>18</v>
      </c>
      <c r="C2106" s="309"/>
      <c r="D2106" s="310"/>
      <c r="E2106" s="310"/>
      <c r="F2106" s="45">
        <v>46106</v>
      </c>
      <c r="G2106" s="4" t="s">
        <v>5065</v>
      </c>
      <c r="H2106" s="4" t="s">
        <v>5066</v>
      </c>
      <c r="I2106" s="155">
        <v>46111</v>
      </c>
      <c r="J2106" s="66"/>
      <c r="K2106" s="153">
        <v>30</v>
      </c>
      <c r="L2106" s="4" t="s">
        <v>1521</v>
      </c>
      <c r="M2106" s="35" t="s">
        <v>187</v>
      </c>
      <c r="N2106" s="35" t="s">
        <v>28</v>
      </c>
      <c r="O2106" s="3">
        <v>5</v>
      </c>
      <c r="P2106" s="39" t="s">
        <v>1522</v>
      </c>
      <c r="Q2106" s="40">
        <v>10</v>
      </c>
      <c r="R2106" s="4" t="s">
        <v>221</v>
      </c>
      <c r="S2106" s="41">
        <f>RawDataGenPO[[#This Row],[Total price]]/RawDataGenPO[[#This Row],[Qty'']]</f>
        <v>30</v>
      </c>
      <c r="T2106" s="46">
        <v>300</v>
      </c>
      <c r="U2106" s="16"/>
      <c r="V2106" s="35" t="s">
        <v>406</v>
      </c>
      <c r="W2106" s="146" t="s">
        <v>9</v>
      </c>
      <c r="X2106" s="4" t="s">
        <v>5067</v>
      </c>
      <c r="Y2106" s="14">
        <v>46114</v>
      </c>
      <c r="Z2106" s="112"/>
      <c r="AA2106" s="191">
        <f>IF(RawDataGenPO[[#This Row],[Date Gen PO]]="","",RawDataGenPO[[#This Row],[Date recive bill]]-RawDataGenPO[[#This Row],[Date Gen PO]])</f>
        <v>3</v>
      </c>
      <c r="AB2106" s="192" t="str">
        <f>IF(RawDataGenPO[[#This Row],[GRN-PO date (Day)]]&gt;RawDataGenPO[[#This Row],[Lead time delivery (day)]],"over deliverry","Ontime")</f>
        <v>Ontime</v>
      </c>
      <c r="AC2106" s="195"/>
    </row>
    <row r="2107" spans="1:29" ht="14.25" x14ac:dyDescent="0.25">
      <c r="A2107" s="4">
        <f>ROW()-ROW(RawDataGenPO[[#Headers],[No.]])</f>
        <v>2106</v>
      </c>
      <c r="B2107" s="67" t="s">
        <v>18</v>
      </c>
      <c r="C2107" s="309"/>
      <c r="D2107" s="310"/>
      <c r="E2107" s="310"/>
      <c r="F2107" s="45">
        <v>46106</v>
      </c>
      <c r="G2107" s="4" t="s">
        <v>5065</v>
      </c>
      <c r="H2107" s="4" t="s">
        <v>5066</v>
      </c>
      <c r="I2107" s="155">
        <v>46111</v>
      </c>
      <c r="J2107" s="66"/>
      <c r="K2107" s="153">
        <v>30</v>
      </c>
      <c r="L2107" s="4" t="s">
        <v>1531</v>
      </c>
      <c r="M2107" s="35" t="s">
        <v>187</v>
      </c>
      <c r="N2107" s="35" t="s">
        <v>28</v>
      </c>
      <c r="O2107" s="3">
        <v>6</v>
      </c>
      <c r="P2107" s="39" t="s">
        <v>1532</v>
      </c>
      <c r="Q2107" s="40">
        <v>10</v>
      </c>
      <c r="R2107" s="4" t="s">
        <v>221</v>
      </c>
      <c r="S2107" s="41">
        <f>RawDataGenPO[[#This Row],[Total price]]/RawDataGenPO[[#This Row],[Qty'']]</f>
        <v>34</v>
      </c>
      <c r="T2107" s="46">
        <v>340</v>
      </c>
      <c r="U2107" s="16"/>
      <c r="V2107" s="35" t="s">
        <v>406</v>
      </c>
      <c r="W2107" s="146" t="s">
        <v>9</v>
      </c>
      <c r="X2107" s="4" t="s">
        <v>5067</v>
      </c>
      <c r="Y2107" s="14">
        <v>46114</v>
      </c>
      <c r="Z2107" s="112"/>
      <c r="AA2107" s="191">
        <f>IF(RawDataGenPO[[#This Row],[Date Gen PO]]="","",RawDataGenPO[[#This Row],[Date recive bill]]-RawDataGenPO[[#This Row],[Date Gen PO]])</f>
        <v>3</v>
      </c>
      <c r="AB2107" s="192" t="str">
        <f>IF(RawDataGenPO[[#This Row],[GRN-PO date (Day)]]&gt;RawDataGenPO[[#This Row],[Lead time delivery (day)]],"over deliverry","Ontime")</f>
        <v>Ontime</v>
      </c>
      <c r="AC2107" s="195"/>
    </row>
    <row r="2108" spans="1:29" ht="14.25" x14ac:dyDescent="0.25">
      <c r="A2108" s="4">
        <f>ROW()-ROW(RawDataGenPO[[#Headers],[No.]])</f>
        <v>2107</v>
      </c>
      <c r="B2108" s="67" t="s">
        <v>18</v>
      </c>
      <c r="C2108" s="309"/>
      <c r="D2108" s="310"/>
      <c r="E2108" s="310"/>
      <c r="F2108" s="45">
        <v>46106</v>
      </c>
      <c r="G2108" s="4" t="s">
        <v>5065</v>
      </c>
      <c r="H2108" s="4" t="s">
        <v>5066</v>
      </c>
      <c r="I2108" s="155">
        <v>46111</v>
      </c>
      <c r="J2108" s="66"/>
      <c r="K2108" s="153">
        <v>30</v>
      </c>
      <c r="L2108" s="4" t="s">
        <v>1533</v>
      </c>
      <c r="M2108" s="35" t="s">
        <v>187</v>
      </c>
      <c r="N2108" s="35" t="s">
        <v>28</v>
      </c>
      <c r="O2108" s="3">
        <v>7</v>
      </c>
      <c r="P2108" s="39" t="s">
        <v>1534</v>
      </c>
      <c r="Q2108" s="40">
        <v>20</v>
      </c>
      <c r="R2108" s="4" t="s">
        <v>221</v>
      </c>
      <c r="S2108" s="41">
        <f>RawDataGenPO[[#This Row],[Total price]]/RawDataGenPO[[#This Row],[Qty'']]</f>
        <v>38</v>
      </c>
      <c r="T2108" s="46">
        <v>760</v>
      </c>
      <c r="U2108" s="16"/>
      <c r="V2108" s="35" t="s">
        <v>406</v>
      </c>
      <c r="W2108" s="146" t="s">
        <v>9</v>
      </c>
      <c r="X2108" s="4" t="s">
        <v>5067</v>
      </c>
      <c r="Y2108" s="14">
        <v>46114</v>
      </c>
      <c r="Z2108" s="112"/>
      <c r="AA2108" s="191">
        <f>IF(RawDataGenPO[[#This Row],[Date Gen PO]]="","",RawDataGenPO[[#This Row],[Date recive bill]]-RawDataGenPO[[#This Row],[Date Gen PO]])</f>
        <v>3</v>
      </c>
      <c r="AB2108" s="192" t="str">
        <f>IF(RawDataGenPO[[#This Row],[GRN-PO date (Day)]]&gt;RawDataGenPO[[#This Row],[Lead time delivery (day)]],"over deliverry","Ontime")</f>
        <v>Ontime</v>
      </c>
      <c r="AC2108" s="195"/>
    </row>
    <row r="2109" spans="1:29" ht="14.25" x14ac:dyDescent="0.25">
      <c r="A2109" s="4">
        <f>ROW()-ROW(RawDataGenPO[[#Headers],[No.]])</f>
        <v>2108</v>
      </c>
      <c r="B2109" s="67" t="s">
        <v>18</v>
      </c>
      <c r="C2109" s="309"/>
      <c r="D2109" s="310"/>
      <c r="E2109" s="310"/>
      <c r="F2109" s="45">
        <v>46106</v>
      </c>
      <c r="G2109" s="4" t="s">
        <v>5065</v>
      </c>
      <c r="H2109" s="4" t="s">
        <v>5066</v>
      </c>
      <c r="I2109" s="155">
        <v>46111</v>
      </c>
      <c r="J2109" s="66"/>
      <c r="K2109" s="153">
        <v>30</v>
      </c>
      <c r="L2109" s="4" t="s">
        <v>1537</v>
      </c>
      <c r="M2109" s="35" t="s">
        <v>187</v>
      </c>
      <c r="N2109" s="35" t="s">
        <v>28</v>
      </c>
      <c r="O2109" s="3">
        <v>8</v>
      </c>
      <c r="P2109" s="39" t="s">
        <v>1538</v>
      </c>
      <c r="Q2109" s="40">
        <v>10</v>
      </c>
      <c r="R2109" s="4" t="s">
        <v>221</v>
      </c>
      <c r="S2109" s="41">
        <f>RawDataGenPO[[#This Row],[Total price]]/RawDataGenPO[[#This Row],[Qty'']]</f>
        <v>16</v>
      </c>
      <c r="T2109" s="46">
        <v>160</v>
      </c>
      <c r="U2109" s="16"/>
      <c r="V2109" s="35" t="s">
        <v>406</v>
      </c>
      <c r="W2109" s="146" t="s">
        <v>9</v>
      </c>
      <c r="X2109" s="4" t="s">
        <v>5067</v>
      </c>
      <c r="Y2109" s="14">
        <v>46114</v>
      </c>
      <c r="Z2109" s="112"/>
      <c r="AA2109" s="191">
        <f>IF(RawDataGenPO[[#This Row],[Date Gen PO]]="","",RawDataGenPO[[#This Row],[Date recive bill]]-RawDataGenPO[[#This Row],[Date Gen PO]])</f>
        <v>3</v>
      </c>
      <c r="AB2109" s="192" t="str">
        <f>IF(RawDataGenPO[[#This Row],[GRN-PO date (Day)]]&gt;RawDataGenPO[[#This Row],[Lead time delivery (day)]],"over deliverry","Ontime")</f>
        <v>Ontime</v>
      </c>
      <c r="AC2109" s="195"/>
    </row>
    <row r="2110" spans="1:29" ht="14.25" x14ac:dyDescent="0.25">
      <c r="A2110" s="4">
        <f>ROW()-ROW(RawDataGenPO[[#Headers],[No.]])</f>
        <v>2109</v>
      </c>
      <c r="B2110" s="67" t="s">
        <v>18</v>
      </c>
      <c r="C2110" s="309"/>
      <c r="D2110" s="310"/>
      <c r="E2110" s="310"/>
      <c r="F2110" s="45">
        <v>46106</v>
      </c>
      <c r="G2110" s="4" t="s">
        <v>5065</v>
      </c>
      <c r="H2110" s="4" t="s">
        <v>5066</v>
      </c>
      <c r="I2110" s="155">
        <v>46111</v>
      </c>
      <c r="J2110" s="66"/>
      <c r="K2110" s="153">
        <v>30</v>
      </c>
      <c r="L2110" s="4" t="s">
        <v>1543</v>
      </c>
      <c r="M2110" s="35" t="s">
        <v>187</v>
      </c>
      <c r="N2110" s="35" t="s">
        <v>28</v>
      </c>
      <c r="O2110" s="3">
        <v>9</v>
      </c>
      <c r="P2110" s="39" t="s">
        <v>1544</v>
      </c>
      <c r="Q2110" s="40">
        <v>10</v>
      </c>
      <c r="R2110" s="4" t="s">
        <v>221</v>
      </c>
      <c r="S2110" s="41">
        <f>RawDataGenPO[[#This Row],[Total price]]/RawDataGenPO[[#This Row],[Qty'']]</f>
        <v>15</v>
      </c>
      <c r="T2110" s="46">
        <v>150</v>
      </c>
      <c r="U2110" s="16"/>
      <c r="V2110" s="35" t="s">
        <v>406</v>
      </c>
      <c r="W2110" s="146" t="s">
        <v>9</v>
      </c>
      <c r="X2110" s="4" t="s">
        <v>5067</v>
      </c>
      <c r="Y2110" s="14">
        <v>46114</v>
      </c>
      <c r="Z2110" s="112"/>
      <c r="AA2110" s="191">
        <f>IF(RawDataGenPO[[#This Row],[Date Gen PO]]="","",RawDataGenPO[[#This Row],[Date recive bill]]-RawDataGenPO[[#This Row],[Date Gen PO]])</f>
        <v>3</v>
      </c>
      <c r="AB2110" s="192" t="str">
        <f>IF(RawDataGenPO[[#This Row],[GRN-PO date (Day)]]&gt;RawDataGenPO[[#This Row],[Lead time delivery (day)]],"over deliverry","Ontime")</f>
        <v>Ontime</v>
      </c>
      <c r="AC2110" s="195"/>
    </row>
    <row r="2111" spans="1:29" ht="14.25" x14ac:dyDescent="0.25">
      <c r="A2111" s="4">
        <f>ROW()-ROW(RawDataGenPO[[#Headers],[No.]])</f>
        <v>2110</v>
      </c>
      <c r="B2111" s="67" t="s">
        <v>18</v>
      </c>
      <c r="C2111" s="309"/>
      <c r="D2111" s="310"/>
      <c r="E2111" s="310"/>
      <c r="F2111" s="45">
        <v>46106</v>
      </c>
      <c r="G2111" s="4" t="s">
        <v>5065</v>
      </c>
      <c r="H2111" s="4" t="s">
        <v>5066</v>
      </c>
      <c r="I2111" s="155">
        <v>46111</v>
      </c>
      <c r="J2111" s="66"/>
      <c r="K2111" s="153">
        <v>30</v>
      </c>
      <c r="L2111" s="4" t="s">
        <v>1545</v>
      </c>
      <c r="M2111" s="35" t="s">
        <v>187</v>
      </c>
      <c r="N2111" s="35" t="s">
        <v>28</v>
      </c>
      <c r="O2111" s="3">
        <v>10</v>
      </c>
      <c r="P2111" s="39" t="s">
        <v>1546</v>
      </c>
      <c r="Q2111" s="40">
        <v>20</v>
      </c>
      <c r="R2111" s="4" t="s">
        <v>221</v>
      </c>
      <c r="S2111" s="41">
        <f>RawDataGenPO[[#This Row],[Total price]]/RawDataGenPO[[#This Row],[Qty'']]</f>
        <v>16</v>
      </c>
      <c r="T2111" s="46">
        <v>320</v>
      </c>
      <c r="U2111" s="16"/>
      <c r="V2111" s="35" t="s">
        <v>406</v>
      </c>
      <c r="W2111" s="146" t="s">
        <v>9</v>
      </c>
      <c r="X2111" s="4" t="s">
        <v>5067</v>
      </c>
      <c r="Y2111" s="14">
        <v>46114</v>
      </c>
      <c r="Z2111" s="112"/>
      <c r="AA2111" s="191">
        <f>IF(RawDataGenPO[[#This Row],[Date Gen PO]]="","",RawDataGenPO[[#This Row],[Date recive bill]]-RawDataGenPO[[#This Row],[Date Gen PO]])</f>
        <v>3</v>
      </c>
      <c r="AB2111" s="192" t="str">
        <f>IF(RawDataGenPO[[#This Row],[GRN-PO date (Day)]]&gt;RawDataGenPO[[#This Row],[Lead time delivery (day)]],"over deliverry","Ontime")</f>
        <v>Ontime</v>
      </c>
      <c r="AC2111" s="195"/>
    </row>
    <row r="2112" spans="1:29" ht="14.25" x14ac:dyDescent="0.25">
      <c r="A2112" s="4">
        <f>ROW()-ROW(RawDataGenPO[[#Headers],[No.]])</f>
        <v>2111</v>
      </c>
      <c r="B2112" s="67" t="s">
        <v>18</v>
      </c>
      <c r="C2112" s="309"/>
      <c r="D2112" s="310"/>
      <c r="E2112" s="310"/>
      <c r="F2112" s="45">
        <v>46107</v>
      </c>
      <c r="G2112" s="4" t="s">
        <v>5043</v>
      </c>
      <c r="H2112" s="4" t="s">
        <v>5087</v>
      </c>
      <c r="I2112" s="155">
        <v>46109</v>
      </c>
      <c r="J2112" s="66"/>
      <c r="K2112" s="153">
        <v>60</v>
      </c>
      <c r="L2112" s="4" t="s">
        <v>193</v>
      </c>
      <c r="M2112" s="35" t="s">
        <v>128</v>
      </c>
      <c r="N2112" s="35" t="s">
        <v>38</v>
      </c>
      <c r="O2112" s="3">
        <v>1</v>
      </c>
      <c r="P2112" s="39" t="s">
        <v>5044</v>
      </c>
      <c r="Q2112" s="40">
        <v>1</v>
      </c>
      <c r="R2112" s="4" t="s">
        <v>481</v>
      </c>
      <c r="S2112" s="41">
        <f>RawDataGenPO[[#This Row],[Total price]]/RawDataGenPO[[#This Row],[Qty'']]</f>
        <v>3000</v>
      </c>
      <c r="T2112" s="46">
        <v>3000</v>
      </c>
      <c r="U2112" s="16"/>
      <c r="V2112" s="35" t="s">
        <v>416</v>
      </c>
      <c r="W2112" s="146" t="s">
        <v>9</v>
      </c>
      <c r="X2112" s="4" t="s">
        <v>5192</v>
      </c>
      <c r="Y2112" s="14">
        <v>46136</v>
      </c>
      <c r="Z2112" s="112"/>
      <c r="AA2112" s="191">
        <f>IF(RawDataGenPO[[#This Row],[Date Gen PO]]="","",RawDataGenPO[[#This Row],[Date recive bill]]-RawDataGenPO[[#This Row],[Date Gen PO]])</f>
        <v>27</v>
      </c>
      <c r="AB2112" s="192" t="str">
        <f>IF(RawDataGenPO[[#This Row],[GRN-PO date (Day)]]&gt;RawDataGenPO[[#This Row],[Lead time delivery (day)]],"over deliverry","Ontime")</f>
        <v>Ontime</v>
      </c>
      <c r="AC2112" s="195"/>
    </row>
    <row r="2113" spans="1:29" ht="57" x14ac:dyDescent="0.25">
      <c r="A2113" s="4">
        <f>ROW()-ROW(RawDataGenPO[[#Headers],[No.]])</f>
        <v>2112</v>
      </c>
      <c r="B2113" s="67" t="s">
        <v>18</v>
      </c>
      <c r="C2113" s="309"/>
      <c r="D2113" s="310"/>
      <c r="E2113" s="310"/>
      <c r="F2113" s="45">
        <v>46108</v>
      </c>
      <c r="G2113" s="4" t="s">
        <v>5045</v>
      </c>
      <c r="H2113" s="4" t="s">
        <v>5086</v>
      </c>
      <c r="I2113" s="155">
        <v>46111</v>
      </c>
      <c r="J2113" s="66"/>
      <c r="K2113" s="153">
        <v>60</v>
      </c>
      <c r="L2113" s="4" t="s">
        <v>193</v>
      </c>
      <c r="M2113" s="35" t="s">
        <v>128</v>
      </c>
      <c r="N2113" s="35" t="s">
        <v>49</v>
      </c>
      <c r="O2113" s="3">
        <v>1</v>
      </c>
      <c r="P2113" s="39" t="s">
        <v>5046</v>
      </c>
      <c r="Q2113" s="40">
        <v>1</v>
      </c>
      <c r="R2113" s="4" t="s">
        <v>481</v>
      </c>
      <c r="S2113" s="41">
        <f>RawDataGenPO[[#This Row],[Total price]]/RawDataGenPO[[#This Row],[Qty'']]</f>
        <v>28500</v>
      </c>
      <c r="T2113" s="46">
        <v>28500</v>
      </c>
      <c r="U2113" s="16"/>
      <c r="V2113" s="35" t="s">
        <v>2276</v>
      </c>
      <c r="W2113" s="146" t="s">
        <v>9</v>
      </c>
      <c r="X2113" s="4" t="s">
        <v>5157</v>
      </c>
      <c r="Y2113" s="14">
        <v>46132</v>
      </c>
      <c r="Z2113" s="112"/>
      <c r="AA2113" s="191">
        <f>IF(RawDataGenPO[[#This Row],[Date Gen PO]]="","",RawDataGenPO[[#This Row],[Date recive bill]]-RawDataGenPO[[#This Row],[Date Gen PO]])</f>
        <v>21</v>
      </c>
      <c r="AB2113" s="192" t="str">
        <f>IF(RawDataGenPO[[#This Row],[GRN-PO date (Day)]]&gt;RawDataGenPO[[#This Row],[Lead time delivery (day)]],"over deliverry","Ontime")</f>
        <v>Ontime</v>
      </c>
      <c r="AC2113" s="195"/>
    </row>
    <row r="2114" spans="1:29" ht="71.25" x14ac:dyDescent="0.25">
      <c r="A2114" s="4">
        <f>ROW()-ROW(RawDataGenPO[[#Headers],[No.]])</f>
        <v>2113</v>
      </c>
      <c r="B2114" s="67" t="s">
        <v>18</v>
      </c>
      <c r="C2114" s="309"/>
      <c r="D2114" s="310"/>
      <c r="E2114" s="310"/>
      <c r="F2114" s="45">
        <v>46108</v>
      </c>
      <c r="G2114" s="4" t="s">
        <v>5045</v>
      </c>
      <c r="H2114" s="4" t="s">
        <v>5086</v>
      </c>
      <c r="I2114" s="155">
        <v>46111</v>
      </c>
      <c r="J2114" s="66"/>
      <c r="K2114" s="153">
        <v>60</v>
      </c>
      <c r="L2114" s="4" t="s">
        <v>193</v>
      </c>
      <c r="M2114" s="35" t="s">
        <v>128</v>
      </c>
      <c r="N2114" s="35" t="s">
        <v>3722</v>
      </c>
      <c r="O2114" s="3">
        <v>2</v>
      </c>
      <c r="P2114" s="39" t="s">
        <v>5047</v>
      </c>
      <c r="Q2114" s="40">
        <v>1</v>
      </c>
      <c r="R2114" s="4" t="s">
        <v>481</v>
      </c>
      <c r="S2114" s="41">
        <f>RawDataGenPO[[#This Row],[Total price]]/RawDataGenPO[[#This Row],[Qty'']]</f>
        <v>34500</v>
      </c>
      <c r="T2114" s="46">
        <v>34500</v>
      </c>
      <c r="U2114" s="16"/>
      <c r="V2114" s="35" t="s">
        <v>2276</v>
      </c>
      <c r="W2114" s="146" t="s">
        <v>9</v>
      </c>
      <c r="X2114" s="4" t="s">
        <v>5157</v>
      </c>
      <c r="Y2114" s="14">
        <v>46132</v>
      </c>
      <c r="Z2114" s="112"/>
      <c r="AA2114" s="191">
        <f>IF(RawDataGenPO[[#This Row],[Date Gen PO]]="","",RawDataGenPO[[#This Row],[Date recive bill]]-RawDataGenPO[[#This Row],[Date Gen PO]])</f>
        <v>21</v>
      </c>
      <c r="AB2114" s="192" t="str">
        <f>IF(RawDataGenPO[[#This Row],[GRN-PO date (Day)]]&gt;RawDataGenPO[[#This Row],[Lead time delivery (day)]],"over deliverry","Ontime")</f>
        <v>Ontime</v>
      </c>
      <c r="AC2114" s="195"/>
    </row>
    <row r="2115" spans="1:29" ht="57" x14ac:dyDescent="0.25">
      <c r="A2115" s="4">
        <f>ROW()-ROW(RawDataGenPO[[#Headers],[No.]])</f>
        <v>2114</v>
      </c>
      <c r="B2115" s="67" t="s">
        <v>18</v>
      </c>
      <c r="C2115" s="309"/>
      <c r="D2115" s="310"/>
      <c r="E2115" s="310"/>
      <c r="F2115" s="45">
        <v>46108</v>
      </c>
      <c r="G2115" s="4" t="s">
        <v>5045</v>
      </c>
      <c r="H2115" s="4" t="s">
        <v>5086</v>
      </c>
      <c r="I2115" s="155">
        <v>46111</v>
      </c>
      <c r="J2115" s="66"/>
      <c r="K2115" s="153">
        <v>60</v>
      </c>
      <c r="L2115" s="4" t="s">
        <v>193</v>
      </c>
      <c r="M2115" s="35" t="s">
        <v>128</v>
      </c>
      <c r="N2115" s="35" t="s">
        <v>3724</v>
      </c>
      <c r="O2115" s="3">
        <v>3</v>
      </c>
      <c r="P2115" s="39" t="s">
        <v>5048</v>
      </c>
      <c r="Q2115" s="40">
        <v>1</v>
      </c>
      <c r="R2115" s="4" t="s">
        <v>481</v>
      </c>
      <c r="S2115" s="41">
        <f>RawDataGenPO[[#This Row],[Total price]]/RawDataGenPO[[#This Row],[Qty'']]</f>
        <v>48500</v>
      </c>
      <c r="T2115" s="46">
        <v>48500</v>
      </c>
      <c r="U2115" s="16"/>
      <c r="V2115" s="35" t="s">
        <v>2276</v>
      </c>
      <c r="W2115" s="146" t="s">
        <v>9</v>
      </c>
      <c r="X2115" s="4" t="s">
        <v>5157</v>
      </c>
      <c r="Y2115" s="14">
        <v>46132</v>
      </c>
      <c r="Z2115" s="112"/>
      <c r="AA2115" s="191">
        <f>IF(RawDataGenPO[[#This Row],[Date Gen PO]]="","",RawDataGenPO[[#This Row],[Date recive bill]]-RawDataGenPO[[#This Row],[Date Gen PO]])</f>
        <v>21</v>
      </c>
      <c r="AB2115" s="192" t="str">
        <f>IF(RawDataGenPO[[#This Row],[GRN-PO date (Day)]]&gt;RawDataGenPO[[#This Row],[Lead time delivery (day)]],"over deliverry","Ontime")</f>
        <v>Ontime</v>
      </c>
      <c r="AC2115" s="195"/>
    </row>
    <row r="2116" spans="1:29" ht="57" x14ac:dyDescent="0.25">
      <c r="A2116" s="4">
        <f>ROW()-ROW(RawDataGenPO[[#Headers],[No.]])</f>
        <v>2115</v>
      </c>
      <c r="B2116" s="67" t="s">
        <v>18</v>
      </c>
      <c r="C2116" s="309"/>
      <c r="D2116" s="310"/>
      <c r="E2116" s="310"/>
      <c r="F2116" s="45">
        <v>46108</v>
      </c>
      <c r="G2116" s="4" t="s">
        <v>5045</v>
      </c>
      <c r="H2116" s="4" t="s">
        <v>5086</v>
      </c>
      <c r="I2116" s="155">
        <v>46111</v>
      </c>
      <c r="J2116" s="66"/>
      <c r="K2116" s="153">
        <v>60</v>
      </c>
      <c r="L2116" s="4" t="s">
        <v>193</v>
      </c>
      <c r="M2116" s="35" t="s">
        <v>128</v>
      </c>
      <c r="N2116" s="35" t="s">
        <v>3726</v>
      </c>
      <c r="O2116" s="3">
        <v>4</v>
      </c>
      <c r="P2116" s="39" t="s">
        <v>5049</v>
      </c>
      <c r="Q2116" s="40">
        <v>1</v>
      </c>
      <c r="R2116" s="4" t="s">
        <v>481</v>
      </c>
      <c r="S2116" s="41">
        <f>RawDataGenPO[[#This Row],[Total price]]/RawDataGenPO[[#This Row],[Qty'']]</f>
        <v>45500</v>
      </c>
      <c r="T2116" s="46">
        <v>45500</v>
      </c>
      <c r="U2116" s="16"/>
      <c r="V2116" s="35" t="s">
        <v>2276</v>
      </c>
      <c r="W2116" s="146" t="s">
        <v>9</v>
      </c>
      <c r="X2116" s="4" t="s">
        <v>5157</v>
      </c>
      <c r="Y2116" s="14">
        <v>46132</v>
      </c>
      <c r="Z2116" s="112"/>
      <c r="AA2116" s="191">
        <f>IF(RawDataGenPO[[#This Row],[Date Gen PO]]="","",RawDataGenPO[[#This Row],[Date recive bill]]-RawDataGenPO[[#This Row],[Date Gen PO]])</f>
        <v>21</v>
      </c>
      <c r="AB2116" s="192" t="str">
        <f>IF(RawDataGenPO[[#This Row],[GRN-PO date (Day)]]&gt;RawDataGenPO[[#This Row],[Lead time delivery (day)]],"over deliverry","Ontime")</f>
        <v>Ontime</v>
      </c>
      <c r="AC2116" s="195"/>
    </row>
    <row r="2117" spans="1:29" ht="57" x14ac:dyDescent="0.25">
      <c r="A2117" s="4">
        <f>ROW()-ROW(RawDataGenPO[[#Headers],[No.]])</f>
        <v>2116</v>
      </c>
      <c r="B2117" s="67" t="s">
        <v>18</v>
      </c>
      <c r="C2117" s="309"/>
      <c r="D2117" s="310"/>
      <c r="E2117" s="310"/>
      <c r="F2117" s="45">
        <v>46108</v>
      </c>
      <c r="G2117" s="4" t="s">
        <v>5045</v>
      </c>
      <c r="H2117" s="4" t="s">
        <v>5086</v>
      </c>
      <c r="I2117" s="155">
        <v>46111</v>
      </c>
      <c r="J2117" s="66"/>
      <c r="K2117" s="153">
        <v>60</v>
      </c>
      <c r="L2117" s="4" t="s">
        <v>193</v>
      </c>
      <c r="M2117" s="35" t="s">
        <v>128</v>
      </c>
      <c r="N2117" s="35" t="s">
        <v>3728</v>
      </c>
      <c r="O2117" s="3">
        <v>5</v>
      </c>
      <c r="P2117" s="39" t="s">
        <v>5050</v>
      </c>
      <c r="Q2117" s="40">
        <v>1</v>
      </c>
      <c r="R2117" s="4" t="s">
        <v>481</v>
      </c>
      <c r="S2117" s="41">
        <f>RawDataGenPO[[#This Row],[Total price]]/RawDataGenPO[[#This Row],[Qty'']]</f>
        <v>48500</v>
      </c>
      <c r="T2117" s="46">
        <v>48500</v>
      </c>
      <c r="U2117" s="16"/>
      <c r="V2117" s="35" t="s">
        <v>2276</v>
      </c>
      <c r="W2117" s="146" t="s">
        <v>9</v>
      </c>
      <c r="X2117" s="4" t="s">
        <v>5157</v>
      </c>
      <c r="Y2117" s="14">
        <v>46132</v>
      </c>
      <c r="Z2117" s="112"/>
      <c r="AA2117" s="191">
        <f>IF(RawDataGenPO[[#This Row],[Date Gen PO]]="","",RawDataGenPO[[#This Row],[Date recive bill]]-RawDataGenPO[[#This Row],[Date Gen PO]])</f>
        <v>21</v>
      </c>
      <c r="AB2117" s="192" t="str">
        <f>IF(RawDataGenPO[[#This Row],[GRN-PO date (Day)]]&gt;RawDataGenPO[[#This Row],[Lead time delivery (day)]],"over deliverry","Ontime")</f>
        <v>Ontime</v>
      </c>
      <c r="AC2117" s="195"/>
    </row>
    <row r="2118" spans="1:29" ht="57" x14ac:dyDescent="0.25">
      <c r="A2118" s="4">
        <f>ROW()-ROW(RawDataGenPO[[#Headers],[No.]])</f>
        <v>2117</v>
      </c>
      <c r="B2118" s="67" t="s">
        <v>18</v>
      </c>
      <c r="C2118" s="309"/>
      <c r="D2118" s="310"/>
      <c r="E2118" s="310"/>
      <c r="F2118" s="45">
        <v>46108</v>
      </c>
      <c r="G2118" s="4" t="s">
        <v>5045</v>
      </c>
      <c r="H2118" s="4" t="s">
        <v>5086</v>
      </c>
      <c r="I2118" s="155">
        <v>46111</v>
      </c>
      <c r="J2118" s="66"/>
      <c r="K2118" s="153">
        <v>60</v>
      </c>
      <c r="L2118" s="4" t="s">
        <v>193</v>
      </c>
      <c r="M2118" s="35" t="s">
        <v>128</v>
      </c>
      <c r="N2118" s="35" t="s">
        <v>4090</v>
      </c>
      <c r="O2118" s="3">
        <v>6</v>
      </c>
      <c r="P2118" s="39" t="s">
        <v>5051</v>
      </c>
      <c r="Q2118" s="40">
        <v>1</v>
      </c>
      <c r="R2118" s="4" t="s">
        <v>481</v>
      </c>
      <c r="S2118" s="41">
        <f>RawDataGenPO[[#This Row],[Total price]]/RawDataGenPO[[#This Row],[Qty'']]</f>
        <v>28500</v>
      </c>
      <c r="T2118" s="46">
        <v>28500</v>
      </c>
      <c r="U2118" s="16"/>
      <c r="V2118" s="35" t="s">
        <v>2276</v>
      </c>
      <c r="W2118" s="146" t="s">
        <v>9</v>
      </c>
      <c r="X2118" s="4" t="s">
        <v>5157</v>
      </c>
      <c r="Y2118" s="14">
        <v>46132</v>
      </c>
      <c r="Z2118" s="112"/>
      <c r="AA2118" s="191">
        <f>IF(RawDataGenPO[[#This Row],[Date Gen PO]]="","",RawDataGenPO[[#This Row],[Date recive bill]]-RawDataGenPO[[#This Row],[Date Gen PO]])</f>
        <v>21</v>
      </c>
      <c r="AB2118" s="192" t="str">
        <f>IF(RawDataGenPO[[#This Row],[GRN-PO date (Day)]]&gt;RawDataGenPO[[#This Row],[Lead time delivery (day)]],"over deliverry","Ontime")</f>
        <v>Ontime</v>
      </c>
      <c r="AC2118" s="195"/>
    </row>
    <row r="2119" spans="1:29" ht="14.25" x14ac:dyDescent="0.25">
      <c r="A2119" s="4">
        <f>ROW()-ROW(RawDataGenPO[[#Headers],[No.]])</f>
        <v>2118</v>
      </c>
      <c r="B2119" s="67" t="s">
        <v>18</v>
      </c>
      <c r="C2119" s="309"/>
      <c r="D2119" s="310"/>
      <c r="E2119" s="310"/>
      <c r="F2119" s="45">
        <v>46108</v>
      </c>
      <c r="G2119" s="4" t="s">
        <v>5052</v>
      </c>
      <c r="I2119" s="155"/>
      <c r="J2119" s="66"/>
      <c r="K2119" s="153"/>
      <c r="L2119" s="4" t="s">
        <v>145</v>
      </c>
      <c r="M2119" s="35" t="s">
        <v>30</v>
      </c>
      <c r="N2119" s="35" t="s">
        <v>30</v>
      </c>
      <c r="O2119" s="3">
        <v>1</v>
      </c>
      <c r="P2119" s="39" t="s">
        <v>5053</v>
      </c>
      <c r="Q2119" s="40">
        <v>4</v>
      </c>
      <c r="R2119" s="4" t="s">
        <v>221</v>
      </c>
      <c r="S2119" s="41">
        <f>RawDataGenPO[[#This Row],[Total price]]/RawDataGenPO[[#This Row],[Qty'']]</f>
        <v>225</v>
      </c>
      <c r="T2119" s="46">
        <v>900</v>
      </c>
      <c r="U2119" s="16"/>
      <c r="W2119" s="146" t="s">
        <v>10</v>
      </c>
      <c r="Z2119" s="112"/>
      <c r="AA2119" s="191" t="str">
        <f>IF(RawDataGenPO[[#This Row],[Date Gen PO]]="","",RawDataGenPO[[#This Row],[Date recive bill]]-RawDataGenPO[[#This Row],[Date Gen PO]])</f>
        <v/>
      </c>
      <c r="AB2119" s="192" t="str">
        <f>IF(RawDataGenPO[[#This Row],[GRN-PO date (Day)]]&gt;RawDataGenPO[[#This Row],[Lead time delivery (day)]],"over deliverry","Ontime")</f>
        <v>Ontime</v>
      </c>
      <c r="AC2119" s="195"/>
    </row>
    <row r="2120" spans="1:29" ht="14.25" x14ac:dyDescent="0.25">
      <c r="A2120" s="4">
        <f>ROW()-ROW(RawDataGenPO[[#Headers],[No.]])</f>
        <v>2119</v>
      </c>
      <c r="B2120" s="67" t="s">
        <v>18</v>
      </c>
      <c r="C2120" s="309"/>
      <c r="D2120" s="310"/>
      <c r="E2120" s="310"/>
      <c r="F2120" s="45">
        <v>46108</v>
      </c>
      <c r="G2120" s="4" t="s">
        <v>5052</v>
      </c>
      <c r="I2120" s="155"/>
      <c r="J2120" s="66"/>
      <c r="K2120" s="153"/>
      <c r="L2120" s="4" t="s">
        <v>145</v>
      </c>
      <c r="M2120" s="35" t="s">
        <v>30</v>
      </c>
      <c r="N2120" s="35" t="s">
        <v>30</v>
      </c>
      <c r="O2120" s="3">
        <v>2</v>
      </c>
      <c r="P2120" s="39" t="s">
        <v>5054</v>
      </c>
      <c r="Q2120" s="40">
        <v>8</v>
      </c>
      <c r="R2120" s="4" t="s">
        <v>221</v>
      </c>
      <c r="S2120" s="41">
        <f>RawDataGenPO[[#This Row],[Total price]]/RawDataGenPO[[#This Row],[Qty'']]</f>
        <v>235</v>
      </c>
      <c r="T2120" s="46">
        <v>1880</v>
      </c>
      <c r="U2120" s="16"/>
      <c r="W2120" s="146" t="s">
        <v>10</v>
      </c>
      <c r="Z2120" s="112"/>
      <c r="AA2120" s="191" t="str">
        <f>IF(RawDataGenPO[[#This Row],[Date Gen PO]]="","",RawDataGenPO[[#This Row],[Date recive bill]]-RawDataGenPO[[#This Row],[Date Gen PO]])</f>
        <v/>
      </c>
      <c r="AB2120" s="192" t="str">
        <f>IF(RawDataGenPO[[#This Row],[GRN-PO date (Day)]]&gt;RawDataGenPO[[#This Row],[Lead time delivery (day)]],"over deliverry","Ontime")</f>
        <v>Ontime</v>
      </c>
      <c r="AC2120" s="195"/>
    </row>
    <row r="2121" spans="1:29" ht="14.25" x14ac:dyDescent="0.25">
      <c r="A2121" s="4">
        <f>ROW()-ROW(RawDataGenPO[[#Headers],[No.]])</f>
        <v>2120</v>
      </c>
      <c r="B2121" s="67" t="s">
        <v>18</v>
      </c>
      <c r="C2121" s="309"/>
      <c r="D2121" s="310"/>
      <c r="E2121" s="310"/>
      <c r="F2121" s="45">
        <v>46108</v>
      </c>
      <c r="G2121" s="4" t="s">
        <v>5052</v>
      </c>
      <c r="I2121" s="155"/>
      <c r="J2121" s="66"/>
      <c r="K2121" s="153"/>
      <c r="L2121" s="4" t="s">
        <v>145</v>
      </c>
      <c r="M2121" s="35" t="s">
        <v>30</v>
      </c>
      <c r="N2121" s="35" t="s">
        <v>30</v>
      </c>
      <c r="O2121" s="3">
        <v>3</v>
      </c>
      <c r="P2121" s="39" t="s">
        <v>5055</v>
      </c>
      <c r="Q2121" s="40">
        <v>3</v>
      </c>
      <c r="R2121" s="4" t="s">
        <v>221</v>
      </c>
      <c r="S2121" s="41">
        <f>RawDataGenPO[[#This Row],[Total price]]/RawDataGenPO[[#This Row],[Qty'']]</f>
        <v>255</v>
      </c>
      <c r="T2121" s="46">
        <v>765</v>
      </c>
      <c r="U2121" s="16"/>
      <c r="W2121" s="146" t="s">
        <v>10</v>
      </c>
      <c r="Z2121" s="112"/>
      <c r="AA2121" s="191" t="str">
        <f>IF(RawDataGenPO[[#This Row],[Date Gen PO]]="","",RawDataGenPO[[#This Row],[Date recive bill]]-RawDataGenPO[[#This Row],[Date Gen PO]])</f>
        <v/>
      </c>
      <c r="AB2121" s="192" t="str">
        <f>IF(RawDataGenPO[[#This Row],[GRN-PO date (Day)]]&gt;RawDataGenPO[[#This Row],[Lead time delivery (day)]],"over deliverry","Ontime")</f>
        <v>Ontime</v>
      </c>
      <c r="AC2121" s="195"/>
    </row>
    <row r="2122" spans="1:29" ht="14.25" x14ac:dyDescent="0.25">
      <c r="A2122" s="4">
        <f>ROW()-ROW(RawDataGenPO[[#Headers],[No.]])</f>
        <v>2121</v>
      </c>
      <c r="B2122" s="67" t="s">
        <v>18</v>
      </c>
      <c r="C2122" s="309"/>
      <c r="D2122" s="310"/>
      <c r="E2122" s="310"/>
      <c r="F2122" s="45">
        <v>46108</v>
      </c>
      <c r="G2122" s="4" t="s">
        <v>5056</v>
      </c>
      <c r="H2122" s="4" t="s">
        <v>5152</v>
      </c>
      <c r="I2122" s="155">
        <v>46120</v>
      </c>
      <c r="J2122" s="66"/>
      <c r="K2122" s="153">
        <v>120</v>
      </c>
      <c r="L2122" s="4" t="s">
        <v>145</v>
      </c>
      <c r="M2122" s="35" t="s">
        <v>30</v>
      </c>
      <c r="N2122" s="35" t="s">
        <v>30</v>
      </c>
      <c r="O2122" s="3">
        <v>1</v>
      </c>
      <c r="P2122" s="39" t="s">
        <v>5057</v>
      </c>
      <c r="Q2122" s="40">
        <v>12</v>
      </c>
      <c r="R2122" s="4" t="s">
        <v>221</v>
      </c>
      <c r="S2122" s="41">
        <f>RawDataGenPO[[#This Row],[Total price]]/RawDataGenPO[[#This Row],[Qty'']]</f>
        <v>167</v>
      </c>
      <c r="T2122" s="46">
        <v>2004</v>
      </c>
      <c r="U2122" s="16"/>
      <c r="V2122" s="35" t="s">
        <v>5153</v>
      </c>
      <c r="W2122" s="146" t="s">
        <v>9</v>
      </c>
      <c r="X2122" s="4" t="s">
        <v>5300</v>
      </c>
      <c r="Y2122" s="14">
        <v>46151</v>
      </c>
      <c r="Z2122" s="112"/>
      <c r="AA2122" s="191">
        <f>IF(RawDataGenPO[[#This Row],[Date Gen PO]]="","",RawDataGenPO[[#This Row],[Date recive bill]]-RawDataGenPO[[#This Row],[Date Gen PO]])</f>
        <v>31</v>
      </c>
      <c r="AB2122" s="192" t="str">
        <f>IF(RawDataGenPO[[#This Row],[GRN-PO date (Day)]]&gt;RawDataGenPO[[#This Row],[Lead time delivery (day)]],"over deliverry","Ontime")</f>
        <v>Ontime</v>
      </c>
      <c r="AC2122" s="195"/>
    </row>
    <row r="2123" spans="1:29" ht="57" x14ac:dyDescent="0.25">
      <c r="A2123" s="4">
        <f>ROW()-ROW(RawDataGenPO[[#Headers],[No.]])</f>
        <v>2122</v>
      </c>
      <c r="B2123" s="67" t="s">
        <v>18</v>
      </c>
      <c r="C2123" s="309"/>
      <c r="D2123" s="310"/>
      <c r="E2123" s="310"/>
      <c r="F2123" s="45">
        <v>46112</v>
      </c>
      <c r="G2123" s="4" t="s">
        <v>5071</v>
      </c>
      <c r="H2123" s="4" t="s">
        <v>5072</v>
      </c>
      <c r="I2123" s="155">
        <v>46118</v>
      </c>
      <c r="J2123" s="66"/>
      <c r="K2123" s="153">
        <v>120</v>
      </c>
      <c r="L2123" s="4" t="s">
        <v>193</v>
      </c>
      <c r="M2123" s="35" t="s">
        <v>128</v>
      </c>
      <c r="N2123" s="35" t="s">
        <v>3589</v>
      </c>
      <c r="O2123" s="3">
        <v>1</v>
      </c>
      <c r="P2123" s="39" t="s">
        <v>5073</v>
      </c>
      <c r="Q2123" s="40">
        <v>1</v>
      </c>
      <c r="R2123" s="4" t="s">
        <v>481</v>
      </c>
      <c r="S2123" s="41">
        <f>RawDataGenPO[[#This Row],[Total price]]/RawDataGenPO[[#This Row],[Qty'']]</f>
        <v>54500</v>
      </c>
      <c r="T2123" s="46">
        <v>54500</v>
      </c>
      <c r="U2123" s="16"/>
      <c r="V2123" s="35" t="s">
        <v>4117</v>
      </c>
      <c r="W2123" s="146" t="s">
        <v>10</v>
      </c>
      <c r="Z2123" s="112"/>
      <c r="AA2123" s="191">
        <f>IF(RawDataGenPO[[#This Row],[Date Gen PO]]="","",RawDataGenPO[[#This Row],[Date recive bill]]-RawDataGenPO[[#This Row],[Date Gen PO]])</f>
        <v>-46118</v>
      </c>
      <c r="AB2123" s="192" t="str">
        <f>IF(RawDataGenPO[[#This Row],[GRN-PO date (Day)]]&gt;RawDataGenPO[[#This Row],[Lead time delivery (day)]],"over deliverry","Ontime")</f>
        <v>Ontime</v>
      </c>
      <c r="AC2123" s="195"/>
    </row>
    <row r="2124" spans="1:29" ht="42.75" x14ac:dyDescent="0.25">
      <c r="A2124" s="4">
        <f>ROW()-ROW(RawDataGenPO[[#Headers],[No.]])</f>
        <v>2123</v>
      </c>
      <c r="B2124" s="67" t="s">
        <v>18</v>
      </c>
      <c r="C2124" s="309"/>
      <c r="D2124" s="310"/>
      <c r="E2124" s="310"/>
      <c r="F2124" s="45">
        <v>46112</v>
      </c>
      <c r="G2124" s="4" t="s">
        <v>5071</v>
      </c>
      <c r="H2124" s="4" t="s">
        <v>5072</v>
      </c>
      <c r="I2124" s="155">
        <v>46118</v>
      </c>
      <c r="J2124" s="66"/>
      <c r="K2124" s="153">
        <v>120</v>
      </c>
      <c r="L2124" s="4" t="s">
        <v>193</v>
      </c>
      <c r="M2124" s="35" t="s">
        <v>128</v>
      </c>
      <c r="N2124" s="35" t="s">
        <v>3589</v>
      </c>
      <c r="O2124" s="3">
        <v>2</v>
      </c>
      <c r="P2124" s="39" t="s">
        <v>5074</v>
      </c>
      <c r="Q2124" s="40">
        <v>1</v>
      </c>
      <c r="R2124" s="4" t="s">
        <v>481</v>
      </c>
      <c r="S2124" s="41">
        <f>RawDataGenPO[[#This Row],[Total price]]/RawDataGenPO[[#This Row],[Qty'']]</f>
        <v>40000</v>
      </c>
      <c r="T2124" s="46">
        <v>40000</v>
      </c>
      <c r="U2124" s="16"/>
      <c r="V2124" s="35" t="s">
        <v>4117</v>
      </c>
      <c r="W2124" s="146" t="s">
        <v>10</v>
      </c>
      <c r="Z2124" s="112"/>
      <c r="AA2124" s="191">
        <f>IF(RawDataGenPO[[#This Row],[Date Gen PO]]="","",RawDataGenPO[[#This Row],[Date recive bill]]-RawDataGenPO[[#This Row],[Date Gen PO]])</f>
        <v>-46118</v>
      </c>
      <c r="AB2124" s="192" t="str">
        <f>IF(RawDataGenPO[[#This Row],[GRN-PO date (Day)]]&gt;RawDataGenPO[[#This Row],[Lead time delivery (day)]],"over deliverry","Ontime")</f>
        <v>Ontime</v>
      </c>
      <c r="AC2124" s="195"/>
    </row>
    <row r="2125" spans="1:29" ht="14.25" x14ac:dyDescent="0.25">
      <c r="A2125" s="4">
        <f>ROW()-ROW(RawDataGenPO[[#Headers],[No.]])</f>
        <v>2124</v>
      </c>
      <c r="B2125" s="67" t="s">
        <v>18</v>
      </c>
      <c r="C2125" s="309"/>
      <c r="D2125" s="310"/>
      <c r="E2125" s="310"/>
      <c r="F2125" s="45">
        <v>46112</v>
      </c>
      <c r="G2125" s="4" t="s">
        <v>5071</v>
      </c>
      <c r="H2125" s="4" t="s">
        <v>5072</v>
      </c>
      <c r="I2125" s="155">
        <v>46118</v>
      </c>
      <c r="J2125" s="66"/>
      <c r="K2125" s="153">
        <v>120</v>
      </c>
      <c r="L2125" s="4" t="s">
        <v>193</v>
      </c>
      <c r="M2125" s="35" t="s">
        <v>128</v>
      </c>
      <c r="N2125" s="35" t="s">
        <v>3589</v>
      </c>
      <c r="O2125" s="3">
        <v>3</v>
      </c>
      <c r="P2125" s="39" t="s">
        <v>5075</v>
      </c>
      <c r="Q2125" s="40">
        <v>1</v>
      </c>
      <c r="R2125" s="4" t="s">
        <v>481</v>
      </c>
      <c r="S2125" s="41">
        <f>RawDataGenPO[[#This Row],[Total price]]/RawDataGenPO[[#This Row],[Qty'']]</f>
        <v>15000</v>
      </c>
      <c r="T2125" s="46">
        <v>15000</v>
      </c>
      <c r="U2125" s="16"/>
      <c r="V2125" s="35" t="s">
        <v>4117</v>
      </c>
      <c r="W2125" s="146" t="s">
        <v>10</v>
      </c>
      <c r="Z2125" s="112"/>
      <c r="AA2125" s="191">
        <f>IF(RawDataGenPO[[#This Row],[Date Gen PO]]="","",RawDataGenPO[[#This Row],[Date recive bill]]-RawDataGenPO[[#This Row],[Date Gen PO]])</f>
        <v>-46118</v>
      </c>
      <c r="AB2125" s="192" t="str">
        <f>IF(RawDataGenPO[[#This Row],[GRN-PO date (Day)]]&gt;RawDataGenPO[[#This Row],[Lead time delivery (day)]],"over deliverry","Ontime")</f>
        <v>Ontime</v>
      </c>
      <c r="AC2125" s="195"/>
    </row>
    <row r="2126" spans="1:29" ht="14.25" x14ac:dyDescent="0.25">
      <c r="A2126" s="4">
        <f>ROW()-ROW(RawDataGenPO[[#Headers],[No.]])</f>
        <v>2125</v>
      </c>
      <c r="B2126" s="67" t="s">
        <v>18</v>
      </c>
      <c r="C2126" s="309"/>
      <c r="D2126" s="310"/>
      <c r="E2126" s="310"/>
      <c r="F2126" s="45">
        <v>46112</v>
      </c>
      <c r="G2126" s="4" t="s">
        <v>5076</v>
      </c>
      <c r="H2126" s="4" t="s">
        <v>5077</v>
      </c>
      <c r="I2126" s="155">
        <v>46118</v>
      </c>
      <c r="J2126" s="66"/>
      <c r="K2126" s="153">
        <v>120</v>
      </c>
      <c r="L2126" s="4" t="s">
        <v>193</v>
      </c>
      <c r="M2126" s="35" t="s">
        <v>128</v>
      </c>
      <c r="N2126" s="35" t="s">
        <v>37</v>
      </c>
      <c r="O2126" s="3">
        <v>1</v>
      </c>
      <c r="P2126" s="39" t="s">
        <v>5078</v>
      </c>
      <c r="Q2126" s="40">
        <v>1</v>
      </c>
      <c r="R2126" s="4" t="s">
        <v>481</v>
      </c>
      <c r="S2126" s="41">
        <f>RawDataGenPO[[#This Row],[Total price]]/RawDataGenPO[[#This Row],[Qty'']]</f>
        <v>17350</v>
      </c>
      <c r="T2126" s="46">
        <v>17350</v>
      </c>
      <c r="U2126" s="16"/>
      <c r="V2126" s="35" t="s">
        <v>830</v>
      </c>
      <c r="W2126" s="146" t="s">
        <v>9</v>
      </c>
      <c r="X2126" s="4" t="s">
        <v>5191</v>
      </c>
      <c r="Y2126" s="14">
        <v>46135</v>
      </c>
      <c r="Z2126" s="112"/>
      <c r="AA2126" s="191">
        <f>IF(RawDataGenPO[[#This Row],[Date Gen PO]]="","",RawDataGenPO[[#This Row],[Date recive bill]]-RawDataGenPO[[#This Row],[Date Gen PO]])</f>
        <v>17</v>
      </c>
      <c r="AB2126" s="192" t="str">
        <f>IF(RawDataGenPO[[#This Row],[GRN-PO date (Day)]]&gt;RawDataGenPO[[#This Row],[Lead time delivery (day)]],"over deliverry","Ontime")</f>
        <v>Ontime</v>
      </c>
      <c r="AC2126" s="195"/>
    </row>
    <row r="2127" spans="1:29" ht="14.25" x14ac:dyDescent="0.25">
      <c r="A2127" s="4">
        <f>ROW()-ROW(RawDataGenPO[[#Headers],[No.]])</f>
        <v>2126</v>
      </c>
      <c r="B2127" s="67" t="s">
        <v>18</v>
      </c>
      <c r="C2127" s="309"/>
      <c r="D2127" s="310"/>
      <c r="E2127" s="310"/>
      <c r="F2127" s="45">
        <v>46112</v>
      </c>
      <c r="G2127" s="4" t="s">
        <v>5076</v>
      </c>
      <c r="H2127" s="4" t="s">
        <v>5077</v>
      </c>
      <c r="I2127" s="155">
        <v>46118</v>
      </c>
      <c r="J2127" s="66"/>
      <c r="K2127" s="153">
        <v>120</v>
      </c>
      <c r="L2127" s="4" t="s">
        <v>193</v>
      </c>
      <c r="M2127" s="35" t="s">
        <v>128</v>
      </c>
      <c r="N2127" s="35" t="s">
        <v>37</v>
      </c>
      <c r="O2127" s="3">
        <v>2</v>
      </c>
      <c r="P2127" s="39" t="s">
        <v>5079</v>
      </c>
      <c r="Q2127" s="40">
        <v>1</v>
      </c>
      <c r="R2127" s="4" t="s">
        <v>481</v>
      </c>
      <c r="S2127" s="41">
        <f>RawDataGenPO[[#This Row],[Total price]]/RawDataGenPO[[#This Row],[Qty'']]</f>
        <v>19000</v>
      </c>
      <c r="T2127" s="46">
        <v>19000</v>
      </c>
      <c r="U2127" s="16"/>
      <c r="V2127" s="35" t="s">
        <v>830</v>
      </c>
      <c r="W2127" s="146" t="s">
        <v>9</v>
      </c>
      <c r="X2127" s="4" t="s">
        <v>5191</v>
      </c>
      <c r="Y2127" s="14">
        <v>46135</v>
      </c>
      <c r="Z2127" s="112"/>
      <c r="AA2127" s="191">
        <f>IF(RawDataGenPO[[#This Row],[Date Gen PO]]="","",RawDataGenPO[[#This Row],[Date recive bill]]-RawDataGenPO[[#This Row],[Date Gen PO]])</f>
        <v>17</v>
      </c>
      <c r="AB2127" s="192" t="str">
        <f>IF(RawDataGenPO[[#This Row],[GRN-PO date (Day)]]&gt;RawDataGenPO[[#This Row],[Lead time delivery (day)]],"over deliverry","Ontime")</f>
        <v>Ontime</v>
      </c>
      <c r="AC2127" s="195"/>
    </row>
    <row r="2128" spans="1:29" ht="14.25" x14ac:dyDescent="0.25">
      <c r="A2128" s="4">
        <f>ROW()-ROW(RawDataGenPO[[#Headers],[No.]])</f>
        <v>2127</v>
      </c>
      <c r="B2128" s="67" t="s">
        <v>18</v>
      </c>
      <c r="C2128" s="309"/>
      <c r="D2128" s="310"/>
      <c r="E2128" s="310"/>
      <c r="F2128" s="45">
        <v>46112</v>
      </c>
      <c r="G2128" s="4" t="s">
        <v>5076</v>
      </c>
      <c r="H2128" s="4" t="s">
        <v>5077</v>
      </c>
      <c r="I2128" s="155">
        <v>46118</v>
      </c>
      <c r="J2128" s="66"/>
      <c r="K2128" s="153">
        <v>120</v>
      </c>
      <c r="L2128" s="4" t="s">
        <v>193</v>
      </c>
      <c r="M2128" s="35" t="s">
        <v>128</v>
      </c>
      <c r="N2128" s="35" t="s">
        <v>37</v>
      </c>
      <c r="O2128" s="3">
        <v>3</v>
      </c>
      <c r="P2128" s="39" t="s">
        <v>5080</v>
      </c>
      <c r="Q2128" s="40">
        <v>1</v>
      </c>
      <c r="R2128" s="4" t="s">
        <v>481</v>
      </c>
      <c r="S2128" s="41">
        <f>RawDataGenPO[[#This Row],[Total price]]/RawDataGenPO[[#This Row],[Qty'']]</f>
        <v>2000</v>
      </c>
      <c r="T2128" s="46">
        <v>2000</v>
      </c>
      <c r="U2128" s="16"/>
      <c r="V2128" s="35" t="s">
        <v>830</v>
      </c>
      <c r="W2128" s="146" t="s">
        <v>9</v>
      </c>
      <c r="X2128" s="4" t="s">
        <v>5191</v>
      </c>
      <c r="Y2128" s="14">
        <v>46135</v>
      </c>
      <c r="Z2128" s="112"/>
      <c r="AA2128" s="191">
        <f>IF(RawDataGenPO[[#This Row],[Date Gen PO]]="","",RawDataGenPO[[#This Row],[Date recive bill]]-RawDataGenPO[[#This Row],[Date Gen PO]])</f>
        <v>17</v>
      </c>
      <c r="AB2128" s="192" t="str">
        <f>IF(RawDataGenPO[[#This Row],[GRN-PO date (Day)]]&gt;RawDataGenPO[[#This Row],[Lead time delivery (day)]],"over deliverry","Ontime")</f>
        <v>Ontime</v>
      </c>
      <c r="AC2128" s="195"/>
    </row>
    <row r="2129" spans="1:29" ht="14.25" x14ac:dyDescent="0.25">
      <c r="A2129" s="4">
        <f>ROW()-ROW(RawDataGenPO[[#Headers],[No.]])</f>
        <v>2128</v>
      </c>
      <c r="B2129" s="67" t="s">
        <v>18</v>
      </c>
      <c r="C2129" s="309"/>
      <c r="D2129" s="310"/>
      <c r="E2129" s="310"/>
      <c r="F2129" s="45">
        <v>46112</v>
      </c>
      <c r="G2129" s="4" t="s">
        <v>5076</v>
      </c>
      <c r="H2129" s="4" t="s">
        <v>5077</v>
      </c>
      <c r="I2129" s="155">
        <v>46118</v>
      </c>
      <c r="J2129" s="66"/>
      <c r="K2129" s="153">
        <v>120</v>
      </c>
      <c r="L2129" s="4" t="s">
        <v>193</v>
      </c>
      <c r="M2129" s="35" t="s">
        <v>128</v>
      </c>
      <c r="N2129" s="35" t="s">
        <v>37</v>
      </c>
      <c r="O2129" s="3">
        <v>4</v>
      </c>
      <c r="P2129" s="39" t="s">
        <v>4435</v>
      </c>
      <c r="Q2129" s="40">
        <v>1</v>
      </c>
      <c r="R2129" s="4" t="s">
        <v>481</v>
      </c>
      <c r="S2129" s="41">
        <f>RawDataGenPO[[#This Row],[Total price]]/RawDataGenPO[[#This Row],[Qty'']]</f>
        <v>12000</v>
      </c>
      <c r="T2129" s="46">
        <v>12000</v>
      </c>
      <c r="U2129" s="16"/>
      <c r="V2129" s="35" t="s">
        <v>830</v>
      </c>
      <c r="W2129" s="146" t="s">
        <v>9</v>
      </c>
      <c r="X2129" s="4" t="s">
        <v>5191</v>
      </c>
      <c r="Y2129" s="14">
        <v>46135</v>
      </c>
      <c r="Z2129" s="112"/>
      <c r="AA2129" s="191">
        <f>IF(RawDataGenPO[[#This Row],[Date Gen PO]]="","",RawDataGenPO[[#This Row],[Date recive bill]]-RawDataGenPO[[#This Row],[Date Gen PO]])</f>
        <v>17</v>
      </c>
      <c r="AB2129" s="192" t="str">
        <f>IF(RawDataGenPO[[#This Row],[GRN-PO date (Day)]]&gt;RawDataGenPO[[#This Row],[Lead time delivery (day)]],"over deliverry","Ontime")</f>
        <v>Ontime</v>
      </c>
      <c r="AC2129" s="195"/>
    </row>
    <row r="2130" spans="1:29" ht="14.25" x14ac:dyDescent="0.25">
      <c r="A2130" s="4">
        <f>ROW()-ROW(RawDataGenPO[[#Headers],[No.]])</f>
        <v>2129</v>
      </c>
      <c r="B2130" s="67" t="s">
        <v>18</v>
      </c>
      <c r="C2130" s="309"/>
      <c r="D2130" s="310"/>
      <c r="E2130" s="310"/>
      <c r="F2130" s="45">
        <v>46112</v>
      </c>
      <c r="G2130" s="4" t="s">
        <v>5081</v>
      </c>
      <c r="H2130" s="4" t="s">
        <v>5082</v>
      </c>
      <c r="I2130" s="155">
        <v>46118</v>
      </c>
      <c r="J2130" s="66"/>
      <c r="K2130" s="153">
        <v>30</v>
      </c>
      <c r="L2130" s="4" t="s">
        <v>193</v>
      </c>
      <c r="M2130" s="35" t="s">
        <v>47</v>
      </c>
      <c r="N2130" s="35" t="s">
        <v>47</v>
      </c>
      <c r="O2130" s="3">
        <v>1</v>
      </c>
      <c r="P2130" s="39" t="s">
        <v>5083</v>
      </c>
      <c r="Q2130" s="40">
        <v>1</v>
      </c>
      <c r="R2130" s="4" t="s">
        <v>481</v>
      </c>
      <c r="S2130" s="41">
        <f>RawDataGenPO[[#This Row],[Total price]]/RawDataGenPO[[#This Row],[Qty'']]</f>
        <v>2650</v>
      </c>
      <c r="T2130" s="46">
        <v>2650</v>
      </c>
      <c r="U2130" s="16"/>
      <c r="V2130" s="35" t="s">
        <v>205</v>
      </c>
      <c r="W2130" s="146" t="s">
        <v>9</v>
      </c>
      <c r="X2130" s="4" t="s">
        <v>5099</v>
      </c>
      <c r="Y2130" s="14">
        <v>46123</v>
      </c>
      <c r="Z2130" s="112"/>
      <c r="AA2130" s="191">
        <f>IF(RawDataGenPO[[#This Row],[Date Gen PO]]="","",RawDataGenPO[[#This Row],[Date recive bill]]-RawDataGenPO[[#This Row],[Date Gen PO]])</f>
        <v>5</v>
      </c>
      <c r="AB2130" s="192" t="str">
        <f>IF(RawDataGenPO[[#This Row],[GRN-PO date (Day)]]&gt;RawDataGenPO[[#This Row],[Lead time delivery (day)]],"over deliverry","Ontime")</f>
        <v>Ontime</v>
      </c>
      <c r="AC2130" s="195"/>
    </row>
    <row r="2131" spans="1:29" ht="14.25" x14ac:dyDescent="0.25">
      <c r="A2131" s="4">
        <f>ROW()-ROW(RawDataGenPO[[#Headers],[No.]])</f>
        <v>2130</v>
      </c>
      <c r="B2131" s="67" t="s">
        <v>18</v>
      </c>
      <c r="C2131" s="309"/>
      <c r="D2131" s="310"/>
      <c r="E2131" s="310"/>
      <c r="F2131" s="45">
        <v>46112</v>
      </c>
      <c r="G2131" s="4" t="s">
        <v>5081</v>
      </c>
      <c r="H2131" s="4" t="s">
        <v>5082</v>
      </c>
      <c r="I2131" s="155">
        <v>46118</v>
      </c>
      <c r="J2131" s="66"/>
      <c r="K2131" s="153">
        <v>30</v>
      </c>
      <c r="L2131" s="4" t="s">
        <v>193</v>
      </c>
      <c r="M2131" s="35" t="s">
        <v>47</v>
      </c>
      <c r="N2131" s="35" t="s">
        <v>47</v>
      </c>
      <c r="O2131" s="3">
        <v>2</v>
      </c>
      <c r="P2131" s="39" t="s">
        <v>2884</v>
      </c>
      <c r="Q2131" s="40">
        <v>1</v>
      </c>
      <c r="R2131" s="4" t="s">
        <v>481</v>
      </c>
      <c r="S2131" s="41">
        <f>RawDataGenPO[[#This Row],[Total price]]/RawDataGenPO[[#This Row],[Qty'']]</f>
        <v>1500</v>
      </c>
      <c r="T2131" s="46">
        <v>1500</v>
      </c>
      <c r="U2131" s="16"/>
      <c r="V2131" s="35" t="s">
        <v>205</v>
      </c>
      <c r="W2131" s="146" t="s">
        <v>9</v>
      </c>
      <c r="X2131" s="4" t="s">
        <v>5099</v>
      </c>
      <c r="Y2131" s="14">
        <v>46123</v>
      </c>
      <c r="Z2131" s="112"/>
      <c r="AA2131" s="191">
        <f>IF(RawDataGenPO[[#This Row],[Date Gen PO]]="","",RawDataGenPO[[#This Row],[Date recive bill]]-RawDataGenPO[[#This Row],[Date Gen PO]])</f>
        <v>5</v>
      </c>
      <c r="AB2131" s="192" t="str">
        <f>IF(RawDataGenPO[[#This Row],[GRN-PO date (Day)]]&gt;RawDataGenPO[[#This Row],[Lead time delivery (day)]],"over deliverry","Ontime")</f>
        <v>Ontime</v>
      </c>
      <c r="AC2131" s="195"/>
    </row>
    <row r="2132" spans="1:29" ht="14.25" x14ac:dyDescent="0.25">
      <c r="A2132" s="4">
        <f>ROW()-ROW(RawDataGenPO[[#Headers],[No.]])</f>
        <v>2131</v>
      </c>
      <c r="B2132" s="67" t="s">
        <v>18</v>
      </c>
      <c r="C2132" s="309"/>
      <c r="D2132" s="310"/>
      <c r="E2132" s="310"/>
      <c r="F2132" s="45">
        <v>46112</v>
      </c>
      <c r="G2132" s="4" t="s">
        <v>5081</v>
      </c>
      <c r="H2132" s="4" t="s">
        <v>5082</v>
      </c>
      <c r="I2132" s="155">
        <v>46118</v>
      </c>
      <c r="J2132" s="66"/>
      <c r="K2132" s="153">
        <v>30</v>
      </c>
      <c r="L2132" s="4" t="s">
        <v>193</v>
      </c>
      <c r="M2132" s="35" t="s">
        <v>47</v>
      </c>
      <c r="N2132" s="35" t="s">
        <v>47</v>
      </c>
      <c r="O2132" s="3">
        <v>3</v>
      </c>
      <c r="P2132" s="39" t="s">
        <v>2885</v>
      </c>
      <c r="Q2132" s="40">
        <v>1</v>
      </c>
      <c r="R2132" s="4" t="s">
        <v>481</v>
      </c>
      <c r="S2132" s="41">
        <f>RawDataGenPO[[#This Row],[Total price]]/RawDataGenPO[[#This Row],[Qty'']]</f>
        <v>9000</v>
      </c>
      <c r="T2132" s="46">
        <v>9000</v>
      </c>
      <c r="U2132" s="16"/>
      <c r="V2132" s="35" t="s">
        <v>205</v>
      </c>
      <c r="W2132" s="146" t="s">
        <v>9</v>
      </c>
      <c r="X2132" s="4" t="s">
        <v>5099</v>
      </c>
      <c r="Y2132" s="14">
        <v>46123</v>
      </c>
      <c r="Z2132" s="112"/>
      <c r="AA2132" s="191">
        <f>IF(RawDataGenPO[[#This Row],[Date Gen PO]]="","",RawDataGenPO[[#This Row],[Date recive bill]]-RawDataGenPO[[#This Row],[Date Gen PO]])</f>
        <v>5</v>
      </c>
      <c r="AB2132" s="192" t="str">
        <f>IF(RawDataGenPO[[#This Row],[GRN-PO date (Day)]]&gt;RawDataGenPO[[#This Row],[Lead time delivery (day)]],"over deliverry","Ontime")</f>
        <v>Ontime</v>
      </c>
      <c r="AC2132" s="195"/>
    </row>
    <row r="2133" spans="1:29" ht="14.25" x14ac:dyDescent="0.25">
      <c r="A2133" s="4">
        <f>ROW()-ROW(RawDataGenPO[[#Headers],[No.]])</f>
        <v>2132</v>
      </c>
      <c r="B2133" s="67" t="s">
        <v>18</v>
      </c>
      <c r="C2133" s="309"/>
      <c r="D2133" s="310"/>
      <c r="E2133" s="310"/>
      <c r="F2133" s="45">
        <v>46112</v>
      </c>
      <c r="G2133" s="4" t="s">
        <v>5081</v>
      </c>
      <c r="H2133" s="4" t="s">
        <v>5082</v>
      </c>
      <c r="I2133" s="155">
        <v>46118</v>
      </c>
      <c r="J2133" s="66"/>
      <c r="K2133" s="153">
        <v>30</v>
      </c>
      <c r="L2133" s="4" t="s">
        <v>193</v>
      </c>
      <c r="M2133" s="35" t="s">
        <v>47</v>
      </c>
      <c r="N2133" s="35" t="s">
        <v>47</v>
      </c>
      <c r="O2133" s="3">
        <v>4</v>
      </c>
      <c r="P2133" s="39" t="s">
        <v>2886</v>
      </c>
      <c r="Q2133" s="40">
        <v>1</v>
      </c>
      <c r="R2133" s="4" t="s">
        <v>481</v>
      </c>
      <c r="S2133" s="41">
        <f>RawDataGenPO[[#This Row],[Total price]]/RawDataGenPO[[#This Row],[Qty'']]</f>
        <v>5250</v>
      </c>
      <c r="T2133" s="46">
        <v>5250</v>
      </c>
      <c r="U2133" s="16"/>
      <c r="V2133" s="35" t="s">
        <v>205</v>
      </c>
      <c r="W2133" s="146" t="s">
        <v>9</v>
      </c>
      <c r="X2133" s="4" t="s">
        <v>5099</v>
      </c>
      <c r="Y2133" s="14">
        <v>46123</v>
      </c>
      <c r="Z2133" s="112"/>
      <c r="AA2133" s="191">
        <f>IF(RawDataGenPO[[#This Row],[Date Gen PO]]="","",RawDataGenPO[[#This Row],[Date recive bill]]-RawDataGenPO[[#This Row],[Date Gen PO]])</f>
        <v>5</v>
      </c>
      <c r="AB2133" s="192" t="str">
        <f>IF(RawDataGenPO[[#This Row],[GRN-PO date (Day)]]&gt;RawDataGenPO[[#This Row],[Lead time delivery (day)]],"over deliverry","Ontime")</f>
        <v>Ontime</v>
      </c>
      <c r="AC2133" s="195"/>
    </row>
    <row r="2134" spans="1:29" ht="14.25" x14ac:dyDescent="0.25">
      <c r="A2134" s="4">
        <f>ROW()-ROW(RawDataGenPO[[#Headers],[No.]])</f>
        <v>2133</v>
      </c>
      <c r="B2134" s="67" t="s">
        <v>18</v>
      </c>
      <c r="C2134" s="309"/>
      <c r="D2134" s="310"/>
      <c r="E2134" s="310"/>
      <c r="F2134" s="45">
        <v>46114</v>
      </c>
      <c r="G2134" s="4" t="s">
        <v>5088</v>
      </c>
      <c r="H2134" s="4" t="s">
        <v>5154</v>
      </c>
      <c r="I2134" s="155"/>
      <c r="J2134" s="66"/>
      <c r="K2134" s="153"/>
      <c r="L2134" s="4" t="s">
        <v>1273</v>
      </c>
      <c r="M2134" s="35" t="s">
        <v>26</v>
      </c>
      <c r="N2134" s="35" t="s">
        <v>26</v>
      </c>
      <c r="O2134" s="3">
        <v>1</v>
      </c>
      <c r="P2134" s="39" t="s">
        <v>5090</v>
      </c>
      <c r="Q2134" s="40">
        <v>1</v>
      </c>
      <c r="R2134" s="4" t="s">
        <v>481</v>
      </c>
      <c r="S2134" s="41">
        <f>RawDataGenPO[[#This Row],[Total price]]/RawDataGenPO[[#This Row],[Qty'']]</f>
        <v>1590</v>
      </c>
      <c r="T2134" s="46">
        <v>1590</v>
      </c>
      <c r="U2134" s="16"/>
      <c r="V2134" s="35" t="s">
        <v>1497</v>
      </c>
      <c r="W2134" s="146" t="s">
        <v>10</v>
      </c>
      <c r="Z2134" s="112"/>
      <c r="AA2134" s="191" t="str">
        <f>IF(RawDataGenPO[[#This Row],[Date Gen PO]]="","",RawDataGenPO[[#This Row],[Date recive bill]]-RawDataGenPO[[#This Row],[Date Gen PO]])</f>
        <v/>
      </c>
      <c r="AB2134" s="192" t="str">
        <f>IF(RawDataGenPO[[#This Row],[GRN-PO date (Day)]]&gt;RawDataGenPO[[#This Row],[Lead time delivery (day)]],"over deliverry","Ontime")</f>
        <v>Ontime</v>
      </c>
      <c r="AC2134" s="195"/>
    </row>
    <row r="2135" spans="1:29" ht="14.25" x14ac:dyDescent="0.25">
      <c r="A2135" s="4">
        <f>ROW()-ROW(RawDataGenPO[[#Headers],[No.]])</f>
        <v>2134</v>
      </c>
      <c r="B2135" s="67" t="s">
        <v>18</v>
      </c>
      <c r="C2135" s="309"/>
      <c r="D2135" s="310"/>
      <c r="E2135" s="310"/>
      <c r="F2135" s="45">
        <v>46115</v>
      </c>
      <c r="G2135" s="4" t="s">
        <v>5089</v>
      </c>
      <c r="H2135" s="4" t="s">
        <v>5101</v>
      </c>
      <c r="I2135" s="155">
        <v>46121</v>
      </c>
      <c r="J2135" s="66"/>
      <c r="K2135" s="153">
        <v>30</v>
      </c>
      <c r="L2135" s="4" t="s">
        <v>1273</v>
      </c>
      <c r="M2135" s="35" t="s">
        <v>26</v>
      </c>
      <c r="N2135" s="35" t="s">
        <v>26</v>
      </c>
      <c r="O2135" s="3">
        <v>2</v>
      </c>
      <c r="P2135" s="39" t="s">
        <v>5091</v>
      </c>
      <c r="Q2135" s="40">
        <v>1</v>
      </c>
      <c r="R2135" s="4" t="s">
        <v>481</v>
      </c>
      <c r="S2135" s="41">
        <f>RawDataGenPO[[#This Row],[Total price]]/RawDataGenPO[[#This Row],[Qty'']]</f>
        <v>3560</v>
      </c>
      <c r="T2135" s="46">
        <v>3560</v>
      </c>
      <c r="U2135" s="16"/>
      <c r="V2135" s="35" t="s">
        <v>1497</v>
      </c>
      <c r="W2135" s="146" t="s">
        <v>9</v>
      </c>
      <c r="X2135" s="4" t="s">
        <v>5102</v>
      </c>
      <c r="Y2135" s="14">
        <v>46123</v>
      </c>
      <c r="Z2135" s="112"/>
      <c r="AA2135" s="191">
        <f>IF(RawDataGenPO[[#This Row],[Date Gen PO]]="","",RawDataGenPO[[#This Row],[Date recive bill]]-RawDataGenPO[[#This Row],[Date Gen PO]])</f>
        <v>2</v>
      </c>
      <c r="AB2135" s="192" t="str">
        <f>IF(RawDataGenPO[[#This Row],[GRN-PO date (Day)]]&gt;RawDataGenPO[[#This Row],[Lead time delivery (day)]],"over deliverry","Ontime")</f>
        <v>Ontime</v>
      </c>
      <c r="AC2135" s="195"/>
    </row>
    <row r="2136" spans="1:29" ht="14.25" x14ac:dyDescent="0.25">
      <c r="A2136" s="4">
        <f>ROW()-ROW(RawDataGenPO[[#Headers],[No.]])</f>
        <v>2135</v>
      </c>
      <c r="B2136" s="67" t="s">
        <v>18</v>
      </c>
      <c r="C2136" s="309"/>
      <c r="D2136" s="310"/>
      <c r="E2136" s="310"/>
      <c r="F2136" s="45">
        <v>46119</v>
      </c>
      <c r="G2136" s="4" t="s">
        <v>5103</v>
      </c>
      <c r="H2136" s="4" t="s">
        <v>5104</v>
      </c>
      <c r="I2136" s="155">
        <v>46121</v>
      </c>
      <c r="J2136" s="66"/>
      <c r="K2136" s="153">
        <v>120</v>
      </c>
      <c r="L2136" s="4" t="s">
        <v>193</v>
      </c>
      <c r="M2136" s="35" t="s">
        <v>128</v>
      </c>
      <c r="N2136" s="35" t="s">
        <v>72</v>
      </c>
      <c r="O2136" s="3">
        <v>1</v>
      </c>
      <c r="P2136" s="39" t="s">
        <v>5105</v>
      </c>
      <c r="Q2136" s="40">
        <v>2.5</v>
      </c>
      <c r="R2136" s="4" t="s">
        <v>221</v>
      </c>
      <c r="S2136" s="41">
        <f>RawDataGenPO[[#This Row],[Total price]]/RawDataGenPO[[#This Row],[Qty'']]</f>
        <v>9380</v>
      </c>
      <c r="T2136" s="46">
        <v>23450</v>
      </c>
      <c r="U2136" s="16"/>
      <c r="V2136" s="35" t="s">
        <v>1033</v>
      </c>
      <c r="W2136" s="146" t="s">
        <v>10</v>
      </c>
      <c r="Z2136" s="112"/>
      <c r="AA2136" s="191">
        <f>IF(RawDataGenPO[[#This Row],[Date Gen PO]]="","",RawDataGenPO[[#This Row],[Date recive bill]]-RawDataGenPO[[#This Row],[Date Gen PO]])</f>
        <v>-46121</v>
      </c>
      <c r="AB2136" s="192" t="str">
        <f>IF(RawDataGenPO[[#This Row],[GRN-PO date (Day)]]&gt;RawDataGenPO[[#This Row],[Lead time delivery (day)]],"over deliverry","Ontime")</f>
        <v>Ontime</v>
      </c>
      <c r="AC2136" s="195"/>
    </row>
    <row r="2137" spans="1:29" ht="14.25" x14ac:dyDescent="0.25">
      <c r="A2137" s="4">
        <f>ROW()-ROW(RawDataGenPO[[#Headers],[No.]])</f>
        <v>2136</v>
      </c>
      <c r="B2137" s="67" t="s">
        <v>18</v>
      </c>
      <c r="C2137" s="309"/>
      <c r="D2137" s="310"/>
      <c r="E2137" s="310"/>
      <c r="F2137" s="45">
        <v>46119</v>
      </c>
      <c r="G2137" s="4" t="s">
        <v>5103</v>
      </c>
      <c r="H2137" s="4" t="s">
        <v>5104</v>
      </c>
      <c r="I2137" s="155">
        <v>46121</v>
      </c>
      <c r="J2137" s="66"/>
      <c r="K2137" s="153">
        <v>120</v>
      </c>
      <c r="L2137" s="4" t="s">
        <v>193</v>
      </c>
      <c r="M2137" s="35" t="s">
        <v>128</v>
      </c>
      <c r="N2137" s="35" t="s">
        <v>72</v>
      </c>
      <c r="O2137" s="3">
        <v>2</v>
      </c>
      <c r="P2137" s="39" t="s">
        <v>5106</v>
      </c>
      <c r="Q2137" s="40">
        <v>1</v>
      </c>
      <c r="R2137" s="4" t="s">
        <v>221</v>
      </c>
      <c r="S2137" s="41">
        <f>RawDataGenPO[[#This Row],[Total price]]/RawDataGenPO[[#This Row],[Qty'']]</f>
        <v>1440</v>
      </c>
      <c r="T2137" s="46">
        <v>1440</v>
      </c>
      <c r="U2137" s="16"/>
      <c r="V2137" s="35" t="s">
        <v>1033</v>
      </c>
      <c r="W2137" s="146" t="s">
        <v>10</v>
      </c>
      <c r="Z2137" s="112"/>
      <c r="AA2137" s="191">
        <f>IF(RawDataGenPO[[#This Row],[Date Gen PO]]="","",RawDataGenPO[[#This Row],[Date recive bill]]-RawDataGenPO[[#This Row],[Date Gen PO]])</f>
        <v>-46121</v>
      </c>
      <c r="AB2137" s="192" t="str">
        <f>IF(RawDataGenPO[[#This Row],[GRN-PO date (Day)]]&gt;RawDataGenPO[[#This Row],[Lead time delivery (day)]],"over deliverry","Ontime")</f>
        <v>Ontime</v>
      </c>
      <c r="AC2137" s="195"/>
    </row>
    <row r="2138" spans="1:29" ht="14.25" x14ac:dyDescent="0.25">
      <c r="A2138" s="4">
        <f>ROW()-ROW(RawDataGenPO[[#Headers],[No.]])</f>
        <v>2137</v>
      </c>
      <c r="B2138" s="67" t="s">
        <v>18</v>
      </c>
      <c r="C2138" s="309"/>
      <c r="D2138" s="310"/>
      <c r="E2138" s="310"/>
      <c r="F2138" s="45">
        <v>46119</v>
      </c>
      <c r="G2138" s="4" t="s">
        <v>5103</v>
      </c>
      <c r="H2138" s="4" t="s">
        <v>5104</v>
      </c>
      <c r="I2138" s="155">
        <v>46121</v>
      </c>
      <c r="J2138" s="66"/>
      <c r="K2138" s="153">
        <v>120</v>
      </c>
      <c r="L2138" s="4" t="s">
        <v>193</v>
      </c>
      <c r="M2138" s="35" t="s">
        <v>128</v>
      </c>
      <c r="N2138" s="35" t="s">
        <v>72</v>
      </c>
      <c r="O2138" s="3">
        <v>3</v>
      </c>
      <c r="P2138" s="39" t="s">
        <v>5107</v>
      </c>
      <c r="Q2138" s="40">
        <v>1</v>
      </c>
      <c r="R2138" s="4" t="s">
        <v>221</v>
      </c>
      <c r="S2138" s="41">
        <f>RawDataGenPO[[#This Row],[Total price]]/RawDataGenPO[[#This Row],[Qty'']]</f>
        <v>18858</v>
      </c>
      <c r="T2138" s="46">
        <v>18858</v>
      </c>
      <c r="U2138" s="16"/>
      <c r="V2138" s="35" t="s">
        <v>1033</v>
      </c>
      <c r="W2138" s="146" t="s">
        <v>10</v>
      </c>
      <c r="Z2138" s="112"/>
      <c r="AA2138" s="191">
        <f>IF(RawDataGenPO[[#This Row],[Date Gen PO]]="","",RawDataGenPO[[#This Row],[Date recive bill]]-RawDataGenPO[[#This Row],[Date Gen PO]])</f>
        <v>-46121</v>
      </c>
      <c r="AB2138" s="192" t="str">
        <f>IF(RawDataGenPO[[#This Row],[GRN-PO date (Day)]]&gt;RawDataGenPO[[#This Row],[Lead time delivery (day)]],"over deliverry","Ontime")</f>
        <v>Ontime</v>
      </c>
      <c r="AC2138" s="195"/>
    </row>
    <row r="2139" spans="1:29" ht="14.25" x14ac:dyDescent="0.25">
      <c r="A2139" s="4">
        <f>ROW()-ROW(RawDataGenPO[[#Headers],[No.]])</f>
        <v>2138</v>
      </c>
      <c r="B2139" s="67" t="s">
        <v>18</v>
      </c>
      <c r="C2139" s="309"/>
      <c r="D2139" s="310"/>
      <c r="E2139" s="310"/>
      <c r="F2139" s="45">
        <v>46119</v>
      </c>
      <c r="G2139" s="4" t="s">
        <v>5103</v>
      </c>
      <c r="H2139" s="4" t="s">
        <v>5104</v>
      </c>
      <c r="I2139" s="155">
        <v>46121</v>
      </c>
      <c r="J2139" s="66"/>
      <c r="K2139" s="153">
        <v>120</v>
      </c>
      <c r="L2139" s="4" t="s">
        <v>193</v>
      </c>
      <c r="M2139" s="35" t="s">
        <v>128</v>
      </c>
      <c r="N2139" s="35" t="s">
        <v>72</v>
      </c>
      <c r="O2139" s="3">
        <v>4</v>
      </c>
      <c r="P2139" s="39" t="s">
        <v>5108</v>
      </c>
      <c r="Q2139" s="40">
        <v>1</v>
      </c>
      <c r="R2139" s="4" t="s">
        <v>221</v>
      </c>
      <c r="S2139" s="41">
        <f>RawDataGenPO[[#This Row],[Total price]]/RawDataGenPO[[#This Row],[Qty'']]</f>
        <v>3220</v>
      </c>
      <c r="T2139" s="46">
        <v>3220</v>
      </c>
      <c r="U2139" s="16"/>
      <c r="V2139" s="35" t="s">
        <v>1033</v>
      </c>
      <c r="W2139" s="146" t="s">
        <v>10</v>
      </c>
      <c r="Z2139" s="112"/>
      <c r="AA2139" s="191">
        <f>IF(RawDataGenPO[[#This Row],[Date Gen PO]]="","",RawDataGenPO[[#This Row],[Date recive bill]]-RawDataGenPO[[#This Row],[Date Gen PO]])</f>
        <v>-46121</v>
      </c>
      <c r="AB2139" s="192" t="str">
        <f>IF(RawDataGenPO[[#This Row],[GRN-PO date (Day)]]&gt;RawDataGenPO[[#This Row],[Lead time delivery (day)]],"over deliverry","Ontime")</f>
        <v>Ontime</v>
      </c>
      <c r="AC2139" s="195"/>
    </row>
    <row r="2140" spans="1:29" ht="14.25" x14ac:dyDescent="0.25">
      <c r="A2140" s="4">
        <f>ROW()-ROW(RawDataGenPO[[#Headers],[No.]])</f>
        <v>2139</v>
      </c>
      <c r="B2140" s="67" t="s">
        <v>18</v>
      </c>
      <c r="C2140" s="309"/>
      <c r="D2140" s="310"/>
      <c r="E2140" s="310"/>
      <c r="F2140" s="45">
        <v>46119</v>
      </c>
      <c r="G2140" s="4" t="s">
        <v>5103</v>
      </c>
      <c r="H2140" s="4" t="s">
        <v>5104</v>
      </c>
      <c r="I2140" s="155">
        <v>46121</v>
      </c>
      <c r="J2140" s="66"/>
      <c r="K2140" s="153">
        <v>120</v>
      </c>
      <c r="L2140" s="4" t="s">
        <v>193</v>
      </c>
      <c r="M2140" s="35" t="s">
        <v>128</v>
      </c>
      <c r="N2140" s="35" t="s">
        <v>72</v>
      </c>
      <c r="O2140" s="3">
        <v>5</v>
      </c>
      <c r="P2140" s="39" t="s">
        <v>5109</v>
      </c>
      <c r="Q2140" s="40">
        <v>1</v>
      </c>
      <c r="R2140" s="4" t="s">
        <v>221</v>
      </c>
      <c r="S2140" s="41">
        <f>RawDataGenPO[[#This Row],[Total price]]/RawDataGenPO[[#This Row],[Qty'']]</f>
        <v>8960</v>
      </c>
      <c r="T2140" s="46">
        <v>8960</v>
      </c>
      <c r="U2140" s="16"/>
      <c r="V2140" s="35" t="s">
        <v>1033</v>
      </c>
      <c r="W2140" s="146" t="s">
        <v>10</v>
      </c>
      <c r="Z2140" s="112"/>
      <c r="AA2140" s="191">
        <f>IF(RawDataGenPO[[#This Row],[Date Gen PO]]="","",RawDataGenPO[[#This Row],[Date recive bill]]-RawDataGenPO[[#This Row],[Date Gen PO]])</f>
        <v>-46121</v>
      </c>
      <c r="AB2140" s="192" t="str">
        <f>IF(RawDataGenPO[[#This Row],[GRN-PO date (Day)]]&gt;RawDataGenPO[[#This Row],[Lead time delivery (day)]],"over deliverry","Ontime")</f>
        <v>Ontime</v>
      </c>
      <c r="AC2140" s="195"/>
    </row>
    <row r="2141" spans="1:29" ht="14.25" x14ac:dyDescent="0.25">
      <c r="A2141" s="4">
        <f>ROW()-ROW(RawDataGenPO[[#Headers],[No.]])</f>
        <v>2140</v>
      </c>
      <c r="B2141" s="67" t="s">
        <v>18</v>
      </c>
      <c r="C2141" s="309"/>
      <c r="D2141" s="310"/>
      <c r="E2141" s="310"/>
      <c r="F2141" s="45">
        <v>46119</v>
      </c>
      <c r="G2141" s="4" t="s">
        <v>5103</v>
      </c>
      <c r="H2141" s="4" t="s">
        <v>5104</v>
      </c>
      <c r="I2141" s="155">
        <v>46121</v>
      </c>
      <c r="J2141" s="66"/>
      <c r="K2141" s="153">
        <v>120</v>
      </c>
      <c r="L2141" s="4" t="s">
        <v>193</v>
      </c>
      <c r="M2141" s="35" t="s">
        <v>128</v>
      </c>
      <c r="N2141" s="35" t="s">
        <v>72</v>
      </c>
      <c r="O2141" s="3">
        <v>6</v>
      </c>
      <c r="P2141" s="39" t="s">
        <v>5110</v>
      </c>
      <c r="Q2141" s="40">
        <v>2</v>
      </c>
      <c r="R2141" s="4" t="s">
        <v>221</v>
      </c>
      <c r="S2141" s="41">
        <f>RawDataGenPO[[#This Row],[Total price]]/RawDataGenPO[[#This Row],[Qty'']]</f>
        <v>850</v>
      </c>
      <c r="T2141" s="46">
        <v>1700</v>
      </c>
      <c r="U2141" s="16"/>
      <c r="V2141" s="35" t="s">
        <v>1033</v>
      </c>
      <c r="W2141" s="146" t="s">
        <v>10</v>
      </c>
      <c r="Z2141" s="112"/>
      <c r="AA2141" s="191">
        <f>IF(RawDataGenPO[[#This Row],[Date Gen PO]]="","",RawDataGenPO[[#This Row],[Date recive bill]]-RawDataGenPO[[#This Row],[Date Gen PO]])</f>
        <v>-46121</v>
      </c>
      <c r="AB2141" s="192" t="str">
        <f>IF(RawDataGenPO[[#This Row],[GRN-PO date (Day)]]&gt;RawDataGenPO[[#This Row],[Lead time delivery (day)]],"over deliverry","Ontime")</f>
        <v>Ontime</v>
      </c>
      <c r="AC2141" s="195"/>
    </row>
    <row r="2142" spans="1:29" ht="14.25" x14ac:dyDescent="0.25">
      <c r="A2142" s="4">
        <f>ROW()-ROW(RawDataGenPO[[#Headers],[No.]])</f>
        <v>2141</v>
      </c>
      <c r="B2142" s="67" t="s">
        <v>18</v>
      </c>
      <c r="C2142" s="309"/>
      <c r="D2142" s="310"/>
      <c r="E2142" s="310"/>
      <c r="F2142" s="45">
        <v>46119</v>
      </c>
      <c r="G2142" s="4" t="s">
        <v>5103</v>
      </c>
      <c r="H2142" s="4" t="s">
        <v>5104</v>
      </c>
      <c r="I2142" s="155">
        <v>46121</v>
      </c>
      <c r="J2142" s="66"/>
      <c r="K2142" s="153">
        <v>120</v>
      </c>
      <c r="L2142" s="4" t="s">
        <v>193</v>
      </c>
      <c r="M2142" s="35" t="s">
        <v>128</v>
      </c>
      <c r="N2142" s="35" t="s">
        <v>72</v>
      </c>
      <c r="O2142" s="3">
        <v>7</v>
      </c>
      <c r="P2142" s="39" t="s">
        <v>5111</v>
      </c>
      <c r="Q2142" s="40">
        <v>1</v>
      </c>
      <c r="R2142" s="4" t="s">
        <v>221</v>
      </c>
      <c r="S2142" s="41">
        <f>RawDataGenPO[[#This Row],[Total price]]/RawDataGenPO[[#This Row],[Qty'']]</f>
        <v>1200</v>
      </c>
      <c r="T2142" s="46">
        <v>1200</v>
      </c>
      <c r="U2142" s="16"/>
      <c r="V2142" s="35" t="s">
        <v>1033</v>
      </c>
      <c r="W2142" s="146" t="s">
        <v>10</v>
      </c>
      <c r="Z2142" s="112"/>
      <c r="AA2142" s="191">
        <f>IF(RawDataGenPO[[#This Row],[Date Gen PO]]="","",RawDataGenPO[[#This Row],[Date recive bill]]-RawDataGenPO[[#This Row],[Date Gen PO]])</f>
        <v>-46121</v>
      </c>
      <c r="AB2142" s="192" t="str">
        <f>IF(RawDataGenPO[[#This Row],[GRN-PO date (Day)]]&gt;RawDataGenPO[[#This Row],[Lead time delivery (day)]],"over deliverry","Ontime")</f>
        <v>Ontime</v>
      </c>
      <c r="AC2142" s="195"/>
    </row>
    <row r="2143" spans="1:29" ht="14.25" x14ac:dyDescent="0.25">
      <c r="A2143" s="4">
        <f>ROW()-ROW(RawDataGenPO[[#Headers],[No.]])</f>
        <v>2142</v>
      </c>
      <c r="B2143" s="67" t="s">
        <v>18</v>
      </c>
      <c r="C2143" s="309"/>
      <c r="D2143" s="310"/>
      <c r="E2143" s="310"/>
      <c r="F2143" s="45">
        <v>46119</v>
      </c>
      <c r="G2143" s="4" t="s">
        <v>5103</v>
      </c>
      <c r="H2143" s="4" t="s">
        <v>5104</v>
      </c>
      <c r="I2143" s="155">
        <v>46121</v>
      </c>
      <c r="J2143" s="66"/>
      <c r="K2143" s="153">
        <v>120</v>
      </c>
      <c r="L2143" s="4" t="s">
        <v>193</v>
      </c>
      <c r="M2143" s="35" t="s">
        <v>128</v>
      </c>
      <c r="N2143" s="35" t="s">
        <v>72</v>
      </c>
      <c r="O2143" s="3">
        <v>8</v>
      </c>
      <c r="P2143" s="39" t="s">
        <v>5112</v>
      </c>
      <c r="Q2143" s="40">
        <v>1</v>
      </c>
      <c r="R2143" s="4" t="s">
        <v>221</v>
      </c>
      <c r="S2143" s="41">
        <f>RawDataGenPO[[#This Row],[Total price]]/RawDataGenPO[[#This Row],[Qty'']]</f>
        <v>1800</v>
      </c>
      <c r="T2143" s="46">
        <v>1800</v>
      </c>
      <c r="U2143" s="16"/>
      <c r="V2143" s="35" t="s">
        <v>1033</v>
      </c>
      <c r="W2143" s="146" t="s">
        <v>10</v>
      </c>
      <c r="Z2143" s="112"/>
      <c r="AA2143" s="191">
        <f>IF(RawDataGenPO[[#This Row],[Date Gen PO]]="","",RawDataGenPO[[#This Row],[Date recive bill]]-RawDataGenPO[[#This Row],[Date Gen PO]])</f>
        <v>-46121</v>
      </c>
      <c r="AB2143" s="192" t="str">
        <f>IF(RawDataGenPO[[#This Row],[GRN-PO date (Day)]]&gt;RawDataGenPO[[#This Row],[Lead time delivery (day)]],"over deliverry","Ontime")</f>
        <v>Ontime</v>
      </c>
      <c r="AC2143" s="195"/>
    </row>
    <row r="2144" spans="1:29" ht="14.25" x14ac:dyDescent="0.25">
      <c r="A2144" s="4">
        <f>ROW()-ROW(RawDataGenPO[[#Headers],[No.]])</f>
        <v>2143</v>
      </c>
      <c r="B2144" s="67" t="s">
        <v>18</v>
      </c>
      <c r="C2144" s="309"/>
      <c r="D2144" s="310"/>
      <c r="E2144" s="310"/>
      <c r="F2144" s="45">
        <v>46119</v>
      </c>
      <c r="G2144" s="4" t="s">
        <v>5103</v>
      </c>
      <c r="H2144" s="4" t="s">
        <v>5104</v>
      </c>
      <c r="I2144" s="155">
        <v>46121</v>
      </c>
      <c r="J2144" s="66"/>
      <c r="K2144" s="153">
        <v>120</v>
      </c>
      <c r="L2144" s="4" t="s">
        <v>193</v>
      </c>
      <c r="M2144" s="35" t="s">
        <v>128</v>
      </c>
      <c r="N2144" s="35" t="s">
        <v>72</v>
      </c>
      <c r="O2144" s="3">
        <v>9</v>
      </c>
      <c r="P2144" s="39" t="s">
        <v>5113</v>
      </c>
      <c r="Q2144" s="40">
        <v>1</v>
      </c>
      <c r="R2144" s="4" t="s">
        <v>481</v>
      </c>
      <c r="S2144" s="41">
        <f>RawDataGenPO[[#This Row],[Total price]]/RawDataGenPO[[#This Row],[Qty'']]</f>
        <v>9200</v>
      </c>
      <c r="T2144" s="46">
        <v>9200</v>
      </c>
      <c r="U2144" s="16"/>
      <c r="V2144" s="35" t="s">
        <v>1033</v>
      </c>
      <c r="W2144" s="146" t="s">
        <v>10</v>
      </c>
      <c r="Z2144" s="112"/>
      <c r="AA2144" s="191">
        <f>IF(RawDataGenPO[[#This Row],[Date Gen PO]]="","",RawDataGenPO[[#This Row],[Date recive bill]]-RawDataGenPO[[#This Row],[Date Gen PO]])</f>
        <v>-46121</v>
      </c>
      <c r="AB2144" s="192" t="str">
        <f>IF(RawDataGenPO[[#This Row],[GRN-PO date (Day)]]&gt;RawDataGenPO[[#This Row],[Lead time delivery (day)]],"over deliverry","Ontime")</f>
        <v>Ontime</v>
      </c>
      <c r="AC2144" s="195"/>
    </row>
    <row r="2145" spans="1:29" ht="85.5" x14ac:dyDescent="0.25">
      <c r="A2145" s="4">
        <f>ROW()-ROW(RawDataGenPO[[#Headers],[No.]])</f>
        <v>2144</v>
      </c>
      <c r="B2145" s="67" t="s">
        <v>18</v>
      </c>
      <c r="C2145" s="309"/>
      <c r="D2145" s="310"/>
      <c r="E2145" s="310"/>
      <c r="F2145" s="45">
        <v>46119</v>
      </c>
      <c r="G2145" s="4" t="s">
        <v>5114</v>
      </c>
      <c r="H2145" s="4" t="s">
        <v>5163</v>
      </c>
      <c r="I2145" s="155">
        <v>46132</v>
      </c>
      <c r="J2145" s="66"/>
      <c r="K2145" s="153">
        <v>120</v>
      </c>
      <c r="L2145" s="4" t="s">
        <v>489</v>
      </c>
      <c r="M2145" s="35" t="s">
        <v>128</v>
      </c>
      <c r="N2145" s="35" t="s">
        <v>36</v>
      </c>
      <c r="O2145" s="3">
        <v>1</v>
      </c>
      <c r="P2145" s="39" t="s">
        <v>5115</v>
      </c>
      <c r="Q2145" s="40">
        <v>1</v>
      </c>
      <c r="R2145" s="4" t="s">
        <v>481</v>
      </c>
      <c r="S2145" s="41">
        <f>RawDataGenPO[[#This Row],[Total price]]/RawDataGenPO[[#This Row],[Qty'']]</f>
        <v>12000</v>
      </c>
      <c r="T2145" s="46">
        <v>12000</v>
      </c>
      <c r="U2145" s="16"/>
      <c r="V2145" s="35" t="s">
        <v>5122</v>
      </c>
      <c r="W2145" s="146" t="s">
        <v>9</v>
      </c>
      <c r="X2145" s="4" t="s">
        <v>5307</v>
      </c>
      <c r="Y2145" s="14">
        <v>46154</v>
      </c>
      <c r="Z2145" s="112"/>
      <c r="AA2145" s="191">
        <f>IF(RawDataGenPO[[#This Row],[Date Gen PO]]="","",RawDataGenPO[[#This Row],[Date recive bill]]-RawDataGenPO[[#This Row],[Date Gen PO]])</f>
        <v>22</v>
      </c>
      <c r="AB2145" s="192" t="str">
        <f>IF(RawDataGenPO[[#This Row],[GRN-PO date (Day)]]&gt;RawDataGenPO[[#This Row],[Lead time delivery (day)]],"over deliverry","Ontime")</f>
        <v>Ontime</v>
      </c>
      <c r="AC2145" s="195"/>
    </row>
    <row r="2146" spans="1:29" ht="14.25" x14ac:dyDescent="0.25">
      <c r="A2146" s="4">
        <f>ROW()-ROW(RawDataGenPO[[#Headers],[No.]])</f>
        <v>2145</v>
      </c>
      <c r="B2146" s="67" t="s">
        <v>18</v>
      </c>
      <c r="C2146" s="309"/>
      <c r="D2146" s="310"/>
      <c r="E2146" s="310"/>
      <c r="F2146" s="45">
        <v>46119</v>
      </c>
      <c r="G2146" s="4" t="s">
        <v>5116</v>
      </c>
      <c r="H2146" s="4" t="s">
        <v>5117</v>
      </c>
      <c r="I2146" s="155">
        <v>46121</v>
      </c>
      <c r="J2146" s="66"/>
      <c r="K2146" s="153">
        <v>120</v>
      </c>
      <c r="L2146" s="4" t="s">
        <v>193</v>
      </c>
      <c r="M2146" s="35" t="s">
        <v>128</v>
      </c>
      <c r="N2146" s="35" t="s">
        <v>64</v>
      </c>
      <c r="O2146" s="3">
        <v>1</v>
      </c>
      <c r="P2146" s="39" t="s">
        <v>5118</v>
      </c>
      <c r="Q2146" s="40">
        <v>1</v>
      </c>
      <c r="R2146" s="4" t="s">
        <v>481</v>
      </c>
      <c r="S2146" s="41">
        <f>RawDataGenPO[[#This Row],[Total price]]/RawDataGenPO[[#This Row],[Qty'']]</f>
        <v>1800</v>
      </c>
      <c r="T2146" s="46">
        <v>1800</v>
      </c>
      <c r="U2146" s="16"/>
      <c r="V2146" s="35" t="s">
        <v>1687</v>
      </c>
      <c r="W2146" s="146" t="s">
        <v>9</v>
      </c>
      <c r="X2146" s="4" t="s">
        <v>5161</v>
      </c>
      <c r="Y2146" s="14">
        <v>46133</v>
      </c>
      <c r="Z2146" s="112"/>
      <c r="AA2146" s="191">
        <f>IF(RawDataGenPO[[#This Row],[Date Gen PO]]="","",RawDataGenPO[[#This Row],[Date recive bill]]-RawDataGenPO[[#This Row],[Date Gen PO]])</f>
        <v>12</v>
      </c>
      <c r="AB2146" s="192" t="str">
        <f>IF(RawDataGenPO[[#This Row],[GRN-PO date (Day)]]&gt;RawDataGenPO[[#This Row],[Lead time delivery (day)]],"over deliverry","Ontime")</f>
        <v>Ontime</v>
      </c>
      <c r="AC2146" s="195"/>
    </row>
    <row r="2147" spans="1:29" ht="14.25" x14ac:dyDescent="0.25">
      <c r="A2147" s="4">
        <f>ROW()-ROW(RawDataGenPO[[#Headers],[No.]])</f>
        <v>2146</v>
      </c>
      <c r="B2147" s="67" t="s">
        <v>18</v>
      </c>
      <c r="C2147" s="309"/>
      <c r="D2147" s="310"/>
      <c r="E2147" s="310"/>
      <c r="F2147" s="45">
        <v>46119</v>
      </c>
      <c r="G2147" s="4" t="s">
        <v>5119</v>
      </c>
      <c r="H2147" s="4" t="s">
        <v>5120</v>
      </c>
      <c r="I2147" s="155">
        <v>46121</v>
      </c>
      <c r="J2147" s="66"/>
      <c r="K2147" s="153">
        <v>120</v>
      </c>
      <c r="L2147" s="4" t="s">
        <v>193</v>
      </c>
      <c r="M2147" s="35" t="s">
        <v>128</v>
      </c>
      <c r="N2147" s="35" t="s">
        <v>71</v>
      </c>
      <c r="O2147" s="3">
        <v>1</v>
      </c>
      <c r="P2147" s="39" t="s">
        <v>5121</v>
      </c>
      <c r="Q2147" s="40">
        <v>1</v>
      </c>
      <c r="R2147" s="4" t="s">
        <v>481</v>
      </c>
      <c r="S2147" s="41">
        <f>RawDataGenPO[[#This Row],[Total price]]/RawDataGenPO[[#This Row],[Qty'']]</f>
        <v>6000</v>
      </c>
      <c r="T2147" s="46">
        <v>6000</v>
      </c>
      <c r="U2147" s="16"/>
      <c r="V2147" s="35" t="s">
        <v>5122</v>
      </c>
      <c r="W2147" s="146" t="s">
        <v>9</v>
      </c>
      <c r="X2147" s="4" t="s">
        <v>5159</v>
      </c>
      <c r="Y2147" s="14">
        <v>46133</v>
      </c>
      <c r="Z2147" s="112"/>
      <c r="AA2147" s="191">
        <f>IF(RawDataGenPO[[#This Row],[Date Gen PO]]="","",RawDataGenPO[[#This Row],[Date recive bill]]-RawDataGenPO[[#This Row],[Date Gen PO]])</f>
        <v>12</v>
      </c>
      <c r="AB2147" s="192" t="str">
        <f>IF(RawDataGenPO[[#This Row],[GRN-PO date (Day)]]&gt;RawDataGenPO[[#This Row],[Lead time delivery (day)]],"over deliverry","Ontime")</f>
        <v>Ontime</v>
      </c>
      <c r="AC2147" s="195"/>
    </row>
    <row r="2148" spans="1:29" ht="14.25" x14ac:dyDescent="0.25">
      <c r="A2148" s="4">
        <f>ROW()-ROW(RawDataGenPO[[#Headers],[No.]])</f>
        <v>2147</v>
      </c>
      <c r="B2148" s="67" t="s">
        <v>18</v>
      </c>
      <c r="C2148" s="309"/>
      <c r="D2148" s="310"/>
      <c r="E2148" s="310"/>
      <c r="F2148" s="45">
        <v>46119</v>
      </c>
      <c r="G2148" s="4" t="s">
        <v>5123</v>
      </c>
      <c r="H2148" s="4" t="s">
        <v>5124</v>
      </c>
      <c r="I2148" s="155">
        <v>46121</v>
      </c>
      <c r="J2148" s="66"/>
      <c r="K2148" s="153">
        <v>120</v>
      </c>
      <c r="L2148" s="4" t="s">
        <v>193</v>
      </c>
      <c r="M2148" s="35" t="s">
        <v>128</v>
      </c>
      <c r="N2148" s="35" t="s">
        <v>38</v>
      </c>
      <c r="O2148" s="3">
        <v>1</v>
      </c>
      <c r="P2148" s="39" t="s">
        <v>5125</v>
      </c>
      <c r="Q2148" s="40">
        <v>1</v>
      </c>
      <c r="R2148" s="4" t="s">
        <v>221</v>
      </c>
      <c r="S2148" s="41">
        <f>RawDataGenPO[[#This Row],[Total price]]/RawDataGenPO[[#This Row],[Qty'']]</f>
        <v>20900</v>
      </c>
      <c r="T2148" s="46">
        <v>20900</v>
      </c>
      <c r="U2148" s="16"/>
      <c r="V2148" s="35" t="s">
        <v>416</v>
      </c>
      <c r="W2148" s="146" t="s">
        <v>9</v>
      </c>
      <c r="X2148" s="4" t="s">
        <v>5193</v>
      </c>
      <c r="Y2148" s="14">
        <v>46136</v>
      </c>
      <c r="Z2148" s="112"/>
      <c r="AA2148" s="191">
        <f>IF(RawDataGenPO[[#This Row],[Date Gen PO]]="","",RawDataGenPO[[#This Row],[Date recive bill]]-RawDataGenPO[[#This Row],[Date Gen PO]])</f>
        <v>15</v>
      </c>
      <c r="AB2148" s="192" t="str">
        <f>IF(RawDataGenPO[[#This Row],[GRN-PO date (Day)]]&gt;RawDataGenPO[[#This Row],[Lead time delivery (day)]],"over deliverry","Ontime")</f>
        <v>Ontime</v>
      </c>
      <c r="AC2148" s="195"/>
    </row>
    <row r="2149" spans="1:29" ht="14.25" x14ac:dyDescent="0.25">
      <c r="A2149" s="4">
        <f>ROW()-ROW(RawDataGenPO[[#Headers],[No.]])</f>
        <v>2148</v>
      </c>
      <c r="B2149" s="67" t="s">
        <v>18</v>
      </c>
      <c r="C2149" s="309"/>
      <c r="D2149" s="310"/>
      <c r="E2149" s="310"/>
      <c r="F2149" s="45">
        <v>46119</v>
      </c>
      <c r="G2149" s="4" t="s">
        <v>5123</v>
      </c>
      <c r="H2149" s="4" t="s">
        <v>5124</v>
      </c>
      <c r="I2149" s="155">
        <v>46121</v>
      </c>
      <c r="J2149" s="66"/>
      <c r="K2149" s="153">
        <v>120</v>
      </c>
      <c r="L2149" s="4" t="s">
        <v>193</v>
      </c>
      <c r="M2149" s="35" t="s">
        <v>128</v>
      </c>
      <c r="N2149" s="35" t="s">
        <v>38</v>
      </c>
      <c r="O2149" s="3">
        <v>2</v>
      </c>
      <c r="P2149" s="39" t="s">
        <v>5126</v>
      </c>
      <c r="Q2149" s="40">
        <v>4</v>
      </c>
      <c r="R2149" s="4" t="s">
        <v>221</v>
      </c>
      <c r="S2149" s="41">
        <f>RawDataGenPO[[#This Row],[Total price]]/RawDataGenPO[[#This Row],[Qty'']]</f>
        <v>6000</v>
      </c>
      <c r="T2149" s="46">
        <v>24000</v>
      </c>
      <c r="U2149" s="16"/>
      <c r="V2149" s="35" t="s">
        <v>416</v>
      </c>
      <c r="W2149" s="146" t="s">
        <v>9</v>
      </c>
      <c r="X2149" s="4" t="s">
        <v>5193</v>
      </c>
      <c r="Y2149" s="14">
        <v>46136</v>
      </c>
      <c r="Z2149" s="112"/>
      <c r="AA2149" s="191">
        <f>IF(RawDataGenPO[[#This Row],[Date Gen PO]]="","",RawDataGenPO[[#This Row],[Date recive bill]]-RawDataGenPO[[#This Row],[Date Gen PO]])</f>
        <v>15</v>
      </c>
      <c r="AB2149" s="192" t="str">
        <f>IF(RawDataGenPO[[#This Row],[GRN-PO date (Day)]]&gt;RawDataGenPO[[#This Row],[Lead time delivery (day)]],"over deliverry","Ontime")</f>
        <v>Ontime</v>
      </c>
      <c r="AC2149" s="195"/>
    </row>
    <row r="2150" spans="1:29" ht="14.25" x14ac:dyDescent="0.25">
      <c r="A2150" s="4">
        <f>ROW()-ROW(RawDataGenPO[[#Headers],[No.]])</f>
        <v>2149</v>
      </c>
      <c r="B2150" s="67" t="s">
        <v>18</v>
      </c>
      <c r="C2150" s="309"/>
      <c r="D2150" s="310"/>
      <c r="E2150" s="310"/>
      <c r="F2150" s="45">
        <v>46119</v>
      </c>
      <c r="G2150" s="4" t="s">
        <v>5123</v>
      </c>
      <c r="H2150" s="4" t="s">
        <v>5124</v>
      </c>
      <c r="I2150" s="155">
        <v>46121</v>
      </c>
      <c r="J2150" s="66"/>
      <c r="K2150" s="153">
        <v>120</v>
      </c>
      <c r="L2150" s="4" t="s">
        <v>193</v>
      </c>
      <c r="M2150" s="35" t="s">
        <v>128</v>
      </c>
      <c r="N2150" s="35" t="s">
        <v>38</v>
      </c>
      <c r="O2150" s="3">
        <v>3</v>
      </c>
      <c r="P2150" s="39" t="s">
        <v>5127</v>
      </c>
      <c r="Q2150" s="40">
        <v>1</v>
      </c>
      <c r="R2150" s="4" t="s">
        <v>221</v>
      </c>
      <c r="S2150" s="41">
        <f>RawDataGenPO[[#This Row],[Total price]]/RawDataGenPO[[#This Row],[Qty'']]</f>
        <v>50250</v>
      </c>
      <c r="T2150" s="46">
        <v>50250</v>
      </c>
      <c r="U2150" s="16"/>
      <c r="V2150" s="35" t="s">
        <v>416</v>
      </c>
      <c r="W2150" s="146" t="s">
        <v>9</v>
      </c>
      <c r="X2150" s="4" t="s">
        <v>5193</v>
      </c>
      <c r="Y2150" s="14">
        <v>46136</v>
      </c>
      <c r="Z2150" s="112"/>
      <c r="AA2150" s="191">
        <f>IF(RawDataGenPO[[#This Row],[Date Gen PO]]="","",RawDataGenPO[[#This Row],[Date recive bill]]-RawDataGenPO[[#This Row],[Date Gen PO]])</f>
        <v>15</v>
      </c>
      <c r="AB2150" s="192" t="str">
        <f>IF(RawDataGenPO[[#This Row],[GRN-PO date (Day)]]&gt;RawDataGenPO[[#This Row],[Lead time delivery (day)]],"over deliverry","Ontime")</f>
        <v>Ontime</v>
      </c>
      <c r="AC2150" s="195"/>
    </row>
    <row r="2151" spans="1:29" ht="14.25" x14ac:dyDescent="0.25">
      <c r="A2151" s="4">
        <f>ROW()-ROW(RawDataGenPO[[#Headers],[No.]])</f>
        <v>2150</v>
      </c>
      <c r="B2151" s="67" t="s">
        <v>18</v>
      </c>
      <c r="C2151" s="309"/>
      <c r="D2151" s="310"/>
      <c r="E2151" s="310"/>
      <c r="F2151" s="45">
        <v>46119</v>
      </c>
      <c r="G2151" s="4" t="s">
        <v>5123</v>
      </c>
      <c r="H2151" s="4" t="s">
        <v>5124</v>
      </c>
      <c r="I2151" s="155">
        <v>46121</v>
      </c>
      <c r="J2151" s="66"/>
      <c r="K2151" s="153">
        <v>120</v>
      </c>
      <c r="L2151" s="4" t="s">
        <v>193</v>
      </c>
      <c r="M2151" s="35" t="s">
        <v>128</v>
      </c>
      <c r="N2151" s="35" t="s">
        <v>38</v>
      </c>
      <c r="O2151" s="3">
        <v>4</v>
      </c>
      <c r="P2151" s="39" t="s">
        <v>5128</v>
      </c>
      <c r="Q2151" s="40">
        <v>1</v>
      </c>
      <c r="R2151" s="4" t="s">
        <v>221</v>
      </c>
      <c r="S2151" s="41">
        <f>RawDataGenPO[[#This Row],[Total price]]/RawDataGenPO[[#This Row],[Qty'']]</f>
        <v>24800</v>
      </c>
      <c r="T2151" s="46">
        <v>24800</v>
      </c>
      <c r="U2151" s="16"/>
      <c r="V2151" s="35" t="s">
        <v>416</v>
      </c>
      <c r="W2151" s="146" t="s">
        <v>9</v>
      </c>
      <c r="X2151" s="4" t="s">
        <v>5193</v>
      </c>
      <c r="Y2151" s="14">
        <v>46136</v>
      </c>
      <c r="Z2151" s="112"/>
      <c r="AA2151" s="191">
        <f>IF(RawDataGenPO[[#This Row],[Date Gen PO]]="","",RawDataGenPO[[#This Row],[Date recive bill]]-RawDataGenPO[[#This Row],[Date Gen PO]])</f>
        <v>15</v>
      </c>
      <c r="AB2151" s="192" t="str">
        <f>IF(RawDataGenPO[[#This Row],[GRN-PO date (Day)]]&gt;RawDataGenPO[[#This Row],[Lead time delivery (day)]],"over deliverry","Ontime")</f>
        <v>Ontime</v>
      </c>
      <c r="AC2151" s="195"/>
    </row>
    <row r="2152" spans="1:29" ht="14.25" x14ac:dyDescent="0.25">
      <c r="A2152" s="4">
        <f>ROW()-ROW(RawDataGenPO[[#Headers],[No.]])</f>
        <v>2151</v>
      </c>
      <c r="B2152" s="67" t="s">
        <v>18</v>
      </c>
      <c r="C2152" s="309"/>
      <c r="D2152" s="310"/>
      <c r="E2152" s="310"/>
      <c r="F2152" s="45">
        <v>46119</v>
      </c>
      <c r="G2152" s="4" t="s">
        <v>5123</v>
      </c>
      <c r="H2152" s="4" t="s">
        <v>5124</v>
      </c>
      <c r="I2152" s="155">
        <v>46121</v>
      </c>
      <c r="J2152" s="66"/>
      <c r="K2152" s="153">
        <v>120</v>
      </c>
      <c r="L2152" s="4" t="s">
        <v>193</v>
      </c>
      <c r="M2152" s="35" t="s">
        <v>128</v>
      </c>
      <c r="N2152" s="35" t="s">
        <v>38</v>
      </c>
      <c r="O2152" s="3">
        <v>5</v>
      </c>
      <c r="P2152" s="39" t="s">
        <v>5129</v>
      </c>
      <c r="Q2152" s="40">
        <v>1</v>
      </c>
      <c r="R2152" s="4" t="s">
        <v>221</v>
      </c>
      <c r="S2152" s="41">
        <f>RawDataGenPO[[#This Row],[Total price]]/RawDataGenPO[[#This Row],[Qty'']]</f>
        <v>3300</v>
      </c>
      <c r="T2152" s="46">
        <v>3300</v>
      </c>
      <c r="U2152" s="16"/>
      <c r="V2152" s="35" t="s">
        <v>416</v>
      </c>
      <c r="W2152" s="146" t="s">
        <v>9</v>
      </c>
      <c r="X2152" s="4" t="s">
        <v>5193</v>
      </c>
      <c r="Y2152" s="14">
        <v>46136</v>
      </c>
      <c r="Z2152" s="112"/>
      <c r="AA2152" s="191">
        <f>IF(RawDataGenPO[[#This Row],[Date Gen PO]]="","",RawDataGenPO[[#This Row],[Date recive bill]]-RawDataGenPO[[#This Row],[Date Gen PO]])</f>
        <v>15</v>
      </c>
      <c r="AB2152" s="192" t="str">
        <f>IF(RawDataGenPO[[#This Row],[GRN-PO date (Day)]]&gt;RawDataGenPO[[#This Row],[Lead time delivery (day)]],"over deliverry","Ontime")</f>
        <v>Ontime</v>
      </c>
      <c r="AC2152" s="195"/>
    </row>
    <row r="2153" spans="1:29" ht="14.25" x14ac:dyDescent="0.25">
      <c r="A2153" s="4">
        <f>ROW()-ROW(RawDataGenPO[[#Headers],[No.]])</f>
        <v>2152</v>
      </c>
      <c r="B2153" s="67" t="s">
        <v>18</v>
      </c>
      <c r="C2153" s="309"/>
      <c r="D2153" s="310"/>
      <c r="E2153" s="310"/>
      <c r="F2153" s="45">
        <v>46119</v>
      </c>
      <c r="G2153" s="4" t="s">
        <v>5123</v>
      </c>
      <c r="H2153" s="4" t="s">
        <v>5124</v>
      </c>
      <c r="I2153" s="155">
        <v>46121</v>
      </c>
      <c r="J2153" s="66"/>
      <c r="K2153" s="153">
        <v>120</v>
      </c>
      <c r="L2153" s="4" t="s">
        <v>193</v>
      </c>
      <c r="M2153" s="35" t="s">
        <v>128</v>
      </c>
      <c r="N2153" s="35" t="s">
        <v>38</v>
      </c>
      <c r="O2153" s="3">
        <v>6</v>
      </c>
      <c r="P2153" s="39" t="s">
        <v>5130</v>
      </c>
      <c r="Q2153" s="40">
        <v>1</v>
      </c>
      <c r="R2153" s="4" t="s">
        <v>221</v>
      </c>
      <c r="S2153" s="41">
        <f>RawDataGenPO[[#This Row],[Total price]]/RawDataGenPO[[#This Row],[Qty'']]</f>
        <v>7500</v>
      </c>
      <c r="T2153" s="46">
        <v>7500</v>
      </c>
      <c r="U2153" s="16"/>
      <c r="V2153" s="35" t="s">
        <v>416</v>
      </c>
      <c r="W2153" s="146" t="s">
        <v>9</v>
      </c>
      <c r="X2153" s="4" t="s">
        <v>5193</v>
      </c>
      <c r="Y2153" s="14">
        <v>46136</v>
      </c>
      <c r="Z2153" s="112"/>
      <c r="AA2153" s="191">
        <f>IF(RawDataGenPO[[#This Row],[Date Gen PO]]="","",RawDataGenPO[[#This Row],[Date recive bill]]-RawDataGenPO[[#This Row],[Date Gen PO]])</f>
        <v>15</v>
      </c>
      <c r="AB2153" s="192" t="str">
        <f>IF(RawDataGenPO[[#This Row],[GRN-PO date (Day)]]&gt;RawDataGenPO[[#This Row],[Lead time delivery (day)]],"over deliverry","Ontime")</f>
        <v>Ontime</v>
      </c>
      <c r="AC2153" s="195"/>
    </row>
    <row r="2154" spans="1:29" ht="14.25" x14ac:dyDescent="0.25">
      <c r="A2154" s="4">
        <f>ROW()-ROW(RawDataGenPO[[#Headers],[No.]])</f>
        <v>2153</v>
      </c>
      <c r="B2154" s="67" t="s">
        <v>18</v>
      </c>
      <c r="C2154" s="309"/>
      <c r="D2154" s="310"/>
      <c r="E2154" s="310"/>
      <c r="F2154" s="45">
        <v>46119</v>
      </c>
      <c r="G2154" s="4" t="s">
        <v>5123</v>
      </c>
      <c r="H2154" s="4" t="s">
        <v>5124</v>
      </c>
      <c r="I2154" s="155">
        <v>46121</v>
      </c>
      <c r="J2154" s="66"/>
      <c r="K2154" s="153">
        <v>120</v>
      </c>
      <c r="L2154" s="4" t="s">
        <v>193</v>
      </c>
      <c r="M2154" s="35" t="s">
        <v>128</v>
      </c>
      <c r="N2154" s="35" t="s">
        <v>38</v>
      </c>
      <c r="O2154" s="3">
        <v>7</v>
      </c>
      <c r="P2154" s="39" t="s">
        <v>5131</v>
      </c>
      <c r="Q2154" s="40">
        <v>1</v>
      </c>
      <c r="R2154" s="4" t="s">
        <v>221</v>
      </c>
      <c r="S2154" s="41">
        <f>RawDataGenPO[[#This Row],[Total price]]/RawDataGenPO[[#This Row],[Qty'']]</f>
        <v>2000</v>
      </c>
      <c r="T2154" s="46">
        <v>2000</v>
      </c>
      <c r="U2154" s="16"/>
      <c r="V2154" s="35" t="s">
        <v>416</v>
      </c>
      <c r="W2154" s="146" t="s">
        <v>9</v>
      </c>
      <c r="X2154" s="4" t="s">
        <v>5193</v>
      </c>
      <c r="Y2154" s="14">
        <v>46136</v>
      </c>
      <c r="Z2154" s="112"/>
      <c r="AA2154" s="191">
        <f>IF(RawDataGenPO[[#This Row],[Date Gen PO]]="","",RawDataGenPO[[#This Row],[Date recive bill]]-RawDataGenPO[[#This Row],[Date Gen PO]])</f>
        <v>15</v>
      </c>
      <c r="AB2154" s="192" t="str">
        <f>IF(RawDataGenPO[[#This Row],[GRN-PO date (Day)]]&gt;RawDataGenPO[[#This Row],[Lead time delivery (day)]],"over deliverry","Ontime")</f>
        <v>Ontime</v>
      </c>
      <c r="AC2154" s="195"/>
    </row>
    <row r="2155" spans="1:29" ht="14.25" x14ac:dyDescent="0.25">
      <c r="A2155" s="4">
        <f>ROW()-ROW(RawDataGenPO[[#Headers],[No.]])</f>
        <v>2154</v>
      </c>
      <c r="B2155" s="67" t="s">
        <v>18</v>
      </c>
      <c r="C2155" s="309"/>
      <c r="D2155" s="310"/>
      <c r="E2155" s="310"/>
      <c r="F2155" s="45">
        <v>46119</v>
      </c>
      <c r="G2155" s="4" t="s">
        <v>5132</v>
      </c>
      <c r="H2155" s="4" t="s">
        <v>5133</v>
      </c>
      <c r="I2155" s="155">
        <v>46121</v>
      </c>
      <c r="J2155" s="66"/>
      <c r="K2155" s="153">
        <v>120</v>
      </c>
      <c r="L2155" s="4" t="s">
        <v>2296</v>
      </c>
      <c r="M2155" s="35" t="s">
        <v>187</v>
      </c>
      <c r="N2155" s="35" t="s">
        <v>28</v>
      </c>
      <c r="O2155" s="3">
        <v>1</v>
      </c>
      <c r="P2155" s="39" t="s">
        <v>2069</v>
      </c>
      <c r="Q2155" s="40">
        <v>4</v>
      </c>
      <c r="R2155" s="4" t="s">
        <v>5134</v>
      </c>
      <c r="S2155" s="41">
        <f>RawDataGenPO[[#This Row],[Total price]]/RawDataGenPO[[#This Row],[Qty'']]</f>
        <v>800</v>
      </c>
      <c r="T2155" s="46">
        <v>3200</v>
      </c>
      <c r="U2155" s="16"/>
      <c r="V2155" s="35" t="s">
        <v>2071</v>
      </c>
      <c r="W2155" s="146" t="s">
        <v>9</v>
      </c>
      <c r="X2155" s="4" t="s">
        <v>5158</v>
      </c>
      <c r="Y2155" s="14">
        <v>46133</v>
      </c>
      <c r="Z2155" s="112"/>
      <c r="AA2155" s="191">
        <f>IF(RawDataGenPO[[#This Row],[Date Gen PO]]="","",RawDataGenPO[[#This Row],[Date recive bill]]-RawDataGenPO[[#This Row],[Date Gen PO]])</f>
        <v>12</v>
      </c>
      <c r="AB2155" s="192" t="str">
        <f>IF(RawDataGenPO[[#This Row],[GRN-PO date (Day)]]&gt;RawDataGenPO[[#This Row],[Lead time delivery (day)]],"over deliverry","Ontime")</f>
        <v>Ontime</v>
      </c>
      <c r="AC2155" s="195"/>
    </row>
    <row r="2156" spans="1:29" ht="14.25" x14ac:dyDescent="0.25">
      <c r="A2156" s="4">
        <f>ROW()-ROW(RawDataGenPO[[#Headers],[No.]])</f>
        <v>2155</v>
      </c>
      <c r="B2156" s="67" t="s">
        <v>18</v>
      </c>
      <c r="C2156" s="309"/>
      <c r="D2156" s="310"/>
      <c r="E2156" s="310"/>
      <c r="F2156" s="45">
        <v>46120</v>
      </c>
      <c r="G2156" s="4" t="s">
        <v>5135</v>
      </c>
      <c r="H2156" s="4" t="s">
        <v>5164</v>
      </c>
      <c r="I2156" s="155">
        <v>46135</v>
      </c>
      <c r="J2156" s="66"/>
      <c r="K2156" s="153">
        <v>120</v>
      </c>
      <c r="L2156" s="4" t="s">
        <v>1601</v>
      </c>
      <c r="M2156" s="35" t="s">
        <v>187</v>
      </c>
      <c r="N2156" s="35" t="s">
        <v>28</v>
      </c>
      <c r="O2156" s="3">
        <v>1</v>
      </c>
      <c r="P2156" s="39" t="s">
        <v>1602</v>
      </c>
      <c r="Q2156" s="40">
        <v>20</v>
      </c>
      <c r="R2156" s="4" t="s">
        <v>221</v>
      </c>
      <c r="S2156" s="41">
        <f>RawDataGenPO[[#This Row],[Total price]]/RawDataGenPO[[#This Row],[Qty'']]</f>
        <v>160</v>
      </c>
      <c r="T2156" s="46">
        <v>3200</v>
      </c>
      <c r="U2156" s="16"/>
      <c r="V2156" s="35" t="s">
        <v>358</v>
      </c>
      <c r="W2156" s="146" t="s">
        <v>9</v>
      </c>
      <c r="X2156" s="4" t="s">
        <v>5308</v>
      </c>
      <c r="Y2156" s="14">
        <v>46155</v>
      </c>
      <c r="Z2156" s="112"/>
      <c r="AA2156" s="191">
        <f>IF(RawDataGenPO[[#This Row],[Date Gen PO]]="","",RawDataGenPO[[#This Row],[Date recive bill]]-RawDataGenPO[[#This Row],[Date Gen PO]])</f>
        <v>20</v>
      </c>
      <c r="AB2156" s="192" t="str">
        <f>IF(RawDataGenPO[[#This Row],[GRN-PO date (Day)]]&gt;RawDataGenPO[[#This Row],[Lead time delivery (day)]],"over deliverry","Ontime")</f>
        <v>Ontime</v>
      </c>
      <c r="AC2156" s="195"/>
    </row>
    <row r="2157" spans="1:29" ht="14.25" x14ac:dyDescent="0.25">
      <c r="A2157" s="4">
        <f>ROW()-ROW(RawDataGenPO[[#Headers],[No.]])</f>
        <v>2156</v>
      </c>
      <c r="B2157" s="67" t="s">
        <v>18</v>
      </c>
      <c r="C2157" s="309"/>
      <c r="D2157" s="310"/>
      <c r="E2157" s="310"/>
      <c r="F2157" s="45">
        <v>46120</v>
      </c>
      <c r="G2157" s="4" t="s">
        <v>5136</v>
      </c>
      <c r="H2157" s="4" t="s">
        <v>5253</v>
      </c>
      <c r="I2157" s="155">
        <v>46139</v>
      </c>
      <c r="J2157" s="66"/>
      <c r="K2157" s="153">
        <v>30</v>
      </c>
      <c r="L2157" s="4" t="s">
        <v>145</v>
      </c>
      <c r="M2157" s="35" t="s">
        <v>187</v>
      </c>
      <c r="N2157" s="35" t="s">
        <v>28</v>
      </c>
      <c r="O2157" s="3">
        <v>1</v>
      </c>
      <c r="P2157" s="39" t="s">
        <v>5137</v>
      </c>
      <c r="Q2157" s="40">
        <v>50</v>
      </c>
      <c r="R2157" s="4" t="s">
        <v>1586</v>
      </c>
      <c r="S2157" s="41">
        <f>RawDataGenPO[[#This Row],[Total price]]/RawDataGenPO[[#This Row],[Qty'']]</f>
        <v>166.6</v>
      </c>
      <c r="T2157" s="46">
        <v>8330</v>
      </c>
      <c r="U2157" s="16"/>
      <c r="V2157" s="35" t="s">
        <v>5254</v>
      </c>
      <c r="W2157" s="146" t="s">
        <v>9</v>
      </c>
      <c r="X2157" s="4" t="s">
        <v>5255</v>
      </c>
      <c r="Y2157" s="14">
        <v>46147</v>
      </c>
      <c r="Z2157" s="112"/>
      <c r="AA2157" s="191">
        <f>IF(RawDataGenPO[[#This Row],[Date Gen PO]]="","",RawDataGenPO[[#This Row],[Date recive bill]]-RawDataGenPO[[#This Row],[Date Gen PO]])</f>
        <v>8</v>
      </c>
      <c r="AB2157" s="192" t="str">
        <f>IF(RawDataGenPO[[#This Row],[GRN-PO date (Day)]]&gt;RawDataGenPO[[#This Row],[Lead time delivery (day)]],"over deliverry","Ontime")</f>
        <v>Ontime</v>
      </c>
      <c r="AC2157" s="195"/>
    </row>
    <row r="2158" spans="1:29" ht="14.25" x14ac:dyDescent="0.25">
      <c r="A2158" s="4">
        <f>ROW()-ROW(RawDataGenPO[[#Headers],[No.]])</f>
        <v>2157</v>
      </c>
      <c r="B2158" s="67" t="s">
        <v>18</v>
      </c>
      <c r="C2158" s="309"/>
      <c r="D2158" s="310"/>
      <c r="E2158" s="310"/>
      <c r="F2158" s="45">
        <v>46121</v>
      </c>
      <c r="G2158" s="4" t="s">
        <v>5136</v>
      </c>
      <c r="H2158" s="4" t="s">
        <v>5253</v>
      </c>
      <c r="I2158" s="155">
        <v>46139</v>
      </c>
      <c r="J2158" s="66"/>
      <c r="K2158" s="153">
        <v>30</v>
      </c>
      <c r="L2158" s="4" t="s">
        <v>145</v>
      </c>
      <c r="M2158" s="35" t="s">
        <v>187</v>
      </c>
      <c r="N2158" s="35" t="s">
        <v>28</v>
      </c>
      <c r="O2158" s="3">
        <v>2</v>
      </c>
      <c r="P2158" s="39" t="s">
        <v>475</v>
      </c>
      <c r="Q2158" s="40">
        <v>1</v>
      </c>
      <c r="R2158" s="4" t="s">
        <v>481</v>
      </c>
      <c r="S2158" s="41">
        <f>RawDataGenPO[[#This Row],[Total price]]/RawDataGenPO[[#This Row],[Qty'']]</f>
        <v>122.5</v>
      </c>
      <c r="T2158" s="46">
        <v>122.5</v>
      </c>
      <c r="U2158" s="16"/>
      <c r="V2158" s="35" t="s">
        <v>5254</v>
      </c>
      <c r="W2158" s="146" t="s">
        <v>9</v>
      </c>
      <c r="X2158" s="4" t="s">
        <v>5255</v>
      </c>
      <c r="Y2158" s="14">
        <v>46147</v>
      </c>
      <c r="Z2158" s="112"/>
      <c r="AA2158" s="191">
        <f>IF(RawDataGenPO[[#This Row],[Date Gen PO]]="","",RawDataGenPO[[#This Row],[Date recive bill]]-RawDataGenPO[[#This Row],[Date Gen PO]])</f>
        <v>8</v>
      </c>
      <c r="AB2158" s="192" t="str">
        <f>IF(RawDataGenPO[[#This Row],[GRN-PO date (Day)]]&gt;RawDataGenPO[[#This Row],[Lead time delivery (day)]],"over deliverry","Ontime")</f>
        <v>Ontime</v>
      </c>
      <c r="AC2158" s="195"/>
    </row>
    <row r="2159" spans="1:29" ht="14.25" x14ac:dyDescent="0.25">
      <c r="A2159" s="4">
        <f>ROW()-ROW(RawDataGenPO[[#Headers],[No.]])</f>
        <v>2158</v>
      </c>
      <c r="B2159" s="67" t="s">
        <v>18</v>
      </c>
      <c r="C2159" s="309"/>
      <c r="D2159" s="310"/>
      <c r="E2159" s="310"/>
      <c r="F2159" s="45">
        <v>46121</v>
      </c>
      <c r="G2159" s="4" t="s">
        <v>5138</v>
      </c>
      <c r="H2159" s="4" t="s">
        <v>5165</v>
      </c>
      <c r="I2159" s="155">
        <v>46134</v>
      </c>
      <c r="J2159" s="66"/>
      <c r="K2159" s="153">
        <v>60</v>
      </c>
      <c r="L2159" s="4" t="s">
        <v>145</v>
      </c>
      <c r="M2159" s="35" t="s">
        <v>187</v>
      </c>
      <c r="N2159" s="35" t="s">
        <v>28</v>
      </c>
      <c r="O2159" s="3">
        <v>1</v>
      </c>
      <c r="P2159" s="39" t="s">
        <v>5139</v>
      </c>
      <c r="Q2159" s="40">
        <v>20</v>
      </c>
      <c r="R2159" s="4" t="s">
        <v>221</v>
      </c>
      <c r="S2159" s="41">
        <f>RawDataGenPO[[#This Row],[Total price]]/RawDataGenPO[[#This Row],[Qty'']]</f>
        <v>1330</v>
      </c>
      <c r="T2159" s="46">
        <v>26600</v>
      </c>
      <c r="U2159" s="16"/>
      <c r="V2159" s="35" t="s">
        <v>422</v>
      </c>
      <c r="W2159" s="146" t="s">
        <v>9</v>
      </c>
      <c r="X2159" s="4" t="s">
        <v>5246</v>
      </c>
      <c r="Y2159" s="14">
        <v>46146</v>
      </c>
      <c r="Z2159" s="112"/>
      <c r="AA2159" s="191">
        <f>IF(RawDataGenPO[[#This Row],[Date Gen PO]]="","",RawDataGenPO[[#This Row],[Date recive bill]]-RawDataGenPO[[#This Row],[Date Gen PO]])</f>
        <v>12</v>
      </c>
      <c r="AB2159" s="192" t="str">
        <f>IF(RawDataGenPO[[#This Row],[GRN-PO date (Day)]]&gt;RawDataGenPO[[#This Row],[Lead time delivery (day)]],"over deliverry","Ontime")</f>
        <v>Ontime</v>
      </c>
      <c r="AC2159" s="195"/>
    </row>
    <row r="2160" spans="1:29" ht="42.75" x14ac:dyDescent="0.25">
      <c r="A2160" s="4">
        <f>ROW()-ROW(RawDataGenPO[[#Headers],[No.]])</f>
        <v>2159</v>
      </c>
      <c r="B2160" s="67" t="s">
        <v>18</v>
      </c>
      <c r="C2160" s="309"/>
      <c r="D2160" s="310"/>
      <c r="E2160" s="310"/>
      <c r="F2160" s="45">
        <v>46121</v>
      </c>
      <c r="G2160" s="4" t="s">
        <v>5138</v>
      </c>
      <c r="H2160" s="4" t="s">
        <v>5165</v>
      </c>
      <c r="I2160" s="155">
        <v>46134</v>
      </c>
      <c r="J2160" s="66"/>
      <c r="K2160" s="153">
        <v>60</v>
      </c>
      <c r="L2160" s="4" t="s">
        <v>145</v>
      </c>
      <c r="M2160" s="35" t="s">
        <v>187</v>
      </c>
      <c r="N2160" s="35" t="s">
        <v>28</v>
      </c>
      <c r="O2160" s="3">
        <v>2</v>
      </c>
      <c r="P2160" s="39" t="s">
        <v>5140</v>
      </c>
      <c r="Q2160" s="40">
        <v>6</v>
      </c>
      <c r="R2160" s="4" t="s">
        <v>221</v>
      </c>
      <c r="S2160" s="41">
        <f>RawDataGenPO[[#This Row],[Total price]]/RawDataGenPO[[#This Row],[Qty'']]</f>
        <v>400</v>
      </c>
      <c r="T2160" s="46">
        <v>2400</v>
      </c>
      <c r="U2160" s="16"/>
      <c r="V2160" s="35" t="s">
        <v>422</v>
      </c>
      <c r="W2160" s="146" t="s">
        <v>9</v>
      </c>
      <c r="X2160" s="4" t="s">
        <v>5246</v>
      </c>
      <c r="Y2160" s="14">
        <v>46146</v>
      </c>
      <c r="Z2160" s="112"/>
      <c r="AA2160" s="191">
        <f>IF(RawDataGenPO[[#This Row],[Date Gen PO]]="","",RawDataGenPO[[#This Row],[Date recive bill]]-RawDataGenPO[[#This Row],[Date Gen PO]])</f>
        <v>12</v>
      </c>
      <c r="AB2160" s="192" t="str">
        <f>IF(RawDataGenPO[[#This Row],[GRN-PO date (Day)]]&gt;RawDataGenPO[[#This Row],[Lead time delivery (day)]],"over deliverry","Ontime")</f>
        <v>Ontime</v>
      </c>
      <c r="AC2160" s="195"/>
    </row>
    <row r="2161" spans="1:29" ht="99.75" x14ac:dyDescent="0.25">
      <c r="A2161" s="4">
        <f>ROW()-ROW(RawDataGenPO[[#Headers],[No.]])</f>
        <v>2160</v>
      </c>
      <c r="B2161" s="67" t="s">
        <v>18</v>
      </c>
      <c r="C2161" s="309"/>
      <c r="D2161" s="310"/>
      <c r="E2161" s="310"/>
      <c r="F2161" s="45">
        <v>46122</v>
      </c>
      <c r="G2161" s="4" t="s">
        <v>5141</v>
      </c>
      <c r="H2161" s="4" t="s">
        <v>5167</v>
      </c>
      <c r="I2161" s="155">
        <v>46134</v>
      </c>
      <c r="J2161" s="66"/>
      <c r="K2161" s="153">
        <v>120</v>
      </c>
      <c r="L2161" s="4" t="s">
        <v>489</v>
      </c>
      <c r="M2161" s="35" t="s">
        <v>128</v>
      </c>
      <c r="N2161" s="35" t="s">
        <v>36</v>
      </c>
      <c r="O2161" s="3">
        <v>1</v>
      </c>
      <c r="P2161" s="39" t="s">
        <v>5142</v>
      </c>
      <c r="Q2161" s="40">
        <v>1</v>
      </c>
      <c r="R2161" s="4" t="s">
        <v>481</v>
      </c>
      <c r="S2161" s="41">
        <f>RawDataGenPO[[#This Row],[Total price]]/RawDataGenPO[[#This Row],[Qty'']]</f>
        <v>16000</v>
      </c>
      <c r="T2161" s="46">
        <v>16000</v>
      </c>
      <c r="U2161" s="16"/>
      <c r="V2161" s="35" t="s">
        <v>5122</v>
      </c>
      <c r="W2161" s="146" t="s">
        <v>10</v>
      </c>
      <c r="Z2161" s="112"/>
      <c r="AA2161" s="191">
        <f>IF(RawDataGenPO[[#This Row],[Date Gen PO]]="","",RawDataGenPO[[#This Row],[Date recive bill]]-RawDataGenPO[[#This Row],[Date Gen PO]])</f>
        <v>-46134</v>
      </c>
      <c r="AB2161" s="192" t="str">
        <f>IF(RawDataGenPO[[#This Row],[GRN-PO date (Day)]]&gt;RawDataGenPO[[#This Row],[Lead time delivery (day)]],"over deliverry","Ontime")</f>
        <v>Ontime</v>
      </c>
      <c r="AC2161" s="195"/>
    </row>
    <row r="2162" spans="1:29" ht="14.25" x14ac:dyDescent="0.25">
      <c r="A2162" s="4">
        <f>ROW()-ROW(RawDataGenPO[[#Headers],[No.]])</f>
        <v>2161</v>
      </c>
      <c r="B2162" s="67" t="s">
        <v>18</v>
      </c>
      <c r="C2162" s="309"/>
      <c r="D2162" s="310"/>
      <c r="E2162" s="310"/>
      <c r="F2162" s="45">
        <v>46122</v>
      </c>
      <c r="G2162" s="4" t="s">
        <v>5143</v>
      </c>
      <c r="H2162" s="4" t="s">
        <v>5168</v>
      </c>
      <c r="I2162" s="155">
        <v>46134</v>
      </c>
      <c r="J2162" s="66"/>
      <c r="K2162" s="153">
        <v>120</v>
      </c>
      <c r="L2162" s="4" t="s">
        <v>489</v>
      </c>
      <c r="M2162" s="35" t="s">
        <v>128</v>
      </c>
      <c r="N2162" s="35" t="s">
        <v>36</v>
      </c>
      <c r="O2162" s="3">
        <v>1</v>
      </c>
      <c r="P2162" s="39" t="s">
        <v>5144</v>
      </c>
      <c r="Q2162" s="40">
        <v>1</v>
      </c>
      <c r="R2162" s="4" t="s">
        <v>481</v>
      </c>
      <c r="S2162" s="41">
        <f>RawDataGenPO[[#This Row],[Total price]]/RawDataGenPO[[#This Row],[Qty'']]</f>
        <v>3000</v>
      </c>
      <c r="T2162" s="46">
        <v>3000</v>
      </c>
      <c r="U2162" s="16"/>
      <c r="V2162" s="35" t="s">
        <v>416</v>
      </c>
      <c r="W2162" s="146" t="s">
        <v>9</v>
      </c>
      <c r="X2162" s="4" t="s">
        <v>5194</v>
      </c>
      <c r="Y2162" s="14">
        <v>46136</v>
      </c>
      <c r="Z2162" s="112"/>
      <c r="AA2162" s="191">
        <f>IF(RawDataGenPO[[#This Row],[Date Gen PO]]="","",RawDataGenPO[[#This Row],[Date recive bill]]-RawDataGenPO[[#This Row],[Date Gen PO]])</f>
        <v>2</v>
      </c>
      <c r="AB2162" s="192" t="str">
        <f>IF(RawDataGenPO[[#This Row],[GRN-PO date (Day)]]&gt;RawDataGenPO[[#This Row],[Lead time delivery (day)]],"over deliverry","Ontime")</f>
        <v>Ontime</v>
      </c>
      <c r="AC2162" s="195"/>
    </row>
    <row r="2163" spans="1:29" ht="14.25" x14ac:dyDescent="0.25">
      <c r="A2163" s="4">
        <f>ROW()-ROW(RawDataGenPO[[#Headers],[No.]])</f>
        <v>2162</v>
      </c>
      <c r="B2163" s="67" t="s">
        <v>18</v>
      </c>
      <c r="C2163" s="309"/>
      <c r="D2163" s="310"/>
      <c r="E2163" s="310"/>
      <c r="F2163" s="45">
        <v>46122</v>
      </c>
      <c r="G2163" s="4" t="s">
        <v>5143</v>
      </c>
      <c r="H2163" s="4" t="s">
        <v>5168</v>
      </c>
      <c r="I2163" s="155">
        <v>46134</v>
      </c>
      <c r="J2163" s="66"/>
      <c r="K2163" s="153">
        <v>120</v>
      </c>
      <c r="L2163" s="4" t="s">
        <v>489</v>
      </c>
      <c r="M2163" s="35" t="s">
        <v>128</v>
      </c>
      <c r="N2163" s="35" t="s">
        <v>36</v>
      </c>
      <c r="O2163" s="3">
        <v>2</v>
      </c>
      <c r="P2163" s="39" t="s">
        <v>5145</v>
      </c>
      <c r="Q2163" s="40">
        <v>1</v>
      </c>
      <c r="R2163" s="4" t="s">
        <v>481</v>
      </c>
      <c r="S2163" s="41">
        <f>RawDataGenPO[[#This Row],[Total price]]/RawDataGenPO[[#This Row],[Qty'']]</f>
        <v>1500</v>
      </c>
      <c r="T2163" s="46">
        <v>1500</v>
      </c>
      <c r="U2163" s="16"/>
      <c r="V2163" s="35" t="s">
        <v>416</v>
      </c>
      <c r="W2163" s="146" t="s">
        <v>9</v>
      </c>
      <c r="X2163" s="4" t="s">
        <v>5194</v>
      </c>
      <c r="Y2163" s="14">
        <v>46136</v>
      </c>
      <c r="Z2163" s="112"/>
      <c r="AA2163" s="191">
        <f>IF(RawDataGenPO[[#This Row],[Date Gen PO]]="","",RawDataGenPO[[#This Row],[Date recive bill]]-RawDataGenPO[[#This Row],[Date Gen PO]])</f>
        <v>2</v>
      </c>
      <c r="AB2163" s="192" t="str">
        <f>IF(RawDataGenPO[[#This Row],[GRN-PO date (Day)]]&gt;RawDataGenPO[[#This Row],[Lead time delivery (day)]],"over deliverry","Ontime")</f>
        <v>Ontime</v>
      </c>
      <c r="AC2163" s="195"/>
    </row>
    <row r="2164" spans="1:29" ht="14.25" x14ac:dyDescent="0.25">
      <c r="A2164" s="4">
        <f>ROW()-ROW(RawDataGenPO[[#Headers],[No.]])</f>
        <v>2163</v>
      </c>
      <c r="B2164" s="67" t="s">
        <v>18</v>
      </c>
      <c r="C2164" s="309"/>
      <c r="D2164" s="310"/>
      <c r="E2164" s="310"/>
      <c r="F2164" s="45">
        <v>46122</v>
      </c>
      <c r="G2164" s="4" t="s">
        <v>5143</v>
      </c>
      <c r="H2164" s="4" t="s">
        <v>5168</v>
      </c>
      <c r="I2164" s="155">
        <v>46134</v>
      </c>
      <c r="J2164" s="66"/>
      <c r="K2164" s="153">
        <v>120</v>
      </c>
      <c r="L2164" s="4" t="s">
        <v>489</v>
      </c>
      <c r="M2164" s="35" t="s">
        <v>128</v>
      </c>
      <c r="N2164" s="35" t="s">
        <v>36</v>
      </c>
      <c r="O2164" s="3">
        <v>3</v>
      </c>
      <c r="P2164" s="39" t="s">
        <v>5146</v>
      </c>
      <c r="Q2164" s="40">
        <v>1</v>
      </c>
      <c r="R2164" s="4" t="s">
        <v>481</v>
      </c>
      <c r="S2164" s="41">
        <f>RawDataGenPO[[#This Row],[Total price]]/RawDataGenPO[[#This Row],[Qty'']]</f>
        <v>1500</v>
      </c>
      <c r="T2164" s="46">
        <v>1500</v>
      </c>
      <c r="U2164" s="16"/>
      <c r="V2164" s="35" t="s">
        <v>416</v>
      </c>
      <c r="W2164" s="146" t="s">
        <v>9</v>
      </c>
      <c r="X2164" s="4" t="s">
        <v>5194</v>
      </c>
      <c r="Y2164" s="14">
        <v>46136</v>
      </c>
      <c r="Z2164" s="112"/>
      <c r="AA2164" s="191">
        <f>IF(RawDataGenPO[[#This Row],[Date Gen PO]]="","",RawDataGenPO[[#This Row],[Date recive bill]]-RawDataGenPO[[#This Row],[Date Gen PO]])</f>
        <v>2</v>
      </c>
      <c r="AB2164" s="192" t="str">
        <f>IF(RawDataGenPO[[#This Row],[GRN-PO date (Day)]]&gt;RawDataGenPO[[#This Row],[Lead time delivery (day)]],"over deliverry","Ontime")</f>
        <v>Ontime</v>
      </c>
      <c r="AC2164" s="195"/>
    </row>
    <row r="2165" spans="1:29" ht="14.25" x14ac:dyDescent="0.25">
      <c r="A2165" s="4">
        <f>ROW()-ROW(RawDataGenPO[[#Headers],[No.]])</f>
        <v>2164</v>
      </c>
      <c r="B2165" s="67" t="s">
        <v>18</v>
      </c>
      <c r="C2165" s="309"/>
      <c r="D2165" s="310"/>
      <c r="E2165" s="310"/>
      <c r="F2165" s="45">
        <v>46122</v>
      </c>
      <c r="G2165" s="4" t="s">
        <v>5143</v>
      </c>
      <c r="H2165" s="4" t="s">
        <v>5168</v>
      </c>
      <c r="I2165" s="155">
        <v>46134</v>
      </c>
      <c r="J2165" s="66"/>
      <c r="K2165" s="153">
        <v>120</v>
      </c>
      <c r="L2165" s="4" t="s">
        <v>489</v>
      </c>
      <c r="M2165" s="35" t="s">
        <v>128</v>
      </c>
      <c r="N2165" s="35" t="s">
        <v>36</v>
      </c>
      <c r="O2165" s="3">
        <v>4</v>
      </c>
      <c r="P2165" s="39" t="s">
        <v>5147</v>
      </c>
      <c r="Q2165" s="40">
        <v>1</v>
      </c>
      <c r="R2165" s="4" t="s">
        <v>481</v>
      </c>
      <c r="S2165" s="41">
        <f>RawDataGenPO[[#This Row],[Total price]]/RawDataGenPO[[#This Row],[Qty'']]</f>
        <v>2000</v>
      </c>
      <c r="T2165" s="46">
        <v>2000</v>
      </c>
      <c r="U2165" s="16"/>
      <c r="V2165" s="35" t="s">
        <v>416</v>
      </c>
      <c r="W2165" s="146" t="s">
        <v>9</v>
      </c>
      <c r="X2165" s="4" t="s">
        <v>5194</v>
      </c>
      <c r="Y2165" s="14">
        <v>46136</v>
      </c>
      <c r="Z2165" s="112"/>
      <c r="AA2165" s="191">
        <f>IF(RawDataGenPO[[#This Row],[Date Gen PO]]="","",RawDataGenPO[[#This Row],[Date recive bill]]-RawDataGenPO[[#This Row],[Date Gen PO]])</f>
        <v>2</v>
      </c>
      <c r="AB2165" s="192" t="str">
        <f>IF(RawDataGenPO[[#This Row],[GRN-PO date (Day)]]&gt;RawDataGenPO[[#This Row],[Lead time delivery (day)]],"over deliverry","Ontime")</f>
        <v>Ontime</v>
      </c>
      <c r="AC2165" s="195"/>
    </row>
    <row r="2166" spans="1:29" ht="14.25" x14ac:dyDescent="0.25">
      <c r="A2166" s="4">
        <f>ROW()-ROW(RawDataGenPO[[#Headers],[No.]])</f>
        <v>2165</v>
      </c>
      <c r="B2166" s="67" t="s">
        <v>18</v>
      </c>
      <c r="C2166" s="309"/>
      <c r="D2166" s="310"/>
      <c r="E2166" s="310"/>
      <c r="F2166" s="45">
        <v>46122</v>
      </c>
      <c r="G2166" s="4" t="s">
        <v>5143</v>
      </c>
      <c r="H2166" s="4" t="s">
        <v>5168</v>
      </c>
      <c r="I2166" s="155">
        <v>46134</v>
      </c>
      <c r="J2166" s="66"/>
      <c r="K2166" s="153">
        <v>120</v>
      </c>
      <c r="L2166" s="4" t="s">
        <v>489</v>
      </c>
      <c r="M2166" s="35" t="s">
        <v>128</v>
      </c>
      <c r="N2166" s="35" t="s">
        <v>36</v>
      </c>
      <c r="O2166" s="3">
        <v>5</v>
      </c>
      <c r="P2166" s="39" t="s">
        <v>5148</v>
      </c>
      <c r="Q2166" s="40">
        <v>1</v>
      </c>
      <c r="R2166" s="4" t="s">
        <v>481</v>
      </c>
      <c r="S2166" s="41">
        <f>RawDataGenPO[[#This Row],[Total price]]/RawDataGenPO[[#This Row],[Qty'']]</f>
        <v>1500</v>
      </c>
      <c r="T2166" s="46">
        <v>1500</v>
      </c>
      <c r="U2166" s="16"/>
      <c r="V2166" s="35" t="s">
        <v>416</v>
      </c>
      <c r="W2166" s="146" t="s">
        <v>9</v>
      </c>
      <c r="X2166" s="4" t="s">
        <v>5194</v>
      </c>
      <c r="Y2166" s="14">
        <v>46136</v>
      </c>
      <c r="Z2166" s="112"/>
      <c r="AA2166" s="191">
        <f>IF(RawDataGenPO[[#This Row],[Date Gen PO]]="","",RawDataGenPO[[#This Row],[Date recive bill]]-RawDataGenPO[[#This Row],[Date Gen PO]])</f>
        <v>2</v>
      </c>
      <c r="AB2166" s="192" t="str">
        <f>IF(RawDataGenPO[[#This Row],[GRN-PO date (Day)]]&gt;RawDataGenPO[[#This Row],[Lead time delivery (day)]],"over deliverry","Ontime")</f>
        <v>Ontime</v>
      </c>
      <c r="AC2166" s="195"/>
    </row>
    <row r="2167" spans="1:29" ht="14.25" x14ac:dyDescent="0.25">
      <c r="A2167" s="4">
        <f>ROW()-ROW(RawDataGenPO[[#Headers],[No.]])</f>
        <v>2166</v>
      </c>
      <c r="B2167" s="67" t="s">
        <v>18</v>
      </c>
      <c r="C2167" s="309"/>
      <c r="D2167" s="310"/>
      <c r="E2167" s="310"/>
      <c r="F2167" s="45">
        <v>46122</v>
      </c>
      <c r="G2167" s="4" t="s">
        <v>5149</v>
      </c>
      <c r="H2167" s="4" t="s">
        <v>5166</v>
      </c>
      <c r="I2167" s="155">
        <v>46135</v>
      </c>
      <c r="J2167" s="66"/>
      <c r="K2167" s="153">
        <v>500</v>
      </c>
      <c r="L2167" s="4" t="s">
        <v>145</v>
      </c>
      <c r="M2167" s="35" t="s">
        <v>187</v>
      </c>
      <c r="N2167" s="35" t="s">
        <v>28</v>
      </c>
      <c r="O2167" s="3">
        <v>1</v>
      </c>
      <c r="P2167" s="39" t="s">
        <v>1099</v>
      </c>
      <c r="Q2167" s="40">
        <v>1</v>
      </c>
      <c r="R2167" s="4" t="s">
        <v>2227</v>
      </c>
      <c r="S2167" s="41">
        <f>RawDataGenPO[[#This Row],[Total price]]/RawDataGenPO[[#This Row],[Qty'']]</f>
        <v>150</v>
      </c>
      <c r="T2167" s="46">
        <v>150</v>
      </c>
      <c r="U2167" s="16"/>
      <c r="V2167" s="35" t="s">
        <v>176</v>
      </c>
      <c r="W2167" s="146" t="s">
        <v>10</v>
      </c>
      <c r="Z2167" s="112"/>
      <c r="AA2167" s="191">
        <f>IF(RawDataGenPO[[#This Row],[Date Gen PO]]="","",RawDataGenPO[[#This Row],[Date recive bill]]-RawDataGenPO[[#This Row],[Date Gen PO]])</f>
        <v>-46135</v>
      </c>
      <c r="AB2167" s="192" t="str">
        <f>IF(RawDataGenPO[[#This Row],[GRN-PO date (Day)]]&gt;RawDataGenPO[[#This Row],[Lead time delivery (day)]],"over deliverry","Ontime")</f>
        <v>Ontime</v>
      </c>
      <c r="AC2167" s="195"/>
    </row>
    <row r="2168" spans="1:29" ht="14.25" x14ac:dyDescent="0.25">
      <c r="A2168" s="4">
        <f>ROW()-ROW(RawDataGenPO[[#Headers],[No.]])</f>
        <v>2167</v>
      </c>
      <c r="B2168" s="67" t="s">
        <v>18</v>
      </c>
      <c r="C2168" s="309"/>
      <c r="D2168" s="310"/>
      <c r="E2168" s="310"/>
      <c r="F2168" s="45">
        <v>46122</v>
      </c>
      <c r="G2168" s="4" t="s">
        <v>5149</v>
      </c>
      <c r="H2168" s="4" t="s">
        <v>5166</v>
      </c>
      <c r="I2168" s="155">
        <v>46135</v>
      </c>
      <c r="J2168" s="66"/>
      <c r="K2168" s="153">
        <v>500</v>
      </c>
      <c r="L2168" s="4" t="s">
        <v>145</v>
      </c>
      <c r="M2168" s="35" t="s">
        <v>187</v>
      </c>
      <c r="N2168" s="35" t="s">
        <v>28</v>
      </c>
      <c r="O2168" s="3">
        <v>2</v>
      </c>
      <c r="P2168" s="39" t="s">
        <v>1099</v>
      </c>
      <c r="Q2168" s="40">
        <v>1</v>
      </c>
      <c r="R2168" s="4" t="s">
        <v>2227</v>
      </c>
      <c r="S2168" s="41">
        <f>RawDataGenPO[[#This Row],[Total price]]/RawDataGenPO[[#This Row],[Qty'']]</f>
        <v>150</v>
      </c>
      <c r="T2168" s="46">
        <v>150</v>
      </c>
      <c r="U2168" s="16"/>
      <c r="V2168" s="35" t="s">
        <v>176</v>
      </c>
      <c r="W2168" s="146" t="s">
        <v>10</v>
      </c>
      <c r="Z2168" s="112"/>
      <c r="AA2168" s="191">
        <f>IF(RawDataGenPO[[#This Row],[Date Gen PO]]="","",RawDataGenPO[[#This Row],[Date recive bill]]-RawDataGenPO[[#This Row],[Date Gen PO]])</f>
        <v>-46135</v>
      </c>
      <c r="AB2168" s="192" t="str">
        <f>IF(RawDataGenPO[[#This Row],[GRN-PO date (Day)]]&gt;RawDataGenPO[[#This Row],[Lead time delivery (day)]],"over deliverry","Ontime")</f>
        <v>Ontime</v>
      </c>
      <c r="AC2168" s="195"/>
    </row>
    <row r="2169" spans="1:29" ht="14.25" x14ac:dyDescent="0.25">
      <c r="A2169" s="4">
        <f>ROW()-ROW(RawDataGenPO[[#Headers],[No.]])</f>
        <v>2168</v>
      </c>
      <c r="B2169" s="67" t="s">
        <v>18</v>
      </c>
      <c r="C2169" s="309"/>
      <c r="D2169" s="310"/>
      <c r="E2169" s="310"/>
      <c r="F2169" s="45">
        <v>46122</v>
      </c>
      <c r="G2169" s="4" t="s">
        <v>5149</v>
      </c>
      <c r="H2169" s="4" t="s">
        <v>5166</v>
      </c>
      <c r="I2169" s="155">
        <v>46135</v>
      </c>
      <c r="J2169" s="66"/>
      <c r="K2169" s="153">
        <v>500</v>
      </c>
      <c r="L2169" s="4" t="s">
        <v>145</v>
      </c>
      <c r="M2169" s="35" t="s">
        <v>187</v>
      </c>
      <c r="N2169" s="35" t="s">
        <v>28</v>
      </c>
      <c r="O2169" s="3">
        <v>3</v>
      </c>
      <c r="P2169" s="39" t="s">
        <v>1099</v>
      </c>
      <c r="Q2169" s="40">
        <v>1</v>
      </c>
      <c r="R2169" s="4" t="s">
        <v>2227</v>
      </c>
      <c r="S2169" s="41">
        <f>RawDataGenPO[[#This Row],[Total price]]/RawDataGenPO[[#This Row],[Qty'']]</f>
        <v>150</v>
      </c>
      <c r="T2169" s="46">
        <v>150</v>
      </c>
      <c r="U2169" s="16"/>
      <c r="V2169" s="35" t="s">
        <v>176</v>
      </c>
      <c r="W2169" s="146" t="s">
        <v>10</v>
      </c>
      <c r="Z2169" s="112"/>
      <c r="AA2169" s="191">
        <f>IF(RawDataGenPO[[#This Row],[Date Gen PO]]="","",RawDataGenPO[[#This Row],[Date recive bill]]-RawDataGenPO[[#This Row],[Date Gen PO]])</f>
        <v>-46135</v>
      </c>
      <c r="AB2169" s="192" t="str">
        <f>IF(RawDataGenPO[[#This Row],[GRN-PO date (Day)]]&gt;RawDataGenPO[[#This Row],[Lead time delivery (day)]],"over deliverry","Ontime")</f>
        <v>Ontime</v>
      </c>
      <c r="AC2169" s="195"/>
    </row>
    <row r="2170" spans="1:29" ht="14.25" x14ac:dyDescent="0.25">
      <c r="A2170" s="4">
        <f>ROW()-ROW(RawDataGenPO[[#Headers],[No.]])</f>
        <v>2169</v>
      </c>
      <c r="B2170" s="67" t="s">
        <v>18</v>
      </c>
      <c r="C2170" s="309"/>
      <c r="D2170" s="310"/>
      <c r="E2170" s="310"/>
      <c r="F2170" s="45">
        <v>46122</v>
      </c>
      <c r="G2170" s="4" t="s">
        <v>5149</v>
      </c>
      <c r="H2170" s="4" t="s">
        <v>5166</v>
      </c>
      <c r="I2170" s="155">
        <v>46135</v>
      </c>
      <c r="J2170" s="66"/>
      <c r="K2170" s="153">
        <v>500</v>
      </c>
      <c r="L2170" s="4" t="s">
        <v>145</v>
      </c>
      <c r="M2170" s="35" t="s">
        <v>187</v>
      </c>
      <c r="N2170" s="35" t="s">
        <v>28</v>
      </c>
      <c r="O2170" s="3">
        <v>4</v>
      </c>
      <c r="P2170" s="39" t="s">
        <v>1099</v>
      </c>
      <c r="Q2170" s="40">
        <v>1</v>
      </c>
      <c r="R2170" s="4" t="s">
        <v>2227</v>
      </c>
      <c r="S2170" s="41">
        <f>RawDataGenPO[[#This Row],[Total price]]/RawDataGenPO[[#This Row],[Qty'']]</f>
        <v>150</v>
      </c>
      <c r="T2170" s="46">
        <v>150</v>
      </c>
      <c r="U2170" s="16"/>
      <c r="V2170" s="35" t="s">
        <v>176</v>
      </c>
      <c r="W2170" s="146" t="s">
        <v>10</v>
      </c>
      <c r="Z2170" s="112"/>
      <c r="AA2170" s="191">
        <f>IF(RawDataGenPO[[#This Row],[Date Gen PO]]="","",RawDataGenPO[[#This Row],[Date recive bill]]-RawDataGenPO[[#This Row],[Date Gen PO]])</f>
        <v>-46135</v>
      </c>
      <c r="AB2170" s="192" t="str">
        <f>IF(RawDataGenPO[[#This Row],[GRN-PO date (Day)]]&gt;RawDataGenPO[[#This Row],[Lead time delivery (day)]],"over deliverry","Ontime")</f>
        <v>Ontime</v>
      </c>
      <c r="AC2170" s="195"/>
    </row>
    <row r="2171" spans="1:29" ht="14.25" x14ac:dyDescent="0.25">
      <c r="A2171" s="4">
        <f>ROW()-ROW(RawDataGenPO[[#Headers],[No.]])</f>
        <v>2170</v>
      </c>
      <c r="B2171" s="67" t="s">
        <v>18</v>
      </c>
      <c r="C2171" s="309"/>
      <c r="D2171" s="310"/>
      <c r="E2171" s="310"/>
      <c r="F2171" s="45">
        <v>46122</v>
      </c>
      <c r="G2171" s="4" t="s">
        <v>5149</v>
      </c>
      <c r="H2171" s="4" t="s">
        <v>5166</v>
      </c>
      <c r="I2171" s="155">
        <v>46135</v>
      </c>
      <c r="J2171" s="66"/>
      <c r="K2171" s="153">
        <v>500</v>
      </c>
      <c r="L2171" s="4" t="s">
        <v>145</v>
      </c>
      <c r="M2171" s="35" t="s">
        <v>187</v>
      </c>
      <c r="N2171" s="35" t="s">
        <v>28</v>
      </c>
      <c r="O2171" s="3">
        <v>5</v>
      </c>
      <c r="P2171" s="39" t="s">
        <v>1099</v>
      </c>
      <c r="Q2171" s="40">
        <v>1</v>
      </c>
      <c r="R2171" s="4" t="s">
        <v>2227</v>
      </c>
      <c r="S2171" s="41">
        <f>RawDataGenPO[[#This Row],[Total price]]/RawDataGenPO[[#This Row],[Qty'']]</f>
        <v>150</v>
      </c>
      <c r="T2171" s="46">
        <v>150</v>
      </c>
      <c r="U2171" s="16"/>
      <c r="V2171" s="35" t="s">
        <v>176</v>
      </c>
      <c r="W2171" s="146" t="s">
        <v>10</v>
      </c>
      <c r="Z2171" s="112"/>
      <c r="AA2171" s="191">
        <f>IF(RawDataGenPO[[#This Row],[Date Gen PO]]="","",RawDataGenPO[[#This Row],[Date recive bill]]-RawDataGenPO[[#This Row],[Date Gen PO]])</f>
        <v>-46135</v>
      </c>
      <c r="AB2171" s="192" t="str">
        <f>IF(RawDataGenPO[[#This Row],[GRN-PO date (Day)]]&gt;RawDataGenPO[[#This Row],[Lead time delivery (day)]],"over deliverry","Ontime")</f>
        <v>Ontime</v>
      </c>
      <c r="AC2171" s="195"/>
    </row>
    <row r="2172" spans="1:29" ht="14.25" x14ac:dyDescent="0.25">
      <c r="A2172" s="4">
        <f>ROW()-ROW(RawDataGenPO[[#Headers],[No.]])</f>
        <v>2171</v>
      </c>
      <c r="B2172" s="67" t="s">
        <v>18</v>
      </c>
      <c r="C2172" s="309"/>
      <c r="D2172" s="310"/>
      <c r="E2172" s="310"/>
      <c r="F2172" s="45">
        <v>46122</v>
      </c>
      <c r="G2172" s="4" t="s">
        <v>5149</v>
      </c>
      <c r="H2172" s="4" t="s">
        <v>5166</v>
      </c>
      <c r="I2172" s="155">
        <v>46135</v>
      </c>
      <c r="J2172" s="66"/>
      <c r="K2172" s="153">
        <v>500</v>
      </c>
      <c r="L2172" s="4" t="s">
        <v>145</v>
      </c>
      <c r="M2172" s="35" t="s">
        <v>187</v>
      </c>
      <c r="N2172" s="35" t="s">
        <v>28</v>
      </c>
      <c r="O2172" s="3">
        <v>6</v>
      </c>
      <c r="P2172" s="39" t="s">
        <v>1099</v>
      </c>
      <c r="Q2172" s="40">
        <v>1</v>
      </c>
      <c r="R2172" s="4" t="s">
        <v>2227</v>
      </c>
      <c r="S2172" s="41">
        <f>RawDataGenPO[[#This Row],[Total price]]/RawDataGenPO[[#This Row],[Qty'']]</f>
        <v>150</v>
      </c>
      <c r="T2172" s="46">
        <v>150</v>
      </c>
      <c r="U2172" s="16"/>
      <c r="V2172" s="35" t="s">
        <v>176</v>
      </c>
      <c r="W2172" s="146" t="s">
        <v>10</v>
      </c>
      <c r="Z2172" s="112"/>
      <c r="AA2172" s="191">
        <f>IF(RawDataGenPO[[#This Row],[Date Gen PO]]="","",RawDataGenPO[[#This Row],[Date recive bill]]-RawDataGenPO[[#This Row],[Date Gen PO]])</f>
        <v>-46135</v>
      </c>
      <c r="AB2172" s="192" t="str">
        <f>IF(RawDataGenPO[[#This Row],[GRN-PO date (Day)]]&gt;RawDataGenPO[[#This Row],[Lead time delivery (day)]],"over deliverry","Ontime")</f>
        <v>Ontime</v>
      </c>
      <c r="AC2172" s="195"/>
    </row>
    <row r="2173" spans="1:29" ht="71.25" x14ac:dyDescent="0.25">
      <c r="A2173" s="4">
        <f>ROW()-ROW(RawDataGenPO[[#Headers],[No.]])</f>
        <v>2172</v>
      </c>
      <c r="B2173" s="67" t="s">
        <v>18</v>
      </c>
      <c r="C2173" s="309"/>
      <c r="D2173" s="310"/>
      <c r="E2173" s="310"/>
      <c r="F2173" s="45">
        <v>46122</v>
      </c>
      <c r="G2173" s="4" t="s">
        <v>5150</v>
      </c>
      <c r="H2173" s="4" t="s">
        <v>5169</v>
      </c>
      <c r="I2173" s="155">
        <v>46134</v>
      </c>
      <c r="J2173" s="66"/>
      <c r="K2173" s="153">
        <v>120</v>
      </c>
      <c r="L2173" s="4" t="s">
        <v>193</v>
      </c>
      <c r="M2173" s="35" t="s">
        <v>181</v>
      </c>
      <c r="N2173" s="35" t="s">
        <v>32</v>
      </c>
      <c r="O2173" s="3">
        <v>1</v>
      </c>
      <c r="P2173" s="317" t="s">
        <v>5151</v>
      </c>
      <c r="Q2173" s="40">
        <v>1</v>
      </c>
      <c r="R2173" s="4" t="s">
        <v>481</v>
      </c>
      <c r="S2173" s="41">
        <f>RawDataGenPO[[#This Row],[Total price]]/RawDataGenPO[[#This Row],[Qty'']]</f>
        <v>9500</v>
      </c>
      <c r="T2173" s="46">
        <v>9500</v>
      </c>
      <c r="U2173" s="16"/>
      <c r="V2173" s="35" t="s">
        <v>1975</v>
      </c>
      <c r="W2173" s="146" t="s">
        <v>9</v>
      </c>
      <c r="X2173" s="4" t="s">
        <v>5309</v>
      </c>
      <c r="Y2173" s="14">
        <v>46155</v>
      </c>
      <c r="Z2173" s="112"/>
      <c r="AA2173" s="191">
        <f>IF(RawDataGenPO[[#This Row],[Date Gen PO]]="","",RawDataGenPO[[#This Row],[Date recive bill]]-RawDataGenPO[[#This Row],[Date Gen PO]])</f>
        <v>21</v>
      </c>
      <c r="AB2173" s="192" t="str">
        <f>IF(RawDataGenPO[[#This Row],[GRN-PO date (Day)]]&gt;RawDataGenPO[[#This Row],[Lead time delivery (day)]],"over deliverry","Ontime")</f>
        <v>Ontime</v>
      </c>
      <c r="AC2173" s="195"/>
    </row>
    <row r="2174" spans="1:29" ht="57" x14ac:dyDescent="0.25">
      <c r="A2174" s="4">
        <f>ROW()-ROW(RawDataGenPO[[#Headers],[No.]])</f>
        <v>2173</v>
      </c>
      <c r="B2174" s="67" t="s">
        <v>18</v>
      </c>
      <c r="C2174" s="309"/>
      <c r="D2174" s="310"/>
      <c r="E2174" s="310"/>
      <c r="F2174" s="45">
        <v>46129</v>
      </c>
      <c r="G2174" s="4" t="s">
        <v>5155</v>
      </c>
      <c r="H2174" s="4" t="s">
        <v>5239</v>
      </c>
      <c r="I2174" s="155">
        <v>46136</v>
      </c>
      <c r="J2174" s="66"/>
      <c r="K2174" s="153">
        <v>200</v>
      </c>
      <c r="L2174" s="4" t="s">
        <v>193</v>
      </c>
      <c r="M2174" s="35" t="s">
        <v>181</v>
      </c>
      <c r="N2174" s="35" t="s">
        <v>19</v>
      </c>
      <c r="O2174" s="3">
        <v>1</v>
      </c>
      <c r="P2174" s="317" t="s">
        <v>5156</v>
      </c>
      <c r="Q2174" s="40">
        <v>62</v>
      </c>
      <c r="R2174" s="4" t="s">
        <v>4927</v>
      </c>
      <c r="S2174" s="41">
        <f>RawDataGenPO[[#This Row],[Total price]]/RawDataGenPO[[#This Row],[Qty'']]</f>
        <v>1900</v>
      </c>
      <c r="T2174" s="46">
        <v>117800</v>
      </c>
      <c r="U2174" s="16"/>
      <c r="V2174" s="35" t="s">
        <v>2834</v>
      </c>
      <c r="W2174" s="146" t="s">
        <v>10</v>
      </c>
      <c r="Z2174" s="112"/>
      <c r="AA2174" s="191">
        <f>IF(RawDataGenPO[[#This Row],[Date Gen PO]]="","",RawDataGenPO[[#This Row],[Date recive bill]]-RawDataGenPO[[#This Row],[Date Gen PO]])</f>
        <v>-46136</v>
      </c>
      <c r="AB2174" s="192" t="str">
        <f>IF(RawDataGenPO[[#This Row],[GRN-PO date (Day)]]&gt;RawDataGenPO[[#This Row],[Lead time delivery (day)]],"over deliverry","Ontime")</f>
        <v>Ontime</v>
      </c>
      <c r="AC2174" s="195"/>
    </row>
    <row r="2175" spans="1:29" ht="14.25" x14ac:dyDescent="0.25">
      <c r="A2175" s="4">
        <f>ROW()-ROW(RawDataGenPO[[#Headers],[No.]])</f>
        <v>2174</v>
      </c>
      <c r="B2175" s="67" t="s">
        <v>18</v>
      </c>
      <c r="C2175" s="309"/>
      <c r="D2175" s="310"/>
      <c r="E2175" s="310"/>
      <c r="F2175" s="45">
        <v>46129</v>
      </c>
      <c r="G2175" s="4" t="s">
        <v>5160</v>
      </c>
      <c r="H2175" s="4" t="s">
        <v>5170</v>
      </c>
      <c r="I2175" s="155">
        <v>46134</v>
      </c>
      <c r="J2175" s="66"/>
      <c r="K2175" s="153">
        <v>120</v>
      </c>
      <c r="L2175" s="4" t="s">
        <v>288</v>
      </c>
      <c r="M2175" s="35" t="s">
        <v>187</v>
      </c>
      <c r="N2175" s="35" t="s">
        <v>28</v>
      </c>
      <c r="O2175" s="3">
        <v>1</v>
      </c>
      <c r="P2175" s="39" t="s">
        <v>2732</v>
      </c>
      <c r="Q2175" s="40">
        <v>25</v>
      </c>
      <c r="R2175" s="4" t="s">
        <v>221</v>
      </c>
      <c r="S2175" s="41">
        <f>RawDataGenPO[[#This Row],[Total price]]/RawDataGenPO[[#This Row],[Qty'']]</f>
        <v>220</v>
      </c>
      <c r="T2175" s="46">
        <v>5500</v>
      </c>
      <c r="U2175" s="16"/>
      <c r="V2175" s="35" t="s">
        <v>296</v>
      </c>
      <c r="W2175" s="146" t="s">
        <v>9</v>
      </c>
      <c r="X2175" s="4" t="s">
        <v>5248</v>
      </c>
      <c r="Y2175" s="14">
        <v>46146</v>
      </c>
      <c r="Z2175" s="112"/>
      <c r="AA2175" s="191">
        <f>IF(RawDataGenPO[[#This Row],[Date Gen PO]]="","",RawDataGenPO[[#This Row],[Date recive bill]]-RawDataGenPO[[#This Row],[Date Gen PO]])</f>
        <v>12</v>
      </c>
      <c r="AB2175" s="192" t="str">
        <f>IF(RawDataGenPO[[#This Row],[GRN-PO date (Day)]]&gt;RawDataGenPO[[#This Row],[Lead time delivery (day)]],"over deliverry","Ontime")</f>
        <v>Ontime</v>
      </c>
      <c r="AC2175" s="195"/>
    </row>
    <row r="2176" spans="1:29" ht="14.25" x14ac:dyDescent="0.25">
      <c r="A2176" s="4">
        <f>ROW()-ROW(RawDataGenPO[[#Headers],[No.]])</f>
        <v>2175</v>
      </c>
      <c r="B2176" s="67" t="s">
        <v>18</v>
      </c>
      <c r="C2176" s="309"/>
      <c r="D2176" s="310"/>
      <c r="E2176" s="310"/>
      <c r="F2176" s="45">
        <v>46129</v>
      </c>
      <c r="G2176" s="4" t="s">
        <v>5160</v>
      </c>
      <c r="H2176" s="4" t="s">
        <v>5170</v>
      </c>
      <c r="I2176" s="155">
        <v>46134</v>
      </c>
      <c r="J2176" s="66"/>
      <c r="K2176" s="153">
        <v>120</v>
      </c>
      <c r="L2176" s="4" t="s">
        <v>292</v>
      </c>
      <c r="M2176" s="35" t="s">
        <v>187</v>
      </c>
      <c r="N2176" s="35" t="s">
        <v>28</v>
      </c>
      <c r="O2176" s="3">
        <v>2</v>
      </c>
      <c r="P2176" s="39" t="s">
        <v>1794</v>
      </c>
      <c r="Q2176" s="40">
        <v>25</v>
      </c>
      <c r="R2176" s="4" t="s">
        <v>221</v>
      </c>
      <c r="S2176" s="41">
        <f>RawDataGenPO[[#This Row],[Total price]]/RawDataGenPO[[#This Row],[Qty'']]</f>
        <v>230</v>
      </c>
      <c r="T2176" s="46">
        <v>5750</v>
      </c>
      <c r="U2176" s="16"/>
      <c r="V2176" s="35" t="s">
        <v>296</v>
      </c>
      <c r="W2176" s="146" t="s">
        <v>9</v>
      </c>
      <c r="X2176" s="4" t="s">
        <v>5248</v>
      </c>
      <c r="Y2176" s="14">
        <v>46146</v>
      </c>
      <c r="Z2176" s="112"/>
      <c r="AA2176" s="191">
        <f>IF(RawDataGenPO[[#This Row],[Date Gen PO]]="","",RawDataGenPO[[#This Row],[Date recive bill]]-RawDataGenPO[[#This Row],[Date Gen PO]])</f>
        <v>12</v>
      </c>
      <c r="AB2176" s="192" t="str">
        <f>IF(RawDataGenPO[[#This Row],[GRN-PO date (Day)]]&gt;RawDataGenPO[[#This Row],[Lead time delivery (day)]],"over deliverry","Ontime")</f>
        <v>Ontime</v>
      </c>
      <c r="AC2176" s="195"/>
    </row>
    <row r="2177" spans="1:29" ht="14.25" x14ac:dyDescent="0.25">
      <c r="A2177" s="4">
        <f>ROW()-ROW(RawDataGenPO[[#Headers],[No.]])</f>
        <v>2176</v>
      </c>
      <c r="B2177" s="67" t="s">
        <v>18</v>
      </c>
      <c r="C2177" s="309"/>
      <c r="D2177" s="310"/>
      <c r="E2177" s="310"/>
      <c r="F2177" s="45">
        <v>46132</v>
      </c>
      <c r="G2177" s="4" t="s">
        <v>5171</v>
      </c>
      <c r="H2177" s="4" t="s">
        <v>5172</v>
      </c>
      <c r="I2177" s="155">
        <v>46134</v>
      </c>
      <c r="J2177" s="66"/>
      <c r="K2177" s="153">
        <v>120</v>
      </c>
      <c r="L2177" s="4" t="s">
        <v>193</v>
      </c>
      <c r="M2177" s="35" t="s">
        <v>128</v>
      </c>
      <c r="N2177" s="35" t="s">
        <v>38</v>
      </c>
      <c r="O2177" s="3">
        <v>1</v>
      </c>
      <c r="P2177" s="39" t="s">
        <v>5173</v>
      </c>
      <c r="Q2177" s="40">
        <v>1</v>
      </c>
      <c r="R2177" s="4" t="s">
        <v>221</v>
      </c>
      <c r="S2177" s="41">
        <f>RawDataGenPO[[#This Row],[Total price]]/RawDataGenPO[[#This Row],[Qty'']]</f>
        <v>59805</v>
      </c>
      <c r="T2177" s="46">
        <v>59805</v>
      </c>
      <c r="U2177" s="16"/>
      <c r="V2177" s="35" t="s">
        <v>416</v>
      </c>
      <c r="W2177" s="146" t="s">
        <v>9</v>
      </c>
      <c r="X2177" s="4" t="s">
        <v>5195</v>
      </c>
      <c r="Y2177" s="14">
        <v>46136</v>
      </c>
      <c r="Z2177" s="112"/>
      <c r="AA2177" s="191">
        <f>IF(RawDataGenPO[[#This Row],[Date Gen PO]]="","",RawDataGenPO[[#This Row],[Date recive bill]]-RawDataGenPO[[#This Row],[Date Gen PO]])</f>
        <v>2</v>
      </c>
      <c r="AB2177" s="192" t="str">
        <f>IF(RawDataGenPO[[#This Row],[GRN-PO date (Day)]]&gt;RawDataGenPO[[#This Row],[Lead time delivery (day)]],"over deliverry","Ontime")</f>
        <v>Ontime</v>
      </c>
      <c r="AC2177" s="195"/>
    </row>
    <row r="2178" spans="1:29" ht="14.25" x14ac:dyDescent="0.25">
      <c r="A2178" s="4">
        <f>ROW()-ROW(RawDataGenPO[[#Headers],[No.]])</f>
        <v>2177</v>
      </c>
      <c r="B2178" s="67" t="s">
        <v>18</v>
      </c>
      <c r="C2178" s="309"/>
      <c r="D2178" s="310"/>
      <c r="E2178" s="310"/>
      <c r="F2178" s="45">
        <v>46135</v>
      </c>
      <c r="G2178" s="4" t="s">
        <v>5174</v>
      </c>
      <c r="H2178" s="4" t="s">
        <v>5240</v>
      </c>
      <c r="I2178" s="155">
        <v>46136</v>
      </c>
      <c r="J2178" s="66"/>
      <c r="K2178" s="153">
        <v>200</v>
      </c>
      <c r="L2178" s="4" t="s">
        <v>145</v>
      </c>
      <c r="M2178" s="35" t="s">
        <v>623</v>
      </c>
      <c r="N2178" s="35" t="s">
        <v>23</v>
      </c>
      <c r="O2178" s="3">
        <v>1</v>
      </c>
      <c r="P2178" s="39" t="s">
        <v>5175</v>
      </c>
      <c r="Q2178" s="40">
        <v>75</v>
      </c>
      <c r="R2178" s="4" t="s">
        <v>1586</v>
      </c>
      <c r="S2178" s="41">
        <f>RawDataGenPO[[#This Row],[Total price]]/RawDataGenPO[[#This Row],[Qty'']]</f>
        <v>600</v>
      </c>
      <c r="T2178" s="46">
        <v>45000</v>
      </c>
      <c r="U2178" s="16"/>
      <c r="V2178" s="35" t="s">
        <v>1952</v>
      </c>
      <c r="W2178" s="146" t="s">
        <v>9</v>
      </c>
      <c r="X2178" s="4" t="s">
        <v>5291</v>
      </c>
      <c r="Y2178" s="14">
        <v>46149</v>
      </c>
      <c r="Z2178" s="112"/>
      <c r="AA2178" s="191">
        <f>IF(RawDataGenPO[[#This Row],[Date Gen PO]]="","",RawDataGenPO[[#This Row],[Date recive bill]]-RawDataGenPO[[#This Row],[Date Gen PO]])</f>
        <v>13</v>
      </c>
      <c r="AB2178" s="192" t="str">
        <f>IF(RawDataGenPO[[#This Row],[GRN-PO date (Day)]]&gt;RawDataGenPO[[#This Row],[Lead time delivery (day)]],"over deliverry","Ontime")</f>
        <v>Ontime</v>
      </c>
      <c r="AC2178" s="195"/>
    </row>
    <row r="2179" spans="1:29" ht="14.25" x14ac:dyDescent="0.25">
      <c r="A2179" s="4">
        <f>ROW()-ROW(RawDataGenPO[[#Headers],[No.]])</f>
        <v>2178</v>
      </c>
      <c r="B2179" s="67" t="s">
        <v>18</v>
      </c>
      <c r="C2179" s="309"/>
      <c r="D2179" s="310"/>
      <c r="E2179" s="310"/>
      <c r="F2179" s="45">
        <v>46135</v>
      </c>
      <c r="G2179" s="4" t="s">
        <v>5174</v>
      </c>
      <c r="H2179" s="4" t="s">
        <v>5240</v>
      </c>
      <c r="I2179" s="155">
        <v>46136</v>
      </c>
      <c r="J2179" s="66"/>
      <c r="K2179" s="153">
        <v>200</v>
      </c>
      <c r="L2179" s="4" t="s">
        <v>145</v>
      </c>
      <c r="M2179" s="35" t="s">
        <v>623</v>
      </c>
      <c r="N2179" s="35" t="s">
        <v>23</v>
      </c>
      <c r="O2179" s="3">
        <v>2</v>
      </c>
      <c r="P2179" s="39" t="s">
        <v>3315</v>
      </c>
      <c r="Q2179" s="40">
        <v>6</v>
      </c>
      <c r="R2179" s="4" t="s">
        <v>1699</v>
      </c>
      <c r="S2179" s="41">
        <f>RawDataGenPO[[#This Row],[Total price]]/RawDataGenPO[[#This Row],[Qty'']]</f>
        <v>400</v>
      </c>
      <c r="T2179" s="46">
        <v>2400</v>
      </c>
      <c r="U2179" s="16"/>
      <c r="V2179" s="35" t="s">
        <v>1952</v>
      </c>
      <c r="W2179" s="146" t="s">
        <v>9</v>
      </c>
      <c r="X2179" s="4" t="s">
        <v>5291</v>
      </c>
      <c r="Y2179" s="14">
        <v>46149</v>
      </c>
      <c r="Z2179" s="112"/>
      <c r="AA2179" s="191">
        <f>IF(RawDataGenPO[[#This Row],[Date Gen PO]]="","",RawDataGenPO[[#This Row],[Date recive bill]]-RawDataGenPO[[#This Row],[Date Gen PO]])</f>
        <v>13</v>
      </c>
      <c r="AB2179" s="192" t="str">
        <f>IF(RawDataGenPO[[#This Row],[GRN-PO date (Day)]]&gt;RawDataGenPO[[#This Row],[Lead time delivery (day)]],"over deliverry","Ontime")</f>
        <v>Ontime</v>
      </c>
      <c r="AC2179" s="195"/>
    </row>
    <row r="2180" spans="1:29" ht="14.25" x14ac:dyDescent="0.25">
      <c r="A2180" s="4">
        <f>ROW()-ROW(RawDataGenPO[[#Headers],[No.]])</f>
        <v>2179</v>
      </c>
      <c r="B2180" s="67" t="s">
        <v>18</v>
      </c>
      <c r="C2180" s="309"/>
      <c r="D2180" s="310"/>
      <c r="E2180" s="310"/>
      <c r="F2180" s="45">
        <v>46135</v>
      </c>
      <c r="G2180" s="4" t="s">
        <v>5174</v>
      </c>
      <c r="H2180" s="4" t="s">
        <v>5240</v>
      </c>
      <c r="I2180" s="155">
        <v>46136</v>
      </c>
      <c r="J2180" s="66"/>
      <c r="K2180" s="153">
        <v>200</v>
      </c>
      <c r="L2180" s="4" t="s">
        <v>145</v>
      </c>
      <c r="M2180" s="35" t="s">
        <v>623</v>
      </c>
      <c r="N2180" s="35" t="s">
        <v>23</v>
      </c>
      <c r="O2180" s="3">
        <v>3</v>
      </c>
      <c r="P2180" s="39" t="s">
        <v>5176</v>
      </c>
      <c r="Q2180" s="40">
        <v>3</v>
      </c>
      <c r="R2180" s="4" t="s">
        <v>1699</v>
      </c>
      <c r="S2180" s="41">
        <f>RawDataGenPO[[#This Row],[Total price]]/RawDataGenPO[[#This Row],[Qty'']]</f>
        <v>400</v>
      </c>
      <c r="T2180" s="46">
        <v>1200</v>
      </c>
      <c r="U2180" s="16"/>
      <c r="V2180" s="35" t="s">
        <v>1952</v>
      </c>
      <c r="W2180" s="146" t="s">
        <v>9</v>
      </c>
      <c r="X2180" s="4" t="s">
        <v>5291</v>
      </c>
      <c r="Y2180" s="14">
        <v>46149</v>
      </c>
      <c r="Z2180" s="112"/>
      <c r="AA2180" s="191">
        <f>IF(RawDataGenPO[[#This Row],[Date Gen PO]]="","",RawDataGenPO[[#This Row],[Date recive bill]]-RawDataGenPO[[#This Row],[Date Gen PO]])</f>
        <v>13</v>
      </c>
      <c r="AB2180" s="192" t="str">
        <f>IF(RawDataGenPO[[#This Row],[GRN-PO date (Day)]]&gt;RawDataGenPO[[#This Row],[Lead time delivery (day)]],"over deliverry","Ontime")</f>
        <v>Ontime</v>
      </c>
      <c r="AC2180" s="195"/>
    </row>
    <row r="2181" spans="1:29" ht="14.25" x14ac:dyDescent="0.25">
      <c r="A2181" s="4">
        <f>ROW()-ROW(RawDataGenPO[[#Headers],[No.]])</f>
        <v>2180</v>
      </c>
      <c r="B2181" s="67" t="s">
        <v>18</v>
      </c>
      <c r="C2181" s="309"/>
      <c r="D2181" s="310"/>
      <c r="E2181" s="310"/>
      <c r="F2181" s="45">
        <v>46135</v>
      </c>
      <c r="G2181" s="4" t="s">
        <v>5174</v>
      </c>
      <c r="H2181" s="4" t="s">
        <v>5240</v>
      </c>
      <c r="I2181" s="155">
        <v>46136</v>
      </c>
      <c r="J2181" s="66"/>
      <c r="K2181" s="153">
        <v>200</v>
      </c>
      <c r="L2181" s="4" t="s">
        <v>145</v>
      </c>
      <c r="M2181" s="35" t="s">
        <v>623</v>
      </c>
      <c r="N2181" s="35" t="s">
        <v>23</v>
      </c>
      <c r="O2181" s="3">
        <v>4</v>
      </c>
      <c r="P2181" s="39" t="s">
        <v>5177</v>
      </c>
      <c r="Q2181" s="40">
        <v>3</v>
      </c>
      <c r="R2181" s="4" t="s">
        <v>1699</v>
      </c>
      <c r="S2181" s="41">
        <f>RawDataGenPO[[#This Row],[Total price]]/RawDataGenPO[[#This Row],[Qty'']]</f>
        <v>400</v>
      </c>
      <c r="T2181" s="46">
        <v>1200</v>
      </c>
      <c r="U2181" s="16"/>
      <c r="V2181" s="35" t="s">
        <v>1952</v>
      </c>
      <c r="W2181" s="146" t="s">
        <v>9</v>
      </c>
      <c r="X2181" s="4" t="s">
        <v>5291</v>
      </c>
      <c r="Y2181" s="14">
        <v>46149</v>
      </c>
      <c r="Z2181" s="112"/>
      <c r="AA2181" s="191">
        <f>IF(RawDataGenPO[[#This Row],[Date Gen PO]]="","",RawDataGenPO[[#This Row],[Date recive bill]]-RawDataGenPO[[#This Row],[Date Gen PO]])</f>
        <v>13</v>
      </c>
      <c r="AB2181" s="192" t="str">
        <f>IF(RawDataGenPO[[#This Row],[GRN-PO date (Day)]]&gt;RawDataGenPO[[#This Row],[Lead time delivery (day)]],"over deliverry","Ontime")</f>
        <v>Ontime</v>
      </c>
      <c r="AC2181" s="195"/>
    </row>
    <row r="2182" spans="1:29" ht="14.25" x14ac:dyDescent="0.25">
      <c r="A2182" s="4">
        <f>ROW()-ROW(RawDataGenPO[[#Headers],[No.]])</f>
        <v>2181</v>
      </c>
      <c r="B2182" s="67" t="s">
        <v>18</v>
      </c>
      <c r="C2182" s="309"/>
      <c r="D2182" s="310"/>
      <c r="E2182" s="310"/>
      <c r="F2182" s="45">
        <v>46135</v>
      </c>
      <c r="G2182" s="4" t="s">
        <v>5174</v>
      </c>
      <c r="H2182" s="4" t="s">
        <v>5240</v>
      </c>
      <c r="I2182" s="155">
        <v>46136</v>
      </c>
      <c r="J2182" s="66"/>
      <c r="K2182" s="153">
        <v>200</v>
      </c>
      <c r="L2182" s="4" t="s">
        <v>145</v>
      </c>
      <c r="M2182" s="35" t="s">
        <v>623</v>
      </c>
      <c r="N2182" s="35" t="s">
        <v>23</v>
      </c>
      <c r="O2182" s="3">
        <v>5</v>
      </c>
      <c r="P2182" s="39" t="s">
        <v>5178</v>
      </c>
      <c r="Q2182" s="40">
        <v>3</v>
      </c>
      <c r="R2182" s="4" t="s">
        <v>1699</v>
      </c>
      <c r="S2182" s="41">
        <f>RawDataGenPO[[#This Row],[Total price]]/RawDataGenPO[[#This Row],[Qty'']]</f>
        <v>900</v>
      </c>
      <c r="T2182" s="46">
        <v>2700</v>
      </c>
      <c r="U2182" s="16"/>
      <c r="V2182" s="35" t="s">
        <v>1952</v>
      </c>
      <c r="W2182" s="146" t="s">
        <v>9</v>
      </c>
      <c r="X2182" s="4" t="s">
        <v>5291</v>
      </c>
      <c r="Y2182" s="14">
        <v>46149</v>
      </c>
      <c r="Z2182" s="112"/>
      <c r="AA2182" s="191">
        <f>IF(RawDataGenPO[[#This Row],[Date Gen PO]]="","",RawDataGenPO[[#This Row],[Date recive bill]]-RawDataGenPO[[#This Row],[Date Gen PO]])</f>
        <v>13</v>
      </c>
      <c r="AB2182" s="192" t="str">
        <f>IF(RawDataGenPO[[#This Row],[GRN-PO date (Day)]]&gt;RawDataGenPO[[#This Row],[Lead time delivery (day)]],"over deliverry","Ontime")</f>
        <v>Ontime</v>
      </c>
      <c r="AC2182" s="195"/>
    </row>
    <row r="2183" spans="1:29" ht="14.25" x14ac:dyDescent="0.25">
      <c r="A2183" s="4">
        <f>ROW()-ROW(RawDataGenPO[[#Headers],[No.]])</f>
        <v>2182</v>
      </c>
      <c r="B2183" s="67" t="s">
        <v>18</v>
      </c>
      <c r="C2183" s="309"/>
      <c r="D2183" s="310"/>
      <c r="E2183" s="310"/>
      <c r="F2183" s="45">
        <v>46135</v>
      </c>
      <c r="G2183" s="4" t="s">
        <v>5174</v>
      </c>
      <c r="H2183" s="4" t="s">
        <v>5240</v>
      </c>
      <c r="I2183" s="155">
        <v>46136</v>
      </c>
      <c r="J2183" s="66"/>
      <c r="K2183" s="153">
        <v>200</v>
      </c>
      <c r="L2183" s="4" t="s">
        <v>145</v>
      </c>
      <c r="M2183" s="35" t="s">
        <v>623</v>
      </c>
      <c r="N2183" s="35" t="s">
        <v>23</v>
      </c>
      <c r="O2183" s="3">
        <v>6</v>
      </c>
      <c r="P2183" s="39" t="s">
        <v>1955</v>
      </c>
      <c r="Q2183" s="40">
        <v>3</v>
      </c>
      <c r="R2183" s="4" t="s">
        <v>1699</v>
      </c>
      <c r="S2183" s="41">
        <f>RawDataGenPO[[#This Row],[Total price]]/RawDataGenPO[[#This Row],[Qty'']]</f>
        <v>1100</v>
      </c>
      <c r="T2183" s="46">
        <v>3300</v>
      </c>
      <c r="U2183" s="16"/>
      <c r="V2183" s="35" t="s">
        <v>1952</v>
      </c>
      <c r="W2183" s="146" t="s">
        <v>9</v>
      </c>
      <c r="X2183" s="4" t="s">
        <v>5291</v>
      </c>
      <c r="Y2183" s="14">
        <v>46149</v>
      </c>
      <c r="Z2183" s="112"/>
      <c r="AA2183" s="191">
        <f>IF(RawDataGenPO[[#This Row],[Date Gen PO]]="","",RawDataGenPO[[#This Row],[Date recive bill]]-RawDataGenPO[[#This Row],[Date Gen PO]])</f>
        <v>13</v>
      </c>
      <c r="AB2183" s="192" t="str">
        <f>IF(RawDataGenPO[[#This Row],[GRN-PO date (Day)]]&gt;RawDataGenPO[[#This Row],[Lead time delivery (day)]],"over deliverry","Ontime")</f>
        <v>Ontime</v>
      </c>
      <c r="AC2183" s="195"/>
    </row>
    <row r="2184" spans="1:29" ht="14.25" x14ac:dyDescent="0.25">
      <c r="A2184" s="4">
        <f>ROW()-ROW(RawDataGenPO[[#Headers],[No.]])</f>
        <v>2183</v>
      </c>
      <c r="B2184" s="67" t="s">
        <v>18</v>
      </c>
      <c r="C2184" s="309"/>
      <c r="D2184" s="310"/>
      <c r="E2184" s="310"/>
      <c r="F2184" s="45">
        <v>46135</v>
      </c>
      <c r="G2184" s="4" t="s">
        <v>5174</v>
      </c>
      <c r="H2184" s="4" t="s">
        <v>5240</v>
      </c>
      <c r="I2184" s="155">
        <v>46136</v>
      </c>
      <c r="J2184" s="66"/>
      <c r="K2184" s="153">
        <v>200</v>
      </c>
      <c r="L2184" s="4" t="s">
        <v>145</v>
      </c>
      <c r="M2184" s="35" t="s">
        <v>623</v>
      </c>
      <c r="N2184" s="35" t="s">
        <v>23</v>
      </c>
      <c r="O2184" s="3">
        <v>7</v>
      </c>
      <c r="P2184" s="39" t="s">
        <v>5179</v>
      </c>
      <c r="Q2184" s="40">
        <v>3</v>
      </c>
      <c r="R2184" s="4" t="s">
        <v>1699</v>
      </c>
      <c r="S2184" s="41">
        <f>RawDataGenPO[[#This Row],[Total price]]/RawDataGenPO[[#This Row],[Qty'']]</f>
        <v>1500</v>
      </c>
      <c r="T2184" s="46">
        <v>4500</v>
      </c>
      <c r="U2184" s="16"/>
      <c r="V2184" s="35" t="s">
        <v>1952</v>
      </c>
      <c r="W2184" s="146" t="s">
        <v>9</v>
      </c>
      <c r="X2184" s="4" t="s">
        <v>5291</v>
      </c>
      <c r="Y2184" s="14">
        <v>46149</v>
      </c>
      <c r="Z2184" s="112"/>
      <c r="AA2184" s="191">
        <f>IF(RawDataGenPO[[#This Row],[Date Gen PO]]="","",RawDataGenPO[[#This Row],[Date recive bill]]-RawDataGenPO[[#This Row],[Date Gen PO]])</f>
        <v>13</v>
      </c>
      <c r="AB2184" s="192" t="str">
        <f>IF(RawDataGenPO[[#This Row],[GRN-PO date (Day)]]&gt;RawDataGenPO[[#This Row],[Lead time delivery (day)]],"over deliverry","Ontime")</f>
        <v>Ontime</v>
      </c>
      <c r="AC2184" s="195"/>
    </row>
    <row r="2185" spans="1:29" ht="28.5" x14ac:dyDescent="0.25">
      <c r="A2185" s="4">
        <f>ROW()-ROW(RawDataGenPO[[#Headers],[No.]])</f>
        <v>2184</v>
      </c>
      <c r="B2185" s="67" t="s">
        <v>18</v>
      </c>
      <c r="C2185" s="309"/>
      <c r="D2185" s="310"/>
      <c r="E2185" s="310"/>
      <c r="F2185" s="45">
        <v>46135</v>
      </c>
      <c r="G2185" s="4" t="s">
        <v>5180</v>
      </c>
      <c r="H2185" s="4" t="s">
        <v>5241</v>
      </c>
      <c r="I2185" s="155">
        <v>46136</v>
      </c>
      <c r="J2185" s="66"/>
      <c r="K2185" s="153">
        <v>120</v>
      </c>
      <c r="L2185" s="4" t="s">
        <v>145</v>
      </c>
      <c r="M2185" s="35" t="s">
        <v>154</v>
      </c>
      <c r="N2185" s="35" t="s">
        <v>23</v>
      </c>
      <c r="O2185" s="3">
        <v>1</v>
      </c>
      <c r="P2185" s="317" t="s">
        <v>5181</v>
      </c>
      <c r="Q2185" s="40">
        <v>6</v>
      </c>
      <c r="R2185" s="4" t="s">
        <v>2227</v>
      </c>
      <c r="S2185" s="41">
        <f>RawDataGenPO[[#This Row],[Total price]]/RawDataGenPO[[#This Row],[Qty'']]</f>
        <v>16000</v>
      </c>
      <c r="T2185" s="46">
        <v>96000</v>
      </c>
      <c r="U2185" s="16"/>
      <c r="V2185" s="35" t="s">
        <v>3194</v>
      </c>
      <c r="W2185" s="146" t="s">
        <v>9</v>
      </c>
      <c r="X2185" s="4" t="s">
        <v>5252</v>
      </c>
      <c r="Y2185" s="14">
        <v>46147</v>
      </c>
      <c r="Z2185" s="112"/>
      <c r="AA2185" s="191">
        <f>IF(RawDataGenPO[[#This Row],[Date Gen PO]]="","",RawDataGenPO[[#This Row],[Date recive bill]]-RawDataGenPO[[#This Row],[Date Gen PO]])</f>
        <v>11</v>
      </c>
      <c r="AB2185" s="192" t="str">
        <f>IF(RawDataGenPO[[#This Row],[GRN-PO date (Day)]]&gt;RawDataGenPO[[#This Row],[Lead time delivery (day)]],"over deliverry","Ontime")</f>
        <v>Ontime</v>
      </c>
      <c r="AC2185" s="195"/>
    </row>
    <row r="2186" spans="1:29" ht="14.25" x14ac:dyDescent="0.25">
      <c r="A2186" s="4">
        <f>ROW()-ROW(RawDataGenPO[[#Headers],[No.]])</f>
        <v>2185</v>
      </c>
      <c r="B2186" s="67" t="s">
        <v>18</v>
      </c>
      <c r="C2186" s="309"/>
      <c r="D2186" s="310"/>
      <c r="E2186" s="310"/>
      <c r="F2186" s="45">
        <v>46135</v>
      </c>
      <c r="G2186" s="4" t="s">
        <v>5182</v>
      </c>
      <c r="H2186" s="4" t="s">
        <v>5242</v>
      </c>
      <c r="I2186" s="155">
        <v>46139</v>
      </c>
      <c r="J2186" s="66"/>
      <c r="K2186" s="153">
        <v>120</v>
      </c>
      <c r="L2186" s="4" t="s">
        <v>145</v>
      </c>
      <c r="M2186" s="35" t="s">
        <v>623</v>
      </c>
      <c r="N2186" s="35" t="s">
        <v>56</v>
      </c>
      <c r="O2186" s="3">
        <v>1</v>
      </c>
      <c r="P2186" s="39" t="s">
        <v>5183</v>
      </c>
      <c r="Q2186" s="40">
        <v>10</v>
      </c>
      <c r="R2186" s="4" t="s">
        <v>4905</v>
      </c>
      <c r="S2186" s="41">
        <f>RawDataGenPO[[#This Row],[Total price]]/RawDataGenPO[[#This Row],[Qty'']]</f>
        <v>54.720000000000006</v>
      </c>
      <c r="T2186" s="46">
        <v>547.20000000000005</v>
      </c>
      <c r="U2186" s="16"/>
      <c r="V2186" s="35" t="s">
        <v>380</v>
      </c>
      <c r="W2186" s="146" t="s">
        <v>9</v>
      </c>
      <c r="X2186" s="4" t="s">
        <v>5251</v>
      </c>
      <c r="Y2186" s="14">
        <v>46147</v>
      </c>
      <c r="Z2186" s="112"/>
      <c r="AA2186" s="191">
        <f>IF(RawDataGenPO[[#This Row],[Date Gen PO]]="","",RawDataGenPO[[#This Row],[Date recive bill]]-RawDataGenPO[[#This Row],[Date Gen PO]])</f>
        <v>8</v>
      </c>
      <c r="AB2186" s="192" t="str">
        <f>IF(RawDataGenPO[[#This Row],[GRN-PO date (Day)]]&gt;RawDataGenPO[[#This Row],[Lead time delivery (day)]],"over deliverry","Ontime")</f>
        <v>Ontime</v>
      </c>
      <c r="AC2186" s="195"/>
    </row>
    <row r="2187" spans="1:29" ht="14.25" x14ac:dyDescent="0.25">
      <c r="A2187" s="4">
        <f>ROW()-ROW(RawDataGenPO[[#Headers],[No.]])</f>
        <v>2186</v>
      </c>
      <c r="B2187" s="67" t="s">
        <v>18</v>
      </c>
      <c r="C2187" s="309"/>
      <c r="D2187" s="310"/>
      <c r="E2187" s="310"/>
      <c r="F2187" s="45">
        <v>46135</v>
      </c>
      <c r="G2187" s="4" t="s">
        <v>5182</v>
      </c>
      <c r="H2187" s="4" t="s">
        <v>5242</v>
      </c>
      <c r="I2187" s="155">
        <v>46139</v>
      </c>
      <c r="J2187" s="66"/>
      <c r="K2187" s="153">
        <v>120</v>
      </c>
      <c r="L2187" s="4" t="s">
        <v>145</v>
      </c>
      <c r="M2187" s="35" t="s">
        <v>623</v>
      </c>
      <c r="N2187" s="35" t="s">
        <v>56</v>
      </c>
      <c r="O2187" s="3">
        <v>2</v>
      </c>
      <c r="P2187" s="39" t="s">
        <v>5184</v>
      </c>
      <c r="Q2187" s="40">
        <v>10</v>
      </c>
      <c r="R2187" s="4" t="s">
        <v>4905</v>
      </c>
      <c r="S2187" s="41">
        <f>RawDataGenPO[[#This Row],[Total price]]/RawDataGenPO[[#This Row],[Qty'']]</f>
        <v>86.64</v>
      </c>
      <c r="T2187" s="46">
        <v>866.4</v>
      </c>
      <c r="U2187" s="16"/>
      <c r="V2187" s="35" t="s">
        <v>380</v>
      </c>
      <c r="W2187" s="146" t="s">
        <v>9</v>
      </c>
      <c r="X2187" s="4" t="s">
        <v>5251</v>
      </c>
      <c r="Y2187" s="14">
        <v>46147</v>
      </c>
      <c r="Z2187" s="112"/>
      <c r="AA2187" s="191">
        <f>IF(RawDataGenPO[[#This Row],[Date Gen PO]]="","",RawDataGenPO[[#This Row],[Date recive bill]]-RawDataGenPO[[#This Row],[Date Gen PO]])</f>
        <v>8</v>
      </c>
      <c r="AB2187" s="192" t="str">
        <f>IF(RawDataGenPO[[#This Row],[GRN-PO date (Day)]]&gt;RawDataGenPO[[#This Row],[Lead time delivery (day)]],"over deliverry","Ontime")</f>
        <v>Ontime</v>
      </c>
      <c r="AC2187" s="195"/>
    </row>
    <row r="2188" spans="1:29" ht="14.25" x14ac:dyDescent="0.25">
      <c r="A2188" s="4">
        <f>ROW()-ROW(RawDataGenPO[[#Headers],[No.]])</f>
        <v>2187</v>
      </c>
      <c r="B2188" s="67" t="s">
        <v>18</v>
      </c>
      <c r="C2188" s="309"/>
      <c r="D2188" s="310"/>
      <c r="E2188" s="310"/>
      <c r="F2188" s="45">
        <v>46135</v>
      </c>
      <c r="G2188" s="4" t="s">
        <v>5182</v>
      </c>
      <c r="H2188" s="4" t="s">
        <v>5242</v>
      </c>
      <c r="I2188" s="155">
        <v>46139</v>
      </c>
      <c r="J2188" s="66"/>
      <c r="K2188" s="153">
        <v>120</v>
      </c>
      <c r="L2188" s="4" t="s">
        <v>145</v>
      </c>
      <c r="M2188" s="35" t="s">
        <v>623</v>
      </c>
      <c r="N2188" s="35" t="s">
        <v>56</v>
      </c>
      <c r="O2188" s="3">
        <v>3</v>
      </c>
      <c r="P2188" s="39" t="s">
        <v>5185</v>
      </c>
      <c r="Q2188" s="40">
        <v>10</v>
      </c>
      <c r="R2188" s="4" t="s">
        <v>4905</v>
      </c>
      <c r="S2188" s="41">
        <f>RawDataGenPO[[#This Row],[Total price]]/RawDataGenPO[[#This Row],[Qty'']]</f>
        <v>78.44</v>
      </c>
      <c r="T2188" s="46">
        <v>784.4</v>
      </c>
      <c r="U2188" s="16"/>
      <c r="V2188" s="35" t="s">
        <v>380</v>
      </c>
      <c r="W2188" s="146" t="s">
        <v>9</v>
      </c>
      <c r="X2188" s="4" t="s">
        <v>5251</v>
      </c>
      <c r="Y2188" s="14">
        <v>46147</v>
      </c>
      <c r="Z2188" s="112"/>
      <c r="AA2188" s="191">
        <f>IF(RawDataGenPO[[#This Row],[Date Gen PO]]="","",RawDataGenPO[[#This Row],[Date recive bill]]-RawDataGenPO[[#This Row],[Date Gen PO]])</f>
        <v>8</v>
      </c>
      <c r="AB2188" s="192" t="str">
        <f>IF(RawDataGenPO[[#This Row],[GRN-PO date (Day)]]&gt;RawDataGenPO[[#This Row],[Lead time delivery (day)]],"over deliverry","Ontime")</f>
        <v>Ontime</v>
      </c>
      <c r="AC2188" s="195"/>
    </row>
    <row r="2189" spans="1:29" ht="14.25" x14ac:dyDescent="0.25">
      <c r="A2189" s="4">
        <f>ROW()-ROW(RawDataGenPO[[#Headers],[No.]])</f>
        <v>2188</v>
      </c>
      <c r="B2189" s="67" t="s">
        <v>18</v>
      </c>
      <c r="C2189" s="309"/>
      <c r="D2189" s="310"/>
      <c r="E2189" s="310"/>
      <c r="F2189" s="45">
        <v>46135</v>
      </c>
      <c r="G2189" s="4" t="s">
        <v>5182</v>
      </c>
      <c r="H2189" s="4" t="s">
        <v>5242</v>
      </c>
      <c r="I2189" s="155">
        <v>46139</v>
      </c>
      <c r="J2189" s="66"/>
      <c r="K2189" s="153">
        <v>120</v>
      </c>
      <c r="L2189" s="4" t="s">
        <v>145</v>
      </c>
      <c r="M2189" s="35" t="s">
        <v>623</v>
      </c>
      <c r="N2189" s="35" t="s">
        <v>56</v>
      </c>
      <c r="O2189" s="3">
        <v>4</v>
      </c>
      <c r="P2189" s="39" t="s">
        <v>5186</v>
      </c>
      <c r="Q2189" s="40">
        <v>10</v>
      </c>
      <c r="R2189" s="4" t="s">
        <v>4905</v>
      </c>
      <c r="S2189" s="41">
        <f>RawDataGenPO[[#This Row],[Total price]]/RawDataGenPO[[#This Row],[Qty'']]</f>
        <v>54.720000000000006</v>
      </c>
      <c r="T2189" s="46">
        <v>547.20000000000005</v>
      </c>
      <c r="U2189" s="16"/>
      <c r="V2189" s="35" t="s">
        <v>380</v>
      </c>
      <c r="W2189" s="146" t="s">
        <v>9</v>
      </c>
      <c r="X2189" s="4" t="s">
        <v>5251</v>
      </c>
      <c r="Y2189" s="14">
        <v>46147</v>
      </c>
      <c r="Z2189" s="112"/>
      <c r="AA2189" s="191">
        <f>IF(RawDataGenPO[[#This Row],[Date Gen PO]]="","",RawDataGenPO[[#This Row],[Date recive bill]]-RawDataGenPO[[#This Row],[Date Gen PO]])</f>
        <v>8</v>
      </c>
      <c r="AB2189" s="192" t="str">
        <f>IF(RawDataGenPO[[#This Row],[GRN-PO date (Day)]]&gt;RawDataGenPO[[#This Row],[Lead time delivery (day)]],"over deliverry","Ontime")</f>
        <v>Ontime</v>
      </c>
      <c r="AC2189" s="195"/>
    </row>
    <row r="2190" spans="1:29" ht="14.25" x14ac:dyDescent="0.25">
      <c r="A2190" s="4">
        <f>ROW()-ROW(RawDataGenPO[[#Headers],[No.]])</f>
        <v>2189</v>
      </c>
      <c r="B2190" s="67" t="s">
        <v>18</v>
      </c>
      <c r="C2190" s="309"/>
      <c r="D2190" s="310"/>
      <c r="E2190" s="310"/>
      <c r="F2190" s="45">
        <v>46135</v>
      </c>
      <c r="G2190" s="4" t="s">
        <v>5182</v>
      </c>
      <c r="H2190" s="4" t="s">
        <v>5242</v>
      </c>
      <c r="I2190" s="155">
        <v>46139</v>
      </c>
      <c r="J2190" s="66"/>
      <c r="K2190" s="153">
        <v>120</v>
      </c>
      <c r="L2190" s="4" t="s">
        <v>145</v>
      </c>
      <c r="M2190" s="35" t="s">
        <v>623</v>
      </c>
      <c r="N2190" s="35" t="s">
        <v>56</v>
      </c>
      <c r="O2190" s="3">
        <v>5</v>
      </c>
      <c r="P2190" s="39" t="s">
        <v>5187</v>
      </c>
      <c r="Q2190" s="40">
        <v>10</v>
      </c>
      <c r="R2190" s="4" t="s">
        <v>4905</v>
      </c>
      <c r="S2190" s="41">
        <f>RawDataGenPO[[#This Row],[Total price]]/RawDataGenPO[[#This Row],[Qty'']]</f>
        <v>100.38</v>
      </c>
      <c r="T2190" s="46">
        <v>1003.8</v>
      </c>
      <c r="U2190" s="16"/>
      <c r="V2190" s="35" t="s">
        <v>380</v>
      </c>
      <c r="W2190" s="146" t="s">
        <v>9</v>
      </c>
      <c r="X2190" s="4" t="s">
        <v>5251</v>
      </c>
      <c r="Y2190" s="14">
        <v>46147</v>
      </c>
      <c r="Z2190" s="112"/>
      <c r="AA2190" s="191">
        <f>IF(RawDataGenPO[[#This Row],[Date Gen PO]]="","",RawDataGenPO[[#This Row],[Date recive bill]]-RawDataGenPO[[#This Row],[Date Gen PO]])</f>
        <v>8</v>
      </c>
      <c r="AB2190" s="192" t="str">
        <f>IF(RawDataGenPO[[#This Row],[GRN-PO date (Day)]]&gt;RawDataGenPO[[#This Row],[Lead time delivery (day)]],"over deliverry","Ontime")</f>
        <v>Ontime</v>
      </c>
      <c r="AC2190" s="195"/>
    </row>
    <row r="2191" spans="1:29" ht="14.25" x14ac:dyDescent="0.25">
      <c r="A2191" s="4">
        <f>ROW()-ROW(RawDataGenPO[[#Headers],[No.]])</f>
        <v>2190</v>
      </c>
      <c r="B2191" s="67" t="s">
        <v>18</v>
      </c>
      <c r="C2191" s="309"/>
      <c r="D2191" s="310"/>
      <c r="E2191" s="310"/>
      <c r="F2191" s="45">
        <v>46135</v>
      </c>
      <c r="G2191" s="4" t="s">
        <v>5188</v>
      </c>
      <c r="H2191" s="4" t="s">
        <v>5243</v>
      </c>
      <c r="I2191" s="155">
        <v>46136</v>
      </c>
      <c r="J2191" s="66"/>
      <c r="K2191" s="153">
        <v>120</v>
      </c>
      <c r="L2191" s="4" t="s">
        <v>489</v>
      </c>
      <c r="M2191" s="35" t="s">
        <v>128</v>
      </c>
      <c r="N2191" s="35" t="s">
        <v>36</v>
      </c>
      <c r="O2191" s="3">
        <v>1</v>
      </c>
      <c r="P2191" s="39" t="s">
        <v>5189</v>
      </c>
      <c r="Q2191" s="40">
        <v>1</v>
      </c>
      <c r="R2191" s="4" t="s">
        <v>481</v>
      </c>
      <c r="S2191" s="41">
        <f>RawDataGenPO[[#This Row],[Total price]]/RawDataGenPO[[#This Row],[Qty'']]</f>
        <v>8500</v>
      </c>
      <c r="T2191" s="46">
        <v>8500</v>
      </c>
      <c r="U2191" s="16"/>
      <c r="V2191" s="35" t="s">
        <v>757</v>
      </c>
      <c r="W2191" s="146" t="s">
        <v>9</v>
      </c>
      <c r="X2191" s="4" t="s">
        <v>5315</v>
      </c>
      <c r="Y2191" s="14">
        <v>46155</v>
      </c>
      <c r="Z2191" s="112"/>
      <c r="AA2191" s="191">
        <f>IF(RawDataGenPO[[#This Row],[Date Gen PO]]="","",RawDataGenPO[[#This Row],[Date recive bill]]-RawDataGenPO[[#This Row],[Date Gen PO]])</f>
        <v>19</v>
      </c>
      <c r="AB2191" s="192" t="str">
        <f>IF(RawDataGenPO[[#This Row],[GRN-PO date (Day)]]&gt;RawDataGenPO[[#This Row],[Lead time delivery (day)]],"over deliverry","Ontime")</f>
        <v>Ontime</v>
      </c>
      <c r="AC2191" s="195"/>
    </row>
    <row r="2192" spans="1:29" ht="14.25" x14ac:dyDescent="0.25">
      <c r="A2192" s="4">
        <f>ROW()-ROW(RawDataGenPO[[#Headers],[No.]])</f>
        <v>2191</v>
      </c>
      <c r="B2192" s="67" t="s">
        <v>18</v>
      </c>
      <c r="C2192" s="309"/>
      <c r="D2192" s="310"/>
      <c r="E2192" s="310"/>
      <c r="F2192" s="45">
        <v>46135</v>
      </c>
      <c r="G2192" s="4" t="s">
        <v>5188</v>
      </c>
      <c r="H2192" s="4" t="s">
        <v>5243</v>
      </c>
      <c r="I2192" s="155">
        <v>46136</v>
      </c>
      <c r="J2192" s="66"/>
      <c r="K2192" s="153">
        <v>120</v>
      </c>
      <c r="L2192" s="4" t="s">
        <v>489</v>
      </c>
      <c r="M2192" s="35" t="s">
        <v>128</v>
      </c>
      <c r="N2192" s="35" t="s">
        <v>36</v>
      </c>
      <c r="O2192" s="3">
        <v>2</v>
      </c>
      <c r="P2192" s="39" t="s">
        <v>2154</v>
      </c>
      <c r="Q2192" s="40">
        <v>1</v>
      </c>
      <c r="R2192" s="4" t="s">
        <v>481</v>
      </c>
      <c r="S2192" s="41">
        <f>RawDataGenPO[[#This Row],[Total price]]/RawDataGenPO[[#This Row],[Qty'']]</f>
        <v>1500</v>
      </c>
      <c r="T2192" s="46">
        <v>1500</v>
      </c>
      <c r="U2192" s="16"/>
      <c r="V2192" s="35" t="s">
        <v>757</v>
      </c>
      <c r="W2192" s="146" t="s">
        <v>9</v>
      </c>
      <c r="X2192" s="4" t="s">
        <v>5315</v>
      </c>
      <c r="Y2192" s="14">
        <v>46155</v>
      </c>
      <c r="Z2192" s="112"/>
      <c r="AA2192" s="191">
        <f>IF(RawDataGenPO[[#This Row],[Date Gen PO]]="","",RawDataGenPO[[#This Row],[Date recive bill]]-RawDataGenPO[[#This Row],[Date Gen PO]])</f>
        <v>19</v>
      </c>
      <c r="AB2192" s="192" t="str">
        <f>IF(RawDataGenPO[[#This Row],[GRN-PO date (Day)]]&gt;RawDataGenPO[[#This Row],[Lead time delivery (day)]],"over deliverry","Ontime")</f>
        <v>Ontime</v>
      </c>
      <c r="AC2192" s="195"/>
    </row>
    <row r="2193" spans="1:29" ht="14.25" x14ac:dyDescent="0.25">
      <c r="A2193" s="4">
        <f>ROW()-ROW(RawDataGenPO[[#Headers],[No.]])</f>
        <v>2192</v>
      </c>
      <c r="B2193" s="67" t="s">
        <v>18</v>
      </c>
      <c r="C2193" s="309"/>
      <c r="D2193" s="310"/>
      <c r="E2193" s="310"/>
      <c r="F2193" s="45">
        <v>46136</v>
      </c>
      <c r="G2193" s="4" t="s">
        <v>5197</v>
      </c>
      <c r="H2193" s="4" t="s">
        <v>5292</v>
      </c>
      <c r="I2193" s="155">
        <v>46142</v>
      </c>
      <c r="J2193" s="66"/>
      <c r="K2193" s="153">
        <v>30</v>
      </c>
      <c r="L2193" s="4" t="s">
        <v>145</v>
      </c>
      <c r="M2193" s="35" t="s">
        <v>187</v>
      </c>
      <c r="N2193" s="35" t="s">
        <v>28</v>
      </c>
      <c r="O2193" s="3">
        <v>1</v>
      </c>
      <c r="P2193" s="39" t="s">
        <v>5198</v>
      </c>
      <c r="Q2193" s="40">
        <v>36</v>
      </c>
      <c r="R2193" s="4" t="s">
        <v>161</v>
      </c>
      <c r="S2193" s="41">
        <f>RawDataGenPO[[#This Row],[Total price]]/RawDataGenPO[[#This Row],[Qty'']]</f>
        <v>32.5</v>
      </c>
      <c r="T2193" s="46">
        <v>1170</v>
      </c>
      <c r="U2193" s="16"/>
      <c r="V2193" s="35" t="s">
        <v>388</v>
      </c>
      <c r="W2193" s="146" t="s">
        <v>9</v>
      </c>
      <c r="X2193" s="4" t="s">
        <v>5293</v>
      </c>
      <c r="Y2193" s="14">
        <v>46150</v>
      </c>
      <c r="Z2193" s="112"/>
      <c r="AA2193" s="191">
        <f>IF(RawDataGenPO[[#This Row],[Date Gen PO]]="","",RawDataGenPO[[#This Row],[Date recive bill]]-RawDataGenPO[[#This Row],[Date Gen PO]])</f>
        <v>8</v>
      </c>
      <c r="AB2193" s="192" t="str">
        <f>IF(RawDataGenPO[[#This Row],[GRN-PO date (Day)]]&gt;RawDataGenPO[[#This Row],[Lead time delivery (day)]],"over deliverry","Ontime")</f>
        <v>Ontime</v>
      </c>
      <c r="AC2193" s="195"/>
    </row>
    <row r="2194" spans="1:29" ht="42.75" x14ac:dyDescent="0.25">
      <c r="A2194" s="4">
        <f>ROW()-ROW(RawDataGenPO[[#Headers],[No.]])</f>
        <v>2193</v>
      </c>
      <c r="B2194" s="67" t="s">
        <v>18</v>
      </c>
      <c r="C2194" s="309"/>
      <c r="D2194" s="310"/>
      <c r="E2194" s="310"/>
      <c r="F2194" s="45">
        <v>46136</v>
      </c>
      <c r="G2194" s="4" t="s">
        <v>5199</v>
      </c>
      <c r="H2194" s="4" t="s">
        <v>5273</v>
      </c>
      <c r="I2194" s="155">
        <v>46140</v>
      </c>
      <c r="J2194" s="66"/>
      <c r="K2194" s="153">
        <v>120</v>
      </c>
      <c r="L2194" s="4" t="s">
        <v>193</v>
      </c>
      <c r="M2194" s="35" t="s">
        <v>128</v>
      </c>
      <c r="N2194" s="35" t="s">
        <v>56</v>
      </c>
      <c r="O2194" s="3">
        <v>1</v>
      </c>
      <c r="P2194" s="39" t="s">
        <v>5200</v>
      </c>
      <c r="Q2194" s="40">
        <v>4</v>
      </c>
      <c r="R2194" s="4" t="s">
        <v>161</v>
      </c>
      <c r="S2194" s="41">
        <f>RawDataGenPO[[#This Row],[Total price]]/RawDataGenPO[[#This Row],[Qty'']]</f>
        <v>5270</v>
      </c>
      <c r="T2194" s="46">
        <v>21080</v>
      </c>
      <c r="U2194" s="16"/>
      <c r="V2194" s="35" t="s">
        <v>1042</v>
      </c>
      <c r="W2194" s="146" t="s">
        <v>10</v>
      </c>
      <c r="Z2194" s="112"/>
      <c r="AA2194" s="191">
        <f>IF(RawDataGenPO[[#This Row],[Date Gen PO]]="","",RawDataGenPO[[#This Row],[Date recive bill]]-RawDataGenPO[[#This Row],[Date Gen PO]])</f>
        <v>-46140</v>
      </c>
      <c r="AB2194" s="192" t="str">
        <f>IF(RawDataGenPO[[#This Row],[GRN-PO date (Day)]]&gt;RawDataGenPO[[#This Row],[Lead time delivery (day)]],"over deliverry","Ontime")</f>
        <v>Ontime</v>
      </c>
      <c r="AC2194" s="195"/>
    </row>
    <row r="2195" spans="1:29" ht="14.25" x14ac:dyDescent="0.25">
      <c r="A2195" s="4">
        <f>ROW()-ROW(RawDataGenPO[[#Headers],[No.]])</f>
        <v>2194</v>
      </c>
      <c r="B2195" s="67" t="s">
        <v>18</v>
      </c>
      <c r="C2195" s="309"/>
      <c r="D2195" s="310"/>
      <c r="E2195" s="310"/>
      <c r="F2195" s="45">
        <v>46136</v>
      </c>
      <c r="G2195" s="4" t="s">
        <v>5201</v>
      </c>
      <c r="H2195" s="4" t="s">
        <v>5274</v>
      </c>
      <c r="I2195" s="155">
        <v>46142</v>
      </c>
      <c r="J2195" s="66"/>
      <c r="K2195" s="153">
        <v>120</v>
      </c>
      <c r="L2195" s="4" t="s">
        <v>193</v>
      </c>
      <c r="M2195" s="35" t="s">
        <v>128</v>
      </c>
      <c r="N2195" s="35" t="s">
        <v>38</v>
      </c>
      <c r="O2195" s="3">
        <v>1</v>
      </c>
      <c r="P2195" s="39" t="s">
        <v>5202</v>
      </c>
      <c r="Q2195" s="40">
        <v>2</v>
      </c>
      <c r="R2195" s="4" t="s">
        <v>161</v>
      </c>
      <c r="S2195" s="41">
        <f>RawDataGenPO[[#This Row],[Total price]]/RawDataGenPO[[#This Row],[Qty'']]</f>
        <v>720</v>
      </c>
      <c r="T2195" s="46">
        <v>1440</v>
      </c>
      <c r="U2195" s="16"/>
      <c r="V2195" s="35" t="s">
        <v>416</v>
      </c>
      <c r="W2195" s="146" t="s">
        <v>10</v>
      </c>
      <c r="Z2195" s="112"/>
      <c r="AA2195" s="191">
        <f>IF(RawDataGenPO[[#This Row],[Date Gen PO]]="","",RawDataGenPO[[#This Row],[Date recive bill]]-RawDataGenPO[[#This Row],[Date Gen PO]])</f>
        <v>-46142</v>
      </c>
      <c r="AB2195" s="192" t="str">
        <f>IF(RawDataGenPO[[#This Row],[GRN-PO date (Day)]]&gt;RawDataGenPO[[#This Row],[Lead time delivery (day)]],"over deliverry","Ontime")</f>
        <v>Ontime</v>
      </c>
      <c r="AC2195" s="195"/>
    </row>
    <row r="2196" spans="1:29" ht="14.25" x14ac:dyDescent="0.25">
      <c r="A2196" s="4">
        <f>ROW()-ROW(RawDataGenPO[[#Headers],[No.]])</f>
        <v>2195</v>
      </c>
      <c r="B2196" s="67" t="s">
        <v>18</v>
      </c>
      <c r="C2196" s="309"/>
      <c r="D2196" s="310"/>
      <c r="E2196" s="310"/>
      <c r="F2196" s="45">
        <v>46136</v>
      </c>
      <c r="G2196" s="4" t="s">
        <v>5201</v>
      </c>
      <c r="H2196" s="4" t="s">
        <v>5274</v>
      </c>
      <c r="I2196" s="155">
        <v>46142</v>
      </c>
      <c r="J2196" s="66"/>
      <c r="K2196" s="153">
        <v>120</v>
      </c>
      <c r="L2196" s="4" t="s">
        <v>193</v>
      </c>
      <c r="M2196" s="35" t="s">
        <v>128</v>
      </c>
      <c r="N2196" s="35" t="s">
        <v>38</v>
      </c>
      <c r="O2196" s="3">
        <v>2</v>
      </c>
      <c r="P2196" s="39" t="s">
        <v>5203</v>
      </c>
      <c r="Q2196" s="40">
        <v>1</v>
      </c>
      <c r="R2196" s="4" t="s">
        <v>161</v>
      </c>
      <c r="S2196" s="41">
        <f>RawDataGenPO[[#This Row],[Total price]]/RawDataGenPO[[#This Row],[Qty'']]</f>
        <v>2880</v>
      </c>
      <c r="T2196" s="46">
        <v>2880</v>
      </c>
      <c r="U2196" s="16"/>
      <c r="V2196" s="35" t="s">
        <v>416</v>
      </c>
      <c r="W2196" s="146" t="s">
        <v>10</v>
      </c>
      <c r="Z2196" s="112"/>
      <c r="AA2196" s="191">
        <f>IF(RawDataGenPO[[#This Row],[Date Gen PO]]="","",RawDataGenPO[[#This Row],[Date recive bill]]-RawDataGenPO[[#This Row],[Date Gen PO]])</f>
        <v>-46142</v>
      </c>
      <c r="AB2196" s="192" t="str">
        <f>IF(RawDataGenPO[[#This Row],[GRN-PO date (Day)]]&gt;RawDataGenPO[[#This Row],[Lead time delivery (day)]],"over deliverry","Ontime")</f>
        <v>Ontime</v>
      </c>
      <c r="AC2196" s="195"/>
    </row>
    <row r="2197" spans="1:29" ht="14.25" x14ac:dyDescent="0.25">
      <c r="A2197" s="4">
        <f>ROW()-ROW(RawDataGenPO[[#Headers],[No.]])</f>
        <v>2196</v>
      </c>
      <c r="B2197" s="67" t="s">
        <v>18</v>
      </c>
      <c r="C2197" s="309"/>
      <c r="D2197" s="310"/>
      <c r="E2197" s="310"/>
      <c r="F2197" s="45">
        <v>46136</v>
      </c>
      <c r="G2197" s="4" t="s">
        <v>5201</v>
      </c>
      <c r="H2197" s="4" t="s">
        <v>5274</v>
      </c>
      <c r="I2197" s="155">
        <v>46142</v>
      </c>
      <c r="J2197" s="66"/>
      <c r="K2197" s="153">
        <v>120</v>
      </c>
      <c r="L2197" s="4" t="s">
        <v>193</v>
      </c>
      <c r="M2197" s="35" t="s">
        <v>128</v>
      </c>
      <c r="N2197" s="35" t="s">
        <v>38</v>
      </c>
      <c r="O2197" s="3">
        <v>3</v>
      </c>
      <c r="P2197" s="39" t="s">
        <v>5204</v>
      </c>
      <c r="Q2197" s="40">
        <v>1</v>
      </c>
      <c r="R2197" s="4" t="s">
        <v>161</v>
      </c>
      <c r="S2197" s="41">
        <f>RawDataGenPO[[#This Row],[Total price]]/RawDataGenPO[[#This Row],[Qty'']]</f>
        <v>6750</v>
      </c>
      <c r="T2197" s="46">
        <v>6750</v>
      </c>
      <c r="U2197" s="16"/>
      <c r="V2197" s="35" t="s">
        <v>416</v>
      </c>
      <c r="W2197" s="146" t="s">
        <v>10</v>
      </c>
      <c r="Z2197" s="112"/>
      <c r="AA2197" s="191">
        <f>IF(RawDataGenPO[[#This Row],[Date Gen PO]]="","",RawDataGenPO[[#This Row],[Date recive bill]]-RawDataGenPO[[#This Row],[Date Gen PO]])</f>
        <v>-46142</v>
      </c>
      <c r="AB2197" s="192" t="str">
        <f>IF(RawDataGenPO[[#This Row],[GRN-PO date (Day)]]&gt;RawDataGenPO[[#This Row],[Lead time delivery (day)]],"over deliverry","Ontime")</f>
        <v>Ontime</v>
      </c>
      <c r="AC2197" s="195"/>
    </row>
    <row r="2198" spans="1:29" ht="14.25" x14ac:dyDescent="0.25">
      <c r="A2198" s="4">
        <f>ROW()-ROW(RawDataGenPO[[#Headers],[No.]])</f>
        <v>2197</v>
      </c>
      <c r="B2198" s="67" t="s">
        <v>18</v>
      </c>
      <c r="C2198" s="309"/>
      <c r="D2198" s="310"/>
      <c r="E2198" s="310"/>
      <c r="F2198" s="45">
        <v>46136</v>
      </c>
      <c r="G2198" s="4" t="s">
        <v>5205</v>
      </c>
      <c r="H2198" s="4" t="s">
        <v>5275</v>
      </c>
      <c r="I2198" s="155">
        <v>46142</v>
      </c>
      <c r="J2198" s="66"/>
      <c r="K2198" s="153">
        <v>120</v>
      </c>
      <c r="L2198" s="4" t="s">
        <v>193</v>
      </c>
      <c r="M2198" s="35" t="s">
        <v>128</v>
      </c>
      <c r="N2198" s="35" t="s">
        <v>73</v>
      </c>
      <c r="O2198" s="3">
        <v>1</v>
      </c>
      <c r="P2198" s="39" t="s">
        <v>5206</v>
      </c>
      <c r="Q2198" s="40">
        <v>1</v>
      </c>
      <c r="R2198" s="4" t="s">
        <v>161</v>
      </c>
      <c r="S2198" s="41">
        <f>RawDataGenPO[[#This Row],[Total price]]/RawDataGenPO[[#This Row],[Qty'']]</f>
        <v>1170</v>
      </c>
      <c r="T2198" s="46">
        <v>1170</v>
      </c>
      <c r="U2198" s="16"/>
      <c r="V2198" s="35" t="s">
        <v>416</v>
      </c>
      <c r="W2198" s="146" t="s">
        <v>10</v>
      </c>
      <c r="Z2198" s="112"/>
      <c r="AA2198" s="191">
        <f>IF(RawDataGenPO[[#This Row],[Date Gen PO]]="","",RawDataGenPO[[#This Row],[Date recive bill]]-RawDataGenPO[[#This Row],[Date Gen PO]])</f>
        <v>-46142</v>
      </c>
      <c r="AB2198" s="192" t="str">
        <f>IF(RawDataGenPO[[#This Row],[GRN-PO date (Day)]]&gt;RawDataGenPO[[#This Row],[Lead time delivery (day)]],"over deliverry","Ontime")</f>
        <v>Ontime</v>
      </c>
      <c r="AC2198" s="195"/>
    </row>
    <row r="2199" spans="1:29" ht="14.25" x14ac:dyDescent="0.25">
      <c r="A2199" s="4">
        <f>ROW()-ROW(RawDataGenPO[[#Headers],[No.]])</f>
        <v>2198</v>
      </c>
      <c r="B2199" s="67" t="s">
        <v>18</v>
      </c>
      <c r="C2199" s="309"/>
      <c r="D2199" s="310"/>
      <c r="E2199" s="310"/>
      <c r="F2199" s="45">
        <v>46136</v>
      </c>
      <c r="G2199" s="4" t="s">
        <v>5205</v>
      </c>
      <c r="H2199" s="4" t="s">
        <v>5275</v>
      </c>
      <c r="I2199" s="155">
        <v>46142</v>
      </c>
      <c r="J2199" s="66"/>
      <c r="K2199" s="153">
        <v>120</v>
      </c>
      <c r="L2199" s="4" t="s">
        <v>193</v>
      </c>
      <c r="M2199" s="35" t="s">
        <v>128</v>
      </c>
      <c r="N2199" s="35" t="s">
        <v>73</v>
      </c>
      <c r="O2199" s="3">
        <v>2</v>
      </c>
      <c r="P2199" s="39" t="s">
        <v>5130</v>
      </c>
      <c r="Q2199" s="40">
        <v>1</v>
      </c>
      <c r="R2199" s="4" t="s">
        <v>161</v>
      </c>
      <c r="S2199" s="41">
        <f>RawDataGenPO[[#This Row],[Total price]]/RawDataGenPO[[#This Row],[Qty'']]</f>
        <v>7110</v>
      </c>
      <c r="T2199" s="46">
        <v>7110</v>
      </c>
      <c r="U2199" s="16"/>
      <c r="V2199" s="35" t="s">
        <v>416</v>
      </c>
      <c r="W2199" s="146" t="s">
        <v>10</v>
      </c>
      <c r="Z2199" s="112"/>
      <c r="AA2199" s="191">
        <f>IF(RawDataGenPO[[#This Row],[Date Gen PO]]="","",RawDataGenPO[[#This Row],[Date recive bill]]-RawDataGenPO[[#This Row],[Date Gen PO]])</f>
        <v>-46142</v>
      </c>
      <c r="AB2199" s="192" t="str">
        <f>IF(RawDataGenPO[[#This Row],[GRN-PO date (Day)]]&gt;RawDataGenPO[[#This Row],[Lead time delivery (day)]],"over deliverry","Ontime")</f>
        <v>Ontime</v>
      </c>
      <c r="AC2199" s="195"/>
    </row>
    <row r="2200" spans="1:29" ht="14.25" x14ac:dyDescent="0.25">
      <c r="A2200" s="4">
        <f>ROW()-ROW(RawDataGenPO[[#Headers],[No.]])</f>
        <v>2199</v>
      </c>
      <c r="B2200" s="67" t="s">
        <v>18</v>
      </c>
      <c r="C2200" s="309"/>
      <c r="D2200" s="310"/>
      <c r="E2200" s="310"/>
      <c r="F2200" s="45">
        <v>46136</v>
      </c>
      <c r="G2200" s="4" t="s">
        <v>5205</v>
      </c>
      <c r="H2200" s="4" t="s">
        <v>5275</v>
      </c>
      <c r="I2200" s="155">
        <v>46142</v>
      </c>
      <c r="J2200" s="66"/>
      <c r="K2200" s="153">
        <v>120</v>
      </c>
      <c r="L2200" s="4" t="s">
        <v>193</v>
      </c>
      <c r="M2200" s="35" t="s">
        <v>128</v>
      </c>
      <c r="N2200" s="35" t="s">
        <v>73</v>
      </c>
      <c r="O2200" s="3">
        <v>3</v>
      </c>
      <c r="P2200" s="39" t="s">
        <v>5207</v>
      </c>
      <c r="Q2200" s="40">
        <v>1</v>
      </c>
      <c r="R2200" s="4" t="s">
        <v>161</v>
      </c>
      <c r="S2200" s="41">
        <f>RawDataGenPO[[#This Row],[Total price]]/RawDataGenPO[[#This Row],[Qty'']]</f>
        <v>3690</v>
      </c>
      <c r="T2200" s="46">
        <v>3690</v>
      </c>
      <c r="U2200" s="16"/>
      <c r="V2200" s="35" t="s">
        <v>416</v>
      </c>
      <c r="W2200" s="146" t="s">
        <v>10</v>
      </c>
      <c r="Z2200" s="112"/>
      <c r="AA2200" s="191">
        <f>IF(RawDataGenPO[[#This Row],[Date Gen PO]]="","",RawDataGenPO[[#This Row],[Date recive bill]]-RawDataGenPO[[#This Row],[Date Gen PO]])</f>
        <v>-46142</v>
      </c>
      <c r="AB2200" s="192" t="str">
        <f>IF(RawDataGenPO[[#This Row],[GRN-PO date (Day)]]&gt;RawDataGenPO[[#This Row],[Lead time delivery (day)]],"over deliverry","Ontime")</f>
        <v>Ontime</v>
      </c>
      <c r="AC2200" s="195"/>
    </row>
    <row r="2201" spans="1:29" ht="14.25" x14ac:dyDescent="0.25">
      <c r="A2201" s="4">
        <f>ROW()-ROW(RawDataGenPO[[#Headers],[No.]])</f>
        <v>2200</v>
      </c>
      <c r="B2201" s="67" t="s">
        <v>18</v>
      </c>
      <c r="C2201" s="309"/>
      <c r="D2201" s="310"/>
      <c r="E2201" s="310"/>
      <c r="F2201" s="45">
        <v>46136</v>
      </c>
      <c r="G2201" s="4" t="s">
        <v>5205</v>
      </c>
      <c r="H2201" s="4" t="s">
        <v>5275</v>
      </c>
      <c r="I2201" s="155">
        <v>46142</v>
      </c>
      <c r="J2201" s="66"/>
      <c r="K2201" s="153">
        <v>120</v>
      </c>
      <c r="L2201" s="4" t="s">
        <v>193</v>
      </c>
      <c r="M2201" s="35" t="s">
        <v>128</v>
      </c>
      <c r="N2201" s="35" t="s">
        <v>73</v>
      </c>
      <c r="O2201" s="3">
        <v>4</v>
      </c>
      <c r="P2201" s="39" t="s">
        <v>5204</v>
      </c>
      <c r="Q2201" s="40">
        <v>1</v>
      </c>
      <c r="R2201" s="4" t="s">
        <v>481</v>
      </c>
      <c r="S2201" s="41">
        <f>RawDataGenPO[[#This Row],[Total price]]/RawDataGenPO[[#This Row],[Qty'']]</f>
        <v>7500</v>
      </c>
      <c r="T2201" s="46">
        <v>7500</v>
      </c>
      <c r="U2201" s="16"/>
      <c r="V2201" s="35" t="s">
        <v>416</v>
      </c>
      <c r="W2201" s="146" t="s">
        <v>10</v>
      </c>
      <c r="Z2201" s="112"/>
      <c r="AA2201" s="191">
        <f>IF(RawDataGenPO[[#This Row],[Date Gen PO]]="","",RawDataGenPO[[#This Row],[Date recive bill]]-RawDataGenPO[[#This Row],[Date Gen PO]])</f>
        <v>-46142</v>
      </c>
      <c r="AB2201" s="192" t="str">
        <f>IF(RawDataGenPO[[#This Row],[GRN-PO date (Day)]]&gt;RawDataGenPO[[#This Row],[Lead time delivery (day)]],"over deliverry","Ontime")</f>
        <v>Ontime</v>
      </c>
      <c r="AC2201" s="195"/>
    </row>
    <row r="2202" spans="1:29" ht="14.25" x14ac:dyDescent="0.25">
      <c r="A2202" s="4">
        <f>ROW()-ROW(RawDataGenPO[[#Headers],[No.]])</f>
        <v>2201</v>
      </c>
      <c r="B2202" s="67" t="s">
        <v>18</v>
      </c>
      <c r="C2202" s="309"/>
      <c r="D2202" s="310"/>
      <c r="E2202" s="310"/>
      <c r="F2202" s="45">
        <v>46136</v>
      </c>
      <c r="G2202" s="4" t="s">
        <v>5208</v>
      </c>
      <c r="H2202" s="4" t="s">
        <v>5276</v>
      </c>
      <c r="I2202" s="155">
        <v>46142</v>
      </c>
      <c r="J2202" s="66"/>
      <c r="K2202" s="153">
        <v>120</v>
      </c>
      <c r="L2202" s="4" t="s">
        <v>193</v>
      </c>
      <c r="M2202" s="35" t="s">
        <v>128</v>
      </c>
      <c r="N2202" s="35" t="s">
        <v>31</v>
      </c>
      <c r="O2202" s="3">
        <v>1</v>
      </c>
      <c r="P2202" s="39" t="s">
        <v>5209</v>
      </c>
      <c r="Q2202" s="40">
        <v>1</v>
      </c>
      <c r="R2202" s="4" t="s">
        <v>161</v>
      </c>
      <c r="S2202" s="41">
        <f>RawDataGenPO[[#This Row],[Total price]]/RawDataGenPO[[#This Row],[Qty'']]</f>
        <v>1800</v>
      </c>
      <c r="T2202" s="46">
        <v>1800</v>
      </c>
      <c r="U2202" s="16"/>
      <c r="V2202" s="35" t="s">
        <v>416</v>
      </c>
      <c r="W2202" s="146" t="s">
        <v>10</v>
      </c>
      <c r="Z2202" s="112"/>
      <c r="AA2202" s="191">
        <f>IF(RawDataGenPO[[#This Row],[Date Gen PO]]="","",RawDataGenPO[[#This Row],[Date recive bill]]-RawDataGenPO[[#This Row],[Date Gen PO]])</f>
        <v>-46142</v>
      </c>
      <c r="AB2202" s="192" t="str">
        <f>IF(RawDataGenPO[[#This Row],[GRN-PO date (Day)]]&gt;RawDataGenPO[[#This Row],[Lead time delivery (day)]],"over deliverry","Ontime")</f>
        <v>Ontime</v>
      </c>
      <c r="AC2202" s="195"/>
    </row>
    <row r="2203" spans="1:29" ht="14.25" x14ac:dyDescent="0.25">
      <c r="A2203" s="4">
        <f>ROW()-ROW(RawDataGenPO[[#Headers],[No.]])</f>
        <v>2202</v>
      </c>
      <c r="B2203" s="67" t="s">
        <v>18</v>
      </c>
      <c r="C2203" s="309"/>
      <c r="D2203" s="310"/>
      <c r="E2203" s="310"/>
      <c r="F2203" s="45">
        <v>46136</v>
      </c>
      <c r="G2203" s="4" t="s">
        <v>5208</v>
      </c>
      <c r="H2203" s="4" t="s">
        <v>5276</v>
      </c>
      <c r="I2203" s="155">
        <v>46142</v>
      </c>
      <c r="J2203" s="66"/>
      <c r="K2203" s="153">
        <v>120</v>
      </c>
      <c r="L2203" s="4" t="s">
        <v>193</v>
      </c>
      <c r="M2203" s="35" t="s">
        <v>128</v>
      </c>
      <c r="N2203" s="35" t="s">
        <v>31</v>
      </c>
      <c r="O2203" s="3">
        <v>2</v>
      </c>
      <c r="P2203" s="39" t="s">
        <v>5210</v>
      </c>
      <c r="Q2203" s="40">
        <v>1</v>
      </c>
      <c r="R2203" s="4" t="s">
        <v>161</v>
      </c>
      <c r="S2203" s="41">
        <f>RawDataGenPO[[#This Row],[Total price]]/RawDataGenPO[[#This Row],[Qty'']]</f>
        <v>810</v>
      </c>
      <c r="T2203" s="46">
        <v>810</v>
      </c>
      <c r="U2203" s="16"/>
      <c r="V2203" s="35" t="s">
        <v>416</v>
      </c>
      <c r="W2203" s="146" t="s">
        <v>10</v>
      </c>
      <c r="Z2203" s="112"/>
      <c r="AA2203" s="191">
        <f>IF(RawDataGenPO[[#This Row],[Date Gen PO]]="","",RawDataGenPO[[#This Row],[Date recive bill]]-RawDataGenPO[[#This Row],[Date Gen PO]])</f>
        <v>-46142</v>
      </c>
      <c r="AB2203" s="192" t="str">
        <f>IF(RawDataGenPO[[#This Row],[GRN-PO date (Day)]]&gt;RawDataGenPO[[#This Row],[Lead time delivery (day)]],"over deliverry","Ontime")</f>
        <v>Ontime</v>
      </c>
      <c r="AC2203" s="195"/>
    </row>
    <row r="2204" spans="1:29" ht="14.25" x14ac:dyDescent="0.25">
      <c r="A2204" s="4">
        <f>ROW()-ROW(RawDataGenPO[[#Headers],[No.]])</f>
        <v>2203</v>
      </c>
      <c r="B2204" s="67" t="s">
        <v>18</v>
      </c>
      <c r="C2204" s="309"/>
      <c r="D2204" s="310"/>
      <c r="E2204" s="310"/>
      <c r="F2204" s="45">
        <v>46136</v>
      </c>
      <c r="G2204" s="4" t="s">
        <v>5208</v>
      </c>
      <c r="H2204" s="4" t="s">
        <v>5276</v>
      </c>
      <c r="I2204" s="155">
        <v>46142</v>
      </c>
      <c r="J2204" s="66"/>
      <c r="K2204" s="153">
        <v>120</v>
      </c>
      <c r="L2204" s="4" t="s">
        <v>193</v>
      </c>
      <c r="M2204" s="35" t="s">
        <v>128</v>
      </c>
      <c r="N2204" s="35" t="s">
        <v>31</v>
      </c>
      <c r="O2204" s="3">
        <v>3</v>
      </c>
      <c r="P2204" s="39" t="s">
        <v>5211</v>
      </c>
      <c r="Q2204" s="40">
        <v>4</v>
      </c>
      <c r="R2204" s="4" t="s">
        <v>161</v>
      </c>
      <c r="S2204" s="41">
        <f>RawDataGenPO[[#This Row],[Total price]]/RawDataGenPO[[#This Row],[Qty'']]</f>
        <v>3240</v>
      </c>
      <c r="T2204" s="46">
        <v>12960</v>
      </c>
      <c r="U2204" s="16"/>
      <c r="V2204" s="35" t="s">
        <v>416</v>
      </c>
      <c r="W2204" s="146" t="s">
        <v>10</v>
      </c>
      <c r="Z2204" s="112"/>
      <c r="AA2204" s="191">
        <f>IF(RawDataGenPO[[#This Row],[Date Gen PO]]="","",RawDataGenPO[[#This Row],[Date recive bill]]-RawDataGenPO[[#This Row],[Date Gen PO]])</f>
        <v>-46142</v>
      </c>
      <c r="AB2204" s="192" t="str">
        <f>IF(RawDataGenPO[[#This Row],[GRN-PO date (Day)]]&gt;RawDataGenPO[[#This Row],[Lead time delivery (day)]],"over deliverry","Ontime")</f>
        <v>Ontime</v>
      </c>
      <c r="AC2204" s="195"/>
    </row>
    <row r="2205" spans="1:29" ht="14.25" x14ac:dyDescent="0.25">
      <c r="A2205" s="4">
        <f>ROW()-ROW(RawDataGenPO[[#Headers],[No.]])</f>
        <v>2204</v>
      </c>
      <c r="B2205" s="67" t="s">
        <v>18</v>
      </c>
      <c r="C2205" s="309"/>
      <c r="D2205" s="310"/>
      <c r="E2205" s="310"/>
      <c r="F2205" s="45">
        <v>46136</v>
      </c>
      <c r="G2205" s="4" t="s">
        <v>5208</v>
      </c>
      <c r="H2205" s="4" t="s">
        <v>5276</v>
      </c>
      <c r="I2205" s="155">
        <v>46142</v>
      </c>
      <c r="J2205" s="66"/>
      <c r="K2205" s="153">
        <v>120</v>
      </c>
      <c r="L2205" s="4" t="s">
        <v>193</v>
      </c>
      <c r="M2205" s="35" t="s">
        <v>128</v>
      </c>
      <c r="N2205" s="35" t="s">
        <v>31</v>
      </c>
      <c r="O2205" s="3">
        <v>4</v>
      </c>
      <c r="P2205" s="39" t="s">
        <v>5212</v>
      </c>
      <c r="Q2205" s="40">
        <v>4</v>
      </c>
      <c r="R2205" s="4" t="s">
        <v>161</v>
      </c>
      <c r="S2205" s="41">
        <f>RawDataGenPO[[#This Row],[Total price]]/RawDataGenPO[[#This Row],[Qty'']]</f>
        <v>2205.2449999999999</v>
      </c>
      <c r="T2205" s="46">
        <v>8820.98</v>
      </c>
      <c r="U2205" s="16"/>
      <c r="V2205" s="35" t="s">
        <v>416</v>
      </c>
      <c r="W2205" s="146" t="s">
        <v>10</v>
      </c>
      <c r="Z2205" s="112"/>
      <c r="AA2205" s="191">
        <f>IF(RawDataGenPO[[#This Row],[Date Gen PO]]="","",RawDataGenPO[[#This Row],[Date recive bill]]-RawDataGenPO[[#This Row],[Date Gen PO]])</f>
        <v>-46142</v>
      </c>
      <c r="AB2205" s="192" t="str">
        <f>IF(RawDataGenPO[[#This Row],[GRN-PO date (Day)]]&gt;RawDataGenPO[[#This Row],[Lead time delivery (day)]],"over deliverry","Ontime")</f>
        <v>Ontime</v>
      </c>
      <c r="AC2205" s="195"/>
    </row>
    <row r="2206" spans="1:29" ht="14.25" x14ac:dyDescent="0.25">
      <c r="A2206" s="4">
        <f>ROW()-ROW(RawDataGenPO[[#Headers],[No.]])</f>
        <v>2205</v>
      </c>
      <c r="B2206" s="67" t="s">
        <v>18</v>
      </c>
      <c r="C2206" s="309"/>
      <c r="D2206" s="310"/>
      <c r="E2206" s="310"/>
      <c r="F2206" s="45">
        <v>46136</v>
      </c>
      <c r="G2206" s="4" t="s">
        <v>5208</v>
      </c>
      <c r="H2206" s="4" t="s">
        <v>5276</v>
      </c>
      <c r="I2206" s="155">
        <v>46142</v>
      </c>
      <c r="J2206" s="66"/>
      <c r="K2206" s="153">
        <v>120</v>
      </c>
      <c r="L2206" s="4" t="s">
        <v>193</v>
      </c>
      <c r="M2206" s="35" t="s">
        <v>128</v>
      </c>
      <c r="N2206" s="35" t="s">
        <v>31</v>
      </c>
      <c r="O2206" s="3">
        <v>5</v>
      </c>
      <c r="P2206" s="39" t="s">
        <v>5213</v>
      </c>
      <c r="Q2206" s="40">
        <v>1</v>
      </c>
      <c r="R2206" s="4" t="s">
        <v>161</v>
      </c>
      <c r="S2206" s="41">
        <f>RawDataGenPO[[#This Row],[Total price]]/RawDataGenPO[[#This Row],[Qty'']]</f>
        <v>1800</v>
      </c>
      <c r="T2206" s="46">
        <v>1800</v>
      </c>
      <c r="U2206" s="16"/>
      <c r="V2206" s="35" t="s">
        <v>416</v>
      </c>
      <c r="W2206" s="146" t="s">
        <v>10</v>
      </c>
      <c r="Z2206" s="112"/>
      <c r="AA2206" s="191">
        <f>IF(RawDataGenPO[[#This Row],[Date Gen PO]]="","",RawDataGenPO[[#This Row],[Date recive bill]]-RawDataGenPO[[#This Row],[Date Gen PO]])</f>
        <v>-46142</v>
      </c>
      <c r="AB2206" s="192" t="str">
        <f>IF(RawDataGenPO[[#This Row],[GRN-PO date (Day)]]&gt;RawDataGenPO[[#This Row],[Lead time delivery (day)]],"over deliverry","Ontime")</f>
        <v>Ontime</v>
      </c>
      <c r="AC2206" s="195"/>
    </row>
    <row r="2207" spans="1:29" ht="14.25" x14ac:dyDescent="0.25">
      <c r="A2207" s="4">
        <f>ROW()-ROW(RawDataGenPO[[#Headers],[No.]])</f>
        <v>2206</v>
      </c>
      <c r="B2207" s="67" t="s">
        <v>18</v>
      </c>
      <c r="C2207" s="309"/>
      <c r="D2207" s="310"/>
      <c r="E2207" s="310"/>
      <c r="F2207" s="45">
        <v>46136</v>
      </c>
      <c r="G2207" s="4" t="s">
        <v>5208</v>
      </c>
      <c r="H2207" s="4" t="s">
        <v>5276</v>
      </c>
      <c r="I2207" s="155">
        <v>46142</v>
      </c>
      <c r="J2207" s="66"/>
      <c r="K2207" s="153">
        <v>120</v>
      </c>
      <c r="L2207" s="4" t="s">
        <v>193</v>
      </c>
      <c r="M2207" s="35" t="s">
        <v>128</v>
      </c>
      <c r="N2207" s="35" t="s">
        <v>31</v>
      </c>
      <c r="O2207" s="3">
        <v>6</v>
      </c>
      <c r="P2207" s="39" t="s">
        <v>5214</v>
      </c>
      <c r="Q2207" s="40">
        <v>1</v>
      </c>
      <c r="R2207" s="4" t="s">
        <v>161</v>
      </c>
      <c r="S2207" s="41">
        <f>RawDataGenPO[[#This Row],[Total price]]/RawDataGenPO[[#This Row],[Qty'']]</f>
        <v>1215</v>
      </c>
      <c r="T2207" s="46">
        <v>1215</v>
      </c>
      <c r="U2207" s="16"/>
      <c r="V2207" s="35" t="s">
        <v>416</v>
      </c>
      <c r="W2207" s="146" t="s">
        <v>10</v>
      </c>
      <c r="Z2207" s="112"/>
      <c r="AA2207" s="191">
        <f>IF(RawDataGenPO[[#This Row],[Date Gen PO]]="","",RawDataGenPO[[#This Row],[Date recive bill]]-RawDataGenPO[[#This Row],[Date Gen PO]])</f>
        <v>-46142</v>
      </c>
      <c r="AB2207" s="192" t="str">
        <f>IF(RawDataGenPO[[#This Row],[GRN-PO date (Day)]]&gt;RawDataGenPO[[#This Row],[Lead time delivery (day)]],"over deliverry","Ontime")</f>
        <v>Ontime</v>
      </c>
      <c r="AC2207" s="195"/>
    </row>
    <row r="2208" spans="1:29" ht="14.25" x14ac:dyDescent="0.25">
      <c r="A2208" s="4">
        <f>ROW()-ROW(RawDataGenPO[[#Headers],[No.]])</f>
        <v>2207</v>
      </c>
      <c r="B2208" s="67" t="s">
        <v>18</v>
      </c>
      <c r="C2208" s="309"/>
      <c r="D2208" s="310"/>
      <c r="E2208" s="310"/>
      <c r="F2208" s="45">
        <v>46136</v>
      </c>
      <c r="G2208" s="4" t="s">
        <v>5208</v>
      </c>
      <c r="H2208" s="4" t="s">
        <v>5276</v>
      </c>
      <c r="I2208" s="155">
        <v>46142</v>
      </c>
      <c r="J2208" s="66"/>
      <c r="K2208" s="153">
        <v>120</v>
      </c>
      <c r="L2208" s="4" t="s">
        <v>193</v>
      </c>
      <c r="M2208" s="35" t="s">
        <v>128</v>
      </c>
      <c r="N2208" s="35" t="s">
        <v>31</v>
      </c>
      <c r="O2208" s="3">
        <v>7</v>
      </c>
      <c r="P2208" s="39" t="s">
        <v>5215</v>
      </c>
      <c r="Q2208" s="40">
        <v>1</v>
      </c>
      <c r="R2208" s="4" t="s">
        <v>161</v>
      </c>
      <c r="S2208" s="41">
        <f>RawDataGenPO[[#This Row],[Total price]]/RawDataGenPO[[#This Row],[Qty'']]</f>
        <v>945</v>
      </c>
      <c r="T2208" s="46">
        <v>945</v>
      </c>
      <c r="U2208" s="16"/>
      <c r="V2208" s="35" t="s">
        <v>416</v>
      </c>
      <c r="W2208" s="146" t="s">
        <v>10</v>
      </c>
      <c r="Z2208" s="112"/>
      <c r="AA2208" s="191">
        <f>IF(RawDataGenPO[[#This Row],[Date Gen PO]]="","",RawDataGenPO[[#This Row],[Date recive bill]]-RawDataGenPO[[#This Row],[Date Gen PO]])</f>
        <v>-46142</v>
      </c>
      <c r="AB2208" s="192" t="str">
        <f>IF(RawDataGenPO[[#This Row],[GRN-PO date (Day)]]&gt;RawDataGenPO[[#This Row],[Lead time delivery (day)]],"over deliverry","Ontime")</f>
        <v>Ontime</v>
      </c>
      <c r="AC2208" s="195"/>
    </row>
    <row r="2209" spans="1:29" ht="14.25" x14ac:dyDescent="0.25">
      <c r="A2209" s="4">
        <f>ROW()-ROW(RawDataGenPO[[#Headers],[No.]])</f>
        <v>2208</v>
      </c>
      <c r="B2209" s="67" t="s">
        <v>18</v>
      </c>
      <c r="C2209" s="309"/>
      <c r="D2209" s="310"/>
      <c r="E2209" s="310"/>
      <c r="F2209" s="45">
        <v>46136</v>
      </c>
      <c r="G2209" s="4" t="s">
        <v>5208</v>
      </c>
      <c r="H2209" s="4" t="s">
        <v>5276</v>
      </c>
      <c r="I2209" s="155">
        <v>46142</v>
      </c>
      <c r="J2209" s="66"/>
      <c r="K2209" s="153">
        <v>120</v>
      </c>
      <c r="L2209" s="4" t="s">
        <v>193</v>
      </c>
      <c r="M2209" s="35" t="s">
        <v>128</v>
      </c>
      <c r="N2209" s="35" t="s">
        <v>31</v>
      </c>
      <c r="O2209" s="3">
        <v>8</v>
      </c>
      <c r="P2209" s="39" t="s">
        <v>5216</v>
      </c>
      <c r="Q2209" s="40">
        <v>1</v>
      </c>
      <c r="R2209" s="4" t="s">
        <v>161</v>
      </c>
      <c r="S2209" s="41">
        <f>RawDataGenPO[[#This Row],[Total price]]/RawDataGenPO[[#This Row],[Qty'']]</f>
        <v>1395</v>
      </c>
      <c r="T2209" s="46">
        <v>1395</v>
      </c>
      <c r="U2209" s="16"/>
      <c r="V2209" s="35" t="s">
        <v>416</v>
      </c>
      <c r="W2209" s="146" t="s">
        <v>10</v>
      </c>
      <c r="Z2209" s="112"/>
      <c r="AA2209" s="191">
        <f>IF(RawDataGenPO[[#This Row],[Date Gen PO]]="","",RawDataGenPO[[#This Row],[Date recive bill]]-RawDataGenPO[[#This Row],[Date Gen PO]])</f>
        <v>-46142</v>
      </c>
      <c r="AB2209" s="192" t="str">
        <f>IF(RawDataGenPO[[#This Row],[GRN-PO date (Day)]]&gt;RawDataGenPO[[#This Row],[Lead time delivery (day)]],"over deliverry","Ontime")</f>
        <v>Ontime</v>
      </c>
      <c r="AC2209" s="195"/>
    </row>
    <row r="2210" spans="1:29" ht="14.25" x14ac:dyDescent="0.25">
      <c r="A2210" s="4">
        <f>ROW()-ROW(RawDataGenPO[[#Headers],[No.]])</f>
        <v>2209</v>
      </c>
      <c r="B2210" s="67" t="s">
        <v>18</v>
      </c>
      <c r="C2210" s="309"/>
      <c r="D2210" s="310"/>
      <c r="E2210" s="310"/>
      <c r="F2210" s="45">
        <v>46136</v>
      </c>
      <c r="G2210" s="4" t="s">
        <v>5208</v>
      </c>
      <c r="H2210" s="4" t="s">
        <v>5276</v>
      </c>
      <c r="I2210" s="155">
        <v>46142</v>
      </c>
      <c r="J2210" s="66"/>
      <c r="K2210" s="153">
        <v>120</v>
      </c>
      <c r="L2210" s="4" t="s">
        <v>193</v>
      </c>
      <c r="M2210" s="35" t="s">
        <v>128</v>
      </c>
      <c r="N2210" s="35" t="s">
        <v>31</v>
      </c>
      <c r="O2210" s="3">
        <v>9</v>
      </c>
      <c r="P2210" s="39" t="s">
        <v>5130</v>
      </c>
      <c r="Q2210" s="40">
        <v>1</v>
      </c>
      <c r="R2210" s="4" t="s">
        <v>161</v>
      </c>
      <c r="S2210" s="41">
        <f>RawDataGenPO[[#This Row],[Total price]]/RawDataGenPO[[#This Row],[Qty'']]</f>
        <v>7110</v>
      </c>
      <c r="T2210" s="46">
        <v>7110</v>
      </c>
      <c r="U2210" s="16"/>
      <c r="V2210" s="35" t="s">
        <v>416</v>
      </c>
      <c r="W2210" s="146" t="s">
        <v>10</v>
      </c>
      <c r="Z2210" s="112"/>
      <c r="AA2210" s="191">
        <f>IF(RawDataGenPO[[#This Row],[Date Gen PO]]="","",RawDataGenPO[[#This Row],[Date recive bill]]-RawDataGenPO[[#This Row],[Date Gen PO]])</f>
        <v>-46142</v>
      </c>
      <c r="AB2210" s="192" t="str">
        <f>IF(RawDataGenPO[[#This Row],[GRN-PO date (Day)]]&gt;RawDataGenPO[[#This Row],[Lead time delivery (day)]],"over deliverry","Ontime")</f>
        <v>Ontime</v>
      </c>
      <c r="AC2210" s="195"/>
    </row>
    <row r="2211" spans="1:29" ht="14.25" x14ac:dyDescent="0.25">
      <c r="A2211" s="4">
        <f>ROW()-ROW(RawDataGenPO[[#Headers],[No.]])</f>
        <v>2210</v>
      </c>
      <c r="B2211" s="67" t="s">
        <v>18</v>
      </c>
      <c r="C2211" s="309"/>
      <c r="D2211" s="310"/>
      <c r="E2211" s="310"/>
      <c r="F2211" s="45">
        <v>46136</v>
      </c>
      <c r="G2211" s="4" t="s">
        <v>5208</v>
      </c>
      <c r="H2211" s="4" t="s">
        <v>5276</v>
      </c>
      <c r="I2211" s="155">
        <v>46142</v>
      </c>
      <c r="J2211" s="66"/>
      <c r="K2211" s="153">
        <v>120</v>
      </c>
      <c r="L2211" s="4" t="s">
        <v>193</v>
      </c>
      <c r="M2211" s="35" t="s">
        <v>128</v>
      </c>
      <c r="N2211" s="35" t="s">
        <v>31</v>
      </c>
      <c r="O2211" s="3">
        <v>10</v>
      </c>
      <c r="P2211" s="39" t="s">
        <v>5217</v>
      </c>
      <c r="Q2211" s="40">
        <v>1</v>
      </c>
      <c r="R2211" s="4" t="s">
        <v>161</v>
      </c>
      <c r="S2211" s="41">
        <f>RawDataGenPO[[#This Row],[Total price]]/RawDataGenPO[[#This Row],[Qty'']]</f>
        <v>3150</v>
      </c>
      <c r="T2211" s="46">
        <v>3150</v>
      </c>
      <c r="U2211" s="16"/>
      <c r="V2211" s="35" t="s">
        <v>416</v>
      </c>
      <c r="W2211" s="146" t="s">
        <v>10</v>
      </c>
      <c r="Z2211" s="112"/>
      <c r="AA2211" s="191">
        <f>IF(RawDataGenPO[[#This Row],[Date Gen PO]]="","",RawDataGenPO[[#This Row],[Date recive bill]]-RawDataGenPO[[#This Row],[Date Gen PO]])</f>
        <v>-46142</v>
      </c>
      <c r="AB2211" s="192" t="str">
        <f>IF(RawDataGenPO[[#This Row],[GRN-PO date (Day)]]&gt;RawDataGenPO[[#This Row],[Lead time delivery (day)]],"over deliverry","Ontime")</f>
        <v>Ontime</v>
      </c>
      <c r="AC2211" s="195"/>
    </row>
    <row r="2212" spans="1:29" ht="14.25" x14ac:dyDescent="0.25">
      <c r="A2212" s="4">
        <f>ROW()-ROW(RawDataGenPO[[#Headers],[No.]])</f>
        <v>2211</v>
      </c>
      <c r="B2212" s="67" t="s">
        <v>18</v>
      </c>
      <c r="C2212" s="309"/>
      <c r="D2212" s="310"/>
      <c r="E2212" s="310"/>
      <c r="F2212" s="45">
        <v>46136</v>
      </c>
      <c r="G2212" s="4" t="s">
        <v>5208</v>
      </c>
      <c r="H2212" s="4" t="s">
        <v>5276</v>
      </c>
      <c r="I2212" s="155">
        <v>46142</v>
      </c>
      <c r="J2212" s="66"/>
      <c r="K2212" s="153">
        <v>120</v>
      </c>
      <c r="L2212" s="4" t="s">
        <v>193</v>
      </c>
      <c r="M2212" s="35" t="s">
        <v>128</v>
      </c>
      <c r="N2212" s="35" t="s">
        <v>31</v>
      </c>
      <c r="O2212" s="3">
        <v>11</v>
      </c>
      <c r="P2212" s="39" t="s">
        <v>5218</v>
      </c>
      <c r="Q2212" s="40">
        <v>2</v>
      </c>
      <c r="R2212" s="4" t="s">
        <v>161</v>
      </c>
      <c r="S2212" s="41">
        <f>RawDataGenPO[[#This Row],[Total price]]/RawDataGenPO[[#This Row],[Qty'']]</f>
        <v>3015</v>
      </c>
      <c r="T2212" s="46">
        <v>6030</v>
      </c>
      <c r="U2212" s="16"/>
      <c r="V2212" s="35" t="s">
        <v>416</v>
      </c>
      <c r="W2212" s="146" t="s">
        <v>10</v>
      </c>
      <c r="Z2212" s="112"/>
      <c r="AA2212" s="191">
        <f>IF(RawDataGenPO[[#This Row],[Date Gen PO]]="","",RawDataGenPO[[#This Row],[Date recive bill]]-RawDataGenPO[[#This Row],[Date Gen PO]])</f>
        <v>-46142</v>
      </c>
      <c r="AB2212" s="192" t="str">
        <f>IF(RawDataGenPO[[#This Row],[GRN-PO date (Day)]]&gt;RawDataGenPO[[#This Row],[Lead time delivery (day)]],"over deliverry","Ontime")</f>
        <v>Ontime</v>
      </c>
      <c r="AC2212" s="195"/>
    </row>
    <row r="2213" spans="1:29" ht="14.25" x14ac:dyDescent="0.25">
      <c r="A2213" s="4">
        <f>ROW()-ROW(RawDataGenPO[[#Headers],[No.]])</f>
        <v>2212</v>
      </c>
      <c r="B2213" s="67" t="s">
        <v>18</v>
      </c>
      <c r="C2213" s="309"/>
      <c r="D2213" s="310"/>
      <c r="E2213" s="310"/>
      <c r="F2213" s="45">
        <v>46136</v>
      </c>
      <c r="G2213" s="4" t="s">
        <v>5208</v>
      </c>
      <c r="H2213" s="4" t="s">
        <v>5276</v>
      </c>
      <c r="I2213" s="155">
        <v>46142</v>
      </c>
      <c r="J2213" s="66"/>
      <c r="K2213" s="153">
        <v>120</v>
      </c>
      <c r="L2213" s="4" t="s">
        <v>193</v>
      </c>
      <c r="M2213" s="35" t="s">
        <v>128</v>
      </c>
      <c r="N2213" s="35" t="s">
        <v>31</v>
      </c>
      <c r="O2213" s="3">
        <v>12</v>
      </c>
      <c r="P2213" s="39" t="s">
        <v>5219</v>
      </c>
      <c r="Q2213" s="40">
        <v>2</v>
      </c>
      <c r="R2213" s="4" t="s">
        <v>161</v>
      </c>
      <c r="S2213" s="41">
        <f>RawDataGenPO[[#This Row],[Total price]]/RawDataGenPO[[#This Row],[Qty'']]</f>
        <v>1260</v>
      </c>
      <c r="T2213" s="46">
        <v>2520</v>
      </c>
      <c r="U2213" s="16"/>
      <c r="V2213" s="35" t="s">
        <v>416</v>
      </c>
      <c r="W2213" s="146" t="s">
        <v>10</v>
      </c>
      <c r="Z2213" s="112"/>
      <c r="AA2213" s="191">
        <f>IF(RawDataGenPO[[#This Row],[Date Gen PO]]="","",RawDataGenPO[[#This Row],[Date recive bill]]-RawDataGenPO[[#This Row],[Date Gen PO]])</f>
        <v>-46142</v>
      </c>
      <c r="AB2213" s="192" t="str">
        <f>IF(RawDataGenPO[[#This Row],[GRN-PO date (Day)]]&gt;RawDataGenPO[[#This Row],[Lead time delivery (day)]],"over deliverry","Ontime")</f>
        <v>Ontime</v>
      </c>
      <c r="AC2213" s="195"/>
    </row>
    <row r="2214" spans="1:29" ht="14.25" x14ac:dyDescent="0.25">
      <c r="A2214" s="4">
        <f>ROW()-ROW(RawDataGenPO[[#Headers],[No.]])</f>
        <v>2213</v>
      </c>
      <c r="B2214" s="67" t="s">
        <v>18</v>
      </c>
      <c r="C2214" s="309"/>
      <c r="D2214" s="310"/>
      <c r="E2214" s="310"/>
      <c r="F2214" s="45">
        <v>46136</v>
      </c>
      <c r="G2214" s="4" t="s">
        <v>5208</v>
      </c>
      <c r="H2214" s="4" t="s">
        <v>5276</v>
      </c>
      <c r="I2214" s="155">
        <v>46142</v>
      </c>
      <c r="J2214" s="66"/>
      <c r="K2214" s="153">
        <v>120</v>
      </c>
      <c r="L2214" s="4" t="s">
        <v>193</v>
      </c>
      <c r="M2214" s="35" t="s">
        <v>128</v>
      </c>
      <c r="N2214" s="35" t="s">
        <v>31</v>
      </c>
      <c r="O2214" s="3">
        <v>13</v>
      </c>
      <c r="P2214" s="39" t="s">
        <v>5220</v>
      </c>
      <c r="Q2214" s="40">
        <v>2</v>
      </c>
      <c r="R2214" s="4" t="s">
        <v>161</v>
      </c>
      <c r="S2214" s="41">
        <f>RawDataGenPO[[#This Row],[Total price]]/RawDataGenPO[[#This Row],[Qty'']]</f>
        <v>360</v>
      </c>
      <c r="T2214" s="46">
        <v>720</v>
      </c>
      <c r="U2214" s="16"/>
      <c r="V2214" s="35" t="s">
        <v>416</v>
      </c>
      <c r="W2214" s="146" t="s">
        <v>10</v>
      </c>
      <c r="Z2214" s="112"/>
      <c r="AA2214" s="191">
        <f>IF(RawDataGenPO[[#This Row],[Date Gen PO]]="","",RawDataGenPO[[#This Row],[Date recive bill]]-RawDataGenPO[[#This Row],[Date Gen PO]])</f>
        <v>-46142</v>
      </c>
      <c r="AB2214" s="192" t="str">
        <f>IF(RawDataGenPO[[#This Row],[GRN-PO date (Day)]]&gt;RawDataGenPO[[#This Row],[Lead time delivery (day)]],"over deliverry","Ontime")</f>
        <v>Ontime</v>
      </c>
      <c r="AC2214" s="195"/>
    </row>
    <row r="2215" spans="1:29" ht="14.25" x14ac:dyDescent="0.25">
      <c r="A2215" s="4">
        <f>ROW()-ROW(RawDataGenPO[[#Headers],[No.]])</f>
        <v>2214</v>
      </c>
      <c r="B2215" s="67" t="s">
        <v>18</v>
      </c>
      <c r="C2215" s="309"/>
      <c r="D2215" s="310"/>
      <c r="E2215" s="310"/>
      <c r="F2215" s="45">
        <v>46136</v>
      </c>
      <c r="G2215" s="4" t="s">
        <v>5208</v>
      </c>
      <c r="H2215" s="4" t="s">
        <v>5276</v>
      </c>
      <c r="I2215" s="155">
        <v>46142</v>
      </c>
      <c r="J2215" s="66"/>
      <c r="K2215" s="153">
        <v>120</v>
      </c>
      <c r="L2215" s="4" t="s">
        <v>193</v>
      </c>
      <c r="M2215" s="35" t="s">
        <v>128</v>
      </c>
      <c r="N2215" s="35" t="s">
        <v>31</v>
      </c>
      <c r="O2215" s="3">
        <v>14</v>
      </c>
      <c r="P2215" s="39" t="s">
        <v>5220</v>
      </c>
      <c r="Q2215" s="40">
        <v>2</v>
      </c>
      <c r="R2215" s="4" t="s">
        <v>161</v>
      </c>
      <c r="S2215" s="41">
        <f>RawDataGenPO[[#This Row],[Total price]]/RawDataGenPO[[#This Row],[Qty'']]</f>
        <v>720</v>
      </c>
      <c r="T2215" s="46">
        <v>1440</v>
      </c>
      <c r="U2215" s="16"/>
      <c r="V2215" s="35" t="s">
        <v>416</v>
      </c>
      <c r="W2215" s="146" t="s">
        <v>10</v>
      </c>
      <c r="Z2215" s="112"/>
      <c r="AA2215" s="191">
        <f>IF(RawDataGenPO[[#This Row],[Date Gen PO]]="","",RawDataGenPO[[#This Row],[Date recive bill]]-RawDataGenPO[[#This Row],[Date Gen PO]])</f>
        <v>-46142</v>
      </c>
      <c r="AB2215" s="192" t="str">
        <f>IF(RawDataGenPO[[#This Row],[GRN-PO date (Day)]]&gt;RawDataGenPO[[#This Row],[Lead time delivery (day)]],"over deliverry","Ontime")</f>
        <v>Ontime</v>
      </c>
      <c r="AC2215" s="195"/>
    </row>
    <row r="2216" spans="1:29" ht="14.25" x14ac:dyDescent="0.25">
      <c r="A2216" s="4">
        <f>ROW()-ROW(RawDataGenPO[[#Headers],[No.]])</f>
        <v>2215</v>
      </c>
      <c r="B2216" s="67" t="s">
        <v>18</v>
      </c>
      <c r="C2216" s="309"/>
      <c r="D2216" s="310"/>
      <c r="E2216" s="310"/>
      <c r="F2216" s="45">
        <v>46136</v>
      </c>
      <c r="G2216" s="4" t="s">
        <v>5208</v>
      </c>
      <c r="H2216" s="4" t="s">
        <v>5276</v>
      </c>
      <c r="I2216" s="155">
        <v>46142</v>
      </c>
      <c r="J2216" s="66"/>
      <c r="K2216" s="153">
        <v>120</v>
      </c>
      <c r="L2216" s="4" t="s">
        <v>193</v>
      </c>
      <c r="M2216" s="35" t="s">
        <v>128</v>
      </c>
      <c r="N2216" s="35" t="s">
        <v>31</v>
      </c>
      <c r="O2216" s="3">
        <v>15</v>
      </c>
      <c r="P2216" s="39" t="s">
        <v>5204</v>
      </c>
      <c r="Q2216" s="40">
        <v>1</v>
      </c>
      <c r="R2216" s="4" t="s">
        <v>481</v>
      </c>
      <c r="S2216" s="41">
        <f>RawDataGenPO[[#This Row],[Total price]]/RawDataGenPO[[#This Row],[Qty'']]</f>
        <v>7500</v>
      </c>
      <c r="T2216" s="46">
        <v>7500</v>
      </c>
      <c r="U2216" s="16"/>
      <c r="V2216" s="35" t="s">
        <v>416</v>
      </c>
      <c r="W2216" s="146" t="s">
        <v>10</v>
      </c>
      <c r="Z2216" s="112"/>
      <c r="AA2216" s="191">
        <f>IF(RawDataGenPO[[#This Row],[Date Gen PO]]="","",RawDataGenPO[[#This Row],[Date recive bill]]-RawDataGenPO[[#This Row],[Date Gen PO]])</f>
        <v>-46142</v>
      </c>
      <c r="AB2216" s="192" t="str">
        <f>IF(RawDataGenPO[[#This Row],[GRN-PO date (Day)]]&gt;RawDataGenPO[[#This Row],[Lead time delivery (day)]],"over deliverry","Ontime")</f>
        <v>Ontime</v>
      </c>
      <c r="AC2216" s="195"/>
    </row>
    <row r="2217" spans="1:29" ht="14.25" x14ac:dyDescent="0.25">
      <c r="A2217" s="4">
        <f>ROW()-ROW(RawDataGenPO[[#Headers],[No.]])</f>
        <v>2216</v>
      </c>
      <c r="B2217" s="67" t="s">
        <v>18</v>
      </c>
      <c r="C2217" s="309"/>
      <c r="D2217" s="310"/>
      <c r="E2217" s="310"/>
      <c r="F2217" s="45">
        <v>46136</v>
      </c>
      <c r="G2217" s="4" t="s">
        <v>5221</v>
      </c>
      <c r="H2217" s="4" t="s">
        <v>5277</v>
      </c>
      <c r="I2217" s="155">
        <v>46142</v>
      </c>
      <c r="J2217" s="66"/>
      <c r="K2217" s="153">
        <v>120</v>
      </c>
      <c r="L2217" s="4" t="s">
        <v>193</v>
      </c>
      <c r="M2217" s="35" t="s">
        <v>128</v>
      </c>
      <c r="N2217" s="35" t="s">
        <v>103</v>
      </c>
      <c r="O2217" s="3">
        <v>1</v>
      </c>
      <c r="P2217" s="39" t="s">
        <v>5207</v>
      </c>
      <c r="Q2217" s="40">
        <v>1</v>
      </c>
      <c r="R2217" s="4" t="s">
        <v>161</v>
      </c>
      <c r="S2217" s="41">
        <f>RawDataGenPO[[#This Row],[Total price]]/RawDataGenPO[[#This Row],[Qty'']]</f>
        <v>3690</v>
      </c>
      <c r="T2217" s="46">
        <v>3690</v>
      </c>
      <c r="U2217" s="16"/>
      <c r="V2217" s="35" t="s">
        <v>416</v>
      </c>
      <c r="W2217" s="146" t="s">
        <v>10</v>
      </c>
      <c r="Z2217" s="112"/>
      <c r="AA2217" s="191">
        <f>IF(RawDataGenPO[[#This Row],[Date Gen PO]]="","",RawDataGenPO[[#This Row],[Date recive bill]]-RawDataGenPO[[#This Row],[Date Gen PO]])</f>
        <v>-46142</v>
      </c>
      <c r="AB2217" s="192" t="str">
        <f>IF(RawDataGenPO[[#This Row],[GRN-PO date (Day)]]&gt;RawDataGenPO[[#This Row],[Lead time delivery (day)]],"over deliverry","Ontime")</f>
        <v>Ontime</v>
      </c>
      <c r="AC2217" s="195"/>
    </row>
    <row r="2218" spans="1:29" ht="14.25" x14ac:dyDescent="0.25">
      <c r="A2218" s="4">
        <f>ROW()-ROW(RawDataGenPO[[#Headers],[No.]])</f>
        <v>2217</v>
      </c>
      <c r="B2218" s="67" t="s">
        <v>18</v>
      </c>
      <c r="C2218" s="309"/>
      <c r="D2218" s="310"/>
      <c r="E2218" s="310"/>
      <c r="F2218" s="45">
        <v>46136</v>
      </c>
      <c r="G2218" s="4" t="s">
        <v>5221</v>
      </c>
      <c r="H2218" s="4" t="s">
        <v>5277</v>
      </c>
      <c r="I2218" s="155">
        <v>46142</v>
      </c>
      <c r="J2218" s="66"/>
      <c r="K2218" s="153">
        <v>120</v>
      </c>
      <c r="L2218" s="4" t="s">
        <v>193</v>
      </c>
      <c r="M2218" s="35" t="s">
        <v>128</v>
      </c>
      <c r="N2218" s="35" t="s">
        <v>103</v>
      </c>
      <c r="O2218" s="3">
        <v>2</v>
      </c>
      <c r="P2218" s="39" t="s">
        <v>5222</v>
      </c>
      <c r="Q2218" s="40">
        <v>1</v>
      </c>
      <c r="R2218" s="4" t="s">
        <v>161</v>
      </c>
      <c r="S2218" s="41">
        <f>RawDataGenPO[[#This Row],[Total price]]/RawDataGenPO[[#This Row],[Qty'']]</f>
        <v>3330</v>
      </c>
      <c r="T2218" s="46">
        <v>3330</v>
      </c>
      <c r="U2218" s="16"/>
      <c r="V2218" s="35" t="s">
        <v>416</v>
      </c>
      <c r="W2218" s="146" t="s">
        <v>10</v>
      </c>
      <c r="Z2218" s="112"/>
      <c r="AA2218" s="191">
        <f>IF(RawDataGenPO[[#This Row],[Date Gen PO]]="","",RawDataGenPO[[#This Row],[Date recive bill]]-RawDataGenPO[[#This Row],[Date Gen PO]])</f>
        <v>-46142</v>
      </c>
      <c r="AB2218" s="192" t="str">
        <f>IF(RawDataGenPO[[#This Row],[GRN-PO date (Day)]]&gt;RawDataGenPO[[#This Row],[Lead time delivery (day)]],"over deliverry","Ontime")</f>
        <v>Ontime</v>
      </c>
      <c r="AC2218" s="195"/>
    </row>
    <row r="2219" spans="1:29" ht="14.25" x14ac:dyDescent="0.25">
      <c r="A2219" s="4">
        <f>ROW()-ROW(RawDataGenPO[[#Headers],[No.]])</f>
        <v>2218</v>
      </c>
      <c r="B2219" s="67" t="s">
        <v>18</v>
      </c>
      <c r="C2219" s="309"/>
      <c r="D2219" s="310"/>
      <c r="E2219" s="310"/>
      <c r="F2219" s="45">
        <v>46136</v>
      </c>
      <c r="G2219" s="4" t="s">
        <v>5221</v>
      </c>
      <c r="H2219" s="4" t="s">
        <v>5277</v>
      </c>
      <c r="I2219" s="155">
        <v>46142</v>
      </c>
      <c r="J2219" s="66"/>
      <c r="K2219" s="153">
        <v>120</v>
      </c>
      <c r="L2219" s="4" t="s">
        <v>193</v>
      </c>
      <c r="M2219" s="35" t="s">
        <v>128</v>
      </c>
      <c r="N2219" s="35" t="s">
        <v>103</v>
      </c>
      <c r="O2219" s="3">
        <v>3</v>
      </c>
      <c r="P2219" s="39" t="s">
        <v>5223</v>
      </c>
      <c r="Q2219" s="40">
        <v>1</v>
      </c>
      <c r="R2219" s="4" t="s">
        <v>161</v>
      </c>
      <c r="S2219" s="41">
        <f>RawDataGenPO[[#This Row],[Total price]]/RawDataGenPO[[#This Row],[Qty'']]</f>
        <v>7110</v>
      </c>
      <c r="T2219" s="46">
        <v>7110</v>
      </c>
      <c r="U2219" s="16"/>
      <c r="V2219" s="35" t="s">
        <v>416</v>
      </c>
      <c r="W2219" s="146" t="s">
        <v>10</v>
      </c>
      <c r="Z2219" s="112"/>
      <c r="AA2219" s="191">
        <f>IF(RawDataGenPO[[#This Row],[Date Gen PO]]="","",RawDataGenPO[[#This Row],[Date recive bill]]-RawDataGenPO[[#This Row],[Date Gen PO]])</f>
        <v>-46142</v>
      </c>
      <c r="AB2219" s="192" t="str">
        <f>IF(RawDataGenPO[[#This Row],[GRN-PO date (Day)]]&gt;RawDataGenPO[[#This Row],[Lead time delivery (day)]],"over deliverry","Ontime")</f>
        <v>Ontime</v>
      </c>
      <c r="AC2219" s="195"/>
    </row>
    <row r="2220" spans="1:29" ht="14.25" x14ac:dyDescent="0.25">
      <c r="A2220" s="4">
        <f>ROW()-ROW(RawDataGenPO[[#Headers],[No.]])</f>
        <v>2219</v>
      </c>
      <c r="B2220" s="67" t="s">
        <v>18</v>
      </c>
      <c r="C2220" s="309"/>
      <c r="D2220" s="310"/>
      <c r="E2220" s="310"/>
      <c r="F2220" s="45">
        <v>46136</v>
      </c>
      <c r="G2220" s="4" t="s">
        <v>5221</v>
      </c>
      <c r="H2220" s="4" t="s">
        <v>5277</v>
      </c>
      <c r="I2220" s="155">
        <v>46142</v>
      </c>
      <c r="J2220" s="66"/>
      <c r="K2220" s="153">
        <v>120</v>
      </c>
      <c r="L2220" s="4" t="s">
        <v>193</v>
      </c>
      <c r="M2220" s="35" t="s">
        <v>128</v>
      </c>
      <c r="N2220" s="35" t="s">
        <v>103</v>
      </c>
      <c r="O2220" s="3">
        <v>4</v>
      </c>
      <c r="P2220" s="39" t="s">
        <v>5206</v>
      </c>
      <c r="Q2220" s="40">
        <v>1</v>
      </c>
      <c r="R2220" s="4" t="s">
        <v>161</v>
      </c>
      <c r="S2220" s="41">
        <f>RawDataGenPO[[#This Row],[Total price]]/RawDataGenPO[[#This Row],[Qty'']]</f>
        <v>1170</v>
      </c>
      <c r="T2220" s="46">
        <v>1170</v>
      </c>
      <c r="U2220" s="16"/>
      <c r="V2220" s="35" t="s">
        <v>416</v>
      </c>
      <c r="W2220" s="146" t="s">
        <v>10</v>
      </c>
      <c r="Z2220" s="112"/>
      <c r="AA2220" s="191">
        <f>IF(RawDataGenPO[[#This Row],[Date Gen PO]]="","",RawDataGenPO[[#This Row],[Date recive bill]]-RawDataGenPO[[#This Row],[Date Gen PO]])</f>
        <v>-46142</v>
      </c>
      <c r="AB2220" s="192" t="str">
        <f>IF(RawDataGenPO[[#This Row],[GRN-PO date (Day)]]&gt;RawDataGenPO[[#This Row],[Lead time delivery (day)]],"over deliverry","Ontime")</f>
        <v>Ontime</v>
      </c>
      <c r="AC2220" s="195"/>
    </row>
    <row r="2221" spans="1:29" ht="14.25" x14ac:dyDescent="0.25">
      <c r="A2221" s="4">
        <f>ROW()-ROW(RawDataGenPO[[#Headers],[No.]])</f>
        <v>2220</v>
      </c>
      <c r="B2221" s="67" t="s">
        <v>18</v>
      </c>
      <c r="C2221" s="309"/>
      <c r="D2221" s="310"/>
      <c r="E2221" s="310"/>
      <c r="F2221" s="45">
        <v>46136</v>
      </c>
      <c r="G2221" s="4" t="s">
        <v>5221</v>
      </c>
      <c r="H2221" s="4" t="s">
        <v>5277</v>
      </c>
      <c r="I2221" s="155">
        <v>46142</v>
      </c>
      <c r="J2221" s="66"/>
      <c r="K2221" s="153">
        <v>120</v>
      </c>
      <c r="L2221" s="4" t="s">
        <v>193</v>
      </c>
      <c r="M2221" s="35" t="s">
        <v>128</v>
      </c>
      <c r="N2221" s="35" t="s">
        <v>103</v>
      </c>
      <c r="O2221" s="3">
        <v>5</v>
      </c>
      <c r="P2221" s="39" t="s">
        <v>5224</v>
      </c>
      <c r="Q2221" s="40">
        <v>1</v>
      </c>
      <c r="R2221" s="4" t="s">
        <v>161</v>
      </c>
      <c r="S2221" s="41">
        <f>RawDataGenPO[[#This Row],[Total price]]/RawDataGenPO[[#This Row],[Qty'']]</f>
        <v>2835</v>
      </c>
      <c r="T2221" s="46">
        <v>2835</v>
      </c>
      <c r="U2221" s="16"/>
      <c r="V2221" s="35" t="s">
        <v>416</v>
      </c>
      <c r="W2221" s="146" t="s">
        <v>10</v>
      </c>
      <c r="Z2221" s="112"/>
      <c r="AA2221" s="191">
        <f>IF(RawDataGenPO[[#This Row],[Date Gen PO]]="","",RawDataGenPO[[#This Row],[Date recive bill]]-RawDataGenPO[[#This Row],[Date Gen PO]])</f>
        <v>-46142</v>
      </c>
      <c r="AB2221" s="192" t="str">
        <f>IF(RawDataGenPO[[#This Row],[GRN-PO date (Day)]]&gt;RawDataGenPO[[#This Row],[Lead time delivery (day)]],"over deliverry","Ontime")</f>
        <v>Ontime</v>
      </c>
      <c r="AC2221" s="195"/>
    </row>
    <row r="2222" spans="1:29" ht="14.25" x14ac:dyDescent="0.25">
      <c r="A2222" s="4">
        <f>ROW()-ROW(RawDataGenPO[[#Headers],[No.]])</f>
        <v>2221</v>
      </c>
      <c r="B2222" s="67" t="s">
        <v>18</v>
      </c>
      <c r="C2222" s="309"/>
      <c r="D2222" s="310"/>
      <c r="E2222" s="310"/>
      <c r="F2222" s="45">
        <v>46136</v>
      </c>
      <c r="G2222" s="4" t="s">
        <v>5221</v>
      </c>
      <c r="H2222" s="4" t="s">
        <v>5277</v>
      </c>
      <c r="I2222" s="155">
        <v>46142</v>
      </c>
      <c r="J2222" s="66"/>
      <c r="K2222" s="153">
        <v>120</v>
      </c>
      <c r="L2222" s="4" t="s">
        <v>193</v>
      </c>
      <c r="M2222" s="35" t="s">
        <v>128</v>
      </c>
      <c r="N2222" s="35" t="s">
        <v>103</v>
      </c>
      <c r="O2222" s="3">
        <v>6</v>
      </c>
      <c r="P2222" s="39" t="s">
        <v>5204</v>
      </c>
      <c r="Q2222" s="40">
        <v>1</v>
      </c>
      <c r="R2222" s="4" t="s">
        <v>481</v>
      </c>
      <c r="S2222" s="41">
        <f>RawDataGenPO[[#This Row],[Total price]]/RawDataGenPO[[#This Row],[Qty'']]</f>
        <v>7500</v>
      </c>
      <c r="T2222" s="46">
        <v>7500</v>
      </c>
      <c r="U2222" s="16"/>
      <c r="V2222" s="35" t="s">
        <v>416</v>
      </c>
      <c r="W2222" s="146" t="s">
        <v>10</v>
      </c>
      <c r="Z2222" s="112"/>
      <c r="AA2222" s="191">
        <f>IF(RawDataGenPO[[#This Row],[Date Gen PO]]="","",RawDataGenPO[[#This Row],[Date recive bill]]-RawDataGenPO[[#This Row],[Date Gen PO]])</f>
        <v>-46142</v>
      </c>
      <c r="AB2222" s="192" t="str">
        <f>IF(RawDataGenPO[[#This Row],[GRN-PO date (Day)]]&gt;RawDataGenPO[[#This Row],[Lead time delivery (day)]],"over deliverry","Ontime")</f>
        <v>Ontime</v>
      </c>
      <c r="AC2222" s="195"/>
    </row>
    <row r="2223" spans="1:29" ht="14.25" x14ac:dyDescent="0.25">
      <c r="A2223" s="4">
        <f>ROW()-ROW(RawDataGenPO[[#Headers],[No.]])</f>
        <v>2222</v>
      </c>
      <c r="B2223" s="67" t="s">
        <v>18</v>
      </c>
      <c r="C2223" s="309"/>
      <c r="D2223" s="310"/>
      <c r="E2223" s="310"/>
      <c r="F2223" s="45">
        <v>46136</v>
      </c>
      <c r="G2223" s="4" t="s">
        <v>5225</v>
      </c>
      <c r="H2223" s="4" t="s">
        <v>5278</v>
      </c>
      <c r="I2223" s="155">
        <v>46142</v>
      </c>
      <c r="J2223" s="66"/>
      <c r="K2223" s="153">
        <v>120</v>
      </c>
      <c r="L2223" s="4" t="s">
        <v>193</v>
      </c>
      <c r="M2223" s="35" t="s">
        <v>128</v>
      </c>
      <c r="N2223" s="35" t="s">
        <v>38</v>
      </c>
      <c r="O2223" s="3">
        <v>1</v>
      </c>
      <c r="P2223" s="39" t="s">
        <v>5211</v>
      </c>
      <c r="Q2223" s="40">
        <v>4</v>
      </c>
      <c r="R2223" s="4" t="s">
        <v>161</v>
      </c>
      <c r="S2223" s="41">
        <f>RawDataGenPO[[#This Row],[Total price]]/RawDataGenPO[[#This Row],[Qty'']]</f>
        <v>3240</v>
      </c>
      <c r="T2223" s="46">
        <v>12960</v>
      </c>
      <c r="U2223" s="16"/>
      <c r="V2223" s="35" t="s">
        <v>416</v>
      </c>
      <c r="W2223" s="146" t="s">
        <v>10</v>
      </c>
      <c r="Z2223" s="112"/>
      <c r="AA2223" s="191">
        <f>IF(RawDataGenPO[[#This Row],[Date Gen PO]]="","",RawDataGenPO[[#This Row],[Date recive bill]]-RawDataGenPO[[#This Row],[Date Gen PO]])</f>
        <v>-46142</v>
      </c>
      <c r="AB2223" s="192" t="str">
        <f>IF(RawDataGenPO[[#This Row],[GRN-PO date (Day)]]&gt;RawDataGenPO[[#This Row],[Lead time delivery (day)]],"over deliverry","Ontime")</f>
        <v>Ontime</v>
      </c>
      <c r="AC2223" s="195"/>
    </row>
    <row r="2224" spans="1:29" ht="14.25" x14ac:dyDescent="0.25">
      <c r="A2224" s="4">
        <f>ROW()-ROW(RawDataGenPO[[#Headers],[No.]])</f>
        <v>2223</v>
      </c>
      <c r="B2224" s="67" t="s">
        <v>18</v>
      </c>
      <c r="C2224" s="309"/>
      <c r="D2224" s="310"/>
      <c r="E2224" s="310"/>
      <c r="F2224" s="45">
        <v>46136</v>
      </c>
      <c r="G2224" s="4" t="s">
        <v>5225</v>
      </c>
      <c r="H2224" s="4" t="s">
        <v>5278</v>
      </c>
      <c r="I2224" s="155">
        <v>46142</v>
      </c>
      <c r="J2224" s="66"/>
      <c r="K2224" s="153">
        <v>120</v>
      </c>
      <c r="L2224" s="4" t="s">
        <v>193</v>
      </c>
      <c r="M2224" s="35" t="s">
        <v>128</v>
      </c>
      <c r="N2224" s="35" t="s">
        <v>38</v>
      </c>
      <c r="O2224" s="3">
        <v>2</v>
      </c>
      <c r="P2224" s="39" t="s">
        <v>5212</v>
      </c>
      <c r="Q2224" s="40">
        <v>4</v>
      </c>
      <c r="R2224" s="4" t="s">
        <v>161</v>
      </c>
      <c r="S2224" s="41">
        <f>RawDataGenPO[[#This Row],[Total price]]/RawDataGenPO[[#This Row],[Qty'']]</f>
        <v>2205</v>
      </c>
      <c r="T2224" s="46">
        <v>8820</v>
      </c>
      <c r="U2224" s="16"/>
      <c r="V2224" s="35" t="s">
        <v>416</v>
      </c>
      <c r="W2224" s="146" t="s">
        <v>10</v>
      </c>
      <c r="Z2224" s="112"/>
      <c r="AA2224" s="191">
        <f>IF(RawDataGenPO[[#This Row],[Date Gen PO]]="","",RawDataGenPO[[#This Row],[Date recive bill]]-RawDataGenPO[[#This Row],[Date Gen PO]])</f>
        <v>-46142</v>
      </c>
      <c r="AB2224" s="192" t="str">
        <f>IF(RawDataGenPO[[#This Row],[GRN-PO date (Day)]]&gt;RawDataGenPO[[#This Row],[Lead time delivery (day)]],"over deliverry","Ontime")</f>
        <v>Ontime</v>
      </c>
      <c r="AC2224" s="195"/>
    </row>
    <row r="2225" spans="1:29" ht="14.25" x14ac:dyDescent="0.25">
      <c r="A2225" s="4">
        <f>ROW()-ROW(RawDataGenPO[[#Headers],[No.]])</f>
        <v>2224</v>
      </c>
      <c r="B2225" s="67" t="s">
        <v>18</v>
      </c>
      <c r="C2225" s="309"/>
      <c r="D2225" s="310"/>
      <c r="E2225" s="310"/>
      <c r="F2225" s="45">
        <v>46136</v>
      </c>
      <c r="G2225" s="4" t="s">
        <v>5225</v>
      </c>
      <c r="H2225" s="4" t="s">
        <v>5278</v>
      </c>
      <c r="I2225" s="155">
        <v>46142</v>
      </c>
      <c r="J2225" s="66"/>
      <c r="K2225" s="153">
        <v>120</v>
      </c>
      <c r="L2225" s="4" t="s">
        <v>193</v>
      </c>
      <c r="M2225" s="35" t="s">
        <v>128</v>
      </c>
      <c r="N2225" s="35" t="s">
        <v>38</v>
      </c>
      <c r="O2225" s="3">
        <v>3</v>
      </c>
      <c r="P2225" s="39" t="s">
        <v>5226</v>
      </c>
      <c r="Q2225" s="40">
        <v>1</v>
      </c>
      <c r="R2225" s="4" t="s">
        <v>161</v>
      </c>
      <c r="S2225" s="41">
        <f>RawDataGenPO[[#This Row],[Total price]]/RawDataGenPO[[#This Row],[Qty'']]</f>
        <v>1755</v>
      </c>
      <c r="T2225" s="46">
        <v>1755</v>
      </c>
      <c r="U2225" s="16"/>
      <c r="V2225" s="35" t="s">
        <v>416</v>
      </c>
      <c r="W2225" s="146" t="s">
        <v>10</v>
      </c>
      <c r="Z2225" s="112"/>
      <c r="AA2225" s="191">
        <f>IF(RawDataGenPO[[#This Row],[Date Gen PO]]="","",RawDataGenPO[[#This Row],[Date recive bill]]-RawDataGenPO[[#This Row],[Date Gen PO]])</f>
        <v>-46142</v>
      </c>
      <c r="AB2225" s="192" t="str">
        <f>IF(RawDataGenPO[[#This Row],[GRN-PO date (Day)]]&gt;RawDataGenPO[[#This Row],[Lead time delivery (day)]],"over deliverry","Ontime")</f>
        <v>Ontime</v>
      </c>
      <c r="AC2225" s="195"/>
    </row>
    <row r="2226" spans="1:29" ht="14.25" x14ac:dyDescent="0.25">
      <c r="A2226" s="4">
        <f>ROW()-ROW(RawDataGenPO[[#Headers],[No.]])</f>
        <v>2225</v>
      </c>
      <c r="B2226" s="67" t="s">
        <v>18</v>
      </c>
      <c r="C2226" s="309"/>
      <c r="D2226" s="310"/>
      <c r="E2226" s="310"/>
      <c r="F2226" s="45">
        <v>46136</v>
      </c>
      <c r="G2226" s="4" t="s">
        <v>5225</v>
      </c>
      <c r="H2226" s="4" t="s">
        <v>5278</v>
      </c>
      <c r="I2226" s="155">
        <v>46142</v>
      </c>
      <c r="J2226" s="66"/>
      <c r="K2226" s="153">
        <v>120</v>
      </c>
      <c r="L2226" s="4" t="s">
        <v>193</v>
      </c>
      <c r="M2226" s="35" t="s">
        <v>128</v>
      </c>
      <c r="N2226" s="35" t="s">
        <v>38</v>
      </c>
      <c r="O2226" s="3">
        <v>4</v>
      </c>
      <c r="P2226" s="39" t="s">
        <v>5214</v>
      </c>
      <c r="Q2226" s="40">
        <v>1</v>
      </c>
      <c r="R2226" s="4" t="s">
        <v>161</v>
      </c>
      <c r="S2226" s="41">
        <f>RawDataGenPO[[#This Row],[Total price]]/RawDataGenPO[[#This Row],[Qty'']]</f>
        <v>1215</v>
      </c>
      <c r="T2226" s="46">
        <v>1215</v>
      </c>
      <c r="U2226" s="16"/>
      <c r="V2226" s="35" t="s">
        <v>416</v>
      </c>
      <c r="W2226" s="146" t="s">
        <v>10</v>
      </c>
      <c r="Z2226" s="112"/>
      <c r="AA2226" s="191">
        <f>IF(RawDataGenPO[[#This Row],[Date Gen PO]]="","",RawDataGenPO[[#This Row],[Date recive bill]]-RawDataGenPO[[#This Row],[Date Gen PO]])</f>
        <v>-46142</v>
      </c>
      <c r="AB2226" s="192" t="str">
        <f>IF(RawDataGenPO[[#This Row],[GRN-PO date (Day)]]&gt;RawDataGenPO[[#This Row],[Lead time delivery (day)]],"over deliverry","Ontime")</f>
        <v>Ontime</v>
      </c>
      <c r="AC2226" s="195"/>
    </row>
    <row r="2227" spans="1:29" ht="14.25" x14ac:dyDescent="0.25">
      <c r="A2227" s="4">
        <f>ROW()-ROW(RawDataGenPO[[#Headers],[No.]])</f>
        <v>2226</v>
      </c>
      <c r="B2227" s="67" t="s">
        <v>18</v>
      </c>
      <c r="C2227" s="309"/>
      <c r="D2227" s="310"/>
      <c r="E2227" s="310"/>
      <c r="F2227" s="45">
        <v>46136</v>
      </c>
      <c r="G2227" s="4" t="s">
        <v>5225</v>
      </c>
      <c r="H2227" s="4" t="s">
        <v>5278</v>
      </c>
      <c r="I2227" s="155">
        <v>46142</v>
      </c>
      <c r="J2227" s="66"/>
      <c r="K2227" s="153">
        <v>120</v>
      </c>
      <c r="L2227" s="4" t="s">
        <v>193</v>
      </c>
      <c r="M2227" s="35" t="s">
        <v>128</v>
      </c>
      <c r="N2227" s="35" t="s">
        <v>38</v>
      </c>
      <c r="O2227" s="3">
        <v>5</v>
      </c>
      <c r="P2227" s="39" t="s">
        <v>5227</v>
      </c>
      <c r="Q2227" s="40">
        <v>1</v>
      </c>
      <c r="R2227" s="4" t="s">
        <v>161</v>
      </c>
      <c r="S2227" s="41">
        <f>RawDataGenPO[[#This Row],[Total price]]/RawDataGenPO[[#This Row],[Qty'']]</f>
        <v>945</v>
      </c>
      <c r="T2227" s="46">
        <v>945</v>
      </c>
      <c r="U2227" s="16"/>
      <c r="V2227" s="35" t="s">
        <v>416</v>
      </c>
      <c r="W2227" s="146" t="s">
        <v>10</v>
      </c>
      <c r="Z2227" s="112"/>
      <c r="AA2227" s="191">
        <f>IF(RawDataGenPO[[#This Row],[Date Gen PO]]="","",RawDataGenPO[[#This Row],[Date recive bill]]-RawDataGenPO[[#This Row],[Date Gen PO]])</f>
        <v>-46142</v>
      </c>
      <c r="AB2227" s="192" t="str">
        <f>IF(RawDataGenPO[[#This Row],[GRN-PO date (Day)]]&gt;RawDataGenPO[[#This Row],[Lead time delivery (day)]],"over deliverry","Ontime")</f>
        <v>Ontime</v>
      </c>
      <c r="AC2227" s="195"/>
    </row>
    <row r="2228" spans="1:29" ht="14.25" x14ac:dyDescent="0.25">
      <c r="A2228" s="4">
        <f>ROW()-ROW(RawDataGenPO[[#Headers],[No.]])</f>
        <v>2227</v>
      </c>
      <c r="B2228" s="67" t="s">
        <v>18</v>
      </c>
      <c r="C2228" s="309"/>
      <c r="D2228" s="310"/>
      <c r="E2228" s="310"/>
      <c r="F2228" s="45">
        <v>46136</v>
      </c>
      <c r="G2228" s="4" t="s">
        <v>5225</v>
      </c>
      <c r="H2228" s="4" t="s">
        <v>5278</v>
      </c>
      <c r="I2228" s="155">
        <v>46142</v>
      </c>
      <c r="J2228" s="66"/>
      <c r="K2228" s="153">
        <v>120</v>
      </c>
      <c r="L2228" s="4" t="s">
        <v>193</v>
      </c>
      <c r="M2228" s="35" t="s">
        <v>128</v>
      </c>
      <c r="N2228" s="35" t="s">
        <v>38</v>
      </c>
      <c r="O2228" s="3">
        <v>6</v>
      </c>
      <c r="P2228" s="39" t="s">
        <v>5216</v>
      </c>
      <c r="Q2228" s="40">
        <v>1</v>
      </c>
      <c r="R2228" s="4" t="s">
        <v>161</v>
      </c>
      <c r="S2228" s="41">
        <f>RawDataGenPO[[#This Row],[Total price]]/RawDataGenPO[[#This Row],[Qty'']]</f>
        <v>1395</v>
      </c>
      <c r="T2228" s="46">
        <v>1395</v>
      </c>
      <c r="U2228" s="16"/>
      <c r="V2228" s="35" t="s">
        <v>416</v>
      </c>
      <c r="W2228" s="146" t="s">
        <v>10</v>
      </c>
      <c r="Z2228" s="112"/>
      <c r="AA2228" s="191">
        <f>IF(RawDataGenPO[[#This Row],[Date Gen PO]]="","",RawDataGenPO[[#This Row],[Date recive bill]]-RawDataGenPO[[#This Row],[Date Gen PO]])</f>
        <v>-46142</v>
      </c>
      <c r="AB2228" s="192" t="str">
        <f>IF(RawDataGenPO[[#This Row],[GRN-PO date (Day)]]&gt;RawDataGenPO[[#This Row],[Lead time delivery (day)]],"over deliverry","Ontime")</f>
        <v>Ontime</v>
      </c>
      <c r="AC2228" s="195"/>
    </row>
    <row r="2229" spans="1:29" ht="14.25" x14ac:dyDescent="0.25">
      <c r="A2229" s="4">
        <f>ROW()-ROW(RawDataGenPO[[#Headers],[No.]])</f>
        <v>2228</v>
      </c>
      <c r="B2229" s="67" t="s">
        <v>18</v>
      </c>
      <c r="C2229" s="309"/>
      <c r="D2229" s="310"/>
      <c r="E2229" s="310"/>
      <c r="F2229" s="45">
        <v>46136</v>
      </c>
      <c r="G2229" s="4" t="s">
        <v>5225</v>
      </c>
      <c r="H2229" s="4" t="s">
        <v>5278</v>
      </c>
      <c r="I2229" s="155">
        <v>46142</v>
      </c>
      <c r="J2229" s="66"/>
      <c r="K2229" s="153">
        <v>120</v>
      </c>
      <c r="L2229" s="4" t="s">
        <v>193</v>
      </c>
      <c r="M2229" s="35" t="s">
        <v>128</v>
      </c>
      <c r="N2229" s="35" t="s">
        <v>38</v>
      </c>
      <c r="O2229" s="3">
        <v>7</v>
      </c>
      <c r="P2229" s="39" t="s">
        <v>5228</v>
      </c>
      <c r="Q2229" s="40">
        <v>1</v>
      </c>
      <c r="R2229" s="4" t="s">
        <v>161</v>
      </c>
      <c r="S2229" s="41">
        <f>RawDataGenPO[[#This Row],[Total price]]/RawDataGenPO[[#This Row],[Qty'']]</f>
        <v>7920</v>
      </c>
      <c r="T2229" s="46">
        <v>7920</v>
      </c>
      <c r="U2229" s="16"/>
      <c r="V2229" s="35" t="s">
        <v>416</v>
      </c>
      <c r="W2229" s="146" t="s">
        <v>10</v>
      </c>
      <c r="Z2229" s="112"/>
      <c r="AA2229" s="191">
        <f>IF(RawDataGenPO[[#This Row],[Date Gen PO]]="","",RawDataGenPO[[#This Row],[Date recive bill]]-RawDataGenPO[[#This Row],[Date Gen PO]])</f>
        <v>-46142</v>
      </c>
      <c r="AB2229" s="192" t="str">
        <f>IF(RawDataGenPO[[#This Row],[GRN-PO date (Day)]]&gt;RawDataGenPO[[#This Row],[Lead time delivery (day)]],"over deliverry","Ontime")</f>
        <v>Ontime</v>
      </c>
      <c r="AC2229" s="195"/>
    </row>
    <row r="2230" spans="1:29" ht="14.25" x14ac:dyDescent="0.25">
      <c r="A2230" s="4">
        <f>ROW()-ROW(RawDataGenPO[[#Headers],[No.]])</f>
        <v>2229</v>
      </c>
      <c r="B2230" s="67" t="s">
        <v>18</v>
      </c>
      <c r="C2230" s="309"/>
      <c r="D2230" s="310"/>
      <c r="E2230" s="310"/>
      <c r="F2230" s="45">
        <v>46136</v>
      </c>
      <c r="G2230" s="4" t="s">
        <v>5225</v>
      </c>
      <c r="H2230" s="4" t="s">
        <v>5278</v>
      </c>
      <c r="I2230" s="155">
        <v>46142</v>
      </c>
      <c r="J2230" s="66"/>
      <c r="K2230" s="153">
        <v>120</v>
      </c>
      <c r="L2230" s="4" t="s">
        <v>193</v>
      </c>
      <c r="M2230" s="35" t="s">
        <v>128</v>
      </c>
      <c r="N2230" s="35" t="s">
        <v>38</v>
      </c>
      <c r="O2230" s="3">
        <v>8</v>
      </c>
      <c r="P2230" s="39" t="s">
        <v>5229</v>
      </c>
      <c r="Q2230" s="40">
        <v>1</v>
      </c>
      <c r="R2230" s="4" t="s">
        <v>161</v>
      </c>
      <c r="S2230" s="41">
        <f>RawDataGenPO[[#This Row],[Total price]]/RawDataGenPO[[#This Row],[Qty'']]</f>
        <v>3015</v>
      </c>
      <c r="T2230" s="46">
        <v>3015</v>
      </c>
      <c r="U2230" s="16"/>
      <c r="V2230" s="35" t="s">
        <v>416</v>
      </c>
      <c r="W2230" s="146" t="s">
        <v>10</v>
      </c>
      <c r="Z2230" s="112"/>
      <c r="AA2230" s="191">
        <f>IF(RawDataGenPO[[#This Row],[Date Gen PO]]="","",RawDataGenPO[[#This Row],[Date recive bill]]-RawDataGenPO[[#This Row],[Date Gen PO]])</f>
        <v>-46142</v>
      </c>
      <c r="AB2230" s="192" t="str">
        <f>IF(RawDataGenPO[[#This Row],[GRN-PO date (Day)]]&gt;RawDataGenPO[[#This Row],[Lead time delivery (day)]],"over deliverry","Ontime")</f>
        <v>Ontime</v>
      </c>
      <c r="AC2230" s="195"/>
    </row>
    <row r="2231" spans="1:29" ht="14.25" x14ac:dyDescent="0.25">
      <c r="A2231" s="4">
        <f>ROW()-ROW(RawDataGenPO[[#Headers],[No.]])</f>
        <v>2230</v>
      </c>
      <c r="B2231" s="67" t="s">
        <v>18</v>
      </c>
      <c r="C2231" s="309"/>
      <c r="D2231" s="310"/>
      <c r="E2231" s="310"/>
      <c r="F2231" s="45">
        <v>46136</v>
      </c>
      <c r="G2231" s="4" t="s">
        <v>5225</v>
      </c>
      <c r="H2231" s="4" t="s">
        <v>5278</v>
      </c>
      <c r="I2231" s="155">
        <v>46142</v>
      </c>
      <c r="J2231" s="66"/>
      <c r="K2231" s="153">
        <v>120</v>
      </c>
      <c r="L2231" s="4" t="s">
        <v>193</v>
      </c>
      <c r="M2231" s="35" t="s">
        <v>128</v>
      </c>
      <c r="N2231" s="35" t="s">
        <v>38</v>
      </c>
      <c r="O2231" s="3">
        <v>9</v>
      </c>
      <c r="P2231" s="39" t="s">
        <v>5230</v>
      </c>
      <c r="Q2231" s="40">
        <v>1</v>
      </c>
      <c r="R2231" s="4" t="s">
        <v>161</v>
      </c>
      <c r="S2231" s="41">
        <f>RawDataGenPO[[#This Row],[Total price]]/RawDataGenPO[[#This Row],[Qty'']]</f>
        <v>360</v>
      </c>
      <c r="T2231" s="46">
        <v>360</v>
      </c>
      <c r="U2231" s="16"/>
      <c r="V2231" s="35" t="s">
        <v>416</v>
      </c>
      <c r="W2231" s="146" t="s">
        <v>10</v>
      </c>
      <c r="Z2231" s="112"/>
      <c r="AA2231" s="191">
        <f>IF(RawDataGenPO[[#This Row],[Date Gen PO]]="","",RawDataGenPO[[#This Row],[Date recive bill]]-RawDataGenPO[[#This Row],[Date Gen PO]])</f>
        <v>-46142</v>
      </c>
      <c r="AB2231" s="192" t="str">
        <f>IF(RawDataGenPO[[#This Row],[GRN-PO date (Day)]]&gt;RawDataGenPO[[#This Row],[Lead time delivery (day)]],"over deliverry","Ontime")</f>
        <v>Ontime</v>
      </c>
      <c r="AC2231" s="195"/>
    </row>
    <row r="2232" spans="1:29" ht="14.25" x14ac:dyDescent="0.25">
      <c r="A2232" s="4">
        <f>ROW()-ROW(RawDataGenPO[[#Headers],[No.]])</f>
        <v>2231</v>
      </c>
      <c r="B2232" s="67" t="s">
        <v>18</v>
      </c>
      <c r="C2232" s="309"/>
      <c r="D2232" s="310"/>
      <c r="E2232" s="310"/>
      <c r="F2232" s="45">
        <v>46136</v>
      </c>
      <c r="G2232" s="4" t="s">
        <v>5225</v>
      </c>
      <c r="H2232" s="4" t="s">
        <v>5278</v>
      </c>
      <c r="I2232" s="155">
        <v>46142</v>
      </c>
      <c r="J2232" s="66"/>
      <c r="K2232" s="153">
        <v>120</v>
      </c>
      <c r="L2232" s="4" t="s">
        <v>193</v>
      </c>
      <c r="M2232" s="35" t="s">
        <v>128</v>
      </c>
      <c r="N2232" s="35" t="s">
        <v>38</v>
      </c>
      <c r="O2232" s="3">
        <v>10</v>
      </c>
      <c r="P2232" s="39" t="s">
        <v>5231</v>
      </c>
      <c r="Q2232" s="40">
        <v>1</v>
      </c>
      <c r="R2232" s="4" t="s">
        <v>161</v>
      </c>
      <c r="S2232" s="41">
        <f>RawDataGenPO[[#This Row],[Total price]]/RawDataGenPO[[#This Row],[Qty'']]</f>
        <v>1260</v>
      </c>
      <c r="T2232" s="46">
        <v>1260</v>
      </c>
      <c r="U2232" s="16"/>
      <c r="V2232" s="35" t="s">
        <v>416</v>
      </c>
      <c r="W2232" s="146" t="s">
        <v>10</v>
      </c>
      <c r="Z2232" s="112"/>
      <c r="AA2232" s="191">
        <f>IF(RawDataGenPO[[#This Row],[Date Gen PO]]="","",RawDataGenPO[[#This Row],[Date recive bill]]-RawDataGenPO[[#This Row],[Date Gen PO]])</f>
        <v>-46142</v>
      </c>
      <c r="AB2232" s="192" t="str">
        <f>IF(RawDataGenPO[[#This Row],[GRN-PO date (Day)]]&gt;RawDataGenPO[[#This Row],[Lead time delivery (day)]],"over deliverry","Ontime")</f>
        <v>Ontime</v>
      </c>
      <c r="AC2232" s="195"/>
    </row>
    <row r="2233" spans="1:29" ht="14.25" x14ac:dyDescent="0.25">
      <c r="A2233" s="4">
        <f>ROW()-ROW(RawDataGenPO[[#Headers],[No.]])</f>
        <v>2232</v>
      </c>
      <c r="B2233" s="67" t="s">
        <v>18</v>
      </c>
      <c r="C2233" s="309"/>
      <c r="D2233" s="310"/>
      <c r="E2233" s="310"/>
      <c r="F2233" s="45">
        <v>46136</v>
      </c>
      <c r="G2233" s="4" t="s">
        <v>5232</v>
      </c>
      <c r="H2233" s="4" t="s">
        <v>5279</v>
      </c>
      <c r="I2233" s="155">
        <v>46142</v>
      </c>
      <c r="J2233" s="66"/>
      <c r="K2233" s="153">
        <v>120</v>
      </c>
      <c r="L2233" s="4" t="s">
        <v>193</v>
      </c>
      <c r="M2233" s="35" t="s">
        <v>128</v>
      </c>
      <c r="N2233" s="35" t="s">
        <v>38</v>
      </c>
      <c r="O2233" s="3">
        <v>1</v>
      </c>
      <c r="P2233" s="39" t="s">
        <v>5233</v>
      </c>
      <c r="Q2233" s="40">
        <v>1</v>
      </c>
      <c r="R2233" s="4" t="s">
        <v>161</v>
      </c>
      <c r="S2233" s="41">
        <f>RawDataGenPO[[#This Row],[Total price]]/RawDataGenPO[[#This Row],[Qty'']]</f>
        <v>63090</v>
      </c>
      <c r="T2233" s="46">
        <v>63090</v>
      </c>
      <c r="U2233" s="16"/>
      <c r="V2233" s="35" t="s">
        <v>416</v>
      </c>
      <c r="W2233" s="146" t="s">
        <v>10</v>
      </c>
      <c r="Z2233" s="112"/>
      <c r="AA2233" s="191">
        <f>IF(RawDataGenPO[[#This Row],[Date Gen PO]]="","",RawDataGenPO[[#This Row],[Date recive bill]]-RawDataGenPO[[#This Row],[Date Gen PO]])</f>
        <v>-46142</v>
      </c>
      <c r="AB2233" s="192" t="str">
        <f>IF(RawDataGenPO[[#This Row],[GRN-PO date (Day)]]&gt;RawDataGenPO[[#This Row],[Lead time delivery (day)]],"over deliverry","Ontime")</f>
        <v>Ontime</v>
      </c>
      <c r="AC2233" s="195"/>
    </row>
    <row r="2234" spans="1:29" ht="14.25" x14ac:dyDescent="0.25">
      <c r="A2234" s="4">
        <f>ROW()-ROW(RawDataGenPO[[#Headers],[No.]])</f>
        <v>2233</v>
      </c>
      <c r="B2234" s="67" t="s">
        <v>18</v>
      </c>
      <c r="C2234" s="309"/>
      <c r="D2234" s="310"/>
      <c r="E2234" s="310"/>
      <c r="F2234" s="45">
        <v>46136</v>
      </c>
      <c r="G2234" s="4" t="s">
        <v>5232</v>
      </c>
      <c r="H2234" s="4" t="s">
        <v>5279</v>
      </c>
      <c r="I2234" s="155">
        <v>46142</v>
      </c>
      <c r="J2234" s="66"/>
      <c r="K2234" s="153">
        <v>120</v>
      </c>
      <c r="L2234" s="4" t="s">
        <v>193</v>
      </c>
      <c r="M2234" s="35" t="s">
        <v>128</v>
      </c>
      <c r="N2234" s="35" t="s">
        <v>38</v>
      </c>
      <c r="O2234" s="3">
        <v>2</v>
      </c>
      <c r="P2234" s="39" t="s">
        <v>5234</v>
      </c>
      <c r="Q2234" s="40">
        <v>1</v>
      </c>
      <c r="R2234" s="4" t="s">
        <v>161</v>
      </c>
      <c r="S2234" s="41">
        <f>RawDataGenPO[[#This Row],[Total price]]/RawDataGenPO[[#This Row],[Qty'']]</f>
        <v>11340</v>
      </c>
      <c r="T2234" s="46">
        <v>11340</v>
      </c>
      <c r="U2234" s="16"/>
      <c r="V2234" s="35" t="s">
        <v>416</v>
      </c>
      <c r="W2234" s="146" t="s">
        <v>10</v>
      </c>
      <c r="Z2234" s="112"/>
      <c r="AA2234" s="191">
        <f>IF(RawDataGenPO[[#This Row],[Date Gen PO]]="","",RawDataGenPO[[#This Row],[Date recive bill]]-RawDataGenPO[[#This Row],[Date Gen PO]])</f>
        <v>-46142</v>
      </c>
      <c r="AB2234" s="192" t="str">
        <f>IF(RawDataGenPO[[#This Row],[GRN-PO date (Day)]]&gt;RawDataGenPO[[#This Row],[Lead time delivery (day)]],"over deliverry","Ontime")</f>
        <v>Ontime</v>
      </c>
      <c r="AC2234" s="195"/>
    </row>
    <row r="2235" spans="1:29" ht="42.75" x14ac:dyDescent="0.25">
      <c r="A2235" s="4">
        <f>ROW()-ROW(RawDataGenPO[[#Headers],[No.]])</f>
        <v>2234</v>
      </c>
      <c r="B2235" s="67" t="s">
        <v>18</v>
      </c>
      <c r="C2235" s="309"/>
      <c r="D2235" s="310"/>
      <c r="E2235" s="310"/>
      <c r="F2235" s="45">
        <v>46136</v>
      </c>
      <c r="G2235" s="4" t="s">
        <v>5235</v>
      </c>
      <c r="H2235" s="4" t="s">
        <v>5280</v>
      </c>
      <c r="I2235" s="155">
        <v>46142</v>
      </c>
      <c r="J2235" s="66"/>
      <c r="K2235" s="153">
        <v>120</v>
      </c>
      <c r="L2235" s="4" t="s">
        <v>489</v>
      </c>
      <c r="M2235" s="35" t="s">
        <v>128</v>
      </c>
      <c r="N2235" s="35" t="s">
        <v>36</v>
      </c>
      <c r="O2235" s="3">
        <v>1</v>
      </c>
      <c r="P2235" s="39" t="s">
        <v>5236</v>
      </c>
      <c r="Q2235" s="40">
        <v>1</v>
      </c>
      <c r="R2235" s="4" t="s">
        <v>481</v>
      </c>
      <c r="S2235" s="41">
        <f>RawDataGenPO[[#This Row],[Total price]]/RawDataGenPO[[#This Row],[Qty'']]</f>
        <v>3000</v>
      </c>
      <c r="T2235" s="46">
        <v>3000</v>
      </c>
      <c r="U2235" s="16"/>
      <c r="V2235" s="35" t="s">
        <v>2789</v>
      </c>
      <c r="W2235" s="146" t="s">
        <v>10</v>
      </c>
      <c r="Z2235" s="112"/>
      <c r="AA2235" s="191">
        <f>IF(RawDataGenPO[[#This Row],[Date Gen PO]]="","",RawDataGenPO[[#This Row],[Date recive bill]]-RawDataGenPO[[#This Row],[Date Gen PO]])</f>
        <v>-46142</v>
      </c>
      <c r="AB2235" s="192" t="str">
        <f>IF(RawDataGenPO[[#This Row],[GRN-PO date (Day)]]&gt;RawDataGenPO[[#This Row],[Lead time delivery (day)]],"over deliverry","Ontime")</f>
        <v>Ontime</v>
      </c>
      <c r="AC2235" s="195"/>
    </row>
    <row r="2236" spans="1:29" ht="185.25" x14ac:dyDescent="0.25">
      <c r="A2236" s="4">
        <f>ROW()-ROW(RawDataGenPO[[#Headers],[No.]])</f>
        <v>2235</v>
      </c>
      <c r="B2236" s="67" t="s">
        <v>18</v>
      </c>
      <c r="C2236" s="309"/>
      <c r="D2236" s="310"/>
      <c r="E2236" s="310"/>
      <c r="F2236" s="45">
        <v>46139</v>
      </c>
      <c r="G2236" s="4" t="s">
        <v>5237</v>
      </c>
      <c r="H2236" s="4" t="s">
        <v>5281</v>
      </c>
      <c r="I2236" s="155">
        <v>46140</v>
      </c>
      <c r="J2236" s="66"/>
      <c r="K2236" s="153">
        <v>120</v>
      </c>
      <c r="L2236" s="4" t="s">
        <v>193</v>
      </c>
      <c r="M2236" s="35" t="s">
        <v>217</v>
      </c>
      <c r="N2236" s="35" t="s">
        <v>26</v>
      </c>
      <c r="O2236" s="3">
        <v>1</v>
      </c>
      <c r="P2236" s="39" t="s">
        <v>5238</v>
      </c>
      <c r="Q2236" s="40">
        <v>2</v>
      </c>
      <c r="R2236" s="4" t="s">
        <v>481</v>
      </c>
      <c r="S2236" s="41">
        <f>RawDataGenPO[[#This Row],[Total price]]/RawDataGenPO[[#This Row],[Qty'']]</f>
        <v>15000</v>
      </c>
      <c r="T2236" s="46">
        <v>30000</v>
      </c>
      <c r="U2236" s="16"/>
      <c r="V2236" s="35" t="s">
        <v>2861</v>
      </c>
      <c r="W2236" s="146" t="s">
        <v>9</v>
      </c>
      <c r="X2236" s="4" t="s">
        <v>5303</v>
      </c>
      <c r="Y2236" s="14">
        <v>46153</v>
      </c>
      <c r="Z2236" s="112"/>
      <c r="AA2236" s="191">
        <f>IF(RawDataGenPO[[#This Row],[Date Gen PO]]="","",RawDataGenPO[[#This Row],[Date recive bill]]-RawDataGenPO[[#This Row],[Date Gen PO]])</f>
        <v>13</v>
      </c>
      <c r="AB2236" s="192" t="str">
        <f>IF(RawDataGenPO[[#This Row],[GRN-PO date (Day)]]&gt;RawDataGenPO[[#This Row],[Lead time delivery (day)]],"over deliverry","Ontime")</f>
        <v>Ontime</v>
      </c>
      <c r="AC2236" s="195"/>
    </row>
    <row r="2237" spans="1:29" ht="42.75" x14ac:dyDescent="0.25">
      <c r="A2237" s="4">
        <f>ROW()-ROW(RawDataGenPO[[#Headers],[No.]])</f>
        <v>2236</v>
      </c>
      <c r="B2237" s="67" t="s">
        <v>18</v>
      </c>
      <c r="C2237" s="309"/>
      <c r="D2237" s="310"/>
      <c r="E2237" s="310"/>
      <c r="F2237" s="45">
        <v>46140</v>
      </c>
      <c r="G2237" s="4" t="s">
        <v>5256</v>
      </c>
      <c r="I2237" s="155"/>
      <c r="J2237" s="66"/>
      <c r="K2237" s="153"/>
      <c r="L2237" s="4" t="s">
        <v>489</v>
      </c>
      <c r="M2237" s="35" t="s">
        <v>128</v>
      </c>
      <c r="N2237" s="35" t="s">
        <v>36</v>
      </c>
      <c r="O2237" s="3">
        <v>1</v>
      </c>
      <c r="P2237" s="39" t="s">
        <v>5257</v>
      </c>
      <c r="Q2237" s="40">
        <v>1</v>
      </c>
      <c r="R2237" s="4" t="s">
        <v>481</v>
      </c>
      <c r="S2237" s="41">
        <f>RawDataGenPO[[#This Row],[Total price]]/RawDataGenPO[[#This Row],[Qty'']]</f>
        <v>9900</v>
      </c>
      <c r="T2237" s="46">
        <v>9900</v>
      </c>
      <c r="U2237" s="16"/>
      <c r="W2237" s="146" t="s">
        <v>10</v>
      </c>
      <c r="Z2237" s="112"/>
      <c r="AA2237" s="191" t="str">
        <f>IF(RawDataGenPO[[#This Row],[Date Gen PO]]="","",RawDataGenPO[[#This Row],[Date recive bill]]-RawDataGenPO[[#This Row],[Date Gen PO]])</f>
        <v/>
      </c>
      <c r="AB2237" s="192" t="str">
        <f>IF(RawDataGenPO[[#This Row],[GRN-PO date (Day)]]&gt;RawDataGenPO[[#This Row],[Lead time delivery (day)]],"over deliverry","Ontime")</f>
        <v>Ontime</v>
      </c>
      <c r="AC2237" s="195"/>
    </row>
    <row r="2238" spans="1:29" ht="42.75" x14ac:dyDescent="0.25">
      <c r="A2238" s="4">
        <f>ROW()-ROW(RawDataGenPO[[#Headers],[No.]])</f>
        <v>2237</v>
      </c>
      <c r="B2238" s="67" t="s">
        <v>18</v>
      </c>
      <c r="C2238" s="309"/>
      <c r="D2238" s="310"/>
      <c r="E2238" s="310"/>
      <c r="F2238" s="45">
        <v>46140</v>
      </c>
      <c r="G2238" s="4" t="s">
        <v>5256</v>
      </c>
      <c r="I2238" s="155"/>
      <c r="J2238" s="66"/>
      <c r="K2238" s="153"/>
      <c r="L2238" s="4" t="s">
        <v>489</v>
      </c>
      <c r="M2238" s="35" t="s">
        <v>128</v>
      </c>
      <c r="N2238" s="35" t="s">
        <v>36</v>
      </c>
      <c r="O2238" s="3">
        <v>2</v>
      </c>
      <c r="P2238" s="39" t="s">
        <v>5258</v>
      </c>
      <c r="Q2238" s="40">
        <v>1</v>
      </c>
      <c r="R2238" s="4" t="s">
        <v>481</v>
      </c>
      <c r="S2238" s="41">
        <f>RawDataGenPO[[#This Row],[Total price]]/RawDataGenPO[[#This Row],[Qty'']]</f>
        <v>11700</v>
      </c>
      <c r="T2238" s="46">
        <v>11700</v>
      </c>
      <c r="U2238" s="16"/>
      <c r="W2238" s="146" t="s">
        <v>10</v>
      </c>
      <c r="Z2238" s="112"/>
      <c r="AA2238" s="191" t="str">
        <f>IF(RawDataGenPO[[#This Row],[Date Gen PO]]="","",RawDataGenPO[[#This Row],[Date recive bill]]-RawDataGenPO[[#This Row],[Date Gen PO]])</f>
        <v/>
      </c>
      <c r="AB2238" s="192" t="str">
        <f>IF(RawDataGenPO[[#This Row],[GRN-PO date (Day)]]&gt;RawDataGenPO[[#This Row],[Lead time delivery (day)]],"over deliverry","Ontime")</f>
        <v>Ontime</v>
      </c>
      <c r="AC2238" s="195"/>
    </row>
    <row r="2239" spans="1:29" ht="14.25" x14ac:dyDescent="0.25">
      <c r="A2239" s="4">
        <f>ROW()-ROW(RawDataGenPO[[#Headers],[No.]])</f>
        <v>2238</v>
      </c>
      <c r="B2239" s="67" t="s">
        <v>18</v>
      </c>
      <c r="C2239" s="309"/>
      <c r="D2239" s="310"/>
      <c r="E2239" s="310"/>
      <c r="F2239" s="45">
        <v>46142</v>
      </c>
      <c r="G2239" s="4" t="s">
        <v>5259</v>
      </c>
      <c r="H2239" s="4" t="s">
        <v>5295</v>
      </c>
      <c r="I2239" s="155">
        <v>46150</v>
      </c>
      <c r="J2239" s="66"/>
      <c r="K2239" s="153">
        <v>120</v>
      </c>
      <c r="L2239" s="4" t="s">
        <v>4271</v>
      </c>
      <c r="M2239" s="35" t="s">
        <v>240</v>
      </c>
      <c r="N2239" s="35" t="s">
        <v>21</v>
      </c>
      <c r="O2239" s="3">
        <v>1</v>
      </c>
      <c r="P2239" s="39" t="s">
        <v>5260</v>
      </c>
      <c r="Q2239" s="40">
        <v>1</v>
      </c>
      <c r="R2239" s="4" t="s">
        <v>481</v>
      </c>
      <c r="S2239" s="41">
        <f>RawDataGenPO[[#This Row],[Total price]]/RawDataGenPO[[#This Row],[Qty'']]</f>
        <v>6000</v>
      </c>
      <c r="T2239" s="46">
        <v>6000</v>
      </c>
      <c r="U2239" s="16"/>
      <c r="V2239" s="35" t="s">
        <v>4273</v>
      </c>
      <c r="W2239" s="146" t="s">
        <v>10</v>
      </c>
      <c r="Z2239" s="112"/>
      <c r="AA2239" s="191">
        <f>IF(RawDataGenPO[[#This Row],[Date Gen PO]]="","",RawDataGenPO[[#This Row],[Date recive bill]]-RawDataGenPO[[#This Row],[Date Gen PO]])</f>
        <v>-46150</v>
      </c>
      <c r="AB2239" s="192" t="str">
        <f>IF(RawDataGenPO[[#This Row],[GRN-PO date (Day)]]&gt;RawDataGenPO[[#This Row],[Lead time delivery (day)]],"over deliverry","Ontime")</f>
        <v>Ontime</v>
      </c>
      <c r="AC2239" s="195"/>
    </row>
    <row r="2240" spans="1:29" ht="14.25" x14ac:dyDescent="0.25">
      <c r="A2240" s="4">
        <f>ROW()-ROW(RawDataGenPO[[#Headers],[No.]])</f>
        <v>2239</v>
      </c>
      <c r="B2240" s="67" t="s">
        <v>18</v>
      </c>
      <c r="C2240" s="309"/>
      <c r="D2240" s="310"/>
      <c r="E2240" s="310"/>
      <c r="F2240" s="45">
        <v>46142</v>
      </c>
      <c r="G2240" s="4" t="s">
        <v>5261</v>
      </c>
      <c r="H2240" s="4" t="s">
        <v>5271</v>
      </c>
      <c r="I2240" s="155">
        <v>46148</v>
      </c>
      <c r="J2240" s="66"/>
      <c r="K2240" s="153">
        <v>120</v>
      </c>
      <c r="L2240" s="4" t="s">
        <v>145</v>
      </c>
      <c r="M2240" s="35" t="s">
        <v>187</v>
      </c>
      <c r="N2240" s="35" t="s">
        <v>28</v>
      </c>
      <c r="O2240" s="3">
        <v>1</v>
      </c>
      <c r="P2240" s="39" t="s">
        <v>5262</v>
      </c>
      <c r="Q2240" s="40">
        <v>1</v>
      </c>
      <c r="R2240" s="4" t="s">
        <v>3491</v>
      </c>
      <c r="S2240" s="41">
        <f>RawDataGenPO[[#This Row],[Total price]]/RawDataGenPO[[#This Row],[Qty'']]</f>
        <v>1450</v>
      </c>
      <c r="T2240" s="46">
        <v>1450</v>
      </c>
      <c r="U2240" s="16"/>
      <c r="V2240" s="35" t="s">
        <v>5272</v>
      </c>
      <c r="W2240" s="146" t="s">
        <v>10</v>
      </c>
      <c r="Z2240" s="112"/>
      <c r="AA2240" s="191">
        <f>IF(RawDataGenPO[[#This Row],[Date Gen PO]]="","",RawDataGenPO[[#This Row],[Date recive bill]]-RawDataGenPO[[#This Row],[Date Gen PO]])</f>
        <v>-46148</v>
      </c>
      <c r="AB2240" s="192" t="str">
        <f>IF(RawDataGenPO[[#This Row],[GRN-PO date (Day)]]&gt;RawDataGenPO[[#This Row],[Lead time delivery (day)]],"over deliverry","Ontime")</f>
        <v>Ontime</v>
      </c>
      <c r="AC2240" s="195"/>
    </row>
    <row r="2241" spans="1:29" ht="14.25" x14ac:dyDescent="0.25">
      <c r="A2241" s="4">
        <f>ROW()-ROW(RawDataGenPO[[#Headers],[No.]])</f>
        <v>2240</v>
      </c>
      <c r="B2241" s="67" t="s">
        <v>18</v>
      </c>
      <c r="C2241" s="309"/>
      <c r="D2241" s="310"/>
      <c r="E2241" s="310"/>
      <c r="F2241" s="45">
        <v>46142</v>
      </c>
      <c r="G2241" s="4" t="s">
        <v>5261</v>
      </c>
      <c r="H2241" s="4" t="s">
        <v>5271</v>
      </c>
      <c r="I2241" s="155">
        <v>46148</v>
      </c>
      <c r="J2241" s="66"/>
      <c r="K2241" s="153">
        <v>120</v>
      </c>
      <c r="L2241" s="4" t="s">
        <v>145</v>
      </c>
      <c r="M2241" s="35" t="s">
        <v>187</v>
      </c>
      <c r="N2241" s="35" t="s">
        <v>28</v>
      </c>
      <c r="O2241" s="3">
        <v>2</v>
      </c>
      <c r="P2241" s="39" t="s">
        <v>5263</v>
      </c>
      <c r="Q2241" s="40">
        <v>1</v>
      </c>
      <c r="R2241" s="4" t="s">
        <v>3491</v>
      </c>
      <c r="S2241" s="41">
        <f>RawDataGenPO[[#This Row],[Total price]]/RawDataGenPO[[#This Row],[Qty'']]</f>
        <v>990</v>
      </c>
      <c r="T2241" s="46">
        <v>990</v>
      </c>
      <c r="U2241" s="16"/>
      <c r="V2241" s="35" t="s">
        <v>5272</v>
      </c>
      <c r="W2241" s="146" t="s">
        <v>10</v>
      </c>
      <c r="Z2241" s="112"/>
      <c r="AA2241" s="191">
        <f>IF(RawDataGenPO[[#This Row],[Date Gen PO]]="","",RawDataGenPO[[#This Row],[Date recive bill]]-RawDataGenPO[[#This Row],[Date Gen PO]])</f>
        <v>-46148</v>
      </c>
      <c r="AB2241" s="192" t="str">
        <f>IF(RawDataGenPO[[#This Row],[GRN-PO date (Day)]]&gt;RawDataGenPO[[#This Row],[Lead time delivery (day)]],"over deliverry","Ontime")</f>
        <v>Ontime</v>
      </c>
      <c r="AC2241" s="195"/>
    </row>
    <row r="2242" spans="1:29" ht="14.25" x14ac:dyDescent="0.25">
      <c r="A2242" s="4">
        <f>ROW()-ROW(RawDataGenPO[[#Headers],[No.]])</f>
        <v>2241</v>
      </c>
      <c r="B2242" s="67" t="s">
        <v>18</v>
      </c>
      <c r="C2242" s="309"/>
      <c r="D2242" s="310"/>
      <c r="E2242" s="310"/>
      <c r="F2242" s="45">
        <v>46142</v>
      </c>
      <c r="G2242" s="4" t="s">
        <v>5261</v>
      </c>
      <c r="H2242" s="4" t="s">
        <v>5271</v>
      </c>
      <c r="I2242" s="155">
        <v>46148</v>
      </c>
      <c r="J2242" s="66"/>
      <c r="K2242" s="153">
        <v>120</v>
      </c>
      <c r="L2242" s="4" t="s">
        <v>145</v>
      </c>
      <c r="M2242" s="35" t="s">
        <v>187</v>
      </c>
      <c r="N2242" s="35" t="s">
        <v>28</v>
      </c>
      <c r="O2242" s="3">
        <v>3</v>
      </c>
      <c r="P2242" s="39" t="s">
        <v>5264</v>
      </c>
      <c r="Q2242" s="40">
        <v>1</v>
      </c>
      <c r="R2242" s="4" t="s">
        <v>3491</v>
      </c>
      <c r="S2242" s="41">
        <f>RawDataGenPO[[#This Row],[Total price]]/RawDataGenPO[[#This Row],[Qty'']]</f>
        <v>1950</v>
      </c>
      <c r="T2242" s="46">
        <v>1950</v>
      </c>
      <c r="U2242" s="16"/>
      <c r="V2242" s="35" t="s">
        <v>5272</v>
      </c>
      <c r="W2242" s="146" t="s">
        <v>10</v>
      </c>
      <c r="Z2242" s="112"/>
      <c r="AA2242" s="191">
        <f>IF(RawDataGenPO[[#This Row],[Date Gen PO]]="","",RawDataGenPO[[#This Row],[Date recive bill]]-RawDataGenPO[[#This Row],[Date Gen PO]])</f>
        <v>-46148</v>
      </c>
      <c r="AB2242" s="192" t="str">
        <f>IF(RawDataGenPO[[#This Row],[GRN-PO date (Day)]]&gt;RawDataGenPO[[#This Row],[Lead time delivery (day)]],"over deliverry","Ontime")</f>
        <v>Ontime</v>
      </c>
      <c r="AC2242" s="195"/>
    </row>
    <row r="2243" spans="1:29" ht="14.25" x14ac:dyDescent="0.25">
      <c r="A2243" s="4">
        <f>ROW()-ROW(RawDataGenPO[[#Headers],[No.]])</f>
        <v>2242</v>
      </c>
      <c r="B2243" s="67" t="s">
        <v>18</v>
      </c>
      <c r="C2243" s="309"/>
      <c r="D2243" s="310"/>
      <c r="E2243" s="310"/>
      <c r="F2243" s="45">
        <v>46142</v>
      </c>
      <c r="G2243" s="4" t="s">
        <v>5261</v>
      </c>
      <c r="H2243" s="4" t="s">
        <v>5271</v>
      </c>
      <c r="I2243" s="155">
        <v>46148</v>
      </c>
      <c r="J2243" s="66"/>
      <c r="K2243" s="153">
        <v>120</v>
      </c>
      <c r="L2243" s="4" t="s">
        <v>145</v>
      </c>
      <c r="M2243" s="35" t="s">
        <v>187</v>
      </c>
      <c r="N2243" s="35" t="s">
        <v>28</v>
      </c>
      <c r="O2243" s="3">
        <v>4</v>
      </c>
      <c r="P2243" s="39" t="s">
        <v>5265</v>
      </c>
      <c r="Q2243" s="40">
        <v>1</v>
      </c>
      <c r="R2243" s="4" t="s">
        <v>3491</v>
      </c>
      <c r="S2243" s="41">
        <f>RawDataGenPO[[#This Row],[Total price]]/RawDataGenPO[[#This Row],[Qty'']]</f>
        <v>2350</v>
      </c>
      <c r="T2243" s="46">
        <v>2350</v>
      </c>
      <c r="U2243" s="16"/>
      <c r="V2243" s="35" t="s">
        <v>5272</v>
      </c>
      <c r="W2243" s="146" t="s">
        <v>10</v>
      </c>
      <c r="Z2243" s="112"/>
      <c r="AA2243" s="191">
        <f>IF(RawDataGenPO[[#This Row],[Date Gen PO]]="","",RawDataGenPO[[#This Row],[Date recive bill]]-RawDataGenPO[[#This Row],[Date Gen PO]])</f>
        <v>-46148</v>
      </c>
      <c r="AB2243" s="192" t="str">
        <f>IF(RawDataGenPO[[#This Row],[GRN-PO date (Day)]]&gt;RawDataGenPO[[#This Row],[Lead time delivery (day)]],"over deliverry","Ontime")</f>
        <v>Ontime</v>
      </c>
      <c r="AC2243" s="195"/>
    </row>
    <row r="2244" spans="1:29" ht="14.25" x14ac:dyDescent="0.25">
      <c r="A2244" s="4">
        <f>ROW()-ROW(RawDataGenPO[[#Headers],[No.]])</f>
        <v>2243</v>
      </c>
      <c r="B2244" s="67" t="s">
        <v>18</v>
      </c>
      <c r="C2244" s="309"/>
      <c r="D2244" s="310"/>
      <c r="E2244" s="310"/>
      <c r="F2244" s="45">
        <v>46142</v>
      </c>
      <c r="G2244" s="4" t="s">
        <v>5261</v>
      </c>
      <c r="H2244" s="4" t="s">
        <v>5271</v>
      </c>
      <c r="I2244" s="155">
        <v>46148</v>
      </c>
      <c r="J2244" s="66"/>
      <c r="K2244" s="153">
        <v>120</v>
      </c>
      <c r="L2244" s="4" t="s">
        <v>145</v>
      </c>
      <c r="M2244" s="35" t="s">
        <v>187</v>
      </c>
      <c r="N2244" s="35" t="s">
        <v>28</v>
      </c>
      <c r="O2244" s="3">
        <v>5</v>
      </c>
      <c r="P2244" s="39" t="s">
        <v>5266</v>
      </c>
      <c r="Q2244" s="40">
        <v>10</v>
      </c>
      <c r="R2244" s="4" t="s">
        <v>5270</v>
      </c>
      <c r="S2244" s="41">
        <f>RawDataGenPO[[#This Row],[Total price]]/RawDataGenPO[[#This Row],[Qty'']]</f>
        <v>55</v>
      </c>
      <c r="T2244" s="46">
        <v>550</v>
      </c>
      <c r="U2244" s="16"/>
      <c r="V2244" s="35" t="s">
        <v>5272</v>
      </c>
      <c r="W2244" s="146" t="s">
        <v>10</v>
      </c>
      <c r="Z2244" s="112"/>
      <c r="AA2244" s="191">
        <f>IF(RawDataGenPO[[#This Row],[Date Gen PO]]="","",RawDataGenPO[[#This Row],[Date recive bill]]-RawDataGenPO[[#This Row],[Date Gen PO]])</f>
        <v>-46148</v>
      </c>
      <c r="AB2244" s="192" t="str">
        <f>IF(RawDataGenPO[[#This Row],[GRN-PO date (Day)]]&gt;RawDataGenPO[[#This Row],[Lead time delivery (day)]],"over deliverry","Ontime")</f>
        <v>Ontime</v>
      </c>
      <c r="AC2244" s="195"/>
    </row>
    <row r="2245" spans="1:29" ht="14.25" x14ac:dyDescent="0.25">
      <c r="A2245" s="4">
        <f>ROW()-ROW(RawDataGenPO[[#Headers],[No.]])</f>
        <v>2244</v>
      </c>
      <c r="B2245" s="67" t="s">
        <v>18</v>
      </c>
      <c r="C2245" s="309"/>
      <c r="D2245" s="310"/>
      <c r="E2245" s="310"/>
      <c r="F2245" s="45">
        <v>46142</v>
      </c>
      <c r="G2245" s="4" t="s">
        <v>5261</v>
      </c>
      <c r="H2245" s="4" t="s">
        <v>5271</v>
      </c>
      <c r="I2245" s="155">
        <v>46148</v>
      </c>
      <c r="J2245" s="66"/>
      <c r="K2245" s="153">
        <v>120</v>
      </c>
      <c r="L2245" s="4" t="s">
        <v>145</v>
      </c>
      <c r="M2245" s="35" t="s">
        <v>187</v>
      </c>
      <c r="N2245" s="35" t="s">
        <v>28</v>
      </c>
      <c r="O2245" s="3">
        <v>6</v>
      </c>
      <c r="P2245" s="39" t="s">
        <v>5267</v>
      </c>
      <c r="Q2245" s="40">
        <v>10</v>
      </c>
      <c r="R2245" s="4" t="s">
        <v>5270</v>
      </c>
      <c r="S2245" s="41">
        <f>RawDataGenPO[[#This Row],[Total price]]/RawDataGenPO[[#This Row],[Qty'']]</f>
        <v>33</v>
      </c>
      <c r="T2245" s="46">
        <v>330</v>
      </c>
      <c r="U2245" s="16"/>
      <c r="V2245" s="35" t="s">
        <v>5272</v>
      </c>
      <c r="W2245" s="146" t="s">
        <v>10</v>
      </c>
      <c r="Z2245" s="112"/>
      <c r="AA2245" s="191">
        <f>IF(RawDataGenPO[[#This Row],[Date Gen PO]]="","",RawDataGenPO[[#This Row],[Date recive bill]]-RawDataGenPO[[#This Row],[Date Gen PO]])</f>
        <v>-46148</v>
      </c>
      <c r="AB2245" s="192" t="str">
        <f>IF(RawDataGenPO[[#This Row],[GRN-PO date (Day)]]&gt;RawDataGenPO[[#This Row],[Lead time delivery (day)]],"over deliverry","Ontime")</f>
        <v>Ontime</v>
      </c>
      <c r="AC2245" s="195"/>
    </row>
    <row r="2246" spans="1:29" ht="14.25" x14ac:dyDescent="0.25">
      <c r="A2246" s="4">
        <f>ROW()-ROW(RawDataGenPO[[#Headers],[No.]])</f>
        <v>2245</v>
      </c>
      <c r="B2246" s="67" t="s">
        <v>18</v>
      </c>
      <c r="C2246" s="309"/>
      <c r="D2246" s="310"/>
      <c r="E2246" s="310"/>
      <c r="F2246" s="45">
        <v>46142</v>
      </c>
      <c r="G2246" s="4" t="s">
        <v>5261</v>
      </c>
      <c r="H2246" s="4" t="s">
        <v>5271</v>
      </c>
      <c r="I2246" s="155">
        <v>46148</v>
      </c>
      <c r="J2246" s="66"/>
      <c r="K2246" s="153">
        <v>120</v>
      </c>
      <c r="L2246" s="4" t="s">
        <v>145</v>
      </c>
      <c r="M2246" s="35" t="s">
        <v>187</v>
      </c>
      <c r="N2246" s="35" t="s">
        <v>28</v>
      </c>
      <c r="O2246" s="3">
        <v>7</v>
      </c>
      <c r="P2246" s="39" t="s">
        <v>5267</v>
      </c>
      <c r="Q2246" s="40">
        <v>10</v>
      </c>
      <c r="R2246" s="4" t="s">
        <v>5270</v>
      </c>
      <c r="S2246" s="41">
        <f>RawDataGenPO[[#This Row],[Total price]]/RawDataGenPO[[#This Row],[Qty'']]</f>
        <v>28</v>
      </c>
      <c r="T2246" s="46">
        <v>280</v>
      </c>
      <c r="U2246" s="16"/>
      <c r="V2246" s="35" t="s">
        <v>5272</v>
      </c>
      <c r="W2246" s="146" t="s">
        <v>10</v>
      </c>
      <c r="Z2246" s="112"/>
      <c r="AA2246" s="191">
        <f>IF(RawDataGenPO[[#This Row],[Date Gen PO]]="","",RawDataGenPO[[#This Row],[Date recive bill]]-RawDataGenPO[[#This Row],[Date Gen PO]])</f>
        <v>-46148</v>
      </c>
      <c r="AB2246" s="192" t="str">
        <f>IF(RawDataGenPO[[#This Row],[GRN-PO date (Day)]]&gt;RawDataGenPO[[#This Row],[Lead time delivery (day)]],"over deliverry","Ontime")</f>
        <v>Ontime</v>
      </c>
      <c r="AC2246" s="195"/>
    </row>
    <row r="2247" spans="1:29" ht="14.25" x14ac:dyDescent="0.25">
      <c r="A2247" s="4">
        <f>ROW()-ROW(RawDataGenPO[[#Headers],[No.]])</f>
        <v>2246</v>
      </c>
      <c r="B2247" s="67" t="s">
        <v>18</v>
      </c>
      <c r="C2247" s="309"/>
      <c r="D2247" s="310"/>
      <c r="E2247" s="310"/>
      <c r="F2247" s="45">
        <v>46142</v>
      </c>
      <c r="G2247" s="4" t="s">
        <v>5261</v>
      </c>
      <c r="H2247" s="4" t="s">
        <v>5271</v>
      </c>
      <c r="I2247" s="155">
        <v>46148</v>
      </c>
      <c r="J2247" s="66"/>
      <c r="K2247" s="153">
        <v>120</v>
      </c>
      <c r="L2247" s="4" t="s">
        <v>145</v>
      </c>
      <c r="M2247" s="35" t="s">
        <v>187</v>
      </c>
      <c r="N2247" s="35" t="s">
        <v>28</v>
      </c>
      <c r="O2247" s="3">
        <v>8</v>
      </c>
      <c r="P2247" s="39" t="s">
        <v>5268</v>
      </c>
      <c r="Q2247" s="40">
        <v>10</v>
      </c>
      <c r="R2247" s="4" t="s">
        <v>5270</v>
      </c>
      <c r="S2247" s="41">
        <f>RawDataGenPO[[#This Row],[Total price]]/RawDataGenPO[[#This Row],[Qty'']]</f>
        <v>28</v>
      </c>
      <c r="T2247" s="46">
        <v>280</v>
      </c>
      <c r="U2247" s="16"/>
      <c r="V2247" s="35" t="s">
        <v>5272</v>
      </c>
      <c r="W2247" s="146" t="s">
        <v>10</v>
      </c>
      <c r="Z2247" s="112"/>
      <c r="AA2247" s="191">
        <f>IF(RawDataGenPO[[#This Row],[Date Gen PO]]="","",RawDataGenPO[[#This Row],[Date recive bill]]-RawDataGenPO[[#This Row],[Date Gen PO]])</f>
        <v>-46148</v>
      </c>
      <c r="AB2247" s="192" t="str">
        <f>IF(RawDataGenPO[[#This Row],[GRN-PO date (Day)]]&gt;RawDataGenPO[[#This Row],[Lead time delivery (day)]],"over deliverry","Ontime")</f>
        <v>Ontime</v>
      </c>
      <c r="AC2247" s="195"/>
    </row>
    <row r="2248" spans="1:29" ht="14.25" x14ac:dyDescent="0.25">
      <c r="A2248" s="4">
        <f>ROW()-ROW(RawDataGenPO[[#Headers],[No.]])</f>
        <v>2247</v>
      </c>
      <c r="B2248" s="67" t="s">
        <v>18</v>
      </c>
      <c r="C2248" s="309"/>
      <c r="D2248" s="310"/>
      <c r="E2248" s="310"/>
      <c r="F2248" s="45">
        <v>46142</v>
      </c>
      <c r="G2248" s="4" t="s">
        <v>5261</v>
      </c>
      <c r="H2248" s="4" t="s">
        <v>5271</v>
      </c>
      <c r="I2248" s="155">
        <v>46148</v>
      </c>
      <c r="J2248" s="66"/>
      <c r="K2248" s="153">
        <v>120</v>
      </c>
      <c r="L2248" s="4" t="s">
        <v>145</v>
      </c>
      <c r="M2248" s="35" t="s">
        <v>187</v>
      </c>
      <c r="N2248" s="35" t="s">
        <v>28</v>
      </c>
      <c r="O2248" s="3">
        <v>9</v>
      </c>
      <c r="P2248" s="39" t="s">
        <v>5269</v>
      </c>
      <c r="Q2248" s="40">
        <v>10</v>
      </c>
      <c r="R2248" s="4" t="s">
        <v>5270</v>
      </c>
      <c r="S2248" s="41">
        <f>RawDataGenPO[[#This Row],[Total price]]/RawDataGenPO[[#This Row],[Qty'']]</f>
        <v>28</v>
      </c>
      <c r="T2248" s="46">
        <v>280</v>
      </c>
      <c r="U2248" s="16"/>
      <c r="V2248" s="35" t="s">
        <v>5272</v>
      </c>
      <c r="W2248" s="146" t="s">
        <v>10</v>
      </c>
      <c r="Z2248" s="112"/>
      <c r="AA2248" s="191">
        <f>IF(RawDataGenPO[[#This Row],[Date Gen PO]]="","",RawDataGenPO[[#This Row],[Date recive bill]]-RawDataGenPO[[#This Row],[Date Gen PO]])</f>
        <v>-46148</v>
      </c>
      <c r="AB2248" s="192" t="str">
        <f>IF(RawDataGenPO[[#This Row],[GRN-PO date (Day)]]&gt;RawDataGenPO[[#This Row],[Lead time delivery (day)]],"over deliverry","Ontime")</f>
        <v>Ontime</v>
      </c>
      <c r="AC2248" s="195"/>
    </row>
    <row r="2249" spans="1:29" ht="14.25" x14ac:dyDescent="0.25">
      <c r="A2249" s="4">
        <f>ROW()-ROW(RawDataGenPO[[#Headers],[No.]])</f>
        <v>2248</v>
      </c>
      <c r="B2249" s="67" t="s">
        <v>18</v>
      </c>
      <c r="C2249" s="309"/>
      <c r="D2249" s="310"/>
      <c r="E2249" s="310"/>
      <c r="F2249" s="45">
        <v>46147</v>
      </c>
      <c r="G2249" s="4" t="s">
        <v>5282</v>
      </c>
      <c r="H2249" s="4" t="s">
        <v>5296</v>
      </c>
      <c r="I2249" s="155">
        <v>46150</v>
      </c>
      <c r="J2249" s="66"/>
      <c r="K2249" s="153">
        <v>120</v>
      </c>
      <c r="L2249" s="4" t="s">
        <v>193</v>
      </c>
      <c r="M2249" s="35" t="s">
        <v>128</v>
      </c>
      <c r="N2249" s="35" t="s">
        <v>3619</v>
      </c>
      <c r="O2249" s="3">
        <v>1</v>
      </c>
      <c r="P2249" s="39" t="s">
        <v>5283</v>
      </c>
      <c r="Q2249" s="40">
        <v>1</v>
      </c>
      <c r="R2249" s="4" t="s">
        <v>5270</v>
      </c>
      <c r="S2249" s="41">
        <f>RawDataGenPO[[#This Row],[Total price]]/RawDataGenPO[[#This Row],[Qty'']]</f>
        <v>35352</v>
      </c>
      <c r="T2249" s="46">
        <v>35352</v>
      </c>
      <c r="U2249" s="16"/>
      <c r="V2249" s="35" t="s">
        <v>5122</v>
      </c>
      <c r="W2249" s="146" t="s">
        <v>10</v>
      </c>
      <c r="Z2249" s="112"/>
      <c r="AA2249" s="191">
        <f>IF(RawDataGenPO[[#This Row],[Date Gen PO]]="","",RawDataGenPO[[#This Row],[Date recive bill]]-RawDataGenPO[[#This Row],[Date Gen PO]])</f>
        <v>-46150</v>
      </c>
      <c r="AB2249" s="192" t="str">
        <f>IF(RawDataGenPO[[#This Row],[GRN-PO date (Day)]]&gt;RawDataGenPO[[#This Row],[Lead time delivery (day)]],"over deliverry","Ontime")</f>
        <v>Ontime</v>
      </c>
      <c r="AC2249" s="195"/>
    </row>
    <row r="2250" spans="1:29" ht="14.25" x14ac:dyDescent="0.25">
      <c r="A2250" s="4">
        <f>ROW()-ROW(RawDataGenPO[[#Headers],[No.]])</f>
        <v>2249</v>
      </c>
      <c r="B2250" s="67" t="s">
        <v>18</v>
      </c>
      <c r="C2250" s="309"/>
      <c r="D2250" s="310"/>
      <c r="E2250" s="310"/>
      <c r="F2250" s="45">
        <v>46147</v>
      </c>
      <c r="G2250" s="4" t="s">
        <v>5282</v>
      </c>
      <c r="H2250" s="4" t="s">
        <v>5296</v>
      </c>
      <c r="I2250" s="155">
        <v>46150</v>
      </c>
      <c r="J2250" s="66"/>
      <c r="K2250" s="153">
        <v>120</v>
      </c>
      <c r="L2250" s="4" t="s">
        <v>193</v>
      </c>
      <c r="M2250" s="35" t="s">
        <v>128</v>
      </c>
      <c r="N2250" s="35" t="s">
        <v>3619</v>
      </c>
      <c r="O2250" s="3">
        <v>2</v>
      </c>
      <c r="P2250" s="39" t="s">
        <v>5284</v>
      </c>
      <c r="Q2250" s="40">
        <v>1</v>
      </c>
      <c r="R2250" s="4" t="s">
        <v>5270</v>
      </c>
      <c r="S2250" s="41">
        <f>RawDataGenPO[[#This Row],[Total price]]/RawDataGenPO[[#This Row],[Qty'']]</f>
        <v>35352</v>
      </c>
      <c r="T2250" s="46">
        <v>35352</v>
      </c>
      <c r="U2250" s="16"/>
      <c r="V2250" s="35" t="s">
        <v>5122</v>
      </c>
      <c r="W2250" s="146" t="s">
        <v>10</v>
      </c>
      <c r="Z2250" s="112"/>
      <c r="AA2250" s="191">
        <f>IF(RawDataGenPO[[#This Row],[Date Gen PO]]="","",RawDataGenPO[[#This Row],[Date recive bill]]-RawDataGenPO[[#This Row],[Date Gen PO]])</f>
        <v>-46150</v>
      </c>
      <c r="AB2250" s="192" t="str">
        <f>IF(RawDataGenPO[[#This Row],[GRN-PO date (Day)]]&gt;RawDataGenPO[[#This Row],[Lead time delivery (day)]],"over deliverry","Ontime")</f>
        <v>Ontime</v>
      </c>
      <c r="AC2250" s="195"/>
    </row>
    <row r="2251" spans="1:29" ht="28.5" x14ac:dyDescent="0.25">
      <c r="A2251" s="4">
        <f>ROW()-ROW(RawDataGenPO[[#Headers],[No.]])</f>
        <v>2250</v>
      </c>
      <c r="B2251" s="67" t="s">
        <v>18</v>
      </c>
      <c r="C2251" s="309"/>
      <c r="D2251" s="310"/>
      <c r="E2251" s="310"/>
      <c r="F2251" s="45">
        <v>46147</v>
      </c>
      <c r="G2251" s="4" t="s">
        <v>5285</v>
      </c>
      <c r="H2251" s="4" t="s">
        <v>5297</v>
      </c>
      <c r="I2251" s="155">
        <v>46150</v>
      </c>
      <c r="J2251" s="66"/>
      <c r="K2251" s="153">
        <v>120</v>
      </c>
      <c r="L2251" s="4" t="s">
        <v>145</v>
      </c>
      <c r="M2251" s="35" t="s">
        <v>187</v>
      </c>
      <c r="N2251" s="35" t="s">
        <v>28</v>
      </c>
      <c r="O2251" s="3">
        <v>1</v>
      </c>
      <c r="P2251" s="39" t="s">
        <v>5286</v>
      </c>
      <c r="Q2251" s="40">
        <v>6</v>
      </c>
      <c r="R2251" s="4" t="s">
        <v>5270</v>
      </c>
      <c r="S2251" s="41">
        <f>RawDataGenPO[[#This Row],[Total price]]/RawDataGenPO[[#This Row],[Qty'']]</f>
        <v>150</v>
      </c>
      <c r="T2251" s="46">
        <v>900</v>
      </c>
      <c r="U2251" s="16"/>
      <c r="V2251" s="35" t="s">
        <v>358</v>
      </c>
      <c r="W2251" s="146" t="s">
        <v>10</v>
      </c>
      <c r="Z2251" s="112"/>
      <c r="AA2251" s="191">
        <f>IF(RawDataGenPO[[#This Row],[Date Gen PO]]="","",RawDataGenPO[[#This Row],[Date recive bill]]-RawDataGenPO[[#This Row],[Date Gen PO]])</f>
        <v>-46150</v>
      </c>
      <c r="AB2251" s="192" t="str">
        <f>IF(RawDataGenPO[[#This Row],[GRN-PO date (Day)]]&gt;RawDataGenPO[[#This Row],[Lead time delivery (day)]],"over deliverry","Ontime")</f>
        <v>Ontime</v>
      </c>
      <c r="AC2251" s="195"/>
    </row>
    <row r="2252" spans="1:29" ht="14.25" x14ac:dyDescent="0.25">
      <c r="A2252" s="4">
        <f>ROW()-ROW(RawDataGenPO[[#Headers],[No.]])</f>
        <v>2251</v>
      </c>
      <c r="B2252" s="67" t="s">
        <v>18</v>
      </c>
      <c r="C2252" s="309"/>
      <c r="D2252" s="310"/>
      <c r="E2252" s="310"/>
      <c r="F2252" s="45">
        <v>46147</v>
      </c>
      <c r="G2252" s="4" t="s">
        <v>5285</v>
      </c>
      <c r="H2252" s="4" t="s">
        <v>5297</v>
      </c>
      <c r="I2252" s="155">
        <v>46150</v>
      </c>
      <c r="J2252" s="66"/>
      <c r="K2252" s="153">
        <v>120</v>
      </c>
      <c r="L2252" s="4" t="s">
        <v>145</v>
      </c>
      <c r="M2252" s="35" t="s">
        <v>187</v>
      </c>
      <c r="N2252" s="35" t="s">
        <v>28</v>
      </c>
      <c r="O2252" s="3">
        <v>2</v>
      </c>
      <c r="P2252" s="39" t="s">
        <v>5287</v>
      </c>
      <c r="Q2252" s="40">
        <v>1</v>
      </c>
      <c r="R2252" s="4" t="s">
        <v>5270</v>
      </c>
      <c r="S2252" s="41">
        <f>RawDataGenPO[[#This Row],[Total price]]/RawDataGenPO[[#This Row],[Qty'']]</f>
        <v>2000</v>
      </c>
      <c r="T2252" s="46">
        <v>2000</v>
      </c>
      <c r="U2252" s="16"/>
      <c r="V2252" s="35" t="s">
        <v>358</v>
      </c>
      <c r="W2252" s="146" t="s">
        <v>10</v>
      </c>
      <c r="Z2252" s="112"/>
      <c r="AA2252" s="191">
        <f>IF(RawDataGenPO[[#This Row],[Date Gen PO]]="","",RawDataGenPO[[#This Row],[Date recive bill]]-RawDataGenPO[[#This Row],[Date Gen PO]])</f>
        <v>-46150</v>
      </c>
      <c r="AB2252" s="192" t="str">
        <f>IF(RawDataGenPO[[#This Row],[GRN-PO date (Day)]]&gt;RawDataGenPO[[#This Row],[Lead time delivery (day)]],"over deliverry","Ontime")</f>
        <v>Ontime</v>
      </c>
      <c r="AC2252" s="195"/>
    </row>
    <row r="2253" spans="1:29" ht="14.25" x14ac:dyDescent="0.25">
      <c r="A2253" s="4">
        <f>ROW()-ROW(RawDataGenPO[[#Headers],[No.]])</f>
        <v>2252</v>
      </c>
      <c r="B2253" s="67" t="s">
        <v>18</v>
      </c>
      <c r="C2253" s="309"/>
      <c r="D2253" s="310"/>
      <c r="E2253" s="310"/>
      <c r="F2253" s="45">
        <v>46147</v>
      </c>
      <c r="G2253" s="4" t="s">
        <v>5288</v>
      </c>
      <c r="H2253" s="4" t="s">
        <v>5298</v>
      </c>
      <c r="I2253" s="155">
        <v>46150</v>
      </c>
      <c r="J2253" s="66"/>
      <c r="K2253" s="153">
        <v>120</v>
      </c>
      <c r="L2253" s="4" t="s">
        <v>145</v>
      </c>
      <c r="M2253" s="35" t="s">
        <v>181</v>
      </c>
      <c r="N2253" s="35" t="s">
        <v>19</v>
      </c>
      <c r="O2253" s="3">
        <v>1</v>
      </c>
      <c r="P2253" s="39" t="s">
        <v>5289</v>
      </c>
      <c r="Q2253" s="40">
        <v>10</v>
      </c>
      <c r="R2253" s="4" t="s">
        <v>5270</v>
      </c>
      <c r="S2253" s="41">
        <f>RawDataGenPO[[#This Row],[Total price]]/RawDataGenPO[[#This Row],[Qty'']]</f>
        <v>398</v>
      </c>
      <c r="T2253" s="46">
        <v>3980</v>
      </c>
      <c r="U2253" s="16"/>
      <c r="V2253" s="35" t="s">
        <v>406</v>
      </c>
      <c r="W2253" s="146" t="s">
        <v>9</v>
      </c>
      <c r="X2253" s="4" t="s">
        <v>5317</v>
      </c>
      <c r="Y2253" s="14">
        <v>46156</v>
      </c>
      <c r="Z2253" s="112"/>
      <c r="AA2253" s="191">
        <f>IF(RawDataGenPO[[#This Row],[Date Gen PO]]="","",RawDataGenPO[[#This Row],[Date recive bill]]-RawDataGenPO[[#This Row],[Date Gen PO]])</f>
        <v>6</v>
      </c>
      <c r="AB2253" s="192" t="str">
        <f>IF(RawDataGenPO[[#This Row],[GRN-PO date (Day)]]&gt;RawDataGenPO[[#This Row],[Lead time delivery (day)]],"over deliverry","Ontime")</f>
        <v>Ontime</v>
      </c>
      <c r="AC2253" s="195"/>
    </row>
    <row r="2254" spans="1:29" ht="14.25" x14ac:dyDescent="0.25">
      <c r="A2254" s="4">
        <f>ROW()-ROW(RawDataGenPO[[#Headers],[No.]])</f>
        <v>2253</v>
      </c>
      <c r="B2254" s="67" t="s">
        <v>18</v>
      </c>
      <c r="C2254" s="309"/>
      <c r="D2254" s="310"/>
      <c r="E2254" s="310"/>
      <c r="F2254" s="45">
        <v>46147</v>
      </c>
      <c r="G2254" s="4" t="s">
        <v>5288</v>
      </c>
      <c r="H2254" s="4" t="s">
        <v>5299</v>
      </c>
      <c r="I2254" s="316">
        <v>46150</v>
      </c>
      <c r="J2254" s="66"/>
      <c r="K2254" s="153">
        <v>120</v>
      </c>
      <c r="L2254" s="4" t="s">
        <v>193</v>
      </c>
      <c r="M2254" s="35" t="s">
        <v>128</v>
      </c>
      <c r="N2254" s="35" t="s">
        <v>48</v>
      </c>
      <c r="O2254" s="3">
        <v>1</v>
      </c>
      <c r="P2254" s="39" t="s">
        <v>5290</v>
      </c>
      <c r="Q2254" s="40">
        <v>4</v>
      </c>
      <c r="R2254" s="4" t="s">
        <v>5270</v>
      </c>
      <c r="S2254" s="41">
        <f>RawDataGenPO[[#This Row],[Total price]]/RawDataGenPO[[#This Row],[Qty'']]</f>
        <v>5500</v>
      </c>
      <c r="T2254" s="46">
        <v>22000</v>
      </c>
      <c r="U2254" s="16"/>
      <c r="V2254" s="35" t="s">
        <v>849</v>
      </c>
      <c r="W2254" s="146" t="s">
        <v>10</v>
      </c>
      <c r="Z2254" s="112"/>
      <c r="AA2254" s="191">
        <f>IF(RawDataGenPO[[#This Row],[Date Gen PO]]="","",RawDataGenPO[[#This Row],[Date recive bill]]-RawDataGenPO[[#This Row],[Date Gen PO]])</f>
        <v>-46150</v>
      </c>
      <c r="AB2254" s="192" t="str">
        <f>IF(RawDataGenPO[[#This Row],[GRN-PO date (Day)]]&gt;RawDataGenPO[[#This Row],[Lead time delivery (day)]],"over deliverry","Ontime")</f>
        <v>Ontime</v>
      </c>
      <c r="AC2254" s="195"/>
    </row>
    <row r="2255" spans="1:29" ht="14.25" x14ac:dyDescent="0.25">
      <c r="A2255" s="4">
        <f>ROW()-ROW(RawDataGenPO[[#Headers],[No.]])</f>
        <v>2254</v>
      </c>
      <c r="B2255" s="67" t="s">
        <v>18</v>
      </c>
      <c r="C2255" s="309"/>
      <c r="D2255" s="310"/>
      <c r="E2255" s="310"/>
      <c r="F2255" s="45">
        <v>46153</v>
      </c>
      <c r="G2255" s="4" t="s">
        <v>5304</v>
      </c>
      <c r="I2255" s="155"/>
      <c r="J2255" s="66"/>
      <c r="K2255" s="153"/>
      <c r="L2255" s="4" t="s">
        <v>1104</v>
      </c>
      <c r="M2255" s="35" t="s">
        <v>187</v>
      </c>
      <c r="N2255" s="35" t="s">
        <v>28</v>
      </c>
      <c r="O2255" s="3">
        <v>1</v>
      </c>
      <c r="P2255" s="39" t="s">
        <v>5305</v>
      </c>
      <c r="Q2255" s="40">
        <v>12</v>
      </c>
      <c r="R2255" s="4" t="s">
        <v>5306</v>
      </c>
      <c r="S2255" s="41">
        <f>RawDataGenPO[[#This Row],[Total price]]/RawDataGenPO[[#This Row],[Qty'']]</f>
        <v>450</v>
      </c>
      <c r="T2255" s="46">
        <v>5400</v>
      </c>
      <c r="U2255" s="16"/>
      <c r="V2255" s="39" t="s">
        <v>2071</v>
      </c>
      <c r="W2255" s="146" t="s">
        <v>10</v>
      </c>
      <c r="Z2255" s="112"/>
      <c r="AA2255" s="191" t="str">
        <f>IF(RawDataGenPO[[#This Row],[Date Gen PO]]="","",RawDataGenPO[[#This Row],[Date recive bill]]-RawDataGenPO[[#This Row],[Date Gen PO]])</f>
        <v/>
      </c>
      <c r="AB2255" s="192" t="str">
        <f>IF(RawDataGenPO[[#This Row],[GRN-PO date (Day)]]&gt;RawDataGenPO[[#This Row],[Lead time delivery (day)]],"over deliverry","Ontime")</f>
        <v>Ontime</v>
      </c>
      <c r="AC2255" s="195"/>
    </row>
    <row r="2256" spans="1:29" ht="14.25" x14ac:dyDescent="0.25">
      <c r="A2256" s="4">
        <f>ROW()-ROW(RawDataGenPO[[#Headers],[No.]])</f>
        <v>2255</v>
      </c>
      <c r="B2256" s="67" t="s">
        <v>18</v>
      </c>
      <c r="C2256" s="309"/>
      <c r="D2256" s="310"/>
      <c r="E2256" s="310"/>
      <c r="F2256" s="45">
        <v>46155</v>
      </c>
      <c r="G2256" s="4" t="s">
        <v>5310</v>
      </c>
      <c r="I2256" s="155"/>
      <c r="J2256" s="66"/>
      <c r="K2256" s="153"/>
      <c r="L2256" s="4" t="s">
        <v>2296</v>
      </c>
      <c r="M2256" s="35" t="s">
        <v>187</v>
      </c>
      <c r="N2256" s="35" t="s">
        <v>28</v>
      </c>
      <c r="O2256" s="3">
        <v>1</v>
      </c>
      <c r="P2256" s="39" t="s">
        <v>2069</v>
      </c>
      <c r="Q2256" s="40">
        <v>4</v>
      </c>
      <c r="R2256" s="4" t="s">
        <v>5311</v>
      </c>
      <c r="S2256" s="41">
        <f>RawDataGenPO[[#This Row],[Total price]]/RawDataGenPO[[#This Row],[Qty'']]</f>
        <v>800</v>
      </c>
      <c r="T2256" s="46">
        <v>3200</v>
      </c>
      <c r="U2256" s="16"/>
      <c r="V2256" s="39" t="s">
        <v>2071</v>
      </c>
      <c r="W2256" s="4" t="s">
        <v>5316</v>
      </c>
      <c r="Z2256" s="112"/>
      <c r="AA2256" s="191" t="str">
        <f>IF(RawDataGenPO[[#This Row],[Date Gen PO]]="","",RawDataGenPO[[#This Row],[Date recive bill]]-RawDataGenPO[[#This Row],[Date Gen PO]])</f>
        <v/>
      </c>
      <c r="AB2256" s="192" t="str">
        <f>IF(RawDataGenPO[[#This Row],[GRN-PO date (Day)]]&gt;RawDataGenPO[[#This Row],[Lead time delivery (day)]],"over deliverry","Ontime")</f>
        <v>Ontime</v>
      </c>
      <c r="AC2256" s="195"/>
    </row>
    <row r="2257" spans="1:29" ht="14.25" x14ac:dyDescent="0.25">
      <c r="A2257" s="4">
        <f>ROW()-ROW(RawDataGenPO[[#Headers],[No.]])</f>
        <v>2256</v>
      </c>
      <c r="B2257" s="67" t="s">
        <v>18</v>
      </c>
      <c r="C2257" s="309"/>
      <c r="D2257" s="310"/>
      <c r="E2257" s="310"/>
      <c r="F2257" s="45">
        <v>46156</v>
      </c>
      <c r="G2257" s="4" t="s">
        <v>5318</v>
      </c>
      <c r="I2257" s="155"/>
      <c r="J2257" s="66"/>
      <c r="K2257" s="153"/>
      <c r="L2257" s="4" t="s">
        <v>145</v>
      </c>
      <c r="M2257" s="35" t="s">
        <v>181</v>
      </c>
      <c r="N2257" s="35" t="s">
        <v>24</v>
      </c>
      <c r="O2257" s="3">
        <v>1</v>
      </c>
      <c r="P2257" s="39" t="s">
        <v>5319</v>
      </c>
      <c r="Q2257" s="40">
        <v>1</v>
      </c>
      <c r="R2257" s="4" t="s">
        <v>1699</v>
      </c>
      <c r="S2257" s="41">
        <f>RawDataGenPO[[#This Row],[Total price]]/RawDataGenPO[[#This Row],[Qty'']]</f>
        <v>430</v>
      </c>
      <c r="T2257" s="46">
        <v>430</v>
      </c>
      <c r="U2257" s="16"/>
      <c r="V2257" s="35" t="s">
        <v>406</v>
      </c>
      <c r="W2257" s="146" t="s">
        <v>10</v>
      </c>
      <c r="Z2257" s="112"/>
      <c r="AA2257" s="191" t="str">
        <f>IF(RawDataGenPO[[#This Row],[Date Gen PO]]="","",RawDataGenPO[[#This Row],[Date recive bill]]-RawDataGenPO[[#This Row],[Date Gen PO]])</f>
        <v/>
      </c>
      <c r="AB2257" s="192" t="str">
        <f>IF(RawDataGenPO[[#This Row],[GRN-PO date (Day)]]&gt;RawDataGenPO[[#This Row],[Lead time delivery (day)]],"over deliverry","Ontime")</f>
        <v>Ontime</v>
      </c>
      <c r="AC2257" s="195"/>
    </row>
    <row r="2258" spans="1:29" ht="14.25" x14ac:dyDescent="0.25">
      <c r="A2258" s="4">
        <f>ROW()-ROW(RawDataGenPO[[#Headers],[No.]])</f>
        <v>2257</v>
      </c>
      <c r="B2258" s="67" t="s">
        <v>18</v>
      </c>
      <c r="C2258" s="309"/>
      <c r="D2258" s="310"/>
      <c r="E2258" s="310"/>
      <c r="F2258" s="45">
        <v>46156</v>
      </c>
      <c r="G2258" s="4" t="s">
        <v>5318</v>
      </c>
      <c r="I2258" s="155"/>
      <c r="J2258" s="66"/>
      <c r="K2258" s="153"/>
      <c r="L2258" s="4" t="s">
        <v>145</v>
      </c>
      <c r="M2258" s="35" t="s">
        <v>181</v>
      </c>
      <c r="N2258" s="35" t="s">
        <v>24</v>
      </c>
      <c r="O2258" s="3">
        <v>2</v>
      </c>
      <c r="P2258" s="39" t="s">
        <v>5320</v>
      </c>
      <c r="Q2258" s="40">
        <v>1</v>
      </c>
      <c r="R2258" s="4" t="s">
        <v>1699</v>
      </c>
      <c r="S2258" s="41">
        <f>RawDataGenPO[[#This Row],[Total price]]/RawDataGenPO[[#This Row],[Qty'']]</f>
        <v>868</v>
      </c>
      <c r="T2258" s="46">
        <v>868</v>
      </c>
      <c r="U2258" s="16"/>
      <c r="V2258" s="35" t="s">
        <v>406</v>
      </c>
      <c r="W2258" s="146" t="s">
        <v>10</v>
      </c>
      <c r="Z2258" s="112"/>
      <c r="AA2258" s="191" t="str">
        <f>IF(RawDataGenPO[[#This Row],[Date Gen PO]]="","",RawDataGenPO[[#This Row],[Date recive bill]]-RawDataGenPO[[#This Row],[Date Gen PO]])</f>
        <v/>
      </c>
      <c r="AB2258" s="192" t="str">
        <f>IF(RawDataGenPO[[#This Row],[GRN-PO date (Day)]]&gt;RawDataGenPO[[#This Row],[Lead time delivery (day)]],"over deliverry","Ontime")</f>
        <v>Ontime</v>
      </c>
      <c r="AC2258" s="195"/>
    </row>
    <row r="2259" spans="1:29" ht="14.25" x14ac:dyDescent="0.25">
      <c r="A2259" s="4">
        <f>ROW()-ROW(RawDataGenPO[[#Headers],[No.]])</f>
        <v>2258</v>
      </c>
      <c r="B2259" s="67" t="s">
        <v>18</v>
      </c>
      <c r="C2259" s="309"/>
      <c r="D2259" s="310"/>
      <c r="E2259" s="310"/>
      <c r="F2259" s="45">
        <v>46156</v>
      </c>
      <c r="G2259" s="4" t="s">
        <v>5318</v>
      </c>
      <c r="I2259" s="155"/>
      <c r="J2259" s="66"/>
      <c r="K2259" s="153"/>
      <c r="L2259" s="4" t="s">
        <v>145</v>
      </c>
      <c r="M2259" s="35" t="s">
        <v>181</v>
      </c>
      <c r="N2259" s="35" t="s">
        <v>24</v>
      </c>
      <c r="O2259" s="3">
        <v>3</v>
      </c>
      <c r="P2259" s="39" t="s">
        <v>5321</v>
      </c>
      <c r="Q2259" s="40">
        <v>1</v>
      </c>
      <c r="R2259" s="4" t="s">
        <v>1699</v>
      </c>
      <c r="S2259" s="41">
        <f>RawDataGenPO[[#This Row],[Total price]]/RawDataGenPO[[#This Row],[Qty'']]</f>
        <v>1598</v>
      </c>
      <c r="T2259" s="46">
        <v>1598</v>
      </c>
      <c r="U2259" s="16"/>
      <c r="V2259" s="35" t="s">
        <v>406</v>
      </c>
      <c r="W2259" s="146" t="s">
        <v>10</v>
      </c>
      <c r="Z2259" s="112"/>
      <c r="AA2259" s="191" t="str">
        <f>IF(RawDataGenPO[[#This Row],[Date Gen PO]]="","",RawDataGenPO[[#This Row],[Date recive bill]]-RawDataGenPO[[#This Row],[Date Gen PO]])</f>
        <v/>
      </c>
      <c r="AB2259" s="192" t="str">
        <f>IF(RawDataGenPO[[#This Row],[GRN-PO date (Day)]]&gt;RawDataGenPO[[#This Row],[Lead time delivery (day)]],"over deliverry","Ontime")</f>
        <v>Ontime</v>
      </c>
      <c r="AC2259" s="195"/>
    </row>
    <row r="2260" spans="1:29" ht="14.25" x14ac:dyDescent="0.25">
      <c r="A2260" s="4">
        <f>ROW()-ROW(RawDataGenPO[[#Headers],[No.]])</f>
        <v>2259</v>
      </c>
      <c r="B2260" s="67" t="s">
        <v>18</v>
      </c>
      <c r="C2260" s="309"/>
      <c r="D2260" s="310"/>
      <c r="E2260" s="310"/>
      <c r="F2260" s="45">
        <v>46156</v>
      </c>
      <c r="G2260" s="4" t="s">
        <v>5318</v>
      </c>
      <c r="I2260" s="155"/>
      <c r="J2260" s="66"/>
      <c r="K2260" s="153"/>
      <c r="L2260" s="4" t="s">
        <v>145</v>
      </c>
      <c r="M2260" s="35" t="s">
        <v>181</v>
      </c>
      <c r="N2260" s="35" t="s">
        <v>24</v>
      </c>
      <c r="O2260" s="3">
        <v>4</v>
      </c>
      <c r="P2260" s="39" t="s">
        <v>5322</v>
      </c>
      <c r="Q2260" s="40">
        <v>1</v>
      </c>
      <c r="R2260" s="4" t="s">
        <v>1699</v>
      </c>
      <c r="S2260" s="41">
        <f>RawDataGenPO[[#This Row],[Total price]]/RawDataGenPO[[#This Row],[Qty'']]</f>
        <v>2055</v>
      </c>
      <c r="T2260" s="46">
        <v>2055</v>
      </c>
      <c r="U2260" s="16"/>
      <c r="V2260" s="35" t="s">
        <v>406</v>
      </c>
      <c r="W2260" s="146" t="s">
        <v>10</v>
      </c>
      <c r="Z2260" s="112"/>
      <c r="AA2260" s="191" t="str">
        <f>IF(RawDataGenPO[[#This Row],[Date Gen PO]]="","",RawDataGenPO[[#This Row],[Date recive bill]]-RawDataGenPO[[#This Row],[Date Gen PO]])</f>
        <v/>
      </c>
      <c r="AB2260" s="192" t="str">
        <f>IF(RawDataGenPO[[#This Row],[GRN-PO date (Day)]]&gt;RawDataGenPO[[#This Row],[Lead time delivery (day)]],"over deliverry","Ontime")</f>
        <v>Ontime</v>
      </c>
      <c r="AC2260" s="195"/>
    </row>
    <row r="2261" spans="1:29" ht="14.25" x14ac:dyDescent="0.25">
      <c r="A2261" s="4">
        <f>ROW()-ROW(RawDataGenPO[[#Headers],[No.]])</f>
        <v>2260</v>
      </c>
      <c r="B2261" s="67" t="s">
        <v>18</v>
      </c>
      <c r="C2261" s="309"/>
      <c r="D2261" s="310"/>
      <c r="E2261" s="310"/>
      <c r="F2261" s="45">
        <v>46156</v>
      </c>
      <c r="G2261" s="4" t="s">
        <v>5318</v>
      </c>
      <c r="I2261" s="155"/>
      <c r="J2261" s="66"/>
      <c r="K2261" s="153"/>
      <c r="L2261" s="4" t="s">
        <v>145</v>
      </c>
      <c r="M2261" s="35" t="s">
        <v>181</v>
      </c>
      <c r="N2261" s="35" t="s">
        <v>24</v>
      </c>
      <c r="O2261" s="3">
        <v>5</v>
      </c>
      <c r="P2261" s="39" t="s">
        <v>5323</v>
      </c>
      <c r="Q2261" s="40">
        <v>1</v>
      </c>
      <c r="R2261" s="4" t="s">
        <v>1699</v>
      </c>
      <c r="S2261" s="41">
        <f>RawDataGenPO[[#This Row],[Total price]]/RawDataGenPO[[#This Row],[Qty'']]</f>
        <v>2466</v>
      </c>
      <c r="T2261" s="46">
        <v>2466</v>
      </c>
      <c r="U2261" s="16"/>
      <c r="V2261" s="35" t="s">
        <v>406</v>
      </c>
      <c r="W2261" s="146" t="s">
        <v>10</v>
      </c>
      <c r="Z2261" s="112"/>
      <c r="AA2261" s="191" t="str">
        <f>IF(RawDataGenPO[[#This Row],[Date Gen PO]]="","",RawDataGenPO[[#This Row],[Date recive bill]]-RawDataGenPO[[#This Row],[Date Gen PO]])</f>
        <v/>
      </c>
      <c r="AB2261" s="192" t="str">
        <f>IF(RawDataGenPO[[#This Row],[GRN-PO date (Day)]]&gt;RawDataGenPO[[#This Row],[Lead time delivery (day)]],"over deliverry","Ontime")</f>
        <v>Ontime</v>
      </c>
      <c r="AC2261" s="195"/>
    </row>
    <row r="2262" spans="1:29" ht="14.25" x14ac:dyDescent="0.25">
      <c r="A2262" s="4">
        <f>ROW()-ROW(RawDataGenPO[[#Headers],[No.]])</f>
        <v>2261</v>
      </c>
      <c r="B2262" s="67" t="s">
        <v>18</v>
      </c>
      <c r="C2262" s="309"/>
      <c r="D2262" s="310"/>
      <c r="E2262" s="310"/>
      <c r="F2262" s="45">
        <v>46156</v>
      </c>
      <c r="G2262" s="4" t="s">
        <v>5318</v>
      </c>
      <c r="I2262" s="155"/>
      <c r="J2262" s="66"/>
      <c r="K2262" s="153"/>
      <c r="L2262" s="4" t="s">
        <v>145</v>
      </c>
      <c r="M2262" s="35" t="s">
        <v>181</v>
      </c>
      <c r="N2262" s="35" t="s">
        <v>24</v>
      </c>
      <c r="O2262" s="3">
        <v>6</v>
      </c>
      <c r="P2262" s="39" t="s">
        <v>5324</v>
      </c>
      <c r="Q2262" s="40">
        <v>1</v>
      </c>
      <c r="R2262" s="4" t="s">
        <v>1699</v>
      </c>
      <c r="S2262" s="41">
        <f>RawDataGenPO[[#This Row],[Total price]]/RawDataGenPO[[#This Row],[Qty'']]</f>
        <v>3789</v>
      </c>
      <c r="T2262" s="46">
        <v>3789</v>
      </c>
      <c r="U2262" s="16"/>
      <c r="V2262" s="35" t="s">
        <v>406</v>
      </c>
      <c r="W2262" s="146" t="s">
        <v>10</v>
      </c>
      <c r="Z2262" s="112"/>
      <c r="AA2262" s="191" t="str">
        <f>IF(RawDataGenPO[[#This Row],[Date Gen PO]]="","",RawDataGenPO[[#This Row],[Date recive bill]]-RawDataGenPO[[#This Row],[Date Gen PO]])</f>
        <v/>
      </c>
      <c r="AB2262" s="192" t="str">
        <f>IF(RawDataGenPO[[#This Row],[GRN-PO date (Day)]]&gt;RawDataGenPO[[#This Row],[Lead time delivery (day)]],"over deliverry","Ontime")</f>
        <v>Ontime</v>
      </c>
      <c r="AC2262" s="195"/>
    </row>
    <row r="2263" spans="1:29" ht="14.25" x14ac:dyDescent="0.25">
      <c r="A2263" s="4">
        <f>ROW()-ROW(RawDataGenPO[[#Headers],[No.]])</f>
        <v>2262</v>
      </c>
      <c r="B2263" s="67" t="s">
        <v>18</v>
      </c>
      <c r="C2263" s="309"/>
      <c r="D2263" s="310"/>
      <c r="E2263" s="310"/>
      <c r="F2263" s="45">
        <v>46156</v>
      </c>
      <c r="G2263" s="4" t="s">
        <v>5318</v>
      </c>
      <c r="I2263" s="155"/>
      <c r="J2263" s="66"/>
      <c r="K2263" s="153"/>
      <c r="L2263" s="4" t="s">
        <v>145</v>
      </c>
      <c r="M2263" s="35" t="s">
        <v>181</v>
      </c>
      <c r="N2263" s="35" t="s">
        <v>24</v>
      </c>
      <c r="O2263" s="3">
        <v>7</v>
      </c>
      <c r="P2263" s="39" t="s">
        <v>5325</v>
      </c>
      <c r="Q2263" s="40">
        <v>1</v>
      </c>
      <c r="R2263" s="4" t="s">
        <v>1699</v>
      </c>
      <c r="S2263" s="41">
        <f>RawDataGenPO[[#This Row],[Total price]]/RawDataGenPO[[#This Row],[Qty'']]</f>
        <v>6118</v>
      </c>
      <c r="T2263" s="46">
        <v>6118</v>
      </c>
      <c r="U2263" s="16"/>
      <c r="V2263" s="35" t="s">
        <v>406</v>
      </c>
      <c r="W2263" s="146" t="s">
        <v>10</v>
      </c>
      <c r="Z2263" s="112"/>
      <c r="AA2263" s="191" t="str">
        <f>IF(RawDataGenPO[[#This Row],[Date Gen PO]]="","",RawDataGenPO[[#This Row],[Date recive bill]]-RawDataGenPO[[#This Row],[Date Gen PO]])</f>
        <v/>
      </c>
      <c r="AB2263" s="192" t="str">
        <f>IF(RawDataGenPO[[#This Row],[GRN-PO date (Day)]]&gt;RawDataGenPO[[#This Row],[Lead time delivery (day)]],"over deliverry","Ontime")</f>
        <v>Ontime</v>
      </c>
      <c r="AC2263" s="195"/>
    </row>
    <row r="2264" spans="1:29" ht="14.25" x14ac:dyDescent="0.25">
      <c r="A2264" s="4">
        <f>ROW()-ROW(RawDataGenPO[[#Headers],[No.]])</f>
        <v>2263</v>
      </c>
      <c r="B2264" s="67" t="s">
        <v>18</v>
      </c>
      <c r="C2264" s="309"/>
      <c r="D2264" s="310"/>
      <c r="E2264" s="310"/>
      <c r="F2264" s="45">
        <v>46156</v>
      </c>
      <c r="G2264" s="4" t="s">
        <v>5318</v>
      </c>
      <c r="I2264" s="155"/>
      <c r="J2264" s="66"/>
      <c r="K2264" s="153"/>
      <c r="L2264" s="4" t="s">
        <v>145</v>
      </c>
      <c r="M2264" s="35" t="s">
        <v>181</v>
      </c>
      <c r="N2264" s="35" t="s">
        <v>24</v>
      </c>
      <c r="O2264" s="3">
        <v>8</v>
      </c>
      <c r="P2264" s="39" t="s">
        <v>5326</v>
      </c>
      <c r="Q2264" s="40">
        <v>1</v>
      </c>
      <c r="R2264" s="4" t="s">
        <v>1699</v>
      </c>
      <c r="S2264" s="41">
        <f>RawDataGenPO[[#This Row],[Total price]]/RawDataGenPO[[#This Row],[Qty'']]</f>
        <v>8035</v>
      </c>
      <c r="T2264" s="46">
        <v>8035</v>
      </c>
      <c r="U2264" s="16"/>
      <c r="V2264" s="35" t="s">
        <v>406</v>
      </c>
      <c r="W2264" s="146" t="s">
        <v>10</v>
      </c>
      <c r="Z2264" s="112"/>
      <c r="AA2264" s="191" t="str">
        <f>IF(RawDataGenPO[[#This Row],[Date Gen PO]]="","",RawDataGenPO[[#This Row],[Date recive bill]]-RawDataGenPO[[#This Row],[Date Gen PO]])</f>
        <v/>
      </c>
      <c r="AB2264" s="192" t="str">
        <f>IF(RawDataGenPO[[#This Row],[GRN-PO date (Day)]]&gt;RawDataGenPO[[#This Row],[Lead time delivery (day)]],"over deliverry","Ontime")</f>
        <v>Ontime</v>
      </c>
      <c r="AC2264" s="195"/>
    </row>
    <row r="2265" spans="1:29" ht="14.25" x14ac:dyDescent="0.25">
      <c r="A2265" s="4">
        <f>ROW()-ROW(RawDataGenPO[[#Headers],[No.]])</f>
        <v>2264</v>
      </c>
      <c r="B2265" s="67" t="s">
        <v>18</v>
      </c>
      <c r="C2265" s="309"/>
      <c r="D2265" s="310"/>
      <c r="E2265" s="310"/>
      <c r="F2265" s="45">
        <v>46156</v>
      </c>
      <c r="G2265" s="4" t="s">
        <v>5327</v>
      </c>
      <c r="I2265" s="155"/>
      <c r="J2265" s="66"/>
      <c r="K2265" s="153"/>
      <c r="L2265" s="4" t="s">
        <v>145</v>
      </c>
      <c r="M2265" s="35" t="s">
        <v>181</v>
      </c>
      <c r="N2265" s="35" t="s">
        <v>24</v>
      </c>
      <c r="O2265" s="3">
        <v>1</v>
      </c>
      <c r="P2265" s="39" t="s">
        <v>5328</v>
      </c>
      <c r="Q2265" s="40">
        <v>5</v>
      </c>
      <c r="R2265" s="4" t="s">
        <v>4905</v>
      </c>
      <c r="S2265" s="41">
        <f>RawDataGenPO[[#This Row],[Total price]]/RawDataGenPO[[#This Row],[Qty'']]</f>
        <v>39</v>
      </c>
      <c r="T2265" s="46">
        <v>195</v>
      </c>
      <c r="U2265" s="16"/>
      <c r="V2265" s="35" t="s">
        <v>406</v>
      </c>
      <c r="W2265" s="146" t="s">
        <v>10</v>
      </c>
      <c r="Z2265" s="112"/>
      <c r="AA2265" s="191" t="str">
        <f>IF(RawDataGenPO[[#This Row],[Date Gen PO]]="","",RawDataGenPO[[#This Row],[Date recive bill]]-RawDataGenPO[[#This Row],[Date Gen PO]])</f>
        <v/>
      </c>
      <c r="AB2265" s="192" t="str">
        <f>IF(RawDataGenPO[[#This Row],[GRN-PO date (Day)]]&gt;RawDataGenPO[[#This Row],[Lead time delivery (day)]],"over deliverry","Ontime")</f>
        <v>Ontime</v>
      </c>
      <c r="AC2265" s="195"/>
    </row>
    <row r="2266" spans="1:29" ht="14.25" x14ac:dyDescent="0.25">
      <c r="A2266" s="4">
        <f>ROW()-ROW(RawDataGenPO[[#Headers],[No.]])</f>
        <v>2265</v>
      </c>
      <c r="B2266" s="67" t="s">
        <v>18</v>
      </c>
      <c r="C2266" s="309"/>
      <c r="D2266" s="310"/>
      <c r="E2266" s="310"/>
      <c r="F2266" s="45">
        <v>46156</v>
      </c>
      <c r="G2266" s="4" t="s">
        <v>5327</v>
      </c>
      <c r="I2266" s="155"/>
      <c r="J2266" s="66"/>
      <c r="K2266" s="153"/>
      <c r="L2266" s="4" t="s">
        <v>145</v>
      </c>
      <c r="M2266" s="35" t="s">
        <v>181</v>
      </c>
      <c r="N2266" s="35" t="s">
        <v>24</v>
      </c>
      <c r="O2266" s="3">
        <v>2</v>
      </c>
      <c r="P2266" s="39" t="s">
        <v>5329</v>
      </c>
      <c r="Q2266" s="40">
        <v>5</v>
      </c>
      <c r="R2266" s="4" t="s">
        <v>4905</v>
      </c>
      <c r="S2266" s="41">
        <f>RawDataGenPO[[#This Row],[Total price]]/RawDataGenPO[[#This Row],[Qty'']]</f>
        <v>70</v>
      </c>
      <c r="T2266" s="46">
        <v>350</v>
      </c>
      <c r="U2266" s="16"/>
      <c r="V2266" s="35" t="s">
        <v>406</v>
      </c>
      <c r="W2266" s="146" t="s">
        <v>10</v>
      </c>
      <c r="Z2266" s="112"/>
      <c r="AA2266" s="191" t="str">
        <f>IF(RawDataGenPO[[#This Row],[Date Gen PO]]="","",RawDataGenPO[[#This Row],[Date recive bill]]-RawDataGenPO[[#This Row],[Date Gen PO]])</f>
        <v/>
      </c>
      <c r="AB2266" s="192" t="str">
        <f>IF(RawDataGenPO[[#This Row],[GRN-PO date (Day)]]&gt;RawDataGenPO[[#This Row],[Lead time delivery (day)]],"over deliverry","Ontime")</f>
        <v>Ontime</v>
      </c>
      <c r="AC2266" s="195"/>
    </row>
    <row r="2267" spans="1:29" ht="14.25" x14ac:dyDescent="0.25">
      <c r="A2267" s="4">
        <f>ROW()-ROW(RawDataGenPO[[#Headers],[No.]])</f>
        <v>2266</v>
      </c>
      <c r="B2267" s="67" t="s">
        <v>18</v>
      </c>
      <c r="C2267" s="309"/>
      <c r="D2267" s="310"/>
      <c r="E2267" s="310"/>
      <c r="F2267" s="45">
        <v>46156</v>
      </c>
      <c r="G2267" s="4" t="s">
        <v>5327</v>
      </c>
      <c r="I2267" s="155"/>
      <c r="J2267" s="66"/>
      <c r="K2267" s="153"/>
      <c r="L2267" s="4" t="s">
        <v>145</v>
      </c>
      <c r="M2267" s="35" t="s">
        <v>181</v>
      </c>
      <c r="N2267" s="35" t="s">
        <v>24</v>
      </c>
      <c r="O2267" s="3">
        <v>3</v>
      </c>
      <c r="P2267" s="39" t="s">
        <v>5330</v>
      </c>
      <c r="Q2267" s="40">
        <v>1</v>
      </c>
      <c r="R2267" s="4" t="s">
        <v>4905</v>
      </c>
      <c r="S2267" s="41">
        <f>RawDataGenPO[[#This Row],[Total price]]/RawDataGenPO[[#This Row],[Qty'']]</f>
        <v>3600</v>
      </c>
      <c r="T2267" s="46">
        <v>3600</v>
      </c>
      <c r="U2267" s="16"/>
      <c r="V2267" s="35" t="s">
        <v>406</v>
      </c>
      <c r="W2267" s="146" t="s">
        <v>10</v>
      </c>
      <c r="Z2267" s="112"/>
      <c r="AA2267" s="191" t="str">
        <f>IF(RawDataGenPO[[#This Row],[Date Gen PO]]="","",RawDataGenPO[[#This Row],[Date recive bill]]-RawDataGenPO[[#This Row],[Date Gen PO]])</f>
        <v/>
      </c>
      <c r="AB2267" s="192" t="str">
        <f>IF(RawDataGenPO[[#This Row],[GRN-PO date (Day)]]&gt;RawDataGenPO[[#This Row],[Lead time delivery (day)]],"over deliverry","Ontime")</f>
        <v>Ontime</v>
      </c>
      <c r="AC2267" s="195"/>
    </row>
    <row r="2268" spans="1:29" ht="14.25" x14ac:dyDescent="0.25">
      <c r="A2268" s="4">
        <f>ROW()-ROW(RawDataGenPO[[#Headers],[No.]])</f>
        <v>2267</v>
      </c>
      <c r="B2268" s="67" t="s">
        <v>18</v>
      </c>
      <c r="C2268" s="309"/>
      <c r="D2268" s="310"/>
      <c r="E2268" s="310"/>
      <c r="F2268" s="45">
        <v>46156</v>
      </c>
      <c r="G2268" s="4" t="s">
        <v>5327</v>
      </c>
      <c r="I2268" s="155"/>
      <c r="J2268" s="66"/>
      <c r="K2268" s="153"/>
      <c r="L2268" s="4" t="s">
        <v>145</v>
      </c>
      <c r="M2268" s="35" t="s">
        <v>181</v>
      </c>
      <c r="N2268" s="35" t="s">
        <v>24</v>
      </c>
      <c r="O2268" s="3">
        <v>4</v>
      </c>
      <c r="P2268" s="39" t="s">
        <v>5331</v>
      </c>
      <c r="Q2268" s="40">
        <v>1</v>
      </c>
      <c r="R2268" s="4" t="s">
        <v>4905</v>
      </c>
      <c r="S2268" s="41">
        <f>RawDataGenPO[[#This Row],[Total price]]/RawDataGenPO[[#This Row],[Qty'']]</f>
        <v>2922</v>
      </c>
      <c r="T2268" s="46">
        <v>2922</v>
      </c>
      <c r="U2268" s="16"/>
      <c r="V2268" s="35" t="s">
        <v>406</v>
      </c>
      <c r="W2268" s="146" t="s">
        <v>10</v>
      </c>
      <c r="Z2268" s="112"/>
      <c r="AA2268" s="191" t="str">
        <f>IF(RawDataGenPO[[#This Row],[Date Gen PO]]="","",RawDataGenPO[[#This Row],[Date recive bill]]-RawDataGenPO[[#This Row],[Date Gen PO]])</f>
        <v/>
      </c>
      <c r="AB2268" s="192" t="str">
        <f>IF(RawDataGenPO[[#This Row],[GRN-PO date (Day)]]&gt;RawDataGenPO[[#This Row],[Lead time delivery (day)]],"over deliverry","Ontime")</f>
        <v>Ontime</v>
      </c>
      <c r="AC2268" s="195"/>
    </row>
    <row r="2269" spans="1:29" ht="14.25" x14ac:dyDescent="0.25">
      <c r="A2269" s="4">
        <f>ROW()-ROW(RawDataGenPO[[#Headers],[No.]])</f>
        <v>2268</v>
      </c>
      <c r="B2269" s="67" t="s">
        <v>18</v>
      </c>
      <c r="C2269" s="309"/>
      <c r="D2269" s="310"/>
      <c r="E2269" s="310"/>
      <c r="F2269" s="45">
        <v>46156</v>
      </c>
      <c r="G2269" s="4" t="s">
        <v>5327</v>
      </c>
      <c r="I2269" s="155"/>
      <c r="J2269" s="66"/>
      <c r="K2269" s="153"/>
      <c r="L2269" s="4" t="s">
        <v>145</v>
      </c>
      <c r="M2269" s="35" t="s">
        <v>181</v>
      </c>
      <c r="N2269" s="35" t="s">
        <v>24</v>
      </c>
      <c r="O2269" s="3">
        <v>5</v>
      </c>
      <c r="P2269" s="39" t="s">
        <v>3118</v>
      </c>
      <c r="Q2269" s="40">
        <v>2</v>
      </c>
      <c r="R2269" s="4" t="s">
        <v>4905</v>
      </c>
      <c r="S2269" s="41">
        <f>RawDataGenPO[[#This Row],[Total price]]/RawDataGenPO[[#This Row],[Qty'']]</f>
        <v>1059</v>
      </c>
      <c r="T2269" s="46">
        <v>2118</v>
      </c>
      <c r="U2269" s="16"/>
      <c r="V2269" s="35" t="s">
        <v>406</v>
      </c>
      <c r="W2269" s="146" t="s">
        <v>10</v>
      </c>
      <c r="Z2269" s="112"/>
      <c r="AA2269" s="191" t="str">
        <f>IF(RawDataGenPO[[#This Row],[Date Gen PO]]="","",RawDataGenPO[[#This Row],[Date recive bill]]-RawDataGenPO[[#This Row],[Date Gen PO]])</f>
        <v/>
      </c>
      <c r="AB2269" s="192" t="str">
        <f>IF(RawDataGenPO[[#This Row],[GRN-PO date (Day)]]&gt;RawDataGenPO[[#This Row],[Lead time delivery (day)]],"over deliverry","Ontime")</f>
        <v>Ontime</v>
      </c>
      <c r="AC2269" s="195"/>
    </row>
    <row r="2270" spans="1:29" ht="14.25" x14ac:dyDescent="0.25">
      <c r="A2270" s="4">
        <f>ROW()-ROW(RawDataGenPO[[#Headers],[No.]])</f>
        <v>2269</v>
      </c>
      <c r="B2270" s="67" t="s">
        <v>18</v>
      </c>
      <c r="C2270" s="309"/>
      <c r="D2270" s="310"/>
      <c r="E2270" s="310"/>
      <c r="F2270" s="45">
        <v>46156</v>
      </c>
      <c r="I2270" s="155"/>
      <c r="J2270" s="66"/>
      <c r="K2270" s="153"/>
      <c r="S2270" s="41" t="e">
        <f>RawDataGenPO[[#This Row],[Total price]]/RawDataGenPO[[#This Row],[Qty'']]</f>
        <v>#DIV/0!</v>
      </c>
      <c r="U2270" s="16"/>
      <c r="W2270" s="4"/>
      <c r="Z2270" s="112"/>
      <c r="AA2270" s="191" t="str">
        <f>IF(RawDataGenPO[[#This Row],[Date Gen PO]]="","",RawDataGenPO[[#This Row],[Date recive bill]]-RawDataGenPO[[#This Row],[Date Gen PO]])</f>
        <v/>
      </c>
      <c r="AB2270" s="192" t="str">
        <f>IF(RawDataGenPO[[#This Row],[GRN-PO date (Day)]]&gt;RawDataGenPO[[#This Row],[Lead time delivery (day)]],"over deliverry","Ontime")</f>
        <v>Ontime</v>
      </c>
      <c r="AC2270" s="195"/>
    </row>
    <row r="2271" spans="1:29" ht="14.25" x14ac:dyDescent="0.25">
      <c r="A2271" s="4">
        <f>ROW()-ROW(RawDataGenPO[[#Headers],[No.]])</f>
        <v>2270</v>
      </c>
      <c r="B2271" s="67" t="s">
        <v>18</v>
      </c>
      <c r="C2271" s="309"/>
      <c r="D2271" s="310"/>
      <c r="E2271" s="310"/>
      <c r="F2271" s="45">
        <v>46156</v>
      </c>
      <c r="I2271" s="155"/>
      <c r="J2271" s="66"/>
      <c r="K2271" s="153"/>
      <c r="S2271" s="41" t="e">
        <f>RawDataGenPO[[#This Row],[Total price]]/RawDataGenPO[[#This Row],[Qty'']]</f>
        <v>#DIV/0!</v>
      </c>
      <c r="U2271" s="16"/>
      <c r="W2271" s="4"/>
      <c r="Z2271" s="112"/>
      <c r="AA2271" s="191" t="str">
        <f>IF(RawDataGenPO[[#This Row],[Date Gen PO]]="","",RawDataGenPO[[#This Row],[Date recive bill]]-RawDataGenPO[[#This Row],[Date Gen PO]])</f>
        <v/>
      </c>
      <c r="AB2271" s="192" t="str">
        <f>IF(RawDataGenPO[[#This Row],[GRN-PO date (Day)]]&gt;RawDataGenPO[[#This Row],[Lead time delivery (day)]],"over deliverry","Ontime")</f>
        <v>Ontime</v>
      </c>
      <c r="AC2271" s="195"/>
    </row>
    <row r="2272" spans="1:29" ht="14.25" x14ac:dyDescent="0.25">
      <c r="A2272" s="4">
        <f>ROW()-ROW(RawDataGenPO[[#Headers],[No.]])</f>
        <v>2271</v>
      </c>
      <c r="B2272" s="67" t="s">
        <v>18</v>
      </c>
      <c r="C2272" s="309"/>
      <c r="D2272" s="310"/>
      <c r="E2272" s="310"/>
      <c r="F2272" s="45">
        <v>46156</v>
      </c>
      <c r="I2272" s="155"/>
      <c r="J2272" s="66"/>
      <c r="K2272" s="153"/>
      <c r="S2272" s="41" t="e">
        <f>RawDataGenPO[[#This Row],[Total price]]/RawDataGenPO[[#This Row],[Qty'']]</f>
        <v>#DIV/0!</v>
      </c>
      <c r="U2272" s="16"/>
      <c r="W2272" s="4"/>
      <c r="Z2272" s="112"/>
      <c r="AA2272" s="191" t="str">
        <f>IF(RawDataGenPO[[#This Row],[Date Gen PO]]="","",RawDataGenPO[[#This Row],[Date recive bill]]-RawDataGenPO[[#This Row],[Date Gen PO]])</f>
        <v/>
      </c>
      <c r="AB2272" s="192" t="str">
        <f>IF(RawDataGenPO[[#This Row],[GRN-PO date (Day)]]&gt;RawDataGenPO[[#This Row],[Lead time delivery (day)]],"over deliverry","Ontime")</f>
        <v>Ontime</v>
      </c>
      <c r="AC2272" s="195"/>
    </row>
    <row r="2273" spans="1:29" ht="14.25" x14ac:dyDescent="0.25">
      <c r="A2273" s="4">
        <f>ROW()-ROW(RawDataGenPO[[#Headers],[No.]])</f>
        <v>2272</v>
      </c>
      <c r="B2273" s="67" t="s">
        <v>18</v>
      </c>
      <c r="C2273" s="309"/>
      <c r="D2273" s="310"/>
      <c r="E2273" s="310"/>
      <c r="F2273" s="45">
        <v>46156</v>
      </c>
      <c r="I2273" s="155"/>
      <c r="J2273" s="66"/>
      <c r="K2273" s="153"/>
      <c r="S2273" s="41" t="e">
        <f>RawDataGenPO[[#This Row],[Total price]]/RawDataGenPO[[#This Row],[Qty'']]</f>
        <v>#DIV/0!</v>
      </c>
      <c r="U2273" s="16"/>
      <c r="W2273" s="4"/>
      <c r="Z2273" s="112"/>
      <c r="AA2273" s="191" t="str">
        <f>IF(RawDataGenPO[[#This Row],[Date Gen PO]]="","",RawDataGenPO[[#This Row],[Date recive bill]]-RawDataGenPO[[#This Row],[Date Gen PO]])</f>
        <v/>
      </c>
      <c r="AB2273" s="192" t="str">
        <f>IF(RawDataGenPO[[#This Row],[GRN-PO date (Day)]]&gt;RawDataGenPO[[#This Row],[Lead time delivery (day)]],"over deliverry","Ontime")</f>
        <v>Ontime</v>
      </c>
      <c r="AC2273" s="195"/>
    </row>
    <row r="2274" spans="1:29" ht="14.25" x14ac:dyDescent="0.25">
      <c r="A2274" s="4">
        <f>ROW()-ROW(RawDataGenPO[[#Headers],[No.]])</f>
        <v>2273</v>
      </c>
      <c r="B2274" s="67" t="s">
        <v>18</v>
      </c>
      <c r="C2274" s="309"/>
      <c r="D2274" s="310"/>
      <c r="E2274" s="310"/>
      <c r="F2274" s="45"/>
      <c r="I2274" s="155"/>
      <c r="J2274" s="66"/>
      <c r="K2274" s="153"/>
      <c r="S2274" s="41" t="e">
        <f>RawDataGenPO[[#This Row],[Total price]]/RawDataGenPO[[#This Row],[Qty'']]</f>
        <v>#DIV/0!</v>
      </c>
      <c r="U2274" s="16"/>
      <c r="W2274" s="4"/>
      <c r="Z2274" s="112"/>
      <c r="AA2274" s="191" t="str">
        <f>IF(RawDataGenPO[[#This Row],[Date Gen PO]]="","",RawDataGenPO[[#This Row],[Date recive bill]]-RawDataGenPO[[#This Row],[Date Gen PO]])</f>
        <v/>
      </c>
      <c r="AB2274" s="192" t="str">
        <f>IF(RawDataGenPO[[#This Row],[GRN-PO date (Day)]]&gt;RawDataGenPO[[#This Row],[Lead time delivery (day)]],"over deliverry","Ontime")</f>
        <v>Ontime</v>
      </c>
      <c r="AC2274" s="195"/>
    </row>
    <row r="2275" spans="1:29" ht="14.25" x14ac:dyDescent="0.25">
      <c r="A2275" s="4">
        <f>ROW()-ROW(RawDataGenPO[[#Headers],[No.]])</f>
        <v>2274</v>
      </c>
      <c r="B2275" s="67" t="s">
        <v>18</v>
      </c>
      <c r="C2275" s="309"/>
      <c r="D2275" s="310"/>
      <c r="E2275" s="310"/>
      <c r="F2275" s="45"/>
      <c r="I2275" s="155"/>
      <c r="J2275" s="66"/>
      <c r="K2275" s="153"/>
      <c r="S2275" s="41" t="e">
        <f>RawDataGenPO[[#This Row],[Total price]]/RawDataGenPO[[#This Row],[Qty'']]</f>
        <v>#DIV/0!</v>
      </c>
      <c r="U2275" s="16"/>
      <c r="W2275" s="4"/>
      <c r="Z2275" s="112"/>
      <c r="AA2275" s="191" t="str">
        <f>IF(RawDataGenPO[[#This Row],[Date Gen PO]]="","",RawDataGenPO[[#This Row],[Date recive bill]]-RawDataGenPO[[#This Row],[Date Gen PO]])</f>
        <v/>
      </c>
      <c r="AB2275" s="192" t="str">
        <f>IF(RawDataGenPO[[#This Row],[GRN-PO date (Day)]]&gt;RawDataGenPO[[#This Row],[Lead time delivery (day)]],"over deliverry","Ontime")</f>
        <v>Ontime</v>
      </c>
      <c r="AC2275" s="195"/>
    </row>
    <row r="2276" spans="1:29" ht="14.25" x14ac:dyDescent="0.25">
      <c r="A2276" s="4">
        <f>ROW()-ROW(RawDataGenPO[[#Headers],[No.]])</f>
        <v>2275</v>
      </c>
      <c r="B2276" s="67" t="s">
        <v>18</v>
      </c>
      <c r="C2276" s="309"/>
      <c r="D2276" s="310"/>
      <c r="E2276" s="310"/>
      <c r="F2276" s="45"/>
      <c r="I2276" s="155"/>
      <c r="J2276" s="66"/>
      <c r="K2276" s="153"/>
      <c r="S2276" s="41" t="e">
        <f>RawDataGenPO[[#This Row],[Total price]]/RawDataGenPO[[#This Row],[Qty'']]</f>
        <v>#DIV/0!</v>
      </c>
      <c r="U2276" s="16"/>
      <c r="W2276" s="4"/>
      <c r="Z2276" s="112"/>
      <c r="AA2276" s="191" t="str">
        <f>IF(RawDataGenPO[[#This Row],[Date Gen PO]]="","",RawDataGenPO[[#This Row],[Date recive bill]]-RawDataGenPO[[#This Row],[Date Gen PO]])</f>
        <v/>
      </c>
      <c r="AB2276" s="192" t="str">
        <f>IF(RawDataGenPO[[#This Row],[GRN-PO date (Day)]]&gt;RawDataGenPO[[#This Row],[Lead time delivery (day)]],"over deliverry","Ontime")</f>
        <v>Ontime</v>
      </c>
      <c r="AC2276" s="195"/>
    </row>
    <row r="2277" spans="1:29" ht="14.25" x14ac:dyDescent="0.25">
      <c r="A2277" s="4">
        <f>ROW()-ROW(RawDataGenPO[[#Headers],[No.]])</f>
        <v>2276</v>
      </c>
      <c r="B2277" s="67" t="s">
        <v>18</v>
      </c>
      <c r="C2277" s="309"/>
      <c r="D2277" s="310"/>
      <c r="E2277" s="310"/>
      <c r="F2277" s="45"/>
      <c r="I2277" s="155"/>
      <c r="J2277" s="66"/>
      <c r="K2277" s="153"/>
      <c r="S2277" s="41" t="e">
        <f>RawDataGenPO[[#This Row],[Total price]]/RawDataGenPO[[#This Row],[Qty'']]</f>
        <v>#DIV/0!</v>
      </c>
      <c r="U2277" s="16"/>
      <c r="W2277" s="4"/>
      <c r="Z2277" s="112"/>
      <c r="AA2277" s="191" t="str">
        <f>IF(RawDataGenPO[[#This Row],[Date Gen PO]]="","",RawDataGenPO[[#This Row],[Date recive bill]]-RawDataGenPO[[#This Row],[Date Gen PO]])</f>
        <v/>
      </c>
      <c r="AB2277" s="192" t="str">
        <f>IF(RawDataGenPO[[#This Row],[GRN-PO date (Day)]]&gt;RawDataGenPO[[#This Row],[Lead time delivery (day)]],"over deliverry","Ontime")</f>
        <v>Ontime</v>
      </c>
      <c r="AC2277" s="195"/>
    </row>
    <row r="2278" spans="1:29" ht="14.25" x14ac:dyDescent="0.25">
      <c r="A2278" s="4">
        <f>ROW()-ROW(RawDataGenPO[[#Headers],[No.]])</f>
        <v>2277</v>
      </c>
      <c r="B2278" s="67" t="s">
        <v>18</v>
      </c>
      <c r="C2278" s="309"/>
      <c r="D2278" s="310"/>
      <c r="E2278" s="310"/>
      <c r="F2278" s="45"/>
      <c r="I2278" s="155"/>
      <c r="J2278" s="66"/>
      <c r="K2278" s="153"/>
      <c r="S2278" s="41" t="e">
        <f>RawDataGenPO[[#This Row],[Total price]]/RawDataGenPO[[#This Row],[Qty'']]</f>
        <v>#DIV/0!</v>
      </c>
      <c r="U2278" s="16"/>
      <c r="W2278" s="4"/>
      <c r="Z2278" s="112"/>
      <c r="AA2278" s="191" t="str">
        <f>IF(RawDataGenPO[[#This Row],[Date Gen PO]]="","",RawDataGenPO[[#This Row],[Date recive bill]]-RawDataGenPO[[#This Row],[Date Gen PO]])</f>
        <v/>
      </c>
      <c r="AB2278" s="192" t="str">
        <f>IF(RawDataGenPO[[#This Row],[GRN-PO date (Day)]]&gt;RawDataGenPO[[#This Row],[Lead time delivery (day)]],"over deliverry","Ontime")</f>
        <v>Ontime</v>
      </c>
      <c r="AC2278" s="195"/>
    </row>
    <row r="2279" spans="1:29" ht="14.25" x14ac:dyDescent="0.25">
      <c r="A2279" s="4">
        <f>ROW()-ROW(RawDataGenPO[[#Headers],[No.]])</f>
        <v>2278</v>
      </c>
      <c r="B2279" s="67" t="s">
        <v>18</v>
      </c>
      <c r="C2279" s="309"/>
      <c r="D2279" s="310"/>
      <c r="E2279" s="310"/>
      <c r="F2279" s="45"/>
      <c r="I2279" s="155"/>
      <c r="J2279" s="66"/>
      <c r="K2279" s="153"/>
      <c r="S2279" s="41" t="e">
        <f>RawDataGenPO[[#This Row],[Total price]]/RawDataGenPO[[#This Row],[Qty'']]</f>
        <v>#DIV/0!</v>
      </c>
      <c r="U2279" s="16"/>
      <c r="W2279" s="4"/>
      <c r="Z2279" s="112"/>
      <c r="AA2279" s="191" t="str">
        <f>IF(RawDataGenPO[[#This Row],[Date Gen PO]]="","",RawDataGenPO[[#This Row],[Date recive bill]]-RawDataGenPO[[#This Row],[Date Gen PO]])</f>
        <v/>
      </c>
      <c r="AB2279" s="192" t="str">
        <f>IF(RawDataGenPO[[#This Row],[GRN-PO date (Day)]]&gt;RawDataGenPO[[#This Row],[Lead time delivery (day)]],"over deliverry","Ontime")</f>
        <v>Ontime</v>
      </c>
      <c r="AC2279" s="195"/>
    </row>
    <row r="2280" spans="1:29" ht="14.25" x14ac:dyDescent="0.25">
      <c r="A2280" s="4">
        <f>ROW()-ROW(RawDataGenPO[[#Headers],[No.]])</f>
        <v>2279</v>
      </c>
      <c r="B2280" s="67" t="s">
        <v>18</v>
      </c>
      <c r="C2280" s="309"/>
      <c r="D2280" s="310"/>
      <c r="E2280" s="310"/>
      <c r="F2280" s="45"/>
      <c r="I2280" s="155"/>
      <c r="J2280" s="66"/>
      <c r="K2280" s="153"/>
      <c r="S2280" s="41" t="e">
        <f>RawDataGenPO[[#This Row],[Total price]]/RawDataGenPO[[#This Row],[Qty'']]</f>
        <v>#DIV/0!</v>
      </c>
      <c r="U2280" s="16"/>
      <c r="W2280" s="4"/>
      <c r="Z2280" s="112"/>
      <c r="AA2280" s="191" t="str">
        <f>IF(RawDataGenPO[[#This Row],[Date Gen PO]]="","",RawDataGenPO[[#This Row],[Date recive bill]]-RawDataGenPO[[#This Row],[Date Gen PO]])</f>
        <v/>
      </c>
      <c r="AB2280" s="192" t="str">
        <f>IF(RawDataGenPO[[#This Row],[GRN-PO date (Day)]]&gt;RawDataGenPO[[#This Row],[Lead time delivery (day)]],"over deliverry","Ontime")</f>
        <v>Ontime</v>
      </c>
      <c r="AC2280" s="195"/>
    </row>
    <row r="2281" spans="1:29" ht="14.25" x14ac:dyDescent="0.25">
      <c r="A2281" s="4">
        <f>ROW()-ROW(RawDataGenPO[[#Headers],[No.]])</f>
        <v>2280</v>
      </c>
      <c r="B2281" s="67" t="s">
        <v>18</v>
      </c>
      <c r="C2281" s="309"/>
      <c r="D2281" s="310"/>
      <c r="E2281" s="310"/>
      <c r="F2281" s="45"/>
      <c r="I2281" s="155"/>
      <c r="J2281" s="66"/>
      <c r="K2281" s="153"/>
      <c r="S2281" s="41" t="e">
        <f>RawDataGenPO[[#This Row],[Total price]]/RawDataGenPO[[#This Row],[Qty'']]</f>
        <v>#DIV/0!</v>
      </c>
      <c r="U2281" s="16"/>
      <c r="W2281" s="4"/>
      <c r="Z2281" s="112"/>
      <c r="AA2281" s="191" t="str">
        <f>IF(RawDataGenPO[[#This Row],[Date Gen PO]]="","",RawDataGenPO[[#This Row],[Date recive bill]]-RawDataGenPO[[#This Row],[Date Gen PO]])</f>
        <v/>
      </c>
      <c r="AB2281" s="192" t="str">
        <f>IF(RawDataGenPO[[#This Row],[GRN-PO date (Day)]]&gt;RawDataGenPO[[#This Row],[Lead time delivery (day)]],"over deliverry","Ontime")</f>
        <v>Ontime</v>
      </c>
      <c r="AC2281" s="195"/>
    </row>
    <row r="2282" spans="1:29" ht="14.25" x14ac:dyDescent="0.25">
      <c r="A2282" s="4">
        <f>ROW()-ROW(RawDataGenPO[[#Headers],[No.]])</f>
        <v>2281</v>
      </c>
      <c r="B2282" s="67" t="s">
        <v>18</v>
      </c>
      <c r="C2282" s="309"/>
      <c r="D2282" s="310"/>
      <c r="E2282" s="310"/>
      <c r="F2282" s="45"/>
      <c r="I2282" s="155"/>
      <c r="J2282" s="66"/>
      <c r="K2282" s="153"/>
      <c r="S2282" s="41" t="e">
        <f>RawDataGenPO[[#This Row],[Total price]]/RawDataGenPO[[#This Row],[Qty'']]</f>
        <v>#DIV/0!</v>
      </c>
      <c r="U2282" s="16"/>
      <c r="W2282" s="4"/>
      <c r="Z2282" s="112"/>
      <c r="AA2282" s="191" t="str">
        <f>IF(RawDataGenPO[[#This Row],[Date Gen PO]]="","",RawDataGenPO[[#This Row],[Date recive bill]]-RawDataGenPO[[#This Row],[Date Gen PO]])</f>
        <v/>
      </c>
      <c r="AB2282" s="192" t="str">
        <f>IF(RawDataGenPO[[#This Row],[GRN-PO date (Day)]]&gt;RawDataGenPO[[#This Row],[Lead time delivery (day)]],"over deliverry","Ontime")</f>
        <v>Ontime</v>
      </c>
      <c r="AC2282" s="195"/>
    </row>
    <row r="2283" spans="1:29" ht="14.25" x14ac:dyDescent="0.25">
      <c r="A2283" s="4">
        <f>ROW()-ROW(RawDataGenPO[[#Headers],[No.]])</f>
        <v>2282</v>
      </c>
      <c r="B2283" s="67"/>
      <c r="C2283" s="309"/>
      <c r="D2283" s="310"/>
      <c r="E2283" s="310"/>
      <c r="F2283" s="45"/>
      <c r="I2283" s="155"/>
      <c r="J2283" s="66"/>
      <c r="K2283" s="153"/>
      <c r="S2283" s="41" t="e">
        <f>RawDataGenPO[[#This Row],[Total price]]/RawDataGenPO[[#This Row],[Qty'']]</f>
        <v>#DIV/0!</v>
      </c>
      <c r="U2283" s="16"/>
      <c r="W2283" s="4"/>
      <c r="Z2283" s="112"/>
      <c r="AA2283" s="191" t="str">
        <f>IF(RawDataGenPO[[#This Row],[Date Gen PO]]="","",RawDataGenPO[[#This Row],[Date recive bill]]-RawDataGenPO[[#This Row],[Date Gen PO]])</f>
        <v/>
      </c>
      <c r="AB2283" s="192" t="str">
        <f>IF(RawDataGenPO[[#This Row],[GRN-PO date (Day)]]&gt;RawDataGenPO[[#This Row],[Lead time delivery (day)]],"over deliverry","Ontime")</f>
        <v>Ontime</v>
      </c>
      <c r="AC2283" s="195"/>
    </row>
    <row r="2284" spans="1:29" ht="14.25" x14ac:dyDescent="0.25">
      <c r="A2284" s="4">
        <f>ROW()-ROW(RawDataGenPO[[#Headers],[No.]])</f>
        <v>2283</v>
      </c>
      <c r="B2284" s="67"/>
      <c r="C2284" s="309"/>
      <c r="D2284" s="310"/>
      <c r="E2284" s="310"/>
      <c r="F2284" s="45"/>
      <c r="I2284" s="155"/>
      <c r="J2284" s="66"/>
      <c r="K2284" s="153"/>
      <c r="S2284" s="41" t="e">
        <f>RawDataGenPO[[#This Row],[Total price]]/RawDataGenPO[[#This Row],[Qty'']]</f>
        <v>#DIV/0!</v>
      </c>
      <c r="U2284" s="16"/>
      <c r="W2284" s="4"/>
      <c r="Z2284" s="112"/>
      <c r="AA2284" s="191" t="str">
        <f>IF(RawDataGenPO[[#This Row],[Date Gen PO]]="","",RawDataGenPO[[#This Row],[Date recive bill]]-RawDataGenPO[[#This Row],[Date Gen PO]])</f>
        <v/>
      </c>
      <c r="AB2284" s="192" t="str">
        <f>IF(RawDataGenPO[[#This Row],[GRN-PO date (Day)]]&gt;RawDataGenPO[[#This Row],[Lead time delivery (day)]],"over deliverry","Ontime")</f>
        <v>Ontime</v>
      </c>
      <c r="AC2284" s="195"/>
    </row>
    <row r="2285" spans="1:29" ht="14.25" x14ac:dyDescent="0.25">
      <c r="A2285" s="4">
        <f>ROW()-ROW(RawDataGenPO[[#Headers],[No.]])</f>
        <v>2284</v>
      </c>
      <c r="B2285" s="67"/>
      <c r="C2285" s="309"/>
      <c r="D2285" s="310"/>
      <c r="E2285" s="310"/>
      <c r="F2285" s="45"/>
      <c r="I2285" s="155"/>
      <c r="J2285" s="66"/>
      <c r="K2285" s="153"/>
      <c r="S2285" s="41" t="e">
        <f>RawDataGenPO[[#This Row],[Total price]]/RawDataGenPO[[#This Row],[Qty'']]</f>
        <v>#DIV/0!</v>
      </c>
      <c r="U2285" s="16"/>
      <c r="W2285" s="4"/>
      <c r="Z2285" s="112"/>
      <c r="AA2285" s="191" t="str">
        <f>IF(RawDataGenPO[[#This Row],[Date Gen PO]]="","",RawDataGenPO[[#This Row],[Date recive bill]]-RawDataGenPO[[#This Row],[Date Gen PO]])</f>
        <v/>
      </c>
      <c r="AB2285" s="192" t="str">
        <f>IF(RawDataGenPO[[#This Row],[GRN-PO date (Day)]]&gt;RawDataGenPO[[#This Row],[Lead time delivery (day)]],"over deliverry","Ontime")</f>
        <v>Ontime</v>
      </c>
      <c r="AC2285" s="195"/>
    </row>
    <row r="2286" spans="1:29" ht="14.25" x14ac:dyDescent="0.25">
      <c r="A2286" s="4">
        <f>ROW()-ROW(RawDataGenPO[[#Headers],[No.]])</f>
        <v>2285</v>
      </c>
      <c r="B2286" s="67"/>
      <c r="C2286" s="309"/>
      <c r="D2286" s="310"/>
      <c r="E2286" s="310"/>
      <c r="F2286" s="45"/>
      <c r="I2286" s="155"/>
      <c r="J2286" s="66"/>
      <c r="K2286" s="153"/>
      <c r="S2286" s="41" t="e">
        <f>RawDataGenPO[[#This Row],[Total price]]/RawDataGenPO[[#This Row],[Qty'']]</f>
        <v>#DIV/0!</v>
      </c>
      <c r="U2286" s="16"/>
      <c r="W2286" s="4"/>
      <c r="Z2286" s="112"/>
      <c r="AA2286" s="191" t="str">
        <f>IF(RawDataGenPO[[#This Row],[Date Gen PO]]="","",RawDataGenPO[[#This Row],[Date recive bill]]-RawDataGenPO[[#This Row],[Date Gen PO]])</f>
        <v/>
      </c>
      <c r="AB2286" s="192" t="str">
        <f>IF(RawDataGenPO[[#This Row],[GRN-PO date (Day)]]&gt;RawDataGenPO[[#This Row],[Lead time delivery (day)]],"over deliverry","Ontime")</f>
        <v>Ontime</v>
      </c>
      <c r="AC2286" s="195"/>
    </row>
    <row r="2287" spans="1:29" ht="14.25" x14ac:dyDescent="0.25">
      <c r="A2287" s="4">
        <f>ROW()-ROW(RawDataGenPO[[#Headers],[No.]])</f>
        <v>2286</v>
      </c>
      <c r="B2287" s="67"/>
      <c r="C2287" s="309"/>
      <c r="D2287" s="310"/>
      <c r="E2287" s="310"/>
      <c r="F2287" s="45"/>
      <c r="I2287" s="155"/>
      <c r="J2287" s="66"/>
      <c r="K2287" s="153"/>
      <c r="S2287" s="41" t="e">
        <f>RawDataGenPO[[#This Row],[Total price]]/RawDataGenPO[[#This Row],[Qty'']]</f>
        <v>#DIV/0!</v>
      </c>
      <c r="U2287" s="16"/>
      <c r="W2287" s="4"/>
      <c r="Z2287" s="112"/>
      <c r="AA2287" s="191" t="str">
        <f>IF(RawDataGenPO[[#This Row],[Date Gen PO]]="","",RawDataGenPO[[#This Row],[Date recive bill]]-RawDataGenPO[[#This Row],[Date Gen PO]])</f>
        <v/>
      </c>
      <c r="AB2287" s="192" t="str">
        <f>IF(RawDataGenPO[[#This Row],[GRN-PO date (Day)]]&gt;RawDataGenPO[[#This Row],[Lead time delivery (day)]],"over deliverry","Ontime")</f>
        <v>Ontime</v>
      </c>
      <c r="AC2287" s="195"/>
    </row>
    <row r="2288" spans="1:29" ht="14.25" x14ac:dyDescent="0.25">
      <c r="A2288" s="4">
        <f>ROW()-ROW(RawDataGenPO[[#Headers],[No.]])</f>
        <v>2287</v>
      </c>
      <c r="B2288" s="67"/>
      <c r="C2288" s="309"/>
      <c r="D2288" s="310"/>
      <c r="E2288" s="310"/>
      <c r="F2288" s="45"/>
      <c r="I2288" s="155"/>
      <c r="J2288" s="66"/>
      <c r="K2288" s="153"/>
      <c r="S2288" s="41" t="e">
        <f>RawDataGenPO[[#This Row],[Total price]]/RawDataGenPO[[#This Row],[Qty'']]</f>
        <v>#DIV/0!</v>
      </c>
      <c r="U2288" s="16"/>
      <c r="W2288" s="4"/>
      <c r="Z2288" s="112"/>
      <c r="AA2288" s="191" t="str">
        <f>IF(RawDataGenPO[[#This Row],[Date Gen PO]]="","",RawDataGenPO[[#This Row],[Date recive bill]]-RawDataGenPO[[#This Row],[Date Gen PO]])</f>
        <v/>
      </c>
      <c r="AB2288" s="192" t="str">
        <f>IF(RawDataGenPO[[#This Row],[GRN-PO date (Day)]]&gt;RawDataGenPO[[#This Row],[Lead time delivery (day)]],"over deliverry","Ontime")</f>
        <v>Ontime</v>
      </c>
      <c r="AC2288" s="195"/>
    </row>
    <row r="2289" spans="1:29" ht="14.25" x14ac:dyDescent="0.25">
      <c r="A2289" s="4">
        <f>ROW()-ROW(RawDataGenPO[[#Headers],[No.]])</f>
        <v>2288</v>
      </c>
      <c r="B2289" s="67"/>
      <c r="C2289" s="309"/>
      <c r="D2289" s="310"/>
      <c r="E2289" s="310"/>
      <c r="F2289" s="45"/>
      <c r="I2289" s="155"/>
      <c r="J2289" s="66"/>
      <c r="K2289" s="153"/>
      <c r="S2289" s="41" t="e">
        <f>RawDataGenPO[[#This Row],[Total price]]/RawDataGenPO[[#This Row],[Qty'']]</f>
        <v>#DIV/0!</v>
      </c>
      <c r="U2289" s="16"/>
      <c r="W2289" s="4"/>
      <c r="Z2289" s="112"/>
      <c r="AA2289" s="191" t="str">
        <f>IF(RawDataGenPO[[#This Row],[Date Gen PO]]="","",RawDataGenPO[[#This Row],[Date recive bill]]-RawDataGenPO[[#This Row],[Date Gen PO]])</f>
        <v/>
      </c>
      <c r="AB2289" s="192" t="str">
        <f>IF(RawDataGenPO[[#This Row],[GRN-PO date (Day)]]&gt;RawDataGenPO[[#This Row],[Lead time delivery (day)]],"over deliverry","Ontime")</f>
        <v>Ontime</v>
      </c>
      <c r="AC2289" s="195"/>
    </row>
    <row r="2290" spans="1:29" x14ac:dyDescent="0.3">
      <c r="F2290" s="45"/>
      <c r="I2290" s="155"/>
      <c r="K2290" s="153"/>
      <c r="X2290" s="4" t="s">
        <v>1203</v>
      </c>
      <c r="AA2290" s="191"/>
      <c r="AB2290" s="192"/>
      <c r="AC2290" s="204"/>
    </row>
    <row r="2291" spans="1:29" x14ac:dyDescent="0.3">
      <c r="F2291" s="45"/>
      <c r="I2291" s="155"/>
      <c r="K2291" s="153"/>
      <c r="Y2291" s="14" t="s">
        <v>1203</v>
      </c>
      <c r="AA2291" s="191"/>
      <c r="AB2291" s="192"/>
      <c r="AC2291" s="204"/>
    </row>
    <row r="2292" spans="1:29" x14ac:dyDescent="0.3">
      <c r="F2292" s="45"/>
      <c r="I2292" s="155"/>
      <c r="K2292" s="153"/>
      <c r="AA2292" s="191"/>
      <c r="AB2292" s="192"/>
      <c r="AC2292" s="204"/>
    </row>
    <row r="2293" spans="1:29" x14ac:dyDescent="0.3">
      <c r="F2293" s="45"/>
      <c r="I2293" s="155"/>
      <c r="K2293" s="153"/>
      <c r="L2293" s="114"/>
      <c r="AA2293" s="191"/>
      <c r="AB2293" s="192"/>
      <c r="AC2293" s="204"/>
    </row>
    <row r="2294" spans="1:29" x14ac:dyDescent="0.3">
      <c r="F2294" s="45"/>
      <c r="I2294" s="155"/>
      <c r="K2294" s="153"/>
      <c r="L2294" s="114"/>
      <c r="AA2294" s="191"/>
      <c r="AB2294" s="192"/>
      <c r="AC2294" s="204"/>
    </row>
    <row r="2295" spans="1:29" x14ac:dyDescent="0.3">
      <c r="F2295" s="45"/>
      <c r="G2295" s="114"/>
      <c r="I2295" s="155"/>
      <c r="K2295" s="153"/>
      <c r="L2295" s="114"/>
      <c r="AA2295" s="191"/>
      <c r="AB2295" s="192"/>
      <c r="AC2295" s="204"/>
    </row>
    <row r="2296" spans="1:29" x14ac:dyDescent="0.3">
      <c r="F2296" s="45"/>
      <c r="G2296" s="114"/>
      <c r="I2296" s="155"/>
      <c r="L2296" s="114"/>
      <c r="AA2296" s="191"/>
      <c r="AB2296" s="192"/>
      <c r="AC2296" s="204"/>
    </row>
    <row r="2297" spans="1:29" x14ac:dyDescent="0.3">
      <c r="F2297" s="45"/>
      <c r="G2297" s="114"/>
      <c r="I2297" s="155"/>
      <c r="L2297" s="114"/>
      <c r="X2297" s="4" t="s">
        <v>1203</v>
      </c>
      <c r="AA2297" s="191"/>
      <c r="AB2297" s="192"/>
      <c r="AC2297" s="204"/>
    </row>
    <row r="2298" spans="1:29" x14ac:dyDescent="0.3">
      <c r="F2298" s="45"/>
      <c r="G2298" s="114"/>
      <c r="I2298" s="155"/>
      <c r="L2298" s="114"/>
      <c r="AA2298" s="191"/>
      <c r="AB2298" s="192"/>
      <c r="AC2298" s="204"/>
    </row>
    <row r="2299" spans="1:29" x14ac:dyDescent="0.3">
      <c r="F2299" s="45"/>
      <c r="G2299" s="114"/>
      <c r="I2299" s="155"/>
      <c r="AA2299" s="191"/>
      <c r="AB2299" s="192"/>
      <c r="AC2299" s="204"/>
    </row>
    <row r="2300" spans="1:29" x14ac:dyDescent="0.3">
      <c r="F2300" s="45"/>
      <c r="G2300" s="114"/>
      <c r="AA2300" s="191"/>
      <c r="AB2300" s="192"/>
      <c r="AC2300" s="204"/>
    </row>
    <row r="2301" spans="1:29" x14ac:dyDescent="0.3">
      <c r="F2301" s="45"/>
      <c r="G2301" s="114"/>
      <c r="AA2301" s="191"/>
      <c r="AB2301" s="192"/>
      <c r="AC2301" s="204"/>
    </row>
    <row r="2302" spans="1:29" x14ac:dyDescent="0.3">
      <c r="F2302" s="45"/>
      <c r="G2302" s="114"/>
      <c r="AA2302" s="191"/>
      <c r="AB2302" s="192"/>
      <c r="AC2302" s="204"/>
    </row>
    <row r="2303" spans="1:29" x14ac:dyDescent="0.3">
      <c r="F2303" s="45"/>
      <c r="G2303" s="114"/>
      <c r="AA2303" s="191"/>
      <c r="AB2303" s="192"/>
      <c r="AC2303" s="204"/>
    </row>
    <row r="2304" spans="1:29" x14ac:dyDescent="0.3">
      <c r="F2304" s="45"/>
      <c r="G2304" s="114"/>
      <c r="AA2304" s="191"/>
      <c r="AB2304" s="192"/>
      <c r="AC2304" s="204"/>
    </row>
    <row r="2305" spans="6:29" x14ac:dyDescent="0.3">
      <c r="F2305" s="45"/>
      <c r="G2305" s="114"/>
      <c r="AA2305" s="191"/>
      <c r="AB2305" s="192"/>
      <c r="AC2305" s="204"/>
    </row>
    <row r="2306" spans="6:29" x14ac:dyDescent="0.3">
      <c r="G2306" s="114"/>
      <c r="AA2306" s="191"/>
      <c r="AB2306" s="192"/>
      <c r="AC2306" s="204"/>
    </row>
    <row r="2307" spans="6:29" x14ac:dyDescent="0.3">
      <c r="G2307" s="114"/>
      <c r="AA2307" s="191"/>
      <c r="AB2307" s="192"/>
      <c r="AC2307" s="204"/>
    </row>
    <row r="2308" spans="6:29" x14ac:dyDescent="0.3">
      <c r="G2308" s="114"/>
      <c r="AA2308" s="191"/>
      <c r="AB2308" s="192"/>
      <c r="AC2308" s="204"/>
    </row>
    <row r="2309" spans="6:29" x14ac:dyDescent="0.3">
      <c r="G2309" s="114"/>
      <c r="AA2309" s="191"/>
      <c r="AB2309" s="192"/>
      <c r="AC2309" s="204"/>
    </row>
    <row r="2310" spans="6:29" x14ac:dyDescent="0.3">
      <c r="G2310" s="114"/>
      <c r="AA2310" s="191"/>
      <c r="AB2310" s="192"/>
      <c r="AC2310" s="204"/>
    </row>
  </sheetData>
  <phoneticPr fontId="6" type="noConversion"/>
  <conditionalFormatting sqref="W1013:W1077 W1080:W1225 X1233:X1321 W1233:W1434 X1401:X1434 W1435:X1442 W1452:W1462 X1471:X1473 W1474:X1548 X1549 W1550:X1578 X1579:X1584 W1585:X1649 X1650:X1651 W1652:X1712 W1713:W1715 W1716:X2123 X2124:X2255 W2256:X2256 X2257:X2269 W2270:X2731">
    <cfRule type="cellIs" dxfId="87" priority="93" operator="equal">
      <formula>"Inbetween Purchase sourcing and compare price"</formula>
    </cfRule>
    <cfRule type="cellIs" dxfId="86" priority="95" operator="equal">
      <formula>"Waitting  Recive bill and GRN "</formula>
    </cfRule>
    <cfRule type="cellIs" dxfId="85" priority="96" operator="equal">
      <formula>"Inbetween waitting supplier Fix/Install/Other"</formula>
    </cfRule>
    <cfRule type="cellIs" dxfId="84" priority="94" operator="equal">
      <formula>"Waitting  Purchasing approve  PO"</formula>
    </cfRule>
    <cfRule type="cellIs" dxfId="83" priority="97" operator="equal">
      <formula>"Waitting  Supplier Install"</formula>
    </cfRule>
    <cfRule type="cellIs" dxfId="82" priority="98" operator="equal">
      <formula>"Waitting Supplier transportation "</formula>
    </cfRule>
  </conditionalFormatting>
  <conditionalFormatting sqref="W1394:W1395 W2:X568 W569:W575 W1579:W1584">
    <cfRule type="containsText" dxfId="81" priority="239" operator="containsText" text="Recive bill and GRN already">
      <formula>NOT(ISERROR(SEARCH("Recive bill and GRN already",W2)))</formula>
    </cfRule>
  </conditionalFormatting>
  <conditionalFormatting sqref="W1549">
    <cfRule type="cellIs" dxfId="80" priority="41" operator="equal">
      <formula>"Inbetween waitting supplier Fix/Install/Other"</formula>
    </cfRule>
    <cfRule type="cellIs" dxfId="79" priority="38" operator="equal">
      <formula>"Inbetween Purchase sourcing and compare price"</formula>
    </cfRule>
    <cfRule type="containsText" dxfId="78" priority="44" operator="containsText" text="Recive bill and GRN already">
      <formula>NOT(ISERROR(SEARCH("Recive bill and GRN already",W1549)))</formula>
    </cfRule>
    <cfRule type="cellIs" dxfId="77" priority="43" operator="equal">
      <formula>"Waitting Supplier transportation "</formula>
    </cfRule>
    <cfRule type="cellIs" dxfId="76" priority="42" operator="equal">
      <formula>"Waitting  Supplier Install"</formula>
    </cfRule>
    <cfRule type="cellIs" dxfId="75" priority="39" operator="equal">
      <formula>"Waitting  Purchasing approve  PO"</formula>
    </cfRule>
    <cfRule type="cellIs" dxfId="74" priority="40" operator="equal">
      <formula>"Waitting  Recive bill and GRN "</formula>
    </cfRule>
  </conditionalFormatting>
  <conditionalFormatting sqref="W1650:W1651">
    <cfRule type="cellIs" dxfId="73" priority="35" operator="equal">
      <formula>"Waitting  Supplier Install"</formula>
    </cfRule>
    <cfRule type="cellIs" dxfId="72" priority="31" operator="equal">
      <formula>"Inbetween Purchase sourcing and compare price"</formula>
    </cfRule>
    <cfRule type="cellIs" dxfId="71" priority="32" operator="equal">
      <formula>"Waitting  Purchasing approve  PO"</formula>
    </cfRule>
    <cfRule type="cellIs" dxfId="70" priority="33" operator="equal">
      <formula>"Waitting  Recive bill and GRN "</formula>
    </cfRule>
    <cfRule type="cellIs" dxfId="69" priority="34" operator="equal">
      <formula>"Inbetween waitting supplier Fix/Install/Other"</formula>
    </cfRule>
    <cfRule type="cellIs" dxfId="68" priority="36" operator="equal">
      <formula>"Waitting Supplier transportation "</formula>
    </cfRule>
    <cfRule type="containsText" dxfId="67" priority="37" operator="containsText" text="Recive bill and GRN already">
      <formula>NOT(ISERROR(SEARCH("Recive bill and GRN already",W1650)))</formula>
    </cfRule>
  </conditionalFormatting>
  <conditionalFormatting sqref="W2124:W2255">
    <cfRule type="cellIs" dxfId="66" priority="12" operator="equal">
      <formula>"Waitting Supplier transportation "</formula>
    </cfRule>
    <cfRule type="cellIs" dxfId="65" priority="10" operator="equal">
      <formula>"Inbetween waitting supplier Fix/Install/Other"</formula>
    </cfRule>
    <cfRule type="cellIs" dxfId="64" priority="9" operator="equal">
      <formula>"Waitting  Recive bill and GRN "</formula>
    </cfRule>
    <cfRule type="cellIs" dxfId="63" priority="8" operator="equal">
      <formula>"Waitting  Purchasing approve  PO"</formula>
    </cfRule>
    <cfRule type="cellIs" dxfId="62" priority="7" operator="equal">
      <formula>"Inbetween Purchase sourcing and compare price"</formula>
    </cfRule>
    <cfRule type="cellIs" dxfId="61" priority="11" operator="equal">
      <formula>"Waitting  Supplier Install"</formula>
    </cfRule>
  </conditionalFormatting>
  <conditionalFormatting sqref="W2257:W2269">
    <cfRule type="cellIs" dxfId="60" priority="2" operator="equal">
      <formula>"Waitting  Purchasing approve  PO"</formula>
    </cfRule>
    <cfRule type="cellIs" dxfId="59" priority="1" operator="equal">
      <formula>"Inbetween Purchase sourcing and compare price"</formula>
    </cfRule>
    <cfRule type="cellIs" dxfId="58" priority="6" operator="equal">
      <formula>"Waitting Supplier transportation "</formula>
    </cfRule>
    <cfRule type="cellIs" dxfId="57" priority="5" operator="equal">
      <formula>"Waitting  Supplier Install"</formula>
    </cfRule>
    <cfRule type="cellIs" dxfId="56" priority="4" operator="equal">
      <formula>"Inbetween waitting supplier Fix/Install/Other"</formula>
    </cfRule>
    <cfRule type="cellIs" dxfId="55" priority="3" operator="equal">
      <formula>"Waitting  Recive bill and GRN "</formula>
    </cfRule>
  </conditionalFormatting>
  <conditionalFormatting sqref="W2:X1012 W1227:W1228 X1323:X1397 X1399 W1443 W1444:X1451 X1452:X1462 W1463:X1470 W1471:W1473 W1579:W1584">
    <cfRule type="cellIs" dxfId="54" priority="64" operator="equal">
      <formula>"Waitting  Purchasing approve  PO"</formula>
    </cfRule>
    <cfRule type="cellIs" dxfId="53" priority="63" operator="equal">
      <formula>"Inbetween Purchase sourcing and compare price"</formula>
    </cfRule>
    <cfRule type="cellIs" dxfId="52" priority="68" operator="equal">
      <formula>"Waitting Supplier transportation "</formula>
    </cfRule>
    <cfRule type="cellIs" dxfId="51" priority="67" operator="equal">
      <formula>"Waitting  Supplier Install"</formula>
    </cfRule>
    <cfRule type="cellIs" dxfId="50" priority="66" operator="equal">
      <formula>"Inbetween waitting supplier Fix/Install/Other"</formula>
    </cfRule>
    <cfRule type="cellIs" dxfId="49" priority="65" operator="equal">
      <formula>"Waitting  Recive bill and GRN "</formula>
    </cfRule>
  </conditionalFormatting>
  <conditionalFormatting sqref="W577:X577 W578">
    <cfRule type="containsText" dxfId="48" priority="238" operator="containsText" text="Recive bill and GRN already">
      <formula>NOT(ISERROR(SEARCH("Recive bill and GRN already",W577)))</formula>
    </cfRule>
  </conditionalFormatting>
  <conditionalFormatting sqref="W579:X586">
    <cfRule type="containsText" dxfId="47" priority="237" operator="containsText" text="Recive bill and GRN already">
      <formula>NOT(ISERROR(SEARCH("Recive bill and GRN already",W579)))</formula>
    </cfRule>
  </conditionalFormatting>
  <conditionalFormatting sqref="W599:X621">
    <cfRule type="containsText" dxfId="46" priority="236" operator="containsText" text="Recive bill and GRN already">
      <formula>NOT(ISERROR(SEARCH("Recive bill and GRN already",W599)))</formula>
    </cfRule>
  </conditionalFormatting>
  <conditionalFormatting sqref="W633:X634">
    <cfRule type="containsText" dxfId="45" priority="235" operator="containsText" text="Recive bill and GRN already">
      <formula>NOT(ISERROR(SEARCH("Recive bill and GRN already",W633)))</formula>
    </cfRule>
  </conditionalFormatting>
  <conditionalFormatting sqref="W645:X647">
    <cfRule type="containsText" dxfId="44" priority="227" operator="containsText" text="Recive bill and GRN already">
      <formula>NOT(ISERROR(SEARCH("Recive bill and GRN already",W645)))</formula>
    </cfRule>
  </conditionalFormatting>
  <conditionalFormatting sqref="W1078:X1079 W1226:X1226 W1229:X1232">
    <cfRule type="cellIs" dxfId="43" priority="234" operator="equal">
      <formula>"Waitting Supplier transportation "</formula>
    </cfRule>
    <cfRule type="cellIs" dxfId="42" priority="233" operator="equal">
      <formula>"Waitting  Supplier Install"</formula>
    </cfRule>
    <cfRule type="cellIs" dxfId="41" priority="232" operator="equal">
      <formula>"Inbetween waitting supplier Fix/Install/Other"</formula>
    </cfRule>
    <cfRule type="cellIs" dxfId="40" priority="231" operator="equal">
      <formula>"Waitting  Recive bill and GRN "</formula>
    </cfRule>
    <cfRule type="cellIs" dxfId="39" priority="230" operator="equal">
      <formula>"Waitting  Purchasing approve  PO"</formula>
    </cfRule>
    <cfRule type="cellIs" dxfId="38" priority="229" operator="equal">
      <formula>"Inbetween Purchase sourcing and compare price"</formula>
    </cfRule>
  </conditionalFormatting>
  <conditionalFormatting sqref="X577">
    <cfRule type="containsText" dxfId="37" priority="226" operator="containsText" text="Recive bill and GRN already">
      <formula>NOT(ISERROR(SEARCH("Recive bill and GRN already",X577)))</formula>
    </cfRule>
  </conditionalFormatting>
  <conditionalFormatting sqref="X1013:X1070 X1072:X1077">
    <cfRule type="cellIs" dxfId="36" priority="224" operator="equal">
      <formula>"Waitting Supplier transportation "</formula>
    </cfRule>
    <cfRule type="cellIs" dxfId="35" priority="223" operator="equal">
      <formula>"Waitting  Supplier Install"</formula>
    </cfRule>
    <cfRule type="cellIs" dxfId="34" priority="221" operator="equal">
      <formula>"Waitting  Recive bill and GRN "</formula>
    </cfRule>
    <cfRule type="cellIs" dxfId="33" priority="220" operator="equal">
      <formula>"Waitting  Purchasing approve  PO"</formula>
    </cfRule>
    <cfRule type="cellIs" dxfId="32" priority="222" operator="equal">
      <formula>"Inbetween waitting supplier Fix/Install/Other"</formula>
    </cfRule>
    <cfRule type="cellIs" dxfId="31" priority="219" operator="equal">
      <formula>"Inbetween Purchase sourcing and compare price"</formula>
    </cfRule>
  </conditionalFormatting>
  <conditionalFormatting sqref="X1080:X1225">
    <cfRule type="cellIs" dxfId="30" priority="99" operator="equal">
      <formula>"Inbetween Purchase sourcing and compare price"</formula>
    </cfRule>
    <cfRule type="cellIs" dxfId="29" priority="100" operator="equal">
      <formula>"Waitting  Purchasing approve  PO"</formula>
    </cfRule>
    <cfRule type="cellIs" dxfId="28" priority="101" operator="equal">
      <formula>"Waitting  Recive bill and GRN "</formula>
    </cfRule>
    <cfRule type="cellIs" dxfId="27" priority="103" operator="equal">
      <formula>"Waitting  Supplier Install"</formula>
    </cfRule>
    <cfRule type="cellIs" dxfId="26" priority="104" operator="equal">
      <formula>"Waitting Supplier transportation "</formula>
    </cfRule>
    <cfRule type="cellIs" dxfId="25" priority="102" operator="equal">
      <formula>"Inbetween waitting supplier Fix/Install/Other"</formula>
    </cfRule>
  </conditionalFormatting>
  <conditionalFormatting sqref="X1227:X1228">
    <cfRule type="cellIs" dxfId="24" priority="58" operator="equal">
      <formula>"Waitting  Purchasing approve  PO"</formula>
    </cfRule>
    <cfRule type="cellIs" dxfId="23" priority="62" operator="equal">
      <formula>"Waitting Supplier transportation "</formula>
    </cfRule>
    <cfRule type="cellIs" dxfId="22" priority="61" operator="equal">
      <formula>"Waitting  Supplier Install"</formula>
    </cfRule>
    <cfRule type="cellIs" dxfId="21" priority="60" operator="equal">
      <formula>"Inbetween waitting supplier Fix/Install/Other"</formula>
    </cfRule>
    <cfRule type="cellIs" dxfId="20" priority="59" operator="equal">
      <formula>"Waitting  Recive bill and GRN "</formula>
    </cfRule>
    <cfRule type="cellIs" dxfId="19" priority="57" operator="equal">
      <formula>"Inbetween Purchase sourcing and compare price"</formula>
    </cfRule>
  </conditionalFormatting>
  <conditionalFormatting sqref="X1443">
    <cfRule type="cellIs" dxfId="18" priority="45" operator="equal">
      <formula>"Inbetween Purchase sourcing and compare price"</formula>
    </cfRule>
    <cfRule type="cellIs" dxfId="17" priority="49" operator="equal">
      <formula>"Waitting  Supplier Install"</formula>
    </cfRule>
    <cfRule type="cellIs" dxfId="16" priority="48" operator="equal">
      <formula>"Inbetween waitting supplier Fix/Install/Other"</formula>
    </cfRule>
    <cfRule type="cellIs" dxfId="15" priority="47" operator="equal">
      <formula>"Waitting  Recive bill and GRN "</formula>
    </cfRule>
    <cfRule type="cellIs" dxfId="14" priority="46" operator="equal">
      <formula>"Waitting  Purchasing approve  PO"</formula>
    </cfRule>
    <cfRule type="cellIs" dxfId="13" priority="50" operator="equal">
      <formula>"Waitting Supplier transportation "</formula>
    </cfRule>
  </conditionalFormatting>
  <conditionalFormatting sqref="Y1180">
    <cfRule type="cellIs" dxfId="12" priority="53" operator="equal">
      <formula>"Waitting  Recive bill and GRN "</formula>
    </cfRule>
    <cfRule type="cellIs" dxfId="11" priority="54" operator="equal">
      <formula>"Inbetween waitting supplier Fix/Install/Other"</formula>
    </cfRule>
    <cfRule type="cellIs" dxfId="10" priority="51" operator="equal">
      <formula>"Inbetween Purchase sourcing and compare price"</formula>
    </cfRule>
    <cfRule type="cellIs" dxfId="9" priority="55" operator="equal">
      <formula>"Waitting  Supplier Install"</formula>
    </cfRule>
    <cfRule type="cellIs" dxfId="8" priority="56" operator="equal">
      <formula>"Waitting Supplier transportation "</formula>
    </cfRule>
    <cfRule type="cellIs" dxfId="7" priority="52" operator="equal">
      <formula>"Waitting  Purchasing approve  PO"</formula>
    </cfRule>
  </conditionalFormatting>
  <conditionalFormatting sqref="Y1184:Y1187">
    <cfRule type="cellIs" dxfId="6" priority="87" operator="equal">
      <formula>"Inbetween Purchase sourcing and compare price"</formula>
    </cfRule>
    <cfRule type="cellIs" dxfId="5" priority="92" operator="equal">
      <formula>"Waitting Supplier transportation "</formula>
    </cfRule>
    <cfRule type="cellIs" dxfId="4" priority="91" operator="equal">
      <formula>"Waitting  Supplier Install"</formula>
    </cfRule>
    <cfRule type="cellIs" dxfId="3" priority="90" operator="equal">
      <formula>"Inbetween waitting supplier Fix/Install/Other"</formula>
    </cfRule>
    <cfRule type="cellIs" dxfId="2" priority="89" operator="equal">
      <formula>"Waitting  Recive bill and GRN "</formula>
    </cfRule>
    <cfRule type="cellIs" dxfId="1" priority="88" operator="equal">
      <formula>"Waitting  Purchasing approve  PO"</formula>
    </cfRule>
  </conditionalFormatting>
  <conditionalFormatting sqref="AB1:AB1048576">
    <cfRule type="cellIs" dxfId="0" priority="225" operator="equal">
      <formula>"Over deliverry"</formula>
    </cfRule>
  </conditionalFormatting>
  <dataValidations count="1">
    <dataValidation type="list" allowBlank="1" showInputMessage="1" showErrorMessage="1" sqref="U2:U497" xr:uid="{F3E3D9D2-7A27-4CA3-A65C-1A70577082F4}">
      <formula1>#REF!</formula1>
    </dataValidation>
  </dataValidations>
  <pageMargins left="0.7" right="0.7" top="0.75" bottom="0.75" header="0.3" footer="0.3"/>
  <pageSetup scale="22" orientation="portrait" r:id="rId1"/>
  <headerFooter>
    <oddHeader>&amp;C&amp;"Arial"&amp;10&amp;K000000 &lt;Restricted&gt;&amp;1#_x000D_</oddHeader>
    <oddFooter>&amp;C_x000D_&amp;1#&amp;"Arial"&amp;10&amp;K000000 &lt;Restricted&gt;</oddFooter>
  </headerFooter>
  <rowBreaks count="11" manualBreakCount="11">
    <brk id="184" max="28" man="1"/>
    <brk id="490" max="28" man="1"/>
    <brk id="521" max="28" man="1"/>
    <brk id="836" max="28" man="1"/>
    <brk id="884" max="28" man="1"/>
    <brk id="920" max="28" man="1"/>
    <brk id="1020" max="28" man="1"/>
    <brk id="1055" max="28" man="1"/>
    <brk id="1181" max="28" man="1"/>
    <brk id="1268" max="28" man="1"/>
    <brk id="1606" max="28" man="1"/>
  </rowBreaks>
  <colBreaks count="2" manualBreakCount="2">
    <brk id="13" max="2311" man="1"/>
    <brk id="22" max="2311" man="1"/>
  </colBreaks>
  <legacyDrawing r:id="rId2"/>
  <tableParts count="1">
    <tablePart r:id="rId3"/>
  </tableParts>
  <extLst>
    <ext xmlns:x14="http://schemas.microsoft.com/office/spreadsheetml/2009/9/main" uri="{CCE6A557-97BC-4b89-ADB6-D9C93CAAB3DF}">
      <x14:dataValidations xmlns:xm="http://schemas.microsoft.com/office/excel/2006/main" count="9">
        <x14:dataValidation type="list" allowBlank="1" showInputMessage="1" showErrorMessage="1" xr:uid="{A27748F7-93FD-4748-8DD6-526A7C10B605}">
          <x14:formula1>
            <xm:f>'Data Ref.'!$I$3:$I$30</xm:f>
          </x14:formula1>
          <xm:sqref>T12</xm:sqref>
        </x14:dataValidation>
        <x14:dataValidation type="list" allowBlank="1" showInputMessage="1" showErrorMessage="1" xr:uid="{FFE3219F-26F8-46F3-83CB-4450138A9566}">
          <x14:formula1>
            <xm:f>'Data Ref.'!$E$3:$E$7</xm:f>
          </x14:formula1>
          <xm:sqref>B1043:B1044 B2:B1027 B1147:B1048576</xm:sqref>
        </x14:dataValidation>
        <x14:dataValidation type="list" allowBlank="1" showInputMessage="1" showErrorMessage="1" xr:uid="{A981CD66-4A79-48C6-9860-D68496B5144A}">
          <x14:formula1>
            <xm:f>'Data Ref.'!$P$3:$P$298</xm:f>
          </x14:formula1>
          <xm:sqref>N2298:N2639</xm:sqref>
        </x14:dataValidation>
        <x14:dataValidation type="list" allowBlank="1" showInputMessage="1" showErrorMessage="1" xr:uid="{625E9BD0-9099-4E7E-895F-896484091DC6}">
          <x14:formula1>
            <xm:f>'Data Ref.'!$P$3:$P$304</xm:f>
          </x14:formula1>
          <xm:sqref>N2295:N2297</xm:sqref>
        </x14:dataValidation>
        <x14:dataValidation type="list" allowBlank="1" showInputMessage="1" showErrorMessage="1" xr:uid="{063D8E22-25A1-49F1-83D6-BCCD53981DEC}">
          <x14:formula1>
            <xm:f>'Data Ref.'!$G$3:$G$23</xm:f>
          </x14:formula1>
          <xm:sqref>N2640:N1048576 M2299:M1048576</xm:sqref>
        </x14:dataValidation>
        <x14:dataValidation type="list" allowBlank="1" showInputMessage="1" showErrorMessage="1" xr:uid="{972BB5C2-520E-4220-83F9-B0F63F13F045}">
          <x14:formula1>
            <xm:f>'Data Ref.'!$G$3:$G$30</xm:f>
          </x14:formula1>
          <xm:sqref>N1716:N1720 M2:M2093 M2096:M2133 M2136:M2298</xm:sqref>
        </x14:dataValidation>
        <x14:dataValidation type="list" allowBlank="1" showInputMessage="1" showErrorMessage="1" xr:uid="{75B6CE86-036A-446D-94BD-7B87B1F7D194}">
          <x14:formula1>
            <xm:f>'Data Ref.'!$P$3:$P$318</xm:f>
          </x14:formula1>
          <xm:sqref>N2:N1715 M2094:M2095 M2134:M2135 N1721:N2294</xm:sqref>
        </x14:dataValidation>
        <x14:dataValidation type="list" allowBlank="1" showInputMessage="1" showErrorMessage="1" xr:uid="{DEC21443-5607-4ACD-9A54-C09F77CE9518}">
          <x14:formula1>
            <xm:f>'Data Ref.'!$I$3:$I$24</xm:f>
          </x14:formula1>
          <xm:sqref>W2290:W4558</xm:sqref>
        </x14:dataValidation>
        <x14:dataValidation type="list" allowBlank="1" showInputMessage="1" showErrorMessage="1" xr:uid="{59E80A81-B779-4C92-B133-8403FBBB704F}">
          <x14:formula1>
            <xm:f>'Data Ref.'!$I$3:$I$31</xm:f>
          </x14:formula1>
          <xm:sqref>W2:W2289</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E93B9-71ED-4DA9-BBA4-C24CE33A7A0E}">
  <sheetPr>
    <tabColor rgb="FF00FF00"/>
  </sheetPr>
  <dimension ref="C4:P23"/>
  <sheetViews>
    <sheetView showGridLines="0" workbookViewId="0">
      <selection activeCell="G18" sqref="G18"/>
    </sheetView>
  </sheetViews>
  <sheetFormatPr defaultRowHeight="16.5" x14ac:dyDescent="0.3"/>
  <cols>
    <col min="3" max="3" width="15.5" customWidth="1"/>
  </cols>
  <sheetData>
    <row r="4" spans="3:16" x14ac:dyDescent="0.3">
      <c r="D4" t="s">
        <v>3494</v>
      </c>
    </row>
    <row r="6" spans="3:16" x14ac:dyDescent="0.3">
      <c r="C6" s="7" t="s">
        <v>126</v>
      </c>
      <c r="D6" s="158">
        <v>45383</v>
      </c>
      <c r="E6" s="158">
        <v>45413</v>
      </c>
      <c r="F6" s="158">
        <v>45444</v>
      </c>
      <c r="G6" s="158">
        <v>45474</v>
      </c>
      <c r="H6" s="158">
        <v>45505</v>
      </c>
      <c r="I6" s="158">
        <v>45536</v>
      </c>
      <c r="J6" s="158">
        <v>45566</v>
      </c>
      <c r="K6" s="158">
        <v>45597</v>
      </c>
      <c r="L6" s="158">
        <v>45627</v>
      </c>
      <c r="M6" s="158">
        <v>45658</v>
      </c>
      <c r="N6" s="158">
        <v>45689</v>
      </c>
      <c r="O6" s="158">
        <v>45717</v>
      </c>
    </row>
    <row r="7" spans="3:16" x14ac:dyDescent="0.3">
      <c r="C7" s="7" t="s">
        <v>3493</v>
      </c>
      <c r="D7" s="7">
        <v>48</v>
      </c>
      <c r="E7" s="7">
        <v>44</v>
      </c>
      <c r="F7" s="7">
        <v>37</v>
      </c>
      <c r="G7" s="7" t="e">
        <f>GETPIVOTDATA("KPI Status",#REF!,"KPI Status","Ontime","Month recive Bill","Jul")</f>
        <v>#REF!</v>
      </c>
      <c r="H7" s="7" t="e">
        <f>GETPIVOTDATA("KPI Status",#REF!,"KPI Status","Ontime","Month recive Bill","Aug")</f>
        <v>#REF!</v>
      </c>
      <c r="I7" s="7" t="e">
        <f>GETPIVOTDATA("KPI Status",#REF!,"KPI Status","Ontime","Month recive Bill","Sep")</f>
        <v>#REF!</v>
      </c>
      <c r="J7" s="7" t="e">
        <f>GETPIVOTDATA("KPI Status",#REF!,"KPI Status","Ontime","Month recive Bill","Oct")</f>
        <v>#REF!</v>
      </c>
      <c r="K7" s="7" t="e">
        <f>GETPIVOTDATA("KPI Status",#REF!,"KPI Status","Ontime","Month recive Bill","Nov")</f>
        <v>#REF!</v>
      </c>
      <c r="L7" s="7" t="e">
        <f>GETPIVOTDATA("KPI Status",#REF!,"KPI Status","Ontime","Month recive Bill","Dec")</f>
        <v>#REF!</v>
      </c>
      <c r="M7" s="7" t="e">
        <f>GETPIVOTDATA("KPI Status",#REF!,"KPI Status","Ontime","Month recive Bill","Jan")</f>
        <v>#REF!</v>
      </c>
      <c r="N7" s="7" t="e">
        <f>GETPIVOTDATA("KPI Status",#REF!,"KPI Status","Ontime","Month recive Bill","Feb")</f>
        <v>#REF!</v>
      </c>
      <c r="O7" s="7" t="e">
        <f>GETPIVOTDATA("KPI Status",#REF!,"KPI Status","Ontime","Month recive Bill","Mar")</f>
        <v>#REF!</v>
      </c>
    </row>
    <row r="8" spans="3:16" x14ac:dyDescent="0.3">
      <c r="C8" s="7" t="s">
        <v>3495</v>
      </c>
      <c r="D8" s="7">
        <v>1</v>
      </c>
      <c r="E8" s="7">
        <v>1</v>
      </c>
      <c r="F8" s="7">
        <v>2</v>
      </c>
      <c r="G8" s="7">
        <v>1</v>
      </c>
      <c r="H8" s="7">
        <v>2</v>
      </c>
      <c r="I8" s="7" t="e">
        <f>GETPIVOTDATA("KPI Status",#REF!,"KPI Status","over deliverry","Month recive Bill","Sep")</f>
        <v>#REF!</v>
      </c>
      <c r="J8" s="7" t="e">
        <f>GETPIVOTDATA("KPI Status",#REF!,"KPI Status","over deliverry","Month recive Bill","Oct")</f>
        <v>#REF!</v>
      </c>
      <c r="K8" s="7" t="e">
        <f>GETPIVOTDATA("KPI Status",#REF!,"KPI Status","over deliverry","Month recive Bill","Nov")</f>
        <v>#REF!</v>
      </c>
      <c r="L8" s="7" t="e">
        <f>GETPIVOTDATA("KPI Status",#REF!,"KPI Status","over deliverry","Month recive Bill","Dec")</f>
        <v>#REF!</v>
      </c>
      <c r="M8" s="7" t="e">
        <f>GETPIVOTDATA("KPI Status",#REF!,"KPI Status","over deliverry","Month recive Bill","Jan")</f>
        <v>#REF!</v>
      </c>
      <c r="N8" s="7" t="e">
        <f>GETPIVOTDATA("KPI Status",#REF!,"KPI Status","over deliverry","Month recive Bill","Feb")</f>
        <v>#REF!</v>
      </c>
      <c r="O8" s="7" t="e">
        <f>GETPIVOTDATA("KPI Status",#REF!,"KPI Status","over deliverry","Month recive Bill","Mar")</f>
        <v>#REF!</v>
      </c>
    </row>
    <row r="9" spans="3:16" x14ac:dyDescent="0.3">
      <c r="C9" s="159" t="s">
        <v>3496</v>
      </c>
      <c r="D9" s="159">
        <f t="shared" ref="D9:F9" si="0">D7+D8</f>
        <v>49</v>
      </c>
      <c r="E9" s="159">
        <f t="shared" si="0"/>
        <v>45</v>
      </c>
      <c r="F9" s="159">
        <f t="shared" si="0"/>
        <v>39</v>
      </c>
      <c r="G9" s="159" t="e">
        <f>G7+G8</f>
        <v>#REF!</v>
      </c>
      <c r="H9" s="159" t="e">
        <f t="shared" ref="H9:O9" si="1">H7+H8</f>
        <v>#REF!</v>
      </c>
      <c r="I9" s="159" t="e">
        <f t="shared" si="1"/>
        <v>#REF!</v>
      </c>
      <c r="J9" s="159" t="e">
        <f t="shared" si="1"/>
        <v>#REF!</v>
      </c>
      <c r="K9" s="159" t="e">
        <f t="shared" si="1"/>
        <v>#REF!</v>
      </c>
      <c r="L9" s="159" t="e">
        <f t="shared" si="1"/>
        <v>#REF!</v>
      </c>
      <c r="M9" s="159" t="e">
        <f t="shared" si="1"/>
        <v>#REF!</v>
      </c>
      <c r="N9" s="159" t="e">
        <f t="shared" si="1"/>
        <v>#REF!</v>
      </c>
      <c r="O9" s="159" t="e">
        <f t="shared" si="1"/>
        <v>#REF!</v>
      </c>
    </row>
    <row r="10" spans="3:16" x14ac:dyDescent="0.3">
      <c r="C10" s="7" t="s">
        <v>3497</v>
      </c>
      <c r="D10" s="160">
        <f t="shared" ref="D10:F10" si="2">D7/D9</f>
        <v>0.97959183673469385</v>
      </c>
      <c r="E10" s="160">
        <f t="shared" si="2"/>
        <v>0.97777777777777775</v>
      </c>
      <c r="F10" s="160">
        <f t="shared" si="2"/>
        <v>0.94871794871794868</v>
      </c>
      <c r="G10" s="160" t="e">
        <f>G7/G9</f>
        <v>#REF!</v>
      </c>
      <c r="H10" s="160" t="e">
        <f>H7/H9</f>
        <v>#REF!</v>
      </c>
      <c r="I10" s="160" t="e">
        <f t="shared" ref="I10:O10" si="3">I7/I9</f>
        <v>#REF!</v>
      </c>
      <c r="J10" s="160" t="e">
        <f t="shared" si="3"/>
        <v>#REF!</v>
      </c>
      <c r="K10" s="160" t="e">
        <f t="shared" si="3"/>
        <v>#REF!</v>
      </c>
      <c r="L10" s="160" t="e">
        <f t="shared" si="3"/>
        <v>#REF!</v>
      </c>
      <c r="M10" s="160" t="e">
        <f t="shared" si="3"/>
        <v>#REF!</v>
      </c>
      <c r="N10" s="160" t="e">
        <f t="shared" si="3"/>
        <v>#REF!</v>
      </c>
      <c r="O10" s="160" t="e">
        <f t="shared" si="3"/>
        <v>#REF!</v>
      </c>
      <c r="P10" s="152" t="e">
        <f>AVERAGE(D10:O10)</f>
        <v>#REF!</v>
      </c>
    </row>
    <row r="11" spans="3:16" x14ac:dyDescent="0.3">
      <c r="C11" s="7" t="s">
        <v>3498</v>
      </c>
      <c r="D11" s="160">
        <f t="shared" ref="D11:F11" si="4">D8/D9</f>
        <v>2.0408163265306121E-2</v>
      </c>
      <c r="E11" s="160">
        <f t="shared" si="4"/>
        <v>2.2222222222222223E-2</v>
      </c>
      <c r="F11" s="160">
        <f t="shared" si="4"/>
        <v>5.128205128205128E-2</v>
      </c>
      <c r="G11" s="160" t="e">
        <f>G8/G9</f>
        <v>#REF!</v>
      </c>
      <c r="H11" s="160" t="e">
        <f>H8/H9</f>
        <v>#REF!</v>
      </c>
      <c r="I11" s="160" t="e">
        <f t="shared" ref="I11:O11" si="5">I8/I9</f>
        <v>#REF!</v>
      </c>
      <c r="J11" s="160" t="e">
        <f t="shared" si="5"/>
        <v>#REF!</v>
      </c>
      <c r="K11" s="160" t="e">
        <f t="shared" si="5"/>
        <v>#REF!</v>
      </c>
      <c r="L11" s="160" t="e">
        <f t="shared" si="5"/>
        <v>#REF!</v>
      </c>
      <c r="M11" s="160" t="e">
        <f t="shared" si="5"/>
        <v>#REF!</v>
      </c>
      <c r="N11" s="160" t="e">
        <f t="shared" si="5"/>
        <v>#REF!</v>
      </c>
      <c r="O11" s="160" t="e">
        <f t="shared" si="5"/>
        <v>#REF!</v>
      </c>
      <c r="P11" s="152" t="e">
        <f>AVERAGE(D11:O11)</f>
        <v>#REF!</v>
      </c>
    </row>
    <row r="12" spans="3:16" x14ac:dyDescent="0.3">
      <c r="C12" s="159" t="s">
        <v>3499</v>
      </c>
      <c r="D12" s="161">
        <f t="shared" ref="D12:F12" si="6">D10+D11</f>
        <v>1</v>
      </c>
      <c r="E12" s="161">
        <f t="shared" si="6"/>
        <v>1</v>
      </c>
      <c r="F12" s="161">
        <f t="shared" si="6"/>
        <v>1</v>
      </c>
      <c r="G12" s="161" t="e">
        <f>G10+G11</f>
        <v>#REF!</v>
      </c>
      <c r="H12" s="161" t="e">
        <f>H10+H11</f>
        <v>#REF!</v>
      </c>
      <c r="I12" s="161" t="e">
        <f t="shared" ref="I12:O12" si="7">I10+I11</f>
        <v>#REF!</v>
      </c>
      <c r="J12" s="161" t="e">
        <f t="shared" si="7"/>
        <v>#REF!</v>
      </c>
      <c r="K12" s="161" t="e">
        <f t="shared" si="7"/>
        <v>#REF!</v>
      </c>
      <c r="L12" s="161" t="e">
        <f t="shared" si="7"/>
        <v>#REF!</v>
      </c>
      <c r="M12" s="161" t="e">
        <f t="shared" si="7"/>
        <v>#REF!</v>
      </c>
      <c r="N12" s="161" t="e">
        <f t="shared" si="7"/>
        <v>#REF!</v>
      </c>
      <c r="O12" s="161" t="e">
        <f t="shared" si="7"/>
        <v>#REF!</v>
      </c>
    </row>
    <row r="17" spans="3:16" x14ac:dyDescent="0.3">
      <c r="C17" s="7" t="s">
        <v>126</v>
      </c>
      <c r="D17" s="158">
        <v>45748</v>
      </c>
      <c r="E17" s="158">
        <v>45778</v>
      </c>
      <c r="F17" s="158">
        <v>45809</v>
      </c>
      <c r="G17" s="158">
        <v>45839</v>
      </c>
      <c r="H17" s="158">
        <v>45870</v>
      </c>
      <c r="I17" s="158">
        <v>45901</v>
      </c>
      <c r="J17" s="158">
        <v>45931</v>
      </c>
      <c r="K17" s="158">
        <v>45962</v>
      </c>
      <c r="L17" s="158">
        <v>45992</v>
      </c>
      <c r="M17" s="158">
        <v>46023</v>
      </c>
      <c r="N17" s="158">
        <v>46054</v>
      </c>
      <c r="O17" s="158">
        <v>46082</v>
      </c>
    </row>
    <row r="18" spans="3:16" x14ac:dyDescent="0.3">
      <c r="C18" s="7" t="s">
        <v>3493</v>
      </c>
      <c r="D18" s="7">
        <v>48</v>
      </c>
      <c r="E18" s="7">
        <v>44</v>
      </c>
      <c r="F18" s="7">
        <v>37</v>
      </c>
      <c r="G18" s="7" t="e">
        <f>GETPIVOTDATA("KPI Status",#REF!,"KPI Status","Ontime","Month recive Bill","Jul")</f>
        <v>#REF!</v>
      </c>
      <c r="H18" s="7" t="e">
        <f>GETPIVOTDATA("KPI Status",#REF!,"KPI Status","Ontime","Month recive Bill","Aug")</f>
        <v>#REF!</v>
      </c>
      <c r="I18" s="7" t="e">
        <f>GETPIVOTDATA("KPI Status",#REF!,"KPI Status","Ontime","Month recive Bill","Sep")</f>
        <v>#REF!</v>
      </c>
      <c r="J18" s="7" t="e">
        <f>GETPIVOTDATA("KPI Status",#REF!,"KPI Status","Ontime","Month recive Bill","Oct")</f>
        <v>#REF!</v>
      </c>
      <c r="K18" s="7" t="e">
        <f>GETPIVOTDATA("KPI Status",#REF!,"KPI Status","Ontime","Month recive Bill","Nov")</f>
        <v>#REF!</v>
      </c>
      <c r="L18" s="7" t="e">
        <f>GETPIVOTDATA("KPI Status",#REF!,"KPI Status","Ontime","Month recive Bill","Dec")</f>
        <v>#REF!</v>
      </c>
      <c r="M18" s="7" t="e">
        <f>GETPIVOTDATA("KPI Status",#REF!,"KPI Status","Ontime","Month recive Bill","Jan")</f>
        <v>#REF!</v>
      </c>
      <c r="N18" s="7" t="e">
        <f>GETPIVOTDATA("KPI Status",#REF!,"KPI Status","Ontime","Month recive Bill","Feb")</f>
        <v>#REF!</v>
      </c>
      <c r="O18" s="7" t="e">
        <f>GETPIVOTDATA("KPI Status",#REF!,"KPI Status","Ontime","Month recive Bill","Mar")</f>
        <v>#REF!</v>
      </c>
    </row>
    <row r="19" spans="3:16" x14ac:dyDescent="0.3">
      <c r="C19" s="7" t="s">
        <v>3495</v>
      </c>
      <c r="D19" s="7">
        <v>1</v>
      </c>
      <c r="E19" s="7">
        <v>1</v>
      </c>
      <c r="F19" s="7">
        <v>2</v>
      </c>
      <c r="G19" s="7">
        <v>1</v>
      </c>
      <c r="H19" s="7">
        <v>2</v>
      </c>
      <c r="I19" s="7" t="e">
        <f>GETPIVOTDATA("KPI Status",#REF!,"KPI Status","over deliverry","Month recive Bill","Sep")</f>
        <v>#REF!</v>
      </c>
      <c r="J19" s="7" t="e">
        <f>GETPIVOTDATA("KPI Status",#REF!,"KPI Status","over deliverry","Month recive Bill","Oct")</f>
        <v>#REF!</v>
      </c>
      <c r="K19" s="7" t="e">
        <f>GETPIVOTDATA("KPI Status",#REF!,"KPI Status","over deliverry","Month recive Bill","Nov")</f>
        <v>#REF!</v>
      </c>
      <c r="L19" s="7" t="e">
        <f>GETPIVOTDATA("KPI Status",#REF!,"KPI Status","over deliverry","Month recive Bill","Dec")</f>
        <v>#REF!</v>
      </c>
      <c r="M19" s="7" t="e">
        <f>GETPIVOTDATA("KPI Status",#REF!,"KPI Status","over deliverry","Month recive Bill","Jan")</f>
        <v>#REF!</v>
      </c>
      <c r="N19" s="7" t="e">
        <f>GETPIVOTDATA("KPI Status",#REF!,"KPI Status","over deliverry","Month recive Bill","Feb")</f>
        <v>#REF!</v>
      </c>
      <c r="O19" s="7" t="e">
        <f>GETPIVOTDATA("KPI Status",#REF!,"KPI Status","over deliverry","Month recive Bill","Mar")</f>
        <v>#REF!</v>
      </c>
    </row>
    <row r="20" spans="3:16" x14ac:dyDescent="0.3">
      <c r="C20" s="159" t="s">
        <v>3496</v>
      </c>
      <c r="D20" s="159">
        <f t="shared" ref="D20:F20" si="8">D18+D19</f>
        <v>49</v>
      </c>
      <c r="E20" s="159">
        <f t="shared" si="8"/>
        <v>45</v>
      </c>
      <c r="F20" s="159">
        <f t="shared" si="8"/>
        <v>39</v>
      </c>
      <c r="G20" s="159" t="e">
        <f>G18+G19</f>
        <v>#REF!</v>
      </c>
      <c r="H20" s="159" t="e">
        <f t="shared" ref="H20:O20" si="9">H18+H19</f>
        <v>#REF!</v>
      </c>
      <c r="I20" s="159" t="e">
        <f t="shared" si="9"/>
        <v>#REF!</v>
      </c>
      <c r="J20" s="159" t="e">
        <f t="shared" si="9"/>
        <v>#REF!</v>
      </c>
      <c r="K20" s="159" t="e">
        <f t="shared" si="9"/>
        <v>#REF!</v>
      </c>
      <c r="L20" s="159" t="e">
        <f t="shared" si="9"/>
        <v>#REF!</v>
      </c>
      <c r="M20" s="159" t="e">
        <f t="shared" si="9"/>
        <v>#REF!</v>
      </c>
      <c r="N20" s="159" t="e">
        <f t="shared" si="9"/>
        <v>#REF!</v>
      </c>
      <c r="O20" s="159" t="e">
        <f t="shared" si="9"/>
        <v>#REF!</v>
      </c>
    </row>
    <row r="21" spans="3:16" x14ac:dyDescent="0.3">
      <c r="C21" s="7" t="s">
        <v>3497</v>
      </c>
      <c r="D21" s="160">
        <f t="shared" ref="D21:F21" si="10">D18/D20</f>
        <v>0.97959183673469385</v>
      </c>
      <c r="E21" s="160">
        <f t="shared" si="10"/>
        <v>0.97777777777777775</v>
      </c>
      <c r="F21" s="160">
        <f t="shared" si="10"/>
        <v>0.94871794871794868</v>
      </c>
      <c r="G21" s="160" t="e">
        <f>G18/G20</f>
        <v>#REF!</v>
      </c>
      <c r="H21" s="160" t="e">
        <f>H18/H20</f>
        <v>#REF!</v>
      </c>
      <c r="I21" s="160" t="e">
        <f t="shared" ref="I21:O21" si="11">I18/I20</f>
        <v>#REF!</v>
      </c>
      <c r="J21" s="160" t="e">
        <f t="shared" si="11"/>
        <v>#REF!</v>
      </c>
      <c r="K21" s="160" t="e">
        <f t="shared" si="11"/>
        <v>#REF!</v>
      </c>
      <c r="L21" s="160" t="e">
        <f t="shared" si="11"/>
        <v>#REF!</v>
      </c>
      <c r="M21" s="160" t="e">
        <f t="shared" si="11"/>
        <v>#REF!</v>
      </c>
      <c r="N21" s="160" t="e">
        <f t="shared" si="11"/>
        <v>#REF!</v>
      </c>
      <c r="O21" s="160" t="e">
        <f t="shared" si="11"/>
        <v>#REF!</v>
      </c>
      <c r="P21" s="152" t="e">
        <f>AVERAGE(D21:O21)</f>
        <v>#REF!</v>
      </c>
    </row>
    <row r="22" spans="3:16" x14ac:dyDescent="0.3">
      <c r="C22" s="7" t="s">
        <v>3498</v>
      </c>
      <c r="D22" s="160">
        <f t="shared" ref="D22:F22" si="12">D19/D20</f>
        <v>2.0408163265306121E-2</v>
      </c>
      <c r="E22" s="160">
        <f t="shared" si="12"/>
        <v>2.2222222222222223E-2</v>
      </c>
      <c r="F22" s="160">
        <f t="shared" si="12"/>
        <v>5.128205128205128E-2</v>
      </c>
      <c r="G22" s="160" t="e">
        <f>G19/G20</f>
        <v>#REF!</v>
      </c>
      <c r="H22" s="160" t="e">
        <f>H19/H20</f>
        <v>#REF!</v>
      </c>
      <c r="I22" s="160" t="e">
        <f t="shared" ref="I22:O22" si="13">I19/I20</f>
        <v>#REF!</v>
      </c>
      <c r="J22" s="160" t="e">
        <f t="shared" si="13"/>
        <v>#REF!</v>
      </c>
      <c r="K22" s="160" t="e">
        <f t="shared" si="13"/>
        <v>#REF!</v>
      </c>
      <c r="L22" s="160" t="e">
        <f t="shared" si="13"/>
        <v>#REF!</v>
      </c>
      <c r="M22" s="160" t="e">
        <f t="shared" si="13"/>
        <v>#REF!</v>
      </c>
      <c r="N22" s="160" t="e">
        <f t="shared" si="13"/>
        <v>#REF!</v>
      </c>
      <c r="O22" s="160" t="e">
        <f t="shared" si="13"/>
        <v>#REF!</v>
      </c>
      <c r="P22" s="152" t="e">
        <f>AVERAGE(D22:O22)</f>
        <v>#REF!</v>
      </c>
    </row>
    <row r="23" spans="3:16" x14ac:dyDescent="0.3">
      <c r="C23" s="159" t="s">
        <v>3499</v>
      </c>
      <c r="D23" s="161">
        <f t="shared" ref="D23:F23" si="14">D21+D22</f>
        <v>1</v>
      </c>
      <c r="E23" s="161">
        <f t="shared" si="14"/>
        <v>1</v>
      </c>
      <c r="F23" s="161">
        <f t="shared" si="14"/>
        <v>1</v>
      </c>
      <c r="G23" s="161" t="e">
        <f>G21+G22</f>
        <v>#REF!</v>
      </c>
      <c r="H23" s="161" t="e">
        <f>H21+H22</f>
        <v>#REF!</v>
      </c>
      <c r="I23" s="161" t="e">
        <f t="shared" ref="I23:O23" si="15">I21+I22</f>
        <v>#REF!</v>
      </c>
      <c r="J23" s="161" t="e">
        <f t="shared" si="15"/>
        <v>#REF!</v>
      </c>
      <c r="K23" s="161" t="e">
        <f t="shared" si="15"/>
        <v>#REF!</v>
      </c>
      <c r="L23" s="161" t="e">
        <f t="shared" si="15"/>
        <v>#REF!</v>
      </c>
      <c r="M23" s="161" t="e">
        <f t="shared" si="15"/>
        <v>#REF!</v>
      </c>
      <c r="N23" s="161" t="e">
        <f t="shared" si="15"/>
        <v>#REF!</v>
      </c>
      <c r="O23" s="161" t="e">
        <f t="shared" si="15"/>
        <v>#REF!</v>
      </c>
    </row>
  </sheetData>
  <pageMargins left="0.7" right="0.7" top="0.75" bottom="0.75" header="0.3" footer="0.3"/>
  <ignoredErrors>
    <ignoredError sqref="G18" evalError="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D0A974-385A-4FC6-8D49-47EF5FFFFB65}">
  <dimension ref="C2:T318"/>
  <sheetViews>
    <sheetView topLeftCell="B1" zoomScale="65" zoomScaleNormal="70" workbookViewId="0">
      <pane xSplit="3" ySplit="2" topLeftCell="I3" activePane="bottomRight" state="frozen"/>
      <selection pane="topRight" activeCell="E1" sqref="E1"/>
      <selection pane="bottomLeft" activeCell="B3" sqref="B3"/>
      <selection pane="bottomRight" activeCell="I33" sqref="I33"/>
    </sheetView>
  </sheetViews>
  <sheetFormatPr defaultRowHeight="16.5" x14ac:dyDescent="0.3"/>
  <cols>
    <col min="3" max="3" width="9.125" customWidth="1"/>
    <col min="4" max="4" width="1.375" customWidth="1"/>
    <col min="5" max="5" width="18.625" customWidth="1"/>
    <col min="6" max="6" width="1.5" customWidth="1"/>
    <col min="7" max="7" width="39.25" customWidth="1"/>
    <col min="8" max="8" width="2" customWidth="1"/>
    <col min="9" max="9" width="63.25" customWidth="1"/>
    <col min="10" max="10" width="53.375" customWidth="1"/>
    <col min="13" max="13" width="5.125" customWidth="1"/>
    <col min="14" max="14" width="12.875" customWidth="1"/>
    <col min="15" max="15" width="13.875" customWidth="1"/>
    <col min="16" max="16" width="40.875" customWidth="1"/>
    <col min="19" max="19" width="1.875" customWidth="1"/>
    <col min="20" max="20" width="24.875" customWidth="1"/>
  </cols>
  <sheetData>
    <row r="2" spans="3:18" x14ac:dyDescent="0.3">
      <c r="C2" t="s">
        <v>3501</v>
      </c>
      <c r="E2" s="2" t="s">
        <v>115</v>
      </c>
      <c r="G2" s="2"/>
      <c r="I2" s="12" t="s">
        <v>3502</v>
      </c>
      <c r="J2" s="7"/>
      <c r="L2" t="s">
        <v>1</v>
      </c>
      <c r="M2" s="223" t="s">
        <v>117</v>
      </c>
      <c r="N2" s="224" t="s">
        <v>3503</v>
      </c>
      <c r="O2" s="223" t="s">
        <v>3504</v>
      </c>
      <c r="P2" s="223" t="s">
        <v>3505</v>
      </c>
      <c r="Q2" s="223" t="s">
        <v>3506</v>
      </c>
      <c r="R2" t="s">
        <v>141</v>
      </c>
    </row>
    <row r="3" spans="3:18" x14ac:dyDescent="0.3">
      <c r="C3" t="s">
        <v>3507</v>
      </c>
      <c r="E3" t="s">
        <v>18</v>
      </c>
      <c r="G3" s="7" t="s">
        <v>128</v>
      </c>
      <c r="I3" s="7" t="s">
        <v>3508</v>
      </c>
      <c r="J3" s="7" t="s">
        <v>3509</v>
      </c>
      <c r="L3" t="s">
        <v>3510</v>
      </c>
      <c r="M3" s="223">
        <v>1</v>
      </c>
      <c r="N3" s="225" t="s">
        <v>3511</v>
      </c>
      <c r="O3" s="226" t="s">
        <v>3512</v>
      </c>
      <c r="P3" s="226" t="s">
        <v>97</v>
      </c>
      <c r="Q3" s="227" t="s">
        <v>3513</v>
      </c>
    </row>
    <row r="4" spans="3:18" x14ac:dyDescent="0.3">
      <c r="C4" t="s">
        <v>3514</v>
      </c>
      <c r="E4" t="s">
        <v>16</v>
      </c>
      <c r="G4" s="7" t="s">
        <v>623</v>
      </c>
      <c r="I4" s="7" t="s">
        <v>3515</v>
      </c>
      <c r="J4" s="7" t="s">
        <v>3516</v>
      </c>
      <c r="L4" t="s">
        <v>3517</v>
      </c>
      <c r="M4" s="223">
        <f>M3+1</f>
        <v>2</v>
      </c>
      <c r="N4" s="226" t="s">
        <v>3518</v>
      </c>
      <c r="O4" s="226" t="s">
        <v>3519</v>
      </c>
      <c r="P4" s="226" t="s">
        <v>3520</v>
      </c>
      <c r="Q4" s="227" t="s">
        <v>3513</v>
      </c>
    </row>
    <row r="5" spans="3:18" x14ac:dyDescent="0.3">
      <c r="E5" t="s">
        <v>17</v>
      </c>
      <c r="G5" s="7" t="s">
        <v>159</v>
      </c>
      <c r="I5" s="7" t="s">
        <v>3521</v>
      </c>
      <c r="J5" s="7" t="s">
        <v>3522</v>
      </c>
      <c r="L5" t="s">
        <v>3523</v>
      </c>
      <c r="M5" s="223">
        <f t="shared" ref="M5:M70" si="0">M4+1</f>
        <v>3</v>
      </c>
      <c r="N5" s="225" t="s">
        <v>3524</v>
      </c>
      <c r="O5" s="226" t="s">
        <v>3525</v>
      </c>
      <c r="P5" s="226" t="s">
        <v>86</v>
      </c>
      <c r="Q5" s="227" t="s">
        <v>3513</v>
      </c>
    </row>
    <row r="6" spans="3:18" x14ac:dyDescent="0.3">
      <c r="G6" s="7" t="s">
        <v>257</v>
      </c>
      <c r="I6" s="7" t="s">
        <v>5316</v>
      </c>
      <c r="J6" s="7" t="s">
        <v>3526</v>
      </c>
      <c r="L6" t="s">
        <v>3527</v>
      </c>
      <c r="M6" s="223">
        <f t="shared" si="0"/>
        <v>4</v>
      </c>
      <c r="N6" s="225" t="s">
        <v>3528</v>
      </c>
      <c r="O6" s="226" t="s">
        <v>3529</v>
      </c>
      <c r="P6" s="226" t="s">
        <v>50</v>
      </c>
      <c r="Q6" s="227" t="s">
        <v>3513</v>
      </c>
    </row>
    <row r="7" spans="3:18" x14ac:dyDescent="0.3">
      <c r="G7" s="7" t="s">
        <v>217</v>
      </c>
      <c r="I7" s="7" t="s">
        <v>3530</v>
      </c>
      <c r="J7" s="7" t="s">
        <v>3531</v>
      </c>
      <c r="L7" t="s">
        <v>3532</v>
      </c>
      <c r="M7" s="223">
        <f t="shared" si="0"/>
        <v>5</v>
      </c>
      <c r="N7" s="225" t="s">
        <v>3533</v>
      </c>
      <c r="O7" s="226" t="s">
        <v>3534</v>
      </c>
      <c r="P7" s="226" t="s">
        <v>72</v>
      </c>
      <c r="Q7" s="227" t="s">
        <v>3513</v>
      </c>
    </row>
    <row r="8" spans="3:18" x14ac:dyDescent="0.3">
      <c r="G8" s="7" t="s">
        <v>181</v>
      </c>
      <c r="I8" s="7" t="s">
        <v>3535</v>
      </c>
      <c r="J8" s="7" t="s">
        <v>3536</v>
      </c>
      <c r="L8" t="s">
        <v>3537</v>
      </c>
      <c r="M8" s="223">
        <f t="shared" si="0"/>
        <v>6</v>
      </c>
      <c r="N8" s="226" t="s">
        <v>3538</v>
      </c>
      <c r="O8" s="226" t="s">
        <v>3539</v>
      </c>
      <c r="P8" s="226" t="s">
        <v>3540</v>
      </c>
      <c r="Q8" s="227" t="s">
        <v>3513</v>
      </c>
    </row>
    <row r="9" spans="3:18" x14ac:dyDescent="0.3">
      <c r="G9" s="7" t="s">
        <v>636</v>
      </c>
      <c r="I9" s="19" t="s">
        <v>10</v>
      </c>
      <c r="J9" s="7" t="s">
        <v>3541</v>
      </c>
      <c r="L9" t="s">
        <v>3</v>
      </c>
      <c r="M9" s="223">
        <f t="shared" si="0"/>
        <v>7</v>
      </c>
      <c r="N9" s="225" t="s">
        <v>3542</v>
      </c>
      <c r="O9" s="226" t="s">
        <v>3543</v>
      </c>
      <c r="P9" s="226" t="s">
        <v>35</v>
      </c>
      <c r="Q9" s="227" t="s">
        <v>3513</v>
      </c>
    </row>
    <row r="10" spans="3:18" x14ac:dyDescent="0.3">
      <c r="G10" s="7" t="s">
        <v>1050</v>
      </c>
      <c r="I10" s="21" t="s">
        <v>3544</v>
      </c>
      <c r="J10" s="7" t="s">
        <v>3545</v>
      </c>
      <c r="L10" t="s">
        <v>4</v>
      </c>
      <c r="M10" s="223">
        <f t="shared" si="0"/>
        <v>8</v>
      </c>
      <c r="N10" s="226" t="s">
        <v>3546</v>
      </c>
      <c r="O10" s="226" t="s">
        <v>3547</v>
      </c>
      <c r="P10" s="226" t="s">
        <v>3548</v>
      </c>
      <c r="Q10" s="227" t="s">
        <v>3513</v>
      </c>
    </row>
    <row r="11" spans="3:18" x14ac:dyDescent="0.3">
      <c r="G11" s="7" t="s">
        <v>3549</v>
      </c>
      <c r="I11" s="23" t="s">
        <v>3550</v>
      </c>
      <c r="J11" s="7" t="s">
        <v>3551</v>
      </c>
      <c r="L11" t="s">
        <v>5</v>
      </c>
      <c r="M11" s="223">
        <f t="shared" si="0"/>
        <v>9</v>
      </c>
      <c r="N11" s="225" t="s">
        <v>3552</v>
      </c>
      <c r="O11" s="226" t="s">
        <v>3553</v>
      </c>
      <c r="P11" s="226" t="s">
        <v>3554</v>
      </c>
      <c r="Q11" s="227" t="s">
        <v>3513</v>
      </c>
    </row>
    <row r="12" spans="3:18" x14ac:dyDescent="0.3">
      <c r="G12" s="7" t="s">
        <v>187</v>
      </c>
      <c r="I12" s="7" t="s">
        <v>3555</v>
      </c>
      <c r="J12" s="7" t="s">
        <v>3556</v>
      </c>
      <c r="L12" t="s">
        <v>6</v>
      </c>
      <c r="M12" s="223">
        <f t="shared" si="0"/>
        <v>10</v>
      </c>
      <c r="N12" s="226" t="s">
        <v>3557</v>
      </c>
      <c r="O12" s="226" t="s">
        <v>3558</v>
      </c>
      <c r="P12" s="226" t="s">
        <v>93</v>
      </c>
      <c r="Q12" s="227" t="s">
        <v>3513</v>
      </c>
    </row>
    <row r="13" spans="3:18" x14ac:dyDescent="0.3">
      <c r="G13" s="7" t="s">
        <v>154</v>
      </c>
      <c r="I13" s="7" t="s">
        <v>3559</v>
      </c>
      <c r="J13" s="7" t="s">
        <v>3560</v>
      </c>
      <c r="L13" t="s">
        <v>3561</v>
      </c>
      <c r="M13" s="223">
        <f t="shared" si="0"/>
        <v>11</v>
      </c>
      <c r="N13" s="225" t="s">
        <v>3562</v>
      </c>
      <c r="O13" s="226" t="s">
        <v>3563</v>
      </c>
      <c r="P13" s="226" t="s">
        <v>3564</v>
      </c>
      <c r="Q13" s="227" t="s">
        <v>3513</v>
      </c>
    </row>
    <row r="14" spans="3:18" x14ac:dyDescent="0.3">
      <c r="G14" s="7" t="s">
        <v>309</v>
      </c>
      <c r="I14" s="22" t="s">
        <v>1569</v>
      </c>
      <c r="J14" s="7" t="s">
        <v>3565</v>
      </c>
      <c r="L14" t="s">
        <v>3566</v>
      </c>
      <c r="M14" s="223">
        <f t="shared" si="0"/>
        <v>12</v>
      </c>
      <c r="N14" s="226"/>
      <c r="O14" s="226" t="s">
        <v>3567</v>
      </c>
      <c r="P14" s="226" t="s">
        <v>80</v>
      </c>
      <c r="Q14" s="227" t="s">
        <v>3513</v>
      </c>
    </row>
    <row r="15" spans="3:18" x14ac:dyDescent="0.3">
      <c r="G15" s="7" t="s">
        <v>240</v>
      </c>
      <c r="I15" s="7" t="s">
        <v>11</v>
      </c>
      <c r="J15" s="7" t="s">
        <v>3568</v>
      </c>
      <c r="M15" s="223">
        <f t="shared" si="0"/>
        <v>13</v>
      </c>
      <c r="N15" s="225"/>
      <c r="O15" s="226" t="s">
        <v>3569</v>
      </c>
      <c r="P15" s="226" t="s">
        <v>33</v>
      </c>
      <c r="Q15" s="227" t="s">
        <v>3513</v>
      </c>
    </row>
    <row r="16" spans="3:18" x14ac:dyDescent="0.3">
      <c r="G16" s="7" t="s">
        <v>168</v>
      </c>
      <c r="I16" s="18" t="s">
        <v>9</v>
      </c>
      <c r="J16" s="7" t="s">
        <v>3570</v>
      </c>
      <c r="M16" s="223">
        <f t="shared" si="0"/>
        <v>14</v>
      </c>
      <c r="N16" s="226"/>
      <c r="O16" s="226" t="s">
        <v>3571</v>
      </c>
      <c r="P16" s="226" t="s">
        <v>71</v>
      </c>
      <c r="Q16" s="227" t="s">
        <v>3513</v>
      </c>
    </row>
    <row r="17" spans="7:17" x14ac:dyDescent="0.3">
      <c r="G17" s="7" t="s">
        <v>1551</v>
      </c>
      <c r="I17" s="7" t="s">
        <v>3572</v>
      </c>
      <c r="J17" s="7" t="s">
        <v>3573</v>
      </c>
      <c r="M17" s="223">
        <f t="shared" si="0"/>
        <v>15</v>
      </c>
      <c r="N17" s="225"/>
      <c r="O17" s="226" t="s">
        <v>3574</v>
      </c>
      <c r="P17" s="282" t="s">
        <v>99</v>
      </c>
      <c r="Q17" s="227" t="s">
        <v>3513</v>
      </c>
    </row>
    <row r="18" spans="7:17" x14ac:dyDescent="0.3">
      <c r="G18" s="7" t="s">
        <v>3028</v>
      </c>
      <c r="I18" s="7" t="s">
        <v>3575</v>
      </c>
      <c r="J18" s="7" t="s">
        <v>3576</v>
      </c>
      <c r="M18" s="223">
        <f t="shared" si="0"/>
        <v>16</v>
      </c>
      <c r="N18" s="226"/>
      <c r="O18" s="226" t="s">
        <v>3577</v>
      </c>
      <c r="P18" s="226" t="s">
        <v>3578</v>
      </c>
      <c r="Q18" s="227" t="s">
        <v>3513</v>
      </c>
    </row>
    <row r="19" spans="7:17" x14ac:dyDescent="0.3">
      <c r="G19" s="7" t="s">
        <v>1165</v>
      </c>
      <c r="I19" s="7" t="s">
        <v>3579</v>
      </c>
      <c r="J19" s="7" t="s">
        <v>3580</v>
      </c>
      <c r="M19" s="223">
        <f t="shared" si="0"/>
        <v>17</v>
      </c>
      <c r="N19" s="225"/>
      <c r="O19" s="226" t="s">
        <v>3581</v>
      </c>
      <c r="P19" s="226" t="s">
        <v>95</v>
      </c>
      <c r="Q19" s="227" t="s">
        <v>3513</v>
      </c>
    </row>
    <row r="20" spans="7:17" x14ac:dyDescent="0.3">
      <c r="G20" s="7" t="s">
        <v>146</v>
      </c>
      <c r="I20" s="7" t="s">
        <v>3582</v>
      </c>
      <c r="J20" s="7" t="s">
        <v>3583</v>
      </c>
      <c r="M20" s="223">
        <f t="shared" si="0"/>
        <v>18</v>
      </c>
      <c r="N20" s="226"/>
      <c r="O20" s="226" t="s">
        <v>3584</v>
      </c>
      <c r="P20" s="226" t="s">
        <v>3585</v>
      </c>
      <c r="Q20" s="227" t="s">
        <v>3513</v>
      </c>
    </row>
    <row r="21" spans="7:17" x14ac:dyDescent="0.3">
      <c r="G21" s="7" t="s">
        <v>479</v>
      </c>
      <c r="I21" s="7" t="s">
        <v>3586</v>
      </c>
      <c r="J21" s="7" t="s">
        <v>3587</v>
      </c>
      <c r="M21" s="223">
        <f t="shared" si="0"/>
        <v>19</v>
      </c>
      <c r="N21" s="225"/>
      <c r="O21" s="226" t="s">
        <v>3588</v>
      </c>
      <c r="P21" s="226" t="s">
        <v>3589</v>
      </c>
      <c r="Q21" s="227" t="s">
        <v>3513</v>
      </c>
    </row>
    <row r="22" spans="7:17" x14ac:dyDescent="0.3">
      <c r="G22" s="7" t="s">
        <v>47</v>
      </c>
      <c r="I22" s="7" t="s">
        <v>3590</v>
      </c>
      <c r="J22" s="7" t="s">
        <v>3591</v>
      </c>
      <c r="M22" s="223">
        <f t="shared" si="0"/>
        <v>20</v>
      </c>
      <c r="N22" s="226"/>
      <c r="O22" s="226" t="s">
        <v>3592</v>
      </c>
      <c r="P22" s="226" t="s">
        <v>3593</v>
      </c>
      <c r="Q22" s="227" t="s">
        <v>3513</v>
      </c>
    </row>
    <row r="23" spans="7:17" x14ac:dyDescent="0.3">
      <c r="G23" s="7" t="s">
        <v>250</v>
      </c>
      <c r="I23" s="20" t="s">
        <v>3500</v>
      </c>
      <c r="J23" s="7" t="s">
        <v>3594</v>
      </c>
      <c r="M23" s="223">
        <f t="shared" si="0"/>
        <v>21</v>
      </c>
      <c r="N23" s="225"/>
      <c r="O23" s="226" t="s">
        <v>3595</v>
      </c>
      <c r="P23" s="226" t="s">
        <v>57</v>
      </c>
      <c r="Q23" s="227" t="s">
        <v>3513</v>
      </c>
    </row>
    <row r="24" spans="7:17" x14ac:dyDescent="0.3">
      <c r="G24" s="7" t="s">
        <v>111</v>
      </c>
      <c r="I24" s="7" t="s">
        <v>3596</v>
      </c>
      <c r="J24" s="7" t="s">
        <v>3597</v>
      </c>
      <c r="M24" s="223">
        <f t="shared" si="0"/>
        <v>22</v>
      </c>
      <c r="N24" s="226"/>
      <c r="O24" s="226" t="s">
        <v>3598</v>
      </c>
      <c r="P24" s="226" t="s">
        <v>38</v>
      </c>
      <c r="Q24" s="227" t="s">
        <v>3513</v>
      </c>
    </row>
    <row r="25" spans="7:17" x14ac:dyDescent="0.3">
      <c r="G25" s="7" t="s">
        <v>30</v>
      </c>
      <c r="I25" s="30" t="s">
        <v>3599</v>
      </c>
      <c r="M25" s="223">
        <f t="shared" si="0"/>
        <v>23</v>
      </c>
      <c r="N25" s="225"/>
      <c r="O25" s="226" t="s">
        <v>3600</v>
      </c>
      <c r="P25" s="282" t="s">
        <v>53</v>
      </c>
      <c r="Q25" s="227" t="s">
        <v>3513</v>
      </c>
    </row>
    <row r="26" spans="7:17" x14ac:dyDescent="0.3">
      <c r="G26" s="7" t="s">
        <v>853</v>
      </c>
      <c r="I26" s="30" t="s">
        <v>3601</v>
      </c>
      <c r="M26" s="223">
        <f t="shared" si="0"/>
        <v>24</v>
      </c>
      <c r="N26" s="226"/>
      <c r="O26" s="226" t="s">
        <v>3602</v>
      </c>
      <c r="P26" s="226" t="s">
        <v>73</v>
      </c>
      <c r="Q26" s="227" t="s">
        <v>3513</v>
      </c>
    </row>
    <row r="27" spans="7:17" x14ac:dyDescent="0.3">
      <c r="G27" s="7" t="s">
        <v>76</v>
      </c>
      <c r="I27" s="30" t="s">
        <v>3603</v>
      </c>
      <c r="M27" s="223">
        <f t="shared" si="0"/>
        <v>25</v>
      </c>
      <c r="N27" s="225"/>
      <c r="O27" s="226" t="s">
        <v>3604</v>
      </c>
      <c r="P27" s="226" t="s">
        <v>31</v>
      </c>
      <c r="Q27" s="227" t="s">
        <v>3513</v>
      </c>
    </row>
    <row r="28" spans="7:17" x14ac:dyDescent="0.3">
      <c r="G28" s="7" t="s">
        <v>82</v>
      </c>
      <c r="I28" s="30" t="s">
        <v>3605</v>
      </c>
      <c r="M28" s="223">
        <f t="shared" si="0"/>
        <v>26</v>
      </c>
      <c r="N28" s="226"/>
      <c r="O28" s="226" t="s">
        <v>3606</v>
      </c>
      <c r="P28" s="282" t="s">
        <v>55</v>
      </c>
      <c r="Q28" s="227" t="s">
        <v>3513</v>
      </c>
    </row>
    <row r="29" spans="7:17" x14ac:dyDescent="0.3">
      <c r="M29" s="223">
        <f t="shared" si="0"/>
        <v>27</v>
      </c>
      <c r="N29" s="225"/>
      <c r="O29" s="226" t="s">
        <v>3607</v>
      </c>
      <c r="P29" s="282" t="s">
        <v>60</v>
      </c>
      <c r="Q29" s="227" t="s">
        <v>3513</v>
      </c>
    </row>
    <row r="30" spans="7:17" x14ac:dyDescent="0.3">
      <c r="M30" s="223">
        <f t="shared" si="0"/>
        <v>28</v>
      </c>
      <c r="N30" s="226"/>
      <c r="O30" s="226" t="s">
        <v>3608</v>
      </c>
      <c r="P30" s="226" t="s">
        <v>3609</v>
      </c>
      <c r="Q30" s="227" t="s">
        <v>3513</v>
      </c>
    </row>
    <row r="31" spans="7:17" x14ac:dyDescent="0.3">
      <c r="M31" s="223">
        <f t="shared" si="0"/>
        <v>29</v>
      </c>
      <c r="N31" s="225"/>
      <c r="O31" s="226" t="s">
        <v>3610</v>
      </c>
      <c r="P31" s="226" t="s">
        <v>3611</v>
      </c>
      <c r="Q31" s="227" t="s">
        <v>3513</v>
      </c>
    </row>
    <row r="32" spans="7:17" x14ac:dyDescent="0.3">
      <c r="M32" s="223">
        <f t="shared" si="0"/>
        <v>30</v>
      </c>
      <c r="N32" s="226"/>
      <c r="O32" s="226" t="s">
        <v>3612</v>
      </c>
      <c r="P32" s="226" t="s">
        <v>90</v>
      </c>
      <c r="Q32" s="227" t="s">
        <v>3513</v>
      </c>
    </row>
    <row r="33" spans="9:17" x14ac:dyDescent="0.3">
      <c r="M33" s="223">
        <f t="shared" si="0"/>
        <v>31</v>
      </c>
      <c r="N33" s="225"/>
      <c r="O33" s="226" t="s">
        <v>3613</v>
      </c>
      <c r="P33" s="226" t="s">
        <v>3614</v>
      </c>
      <c r="Q33" s="227" t="s">
        <v>3513</v>
      </c>
    </row>
    <row r="34" spans="9:17" x14ac:dyDescent="0.3">
      <c r="M34" s="223">
        <f t="shared" si="0"/>
        <v>32</v>
      </c>
      <c r="N34" s="226" t="s">
        <v>3615</v>
      </c>
      <c r="O34" s="226" t="s">
        <v>3616</v>
      </c>
      <c r="P34" s="226" t="s">
        <v>54</v>
      </c>
      <c r="Q34" s="227" t="s">
        <v>3513</v>
      </c>
    </row>
    <row r="35" spans="9:17" x14ac:dyDescent="0.3">
      <c r="M35" s="223">
        <f t="shared" si="0"/>
        <v>33</v>
      </c>
      <c r="N35" s="225" t="s">
        <v>3617</v>
      </c>
      <c r="O35" s="226" t="s">
        <v>3618</v>
      </c>
      <c r="P35" s="226" t="s">
        <v>3619</v>
      </c>
      <c r="Q35" s="227" t="s">
        <v>3513</v>
      </c>
    </row>
    <row r="36" spans="9:17" x14ac:dyDescent="0.3">
      <c r="M36" s="223">
        <f t="shared" si="0"/>
        <v>34</v>
      </c>
      <c r="N36" s="226"/>
      <c r="O36" s="226" t="s">
        <v>3620</v>
      </c>
      <c r="P36" s="226" t="s">
        <v>110</v>
      </c>
      <c r="Q36" s="227" t="s">
        <v>3513</v>
      </c>
    </row>
    <row r="37" spans="9:17" x14ac:dyDescent="0.3">
      <c r="I37" t="s">
        <v>3621</v>
      </c>
      <c r="M37" s="223">
        <f t="shared" si="0"/>
        <v>35</v>
      </c>
      <c r="N37" s="225"/>
      <c r="O37" s="226" t="s">
        <v>3622</v>
      </c>
      <c r="P37" s="226" t="s">
        <v>100</v>
      </c>
      <c r="Q37" s="227" t="s">
        <v>3513</v>
      </c>
    </row>
    <row r="38" spans="9:17" x14ac:dyDescent="0.3">
      <c r="M38" s="223">
        <f t="shared" si="0"/>
        <v>36</v>
      </c>
      <c r="N38" s="226"/>
      <c r="O38" s="226" t="s">
        <v>3623</v>
      </c>
      <c r="P38" s="226" t="s">
        <v>101</v>
      </c>
      <c r="Q38" s="227" t="s">
        <v>3513</v>
      </c>
    </row>
    <row r="39" spans="9:17" x14ac:dyDescent="0.3">
      <c r="M39" s="223">
        <f t="shared" si="0"/>
        <v>37</v>
      </c>
      <c r="N39" s="225"/>
      <c r="O39" s="226" t="s">
        <v>3624</v>
      </c>
      <c r="P39" s="226" t="s">
        <v>3625</v>
      </c>
      <c r="Q39" s="227" t="s">
        <v>3513</v>
      </c>
    </row>
    <row r="40" spans="9:17" x14ac:dyDescent="0.3">
      <c r="M40" s="223">
        <f t="shared" si="0"/>
        <v>38</v>
      </c>
      <c r="N40" s="226" t="s">
        <v>3626</v>
      </c>
      <c r="O40" s="226" t="s">
        <v>3627</v>
      </c>
      <c r="P40" s="226" t="s">
        <v>68</v>
      </c>
      <c r="Q40" s="227" t="s">
        <v>3513</v>
      </c>
    </row>
    <row r="41" spans="9:17" x14ac:dyDescent="0.3">
      <c r="M41" s="223">
        <f t="shared" si="0"/>
        <v>39</v>
      </c>
      <c r="N41" s="225" t="s">
        <v>3628</v>
      </c>
      <c r="O41" s="226" t="s">
        <v>3629</v>
      </c>
      <c r="P41" s="226" t="s">
        <v>98</v>
      </c>
      <c r="Q41" s="227" t="s">
        <v>3513</v>
      </c>
    </row>
    <row r="42" spans="9:17" x14ac:dyDescent="0.3">
      <c r="M42" s="223">
        <f t="shared" si="0"/>
        <v>40</v>
      </c>
      <c r="N42" s="226" t="s">
        <v>3630</v>
      </c>
      <c r="O42" s="226" t="s">
        <v>3631</v>
      </c>
      <c r="P42" s="226" t="s">
        <v>3632</v>
      </c>
      <c r="Q42" s="227" t="s">
        <v>3513</v>
      </c>
    </row>
    <row r="43" spans="9:17" x14ac:dyDescent="0.3">
      <c r="M43" s="223">
        <f t="shared" si="0"/>
        <v>41</v>
      </c>
      <c r="N43" s="225" t="s">
        <v>3633</v>
      </c>
      <c r="O43" s="226" t="s">
        <v>3634</v>
      </c>
      <c r="P43" s="226" t="s">
        <v>3635</v>
      </c>
      <c r="Q43" s="227" t="s">
        <v>3513</v>
      </c>
    </row>
    <row r="44" spans="9:17" x14ac:dyDescent="0.3">
      <c r="M44" s="223">
        <f t="shared" si="0"/>
        <v>42</v>
      </c>
      <c r="N44" s="226"/>
      <c r="O44" s="226" t="s">
        <v>3636</v>
      </c>
      <c r="P44" s="226" t="s">
        <v>87</v>
      </c>
      <c r="Q44" s="227" t="s">
        <v>3513</v>
      </c>
    </row>
    <row r="45" spans="9:17" x14ac:dyDescent="0.3">
      <c r="M45" s="223">
        <f t="shared" si="0"/>
        <v>43</v>
      </c>
      <c r="N45" s="225"/>
      <c r="O45" s="226" t="s">
        <v>3637</v>
      </c>
      <c r="P45" s="226" t="s">
        <v>3638</v>
      </c>
      <c r="Q45" s="227" t="s">
        <v>3513</v>
      </c>
    </row>
    <row r="46" spans="9:17" x14ac:dyDescent="0.3">
      <c r="M46" s="223">
        <f t="shared" si="0"/>
        <v>44</v>
      </c>
      <c r="N46" s="226"/>
      <c r="O46" s="226" t="s">
        <v>3639</v>
      </c>
      <c r="P46" s="226" t="s">
        <v>3640</v>
      </c>
      <c r="Q46" s="227" t="s">
        <v>3513</v>
      </c>
    </row>
    <row r="47" spans="9:17" x14ac:dyDescent="0.3">
      <c r="M47" s="223">
        <f t="shared" si="0"/>
        <v>45</v>
      </c>
      <c r="N47" s="225"/>
      <c r="O47" s="226" t="s">
        <v>3641</v>
      </c>
      <c r="P47" s="226" t="s">
        <v>3642</v>
      </c>
      <c r="Q47" s="227" t="s">
        <v>3513</v>
      </c>
    </row>
    <row r="48" spans="9:17" x14ac:dyDescent="0.3">
      <c r="M48" s="223">
        <f t="shared" si="0"/>
        <v>46</v>
      </c>
      <c r="N48" s="226"/>
      <c r="O48" s="226" t="s">
        <v>3643</v>
      </c>
      <c r="P48" s="282" t="s">
        <v>3644</v>
      </c>
      <c r="Q48" s="227" t="s">
        <v>3513</v>
      </c>
    </row>
    <row r="49" spans="13:20" x14ac:dyDescent="0.3">
      <c r="M49" s="223">
        <f t="shared" si="0"/>
        <v>47</v>
      </c>
      <c r="N49" s="225"/>
      <c r="O49" s="226" t="s">
        <v>3645</v>
      </c>
      <c r="P49" s="226" t="s">
        <v>3646</v>
      </c>
      <c r="Q49" s="227" t="s">
        <v>3513</v>
      </c>
    </row>
    <row r="50" spans="13:20" x14ac:dyDescent="0.3">
      <c r="M50" s="223">
        <f t="shared" si="0"/>
        <v>48</v>
      </c>
      <c r="N50" s="226"/>
      <c r="O50" s="226" t="s">
        <v>3647</v>
      </c>
      <c r="P50" s="226" t="s">
        <v>3648</v>
      </c>
      <c r="Q50" s="227" t="s">
        <v>3513</v>
      </c>
    </row>
    <row r="51" spans="13:20" x14ac:dyDescent="0.3">
      <c r="M51" s="223">
        <f t="shared" si="0"/>
        <v>49</v>
      </c>
      <c r="N51" s="225"/>
      <c r="O51" s="226" t="s">
        <v>3649</v>
      </c>
      <c r="P51" s="226" t="s">
        <v>3650</v>
      </c>
      <c r="Q51" s="227" t="s">
        <v>3513</v>
      </c>
    </row>
    <row r="52" spans="13:20" x14ac:dyDescent="0.3">
      <c r="M52" s="223">
        <f t="shared" si="0"/>
        <v>50</v>
      </c>
      <c r="N52" s="226"/>
      <c r="O52" s="226" t="s">
        <v>3651</v>
      </c>
      <c r="P52" s="226" t="s">
        <v>3652</v>
      </c>
      <c r="Q52" s="227" t="s">
        <v>3513</v>
      </c>
    </row>
    <row r="53" spans="13:20" x14ac:dyDescent="0.3">
      <c r="M53" s="223">
        <f t="shared" si="0"/>
        <v>51</v>
      </c>
      <c r="N53" s="225"/>
      <c r="O53" s="226" t="s">
        <v>3653</v>
      </c>
      <c r="P53" s="226" t="s">
        <v>3654</v>
      </c>
      <c r="Q53" s="227" t="s">
        <v>3513</v>
      </c>
    </row>
    <row r="54" spans="13:20" x14ac:dyDescent="0.3">
      <c r="M54" s="223">
        <f t="shared" si="0"/>
        <v>52</v>
      </c>
      <c r="N54" s="226"/>
      <c r="O54" s="226" t="s">
        <v>3655</v>
      </c>
      <c r="P54" s="226" t="s">
        <v>65</v>
      </c>
      <c r="Q54" s="227" t="s">
        <v>3513</v>
      </c>
    </row>
    <row r="55" spans="13:20" x14ac:dyDescent="0.3">
      <c r="M55" s="223">
        <f t="shared" si="0"/>
        <v>53</v>
      </c>
      <c r="N55" s="225"/>
      <c r="O55" s="226" t="s">
        <v>3656</v>
      </c>
      <c r="P55" s="226" t="s">
        <v>96</v>
      </c>
      <c r="Q55" s="227" t="s">
        <v>3513</v>
      </c>
    </row>
    <row r="56" spans="13:20" x14ac:dyDescent="0.3">
      <c r="M56" s="223">
        <f t="shared" si="0"/>
        <v>54</v>
      </c>
      <c r="N56" s="226"/>
      <c r="O56" s="226" t="s">
        <v>3657</v>
      </c>
      <c r="P56" s="226" t="s">
        <v>103</v>
      </c>
      <c r="Q56" s="227" t="s">
        <v>3513</v>
      </c>
    </row>
    <row r="57" spans="13:20" x14ac:dyDescent="0.3">
      <c r="M57" s="223">
        <f t="shared" si="0"/>
        <v>55</v>
      </c>
      <c r="N57" s="225"/>
      <c r="O57" s="226" t="s">
        <v>3658</v>
      </c>
      <c r="P57" s="226" t="s">
        <v>94</v>
      </c>
      <c r="Q57" s="227" t="s">
        <v>3513</v>
      </c>
    </row>
    <row r="58" spans="13:20" x14ac:dyDescent="0.3">
      <c r="M58" s="223">
        <f t="shared" si="0"/>
        <v>56</v>
      </c>
      <c r="N58" s="226"/>
      <c r="O58" s="226" t="s">
        <v>3659</v>
      </c>
      <c r="P58" s="226" t="s">
        <v>3660</v>
      </c>
      <c r="Q58" s="227" t="s">
        <v>3513</v>
      </c>
    </row>
    <row r="59" spans="13:20" x14ac:dyDescent="0.3">
      <c r="M59" s="223">
        <f t="shared" si="0"/>
        <v>57</v>
      </c>
      <c r="N59" s="226"/>
      <c r="O59" s="228" t="s">
        <v>3661</v>
      </c>
      <c r="P59" s="228" t="s">
        <v>74</v>
      </c>
      <c r="Q59" s="227" t="s">
        <v>3513</v>
      </c>
      <c r="R59" t="s">
        <v>3662</v>
      </c>
      <c r="T59" s="235" t="s">
        <v>3663</v>
      </c>
    </row>
    <row r="60" spans="13:20" x14ac:dyDescent="0.3">
      <c r="M60" s="223">
        <f t="shared" si="0"/>
        <v>58</v>
      </c>
      <c r="N60" s="226"/>
      <c r="O60" s="228" t="s">
        <v>3664</v>
      </c>
      <c r="P60" s="228" t="s">
        <v>64</v>
      </c>
      <c r="Q60" s="227" t="s">
        <v>3513</v>
      </c>
      <c r="T60" s="255"/>
    </row>
    <row r="61" spans="13:20" x14ac:dyDescent="0.3">
      <c r="M61" s="223">
        <f t="shared" si="0"/>
        <v>59</v>
      </c>
      <c r="N61" s="225"/>
      <c r="O61" s="226" t="s">
        <v>3665</v>
      </c>
      <c r="P61" s="226" t="s">
        <v>3666</v>
      </c>
      <c r="Q61" s="227" t="s">
        <v>3667</v>
      </c>
      <c r="T61" t="s">
        <v>3668</v>
      </c>
    </row>
    <row r="62" spans="13:20" x14ac:dyDescent="0.3">
      <c r="M62" s="223">
        <f t="shared" si="0"/>
        <v>60</v>
      </c>
      <c r="N62" s="226"/>
      <c r="O62" s="226" t="s">
        <v>3669</v>
      </c>
      <c r="P62" s="226" t="s">
        <v>69</v>
      </c>
      <c r="Q62" s="227" t="s">
        <v>3667</v>
      </c>
    </row>
    <row r="63" spans="13:20" x14ac:dyDescent="0.3">
      <c r="M63" s="223">
        <f t="shared" si="0"/>
        <v>61</v>
      </c>
      <c r="N63" s="225"/>
      <c r="O63" s="256" t="s">
        <v>3670</v>
      </c>
      <c r="P63" s="256" t="s">
        <v>46</v>
      </c>
      <c r="Q63" s="257" t="s">
        <v>3667</v>
      </c>
      <c r="R63" s="258"/>
    </row>
    <row r="64" spans="13:20" x14ac:dyDescent="0.3">
      <c r="M64" s="223">
        <f t="shared" si="0"/>
        <v>62</v>
      </c>
      <c r="N64" s="228"/>
      <c r="O64" s="256" t="s">
        <v>3671</v>
      </c>
      <c r="P64" s="256" t="s">
        <v>63</v>
      </c>
      <c r="Q64" s="257" t="s">
        <v>3667</v>
      </c>
      <c r="R64" s="258"/>
    </row>
    <row r="65" spans="13:18" x14ac:dyDescent="0.3">
      <c r="M65" s="223">
        <f t="shared" si="0"/>
        <v>63</v>
      </c>
      <c r="N65" s="230"/>
      <c r="O65" s="256" t="s">
        <v>3672</v>
      </c>
      <c r="P65" s="256" t="s">
        <v>62</v>
      </c>
      <c r="Q65" s="257" t="s">
        <v>3667</v>
      </c>
      <c r="R65" s="258"/>
    </row>
    <row r="66" spans="13:18" x14ac:dyDescent="0.3">
      <c r="M66" s="223">
        <f t="shared" si="0"/>
        <v>64</v>
      </c>
      <c r="N66" s="226"/>
      <c r="O66" s="256" t="s">
        <v>3673</v>
      </c>
      <c r="P66" s="256" t="s">
        <v>3674</v>
      </c>
      <c r="Q66" s="257" t="s">
        <v>3667</v>
      </c>
      <c r="R66" s="258"/>
    </row>
    <row r="67" spans="13:18" x14ac:dyDescent="0.3">
      <c r="M67" s="223">
        <f t="shared" si="0"/>
        <v>65</v>
      </c>
      <c r="N67" s="225"/>
      <c r="O67" s="256" t="s">
        <v>3675</v>
      </c>
      <c r="P67" s="256" t="s">
        <v>3676</v>
      </c>
      <c r="Q67" s="257" t="s">
        <v>3667</v>
      </c>
      <c r="R67" s="258"/>
    </row>
    <row r="68" spans="13:18" x14ac:dyDescent="0.3">
      <c r="M68" s="223">
        <f t="shared" si="0"/>
        <v>66</v>
      </c>
      <c r="N68" s="228"/>
      <c r="O68" s="256" t="s">
        <v>3677</v>
      </c>
      <c r="P68" s="256" t="s">
        <v>79</v>
      </c>
      <c r="Q68" s="257" t="s">
        <v>3667</v>
      </c>
      <c r="R68" s="258"/>
    </row>
    <row r="69" spans="13:18" x14ac:dyDescent="0.3">
      <c r="M69" s="223">
        <f t="shared" si="0"/>
        <v>67</v>
      </c>
      <c r="N69" s="225"/>
      <c r="O69" s="256" t="s">
        <v>3678</v>
      </c>
      <c r="P69" s="256" t="s">
        <v>70</v>
      </c>
      <c r="Q69" s="257" t="s">
        <v>3667</v>
      </c>
      <c r="R69" s="258"/>
    </row>
    <row r="70" spans="13:18" x14ac:dyDescent="0.3">
      <c r="M70" s="223">
        <f t="shared" si="0"/>
        <v>68</v>
      </c>
      <c r="N70" s="226"/>
      <c r="O70" s="256" t="s">
        <v>3679</v>
      </c>
      <c r="P70" s="256" t="s">
        <v>89</v>
      </c>
      <c r="Q70" s="257" t="s">
        <v>3667</v>
      </c>
      <c r="R70" s="258"/>
    </row>
    <row r="71" spans="13:18" x14ac:dyDescent="0.3">
      <c r="M71" s="223">
        <f t="shared" ref="M71:M134" si="1">M70+1</f>
        <v>69</v>
      </c>
      <c r="N71" s="225"/>
      <c r="O71" s="226" t="s">
        <v>3680</v>
      </c>
      <c r="P71" s="226" t="s">
        <v>3681</v>
      </c>
      <c r="Q71" s="227" t="s">
        <v>3667</v>
      </c>
    </row>
    <row r="72" spans="13:18" x14ac:dyDescent="0.3">
      <c r="M72" s="223">
        <f t="shared" si="1"/>
        <v>70</v>
      </c>
      <c r="N72" s="226"/>
      <c r="O72" s="226" t="s">
        <v>3682</v>
      </c>
      <c r="P72" s="226" t="s">
        <v>3683</v>
      </c>
      <c r="Q72" s="227" t="s">
        <v>3667</v>
      </c>
    </row>
    <row r="73" spans="13:18" x14ac:dyDescent="0.3">
      <c r="M73" s="223">
        <f t="shared" si="1"/>
        <v>71</v>
      </c>
      <c r="N73" s="225"/>
      <c r="O73" s="226" t="s">
        <v>3684</v>
      </c>
      <c r="P73" s="226" t="s">
        <v>91</v>
      </c>
      <c r="Q73" s="227" t="s">
        <v>3667</v>
      </c>
    </row>
    <row r="74" spans="13:18" x14ac:dyDescent="0.3">
      <c r="M74" s="223">
        <f t="shared" si="1"/>
        <v>72</v>
      </c>
      <c r="N74" s="226"/>
      <c r="O74" s="226" t="s">
        <v>3685</v>
      </c>
      <c r="P74" s="226" t="s">
        <v>92</v>
      </c>
      <c r="Q74" s="227" t="s">
        <v>3667</v>
      </c>
    </row>
    <row r="75" spans="13:18" x14ac:dyDescent="0.3">
      <c r="M75" s="223">
        <f t="shared" si="1"/>
        <v>73</v>
      </c>
      <c r="N75" s="225"/>
      <c r="O75" s="226" t="s">
        <v>3686</v>
      </c>
      <c r="P75" s="226" t="s">
        <v>61</v>
      </c>
      <c r="Q75" s="227" t="s">
        <v>3667</v>
      </c>
    </row>
    <row r="76" spans="13:18" x14ac:dyDescent="0.3">
      <c r="M76" s="223">
        <f t="shared" si="1"/>
        <v>74</v>
      </c>
      <c r="N76" s="226"/>
      <c r="O76" s="226" t="s">
        <v>3687</v>
      </c>
      <c r="P76" s="282" t="s">
        <v>102</v>
      </c>
      <c r="Q76" s="227" t="s">
        <v>3667</v>
      </c>
    </row>
    <row r="77" spans="13:18" x14ac:dyDescent="0.3">
      <c r="M77" s="223">
        <f t="shared" si="1"/>
        <v>75</v>
      </c>
      <c r="N77" s="225"/>
      <c r="O77" s="226" t="s">
        <v>3688</v>
      </c>
      <c r="P77" s="226" t="s">
        <v>3689</v>
      </c>
      <c r="Q77" s="227" t="s">
        <v>3667</v>
      </c>
    </row>
    <row r="78" spans="13:18" x14ac:dyDescent="0.3">
      <c r="M78" s="223">
        <f t="shared" si="1"/>
        <v>76</v>
      </c>
      <c r="N78" s="226"/>
      <c r="O78" s="226" t="s">
        <v>3690</v>
      </c>
      <c r="P78" s="226" t="s">
        <v>3691</v>
      </c>
      <c r="Q78" s="227" t="s">
        <v>3667</v>
      </c>
    </row>
    <row r="79" spans="13:18" x14ac:dyDescent="0.3">
      <c r="M79" s="223">
        <f t="shared" si="1"/>
        <v>77</v>
      </c>
      <c r="N79" s="225"/>
      <c r="O79" s="226" t="s">
        <v>3692</v>
      </c>
      <c r="P79" s="226" t="s">
        <v>3693</v>
      </c>
      <c r="Q79" s="227" t="s">
        <v>3667</v>
      </c>
    </row>
    <row r="80" spans="13:18" x14ac:dyDescent="0.3">
      <c r="M80" s="223">
        <f t="shared" si="1"/>
        <v>78</v>
      </c>
      <c r="N80" s="226"/>
      <c r="O80" s="226" t="s">
        <v>3694</v>
      </c>
      <c r="P80" s="226" t="s">
        <v>3695</v>
      </c>
      <c r="Q80" s="227" t="s">
        <v>3667</v>
      </c>
    </row>
    <row r="81" spans="13:17" x14ac:dyDescent="0.3">
      <c r="M81" s="223">
        <f t="shared" si="1"/>
        <v>79</v>
      </c>
      <c r="N81" s="225"/>
      <c r="O81" s="226" t="s">
        <v>3696</v>
      </c>
      <c r="P81" s="226" t="s">
        <v>106</v>
      </c>
      <c r="Q81" s="227" t="s">
        <v>3667</v>
      </c>
    </row>
    <row r="82" spans="13:17" x14ac:dyDescent="0.3">
      <c r="M82" s="223">
        <f t="shared" si="1"/>
        <v>80</v>
      </c>
      <c r="N82" s="226"/>
      <c r="O82" s="226" t="s">
        <v>3697</v>
      </c>
      <c r="P82" s="226" t="s">
        <v>3698</v>
      </c>
      <c r="Q82" s="227" t="s">
        <v>3667</v>
      </c>
    </row>
    <row r="83" spans="13:17" x14ac:dyDescent="0.3">
      <c r="M83" s="223">
        <f t="shared" si="1"/>
        <v>81</v>
      </c>
      <c r="N83" s="225"/>
      <c r="O83" s="226" t="s">
        <v>3699</v>
      </c>
      <c r="P83" s="226" t="s">
        <v>3700</v>
      </c>
      <c r="Q83" s="227" t="s">
        <v>3667</v>
      </c>
    </row>
    <row r="84" spans="13:17" x14ac:dyDescent="0.3">
      <c r="M84" s="223">
        <f t="shared" si="1"/>
        <v>82</v>
      </c>
      <c r="N84" s="226"/>
      <c r="O84" s="226" t="s">
        <v>3701</v>
      </c>
      <c r="P84" s="226" t="s">
        <v>3702</v>
      </c>
      <c r="Q84" s="227" t="s">
        <v>3667</v>
      </c>
    </row>
    <row r="85" spans="13:17" x14ac:dyDescent="0.3">
      <c r="M85" s="223">
        <f t="shared" si="1"/>
        <v>83</v>
      </c>
      <c r="N85" s="225"/>
      <c r="O85" s="226" t="s">
        <v>3703</v>
      </c>
      <c r="P85" s="226" t="s">
        <v>3704</v>
      </c>
      <c r="Q85" s="227" t="s">
        <v>3667</v>
      </c>
    </row>
    <row r="86" spans="13:17" x14ac:dyDescent="0.3">
      <c r="M86" s="223">
        <f t="shared" si="1"/>
        <v>84</v>
      </c>
      <c r="N86" s="226"/>
      <c r="O86" s="226" t="s">
        <v>3705</v>
      </c>
      <c r="P86" s="226" t="s">
        <v>3706</v>
      </c>
      <c r="Q86" s="227" t="s">
        <v>3667</v>
      </c>
    </row>
    <row r="87" spans="13:17" x14ac:dyDescent="0.3">
      <c r="M87" s="223">
        <f t="shared" si="1"/>
        <v>85</v>
      </c>
      <c r="N87" s="225"/>
      <c r="O87" s="226" t="s">
        <v>3707</v>
      </c>
      <c r="P87" s="226" t="s">
        <v>29</v>
      </c>
      <c r="Q87" s="227" t="s">
        <v>3667</v>
      </c>
    </row>
    <row r="88" spans="13:17" x14ac:dyDescent="0.3">
      <c r="M88" s="223">
        <f t="shared" si="1"/>
        <v>86</v>
      </c>
      <c r="N88" s="226"/>
      <c r="O88" s="226" t="s">
        <v>3708</v>
      </c>
      <c r="P88" s="226" t="s">
        <v>3709</v>
      </c>
      <c r="Q88" s="227" t="s">
        <v>3667</v>
      </c>
    </row>
    <row r="89" spans="13:17" x14ac:dyDescent="0.3">
      <c r="M89" s="223">
        <f t="shared" si="1"/>
        <v>87</v>
      </c>
      <c r="N89" s="225"/>
      <c r="O89" s="226" t="s">
        <v>3710</v>
      </c>
      <c r="P89" s="226" t="s">
        <v>3711</v>
      </c>
      <c r="Q89" s="227" t="s">
        <v>3667</v>
      </c>
    </row>
    <row r="90" spans="13:17" x14ac:dyDescent="0.3">
      <c r="M90" s="223">
        <f t="shared" si="1"/>
        <v>88</v>
      </c>
      <c r="N90" s="226"/>
      <c r="O90" s="226" t="s">
        <v>3712</v>
      </c>
      <c r="P90" s="226" t="s">
        <v>3713</v>
      </c>
      <c r="Q90" s="227" t="s">
        <v>3667</v>
      </c>
    </row>
    <row r="91" spans="13:17" x14ac:dyDescent="0.3">
      <c r="M91" s="223">
        <f t="shared" si="1"/>
        <v>89</v>
      </c>
      <c r="N91" s="225"/>
      <c r="O91" s="226" t="s">
        <v>3714</v>
      </c>
      <c r="P91" s="226" t="s">
        <v>3715</v>
      </c>
      <c r="Q91" s="227" t="s">
        <v>3667</v>
      </c>
    </row>
    <row r="92" spans="13:17" x14ac:dyDescent="0.3">
      <c r="M92" s="223">
        <f t="shared" si="1"/>
        <v>90</v>
      </c>
      <c r="N92" s="226"/>
      <c r="O92" s="226" t="s">
        <v>3716</v>
      </c>
      <c r="P92" s="226" t="s">
        <v>3717</v>
      </c>
      <c r="Q92" s="227" t="s">
        <v>3667</v>
      </c>
    </row>
    <row r="93" spans="13:17" x14ac:dyDescent="0.3">
      <c r="M93" s="223">
        <f t="shared" si="1"/>
        <v>91</v>
      </c>
      <c r="N93" s="225"/>
      <c r="O93" s="226" t="s">
        <v>3718</v>
      </c>
      <c r="P93" s="226" t="s">
        <v>3719</v>
      </c>
      <c r="Q93" s="227" t="s">
        <v>3667</v>
      </c>
    </row>
    <row r="94" spans="13:17" x14ac:dyDescent="0.3">
      <c r="M94" s="223">
        <f t="shared" si="1"/>
        <v>92</v>
      </c>
      <c r="N94" s="226"/>
      <c r="O94" s="226" t="s">
        <v>3720</v>
      </c>
      <c r="P94" s="282" t="s">
        <v>49</v>
      </c>
      <c r="Q94" s="227" t="s">
        <v>3667</v>
      </c>
    </row>
    <row r="95" spans="13:17" x14ac:dyDescent="0.3">
      <c r="M95" s="223">
        <f t="shared" si="1"/>
        <v>93</v>
      </c>
      <c r="N95" s="225"/>
      <c r="O95" s="226" t="s">
        <v>3721</v>
      </c>
      <c r="P95" s="226" t="s">
        <v>3722</v>
      </c>
      <c r="Q95" s="227" t="s">
        <v>3667</v>
      </c>
    </row>
    <row r="96" spans="13:17" x14ac:dyDescent="0.3">
      <c r="M96" s="223">
        <f t="shared" si="1"/>
        <v>94</v>
      </c>
      <c r="N96" s="226"/>
      <c r="O96" s="226" t="s">
        <v>3723</v>
      </c>
      <c r="P96" s="226" t="s">
        <v>3724</v>
      </c>
      <c r="Q96" s="227" t="s">
        <v>3667</v>
      </c>
    </row>
    <row r="97" spans="13:17" x14ac:dyDescent="0.3">
      <c r="M97" s="223">
        <f t="shared" si="1"/>
        <v>95</v>
      </c>
      <c r="N97" s="225"/>
      <c r="O97" s="226" t="s">
        <v>3725</v>
      </c>
      <c r="P97" s="226" t="s">
        <v>3726</v>
      </c>
      <c r="Q97" s="227" t="s">
        <v>3667</v>
      </c>
    </row>
    <row r="98" spans="13:17" x14ac:dyDescent="0.3">
      <c r="M98" s="223">
        <f t="shared" si="1"/>
        <v>96</v>
      </c>
      <c r="N98" s="226"/>
      <c r="O98" s="226" t="s">
        <v>3727</v>
      </c>
      <c r="P98" s="226" t="s">
        <v>3728</v>
      </c>
      <c r="Q98" s="227" t="s">
        <v>3667</v>
      </c>
    </row>
    <row r="99" spans="13:17" x14ac:dyDescent="0.3">
      <c r="M99" s="223">
        <f t="shared" si="1"/>
        <v>97</v>
      </c>
      <c r="N99" s="225"/>
      <c r="O99" s="226" t="s">
        <v>3729</v>
      </c>
      <c r="P99" s="226" t="s">
        <v>3730</v>
      </c>
      <c r="Q99" s="227" t="s">
        <v>3667</v>
      </c>
    </row>
    <row r="100" spans="13:17" x14ac:dyDescent="0.3">
      <c r="M100" s="223">
        <f t="shared" si="1"/>
        <v>98</v>
      </c>
      <c r="N100" s="226"/>
      <c r="O100" s="226" t="s">
        <v>3731</v>
      </c>
      <c r="P100" s="226" t="s">
        <v>3732</v>
      </c>
      <c r="Q100" s="227" t="s">
        <v>3667</v>
      </c>
    </row>
    <row r="101" spans="13:17" x14ac:dyDescent="0.3">
      <c r="M101" s="223">
        <f t="shared" si="1"/>
        <v>99</v>
      </c>
      <c r="N101" s="225"/>
      <c r="O101" s="226" t="s">
        <v>3733</v>
      </c>
      <c r="P101" s="226" t="s">
        <v>3734</v>
      </c>
      <c r="Q101" s="227" t="s">
        <v>3667</v>
      </c>
    </row>
    <row r="102" spans="13:17" x14ac:dyDescent="0.3">
      <c r="M102" s="223">
        <f t="shared" si="1"/>
        <v>100</v>
      </c>
      <c r="N102" s="226"/>
      <c r="O102" s="226" t="s">
        <v>3735</v>
      </c>
      <c r="P102" s="226" t="s">
        <v>3736</v>
      </c>
      <c r="Q102" s="227" t="s">
        <v>3667</v>
      </c>
    </row>
    <row r="103" spans="13:17" x14ac:dyDescent="0.3">
      <c r="M103" s="223">
        <f t="shared" si="1"/>
        <v>101</v>
      </c>
      <c r="N103" s="225"/>
      <c r="O103" s="226" t="s">
        <v>3737</v>
      </c>
      <c r="P103" s="226" t="s">
        <v>3738</v>
      </c>
      <c r="Q103" s="227" t="s">
        <v>3667</v>
      </c>
    </row>
    <row r="104" spans="13:17" x14ac:dyDescent="0.3">
      <c r="M104" s="223">
        <f t="shared" si="1"/>
        <v>102</v>
      </c>
      <c r="N104" s="256"/>
      <c r="O104" s="256" t="s">
        <v>3739</v>
      </c>
      <c r="P104" s="256" t="s">
        <v>3740</v>
      </c>
      <c r="Q104" s="257" t="s">
        <v>3667</v>
      </c>
    </row>
    <row r="105" spans="13:17" x14ac:dyDescent="0.3">
      <c r="M105" s="223">
        <f t="shared" si="1"/>
        <v>103</v>
      </c>
      <c r="N105" s="259"/>
      <c r="O105" s="256" t="s">
        <v>3741</v>
      </c>
      <c r="P105" s="256" t="s">
        <v>3742</v>
      </c>
      <c r="Q105" s="257" t="s">
        <v>3667</v>
      </c>
    </row>
    <row r="106" spans="13:17" x14ac:dyDescent="0.3">
      <c r="M106" s="223">
        <f t="shared" si="1"/>
        <v>104</v>
      </c>
      <c r="N106" s="256"/>
      <c r="O106" s="256" t="s">
        <v>3743</v>
      </c>
      <c r="P106" s="256" t="s">
        <v>3744</v>
      </c>
      <c r="Q106" s="257" t="s">
        <v>3667</v>
      </c>
    </row>
    <row r="107" spans="13:17" x14ac:dyDescent="0.3">
      <c r="M107" s="223">
        <f t="shared" si="1"/>
        <v>105</v>
      </c>
      <c r="N107" s="259"/>
      <c r="O107" s="256" t="s">
        <v>3745</v>
      </c>
      <c r="P107" s="256" t="s">
        <v>3746</v>
      </c>
      <c r="Q107" s="257" t="s">
        <v>3667</v>
      </c>
    </row>
    <row r="108" spans="13:17" x14ac:dyDescent="0.3">
      <c r="M108" s="223">
        <f t="shared" si="1"/>
        <v>106</v>
      </c>
      <c r="N108" s="256"/>
      <c r="O108" s="256" t="s">
        <v>3747</v>
      </c>
      <c r="P108" s="256" t="s">
        <v>3748</v>
      </c>
      <c r="Q108" s="257" t="s">
        <v>3667</v>
      </c>
    </row>
    <row r="109" spans="13:17" x14ac:dyDescent="0.3">
      <c r="M109" s="223">
        <f t="shared" si="1"/>
        <v>107</v>
      </c>
      <c r="N109" s="259"/>
      <c r="O109" s="256" t="s">
        <v>3749</v>
      </c>
      <c r="P109" s="256" t="s">
        <v>3750</v>
      </c>
      <c r="Q109" s="257" t="s">
        <v>3667</v>
      </c>
    </row>
    <row r="110" spans="13:17" x14ac:dyDescent="0.3">
      <c r="M110" s="223">
        <f t="shared" si="1"/>
        <v>108</v>
      </c>
      <c r="N110" s="256"/>
      <c r="O110" s="256" t="s">
        <v>3751</v>
      </c>
      <c r="P110" s="256" t="s">
        <v>3752</v>
      </c>
      <c r="Q110" s="257" t="s">
        <v>3667</v>
      </c>
    </row>
    <row r="111" spans="13:17" x14ac:dyDescent="0.3">
      <c r="M111" s="223">
        <f t="shared" si="1"/>
        <v>109</v>
      </c>
      <c r="N111" s="259"/>
      <c r="O111" s="256" t="s">
        <v>3753</v>
      </c>
      <c r="P111" s="256" t="s">
        <v>3754</v>
      </c>
      <c r="Q111" s="257" t="s">
        <v>3667</v>
      </c>
    </row>
    <row r="112" spans="13:17" x14ac:dyDescent="0.3">
      <c r="M112" s="223">
        <f t="shared" si="1"/>
        <v>110</v>
      </c>
      <c r="N112" s="256"/>
      <c r="O112" s="256" t="s">
        <v>3755</v>
      </c>
      <c r="P112" s="256" t="s">
        <v>3756</v>
      </c>
      <c r="Q112" s="257" t="s">
        <v>3667</v>
      </c>
    </row>
    <row r="113" spans="13:17" x14ac:dyDescent="0.3">
      <c r="M113" s="223">
        <f t="shared" si="1"/>
        <v>111</v>
      </c>
      <c r="N113" s="259"/>
      <c r="O113" s="256" t="s">
        <v>3757</v>
      </c>
      <c r="P113" s="256" t="s">
        <v>3758</v>
      </c>
      <c r="Q113" s="257" t="s">
        <v>3667</v>
      </c>
    </row>
    <row r="114" spans="13:17" x14ac:dyDescent="0.3">
      <c r="M114" s="223">
        <f t="shared" si="1"/>
        <v>112</v>
      </c>
      <c r="N114" s="256"/>
      <c r="O114" s="256" t="s">
        <v>3759</v>
      </c>
      <c r="P114" s="256" t="s">
        <v>3760</v>
      </c>
      <c r="Q114" s="257" t="s">
        <v>3667</v>
      </c>
    </row>
    <row r="115" spans="13:17" x14ac:dyDescent="0.3">
      <c r="M115" s="223">
        <f t="shared" si="1"/>
        <v>113</v>
      </c>
      <c r="N115" s="259"/>
      <c r="O115" s="256" t="s">
        <v>3761</v>
      </c>
      <c r="P115" s="256" t="s">
        <v>3762</v>
      </c>
      <c r="Q115" s="257" t="s">
        <v>3667</v>
      </c>
    </row>
    <row r="116" spans="13:17" x14ac:dyDescent="0.3">
      <c r="M116" s="223">
        <f t="shared" si="1"/>
        <v>114</v>
      </c>
      <c r="N116" s="256"/>
      <c r="O116" s="256" t="s">
        <v>3763</v>
      </c>
      <c r="P116" s="256" t="s">
        <v>3764</v>
      </c>
      <c r="Q116" s="257" t="s">
        <v>3667</v>
      </c>
    </row>
    <row r="117" spans="13:17" x14ac:dyDescent="0.3">
      <c r="M117" s="223">
        <f t="shared" si="1"/>
        <v>115</v>
      </c>
      <c r="N117" s="259"/>
      <c r="O117" s="256" t="s">
        <v>3765</v>
      </c>
      <c r="P117" s="256" t="s">
        <v>3766</v>
      </c>
      <c r="Q117" s="257" t="s">
        <v>3667</v>
      </c>
    </row>
    <row r="118" spans="13:17" x14ac:dyDescent="0.3">
      <c r="M118" s="223">
        <f t="shared" si="1"/>
        <v>116</v>
      </c>
      <c r="N118" s="256"/>
      <c r="O118" s="256" t="s">
        <v>3767</v>
      </c>
      <c r="P118" s="256" t="s">
        <v>3768</v>
      </c>
      <c r="Q118" s="257" t="s">
        <v>3667</v>
      </c>
    </row>
    <row r="119" spans="13:17" x14ac:dyDescent="0.3">
      <c r="M119" s="223">
        <f t="shared" si="1"/>
        <v>117</v>
      </c>
      <c r="N119" s="259"/>
      <c r="O119" s="256" t="s">
        <v>3769</v>
      </c>
      <c r="P119" s="256" t="s">
        <v>3770</v>
      </c>
      <c r="Q119" s="257" t="s">
        <v>3667</v>
      </c>
    </row>
    <row r="120" spans="13:17" x14ac:dyDescent="0.3">
      <c r="M120" s="223">
        <f t="shared" si="1"/>
        <v>118</v>
      </c>
      <c r="N120" s="256"/>
      <c r="O120" s="256" t="s">
        <v>3771</v>
      </c>
      <c r="P120" s="256" t="s">
        <v>59</v>
      </c>
      <c r="Q120" s="257" t="s">
        <v>3667</v>
      </c>
    </row>
    <row r="121" spans="13:17" x14ac:dyDescent="0.3">
      <c r="M121" s="223">
        <f t="shared" si="1"/>
        <v>119</v>
      </c>
      <c r="N121" s="259"/>
      <c r="O121" s="256" t="s">
        <v>3772</v>
      </c>
      <c r="P121" s="256" t="s">
        <v>3773</v>
      </c>
      <c r="Q121" s="257" t="s">
        <v>3667</v>
      </c>
    </row>
    <row r="122" spans="13:17" x14ac:dyDescent="0.3">
      <c r="M122" s="223">
        <f t="shared" si="1"/>
        <v>120</v>
      </c>
      <c r="N122" s="256"/>
      <c r="O122" s="256" t="s">
        <v>3774</v>
      </c>
      <c r="P122" s="256" t="s">
        <v>3775</v>
      </c>
      <c r="Q122" s="257" t="s">
        <v>3667</v>
      </c>
    </row>
    <row r="123" spans="13:17" x14ac:dyDescent="0.3">
      <c r="M123" s="223">
        <f t="shared" si="1"/>
        <v>121</v>
      </c>
      <c r="N123" s="259"/>
      <c r="O123" s="256" t="s">
        <v>3776</v>
      </c>
      <c r="P123" s="256" t="s">
        <v>3777</v>
      </c>
      <c r="Q123" s="257" t="s">
        <v>3667</v>
      </c>
    </row>
    <row r="124" spans="13:17" x14ac:dyDescent="0.3">
      <c r="M124" s="223">
        <f t="shared" si="1"/>
        <v>122</v>
      </c>
      <c r="N124" s="256"/>
      <c r="O124" s="256" t="s">
        <v>3778</v>
      </c>
      <c r="P124" s="256" t="s">
        <v>3779</v>
      </c>
      <c r="Q124" s="257" t="s">
        <v>3667</v>
      </c>
    </row>
    <row r="125" spans="13:17" x14ac:dyDescent="0.3">
      <c r="M125" s="223">
        <f t="shared" si="1"/>
        <v>123</v>
      </c>
      <c r="N125" s="259"/>
      <c r="O125" s="256" t="s">
        <v>3780</v>
      </c>
      <c r="P125" s="256" t="s">
        <v>3781</v>
      </c>
      <c r="Q125" s="257" t="s">
        <v>3667</v>
      </c>
    </row>
    <row r="126" spans="13:17" x14ac:dyDescent="0.3">
      <c r="M126" s="223">
        <f t="shared" si="1"/>
        <v>124</v>
      </c>
      <c r="N126" s="256"/>
      <c r="O126" s="256" t="s">
        <v>3782</v>
      </c>
      <c r="P126" s="256" t="s">
        <v>84</v>
      </c>
      <c r="Q126" s="257" t="s">
        <v>3667</v>
      </c>
    </row>
    <row r="127" spans="13:17" x14ac:dyDescent="0.3">
      <c r="M127" s="223">
        <f t="shared" si="1"/>
        <v>125</v>
      </c>
      <c r="N127" s="259"/>
      <c r="O127" s="256" t="s">
        <v>3783</v>
      </c>
      <c r="P127" s="256" t="s">
        <v>3784</v>
      </c>
      <c r="Q127" s="257" t="s">
        <v>3667</v>
      </c>
    </row>
    <row r="128" spans="13:17" x14ac:dyDescent="0.3">
      <c r="M128" s="223">
        <f t="shared" si="1"/>
        <v>126</v>
      </c>
      <c r="N128" s="256"/>
      <c r="O128" s="256" t="s">
        <v>3785</v>
      </c>
      <c r="P128" s="256" t="s">
        <v>3786</v>
      </c>
      <c r="Q128" s="257" t="s">
        <v>3667</v>
      </c>
    </row>
    <row r="129" spans="13:17" x14ac:dyDescent="0.3">
      <c r="M129" s="223">
        <f t="shared" si="1"/>
        <v>127</v>
      </c>
      <c r="N129" s="259"/>
      <c r="O129" s="256" t="s">
        <v>3787</v>
      </c>
      <c r="P129" s="256" t="s">
        <v>3788</v>
      </c>
      <c r="Q129" s="257" t="s">
        <v>3667</v>
      </c>
    </row>
    <row r="130" spans="13:17" x14ac:dyDescent="0.3">
      <c r="M130" s="223">
        <f t="shared" si="1"/>
        <v>128</v>
      </c>
      <c r="N130" s="256"/>
      <c r="O130" s="256" t="s">
        <v>3789</v>
      </c>
      <c r="P130" s="256" t="s">
        <v>3790</v>
      </c>
      <c r="Q130" s="257" t="s">
        <v>3667</v>
      </c>
    </row>
    <row r="131" spans="13:17" x14ac:dyDescent="0.3">
      <c r="M131" s="223">
        <f t="shared" si="1"/>
        <v>129</v>
      </c>
      <c r="N131" s="259"/>
      <c r="O131" s="256" t="s">
        <v>3791</v>
      </c>
      <c r="P131" s="256" t="s">
        <v>3792</v>
      </c>
      <c r="Q131" s="257" t="s">
        <v>3667</v>
      </c>
    </row>
    <row r="132" spans="13:17" x14ac:dyDescent="0.3">
      <c r="M132" s="223">
        <f t="shared" si="1"/>
        <v>130</v>
      </c>
      <c r="N132" s="256"/>
      <c r="O132" s="256" t="s">
        <v>3793</v>
      </c>
      <c r="P132" s="256" t="s">
        <v>3794</v>
      </c>
      <c r="Q132" s="257" t="s">
        <v>3667</v>
      </c>
    </row>
    <row r="133" spans="13:17" x14ac:dyDescent="0.3">
      <c r="M133" s="223">
        <f t="shared" si="1"/>
        <v>131</v>
      </c>
      <c r="N133" s="259"/>
      <c r="O133" s="256" t="s">
        <v>3795</v>
      </c>
      <c r="P133" s="256" t="s">
        <v>3796</v>
      </c>
      <c r="Q133" s="257" t="s">
        <v>3667</v>
      </c>
    </row>
    <row r="134" spans="13:17" x14ac:dyDescent="0.3">
      <c r="M134" s="223">
        <f t="shared" si="1"/>
        <v>132</v>
      </c>
      <c r="N134" s="256"/>
      <c r="O134" s="256" t="s">
        <v>3797</v>
      </c>
      <c r="P134" s="256" t="s">
        <v>3798</v>
      </c>
      <c r="Q134" s="257" t="s">
        <v>3667</v>
      </c>
    </row>
    <row r="135" spans="13:17" x14ac:dyDescent="0.3">
      <c r="M135" s="223">
        <f t="shared" ref="M135:M198" si="2">M134+1</f>
        <v>133</v>
      </c>
      <c r="N135" s="259"/>
      <c r="O135" s="256" t="s">
        <v>3799</v>
      </c>
      <c r="P135" s="256" t="s">
        <v>3800</v>
      </c>
      <c r="Q135" s="257" t="s">
        <v>3667</v>
      </c>
    </row>
    <row r="136" spans="13:17" x14ac:dyDescent="0.3">
      <c r="M136" s="223">
        <f t="shared" si="2"/>
        <v>134</v>
      </c>
      <c r="N136" s="256"/>
      <c r="O136" s="256" t="s">
        <v>3801</v>
      </c>
      <c r="P136" s="256" t="s">
        <v>3802</v>
      </c>
      <c r="Q136" s="257" t="s">
        <v>3667</v>
      </c>
    </row>
    <row r="137" spans="13:17" x14ac:dyDescent="0.3">
      <c r="M137" s="223">
        <f t="shared" si="2"/>
        <v>135</v>
      </c>
      <c r="N137" s="259"/>
      <c r="O137" s="256" t="s">
        <v>3803</v>
      </c>
      <c r="P137" s="256" t="s">
        <v>3804</v>
      </c>
      <c r="Q137" s="257" t="s">
        <v>3667</v>
      </c>
    </row>
    <row r="138" spans="13:17" x14ac:dyDescent="0.3">
      <c r="M138" s="223">
        <f t="shared" si="2"/>
        <v>136</v>
      </c>
      <c r="N138" s="256"/>
      <c r="O138" s="256" t="s">
        <v>3805</v>
      </c>
      <c r="P138" s="256" t="s">
        <v>3806</v>
      </c>
      <c r="Q138" s="257" t="s">
        <v>3667</v>
      </c>
    </row>
    <row r="139" spans="13:17" x14ac:dyDescent="0.3">
      <c r="M139" s="223">
        <f t="shared" si="2"/>
        <v>137</v>
      </c>
      <c r="N139" s="259"/>
      <c r="O139" s="256" t="s">
        <v>3807</v>
      </c>
      <c r="P139" s="256" t="s">
        <v>3808</v>
      </c>
      <c r="Q139" s="257" t="s">
        <v>3667</v>
      </c>
    </row>
    <row r="140" spans="13:17" x14ac:dyDescent="0.3">
      <c r="M140" s="223">
        <f t="shared" si="2"/>
        <v>138</v>
      </c>
      <c r="N140" s="256"/>
      <c r="O140" s="256" t="s">
        <v>3809</v>
      </c>
      <c r="P140" s="256" t="s">
        <v>3808</v>
      </c>
      <c r="Q140" s="257" t="s">
        <v>3667</v>
      </c>
    </row>
    <row r="141" spans="13:17" x14ac:dyDescent="0.3">
      <c r="M141" s="223">
        <f t="shared" si="2"/>
        <v>139</v>
      </c>
      <c r="N141" s="259"/>
      <c r="O141" s="256" t="s">
        <v>3810</v>
      </c>
      <c r="P141" s="256" t="s">
        <v>3811</v>
      </c>
      <c r="Q141" s="257" t="s">
        <v>3667</v>
      </c>
    </row>
    <row r="142" spans="13:17" x14ac:dyDescent="0.3">
      <c r="M142" s="223">
        <f t="shared" si="2"/>
        <v>140</v>
      </c>
      <c r="N142" s="256"/>
      <c r="O142" s="256" t="s">
        <v>3812</v>
      </c>
      <c r="P142" s="256" t="s">
        <v>3813</v>
      </c>
      <c r="Q142" s="257" t="s">
        <v>3667</v>
      </c>
    </row>
    <row r="143" spans="13:17" x14ac:dyDescent="0.3">
      <c r="M143" s="223">
        <f t="shared" si="2"/>
        <v>141</v>
      </c>
      <c r="N143" s="259"/>
      <c r="O143" s="256" t="s">
        <v>3814</v>
      </c>
      <c r="P143" s="256" t="s">
        <v>3370</v>
      </c>
      <c r="Q143" s="257" t="s">
        <v>3667</v>
      </c>
    </row>
    <row r="144" spans="13:17" x14ac:dyDescent="0.3">
      <c r="M144" s="223">
        <f t="shared" si="2"/>
        <v>142</v>
      </c>
      <c r="N144" s="256"/>
      <c r="O144" s="256" t="s">
        <v>3815</v>
      </c>
      <c r="P144" s="256" t="s">
        <v>3816</v>
      </c>
      <c r="Q144" s="257" t="s">
        <v>3667</v>
      </c>
    </row>
    <row r="145" spans="13:17" x14ac:dyDescent="0.3">
      <c r="M145" s="223">
        <f t="shared" si="2"/>
        <v>143</v>
      </c>
      <c r="N145" s="259"/>
      <c r="O145" s="256" t="s">
        <v>3817</v>
      </c>
      <c r="P145" s="256" t="s">
        <v>3818</v>
      </c>
      <c r="Q145" s="257" t="s">
        <v>3667</v>
      </c>
    </row>
    <row r="146" spans="13:17" x14ac:dyDescent="0.3">
      <c r="M146" s="223">
        <f t="shared" si="2"/>
        <v>144</v>
      </c>
      <c r="N146" s="256"/>
      <c r="O146" s="256" t="s">
        <v>3819</v>
      </c>
      <c r="P146" s="256" t="s">
        <v>3820</v>
      </c>
      <c r="Q146" s="257" t="s">
        <v>3667</v>
      </c>
    </row>
    <row r="147" spans="13:17" x14ac:dyDescent="0.3">
      <c r="M147" s="223">
        <f t="shared" si="2"/>
        <v>145</v>
      </c>
      <c r="N147" s="259"/>
      <c r="O147" s="256" t="s">
        <v>3821</v>
      </c>
      <c r="P147" s="256" t="s">
        <v>3822</v>
      </c>
      <c r="Q147" s="257" t="s">
        <v>3667</v>
      </c>
    </row>
    <row r="148" spans="13:17" x14ac:dyDescent="0.3">
      <c r="M148" s="223">
        <f t="shared" si="2"/>
        <v>146</v>
      </c>
      <c r="N148" s="256"/>
      <c r="O148" s="256" t="s">
        <v>3823</v>
      </c>
      <c r="P148" s="256" t="s">
        <v>3824</v>
      </c>
      <c r="Q148" s="257" t="s">
        <v>3667</v>
      </c>
    </row>
    <row r="149" spans="13:17" x14ac:dyDescent="0.3">
      <c r="M149" s="223">
        <f t="shared" si="2"/>
        <v>147</v>
      </c>
      <c r="N149" s="259"/>
      <c r="O149" s="256" t="s">
        <v>3825</v>
      </c>
      <c r="P149" s="256" t="s">
        <v>3826</v>
      </c>
      <c r="Q149" s="257" t="s">
        <v>3667</v>
      </c>
    </row>
    <row r="150" spans="13:17" x14ac:dyDescent="0.3">
      <c r="M150" s="223">
        <f t="shared" si="2"/>
        <v>148</v>
      </c>
      <c r="N150" s="256"/>
      <c r="O150" s="256" t="s">
        <v>3827</v>
      </c>
      <c r="P150" s="256" t="s">
        <v>3828</v>
      </c>
      <c r="Q150" s="257" t="s">
        <v>3667</v>
      </c>
    </row>
    <row r="151" spans="13:17" x14ac:dyDescent="0.3">
      <c r="M151" s="223">
        <f t="shared" si="2"/>
        <v>149</v>
      </c>
      <c r="N151" s="259"/>
      <c r="O151" s="256" t="s">
        <v>3829</v>
      </c>
      <c r="P151" s="256" t="s">
        <v>3830</v>
      </c>
      <c r="Q151" s="257" t="s">
        <v>3667</v>
      </c>
    </row>
    <row r="152" spans="13:17" x14ac:dyDescent="0.3">
      <c r="M152" s="223">
        <f t="shared" si="2"/>
        <v>150</v>
      </c>
      <c r="N152" s="256"/>
      <c r="O152" s="256" t="s">
        <v>3831</v>
      </c>
      <c r="P152" s="256" t="s">
        <v>3832</v>
      </c>
      <c r="Q152" s="257" t="s">
        <v>3667</v>
      </c>
    </row>
    <row r="153" spans="13:17" x14ac:dyDescent="0.3">
      <c r="M153" s="223">
        <f t="shared" si="2"/>
        <v>151</v>
      </c>
      <c r="N153" s="259"/>
      <c r="O153" s="256" t="s">
        <v>3833</v>
      </c>
      <c r="P153" s="256" t="s">
        <v>3834</v>
      </c>
      <c r="Q153" s="257" t="s">
        <v>3667</v>
      </c>
    </row>
    <row r="154" spans="13:17" x14ac:dyDescent="0.3">
      <c r="M154" s="223">
        <f t="shared" si="2"/>
        <v>152</v>
      </c>
      <c r="N154" s="256"/>
      <c r="O154" s="256" t="s">
        <v>3835</v>
      </c>
      <c r="P154" s="256" t="s">
        <v>3836</v>
      </c>
      <c r="Q154" s="257" t="s">
        <v>3667</v>
      </c>
    </row>
    <row r="155" spans="13:17" x14ac:dyDescent="0.3">
      <c r="M155" s="223">
        <f t="shared" si="2"/>
        <v>153</v>
      </c>
      <c r="N155" s="259"/>
      <c r="O155" s="256" t="s">
        <v>3837</v>
      </c>
      <c r="P155" s="256" t="s">
        <v>3838</v>
      </c>
      <c r="Q155" s="257" t="s">
        <v>3667</v>
      </c>
    </row>
    <row r="156" spans="13:17" x14ac:dyDescent="0.3">
      <c r="M156" s="223">
        <f t="shared" si="2"/>
        <v>154</v>
      </c>
      <c r="N156" s="256"/>
      <c r="O156" s="256" t="s">
        <v>3839</v>
      </c>
      <c r="P156" s="256" t="s">
        <v>3840</v>
      </c>
      <c r="Q156" s="257" t="s">
        <v>3667</v>
      </c>
    </row>
    <row r="157" spans="13:17" x14ac:dyDescent="0.3">
      <c r="M157" s="223">
        <f t="shared" si="2"/>
        <v>155</v>
      </c>
      <c r="N157" s="259"/>
      <c r="O157" s="256" t="s">
        <v>3841</v>
      </c>
      <c r="P157" s="256" t="s">
        <v>3842</v>
      </c>
      <c r="Q157" s="257" t="s">
        <v>3667</v>
      </c>
    </row>
    <row r="158" spans="13:17" x14ac:dyDescent="0.3">
      <c r="M158" s="223">
        <f t="shared" si="2"/>
        <v>156</v>
      </c>
      <c r="N158" s="256"/>
      <c r="O158" s="256" t="s">
        <v>3843</v>
      </c>
      <c r="P158" s="256" t="s">
        <v>3844</v>
      </c>
      <c r="Q158" s="257" t="s">
        <v>3667</v>
      </c>
    </row>
    <row r="159" spans="13:17" x14ac:dyDescent="0.3">
      <c r="M159" s="223">
        <f t="shared" si="2"/>
        <v>157</v>
      </c>
      <c r="N159" s="259"/>
      <c r="O159" s="256" t="s">
        <v>3845</v>
      </c>
      <c r="P159" s="256" t="s">
        <v>3846</v>
      </c>
      <c r="Q159" s="257" t="s">
        <v>3667</v>
      </c>
    </row>
    <row r="160" spans="13:17" x14ac:dyDescent="0.3">
      <c r="M160" s="223">
        <f t="shared" si="2"/>
        <v>158</v>
      </c>
      <c r="N160" s="256"/>
      <c r="O160" s="256" t="s">
        <v>3847</v>
      </c>
      <c r="P160" s="256" t="s">
        <v>3848</v>
      </c>
      <c r="Q160" s="257" t="s">
        <v>3667</v>
      </c>
    </row>
    <row r="161" spans="13:17" x14ac:dyDescent="0.3">
      <c r="M161" s="223">
        <f t="shared" si="2"/>
        <v>159</v>
      </c>
      <c r="N161" s="259"/>
      <c r="O161" s="256" t="s">
        <v>3849</v>
      </c>
      <c r="P161" s="256" t="s">
        <v>3850</v>
      </c>
      <c r="Q161" s="257" t="s">
        <v>3667</v>
      </c>
    </row>
    <row r="162" spans="13:17" x14ac:dyDescent="0.3">
      <c r="M162" s="223">
        <f t="shared" si="2"/>
        <v>160</v>
      </c>
      <c r="N162" s="256"/>
      <c r="O162" s="256" t="s">
        <v>3851</v>
      </c>
      <c r="P162" s="256" t="s">
        <v>3852</v>
      </c>
      <c r="Q162" s="257" t="s">
        <v>3667</v>
      </c>
    </row>
    <row r="163" spans="13:17" x14ac:dyDescent="0.3">
      <c r="M163" s="223">
        <f t="shared" si="2"/>
        <v>161</v>
      </c>
      <c r="N163" s="259"/>
      <c r="O163" s="256" t="s">
        <v>3853</v>
      </c>
      <c r="P163" s="256" t="s">
        <v>3854</v>
      </c>
      <c r="Q163" s="257" t="s">
        <v>3667</v>
      </c>
    </row>
    <row r="164" spans="13:17" x14ac:dyDescent="0.3">
      <c r="M164" s="223">
        <f t="shared" si="2"/>
        <v>162</v>
      </c>
      <c r="N164" s="256"/>
      <c r="O164" s="256" t="s">
        <v>3855</v>
      </c>
      <c r="P164" s="256" t="s">
        <v>3856</v>
      </c>
      <c r="Q164" s="257" t="s">
        <v>3667</v>
      </c>
    </row>
    <row r="165" spans="13:17" x14ac:dyDescent="0.3">
      <c r="M165" s="223">
        <f t="shared" si="2"/>
        <v>163</v>
      </c>
      <c r="N165" s="259"/>
      <c r="O165" s="256" t="s">
        <v>3857</v>
      </c>
      <c r="P165" s="256" t="s">
        <v>3858</v>
      </c>
      <c r="Q165" s="257" t="s">
        <v>3667</v>
      </c>
    </row>
    <row r="166" spans="13:17" x14ac:dyDescent="0.3">
      <c r="M166" s="223">
        <f t="shared" si="2"/>
        <v>164</v>
      </c>
      <c r="N166" s="256"/>
      <c r="O166" s="256" t="s">
        <v>3859</v>
      </c>
      <c r="P166" s="256" t="s">
        <v>3860</v>
      </c>
      <c r="Q166" s="257" t="s">
        <v>3667</v>
      </c>
    </row>
    <row r="167" spans="13:17" x14ac:dyDescent="0.3">
      <c r="M167" s="223">
        <f t="shared" si="2"/>
        <v>165</v>
      </c>
      <c r="N167" s="259"/>
      <c r="O167" s="256" t="s">
        <v>3861</v>
      </c>
      <c r="P167" s="256" t="s">
        <v>3862</v>
      </c>
      <c r="Q167" s="257" t="s">
        <v>3667</v>
      </c>
    </row>
    <row r="168" spans="13:17" x14ac:dyDescent="0.3">
      <c r="M168" s="223">
        <f t="shared" si="2"/>
        <v>166</v>
      </c>
      <c r="N168" s="256"/>
      <c r="O168" s="256" t="s">
        <v>3863</v>
      </c>
      <c r="P168" s="256" t="s">
        <v>3864</v>
      </c>
      <c r="Q168" s="257" t="s">
        <v>3667</v>
      </c>
    </row>
    <row r="169" spans="13:17" x14ac:dyDescent="0.3">
      <c r="M169" s="223">
        <f t="shared" si="2"/>
        <v>167</v>
      </c>
      <c r="N169" s="259"/>
      <c r="O169" s="256" t="s">
        <v>3865</v>
      </c>
      <c r="P169" s="256" t="s">
        <v>3866</v>
      </c>
      <c r="Q169" s="257" t="s">
        <v>3667</v>
      </c>
    </row>
    <row r="170" spans="13:17" x14ac:dyDescent="0.3">
      <c r="M170" s="223">
        <f t="shared" si="2"/>
        <v>168</v>
      </c>
      <c r="N170" s="256"/>
      <c r="O170" s="256" t="s">
        <v>3867</v>
      </c>
      <c r="P170" s="256" t="s">
        <v>3868</v>
      </c>
      <c r="Q170" s="257" t="s">
        <v>3667</v>
      </c>
    </row>
    <row r="171" spans="13:17" x14ac:dyDescent="0.3">
      <c r="M171" s="223">
        <f t="shared" si="2"/>
        <v>169</v>
      </c>
      <c r="N171" s="259"/>
      <c r="O171" s="256" t="s">
        <v>3869</v>
      </c>
      <c r="P171" s="256" t="s">
        <v>3870</v>
      </c>
      <c r="Q171" s="257" t="s">
        <v>3667</v>
      </c>
    </row>
    <row r="172" spans="13:17" x14ac:dyDescent="0.3">
      <c r="M172" s="223">
        <f t="shared" si="2"/>
        <v>170</v>
      </c>
      <c r="N172" s="256"/>
      <c r="O172" s="256" t="s">
        <v>3871</v>
      </c>
      <c r="P172" s="256" t="s">
        <v>3872</v>
      </c>
      <c r="Q172" s="257" t="s">
        <v>3667</v>
      </c>
    </row>
    <row r="173" spans="13:17" x14ac:dyDescent="0.3">
      <c r="M173" s="223">
        <f t="shared" si="2"/>
        <v>171</v>
      </c>
      <c r="N173" s="259"/>
      <c r="O173" s="256" t="s">
        <v>3873</v>
      </c>
      <c r="P173" s="256" t="s">
        <v>3874</v>
      </c>
      <c r="Q173" s="257" t="s">
        <v>3667</v>
      </c>
    </row>
    <row r="174" spans="13:17" x14ac:dyDescent="0.3">
      <c r="M174" s="223">
        <f t="shared" si="2"/>
        <v>172</v>
      </c>
      <c r="N174" s="256"/>
      <c r="O174" s="256" t="s">
        <v>3875</v>
      </c>
      <c r="P174" s="256" t="s">
        <v>66</v>
      </c>
      <c r="Q174" s="257" t="s">
        <v>3667</v>
      </c>
    </row>
    <row r="175" spans="13:17" x14ac:dyDescent="0.3">
      <c r="M175" s="223">
        <f t="shared" si="2"/>
        <v>173</v>
      </c>
      <c r="N175" s="259"/>
      <c r="O175" s="256" t="s">
        <v>3876</v>
      </c>
      <c r="P175" s="256" t="s">
        <v>3877</v>
      </c>
      <c r="Q175" s="257" t="s">
        <v>3667</v>
      </c>
    </row>
    <row r="176" spans="13:17" x14ac:dyDescent="0.3">
      <c r="M176" s="223">
        <f t="shared" si="2"/>
        <v>174</v>
      </c>
      <c r="N176" s="256"/>
      <c r="O176" s="256" t="s">
        <v>3878</v>
      </c>
      <c r="P176" s="256" t="s">
        <v>3879</v>
      </c>
      <c r="Q176" s="257" t="s">
        <v>3667</v>
      </c>
    </row>
    <row r="177" spans="13:17" x14ac:dyDescent="0.3">
      <c r="M177" s="223">
        <f t="shared" si="2"/>
        <v>175</v>
      </c>
      <c r="N177" s="259"/>
      <c r="O177" s="256" t="s">
        <v>3880</v>
      </c>
      <c r="P177" s="256" t="s">
        <v>3881</v>
      </c>
      <c r="Q177" s="257" t="s">
        <v>3667</v>
      </c>
    </row>
    <row r="178" spans="13:17" x14ac:dyDescent="0.3">
      <c r="M178" s="223">
        <f t="shared" si="2"/>
        <v>176</v>
      </c>
      <c r="N178" s="256"/>
      <c r="O178" s="256" t="s">
        <v>3882</v>
      </c>
      <c r="P178" s="256" t="s">
        <v>67</v>
      </c>
      <c r="Q178" s="257" t="s">
        <v>3667</v>
      </c>
    </row>
    <row r="179" spans="13:17" x14ac:dyDescent="0.3">
      <c r="M179" s="223">
        <f t="shared" si="2"/>
        <v>177</v>
      </c>
      <c r="N179" s="259"/>
      <c r="O179" s="256" t="s">
        <v>3883</v>
      </c>
      <c r="P179" s="256" t="s">
        <v>3884</v>
      </c>
      <c r="Q179" s="257" t="s">
        <v>3667</v>
      </c>
    </row>
    <row r="180" spans="13:17" x14ac:dyDescent="0.3">
      <c r="M180" s="223">
        <f t="shared" si="2"/>
        <v>178</v>
      </c>
      <c r="N180" s="256"/>
      <c r="O180" s="256" t="s">
        <v>3885</v>
      </c>
      <c r="P180" s="256" t="s">
        <v>3886</v>
      </c>
      <c r="Q180" s="257" t="s">
        <v>3667</v>
      </c>
    </row>
    <row r="181" spans="13:17" x14ac:dyDescent="0.3">
      <c r="M181" s="223">
        <f t="shared" si="2"/>
        <v>179</v>
      </c>
      <c r="N181" s="259"/>
      <c r="O181" s="256" t="s">
        <v>3887</v>
      </c>
      <c r="P181" s="256" t="s">
        <v>3888</v>
      </c>
      <c r="Q181" s="257" t="s">
        <v>3667</v>
      </c>
    </row>
    <row r="182" spans="13:17" x14ac:dyDescent="0.3">
      <c r="M182" s="223">
        <f t="shared" si="2"/>
        <v>180</v>
      </c>
      <c r="N182" s="256"/>
      <c r="O182" s="256" t="s">
        <v>3889</v>
      </c>
      <c r="P182" s="256" t="s">
        <v>3890</v>
      </c>
      <c r="Q182" s="257" t="s">
        <v>3667</v>
      </c>
    </row>
    <row r="183" spans="13:17" x14ac:dyDescent="0.3">
      <c r="M183" s="223">
        <f t="shared" si="2"/>
        <v>181</v>
      </c>
      <c r="N183" s="259"/>
      <c r="O183" s="256" t="s">
        <v>3891</v>
      </c>
      <c r="P183" s="256" t="s">
        <v>3892</v>
      </c>
      <c r="Q183" s="257" t="s">
        <v>3667</v>
      </c>
    </row>
    <row r="184" spans="13:17" x14ac:dyDescent="0.3">
      <c r="M184" s="223">
        <f t="shared" si="2"/>
        <v>182</v>
      </c>
      <c r="N184" s="256"/>
      <c r="O184" s="256" t="s">
        <v>3893</v>
      </c>
      <c r="P184" s="256" t="s">
        <v>3894</v>
      </c>
      <c r="Q184" s="257" t="s">
        <v>3667</v>
      </c>
    </row>
    <row r="185" spans="13:17" x14ac:dyDescent="0.3">
      <c r="M185" s="223">
        <f t="shared" si="2"/>
        <v>183</v>
      </c>
      <c r="N185" s="259"/>
      <c r="O185" s="256" t="s">
        <v>3895</v>
      </c>
      <c r="P185" s="256" t="s">
        <v>3896</v>
      </c>
      <c r="Q185" s="257" t="s">
        <v>3667</v>
      </c>
    </row>
    <row r="186" spans="13:17" x14ac:dyDescent="0.3">
      <c r="M186" s="223">
        <f t="shared" si="2"/>
        <v>184</v>
      </c>
      <c r="N186" s="256"/>
      <c r="O186" s="256" t="s">
        <v>3897</v>
      </c>
      <c r="P186" s="256" t="s">
        <v>3898</v>
      </c>
      <c r="Q186" s="257" t="s">
        <v>3667</v>
      </c>
    </row>
    <row r="187" spans="13:17" x14ac:dyDescent="0.3">
      <c r="M187" s="223">
        <f t="shared" si="2"/>
        <v>185</v>
      </c>
      <c r="N187" s="259"/>
      <c r="O187" s="256" t="s">
        <v>3899</v>
      </c>
      <c r="P187" s="256" t="s">
        <v>52</v>
      </c>
      <c r="Q187" s="257" t="s">
        <v>3667</v>
      </c>
    </row>
    <row r="188" spans="13:17" x14ac:dyDescent="0.3">
      <c r="M188" s="223">
        <f t="shared" si="2"/>
        <v>186</v>
      </c>
      <c r="N188" s="256"/>
      <c r="O188" s="256" t="s">
        <v>3900</v>
      </c>
      <c r="P188" s="256" t="s">
        <v>3901</v>
      </c>
      <c r="Q188" s="257" t="s">
        <v>3667</v>
      </c>
    </row>
    <row r="189" spans="13:17" x14ac:dyDescent="0.3">
      <c r="M189" s="223">
        <f t="shared" si="2"/>
        <v>187</v>
      </c>
      <c r="N189" s="259"/>
      <c r="O189" s="256" t="s">
        <v>3902</v>
      </c>
      <c r="P189" s="256" t="s">
        <v>3903</v>
      </c>
      <c r="Q189" s="257" t="s">
        <v>3667</v>
      </c>
    </row>
    <row r="190" spans="13:17" x14ac:dyDescent="0.3">
      <c r="M190" s="223">
        <f t="shared" si="2"/>
        <v>188</v>
      </c>
      <c r="N190" s="256"/>
      <c r="O190" s="256" t="s">
        <v>3904</v>
      </c>
      <c r="P190" s="256" t="s">
        <v>3905</v>
      </c>
      <c r="Q190" s="257" t="s">
        <v>3667</v>
      </c>
    </row>
    <row r="191" spans="13:17" x14ac:dyDescent="0.3">
      <c r="M191" s="223">
        <f t="shared" si="2"/>
        <v>189</v>
      </c>
      <c r="N191" s="259"/>
      <c r="O191" s="256" t="s">
        <v>3906</v>
      </c>
      <c r="P191" s="256" t="s">
        <v>3907</v>
      </c>
      <c r="Q191" s="257" t="s">
        <v>3667</v>
      </c>
    </row>
    <row r="192" spans="13:17" x14ac:dyDescent="0.3">
      <c r="M192" s="223">
        <f t="shared" si="2"/>
        <v>190</v>
      </c>
      <c r="N192" s="256"/>
      <c r="O192" s="256" t="s">
        <v>3908</v>
      </c>
      <c r="P192" s="256" t="s">
        <v>3909</v>
      </c>
      <c r="Q192" s="257" t="s">
        <v>3667</v>
      </c>
    </row>
    <row r="193" spans="13:17" x14ac:dyDescent="0.3">
      <c r="M193" s="223">
        <f t="shared" si="2"/>
        <v>191</v>
      </c>
      <c r="N193" s="259"/>
      <c r="O193" s="256" t="s">
        <v>3910</v>
      </c>
      <c r="P193" s="256" t="s">
        <v>3911</v>
      </c>
      <c r="Q193" s="257" t="s">
        <v>3667</v>
      </c>
    </row>
    <row r="194" spans="13:17" x14ac:dyDescent="0.3">
      <c r="M194" s="223">
        <f t="shared" si="2"/>
        <v>192</v>
      </c>
      <c r="N194" s="256"/>
      <c r="O194" s="256" t="s">
        <v>3912</v>
      </c>
      <c r="P194" s="256" t="s">
        <v>3913</v>
      </c>
      <c r="Q194" s="257" t="s">
        <v>3667</v>
      </c>
    </row>
    <row r="195" spans="13:17" x14ac:dyDescent="0.3">
      <c r="M195" s="223">
        <f t="shared" si="2"/>
        <v>193</v>
      </c>
      <c r="N195" s="259"/>
      <c r="O195" s="256" t="s">
        <v>3914</v>
      </c>
      <c r="P195" s="256" t="s">
        <v>3915</v>
      </c>
      <c r="Q195" s="257" t="s">
        <v>3667</v>
      </c>
    </row>
    <row r="196" spans="13:17" x14ac:dyDescent="0.3">
      <c r="M196" s="223">
        <f t="shared" si="2"/>
        <v>194</v>
      </c>
      <c r="N196" s="256"/>
      <c r="O196" s="256" t="s">
        <v>3916</v>
      </c>
      <c r="P196" s="256" t="s">
        <v>3917</v>
      </c>
      <c r="Q196" s="257" t="s">
        <v>3667</v>
      </c>
    </row>
    <row r="197" spans="13:17" x14ac:dyDescent="0.3">
      <c r="M197" s="223">
        <f t="shared" si="2"/>
        <v>195</v>
      </c>
      <c r="N197" s="259"/>
      <c r="O197" s="256" t="s">
        <v>3918</v>
      </c>
      <c r="P197" s="256" t="s">
        <v>3919</v>
      </c>
      <c r="Q197" s="257" t="s">
        <v>3667</v>
      </c>
    </row>
    <row r="198" spans="13:17" x14ac:dyDescent="0.3">
      <c r="M198" s="223">
        <f t="shared" si="2"/>
        <v>196</v>
      </c>
      <c r="N198" s="256"/>
      <c r="O198" s="256" t="s">
        <v>3920</v>
      </c>
      <c r="P198" s="256" t="s">
        <v>3921</v>
      </c>
      <c r="Q198" s="257" t="s">
        <v>3667</v>
      </c>
    </row>
    <row r="199" spans="13:17" x14ac:dyDescent="0.3">
      <c r="M199" s="223">
        <f t="shared" ref="M199:M262" si="3">M198+1</f>
        <v>197</v>
      </c>
      <c r="N199" s="259"/>
      <c r="O199" s="256" t="s">
        <v>3922</v>
      </c>
      <c r="P199" s="256" t="s">
        <v>3923</v>
      </c>
      <c r="Q199" s="257" t="s">
        <v>3667</v>
      </c>
    </row>
    <row r="200" spans="13:17" x14ac:dyDescent="0.3">
      <c r="M200" s="223">
        <f t="shared" si="3"/>
        <v>198</v>
      </c>
      <c r="N200" s="256"/>
      <c r="O200" s="256" t="s">
        <v>3924</v>
      </c>
      <c r="P200" s="256" t="s">
        <v>3925</v>
      </c>
      <c r="Q200" s="257" t="s">
        <v>3667</v>
      </c>
    </row>
    <row r="201" spans="13:17" x14ac:dyDescent="0.3">
      <c r="M201" s="223">
        <f t="shared" si="3"/>
        <v>199</v>
      </c>
      <c r="N201" s="259"/>
      <c r="O201" s="256" t="s">
        <v>3926</v>
      </c>
      <c r="P201" s="256" t="s">
        <v>3927</v>
      </c>
      <c r="Q201" s="257" t="s">
        <v>3667</v>
      </c>
    </row>
    <row r="202" spans="13:17" x14ac:dyDescent="0.3">
      <c r="M202" s="223">
        <f t="shared" si="3"/>
        <v>200</v>
      </c>
      <c r="N202" s="256"/>
      <c r="O202" s="256" t="s">
        <v>3928</v>
      </c>
      <c r="P202" s="256" t="s">
        <v>3929</v>
      </c>
      <c r="Q202" s="257" t="s">
        <v>3667</v>
      </c>
    </row>
    <row r="203" spans="13:17" x14ac:dyDescent="0.3">
      <c r="M203" s="223">
        <f t="shared" si="3"/>
        <v>201</v>
      </c>
      <c r="N203" s="259"/>
      <c r="O203" s="256" t="s">
        <v>3930</v>
      </c>
      <c r="P203" s="256" t="s">
        <v>3931</v>
      </c>
      <c r="Q203" s="257" t="s">
        <v>3667</v>
      </c>
    </row>
    <row r="204" spans="13:17" x14ac:dyDescent="0.3">
      <c r="M204" s="223">
        <f t="shared" si="3"/>
        <v>202</v>
      </c>
      <c r="N204" s="256"/>
      <c r="O204" s="256" t="s">
        <v>3932</v>
      </c>
      <c r="P204" s="256" t="s">
        <v>3933</v>
      </c>
      <c r="Q204" s="257" t="s">
        <v>3667</v>
      </c>
    </row>
    <row r="205" spans="13:17" x14ac:dyDescent="0.3">
      <c r="M205" s="223">
        <f t="shared" si="3"/>
        <v>203</v>
      </c>
      <c r="N205" s="259"/>
      <c r="O205" s="256" t="s">
        <v>3934</v>
      </c>
      <c r="P205" s="256" t="s">
        <v>3935</v>
      </c>
      <c r="Q205" s="257" t="s">
        <v>3667</v>
      </c>
    </row>
    <row r="206" spans="13:17" x14ac:dyDescent="0.3">
      <c r="M206" s="223">
        <f t="shared" si="3"/>
        <v>204</v>
      </c>
      <c r="N206" s="256"/>
      <c r="O206" s="256" t="s">
        <v>3936</v>
      </c>
      <c r="P206" s="256" t="s">
        <v>3937</v>
      </c>
      <c r="Q206" s="257" t="s">
        <v>3667</v>
      </c>
    </row>
    <row r="207" spans="13:17" x14ac:dyDescent="0.3">
      <c r="M207" s="223">
        <f t="shared" si="3"/>
        <v>205</v>
      </c>
      <c r="N207" s="259"/>
      <c r="O207" s="256" t="s">
        <v>3938</v>
      </c>
      <c r="P207" s="256" t="s">
        <v>3939</v>
      </c>
      <c r="Q207" s="257" t="s">
        <v>3667</v>
      </c>
    </row>
    <row r="208" spans="13:17" x14ac:dyDescent="0.3">
      <c r="M208" s="223">
        <f t="shared" si="3"/>
        <v>206</v>
      </c>
      <c r="N208" s="256"/>
      <c r="O208" s="256" t="s">
        <v>3940</v>
      </c>
      <c r="P208" s="256" t="s">
        <v>3941</v>
      </c>
      <c r="Q208" s="257" t="s">
        <v>3667</v>
      </c>
    </row>
    <row r="209" spans="13:17" x14ac:dyDescent="0.3">
      <c r="M209" s="223">
        <f t="shared" si="3"/>
        <v>207</v>
      </c>
      <c r="N209" s="259"/>
      <c r="O209" s="256" t="s">
        <v>3942</v>
      </c>
      <c r="P209" s="256" t="s">
        <v>3943</v>
      </c>
      <c r="Q209" s="257" t="s">
        <v>3667</v>
      </c>
    </row>
    <row r="210" spans="13:17" x14ac:dyDescent="0.3">
      <c r="M210" s="223">
        <f t="shared" si="3"/>
        <v>208</v>
      </c>
      <c r="N210" s="256"/>
      <c r="O210" s="256" t="s">
        <v>3944</v>
      </c>
      <c r="P210" s="256" t="s">
        <v>3945</v>
      </c>
      <c r="Q210" s="257" t="s">
        <v>3667</v>
      </c>
    </row>
    <row r="211" spans="13:17" x14ac:dyDescent="0.3">
      <c r="M211" s="223">
        <f t="shared" si="3"/>
        <v>209</v>
      </c>
      <c r="N211" s="259"/>
      <c r="O211" s="256" t="s">
        <v>3946</v>
      </c>
      <c r="P211" s="256" t="s">
        <v>3947</v>
      </c>
      <c r="Q211" s="257" t="s">
        <v>3667</v>
      </c>
    </row>
    <row r="212" spans="13:17" x14ac:dyDescent="0.3">
      <c r="M212" s="223">
        <f t="shared" si="3"/>
        <v>210</v>
      </c>
      <c r="N212" s="256"/>
      <c r="O212" s="256" t="s">
        <v>3948</v>
      </c>
      <c r="P212" s="256" t="s">
        <v>3949</v>
      </c>
      <c r="Q212" s="257" t="s">
        <v>3667</v>
      </c>
    </row>
    <row r="213" spans="13:17" x14ac:dyDescent="0.3">
      <c r="M213" s="223">
        <f t="shared" si="3"/>
        <v>211</v>
      </c>
      <c r="N213" s="259"/>
      <c r="O213" s="256" t="s">
        <v>3950</v>
      </c>
      <c r="P213" s="256" t="s">
        <v>3951</v>
      </c>
      <c r="Q213" s="257" t="s">
        <v>3667</v>
      </c>
    </row>
    <row r="214" spans="13:17" x14ac:dyDescent="0.3">
      <c r="M214" s="223">
        <f t="shared" si="3"/>
        <v>212</v>
      </c>
      <c r="N214" s="256"/>
      <c r="O214" s="256" t="s">
        <v>3952</v>
      </c>
      <c r="P214" s="256" t="s">
        <v>3953</v>
      </c>
      <c r="Q214" s="257" t="s">
        <v>3667</v>
      </c>
    </row>
    <row r="215" spans="13:17" x14ac:dyDescent="0.3">
      <c r="M215" s="223">
        <f t="shared" si="3"/>
        <v>213</v>
      </c>
      <c r="N215" s="259"/>
      <c r="O215" s="256" t="s">
        <v>3954</v>
      </c>
      <c r="P215" s="256" t="s">
        <v>3955</v>
      </c>
      <c r="Q215" s="257" t="s">
        <v>3667</v>
      </c>
    </row>
    <row r="216" spans="13:17" x14ac:dyDescent="0.3">
      <c r="M216" s="223">
        <f t="shared" si="3"/>
        <v>214</v>
      </c>
      <c r="N216" s="256"/>
      <c r="O216" s="256" t="s">
        <v>3956</v>
      </c>
      <c r="P216" s="256" t="s">
        <v>3957</v>
      </c>
      <c r="Q216" s="257" t="s">
        <v>3667</v>
      </c>
    </row>
    <row r="217" spans="13:17" x14ac:dyDescent="0.3">
      <c r="M217" s="223">
        <f t="shared" si="3"/>
        <v>215</v>
      </c>
      <c r="N217" s="259"/>
      <c r="O217" s="256" t="s">
        <v>3958</v>
      </c>
      <c r="P217" s="256" t="s">
        <v>78</v>
      </c>
      <c r="Q217" s="257" t="s">
        <v>3667</v>
      </c>
    </row>
    <row r="218" spans="13:17" x14ac:dyDescent="0.3">
      <c r="M218" s="223">
        <f t="shared" si="3"/>
        <v>216</v>
      </c>
      <c r="N218" s="256"/>
      <c r="O218" s="256" t="s">
        <v>3959</v>
      </c>
      <c r="P218" s="256" t="s">
        <v>3960</v>
      </c>
      <c r="Q218" s="257" t="s">
        <v>3667</v>
      </c>
    </row>
    <row r="219" spans="13:17" x14ac:dyDescent="0.3">
      <c r="M219" s="223">
        <f t="shared" si="3"/>
        <v>217</v>
      </c>
      <c r="N219" s="259"/>
      <c r="O219" s="256" t="s">
        <v>3961</v>
      </c>
      <c r="P219" s="256" t="s">
        <v>3962</v>
      </c>
      <c r="Q219" s="257" t="s">
        <v>3667</v>
      </c>
    </row>
    <row r="220" spans="13:17" x14ac:dyDescent="0.3">
      <c r="M220" s="223">
        <f t="shared" si="3"/>
        <v>218</v>
      </c>
      <c r="N220" s="256"/>
      <c r="O220" s="256" t="s">
        <v>3963</v>
      </c>
      <c r="P220" s="256" t="s">
        <v>3964</v>
      </c>
      <c r="Q220" s="257" t="s">
        <v>3667</v>
      </c>
    </row>
    <row r="221" spans="13:17" x14ac:dyDescent="0.3">
      <c r="M221" s="223">
        <f t="shared" si="3"/>
        <v>219</v>
      </c>
      <c r="N221" s="259"/>
      <c r="O221" s="256" t="s">
        <v>3965</v>
      </c>
      <c r="P221" s="256" t="s">
        <v>3966</v>
      </c>
      <c r="Q221" s="257" t="s">
        <v>3667</v>
      </c>
    </row>
    <row r="222" spans="13:17" x14ac:dyDescent="0.3">
      <c r="M222" s="223">
        <f t="shared" si="3"/>
        <v>220</v>
      </c>
      <c r="N222" s="256"/>
      <c r="O222" s="256" t="s">
        <v>3967</v>
      </c>
      <c r="P222" s="256" t="s">
        <v>3968</v>
      </c>
      <c r="Q222" s="257" t="s">
        <v>3667</v>
      </c>
    </row>
    <row r="223" spans="13:17" x14ac:dyDescent="0.3">
      <c r="M223" s="223">
        <f t="shared" si="3"/>
        <v>221</v>
      </c>
      <c r="N223" s="259"/>
      <c r="O223" s="256" t="s">
        <v>3969</v>
      </c>
      <c r="P223" s="256" t="s">
        <v>3970</v>
      </c>
      <c r="Q223" s="257" t="s">
        <v>3667</v>
      </c>
    </row>
    <row r="224" spans="13:17" x14ac:dyDescent="0.3">
      <c r="M224" s="223">
        <f t="shared" si="3"/>
        <v>222</v>
      </c>
      <c r="N224" s="256"/>
      <c r="O224" s="256" t="s">
        <v>3971</v>
      </c>
      <c r="P224" s="256" t="s">
        <v>3972</v>
      </c>
      <c r="Q224" s="257" t="s">
        <v>3667</v>
      </c>
    </row>
    <row r="225" spans="13:17" x14ac:dyDescent="0.3">
      <c r="M225" s="223">
        <f t="shared" si="3"/>
        <v>223</v>
      </c>
      <c r="N225" s="259"/>
      <c r="O225" s="256" t="s">
        <v>3973</v>
      </c>
      <c r="P225" s="256" t="s">
        <v>3974</v>
      </c>
      <c r="Q225" s="257" t="s">
        <v>3667</v>
      </c>
    </row>
    <row r="226" spans="13:17" x14ac:dyDescent="0.3">
      <c r="M226" s="223">
        <f t="shared" si="3"/>
        <v>224</v>
      </c>
      <c r="N226" s="256"/>
      <c r="O226" s="256" t="s">
        <v>3975</v>
      </c>
      <c r="P226" s="256" t="s">
        <v>3976</v>
      </c>
      <c r="Q226" s="257" t="s">
        <v>3667</v>
      </c>
    </row>
    <row r="227" spans="13:17" x14ac:dyDescent="0.3">
      <c r="M227" s="223">
        <f t="shared" si="3"/>
        <v>225</v>
      </c>
      <c r="N227" s="259"/>
      <c r="O227" s="256" t="s">
        <v>3977</v>
      </c>
      <c r="P227" s="256" t="s">
        <v>3978</v>
      </c>
      <c r="Q227" s="257" t="s">
        <v>3667</v>
      </c>
    </row>
    <row r="228" spans="13:17" x14ac:dyDescent="0.3">
      <c r="M228" s="223">
        <f t="shared" si="3"/>
        <v>226</v>
      </c>
      <c r="N228" s="256"/>
      <c r="O228" s="256" t="s">
        <v>3979</v>
      </c>
      <c r="P228" s="256" t="s">
        <v>3980</v>
      </c>
      <c r="Q228" s="257" t="s">
        <v>3667</v>
      </c>
    </row>
    <row r="229" spans="13:17" x14ac:dyDescent="0.3">
      <c r="M229" s="223">
        <f t="shared" si="3"/>
        <v>227</v>
      </c>
      <c r="N229" s="259"/>
      <c r="O229" s="256" t="s">
        <v>3981</v>
      </c>
      <c r="P229" s="256" t="s">
        <v>3982</v>
      </c>
      <c r="Q229" s="257" t="s">
        <v>3667</v>
      </c>
    </row>
    <row r="230" spans="13:17" x14ac:dyDescent="0.3">
      <c r="M230" s="223">
        <f t="shared" si="3"/>
        <v>228</v>
      </c>
      <c r="N230" s="256"/>
      <c r="O230" s="256" t="s">
        <v>3983</v>
      </c>
      <c r="P230" s="256" t="s">
        <v>3984</v>
      </c>
      <c r="Q230" s="257" t="s">
        <v>3667</v>
      </c>
    </row>
    <row r="231" spans="13:17" x14ac:dyDescent="0.3">
      <c r="M231" s="223">
        <f t="shared" si="3"/>
        <v>229</v>
      </c>
      <c r="N231" s="259"/>
      <c r="O231" s="256" t="s">
        <v>3985</v>
      </c>
      <c r="P231" s="256" t="s">
        <v>3986</v>
      </c>
      <c r="Q231" s="257" t="s">
        <v>3667</v>
      </c>
    </row>
    <row r="232" spans="13:17" x14ac:dyDescent="0.3">
      <c r="M232" s="223">
        <f t="shared" si="3"/>
        <v>230</v>
      </c>
      <c r="N232" s="256"/>
      <c r="O232" s="256" t="s">
        <v>3987</v>
      </c>
      <c r="P232" s="256" t="s">
        <v>3988</v>
      </c>
      <c r="Q232" s="257" t="s">
        <v>3667</v>
      </c>
    </row>
    <row r="233" spans="13:17" x14ac:dyDescent="0.3">
      <c r="M233" s="223">
        <f t="shared" si="3"/>
        <v>231</v>
      </c>
      <c r="N233" s="259"/>
      <c r="O233" s="256" t="s">
        <v>3989</v>
      </c>
      <c r="P233" s="256" t="s">
        <v>3990</v>
      </c>
      <c r="Q233" s="257" t="s">
        <v>3667</v>
      </c>
    </row>
    <row r="234" spans="13:17" x14ac:dyDescent="0.3">
      <c r="M234" s="223">
        <f t="shared" si="3"/>
        <v>232</v>
      </c>
      <c r="N234" s="256"/>
      <c r="O234" s="256" t="s">
        <v>3991</v>
      </c>
      <c r="P234" s="256" t="s">
        <v>3992</v>
      </c>
      <c r="Q234" s="257" t="s">
        <v>3667</v>
      </c>
    </row>
    <row r="235" spans="13:17" x14ac:dyDescent="0.3">
      <c r="M235" s="223">
        <f t="shared" si="3"/>
        <v>233</v>
      </c>
      <c r="N235" s="259"/>
      <c r="O235" s="256" t="s">
        <v>3993</v>
      </c>
      <c r="P235" s="256" t="s">
        <v>3994</v>
      </c>
      <c r="Q235" s="257" t="s">
        <v>3667</v>
      </c>
    </row>
    <row r="236" spans="13:17" x14ac:dyDescent="0.3">
      <c r="M236" s="223">
        <f t="shared" si="3"/>
        <v>234</v>
      </c>
      <c r="N236" s="256"/>
      <c r="O236" s="256" t="s">
        <v>3995</v>
      </c>
      <c r="P236" s="256" t="s">
        <v>3459</v>
      </c>
      <c r="Q236" s="257" t="s">
        <v>3667</v>
      </c>
    </row>
    <row r="237" spans="13:17" x14ac:dyDescent="0.3">
      <c r="M237" s="223">
        <f t="shared" si="3"/>
        <v>235</v>
      </c>
      <c r="N237" s="259"/>
      <c r="O237" s="256" t="s">
        <v>3996</v>
      </c>
      <c r="P237" s="256" t="s">
        <v>3997</v>
      </c>
      <c r="Q237" s="257" t="s">
        <v>3667</v>
      </c>
    </row>
    <row r="238" spans="13:17" x14ac:dyDescent="0.3">
      <c r="M238" s="223">
        <f t="shared" si="3"/>
        <v>236</v>
      </c>
      <c r="N238" s="256"/>
      <c r="O238" s="256" t="s">
        <v>3998</v>
      </c>
      <c r="P238" s="256" t="s">
        <v>41</v>
      </c>
      <c r="Q238" s="257" t="s">
        <v>3667</v>
      </c>
    </row>
    <row r="239" spans="13:17" x14ac:dyDescent="0.3">
      <c r="M239" s="223">
        <f t="shared" si="3"/>
        <v>237</v>
      </c>
      <c r="N239" s="259"/>
      <c r="O239" s="256" t="s">
        <v>3999</v>
      </c>
      <c r="P239" s="256" t="s">
        <v>4000</v>
      </c>
      <c r="Q239" s="257" t="s">
        <v>3667</v>
      </c>
    </row>
    <row r="240" spans="13:17" x14ac:dyDescent="0.3">
      <c r="M240" s="223">
        <f t="shared" si="3"/>
        <v>238</v>
      </c>
      <c r="N240" s="256"/>
      <c r="O240" s="256" t="s">
        <v>4001</v>
      </c>
      <c r="P240" s="256" t="s">
        <v>4002</v>
      </c>
      <c r="Q240" s="257" t="s">
        <v>3667</v>
      </c>
    </row>
    <row r="241" spans="13:17" x14ac:dyDescent="0.3">
      <c r="M241" s="223">
        <f t="shared" si="3"/>
        <v>239</v>
      </c>
      <c r="N241" s="259"/>
      <c r="O241" s="256" t="s">
        <v>4003</v>
      </c>
      <c r="P241" s="256" t="s">
        <v>4004</v>
      </c>
      <c r="Q241" s="257" t="s">
        <v>3667</v>
      </c>
    </row>
    <row r="242" spans="13:17" x14ac:dyDescent="0.3">
      <c r="M242" s="223">
        <f t="shared" si="3"/>
        <v>240</v>
      </c>
      <c r="N242" s="256"/>
      <c r="O242" s="256" t="s">
        <v>4005</v>
      </c>
      <c r="P242" s="256" t="s">
        <v>3454</v>
      </c>
      <c r="Q242" s="257" t="s">
        <v>3667</v>
      </c>
    </row>
    <row r="243" spans="13:17" x14ac:dyDescent="0.3">
      <c r="M243" s="223">
        <f t="shared" si="3"/>
        <v>241</v>
      </c>
      <c r="N243" s="259"/>
      <c r="O243" s="256" t="s">
        <v>4006</v>
      </c>
      <c r="P243" s="256" t="s">
        <v>4007</v>
      </c>
      <c r="Q243" s="257" t="s">
        <v>3667</v>
      </c>
    </row>
    <row r="244" spans="13:17" x14ac:dyDescent="0.3">
      <c r="M244" s="223">
        <f t="shared" si="3"/>
        <v>242</v>
      </c>
      <c r="N244" s="256"/>
      <c r="O244" s="256" t="s">
        <v>4008</v>
      </c>
      <c r="P244" s="256" t="s">
        <v>4009</v>
      </c>
      <c r="Q244" s="257" t="s">
        <v>3667</v>
      </c>
    </row>
    <row r="245" spans="13:17" x14ac:dyDescent="0.3">
      <c r="M245" s="223">
        <f t="shared" si="3"/>
        <v>243</v>
      </c>
      <c r="N245" s="259"/>
      <c r="O245" s="256" t="s">
        <v>4010</v>
      </c>
      <c r="P245" s="256" t="s">
        <v>4011</v>
      </c>
      <c r="Q245" s="257" t="s">
        <v>3667</v>
      </c>
    </row>
    <row r="246" spans="13:17" x14ac:dyDescent="0.3">
      <c r="M246" s="223">
        <f t="shared" si="3"/>
        <v>244</v>
      </c>
      <c r="N246" s="256"/>
      <c r="O246" s="256" t="s">
        <v>4012</v>
      </c>
      <c r="P246" s="256" t="s">
        <v>4013</v>
      </c>
      <c r="Q246" s="257" t="s">
        <v>3667</v>
      </c>
    </row>
    <row r="247" spans="13:17" x14ac:dyDescent="0.3">
      <c r="M247" s="223">
        <f t="shared" si="3"/>
        <v>245</v>
      </c>
      <c r="N247" s="259"/>
      <c r="O247" s="256" t="s">
        <v>4014</v>
      </c>
      <c r="P247" s="256" t="s">
        <v>4015</v>
      </c>
      <c r="Q247" s="257" t="s">
        <v>3667</v>
      </c>
    </row>
    <row r="248" spans="13:17" x14ac:dyDescent="0.3">
      <c r="M248" s="223">
        <f t="shared" si="3"/>
        <v>246</v>
      </c>
      <c r="N248" s="256"/>
      <c r="O248" s="256" t="s">
        <v>4016</v>
      </c>
      <c r="P248" s="256" t="s">
        <v>32</v>
      </c>
      <c r="Q248" s="257" t="s">
        <v>3667</v>
      </c>
    </row>
    <row r="249" spans="13:17" x14ac:dyDescent="0.3">
      <c r="M249" s="223">
        <f t="shared" si="3"/>
        <v>247</v>
      </c>
      <c r="N249" s="259"/>
      <c r="O249" s="256" t="s">
        <v>4017</v>
      </c>
      <c r="P249" s="256" t="s">
        <v>4018</v>
      </c>
      <c r="Q249" s="257" t="s">
        <v>3667</v>
      </c>
    </row>
    <row r="250" spans="13:17" x14ac:dyDescent="0.3">
      <c r="M250" s="223">
        <f t="shared" si="3"/>
        <v>248</v>
      </c>
      <c r="N250" s="256"/>
      <c r="O250" s="256" t="s">
        <v>4019</v>
      </c>
      <c r="P250" s="256" t="s">
        <v>4020</v>
      </c>
      <c r="Q250" s="257" t="s">
        <v>3667</v>
      </c>
    </row>
    <row r="251" spans="13:17" x14ac:dyDescent="0.3">
      <c r="M251" s="223">
        <f t="shared" si="3"/>
        <v>249</v>
      </c>
      <c r="N251" s="259"/>
      <c r="O251" s="256" t="s">
        <v>4021</v>
      </c>
      <c r="P251" s="256" t="s">
        <v>4022</v>
      </c>
      <c r="Q251" s="257" t="s">
        <v>3667</v>
      </c>
    </row>
    <row r="252" spans="13:17" x14ac:dyDescent="0.3">
      <c r="M252" s="223">
        <f t="shared" si="3"/>
        <v>250</v>
      </c>
      <c r="N252" s="256"/>
      <c r="O252" s="256" t="s">
        <v>4023</v>
      </c>
      <c r="P252" s="256" t="s">
        <v>37</v>
      </c>
      <c r="Q252" s="257" t="s">
        <v>3667</v>
      </c>
    </row>
    <row r="253" spans="13:17" x14ac:dyDescent="0.3">
      <c r="M253" s="223">
        <f t="shared" si="3"/>
        <v>251</v>
      </c>
      <c r="N253" s="259"/>
      <c r="O253" s="256" t="s">
        <v>4024</v>
      </c>
      <c r="P253" s="256" t="s">
        <v>4025</v>
      </c>
      <c r="Q253" s="257" t="s">
        <v>3667</v>
      </c>
    </row>
    <row r="254" spans="13:17" x14ac:dyDescent="0.3">
      <c r="M254" s="223">
        <f t="shared" si="3"/>
        <v>252</v>
      </c>
      <c r="N254" s="256"/>
      <c r="O254" s="256" t="s">
        <v>4026</v>
      </c>
      <c r="P254" s="256" t="s">
        <v>4027</v>
      </c>
      <c r="Q254" s="257" t="s">
        <v>3667</v>
      </c>
    </row>
    <row r="255" spans="13:17" x14ac:dyDescent="0.3">
      <c r="M255" s="223">
        <f t="shared" si="3"/>
        <v>253</v>
      </c>
      <c r="N255" s="259"/>
      <c r="O255" s="256" t="s">
        <v>4028</v>
      </c>
      <c r="P255" s="256" t="s">
        <v>4029</v>
      </c>
      <c r="Q255" s="257" t="s">
        <v>3667</v>
      </c>
    </row>
    <row r="256" spans="13:17" x14ac:dyDescent="0.3">
      <c r="M256" s="223">
        <f t="shared" si="3"/>
        <v>254</v>
      </c>
      <c r="N256" s="256"/>
      <c r="O256" s="256" t="s">
        <v>4030</v>
      </c>
      <c r="P256" s="256" t="s">
        <v>4031</v>
      </c>
      <c r="Q256" s="257" t="s">
        <v>3667</v>
      </c>
    </row>
    <row r="257" spans="13:17" x14ac:dyDescent="0.3">
      <c r="M257" s="223">
        <f t="shared" si="3"/>
        <v>255</v>
      </c>
      <c r="N257" s="259"/>
      <c r="O257" s="256" t="s">
        <v>4032</v>
      </c>
      <c r="P257" s="256" t="s">
        <v>4033</v>
      </c>
      <c r="Q257" s="257" t="s">
        <v>3667</v>
      </c>
    </row>
    <row r="258" spans="13:17" x14ac:dyDescent="0.3">
      <c r="M258" s="223">
        <f t="shared" si="3"/>
        <v>256</v>
      </c>
      <c r="N258" s="256"/>
      <c r="O258" s="256" t="s">
        <v>4034</v>
      </c>
      <c r="P258" s="256" t="s">
        <v>4035</v>
      </c>
      <c r="Q258" s="257" t="s">
        <v>3667</v>
      </c>
    </row>
    <row r="259" spans="13:17" x14ac:dyDescent="0.3">
      <c r="M259" s="223">
        <f t="shared" si="3"/>
        <v>257</v>
      </c>
      <c r="N259" s="259"/>
      <c r="O259" s="256" t="s">
        <v>4036</v>
      </c>
      <c r="P259" s="256" t="s">
        <v>4037</v>
      </c>
      <c r="Q259" s="257" t="s">
        <v>3667</v>
      </c>
    </row>
    <row r="260" spans="13:17" x14ac:dyDescent="0.3">
      <c r="M260" s="223">
        <f t="shared" si="3"/>
        <v>258</v>
      </c>
      <c r="N260" s="256"/>
      <c r="O260" s="256" t="s">
        <v>4038</v>
      </c>
      <c r="P260" s="256" t="s">
        <v>4039</v>
      </c>
      <c r="Q260" s="257" t="s">
        <v>3667</v>
      </c>
    </row>
    <row r="261" spans="13:17" x14ac:dyDescent="0.3">
      <c r="M261" s="223">
        <f t="shared" si="3"/>
        <v>259</v>
      </c>
      <c r="N261" s="259"/>
      <c r="O261" s="256" t="s">
        <v>4040</v>
      </c>
      <c r="P261" s="256" t="s">
        <v>4041</v>
      </c>
      <c r="Q261" s="257" t="s">
        <v>3667</v>
      </c>
    </row>
    <row r="262" spans="13:17" x14ac:dyDescent="0.3">
      <c r="M262" s="223">
        <f t="shared" si="3"/>
        <v>260</v>
      </c>
      <c r="N262" s="256"/>
      <c r="O262" s="256" t="s">
        <v>4042</v>
      </c>
      <c r="P262" s="256" t="s">
        <v>4043</v>
      </c>
      <c r="Q262" s="257" t="s">
        <v>3667</v>
      </c>
    </row>
    <row r="263" spans="13:17" x14ac:dyDescent="0.3">
      <c r="M263" s="223">
        <f t="shared" ref="M263:M281" si="4">M262+1</f>
        <v>261</v>
      </c>
      <c r="N263" s="259"/>
      <c r="O263" s="256" t="s">
        <v>4044</v>
      </c>
      <c r="P263" s="256" t="s">
        <v>4045</v>
      </c>
      <c r="Q263" s="257" t="s">
        <v>3667</v>
      </c>
    </row>
    <row r="264" spans="13:17" x14ac:dyDescent="0.3">
      <c r="M264" s="223">
        <f t="shared" si="4"/>
        <v>262</v>
      </c>
      <c r="N264" s="256"/>
      <c r="O264" s="256" t="s">
        <v>4046</v>
      </c>
      <c r="P264" s="256" t="s">
        <v>4047</v>
      </c>
      <c r="Q264" s="257" t="s">
        <v>3667</v>
      </c>
    </row>
    <row r="265" spans="13:17" x14ac:dyDescent="0.3">
      <c r="M265" s="223">
        <f t="shared" si="4"/>
        <v>263</v>
      </c>
      <c r="N265" s="259"/>
      <c r="O265" s="256" t="s">
        <v>4048</v>
      </c>
      <c r="P265" s="256" t="s">
        <v>4049</v>
      </c>
      <c r="Q265" s="257" t="s">
        <v>3667</v>
      </c>
    </row>
    <row r="266" spans="13:17" x14ac:dyDescent="0.3">
      <c r="M266" s="223">
        <f t="shared" si="4"/>
        <v>264</v>
      </c>
      <c r="N266" s="256"/>
      <c r="O266" s="256" t="s">
        <v>4050</v>
      </c>
      <c r="P266" s="256" t="s">
        <v>4051</v>
      </c>
      <c r="Q266" s="257" t="s">
        <v>3667</v>
      </c>
    </row>
    <row r="267" spans="13:17" x14ac:dyDescent="0.3">
      <c r="M267" s="223">
        <f t="shared" si="4"/>
        <v>265</v>
      </c>
      <c r="N267" s="259"/>
      <c r="O267" s="256" t="s">
        <v>4052</v>
      </c>
      <c r="P267" s="256" t="s">
        <v>4053</v>
      </c>
      <c r="Q267" s="257" t="s">
        <v>3667</v>
      </c>
    </row>
    <row r="268" spans="13:17" x14ac:dyDescent="0.3">
      <c r="M268" s="223">
        <f t="shared" si="4"/>
        <v>266</v>
      </c>
      <c r="N268" s="256"/>
      <c r="O268" s="256" t="s">
        <v>4054</v>
      </c>
      <c r="P268" s="256" t="s">
        <v>4055</v>
      </c>
      <c r="Q268" s="257" t="s">
        <v>3667</v>
      </c>
    </row>
    <row r="269" spans="13:17" x14ac:dyDescent="0.3">
      <c r="M269" s="223">
        <f t="shared" si="4"/>
        <v>267</v>
      </c>
      <c r="N269" s="259"/>
      <c r="O269" s="256" t="s">
        <v>4056</v>
      </c>
      <c r="P269" s="256" t="s">
        <v>4057</v>
      </c>
      <c r="Q269" s="257" t="s">
        <v>3667</v>
      </c>
    </row>
    <row r="270" spans="13:17" x14ac:dyDescent="0.3">
      <c r="M270" s="223">
        <f t="shared" si="4"/>
        <v>268</v>
      </c>
      <c r="N270" s="256"/>
      <c r="O270" s="256" t="s">
        <v>4058</v>
      </c>
      <c r="P270" s="256" t="s">
        <v>4059</v>
      </c>
      <c r="Q270" s="257" t="s">
        <v>3667</v>
      </c>
    </row>
    <row r="271" spans="13:17" x14ac:dyDescent="0.3">
      <c r="M271" s="223">
        <f t="shared" si="4"/>
        <v>269</v>
      </c>
      <c r="N271" s="259"/>
      <c r="O271" s="256" t="s">
        <v>4060</v>
      </c>
      <c r="P271" s="256" t="s">
        <v>4061</v>
      </c>
      <c r="Q271" s="257" t="s">
        <v>3667</v>
      </c>
    </row>
    <row r="272" spans="13:17" x14ac:dyDescent="0.3">
      <c r="M272" s="223">
        <f t="shared" si="4"/>
        <v>270</v>
      </c>
      <c r="N272" s="256"/>
      <c r="O272" s="256" t="s">
        <v>4062</v>
      </c>
      <c r="P272" s="256" t="s">
        <v>4063</v>
      </c>
      <c r="Q272" s="257" t="s">
        <v>3667</v>
      </c>
    </row>
    <row r="273" spans="13:20" x14ac:dyDescent="0.3">
      <c r="M273" s="223">
        <f t="shared" si="4"/>
        <v>271</v>
      </c>
      <c r="N273" s="259"/>
      <c r="O273" s="256" t="s">
        <v>4064</v>
      </c>
      <c r="P273" s="256" t="s">
        <v>4065</v>
      </c>
      <c r="Q273" s="257" t="s">
        <v>3667</v>
      </c>
    </row>
    <row r="274" spans="13:20" x14ac:dyDescent="0.3">
      <c r="M274" s="223">
        <f t="shared" si="4"/>
        <v>272</v>
      </c>
      <c r="N274" s="256"/>
      <c r="O274" s="256" t="s">
        <v>4066</v>
      </c>
      <c r="P274" s="256" t="s">
        <v>4067</v>
      </c>
      <c r="Q274" s="257" t="s">
        <v>3667</v>
      </c>
    </row>
    <row r="275" spans="13:20" x14ac:dyDescent="0.3">
      <c r="M275" s="223">
        <f t="shared" si="4"/>
        <v>273</v>
      </c>
      <c r="N275" s="259"/>
      <c r="O275" s="256" t="s">
        <v>4068</v>
      </c>
      <c r="P275" s="256" t="s">
        <v>4069</v>
      </c>
      <c r="Q275" s="257" t="s">
        <v>3667</v>
      </c>
    </row>
    <row r="276" spans="13:20" x14ac:dyDescent="0.3">
      <c r="M276" s="223">
        <f t="shared" si="4"/>
        <v>274</v>
      </c>
      <c r="N276" s="256"/>
      <c r="O276" s="256" t="s">
        <v>4070</v>
      </c>
      <c r="P276" s="256" t="s">
        <v>4071</v>
      </c>
      <c r="Q276" s="257" t="s">
        <v>3667</v>
      </c>
    </row>
    <row r="277" spans="13:20" x14ac:dyDescent="0.3">
      <c r="M277" s="223">
        <f t="shared" si="4"/>
        <v>275</v>
      </c>
      <c r="N277" s="259"/>
      <c r="O277" s="256" t="s">
        <v>4072</v>
      </c>
      <c r="P277" s="256" t="s">
        <v>4073</v>
      </c>
      <c r="Q277" s="257" t="s">
        <v>3667</v>
      </c>
    </row>
    <row r="278" spans="13:20" x14ac:dyDescent="0.3">
      <c r="M278" s="223">
        <f t="shared" si="4"/>
        <v>276</v>
      </c>
      <c r="N278" s="256"/>
      <c r="O278" s="256" t="s">
        <v>4074</v>
      </c>
      <c r="P278" s="256" t="s">
        <v>4075</v>
      </c>
      <c r="Q278" s="257" t="s">
        <v>3667</v>
      </c>
    </row>
    <row r="279" spans="13:20" x14ac:dyDescent="0.3">
      <c r="M279" s="223">
        <f t="shared" si="4"/>
        <v>277</v>
      </c>
      <c r="N279" s="259"/>
      <c r="O279" s="256" t="s">
        <v>4076</v>
      </c>
      <c r="P279" s="256" t="s">
        <v>4077</v>
      </c>
      <c r="Q279" s="257" t="s">
        <v>3667</v>
      </c>
    </row>
    <row r="280" spans="13:20" x14ac:dyDescent="0.3">
      <c r="M280" s="223">
        <f t="shared" si="4"/>
        <v>278</v>
      </c>
      <c r="N280" s="256"/>
      <c r="O280" s="256" t="s">
        <v>4078</v>
      </c>
      <c r="P280" s="256" t="s">
        <v>4079</v>
      </c>
      <c r="Q280" s="257" t="s">
        <v>3667</v>
      </c>
      <c r="T280">
        <v>11039</v>
      </c>
    </row>
    <row r="281" spans="13:20" x14ac:dyDescent="0.3">
      <c r="M281" s="223">
        <f t="shared" si="4"/>
        <v>279</v>
      </c>
      <c r="N281" s="259"/>
      <c r="O281" s="256" t="s">
        <v>4080</v>
      </c>
      <c r="P281" s="256" t="s">
        <v>4081</v>
      </c>
      <c r="Q281" s="257" t="s">
        <v>3667</v>
      </c>
    </row>
    <row r="282" spans="13:20" x14ac:dyDescent="0.3">
      <c r="M282" s="223"/>
      <c r="N282" s="253"/>
      <c r="O282" s="228" t="s">
        <v>4082</v>
      </c>
      <c r="P282" s="228" t="s">
        <v>83</v>
      </c>
      <c r="Q282" s="229" t="s">
        <v>3667</v>
      </c>
      <c r="R282" s="254"/>
    </row>
    <row r="283" spans="13:20" x14ac:dyDescent="0.3">
      <c r="M283" s="223"/>
      <c r="N283" s="253"/>
      <c r="O283" s="228" t="s">
        <v>4083</v>
      </c>
      <c r="P283" s="228" t="s">
        <v>45</v>
      </c>
      <c r="Q283" s="229" t="s">
        <v>3667</v>
      </c>
      <c r="R283" s="254"/>
    </row>
    <row r="284" spans="13:20" x14ac:dyDescent="0.3">
      <c r="M284" s="223"/>
      <c r="N284" s="253"/>
      <c r="O284" s="228" t="s">
        <v>4084</v>
      </c>
      <c r="P284" s="228" t="s">
        <v>58</v>
      </c>
      <c r="Q284" s="229" t="s">
        <v>3667</v>
      </c>
      <c r="R284" s="254"/>
    </row>
    <row r="285" spans="13:20" x14ac:dyDescent="0.3">
      <c r="M285" s="223"/>
      <c r="N285" s="253"/>
      <c r="O285" s="228" t="s">
        <v>4085</v>
      </c>
      <c r="P285" s="228" t="s">
        <v>44</v>
      </c>
      <c r="Q285" s="229" t="s">
        <v>3667</v>
      </c>
      <c r="R285" s="254"/>
    </row>
    <row r="286" spans="13:20" x14ac:dyDescent="0.3">
      <c r="M286" s="223"/>
      <c r="N286" s="253"/>
      <c r="O286" s="228" t="s">
        <v>4086</v>
      </c>
      <c r="P286" s="228" t="s">
        <v>51</v>
      </c>
      <c r="Q286" s="229" t="s">
        <v>3667</v>
      </c>
      <c r="R286" s="254"/>
    </row>
    <row r="287" spans="13:20" x14ac:dyDescent="0.3">
      <c r="M287" s="223"/>
      <c r="N287" s="253"/>
      <c r="O287" s="228" t="s">
        <v>4087</v>
      </c>
      <c r="P287" s="228" t="s">
        <v>4088</v>
      </c>
      <c r="Q287" s="229" t="s">
        <v>3667</v>
      </c>
      <c r="R287" s="254"/>
    </row>
    <row r="288" spans="13:20" x14ac:dyDescent="0.3">
      <c r="M288" s="223"/>
      <c r="N288" s="253"/>
      <c r="O288" s="228" t="s">
        <v>4089</v>
      </c>
      <c r="P288" s="228" t="s">
        <v>4090</v>
      </c>
      <c r="Q288" s="229" t="s">
        <v>3667</v>
      </c>
      <c r="R288" s="254"/>
    </row>
    <row r="289" spans="13:18" x14ac:dyDescent="0.3">
      <c r="M289" s="223"/>
      <c r="N289" s="253"/>
      <c r="O289" s="228" t="s">
        <v>4091</v>
      </c>
      <c r="P289" s="228" t="s">
        <v>4092</v>
      </c>
      <c r="Q289" s="229" t="s">
        <v>3667</v>
      </c>
      <c r="R289" s="254"/>
    </row>
    <row r="290" spans="13:18" x14ac:dyDescent="0.3">
      <c r="M290" s="223"/>
      <c r="N290" s="253"/>
      <c r="O290" s="228" t="s">
        <v>4093</v>
      </c>
      <c r="P290" s="228" t="s">
        <v>4094</v>
      </c>
      <c r="Q290" s="229" t="s">
        <v>3667</v>
      </c>
      <c r="R290" s="254"/>
    </row>
    <row r="291" spans="13:18" x14ac:dyDescent="0.3">
      <c r="O291" s="232"/>
      <c r="P291" s="232" t="s">
        <v>4095</v>
      </c>
      <c r="Q291" s="233"/>
    </row>
    <row r="292" spans="13:18" x14ac:dyDescent="0.3">
      <c r="O292" s="232"/>
      <c r="P292" s="232" t="s">
        <v>48</v>
      </c>
      <c r="Q292" s="233"/>
    </row>
    <row r="293" spans="13:18" x14ac:dyDescent="0.3">
      <c r="O293" s="232"/>
      <c r="P293" s="7" t="s">
        <v>47</v>
      </c>
      <c r="Q293" s="233"/>
    </row>
    <row r="294" spans="13:18" x14ac:dyDescent="0.3">
      <c r="O294" s="232"/>
      <c r="P294" s="7" t="s">
        <v>26</v>
      </c>
      <c r="Q294" s="233"/>
    </row>
    <row r="295" spans="13:18" x14ac:dyDescent="0.3">
      <c r="O295" s="232"/>
      <c r="P295" s="7" t="s">
        <v>40</v>
      </c>
      <c r="Q295" s="233"/>
    </row>
    <row r="296" spans="13:18" x14ac:dyDescent="0.3">
      <c r="O296" s="232"/>
      <c r="P296" s="7" t="s">
        <v>20</v>
      </c>
      <c r="Q296" s="233"/>
    </row>
    <row r="297" spans="13:18" x14ac:dyDescent="0.3">
      <c r="O297" s="232"/>
      <c r="P297" s="7" t="s">
        <v>43</v>
      </c>
      <c r="Q297" s="233"/>
    </row>
    <row r="298" spans="13:18" x14ac:dyDescent="0.3">
      <c r="O298" s="232"/>
      <c r="P298" s="7" t="s">
        <v>27</v>
      </c>
      <c r="Q298" s="233"/>
    </row>
    <row r="299" spans="13:18" x14ac:dyDescent="0.3">
      <c r="O299" s="232"/>
      <c r="P299" s="7" t="s">
        <v>56</v>
      </c>
      <c r="Q299" s="233"/>
    </row>
    <row r="300" spans="13:18" x14ac:dyDescent="0.3">
      <c r="O300" s="232"/>
      <c r="P300" s="7" t="s">
        <v>25</v>
      </c>
      <c r="Q300" s="233"/>
    </row>
    <row r="301" spans="13:18" x14ac:dyDescent="0.3">
      <c r="O301" s="232"/>
      <c r="P301" s="7" t="s">
        <v>19</v>
      </c>
      <c r="Q301" s="233"/>
    </row>
    <row r="302" spans="13:18" x14ac:dyDescent="0.3">
      <c r="O302" s="232"/>
      <c r="P302" s="7" t="s">
        <v>24</v>
      </c>
      <c r="Q302" s="233"/>
    </row>
    <row r="303" spans="13:18" x14ac:dyDescent="0.3">
      <c r="O303" s="232"/>
      <c r="P303" s="7" t="s">
        <v>85</v>
      </c>
      <c r="Q303" s="233"/>
    </row>
    <row r="304" spans="13:18" x14ac:dyDescent="0.3">
      <c r="O304" s="232"/>
      <c r="P304" s="7" t="s">
        <v>21</v>
      </c>
      <c r="Q304" s="233"/>
    </row>
    <row r="305" spans="15:17" x14ac:dyDescent="0.3">
      <c r="O305" s="232"/>
      <c r="P305" s="232" t="s">
        <v>88</v>
      </c>
      <c r="Q305" s="233"/>
    </row>
    <row r="306" spans="15:17" x14ac:dyDescent="0.3">
      <c r="O306" s="232"/>
      <c r="P306" s="7" t="s">
        <v>111</v>
      </c>
      <c r="Q306" s="233"/>
    </row>
    <row r="307" spans="15:17" x14ac:dyDescent="0.3">
      <c r="O307" s="232"/>
      <c r="P307" s="7" t="s">
        <v>28</v>
      </c>
      <c r="Q307" s="233"/>
    </row>
    <row r="308" spans="15:17" x14ac:dyDescent="0.3">
      <c r="O308" s="232"/>
      <c r="P308" s="7" t="s">
        <v>30</v>
      </c>
      <c r="Q308" s="233"/>
    </row>
    <row r="309" spans="15:17" x14ac:dyDescent="0.3">
      <c r="O309" s="232"/>
      <c r="P309" s="7" t="s">
        <v>22</v>
      </c>
      <c r="Q309" s="233"/>
    </row>
    <row r="310" spans="15:17" x14ac:dyDescent="0.3">
      <c r="O310" s="232"/>
      <c r="P310" s="7" t="s">
        <v>36</v>
      </c>
      <c r="Q310" s="233"/>
    </row>
    <row r="311" spans="15:17" x14ac:dyDescent="0.3">
      <c r="O311" s="232"/>
      <c r="P311" s="7" t="s">
        <v>75</v>
      </c>
      <c r="Q311" s="233"/>
    </row>
    <row r="312" spans="15:17" x14ac:dyDescent="0.3">
      <c r="O312" s="7"/>
      <c r="P312" s="7" t="s">
        <v>112</v>
      </c>
      <c r="Q312" s="27"/>
    </row>
    <row r="313" spans="15:17" x14ac:dyDescent="0.3">
      <c r="O313" s="7"/>
      <c r="P313" s="7" t="s">
        <v>34</v>
      </c>
      <c r="Q313" s="27"/>
    </row>
    <row r="314" spans="15:17" x14ac:dyDescent="0.3">
      <c r="O314" s="7"/>
      <c r="P314" s="232" t="s">
        <v>23</v>
      </c>
      <c r="Q314" s="27"/>
    </row>
    <row r="315" spans="15:17" x14ac:dyDescent="0.3">
      <c r="O315" s="232"/>
      <c r="P315" s="232" t="s">
        <v>77</v>
      </c>
      <c r="Q315" s="233"/>
    </row>
    <row r="316" spans="15:17" x14ac:dyDescent="0.3">
      <c r="O316" s="232"/>
      <c r="P316" s="232" t="s">
        <v>76</v>
      </c>
      <c r="Q316" s="233"/>
    </row>
    <row r="317" spans="15:17" x14ac:dyDescent="0.3">
      <c r="O317" s="232"/>
      <c r="P317" s="232" t="s">
        <v>82</v>
      </c>
      <c r="Q317" s="233"/>
    </row>
    <row r="318" spans="15:17" x14ac:dyDescent="0.3">
      <c r="O318" s="232"/>
      <c r="P318" s="232" t="s">
        <v>4096</v>
      </c>
      <c r="Q318" s="233"/>
    </row>
  </sheetData>
  <phoneticPr fontId="6" type="noConversion"/>
  <pageMargins left="0.7" right="0.7" top="0.75" bottom="0.75" header="0.3" footer="0.3"/>
  <pageSetup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002AE-E7ED-4C29-9820-1F9836D9378A}">
  <dimension ref="A2:E315"/>
  <sheetViews>
    <sheetView workbookViewId="0">
      <selection activeCell="F5" sqref="F5"/>
    </sheetView>
  </sheetViews>
  <sheetFormatPr defaultRowHeight="16.5" x14ac:dyDescent="0.3"/>
  <cols>
    <col min="1" max="1" width="3.5" customWidth="1"/>
    <col min="2" max="2" width="15.625" bestFit="1" customWidth="1"/>
    <col min="3" max="3" width="11.125" bestFit="1" customWidth="1"/>
    <col min="4" max="4" width="40.375" bestFit="1" customWidth="1"/>
  </cols>
  <sheetData>
    <row r="2" spans="1:5" x14ac:dyDescent="0.3">
      <c r="A2" s="223" t="s">
        <v>117</v>
      </c>
      <c r="B2" s="224" t="s">
        <v>3503</v>
      </c>
      <c r="C2" s="223" t="s">
        <v>3504</v>
      </c>
      <c r="D2" s="223" t="s">
        <v>3505</v>
      </c>
      <c r="E2" s="223" t="s">
        <v>3506</v>
      </c>
    </row>
    <row r="3" spans="1:5" x14ac:dyDescent="0.3">
      <c r="A3" s="223">
        <v>1</v>
      </c>
      <c r="B3" s="225" t="s">
        <v>3511</v>
      </c>
      <c r="C3" s="226" t="s">
        <v>3512</v>
      </c>
      <c r="D3" s="226" t="s">
        <v>97</v>
      </c>
      <c r="E3" s="227" t="s">
        <v>3513</v>
      </c>
    </row>
    <row r="4" spans="1:5" x14ac:dyDescent="0.3">
      <c r="A4" s="223">
        <f>A3+1</f>
        <v>2</v>
      </c>
      <c r="B4" s="226" t="s">
        <v>3518</v>
      </c>
      <c r="C4" s="226" t="s">
        <v>3519</v>
      </c>
      <c r="D4" s="226" t="s">
        <v>3520</v>
      </c>
      <c r="E4" s="227" t="s">
        <v>3513</v>
      </c>
    </row>
    <row r="5" spans="1:5" x14ac:dyDescent="0.3">
      <c r="A5" s="223">
        <f t="shared" ref="A5:A68" si="0">A4+1</f>
        <v>3</v>
      </c>
      <c r="B5" s="225" t="s">
        <v>3524</v>
      </c>
      <c r="C5" s="226" t="s">
        <v>3525</v>
      </c>
      <c r="D5" s="226" t="s">
        <v>86</v>
      </c>
      <c r="E5" s="227" t="s">
        <v>3513</v>
      </c>
    </row>
    <row r="6" spans="1:5" x14ac:dyDescent="0.3">
      <c r="A6" s="223">
        <f t="shared" si="0"/>
        <v>4</v>
      </c>
      <c r="B6" s="225" t="s">
        <v>3528</v>
      </c>
      <c r="C6" s="226" t="s">
        <v>3529</v>
      </c>
      <c r="D6" s="226" t="s">
        <v>50</v>
      </c>
      <c r="E6" s="227" t="s">
        <v>3513</v>
      </c>
    </row>
    <row r="7" spans="1:5" x14ac:dyDescent="0.3">
      <c r="A7" s="223">
        <f t="shared" si="0"/>
        <v>5</v>
      </c>
      <c r="B7" s="225" t="s">
        <v>3533</v>
      </c>
      <c r="C7" s="226" t="s">
        <v>3534</v>
      </c>
      <c r="D7" s="226" t="s">
        <v>72</v>
      </c>
      <c r="E7" s="227" t="s">
        <v>3513</v>
      </c>
    </row>
    <row r="8" spans="1:5" x14ac:dyDescent="0.3">
      <c r="A8" s="223">
        <f t="shared" si="0"/>
        <v>6</v>
      </c>
      <c r="B8" s="226" t="s">
        <v>3538</v>
      </c>
      <c r="C8" s="226" t="s">
        <v>3539</v>
      </c>
      <c r="D8" s="226" t="s">
        <v>3540</v>
      </c>
      <c r="E8" s="227" t="s">
        <v>3513</v>
      </c>
    </row>
    <row r="9" spans="1:5" x14ac:dyDescent="0.3">
      <c r="A9" s="223">
        <f t="shared" si="0"/>
        <v>7</v>
      </c>
      <c r="B9" s="225" t="s">
        <v>3542</v>
      </c>
      <c r="C9" s="226" t="s">
        <v>3543</v>
      </c>
      <c r="D9" s="226" t="s">
        <v>35</v>
      </c>
      <c r="E9" s="227" t="s">
        <v>3513</v>
      </c>
    </row>
    <row r="10" spans="1:5" x14ac:dyDescent="0.3">
      <c r="A10" s="223">
        <f t="shared" si="0"/>
        <v>8</v>
      </c>
      <c r="B10" s="226" t="s">
        <v>3546</v>
      </c>
      <c r="C10" s="226" t="s">
        <v>3547</v>
      </c>
      <c r="D10" s="226" t="s">
        <v>3548</v>
      </c>
      <c r="E10" s="227" t="s">
        <v>3513</v>
      </c>
    </row>
    <row r="11" spans="1:5" x14ac:dyDescent="0.3">
      <c r="A11" s="223">
        <f t="shared" si="0"/>
        <v>9</v>
      </c>
      <c r="B11" s="225" t="s">
        <v>3552</v>
      </c>
      <c r="C11" s="226" t="s">
        <v>3553</v>
      </c>
      <c r="D11" s="226" t="s">
        <v>3554</v>
      </c>
      <c r="E11" s="227" t="s">
        <v>3513</v>
      </c>
    </row>
    <row r="12" spans="1:5" x14ac:dyDescent="0.3">
      <c r="A12" s="223">
        <f t="shared" si="0"/>
        <v>10</v>
      </c>
      <c r="B12" s="226" t="s">
        <v>3557</v>
      </c>
      <c r="C12" s="226" t="s">
        <v>3558</v>
      </c>
      <c r="D12" s="226" t="s">
        <v>93</v>
      </c>
      <c r="E12" s="227" t="s">
        <v>3513</v>
      </c>
    </row>
    <row r="13" spans="1:5" x14ac:dyDescent="0.3">
      <c r="A13" s="223">
        <f t="shared" si="0"/>
        <v>11</v>
      </c>
      <c r="B13" s="225" t="s">
        <v>3562</v>
      </c>
      <c r="C13" s="226" t="s">
        <v>3563</v>
      </c>
      <c r="D13" s="226" t="s">
        <v>3564</v>
      </c>
      <c r="E13" s="227" t="s">
        <v>3513</v>
      </c>
    </row>
    <row r="14" spans="1:5" x14ac:dyDescent="0.3">
      <c r="A14" s="223">
        <f t="shared" si="0"/>
        <v>12</v>
      </c>
      <c r="B14" s="226"/>
      <c r="C14" s="226" t="s">
        <v>3567</v>
      </c>
      <c r="D14" s="226" t="s">
        <v>80</v>
      </c>
      <c r="E14" s="227" t="s">
        <v>3513</v>
      </c>
    </row>
    <row r="15" spans="1:5" x14ac:dyDescent="0.3">
      <c r="A15" s="223">
        <f t="shared" si="0"/>
        <v>13</v>
      </c>
      <c r="B15" s="225"/>
      <c r="C15" s="226" t="s">
        <v>3569</v>
      </c>
      <c r="D15" s="226" t="s">
        <v>33</v>
      </c>
      <c r="E15" s="227" t="s">
        <v>3513</v>
      </c>
    </row>
    <row r="16" spans="1:5" x14ac:dyDescent="0.3">
      <c r="A16" s="223">
        <f t="shared" si="0"/>
        <v>14</v>
      </c>
      <c r="B16" s="226"/>
      <c r="C16" s="226" t="s">
        <v>3571</v>
      </c>
      <c r="D16" s="226" t="s">
        <v>71</v>
      </c>
      <c r="E16" s="227" t="s">
        <v>3513</v>
      </c>
    </row>
    <row r="17" spans="1:5" x14ac:dyDescent="0.3">
      <c r="A17" s="223">
        <f t="shared" si="0"/>
        <v>15</v>
      </c>
      <c r="B17" s="225"/>
      <c r="C17" s="226" t="s">
        <v>3574</v>
      </c>
      <c r="D17" s="226" t="s">
        <v>42</v>
      </c>
      <c r="E17" s="227" t="s">
        <v>3513</v>
      </c>
    </row>
    <row r="18" spans="1:5" x14ac:dyDescent="0.3">
      <c r="A18" s="223">
        <f t="shared" si="0"/>
        <v>16</v>
      </c>
      <c r="B18" s="226"/>
      <c r="C18" s="226" t="s">
        <v>3577</v>
      </c>
      <c r="D18" s="226" t="s">
        <v>3578</v>
      </c>
      <c r="E18" s="227" t="s">
        <v>3513</v>
      </c>
    </row>
    <row r="19" spans="1:5" x14ac:dyDescent="0.3">
      <c r="A19" s="223">
        <f t="shared" si="0"/>
        <v>17</v>
      </c>
      <c r="B19" s="225"/>
      <c r="C19" s="226" t="s">
        <v>3581</v>
      </c>
      <c r="D19" s="226" t="s">
        <v>95</v>
      </c>
      <c r="E19" s="227" t="s">
        <v>3513</v>
      </c>
    </row>
    <row r="20" spans="1:5" x14ac:dyDescent="0.3">
      <c r="A20" s="223">
        <f t="shared" si="0"/>
        <v>18</v>
      </c>
      <c r="B20" s="226"/>
      <c r="C20" s="226" t="s">
        <v>3584</v>
      </c>
      <c r="D20" s="226" t="s">
        <v>3585</v>
      </c>
      <c r="E20" s="227" t="s">
        <v>3513</v>
      </c>
    </row>
    <row r="21" spans="1:5" x14ac:dyDescent="0.3">
      <c r="A21" s="223">
        <f t="shared" si="0"/>
        <v>19</v>
      </c>
      <c r="B21" s="225"/>
      <c r="C21" s="226" t="s">
        <v>3588</v>
      </c>
      <c r="D21" s="226" t="s">
        <v>3589</v>
      </c>
      <c r="E21" s="227" t="s">
        <v>3513</v>
      </c>
    </row>
    <row r="22" spans="1:5" x14ac:dyDescent="0.3">
      <c r="A22" s="223">
        <f t="shared" si="0"/>
        <v>20</v>
      </c>
      <c r="B22" s="226"/>
      <c r="C22" s="226" t="s">
        <v>3592</v>
      </c>
      <c r="D22" s="226" t="s">
        <v>3593</v>
      </c>
      <c r="E22" s="227" t="s">
        <v>3513</v>
      </c>
    </row>
    <row r="23" spans="1:5" x14ac:dyDescent="0.3">
      <c r="A23" s="223">
        <f t="shared" si="0"/>
        <v>21</v>
      </c>
      <c r="B23" s="225"/>
      <c r="C23" s="226" t="s">
        <v>3595</v>
      </c>
      <c r="D23" s="226" t="s">
        <v>57</v>
      </c>
      <c r="E23" s="227" t="s">
        <v>3513</v>
      </c>
    </row>
    <row r="24" spans="1:5" x14ac:dyDescent="0.3">
      <c r="A24" s="223">
        <f t="shared" si="0"/>
        <v>22</v>
      </c>
      <c r="B24" s="226"/>
      <c r="C24" s="226" t="s">
        <v>3598</v>
      </c>
      <c r="D24" s="226" t="s">
        <v>38</v>
      </c>
      <c r="E24" s="227" t="s">
        <v>3513</v>
      </c>
    </row>
    <row r="25" spans="1:5" x14ac:dyDescent="0.3">
      <c r="A25" s="223">
        <f t="shared" si="0"/>
        <v>23</v>
      </c>
      <c r="B25" s="225"/>
      <c r="C25" s="226" t="s">
        <v>3600</v>
      </c>
      <c r="D25" s="282" t="s">
        <v>53</v>
      </c>
      <c r="E25" s="227" t="s">
        <v>3513</v>
      </c>
    </row>
    <row r="26" spans="1:5" x14ac:dyDescent="0.3">
      <c r="A26" s="223">
        <f t="shared" si="0"/>
        <v>24</v>
      </c>
      <c r="B26" s="226"/>
      <c r="C26" s="226" t="s">
        <v>3602</v>
      </c>
      <c r="D26" s="226" t="s">
        <v>73</v>
      </c>
      <c r="E26" s="227" t="s">
        <v>3513</v>
      </c>
    </row>
    <row r="27" spans="1:5" x14ac:dyDescent="0.3">
      <c r="A27" s="223">
        <f t="shared" si="0"/>
        <v>25</v>
      </c>
      <c r="B27" s="225"/>
      <c r="C27" s="226" t="s">
        <v>3604</v>
      </c>
      <c r="D27" s="226" t="s">
        <v>31</v>
      </c>
      <c r="E27" s="227" t="s">
        <v>3513</v>
      </c>
    </row>
    <row r="28" spans="1:5" x14ac:dyDescent="0.3">
      <c r="A28" s="223">
        <f t="shared" si="0"/>
        <v>26</v>
      </c>
      <c r="B28" s="226"/>
      <c r="C28" s="226" t="s">
        <v>3606</v>
      </c>
      <c r="D28" s="282" t="s">
        <v>55</v>
      </c>
      <c r="E28" s="227" t="s">
        <v>3513</v>
      </c>
    </row>
    <row r="29" spans="1:5" x14ac:dyDescent="0.3">
      <c r="A29" s="223">
        <f t="shared" si="0"/>
        <v>27</v>
      </c>
      <c r="B29" s="225"/>
      <c r="C29" s="226" t="s">
        <v>3607</v>
      </c>
      <c r="D29" s="282" t="s">
        <v>60</v>
      </c>
      <c r="E29" s="227" t="s">
        <v>3513</v>
      </c>
    </row>
    <row r="30" spans="1:5" x14ac:dyDescent="0.3">
      <c r="A30" s="223">
        <f t="shared" si="0"/>
        <v>28</v>
      </c>
      <c r="B30" s="226"/>
      <c r="C30" s="226" t="s">
        <v>3608</v>
      </c>
      <c r="D30" s="226" t="s">
        <v>3609</v>
      </c>
      <c r="E30" s="227" t="s">
        <v>3513</v>
      </c>
    </row>
    <row r="31" spans="1:5" x14ac:dyDescent="0.3">
      <c r="A31" s="223">
        <f t="shared" si="0"/>
        <v>29</v>
      </c>
      <c r="B31" s="225"/>
      <c r="C31" s="226" t="s">
        <v>3610</v>
      </c>
      <c r="D31" s="226" t="s">
        <v>3611</v>
      </c>
      <c r="E31" s="227" t="s">
        <v>3513</v>
      </c>
    </row>
    <row r="32" spans="1:5" x14ac:dyDescent="0.3">
      <c r="A32" s="223">
        <f t="shared" si="0"/>
        <v>30</v>
      </c>
      <c r="B32" s="226"/>
      <c r="C32" s="226" t="s">
        <v>3612</v>
      </c>
      <c r="D32" s="226" t="s">
        <v>90</v>
      </c>
      <c r="E32" s="227" t="s">
        <v>3513</v>
      </c>
    </row>
    <row r="33" spans="1:5" x14ac:dyDescent="0.3">
      <c r="A33" s="223">
        <f t="shared" si="0"/>
        <v>31</v>
      </c>
      <c r="B33" s="225"/>
      <c r="C33" s="226" t="s">
        <v>3613</v>
      </c>
      <c r="D33" s="226" t="s">
        <v>3614</v>
      </c>
      <c r="E33" s="227" t="s">
        <v>3513</v>
      </c>
    </row>
    <row r="34" spans="1:5" x14ac:dyDescent="0.3">
      <c r="A34" s="223">
        <f t="shared" si="0"/>
        <v>32</v>
      </c>
      <c r="B34" s="226" t="s">
        <v>3615</v>
      </c>
      <c r="C34" s="226" t="s">
        <v>3616</v>
      </c>
      <c r="D34" s="226" t="s">
        <v>54</v>
      </c>
      <c r="E34" s="227" t="s">
        <v>3513</v>
      </c>
    </row>
    <row r="35" spans="1:5" x14ac:dyDescent="0.3">
      <c r="A35" s="223">
        <f t="shared" si="0"/>
        <v>33</v>
      </c>
      <c r="B35" s="225" t="s">
        <v>3617</v>
      </c>
      <c r="C35" s="226" t="s">
        <v>3618</v>
      </c>
      <c r="D35" s="226" t="s">
        <v>3619</v>
      </c>
      <c r="E35" s="227" t="s">
        <v>3513</v>
      </c>
    </row>
    <row r="36" spans="1:5" x14ac:dyDescent="0.3">
      <c r="A36" s="223">
        <f t="shared" si="0"/>
        <v>34</v>
      </c>
      <c r="B36" s="226"/>
      <c r="C36" s="226" t="s">
        <v>3620</v>
      </c>
      <c r="D36" s="226" t="s">
        <v>110</v>
      </c>
      <c r="E36" s="227" t="s">
        <v>3513</v>
      </c>
    </row>
    <row r="37" spans="1:5" x14ac:dyDescent="0.3">
      <c r="A37" s="223">
        <f t="shared" si="0"/>
        <v>35</v>
      </c>
      <c r="B37" s="225"/>
      <c r="C37" s="226" t="s">
        <v>3622</v>
      </c>
      <c r="D37" s="226" t="s">
        <v>100</v>
      </c>
      <c r="E37" s="227" t="s">
        <v>3513</v>
      </c>
    </row>
    <row r="38" spans="1:5" x14ac:dyDescent="0.3">
      <c r="A38" s="223">
        <f t="shared" si="0"/>
        <v>36</v>
      </c>
      <c r="B38" s="226"/>
      <c r="C38" s="226" t="s">
        <v>3623</v>
      </c>
      <c r="D38" s="226" t="s">
        <v>101</v>
      </c>
      <c r="E38" s="227" t="s">
        <v>3513</v>
      </c>
    </row>
    <row r="39" spans="1:5" x14ac:dyDescent="0.3">
      <c r="A39" s="223">
        <f t="shared" si="0"/>
        <v>37</v>
      </c>
      <c r="B39" s="225"/>
      <c r="C39" s="226" t="s">
        <v>3624</v>
      </c>
      <c r="D39" s="226" t="s">
        <v>3625</v>
      </c>
      <c r="E39" s="227" t="s">
        <v>3513</v>
      </c>
    </row>
    <row r="40" spans="1:5" x14ac:dyDescent="0.3">
      <c r="A40" s="223">
        <f t="shared" si="0"/>
        <v>38</v>
      </c>
      <c r="B40" s="226" t="s">
        <v>3626</v>
      </c>
      <c r="C40" s="226" t="s">
        <v>3627</v>
      </c>
      <c r="D40" s="226" t="s">
        <v>68</v>
      </c>
      <c r="E40" s="227" t="s">
        <v>3513</v>
      </c>
    </row>
    <row r="41" spans="1:5" x14ac:dyDescent="0.3">
      <c r="A41" s="223">
        <f t="shared" si="0"/>
        <v>39</v>
      </c>
      <c r="B41" s="225" t="s">
        <v>3628</v>
      </c>
      <c r="C41" s="226" t="s">
        <v>3629</v>
      </c>
      <c r="D41" s="226" t="s">
        <v>98</v>
      </c>
      <c r="E41" s="227" t="s">
        <v>3513</v>
      </c>
    </row>
    <row r="42" spans="1:5" x14ac:dyDescent="0.3">
      <c r="A42" s="223">
        <f t="shared" si="0"/>
        <v>40</v>
      </c>
      <c r="B42" s="226" t="s">
        <v>3630</v>
      </c>
      <c r="C42" s="226" t="s">
        <v>3631</v>
      </c>
      <c r="D42" s="226" t="s">
        <v>3632</v>
      </c>
      <c r="E42" s="227" t="s">
        <v>3513</v>
      </c>
    </row>
    <row r="43" spans="1:5" x14ac:dyDescent="0.3">
      <c r="A43" s="223">
        <f t="shared" si="0"/>
        <v>41</v>
      </c>
      <c r="B43" s="225" t="s">
        <v>3633</v>
      </c>
      <c r="C43" s="226" t="s">
        <v>3634</v>
      </c>
      <c r="D43" s="226" t="s">
        <v>3635</v>
      </c>
      <c r="E43" s="227" t="s">
        <v>3513</v>
      </c>
    </row>
    <row r="44" spans="1:5" x14ac:dyDescent="0.3">
      <c r="A44" s="223">
        <f t="shared" si="0"/>
        <v>42</v>
      </c>
      <c r="B44" s="226"/>
      <c r="C44" s="226" t="s">
        <v>3636</v>
      </c>
      <c r="D44" s="226" t="s">
        <v>87</v>
      </c>
      <c r="E44" s="227" t="s">
        <v>3513</v>
      </c>
    </row>
    <row r="45" spans="1:5" x14ac:dyDescent="0.3">
      <c r="A45" s="223">
        <f t="shared" si="0"/>
        <v>43</v>
      </c>
      <c r="B45" s="225"/>
      <c r="C45" s="226" t="s">
        <v>3637</v>
      </c>
      <c r="D45" s="226" t="s">
        <v>3638</v>
      </c>
      <c r="E45" s="227" t="s">
        <v>3513</v>
      </c>
    </row>
    <row r="46" spans="1:5" x14ac:dyDescent="0.3">
      <c r="A46" s="223">
        <f t="shared" si="0"/>
        <v>44</v>
      </c>
      <c r="B46" s="226"/>
      <c r="C46" s="226" t="s">
        <v>3639</v>
      </c>
      <c r="D46" s="226" t="s">
        <v>3640</v>
      </c>
      <c r="E46" s="227" t="s">
        <v>3513</v>
      </c>
    </row>
    <row r="47" spans="1:5" x14ac:dyDescent="0.3">
      <c r="A47" s="223">
        <f t="shared" si="0"/>
        <v>45</v>
      </c>
      <c r="B47" s="225"/>
      <c r="C47" s="226" t="s">
        <v>3641</v>
      </c>
      <c r="D47" s="226" t="s">
        <v>3642</v>
      </c>
      <c r="E47" s="227" t="s">
        <v>3513</v>
      </c>
    </row>
    <row r="48" spans="1:5" x14ac:dyDescent="0.3">
      <c r="A48" s="223">
        <f t="shared" si="0"/>
        <v>46</v>
      </c>
      <c r="B48" s="226"/>
      <c r="C48" s="226" t="s">
        <v>3643</v>
      </c>
      <c r="D48" s="282" t="s">
        <v>3644</v>
      </c>
      <c r="E48" s="227" t="s">
        <v>3513</v>
      </c>
    </row>
    <row r="49" spans="1:5" x14ac:dyDescent="0.3">
      <c r="A49" s="223">
        <f t="shared" si="0"/>
        <v>47</v>
      </c>
      <c r="B49" s="225"/>
      <c r="C49" s="226" t="s">
        <v>3645</v>
      </c>
      <c r="D49" s="226" t="s">
        <v>3646</v>
      </c>
      <c r="E49" s="227" t="s">
        <v>3513</v>
      </c>
    </row>
    <row r="50" spans="1:5" x14ac:dyDescent="0.3">
      <c r="A50" s="223">
        <f t="shared" si="0"/>
        <v>48</v>
      </c>
      <c r="B50" s="226"/>
      <c r="C50" s="226" t="s">
        <v>3647</v>
      </c>
      <c r="D50" s="226" t="s">
        <v>3648</v>
      </c>
      <c r="E50" s="227" t="s">
        <v>3513</v>
      </c>
    </row>
    <row r="51" spans="1:5" x14ac:dyDescent="0.3">
      <c r="A51" s="223">
        <f t="shared" si="0"/>
        <v>49</v>
      </c>
      <c r="B51" s="225"/>
      <c r="C51" s="226" t="s">
        <v>3649</v>
      </c>
      <c r="D51" s="226" t="s">
        <v>3650</v>
      </c>
      <c r="E51" s="227" t="s">
        <v>3513</v>
      </c>
    </row>
    <row r="52" spans="1:5" x14ac:dyDescent="0.3">
      <c r="A52" s="223">
        <f t="shared" si="0"/>
        <v>50</v>
      </c>
      <c r="B52" s="226"/>
      <c r="C52" s="226" t="s">
        <v>3651</v>
      </c>
      <c r="D52" s="226" t="s">
        <v>3652</v>
      </c>
      <c r="E52" s="227" t="s">
        <v>3513</v>
      </c>
    </row>
    <row r="53" spans="1:5" x14ac:dyDescent="0.3">
      <c r="A53" s="223">
        <f t="shared" si="0"/>
        <v>51</v>
      </c>
      <c r="B53" s="225"/>
      <c r="C53" s="226" t="s">
        <v>3653</v>
      </c>
      <c r="D53" s="226" t="s">
        <v>3654</v>
      </c>
      <c r="E53" s="227" t="s">
        <v>3513</v>
      </c>
    </row>
    <row r="54" spans="1:5" x14ac:dyDescent="0.3">
      <c r="A54" s="223">
        <f t="shared" si="0"/>
        <v>52</v>
      </c>
      <c r="B54" s="226"/>
      <c r="C54" s="226" t="s">
        <v>3655</v>
      </c>
      <c r="D54" s="226" t="s">
        <v>65</v>
      </c>
      <c r="E54" s="227" t="s">
        <v>3513</v>
      </c>
    </row>
    <row r="55" spans="1:5" x14ac:dyDescent="0.3">
      <c r="A55" s="223">
        <f t="shared" si="0"/>
        <v>53</v>
      </c>
      <c r="B55" s="225"/>
      <c r="C55" s="226" t="s">
        <v>3656</v>
      </c>
      <c r="D55" s="226" t="s">
        <v>96</v>
      </c>
      <c r="E55" s="227" t="s">
        <v>3513</v>
      </c>
    </row>
    <row r="56" spans="1:5" x14ac:dyDescent="0.3">
      <c r="A56" s="223">
        <f t="shared" si="0"/>
        <v>54</v>
      </c>
      <c r="B56" s="226"/>
      <c r="C56" s="226" t="s">
        <v>3657</v>
      </c>
      <c r="D56" s="226" t="s">
        <v>103</v>
      </c>
      <c r="E56" s="227" t="s">
        <v>3513</v>
      </c>
    </row>
    <row r="57" spans="1:5" x14ac:dyDescent="0.3">
      <c r="A57" s="223">
        <f t="shared" si="0"/>
        <v>55</v>
      </c>
      <c r="B57" s="225"/>
      <c r="C57" s="226" t="s">
        <v>3658</v>
      </c>
      <c r="D57" s="226" t="s">
        <v>94</v>
      </c>
      <c r="E57" s="227" t="s">
        <v>3513</v>
      </c>
    </row>
    <row r="58" spans="1:5" x14ac:dyDescent="0.3">
      <c r="A58" s="223">
        <f t="shared" si="0"/>
        <v>56</v>
      </c>
      <c r="B58" s="226"/>
      <c r="C58" s="226" t="s">
        <v>3659</v>
      </c>
      <c r="D58" s="226" t="s">
        <v>3660</v>
      </c>
      <c r="E58" s="227" t="s">
        <v>3513</v>
      </c>
    </row>
    <row r="59" spans="1:5" x14ac:dyDescent="0.3">
      <c r="A59" s="223">
        <f t="shared" si="0"/>
        <v>57</v>
      </c>
      <c r="B59" s="226"/>
      <c r="C59" s="228" t="s">
        <v>3661</v>
      </c>
      <c r="D59" s="228" t="s">
        <v>74</v>
      </c>
      <c r="E59" s="227" t="s">
        <v>3513</v>
      </c>
    </row>
    <row r="60" spans="1:5" x14ac:dyDescent="0.3">
      <c r="A60" s="223"/>
      <c r="B60" s="226"/>
      <c r="C60" s="228" t="s">
        <v>3664</v>
      </c>
      <c r="D60" s="228" t="s">
        <v>64</v>
      </c>
      <c r="E60" s="227" t="s">
        <v>3513</v>
      </c>
    </row>
    <row r="61" spans="1:5" x14ac:dyDescent="0.3">
      <c r="A61" s="223">
        <f>A59+1</f>
        <v>58</v>
      </c>
      <c r="B61" s="225"/>
      <c r="C61" s="226" t="s">
        <v>3665</v>
      </c>
      <c r="D61" s="226" t="s">
        <v>3666</v>
      </c>
      <c r="E61" s="227" t="s">
        <v>3667</v>
      </c>
    </row>
    <row r="62" spans="1:5" x14ac:dyDescent="0.3">
      <c r="A62" s="223">
        <f t="shared" si="0"/>
        <v>59</v>
      </c>
      <c r="B62" s="226"/>
      <c r="C62" s="226" t="s">
        <v>3669</v>
      </c>
      <c r="D62" s="226" t="s">
        <v>69</v>
      </c>
      <c r="E62" s="227" t="s">
        <v>3667</v>
      </c>
    </row>
    <row r="63" spans="1:5" x14ac:dyDescent="0.3">
      <c r="A63" s="223">
        <f t="shared" si="0"/>
        <v>60</v>
      </c>
      <c r="B63" s="225"/>
      <c r="C63" s="256" t="s">
        <v>3670</v>
      </c>
      <c r="D63" s="256" t="s">
        <v>46</v>
      </c>
      <c r="E63" s="257" t="s">
        <v>3667</v>
      </c>
    </row>
    <row r="64" spans="1:5" x14ac:dyDescent="0.3">
      <c r="A64" s="223">
        <f t="shared" si="0"/>
        <v>61</v>
      </c>
      <c r="B64" s="228"/>
      <c r="C64" s="256" t="s">
        <v>3671</v>
      </c>
      <c r="D64" s="256" t="s">
        <v>63</v>
      </c>
      <c r="E64" s="257" t="s">
        <v>3667</v>
      </c>
    </row>
    <row r="65" spans="1:5" x14ac:dyDescent="0.3">
      <c r="A65" s="223">
        <f t="shared" si="0"/>
        <v>62</v>
      </c>
      <c r="B65" s="230"/>
      <c r="C65" s="256" t="s">
        <v>3672</v>
      </c>
      <c r="D65" s="256" t="s">
        <v>62</v>
      </c>
      <c r="E65" s="257" t="s">
        <v>3667</v>
      </c>
    </row>
    <row r="66" spans="1:5" x14ac:dyDescent="0.3">
      <c r="A66" s="223">
        <f t="shared" si="0"/>
        <v>63</v>
      </c>
      <c r="B66" s="226"/>
      <c r="C66" s="256" t="s">
        <v>3673</v>
      </c>
      <c r="D66" s="256" t="s">
        <v>3674</v>
      </c>
      <c r="E66" s="257" t="s">
        <v>3667</v>
      </c>
    </row>
    <row r="67" spans="1:5" x14ac:dyDescent="0.3">
      <c r="A67" s="223">
        <f t="shared" si="0"/>
        <v>64</v>
      </c>
      <c r="B67" s="225"/>
      <c r="C67" s="256" t="s">
        <v>3675</v>
      </c>
      <c r="D67" s="256" t="s">
        <v>3676</v>
      </c>
      <c r="E67" s="257" t="s">
        <v>3667</v>
      </c>
    </row>
    <row r="68" spans="1:5" x14ac:dyDescent="0.3">
      <c r="A68" s="223">
        <f t="shared" si="0"/>
        <v>65</v>
      </c>
      <c r="B68" s="228"/>
      <c r="C68" s="256" t="s">
        <v>3677</v>
      </c>
      <c r="D68" s="256" t="s">
        <v>79</v>
      </c>
      <c r="E68" s="257" t="s">
        <v>3667</v>
      </c>
    </row>
    <row r="69" spans="1:5" x14ac:dyDescent="0.3">
      <c r="A69" s="223">
        <f t="shared" ref="A69:A132" si="1">A68+1</f>
        <v>66</v>
      </c>
      <c r="B69" s="225"/>
      <c r="C69" s="256" t="s">
        <v>3678</v>
      </c>
      <c r="D69" s="256" t="s">
        <v>70</v>
      </c>
      <c r="E69" s="257" t="s">
        <v>3667</v>
      </c>
    </row>
    <row r="70" spans="1:5" x14ac:dyDescent="0.3">
      <c r="A70" s="223">
        <f t="shared" si="1"/>
        <v>67</v>
      </c>
      <c r="B70" s="226"/>
      <c r="C70" s="256" t="s">
        <v>3679</v>
      </c>
      <c r="D70" s="256" t="s">
        <v>89</v>
      </c>
      <c r="E70" s="257" t="s">
        <v>3667</v>
      </c>
    </row>
    <row r="71" spans="1:5" x14ac:dyDescent="0.3">
      <c r="A71" s="223">
        <f t="shared" si="1"/>
        <v>68</v>
      </c>
      <c r="B71" s="225"/>
      <c r="C71" s="226" t="s">
        <v>3680</v>
      </c>
      <c r="D71" s="226" t="s">
        <v>3681</v>
      </c>
      <c r="E71" s="227" t="s">
        <v>3667</v>
      </c>
    </row>
    <row r="72" spans="1:5" x14ac:dyDescent="0.3">
      <c r="A72" s="223">
        <f t="shared" si="1"/>
        <v>69</v>
      </c>
      <c r="B72" s="226"/>
      <c r="C72" s="226" t="s">
        <v>3682</v>
      </c>
      <c r="D72" s="226" t="s">
        <v>3683</v>
      </c>
      <c r="E72" s="227" t="s">
        <v>3667</v>
      </c>
    </row>
    <row r="73" spans="1:5" x14ac:dyDescent="0.3">
      <c r="A73" s="223">
        <f t="shared" si="1"/>
        <v>70</v>
      </c>
      <c r="B73" s="225"/>
      <c r="C73" s="226" t="s">
        <v>3684</v>
      </c>
      <c r="D73" s="226" t="s">
        <v>91</v>
      </c>
      <c r="E73" s="227" t="s">
        <v>3667</v>
      </c>
    </row>
    <row r="74" spans="1:5" x14ac:dyDescent="0.3">
      <c r="A74" s="223">
        <f t="shared" si="1"/>
        <v>71</v>
      </c>
      <c r="B74" s="226"/>
      <c r="C74" s="226" t="s">
        <v>3685</v>
      </c>
      <c r="D74" s="226" t="s">
        <v>92</v>
      </c>
      <c r="E74" s="227" t="s">
        <v>3667</v>
      </c>
    </row>
    <row r="75" spans="1:5" x14ac:dyDescent="0.3">
      <c r="A75" s="223">
        <f t="shared" si="1"/>
        <v>72</v>
      </c>
      <c r="B75" s="225"/>
      <c r="C75" s="226" t="s">
        <v>3686</v>
      </c>
      <c r="D75" s="226" t="s">
        <v>61</v>
      </c>
      <c r="E75" s="227" t="s">
        <v>3667</v>
      </c>
    </row>
    <row r="76" spans="1:5" x14ac:dyDescent="0.3">
      <c r="A76" s="223">
        <f t="shared" si="1"/>
        <v>73</v>
      </c>
      <c r="B76" s="226"/>
      <c r="C76" s="226" t="s">
        <v>3687</v>
      </c>
      <c r="D76" s="282" t="s">
        <v>102</v>
      </c>
      <c r="E76" s="227" t="s">
        <v>3667</v>
      </c>
    </row>
    <row r="77" spans="1:5" x14ac:dyDescent="0.3">
      <c r="A77" s="223">
        <f t="shared" si="1"/>
        <v>74</v>
      </c>
      <c r="B77" s="225"/>
      <c r="C77" s="226" t="s">
        <v>3688</v>
      </c>
      <c r="D77" s="226" t="s">
        <v>3689</v>
      </c>
      <c r="E77" s="227" t="s">
        <v>3667</v>
      </c>
    </row>
    <row r="78" spans="1:5" x14ac:dyDescent="0.3">
      <c r="A78" s="223">
        <f t="shared" si="1"/>
        <v>75</v>
      </c>
      <c r="B78" s="226"/>
      <c r="C78" s="226" t="s">
        <v>3690</v>
      </c>
      <c r="D78" s="226" t="s">
        <v>3691</v>
      </c>
      <c r="E78" s="227" t="s">
        <v>3667</v>
      </c>
    </row>
    <row r="79" spans="1:5" x14ac:dyDescent="0.3">
      <c r="A79" s="223">
        <f t="shared" si="1"/>
        <v>76</v>
      </c>
      <c r="B79" s="225"/>
      <c r="C79" s="226" t="s">
        <v>3692</v>
      </c>
      <c r="D79" s="226" t="s">
        <v>3693</v>
      </c>
      <c r="E79" s="227" t="s">
        <v>3667</v>
      </c>
    </row>
    <row r="80" spans="1:5" x14ac:dyDescent="0.3">
      <c r="A80" s="223">
        <f t="shared" si="1"/>
        <v>77</v>
      </c>
      <c r="B80" s="226"/>
      <c r="C80" s="226" t="s">
        <v>3694</v>
      </c>
      <c r="D80" s="226" t="s">
        <v>3695</v>
      </c>
      <c r="E80" s="227" t="s">
        <v>3667</v>
      </c>
    </row>
    <row r="81" spans="1:5" x14ac:dyDescent="0.3">
      <c r="A81" s="223">
        <f t="shared" si="1"/>
        <v>78</v>
      </c>
      <c r="B81" s="225"/>
      <c r="C81" s="226" t="s">
        <v>3696</v>
      </c>
      <c r="D81" s="226" t="s">
        <v>106</v>
      </c>
      <c r="E81" s="227" t="s">
        <v>3667</v>
      </c>
    </row>
    <row r="82" spans="1:5" x14ac:dyDescent="0.3">
      <c r="A82" s="223">
        <f t="shared" si="1"/>
        <v>79</v>
      </c>
      <c r="B82" s="226"/>
      <c r="C82" s="226" t="s">
        <v>3697</v>
      </c>
      <c r="D82" s="226" t="s">
        <v>3698</v>
      </c>
      <c r="E82" s="227" t="s">
        <v>3667</v>
      </c>
    </row>
    <row r="83" spans="1:5" x14ac:dyDescent="0.3">
      <c r="A83" s="223">
        <f t="shared" si="1"/>
        <v>80</v>
      </c>
      <c r="B83" s="225"/>
      <c r="C83" s="226" t="s">
        <v>3699</v>
      </c>
      <c r="D83" s="226" t="s">
        <v>3700</v>
      </c>
      <c r="E83" s="227" t="s">
        <v>3667</v>
      </c>
    </row>
    <row r="84" spans="1:5" x14ac:dyDescent="0.3">
      <c r="A84" s="223">
        <f t="shared" si="1"/>
        <v>81</v>
      </c>
      <c r="B84" s="226"/>
      <c r="C84" s="226" t="s">
        <v>3701</v>
      </c>
      <c r="D84" s="226" t="s">
        <v>3702</v>
      </c>
      <c r="E84" s="227" t="s">
        <v>3667</v>
      </c>
    </row>
    <row r="85" spans="1:5" x14ac:dyDescent="0.3">
      <c r="A85" s="223">
        <f t="shared" si="1"/>
        <v>82</v>
      </c>
      <c r="B85" s="225"/>
      <c r="C85" s="226" t="s">
        <v>3703</v>
      </c>
      <c r="D85" s="226" t="s">
        <v>3704</v>
      </c>
      <c r="E85" s="227" t="s">
        <v>3667</v>
      </c>
    </row>
    <row r="86" spans="1:5" x14ac:dyDescent="0.3">
      <c r="A86" s="223">
        <f t="shared" si="1"/>
        <v>83</v>
      </c>
      <c r="B86" s="226"/>
      <c r="C86" s="226" t="s">
        <v>3705</v>
      </c>
      <c r="D86" s="226" t="s">
        <v>3706</v>
      </c>
      <c r="E86" s="227" t="s">
        <v>3667</v>
      </c>
    </row>
    <row r="87" spans="1:5" x14ac:dyDescent="0.3">
      <c r="A87" s="223">
        <f t="shared" si="1"/>
        <v>84</v>
      </c>
      <c r="B87" s="225"/>
      <c r="C87" s="226" t="s">
        <v>3707</v>
      </c>
      <c r="D87" s="226" t="s">
        <v>29</v>
      </c>
      <c r="E87" s="227" t="s">
        <v>3667</v>
      </c>
    </row>
    <row r="88" spans="1:5" x14ac:dyDescent="0.3">
      <c r="A88" s="223">
        <f t="shared" si="1"/>
        <v>85</v>
      </c>
      <c r="B88" s="226"/>
      <c r="C88" s="226" t="s">
        <v>3708</v>
      </c>
      <c r="D88" s="226" t="s">
        <v>3709</v>
      </c>
      <c r="E88" s="227" t="s">
        <v>3667</v>
      </c>
    </row>
    <row r="89" spans="1:5" x14ac:dyDescent="0.3">
      <c r="A89" s="223">
        <f t="shared" si="1"/>
        <v>86</v>
      </c>
      <c r="B89" s="225"/>
      <c r="C89" s="226" t="s">
        <v>3710</v>
      </c>
      <c r="D89" s="226" t="s">
        <v>3711</v>
      </c>
      <c r="E89" s="227" t="s">
        <v>3667</v>
      </c>
    </row>
    <row r="90" spans="1:5" x14ac:dyDescent="0.3">
      <c r="A90" s="223">
        <f t="shared" si="1"/>
        <v>87</v>
      </c>
      <c r="B90" s="226"/>
      <c r="C90" s="226" t="s">
        <v>3712</v>
      </c>
      <c r="D90" s="226" t="s">
        <v>3713</v>
      </c>
      <c r="E90" s="227" t="s">
        <v>3667</v>
      </c>
    </row>
    <row r="91" spans="1:5" x14ac:dyDescent="0.3">
      <c r="A91" s="223">
        <f t="shared" si="1"/>
        <v>88</v>
      </c>
      <c r="B91" s="225"/>
      <c r="C91" s="226" t="s">
        <v>3714</v>
      </c>
      <c r="D91" s="226" t="s">
        <v>3715</v>
      </c>
      <c r="E91" s="227" t="s">
        <v>3667</v>
      </c>
    </row>
    <row r="92" spans="1:5" x14ac:dyDescent="0.3">
      <c r="A92" s="223">
        <f t="shared" si="1"/>
        <v>89</v>
      </c>
      <c r="B92" s="226"/>
      <c r="C92" s="226" t="s">
        <v>3716</v>
      </c>
      <c r="D92" s="226" t="s">
        <v>3717</v>
      </c>
      <c r="E92" s="227" t="s">
        <v>3667</v>
      </c>
    </row>
    <row r="93" spans="1:5" x14ac:dyDescent="0.3">
      <c r="A93" s="223">
        <f t="shared" si="1"/>
        <v>90</v>
      </c>
      <c r="B93" s="225"/>
      <c r="C93" s="226" t="s">
        <v>3718</v>
      </c>
      <c r="D93" s="226" t="s">
        <v>3719</v>
      </c>
      <c r="E93" s="227" t="s">
        <v>3667</v>
      </c>
    </row>
    <row r="94" spans="1:5" x14ac:dyDescent="0.3">
      <c r="A94" s="223">
        <f t="shared" si="1"/>
        <v>91</v>
      </c>
      <c r="B94" s="226"/>
      <c r="C94" s="226" t="s">
        <v>3720</v>
      </c>
      <c r="D94" s="282" t="s">
        <v>49</v>
      </c>
      <c r="E94" s="227" t="s">
        <v>3667</v>
      </c>
    </row>
    <row r="95" spans="1:5" x14ac:dyDescent="0.3">
      <c r="A95" s="223">
        <f t="shared" si="1"/>
        <v>92</v>
      </c>
      <c r="B95" s="225"/>
      <c r="C95" s="226" t="s">
        <v>3721</v>
      </c>
      <c r="D95" s="226" t="s">
        <v>3722</v>
      </c>
      <c r="E95" s="227" t="s">
        <v>3667</v>
      </c>
    </row>
    <row r="96" spans="1:5" x14ac:dyDescent="0.3">
      <c r="A96" s="223">
        <f t="shared" si="1"/>
        <v>93</v>
      </c>
      <c r="B96" s="226"/>
      <c r="C96" s="226" t="s">
        <v>3723</v>
      </c>
      <c r="D96" s="226" t="s">
        <v>3724</v>
      </c>
      <c r="E96" s="227" t="s">
        <v>3667</v>
      </c>
    </row>
    <row r="97" spans="1:5" x14ac:dyDescent="0.3">
      <c r="A97" s="223">
        <f t="shared" si="1"/>
        <v>94</v>
      </c>
      <c r="B97" s="225"/>
      <c r="C97" s="226" t="s">
        <v>3725</v>
      </c>
      <c r="D97" s="226" t="s">
        <v>3726</v>
      </c>
      <c r="E97" s="227" t="s">
        <v>3667</v>
      </c>
    </row>
    <row r="98" spans="1:5" x14ac:dyDescent="0.3">
      <c r="A98" s="223">
        <f t="shared" si="1"/>
        <v>95</v>
      </c>
      <c r="B98" s="226"/>
      <c r="C98" s="226" t="s">
        <v>3727</v>
      </c>
      <c r="D98" s="226" t="s">
        <v>3728</v>
      </c>
      <c r="E98" s="227" t="s">
        <v>3667</v>
      </c>
    </row>
    <row r="99" spans="1:5" x14ac:dyDescent="0.3">
      <c r="A99" s="223">
        <f t="shared" si="1"/>
        <v>96</v>
      </c>
      <c r="B99" s="225"/>
      <c r="C99" s="226" t="s">
        <v>3729</v>
      </c>
      <c r="D99" s="226" t="s">
        <v>3730</v>
      </c>
      <c r="E99" s="227" t="s">
        <v>3667</v>
      </c>
    </row>
    <row r="100" spans="1:5" x14ac:dyDescent="0.3">
      <c r="A100" s="223">
        <f t="shared" si="1"/>
        <v>97</v>
      </c>
      <c r="B100" s="226"/>
      <c r="C100" s="226" t="s">
        <v>3731</v>
      </c>
      <c r="D100" s="226" t="s">
        <v>3732</v>
      </c>
      <c r="E100" s="227" t="s">
        <v>3667</v>
      </c>
    </row>
    <row r="101" spans="1:5" x14ac:dyDescent="0.3">
      <c r="A101" s="223">
        <f t="shared" si="1"/>
        <v>98</v>
      </c>
      <c r="B101" s="225"/>
      <c r="C101" s="226" t="s">
        <v>3733</v>
      </c>
      <c r="D101" s="226" t="s">
        <v>3734</v>
      </c>
      <c r="E101" s="227" t="s">
        <v>3667</v>
      </c>
    </row>
    <row r="102" spans="1:5" x14ac:dyDescent="0.3">
      <c r="A102" s="223">
        <f t="shared" si="1"/>
        <v>99</v>
      </c>
      <c r="B102" s="226"/>
      <c r="C102" s="226" t="s">
        <v>3735</v>
      </c>
      <c r="D102" s="226" t="s">
        <v>3736</v>
      </c>
      <c r="E102" s="227" t="s">
        <v>3667</v>
      </c>
    </row>
    <row r="103" spans="1:5" x14ac:dyDescent="0.3">
      <c r="A103" s="223">
        <f t="shared" si="1"/>
        <v>100</v>
      </c>
      <c r="B103" s="225"/>
      <c r="C103" s="226" t="s">
        <v>3737</v>
      </c>
      <c r="D103" s="226" t="s">
        <v>3738</v>
      </c>
      <c r="E103" s="227" t="s">
        <v>3667</v>
      </c>
    </row>
    <row r="104" spans="1:5" x14ac:dyDescent="0.3">
      <c r="A104" s="223">
        <f t="shared" si="1"/>
        <v>101</v>
      </c>
      <c r="B104" s="256"/>
      <c r="C104" s="256" t="s">
        <v>3739</v>
      </c>
      <c r="D104" s="256" t="s">
        <v>3740</v>
      </c>
      <c r="E104" s="257" t="s">
        <v>3667</v>
      </c>
    </row>
    <row r="105" spans="1:5" x14ac:dyDescent="0.3">
      <c r="A105" s="223">
        <f t="shared" si="1"/>
        <v>102</v>
      </c>
      <c r="B105" s="259"/>
      <c r="C105" s="256" t="s">
        <v>3741</v>
      </c>
      <c r="D105" s="256" t="s">
        <v>3742</v>
      </c>
      <c r="E105" s="257" t="s">
        <v>3667</v>
      </c>
    </row>
    <row r="106" spans="1:5" x14ac:dyDescent="0.3">
      <c r="A106" s="223">
        <f t="shared" si="1"/>
        <v>103</v>
      </c>
      <c r="B106" s="256"/>
      <c r="C106" s="256" t="s">
        <v>3743</v>
      </c>
      <c r="D106" s="256" t="s">
        <v>3744</v>
      </c>
      <c r="E106" s="257" t="s">
        <v>3667</v>
      </c>
    </row>
    <row r="107" spans="1:5" x14ac:dyDescent="0.3">
      <c r="A107" s="223">
        <f t="shared" si="1"/>
        <v>104</v>
      </c>
      <c r="B107" s="259"/>
      <c r="C107" s="256" t="s">
        <v>3745</v>
      </c>
      <c r="D107" s="256" t="s">
        <v>3746</v>
      </c>
      <c r="E107" s="257" t="s">
        <v>3667</v>
      </c>
    </row>
    <row r="108" spans="1:5" x14ac:dyDescent="0.3">
      <c r="A108" s="223">
        <f t="shared" si="1"/>
        <v>105</v>
      </c>
      <c r="B108" s="256"/>
      <c r="C108" s="256" t="s">
        <v>3747</v>
      </c>
      <c r="D108" s="256" t="s">
        <v>3748</v>
      </c>
      <c r="E108" s="257" t="s">
        <v>3667</v>
      </c>
    </row>
    <row r="109" spans="1:5" x14ac:dyDescent="0.3">
      <c r="A109" s="223">
        <f t="shared" si="1"/>
        <v>106</v>
      </c>
      <c r="B109" s="259"/>
      <c r="C109" s="256" t="s">
        <v>3749</v>
      </c>
      <c r="D109" s="256" t="s">
        <v>3750</v>
      </c>
      <c r="E109" s="257" t="s">
        <v>3667</v>
      </c>
    </row>
    <row r="110" spans="1:5" x14ac:dyDescent="0.3">
      <c r="A110" s="223">
        <f t="shared" si="1"/>
        <v>107</v>
      </c>
      <c r="B110" s="256"/>
      <c r="C110" s="256" t="s">
        <v>3751</v>
      </c>
      <c r="D110" s="256" t="s">
        <v>3752</v>
      </c>
      <c r="E110" s="257" t="s">
        <v>3667</v>
      </c>
    </row>
    <row r="111" spans="1:5" x14ac:dyDescent="0.3">
      <c r="A111" s="223">
        <f t="shared" si="1"/>
        <v>108</v>
      </c>
      <c r="B111" s="259"/>
      <c r="C111" s="256" t="s">
        <v>3753</v>
      </c>
      <c r="D111" s="256" t="s">
        <v>3754</v>
      </c>
      <c r="E111" s="257" t="s">
        <v>3667</v>
      </c>
    </row>
    <row r="112" spans="1:5" x14ac:dyDescent="0.3">
      <c r="A112" s="223">
        <f t="shared" si="1"/>
        <v>109</v>
      </c>
      <c r="B112" s="256"/>
      <c r="C112" s="256" t="s">
        <v>3755</v>
      </c>
      <c r="D112" s="256" t="s">
        <v>3756</v>
      </c>
      <c r="E112" s="257" t="s">
        <v>3667</v>
      </c>
    </row>
    <row r="113" spans="1:5" x14ac:dyDescent="0.3">
      <c r="A113" s="223">
        <f t="shared" si="1"/>
        <v>110</v>
      </c>
      <c r="B113" s="259"/>
      <c r="C113" s="256" t="s">
        <v>3757</v>
      </c>
      <c r="D113" s="256" t="s">
        <v>3758</v>
      </c>
      <c r="E113" s="257" t="s">
        <v>3667</v>
      </c>
    </row>
    <row r="114" spans="1:5" x14ac:dyDescent="0.3">
      <c r="A114" s="223">
        <f t="shared" si="1"/>
        <v>111</v>
      </c>
      <c r="B114" s="256"/>
      <c r="C114" s="256" t="s">
        <v>3759</v>
      </c>
      <c r="D114" s="256" t="s">
        <v>3760</v>
      </c>
      <c r="E114" s="257" t="s">
        <v>3667</v>
      </c>
    </row>
    <row r="115" spans="1:5" x14ac:dyDescent="0.3">
      <c r="A115" s="223">
        <f t="shared" si="1"/>
        <v>112</v>
      </c>
      <c r="B115" s="259"/>
      <c r="C115" s="256" t="s">
        <v>3761</v>
      </c>
      <c r="D115" s="256" t="s">
        <v>3762</v>
      </c>
      <c r="E115" s="257" t="s">
        <v>3667</v>
      </c>
    </row>
    <row r="116" spans="1:5" x14ac:dyDescent="0.3">
      <c r="A116" s="223">
        <f t="shared" si="1"/>
        <v>113</v>
      </c>
      <c r="B116" s="256"/>
      <c r="C116" s="256" t="s">
        <v>3763</v>
      </c>
      <c r="D116" s="256" t="s">
        <v>3764</v>
      </c>
      <c r="E116" s="257" t="s">
        <v>3667</v>
      </c>
    </row>
    <row r="117" spans="1:5" x14ac:dyDescent="0.3">
      <c r="A117" s="223">
        <f t="shared" si="1"/>
        <v>114</v>
      </c>
      <c r="B117" s="259"/>
      <c r="C117" s="256" t="s">
        <v>3765</v>
      </c>
      <c r="D117" s="256" t="s">
        <v>3766</v>
      </c>
      <c r="E117" s="257" t="s">
        <v>3667</v>
      </c>
    </row>
    <row r="118" spans="1:5" x14ac:dyDescent="0.3">
      <c r="A118" s="223">
        <f t="shared" si="1"/>
        <v>115</v>
      </c>
      <c r="B118" s="256"/>
      <c r="C118" s="256" t="s">
        <v>3767</v>
      </c>
      <c r="D118" s="256" t="s">
        <v>3768</v>
      </c>
      <c r="E118" s="257" t="s">
        <v>3667</v>
      </c>
    </row>
    <row r="119" spans="1:5" x14ac:dyDescent="0.3">
      <c r="A119" s="223">
        <f t="shared" si="1"/>
        <v>116</v>
      </c>
      <c r="B119" s="259"/>
      <c r="C119" s="256" t="s">
        <v>3769</v>
      </c>
      <c r="D119" s="256" t="s">
        <v>3770</v>
      </c>
      <c r="E119" s="257" t="s">
        <v>3667</v>
      </c>
    </row>
    <row r="120" spans="1:5" x14ac:dyDescent="0.3">
      <c r="A120" s="223">
        <f t="shared" si="1"/>
        <v>117</v>
      </c>
      <c r="B120" s="256"/>
      <c r="C120" s="256" t="s">
        <v>3771</v>
      </c>
      <c r="D120" s="256" t="s">
        <v>59</v>
      </c>
      <c r="E120" s="257" t="s">
        <v>3667</v>
      </c>
    </row>
    <row r="121" spans="1:5" x14ac:dyDescent="0.3">
      <c r="A121" s="223">
        <f t="shared" si="1"/>
        <v>118</v>
      </c>
      <c r="B121" s="259"/>
      <c r="C121" s="256" t="s">
        <v>3772</v>
      </c>
      <c r="D121" s="256" t="s">
        <v>3773</v>
      </c>
      <c r="E121" s="257" t="s">
        <v>3667</v>
      </c>
    </row>
    <row r="122" spans="1:5" x14ac:dyDescent="0.3">
      <c r="A122" s="223">
        <f t="shared" si="1"/>
        <v>119</v>
      </c>
      <c r="B122" s="256"/>
      <c r="C122" s="256" t="s">
        <v>3774</v>
      </c>
      <c r="D122" s="256" t="s">
        <v>3775</v>
      </c>
      <c r="E122" s="257" t="s">
        <v>3667</v>
      </c>
    </row>
    <row r="123" spans="1:5" x14ac:dyDescent="0.3">
      <c r="A123" s="223">
        <f t="shared" si="1"/>
        <v>120</v>
      </c>
      <c r="B123" s="259"/>
      <c r="C123" s="256" t="s">
        <v>3776</v>
      </c>
      <c r="D123" s="256" t="s">
        <v>3777</v>
      </c>
      <c r="E123" s="257" t="s">
        <v>3667</v>
      </c>
    </row>
    <row r="124" spans="1:5" x14ac:dyDescent="0.3">
      <c r="A124" s="223">
        <f t="shared" si="1"/>
        <v>121</v>
      </c>
      <c r="B124" s="256"/>
      <c r="C124" s="256" t="s">
        <v>3778</v>
      </c>
      <c r="D124" s="256" t="s">
        <v>3779</v>
      </c>
      <c r="E124" s="257" t="s">
        <v>3667</v>
      </c>
    </row>
    <row r="125" spans="1:5" x14ac:dyDescent="0.3">
      <c r="A125" s="223">
        <f t="shared" si="1"/>
        <v>122</v>
      </c>
      <c r="B125" s="259"/>
      <c r="C125" s="256" t="s">
        <v>3780</v>
      </c>
      <c r="D125" s="256" t="s">
        <v>3781</v>
      </c>
      <c r="E125" s="257" t="s">
        <v>3667</v>
      </c>
    </row>
    <row r="126" spans="1:5" x14ac:dyDescent="0.3">
      <c r="A126" s="223">
        <f t="shared" si="1"/>
        <v>123</v>
      </c>
      <c r="B126" s="256"/>
      <c r="C126" s="256" t="s">
        <v>3782</v>
      </c>
      <c r="D126" s="256" t="s">
        <v>84</v>
      </c>
      <c r="E126" s="257" t="s">
        <v>3667</v>
      </c>
    </row>
    <row r="127" spans="1:5" x14ac:dyDescent="0.3">
      <c r="A127" s="223">
        <f t="shared" si="1"/>
        <v>124</v>
      </c>
      <c r="B127" s="259"/>
      <c r="C127" s="256" t="s">
        <v>3783</v>
      </c>
      <c r="D127" s="256" t="s">
        <v>3784</v>
      </c>
      <c r="E127" s="257" t="s">
        <v>3667</v>
      </c>
    </row>
    <row r="128" spans="1:5" x14ac:dyDescent="0.3">
      <c r="A128" s="223">
        <f t="shared" si="1"/>
        <v>125</v>
      </c>
      <c r="B128" s="256"/>
      <c r="C128" s="256" t="s">
        <v>3785</v>
      </c>
      <c r="D128" s="256" t="s">
        <v>3786</v>
      </c>
      <c r="E128" s="257" t="s">
        <v>3667</v>
      </c>
    </row>
    <row r="129" spans="1:5" x14ac:dyDescent="0.3">
      <c r="A129" s="223">
        <f t="shared" si="1"/>
        <v>126</v>
      </c>
      <c r="B129" s="259"/>
      <c r="C129" s="256" t="s">
        <v>3787</v>
      </c>
      <c r="D129" s="256" t="s">
        <v>3788</v>
      </c>
      <c r="E129" s="257" t="s">
        <v>3667</v>
      </c>
    </row>
    <row r="130" spans="1:5" x14ac:dyDescent="0.3">
      <c r="A130" s="223">
        <f t="shared" si="1"/>
        <v>127</v>
      </c>
      <c r="B130" s="256"/>
      <c r="C130" s="256" t="s">
        <v>3789</v>
      </c>
      <c r="D130" s="256" t="s">
        <v>3790</v>
      </c>
      <c r="E130" s="257" t="s">
        <v>3667</v>
      </c>
    </row>
    <row r="131" spans="1:5" x14ac:dyDescent="0.3">
      <c r="A131" s="223">
        <f t="shared" si="1"/>
        <v>128</v>
      </c>
      <c r="B131" s="259"/>
      <c r="C131" s="256" t="s">
        <v>3791</v>
      </c>
      <c r="D131" s="256" t="s">
        <v>3792</v>
      </c>
      <c r="E131" s="257" t="s">
        <v>3667</v>
      </c>
    </row>
    <row r="132" spans="1:5" x14ac:dyDescent="0.3">
      <c r="A132" s="223">
        <f t="shared" si="1"/>
        <v>129</v>
      </c>
      <c r="B132" s="256"/>
      <c r="C132" s="256" t="s">
        <v>3793</v>
      </c>
      <c r="D132" s="256" t="s">
        <v>3794</v>
      </c>
      <c r="E132" s="257" t="s">
        <v>3667</v>
      </c>
    </row>
    <row r="133" spans="1:5" x14ac:dyDescent="0.3">
      <c r="A133" s="223">
        <f t="shared" ref="A133:A196" si="2">A132+1</f>
        <v>130</v>
      </c>
      <c r="B133" s="259"/>
      <c r="C133" s="256" t="s">
        <v>3795</v>
      </c>
      <c r="D133" s="256" t="s">
        <v>3796</v>
      </c>
      <c r="E133" s="257" t="s">
        <v>3667</v>
      </c>
    </row>
    <row r="134" spans="1:5" x14ac:dyDescent="0.3">
      <c r="A134" s="223">
        <f t="shared" si="2"/>
        <v>131</v>
      </c>
      <c r="B134" s="256"/>
      <c r="C134" s="256" t="s">
        <v>3797</v>
      </c>
      <c r="D134" s="256" t="s">
        <v>3798</v>
      </c>
      <c r="E134" s="257" t="s">
        <v>3667</v>
      </c>
    </row>
    <row r="135" spans="1:5" x14ac:dyDescent="0.3">
      <c r="A135" s="223">
        <f t="shared" si="2"/>
        <v>132</v>
      </c>
      <c r="B135" s="259"/>
      <c r="C135" s="256" t="s">
        <v>3799</v>
      </c>
      <c r="D135" s="256" t="s">
        <v>3800</v>
      </c>
      <c r="E135" s="257" t="s">
        <v>3667</v>
      </c>
    </row>
    <row r="136" spans="1:5" x14ac:dyDescent="0.3">
      <c r="A136" s="223">
        <f t="shared" si="2"/>
        <v>133</v>
      </c>
      <c r="B136" s="256"/>
      <c r="C136" s="256" t="s">
        <v>3801</v>
      </c>
      <c r="D136" s="256" t="s">
        <v>3802</v>
      </c>
      <c r="E136" s="257" t="s">
        <v>3667</v>
      </c>
    </row>
    <row r="137" spans="1:5" x14ac:dyDescent="0.3">
      <c r="A137" s="223">
        <f t="shared" si="2"/>
        <v>134</v>
      </c>
      <c r="B137" s="259"/>
      <c r="C137" s="256" t="s">
        <v>3803</v>
      </c>
      <c r="D137" s="256" t="s">
        <v>3804</v>
      </c>
      <c r="E137" s="257" t="s">
        <v>3667</v>
      </c>
    </row>
    <row r="138" spans="1:5" x14ac:dyDescent="0.3">
      <c r="A138" s="223">
        <f t="shared" si="2"/>
        <v>135</v>
      </c>
      <c r="B138" s="256"/>
      <c r="C138" s="256" t="s">
        <v>3805</v>
      </c>
      <c r="D138" s="256" t="s">
        <v>3806</v>
      </c>
      <c r="E138" s="257" t="s">
        <v>3667</v>
      </c>
    </row>
    <row r="139" spans="1:5" x14ac:dyDescent="0.3">
      <c r="A139" s="223">
        <f t="shared" si="2"/>
        <v>136</v>
      </c>
      <c r="B139" s="259"/>
      <c r="C139" s="256" t="s">
        <v>3807</v>
      </c>
      <c r="D139" s="256" t="s">
        <v>3808</v>
      </c>
      <c r="E139" s="257" t="s">
        <v>3667</v>
      </c>
    </row>
    <row r="140" spans="1:5" x14ac:dyDescent="0.3">
      <c r="A140" s="223">
        <f t="shared" si="2"/>
        <v>137</v>
      </c>
      <c r="B140" s="256"/>
      <c r="C140" s="256" t="s">
        <v>3809</v>
      </c>
      <c r="D140" s="256" t="s">
        <v>3808</v>
      </c>
      <c r="E140" s="257" t="s">
        <v>3667</v>
      </c>
    </row>
    <row r="141" spans="1:5" x14ac:dyDescent="0.3">
      <c r="A141" s="223">
        <f t="shared" si="2"/>
        <v>138</v>
      </c>
      <c r="B141" s="259"/>
      <c r="C141" s="256" t="s">
        <v>3810</v>
      </c>
      <c r="D141" s="256" t="s">
        <v>3811</v>
      </c>
      <c r="E141" s="257" t="s">
        <v>3667</v>
      </c>
    </row>
    <row r="142" spans="1:5" x14ac:dyDescent="0.3">
      <c r="A142" s="223">
        <f t="shared" si="2"/>
        <v>139</v>
      </c>
      <c r="B142" s="256"/>
      <c r="C142" s="256" t="s">
        <v>3812</v>
      </c>
      <c r="D142" s="256" t="s">
        <v>3813</v>
      </c>
      <c r="E142" s="257" t="s">
        <v>3667</v>
      </c>
    </row>
    <row r="143" spans="1:5" x14ac:dyDescent="0.3">
      <c r="A143" s="223">
        <f t="shared" si="2"/>
        <v>140</v>
      </c>
      <c r="B143" s="259"/>
      <c r="C143" s="256" t="s">
        <v>3814</v>
      </c>
      <c r="D143" s="256" t="s">
        <v>3370</v>
      </c>
      <c r="E143" s="257" t="s">
        <v>3667</v>
      </c>
    </row>
    <row r="144" spans="1:5" x14ac:dyDescent="0.3">
      <c r="A144" s="223">
        <f t="shared" si="2"/>
        <v>141</v>
      </c>
      <c r="B144" s="256"/>
      <c r="C144" s="256" t="s">
        <v>3815</v>
      </c>
      <c r="D144" s="256" t="s">
        <v>3816</v>
      </c>
      <c r="E144" s="257" t="s">
        <v>3667</v>
      </c>
    </row>
    <row r="145" spans="1:5" x14ac:dyDescent="0.3">
      <c r="A145" s="223">
        <f t="shared" si="2"/>
        <v>142</v>
      </c>
      <c r="B145" s="259"/>
      <c r="C145" s="256" t="s">
        <v>3817</v>
      </c>
      <c r="D145" s="256" t="s">
        <v>3818</v>
      </c>
      <c r="E145" s="257" t="s">
        <v>3667</v>
      </c>
    </row>
    <row r="146" spans="1:5" x14ac:dyDescent="0.3">
      <c r="A146" s="223">
        <f t="shared" si="2"/>
        <v>143</v>
      </c>
      <c r="B146" s="256"/>
      <c r="C146" s="256" t="s">
        <v>3819</v>
      </c>
      <c r="D146" s="256" t="s">
        <v>3820</v>
      </c>
      <c r="E146" s="257" t="s">
        <v>3667</v>
      </c>
    </row>
    <row r="147" spans="1:5" x14ac:dyDescent="0.3">
      <c r="A147" s="223">
        <f t="shared" si="2"/>
        <v>144</v>
      </c>
      <c r="B147" s="259"/>
      <c r="C147" s="256" t="s">
        <v>3821</v>
      </c>
      <c r="D147" s="256" t="s">
        <v>3822</v>
      </c>
      <c r="E147" s="257" t="s">
        <v>3667</v>
      </c>
    </row>
    <row r="148" spans="1:5" x14ac:dyDescent="0.3">
      <c r="A148" s="223">
        <f t="shared" si="2"/>
        <v>145</v>
      </c>
      <c r="B148" s="256"/>
      <c r="C148" s="256" t="s">
        <v>3823</v>
      </c>
      <c r="D148" s="256" t="s">
        <v>3824</v>
      </c>
      <c r="E148" s="257" t="s">
        <v>3667</v>
      </c>
    </row>
    <row r="149" spans="1:5" x14ac:dyDescent="0.3">
      <c r="A149" s="223">
        <f t="shared" si="2"/>
        <v>146</v>
      </c>
      <c r="B149" s="259"/>
      <c r="C149" s="256" t="s">
        <v>3825</v>
      </c>
      <c r="D149" s="256" t="s">
        <v>3826</v>
      </c>
      <c r="E149" s="257" t="s">
        <v>3667</v>
      </c>
    </row>
    <row r="150" spans="1:5" x14ac:dyDescent="0.3">
      <c r="A150" s="223">
        <f t="shared" si="2"/>
        <v>147</v>
      </c>
      <c r="B150" s="256"/>
      <c r="C150" s="256" t="s">
        <v>3827</v>
      </c>
      <c r="D150" s="256" t="s">
        <v>3828</v>
      </c>
      <c r="E150" s="257" t="s">
        <v>3667</v>
      </c>
    </row>
    <row r="151" spans="1:5" x14ac:dyDescent="0.3">
      <c r="A151" s="223">
        <f t="shared" si="2"/>
        <v>148</v>
      </c>
      <c r="B151" s="259"/>
      <c r="C151" s="256" t="s">
        <v>3829</v>
      </c>
      <c r="D151" s="256" t="s">
        <v>3830</v>
      </c>
      <c r="E151" s="257" t="s">
        <v>3667</v>
      </c>
    </row>
    <row r="152" spans="1:5" x14ac:dyDescent="0.3">
      <c r="A152" s="223">
        <f t="shared" si="2"/>
        <v>149</v>
      </c>
      <c r="B152" s="256"/>
      <c r="C152" s="256" t="s">
        <v>3831</v>
      </c>
      <c r="D152" s="256" t="s">
        <v>3832</v>
      </c>
      <c r="E152" s="257" t="s">
        <v>3667</v>
      </c>
    </row>
    <row r="153" spans="1:5" x14ac:dyDescent="0.3">
      <c r="A153" s="223">
        <f t="shared" si="2"/>
        <v>150</v>
      </c>
      <c r="B153" s="259"/>
      <c r="C153" s="256" t="s">
        <v>3833</v>
      </c>
      <c r="D153" s="256" t="s">
        <v>3834</v>
      </c>
      <c r="E153" s="257" t="s">
        <v>3667</v>
      </c>
    </row>
    <row r="154" spans="1:5" x14ac:dyDescent="0.3">
      <c r="A154" s="223">
        <f t="shared" si="2"/>
        <v>151</v>
      </c>
      <c r="B154" s="256"/>
      <c r="C154" s="256" t="s">
        <v>3835</v>
      </c>
      <c r="D154" s="256" t="s">
        <v>3836</v>
      </c>
      <c r="E154" s="257" t="s">
        <v>3667</v>
      </c>
    </row>
    <row r="155" spans="1:5" x14ac:dyDescent="0.3">
      <c r="A155" s="223">
        <f t="shared" si="2"/>
        <v>152</v>
      </c>
      <c r="B155" s="259"/>
      <c r="C155" s="256" t="s">
        <v>3837</v>
      </c>
      <c r="D155" s="256" t="s">
        <v>3838</v>
      </c>
      <c r="E155" s="257" t="s">
        <v>3667</v>
      </c>
    </row>
    <row r="156" spans="1:5" x14ac:dyDescent="0.3">
      <c r="A156" s="223">
        <f t="shared" si="2"/>
        <v>153</v>
      </c>
      <c r="B156" s="256"/>
      <c r="C156" s="256" t="s">
        <v>3839</v>
      </c>
      <c r="D156" s="256" t="s">
        <v>3840</v>
      </c>
      <c r="E156" s="257" t="s">
        <v>3667</v>
      </c>
    </row>
    <row r="157" spans="1:5" x14ac:dyDescent="0.3">
      <c r="A157" s="223">
        <f t="shared" si="2"/>
        <v>154</v>
      </c>
      <c r="B157" s="259"/>
      <c r="C157" s="256" t="s">
        <v>3841</v>
      </c>
      <c r="D157" s="256" t="s">
        <v>3842</v>
      </c>
      <c r="E157" s="257" t="s">
        <v>3667</v>
      </c>
    </row>
    <row r="158" spans="1:5" x14ac:dyDescent="0.3">
      <c r="A158" s="223">
        <f t="shared" si="2"/>
        <v>155</v>
      </c>
      <c r="B158" s="256"/>
      <c r="C158" s="256" t="s">
        <v>3843</v>
      </c>
      <c r="D158" s="256" t="s">
        <v>3844</v>
      </c>
      <c r="E158" s="257" t="s">
        <v>3667</v>
      </c>
    </row>
    <row r="159" spans="1:5" x14ac:dyDescent="0.3">
      <c r="A159" s="223">
        <f t="shared" si="2"/>
        <v>156</v>
      </c>
      <c r="B159" s="259"/>
      <c r="C159" s="256" t="s">
        <v>3845</v>
      </c>
      <c r="D159" s="256" t="s">
        <v>3846</v>
      </c>
      <c r="E159" s="257" t="s">
        <v>3667</v>
      </c>
    </row>
    <row r="160" spans="1:5" x14ac:dyDescent="0.3">
      <c r="A160" s="223">
        <f t="shared" si="2"/>
        <v>157</v>
      </c>
      <c r="B160" s="256"/>
      <c r="C160" s="256" t="s">
        <v>3847</v>
      </c>
      <c r="D160" s="256" t="s">
        <v>3848</v>
      </c>
      <c r="E160" s="257" t="s">
        <v>3667</v>
      </c>
    </row>
    <row r="161" spans="1:5" x14ac:dyDescent="0.3">
      <c r="A161" s="223">
        <f t="shared" si="2"/>
        <v>158</v>
      </c>
      <c r="B161" s="259"/>
      <c r="C161" s="256" t="s">
        <v>3849</v>
      </c>
      <c r="D161" s="256" t="s">
        <v>3850</v>
      </c>
      <c r="E161" s="257" t="s">
        <v>3667</v>
      </c>
    </row>
    <row r="162" spans="1:5" x14ac:dyDescent="0.3">
      <c r="A162" s="223">
        <f t="shared" si="2"/>
        <v>159</v>
      </c>
      <c r="B162" s="256"/>
      <c r="C162" s="256" t="s">
        <v>3851</v>
      </c>
      <c r="D162" s="256" t="s">
        <v>3852</v>
      </c>
      <c r="E162" s="257" t="s">
        <v>3667</v>
      </c>
    </row>
    <row r="163" spans="1:5" x14ac:dyDescent="0.3">
      <c r="A163" s="223">
        <f t="shared" si="2"/>
        <v>160</v>
      </c>
      <c r="B163" s="259"/>
      <c r="C163" s="256" t="s">
        <v>3853</v>
      </c>
      <c r="D163" s="256" t="s">
        <v>3854</v>
      </c>
      <c r="E163" s="257" t="s">
        <v>3667</v>
      </c>
    </row>
    <row r="164" spans="1:5" x14ac:dyDescent="0.3">
      <c r="A164" s="223">
        <f t="shared" si="2"/>
        <v>161</v>
      </c>
      <c r="B164" s="256"/>
      <c r="C164" s="256" t="s">
        <v>3855</v>
      </c>
      <c r="D164" s="256" t="s">
        <v>3856</v>
      </c>
      <c r="E164" s="257" t="s">
        <v>3667</v>
      </c>
    </row>
    <row r="165" spans="1:5" x14ac:dyDescent="0.3">
      <c r="A165" s="223">
        <f t="shared" si="2"/>
        <v>162</v>
      </c>
      <c r="B165" s="259"/>
      <c r="C165" s="256" t="s">
        <v>3857</v>
      </c>
      <c r="D165" s="256" t="s">
        <v>3858</v>
      </c>
      <c r="E165" s="257" t="s">
        <v>3667</v>
      </c>
    </row>
    <row r="166" spans="1:5" x14ac:dyDescent="0.3">
      <c r="A166" s="223">
        <f t="shared" si="2"/>
        <v>163</v>
      </c>
      <c r="B166" s="256"/>
      <c r="C166" s="256" t="s">
        <v>3859</v>
      </c>
      <c r="D166" s="256" t="s">
        <v>3860</v>
      </c>
      <c r="E166" s="257" t="s">
        <v>3667</v>
      </c>
    </row>
    <row r="167" spans="1:5" x14ac:dyDescent="0.3">
      <c r="A167" s="223">
        <f t="shared" si="2"/>
        <v>164</v>
      </c>
      <c r="B167" s="259"/>
      <c r="C167" s="256" t="s">
        <v>3861</v>
      </c>
      <c r="D167" s="256" t="s">
        <v>3862</v>
      </c>
      <c r="E167" s="257" t="s">
        <v>3667</v>
      </c>
    </row>
    <row r="168" spans="1:5" x14ac:dyDescent="0.3">
      <c r="A168" s="223">
        <f t="shared" si="2"/>
        <v>165</v>
      </c>
      <c r="B168" s="256"/>
      <c r="C168" s="256" t="s">
        <v>3863</v>
      </c>
      <c r="D168" s="256" t="s">
        <v>3864</v>
      </c>
      <c r="E168" s="257" t="s">
        <v>3667</v>
      </c>
    </row>
    <row r="169" spans="1:5" x14ac:dyDescent="0.3">
      <c r="A169" s="223">
        <f t="shared" si="2"/>
        <v>166</v>
      </c>
      <c r="B169" s="259"/>
      <c r="C169" s="256" t="s">
        <v>3865</v>
      </c>
      <c r="D169" s="256" t="s">
        <v>3866</v>
      </c>
      <c r="E169" s="257" t="s">
        <v>3667</v>
      </c>
    </row>
    <row r="170" spans="1:5" x14ac:dyDescent="0.3">
      <c r="A170" s="223">
        <f t="shared" si="2"/>
        <v>167</v>
      </c>
      <c r="B170" s="256"/>
      <c r="C170" s="256" t="s">
        <v>3867</v>
      </c>
      <c r="D170" s="256" t="s">
        <v>3868</v>
      </c>
      <c r="E170" s="257" t="s">
        <v>3667</v>
      </c>
    </row>
    <row r="171" spans="1:5" x14ac:dyDescent="0.3">
      <c r="A171" s="223">
        <f t="shared" si="2"/>
        <v>168</v>
      </c>
      <c r="B171" s="259"/>
      <c r="C171" s="256" t="s">
        <v>3869</v>
      </c>
      <c r="D171" s="256" t="s">
        <v>3870</v>
      </c>
      <c r="E171" s="257" t="s">
        <v>3667</v>
      </c>
    </row>
    <row r="172" spans="1:5" x14ac:dyDescent="0.3">
      <c r="A172" s="223">
        <f t="shared" si="2"/>
        <v>169</v>
      </c>
      <c r="B172" s="256"/>
      <c r="C172" s="256" t="s">
        <v>3871</v>
      </c>
      <c r="D172" s="256" t="s">
        <v>3872</v>
      </c>
      <c r="E172" s="257" t="s">
        <v>3667</v>
      </c>
    </row>
    <row r="173" spans="1:5" x14ac:dyDescent="0.3">
      <c r="A173" s="223">
        <f t="shared" si="2"/>
        <v>170</v>
      </c>
      <c r="B173" s="259"/>
      <c r="C173" s="256" t="s">
        <v>3873</v>
      </c>
      <c r="D173" s="256" t="s">
        <v>3874</v>
      </c>
      <c r="E173" s="257" t="s">
        <v>3667</v>
      </c>
    </row>
    <row r="174" spans="1:5" x14ac:dyDescent="0.3">
      <c r="A174" s="223">
        <f t="shared" si="2"/>
        <v>171</v>
      </c>
      <c r="B174" s="256"/>
      <c r="C174" s="256" t="s">
        <v>3875</v>
      </c>
      <c r="D174" s="256" t="s">
        <v>66</v>
      </c>
      <c r="E174" s="257" t="s">
        <v>3667</v>
      </c>
    </row>
    <row r="175" spans="1:5" x14ac:dyDescent="0.3">
      <c r="A175" s="223">
        <f t="shared" si="2"/>
        <v>172</v>
      </c>
      <c r="B175" s="259"/>
      <c r="C175" s="256" t="s">
        <v>3876</v>
      </c>
      <c r="D175" s="256" t="s">
        <v>3877</v>
      </c>
      <c r="E175" s="257" t="s">
        <v>3667</v>
      </c>
    </row>
    <row r="176" spans="1:5" x14ac:dyDescent="0.3">
      <c r="A176" s="223">
        <f t="shared" si="2"/>
        <v>173</v>
      </c>
      <c r="B176" s="256"/>
      <c r="C176" s="256" t="s">
        <v>3878</v>
      </c>
      <c r="D176" s="256" t="s">
        <v>3879</v>
      </c>
      <c r="E176" s="257" t="s">
        <v>3667</v>
      </c>
    </row>
    <row r="177" spans="1:5" x14ac:dyDescent="0.3">
      <c r="A177" s="223">
        <f t="shared" si="2"/>
        <v>174</v>
      </c>
      <c r="B177" s="259"/>
      <c r="C177" s="256" t="s">
        <v>3880</v>
      </c>
      <c r="D177" s="256" t="s">
        <v>3881</v>
      </c>
      <c r="E177" s="257" t="s">
        <v>3667</v>
      </c>
    </row>
    <row r="178" spans="1:5" x14ac:dyDescent="0.3">
      <c r="A178" s="223">
        <f t="shared" si="2"/>
        <v>175</v>
      </c>
      <c r="B178" s="256"/>
      <c r="C178" s="256" t="s">
        <v>3882</v>
      </c>
      <c r="D178" s="256" t="s">
        <v>67</v>
      </c>
      <c r="E178" s="257" t="s">
        <v>3667</v>
      </c>
    </row>
    <row r="179" spans="1:5" x14ac:dyDescent="0.3">
      <c r="A179" s="223">
        <f t="shared" si="2"/>
        <v>176</v>
      </c>
      <c r="B179" s="259"/>
      <c r="C179" s="256" t="s">
        <v>3883</v>
      </c>
      <c r="D179" s="256" t="s">
        <v>3884</v>
      </c>
      <c r="E179" s="257" t="s">
        <v>3667</v>
      </c>
    </row>
    <row r="180" spans="1:5" x14ac:dyDescent="0.3">
      <c r="A180" s="223">
        <f t="shared" si="2"/>
        <v>177</v>
      </c>
      <c r="B180" s="256"/>
      <c r="C180" s="256" t="s">
        <v>3885</v>
      </c>
      <c r="D180" s="256" t="s">
        <v>3886</v>
      </c>
      <c r="E180" s="257" t="s">
        <v>3667</v>
      </c>
    </row>
    <row r="181" spans="1:5" x14ac:dyDescent="0.3">
      <c r="A181" s="223">
        <f t="shared" si="2"/>
        <v>178</v>
      </c>
      <c r="B181" s="259"/>
      <c r="C181" s="256" t="s">
        <v>3887</v>
      </c>
      <c r="D181" s="256" t="s">
        <v>3888</v>
      </c>
      <c r="E181" s="257" t="s">
        <v>3667</v>
      </c>
    </row>
    <row r="182" spans="1:5" x14ac:dyDescent="0.3">
      <c r="A182" s="223">
        <f t="shared" si="2"/>
        <v>179</v>
      </c>
      <c r="B182" s="256"/>
      <c r="C182" s="256" t="s">
        <v>3889</v>
      </c>
      <c r="D182" s="256" t="s">
        <v>3890</v>
      </c>
      <c r="E182" s="257" t="s">
        <v>3667</v>
      </c>
    </row>
    <row r="183" spans="1:5" x14ac:dyDescent="0.3">
      <c r="A183" s="223">
        <f t="shared" si="2"/>
        <v>180</v>
      </c>
      <c r="B183" s="259"/>
      <c r="C183" s="256" t="s">
        <v>3891</v>
      </c>
      <c r="D183" s="256" t="s">
        <v>3892</v>
      </c>
      <c r="E183" s="257" t="s">
        <v>3667</v>
      </c>
    </row>
    <row r="184" spans="1:5" x14ac:dyDescent="0.3">
      <c r="A184" s="223">
        <f t="shared" si="2"/>
        <v>181</v>
      </c>
      <c r="B184" s="256"/>
      <c r="C184" s="256" t="s">
        <v>3893</v>
      </c>
      <c r="D184" s="256" t="s">
        <v>3894</v>
      </c>
      <c r="E184" s="257" t="s">
        <v>3667</v>
      </c>
    </row>
    <row r="185" spans="1:5" x14ac:dyDescent="0.3">
      <c r="A185" s="223">
        <f t="shared" si="2"/>
        <v>182</v>
      </c>
      <c r="B185" s="259"/>
      <c r="C185" s="256" t="s">
        <v>3895</v>
      </c>
      <c r="D185" s="256" t="s">
        <v>3896</v>
      </c>
      <c r="E185" s="257" t="s">
        <v>3667</v>
      </c>
    </row>
    <row r="186" spans="1:5" x14ac:dyDescent="0.3">
      <c r="A186" s="223">
        <f t="shared" si="2"/>
        <v>183</v>
      </c>
      <c r="B186" s="256"/>
      <c r="C186" s="256" t="s">
        <v>3897</v>
      </c>
      <c r="D186" s="256" t="s">
        <v>3898</v>
      </c>
      <c r="E186" s="257" t="s">
        <v>3667</v>
      </c>
    </row>
    <row r="187" spans="1:5" x14ac:dyDescent="0.3">
      <c r="A187" s="223">
        <f t="shared" si="2"/>
        <v>184</v>
      </c>
      <c r="B187" s="259"/>
      <c r="C187" s="256" t="s">
        <v>3899</v>
      </c>
      <c r="D187" s="256" t="s">
        <v>52</v>
      </c>
      <c r="E187" s="257" t="s">
        <v>3667</v>
      </c>
    </row>
    <row r="188" spans="1:5" x14ac:dyDescent="0.3">
      <c r="A188" s="223">
        <f t="shared" si="2"/>
        <v>185</v>
      </c>
      <c r="B188" s="256"/>
      <c r="C188" s="256" t="s">
        <v>3900</v>
      </c>
      <c r="D188" s="256" t="s">
        <v>3901</v>
      </c>
      <c r="E188" s="257" t="s">
        <v>3667</v>
      </c>
    </row>
    <row r="189" spans="1:5" x14ac:dyDescent="0.3">
      <c r="A189" s="223">
        <f t="shared" si="2"/>
        <v>186</v>
      </c>
      <c r="B189" s="259"/>
      <c r="C189" s="256" t="s">
        <v>3902</v>
      </c>
      <c r="D189" s="256" t="s">
        <v>3903</v>
      </c>
      <c r="E189" s="257" t="s">
        <v>3667</v>
      </c>
    </row>
    <row r="190" spans="1:5" x14ac:dyDescent="0.3">
      <c r="A190" s="223">
        <f t="shared" si="2"/>
        <v>187</v>
      </c>
      <c r="B190" s="256"/>
      <c r="C190" s="256" t="s">
        <v>3904</v>
      </c>
      <c r="D190" s="256" t="s">
        <v>3905</v>
      </c>
      <c r="E190" s="257" t="s">
        <v>3667</v>
      </c>
    </row>
    <row r="191" spans="1:5" x14ac:dyDescent="0.3">
      <c r="A191" s="223">
        <f t="shared" si="2"/>
        <v>188</v>
      </c>
      <c r="B191" s="259"/>
      <c r="C191" s="256" t="s">
        <v>3906</v>
      </c>
      <c r="D191" s="256" t="s">
        <v>3907</v>
      </c>
      <c r="E191" s="257" t="s">
        <v>3667</v>
      </c>
    </row>
    <row r="192" spans="1:5" x14ac:dyDescent="0.3">
      <c r="A192" s="223">
        <f t="shared" si="2"/>
        <v>189</v>
      </c>
      <c r="B192" s="256"/>
      <c r="C192" s="256" t="s">
        <v>3908</v>
      </c>
      <c r="D192" s="256" t="s">
        <v>3909</v>
      </c>
      <c r="E192" s="257" t="s">
        <v>3667</v>
      </c>
    </row>
    <row r="193" spans="1:5" x14ac:dyDescent="0.3">
      <c r="A193" s="223">
        <f t="shared" si="2"/>
        <v>190</v>
      </c>
      <c r="B193" s="259"/>
      <c r="C193" s="256" t="s">
        <v>3910</v>
      </c>
      <c r="D193" s="256" t="s">
        <v>3911</v>
      </c>
      <c r="E193" s="257" t="s">
        <v>3667</v>
      </c>
    </row>
    <row r="194" spans="1:5" x14ac:dyDescent="0.3">
      <c r="A194" s="223">
        <f t="shared" si="2"/>
        <v>191</v>
      </c>
      <c r="B194" s="256"/>
      <c r="C194" s="256" t="s">
        <v>3912</v>
      </c>
      <c r="D194" s="256" t="s">
        <v>3913</v>
      </c>
      <c r="E194" s="257" t="s">
        <v>3667</v>
      </c>
    </row>
    <row r="195" spans="1:5" x14ac:dyDescent="0.3">
      <c r="A195" s="223">
        <f t="shared" si="2"/>
        <v>192</v>
      </c>
      <c r="B195" s="259"/>
      <c r="C195" s="256" t="s">
        <v>3914</v>
      </c>
      <c r="D195" s="256" t="s">
        <v>3915</v>
      </c>
      <c r="E195" s="257" t="s">
        <v>3667</v>
      </c>
    </row>
    <row r="196" spans="1:5" x14ac:dyDescent="0.3">
      <c r="A196" s="223">
        <f t="shared" si="2"/>
        <v>193</v>
      </c>
      <c r="B196" s="256"/>
      <c r="C196" s="256" t="s">
        <v>3916</v>
      </c>
      <c r="D196" s="256" t="s">
        <v>3917</v>
      </c>
      <c r="E196" s="257" t="s">
        <v>3667</v>
      </c>
    </row>
    <row r="197" spans="1:5" x14ac:dyDescent="0.3">
      <c r="A197" s="223">
        <f t="shared" ref="A197:A260" si="3">A196+1</f>
        <v>194</v>
      </c>
      <c r="B197" s="259"/>
      <c r="C197" s="256" t="s">
        <v>3918</v>
      </c>
      <c r="D197" s="256" t="s">
        <v>3919</v>
      </c>
      <c r="E197" s="257" t="s">
        <v>3667</v>
      </c>
    </row>
    <row r="198" spans="1:5" x14ac:dyDescent="0.3">
      <c r="A198" s="223">
        <f t="shared" si="3"/>
        <v>195</v>
      </c>
      <c r="B198" s="256"/>
      <c r="C198" s="256" t="s">
        <v>3920</v>
      </c>
      <c r="D198" s="256" t="s">
        <v>3921</v>
      </c>
      <c r="E198" s="257" t="s">
        <v>3667</v>
      </c>
    </row>
    <row r="199" spans="1:5" x14ac:dyDescent="0.3">
      <c r="A199" s="223">
        <f t="shared" si="3"/>
        <v>196</v>
      </c>
      <c r="B199" s="259"/>
      <c r="C199" s="256" t="s">
        <v>3922</v>
      </c>
      <c r="D199" s="256" t="s">
        <v>3923</v>
      </c>
      <c r="E199" s="257" t="s">
        <v>3667</v>
      </c>
    </row>
    <row r="200" spans="1:5" x14ac:dyDescent="0.3">
      <c r="A200" s="223">
        <f t="shared" si="3"/>
        <v>197</v>
      </c>
      <c r="B200" s="256"/>
      <c r="C200" s="256" t="s">
        <v>3924</v>
      </c>
      <c r="D200" s="256" t="s">
        <v>3925</v>
      </c>
      <c r="E200" s="257" t="s">
        <v>3667</v>
      </c>
    </row>
    <row r="201" spans="1:5" x14ac:dyDescent="0.3">
      <c r="A201" s="223">
        <f t="shared" si="3"/>
        <v>198</v>
      </c>
      <c r="B201" s="259"/>
      <c r="C201" s="256" t="s">
        <v>3926</v>
      </c>
      <c r="D201" s="256" t="s">
        <v>3927</v>
      </c>
      <c r="E201" s="257" t="s">
        <v>3667</v>
      </c>
    </row>
    <row r="202" spans="1:5" x14ac:dyDescent="0.3">
      <c r="A202" s="223">
        <f t="shared" si="3"/>
        <v>199</v>
      </c>
      <c r="B202" s="256"/>
      <c r="C202" s="256" t="s">
        <v>3928</v>
      </c>
      <c r="D202" s="256" t="s">
        <v>3929</v>
      </c>
      <c r="E202" s="257" t="s">
        <v>3667</v>
      </c>
    </row>
    <row r="203" spans="1:5" x14ac:dyDescent="0.3">
      <c r="A203" s="223">
        <f t="shared" si="3"/>
        <v>200</v>
      </c>
      <c r="B203" s="259"/>
      <c r="C203" s="256" t="s">
        <v>3930</v>
      </c>
      <c r="D203" s="256" t="s">
        <v>3931</v>
      </c>
      <c r="E203" s="257" t="s">
        <v>3667</v>
      </c>
    </row>
    <row r="204" spans="1:5" x14ac:dyDescent="0.3">
      <c r="A204" s="223">
        <f t="shared" si="3"/>
        <v>201</v>
      </c>
      <c r="B204" s="256"/>
      <c r="C204" s="256" t="s">
        <v>3932</v>
      </c>
      <c r="D204" s="256" t="s">
        <v>3933</v>
      </c>
      <c r="E204" s="257" t="s">
        <v>3667</v>
      </c>
    </row>
    <row r="205" spans="1:5" x14ac:dyDescent="0.3">
      <c r="A205" s="223">
        <f t="shared" si="3"/>
        <v>202</v>
      </c>
      <c r="B205" s="259"/>
      <c r="C205" s="256" t="s">
        <v>3934</v>
      </c>
      <c r="D205" s="256" t="s">
        <v>3935</v>
      </c>
      <c r="E205" s="257" t="s">
        <v>3667</v>
      </c>
    </row>
    <row r="206" spans="1:5" x14ac:dyDescent="0.3">
      <c r="A206" s="223">
        <f t="shared" si="3"/>
        <v>203</v>
      </c>
      <c r="B206" s="256"/>
      <c r="C206" s="256" t="s">
        <v>3936</v>
      </c>
      <c r="D206" s="256" t="s">
        <v>3937</v>
      </c>
      <c r="E206" s="257" t="s">
        <v>3667</v>
      </c>
    </row>
    <row r="207" spans="1:5" x14ac:dyDescent="0.3">
      <c r="A207" s="223">
        <f t="shared" si="3"/>
        <v>204</v>
      </c>
      <c r="B207" s="259"/>
      <c r="C207" s="256" t="s">
        <v>3938</v>
      </c>
      <c r="D207" s="256" t="s">
        <v>3939</v>
      </c>
      <c r="E207" s="257" t="s">
        <v>3667</v>
      </c>
    </row>
    <row r="208" spans="1:5" x14ac:dyDescent="0.3">
      <c r="A208" s="223">
        <f t="shared" si="3"/>
        <v>205</v>
      </c>
      <c r="B208" s="256"/>
      <c r="C208" s="256" t="s">
        <v>3940</v>
      </c>
      <c r="D208" s="256" t="s">
        <v>3941</v>
      </c>
      <c r="E208" s="257" t="s">
        <v>3667</v>
      </c>
    </row>
    <row r="209" spans="1:5" x14ac:dyDescent="0.3">
      <c r="A209" s="223">
        <f t="shared" si="3"/>
        <v>206</v>
      </c>
      <c r="B209" s="259"/>
      <c r="C209" s="256" t="s">
        <v>3942</v>
      </c>
      <c r="D209" s="256" t="s">
        <v>3943</v>
      </c>
      <c r="E209" s="257" t="s">
        <v>3667</v>
      </c>
    </row>
    <row r="210" spans="1:5" x14ac:dyDescent="0.3">
      <c r="A210" s="223">
        <f t="shared" si="3"/>
        <v>207</v>
      </c>
      <c r="B210" s="256"/>
      <c r="C210" s="256" t="s">
        <v>3944</v>
      </c>
      <c r="D210" s="256" t="s">
        <v>3945</v>
      </c>
      <c r="E210" s="257" t="s">
        <v>3667</v>
      </c>
    </row>
    <row r="211" spans="1:5" x14ac:dyDescent="0.3">
      <c r="A211" s="223">
        <f t="shared" si="3"/>
        <v>208</v>
      </c>
      <c r="B211" s="259"/>
      <c r="C211" s="256" t="s">
        <v>3946</v>
      </c>
      <c r="D211" s="256" t="s">
        <v>3947</v>
      </c>
      <c r="E211" s="257" t="s">
        <v>3667</v>
      </c>
    </row>
    <row r="212" spans="1:5" x14ac:dyDescent="0.3">
      <c r="A212" s="223">
        <f t="shared" si="3"/>
        <v>209</v>
      </c>
      <c r="B212" s="256"/>
      <c r="C212" s="256" t="s">
        <v>3948</v>
      </c>
      <c r="D212" s="256" t="s">
        <v>3949</v>
      </c>
      <c r="E212" s="257" t="s">
        <v>3667</v>
      </c>
    </row>
    <row r="213" spans="1:5" x14ac:dyDescent="0.3">
      <c r="A213" s="223">
        <f t="shared" si="3"/>
        <v>210</v>
      </c>
      <c r="B213" s="259"/>
      <c r="C213" s="256" t="s">
        <v>3950</v>
      </c>
      <c r="D213" s="256" t="s">
        <v>3951</v>
      </c>
      <c r="E213" s="257" t="s">
        <v>3667</v>
      </c>
    </row>
    <row r="214" spans="1:5" x14ac:dyDescent="0.3">
      <c r="A214" s="223">
        <f t="shared" si="3"/>
        <v>211</v>
      </c>
      <c r="B214" s="256"/>
      <c r="C214" s="256" t="s">
        <v>3952</v>
      </c>
      <c r="D214" s="256" t="s">
        <v>3953</v>
      </c>
      <c r="E214" s="257" t="s">
        <v>3667</v>
      </c>
    </row>
    <row r="215" spans="1:5" x14ac:dyDescent="0.3">
      <c r="A215" s="223">
        <f t="shared" si="3"/>
        <v>212</v>
      </c>
      <c r="B215" s="259"/>
      <c r="C215" s="256" t="s">
        <v>3954</v>
      </c>
      <c r="D215" s="256" t="s">
        <v>3955</v>
      </c>
      <c r="E215" s="257" t="s">
        <v>3667</v>
      </c>
    </row>
    <row r="216" spans="1:5" x14ac:dyDescent="0.3">
      <c r="A216" s="223">
        <f t="shared" si="3"/>
        <v>213</v>
      </c>
      <c r="B216" s="256"/>
      <c r="C216" s="256" t="s">
        <v>3956</v>
      </c>
      <c r="D216" s="256" t="s">
        <v>3957</v>
      </c>
      <c r="E216" s="257" t="s">
        <v>3667</v>
      </c>
    </row>
    <row r="217" spans="1:5" x14ac:dyDescent="0.3">
      <c r="A217" s="223">
        <f t="shared" si="3"/>
        <v>214</v>
      </c>
      <c r="B217" s="259"/>
      <c r="C217" s="256" t="s">
        <v>3958</v>
      </c>
      <c r="D217" s="256" t="s">
        <v>78</v>
      </c>
      <c r="E217" s="257" t="s">
        <v>3667</v>
      </c>
    </row>
    <row r="218" spans="1:5" x14ac:dyDescent="0.3">
      <c r="A218" s="223">
        <f t="shared" si="3"/>
        <v>215</v>
      </c>
      <c r="B218" s="256"/>
      <c r="C218" s="256" t="s">
        <v>3959</v>
      </c>
      <c r="D218" s="256" t="s">
        <v>3960</v>
      </c>
      <c r="E218" s="257" t="s">
        <v>3667</v>
      </c>
    </row>
    <row r="219" spans="1:5" x14ac:dyDescent="0.3">
      <c r="A219" s="223">
        <f t="shared" si="3"/>
        <v>216</v>
      </c>
      <c r="B219" s="259"/>
      <c r="C219" s="256" t="s">
        <v>3961</v>
      </c>
      <c r="D219" s="256" t="s">
        <v>3962</v>
      </c>
      <c r="E219" s="257" t="s">
        <v>3667</v>
      </c>
    </row>
    <row r="220" spans="1:5" x14ac:dyDescent="0.3">
      <c r="A220" s="223">
        <f t="shared" si="3"/>
        <v>217</v>
      </c>
      <c r="B220" s="256"/>
      <c r="C220" s="256" t="s">
        <v>3963</v>
      </c>
      <c r="D220" s="256" t="s">
        <v>3964</v>
      </c>
      <c r="E220" s="257" t="s">
        <v>3667</v>
      </c>
    </row>
    <row r="221" spans="1:5" x14ac:dyDescent="0.3">
      <c r="A221" s="223">
        <f t="shared" si="3"/>
        <v>218</v>
      </c>
      <c r="B221" s="259"/>
      <c r="C221" s="256" t="s">
        <v>3965</v>
      </c>
      <c r="D221" s="256" t="s">
        <v>3966</v>
      </c>
      <c r="E221" s="257" t="s">
        <v>3667</v>
      </c>
    </row>
    <row r="222" spans="1:5" x14ac:dyDescent="0.3">
      <c r="A222" s="223">
        <f t="shared" si="3"/>
        <v>219</v>
      </c>
      <c r="B222" s="256"/>
      <c r="C222" s="256" t="s">
        <v>3967</v>
      </c>
      <c r="D222" s="256" t="s">
        <v>3968</v>
      </c>
      <c r="E222" s="257" t="s">
        <v>3667</v>
      </c>
    </row>
    <row r="223" spans="1:5" x14ac:dyDescent="0.3">
      <c r="A223" s="223">
        <f t="shared" si="3"/>
        <v>220</v>
      </c>
      <c r="B223" s="259"/>
      <c r="C223" s="256" t="s">
        <v>3969</v>
      </c>
      <c r="D223" s="256" t="s">
        <v>3970</v>
      </c>
      <c r="E223" s="257" t="s">
        <v>3667</v>
      </c>
    </row>
    <row r="224" spans="1:5" x14ac:dyDescent="0.3">
      <c r="A224" s="223">
        <f t="shared" si="3"/>
        <v>221</v>
      </c>
      <c r="B224" s="256"/>
      <c r="C224" s="256" t="s">
        <v>3971</v>
      </c>
      <c r="D224" s="256" t="s">
        <v>3972</v>
      </c>
      <c r="E224" s="257" t="s">
        <v>3667</v>
      </c>
    </row>
    <row r="225" spans="1:5" x14ac:dyDescent="0.3">
      <c r="A225" s="223">
        <f t="shared" si="3"/>
        <v>222</v>
      </c>
      <c r="B225" s="259"/>
      <c r="C225" s="256" t="s">
        <v>3973</v>
      </c>
      <c r="D225" s="256" t="s">
        <v>3974</v>
      </c>
      <c r="E225" s="257" t="s">
        <v>3667</v>
      </c>
    </row>
    <row r="226" spans="1:5" x14ac:dyDescent="0.3">
      <c r="A226" s="223">
        <f t="shared" si="3"/>
        <v>223</v>
      </c>
      <c r="B226" s="256"/>
      <c r="C226" s="256" t="s">
        <v>3975</v>
      </c>
      <c r="D226" s="256" t="s">
        <v>3976</v>
      </c>
      <c r="E226" s="257" t="s">
        <v>3667</v>
      </c>
    </row>
    <row r="227" spans="1:5" x14ac:dyDescent="0.3">
      <c r="A227" s="223">
        <f t="shared" si="3"/>
        <v>224</v>
      </c>
      <c r="B227" s="259"/>
      <c r="C227" s="256" t="s">
        <v>3977</v>
      </c>
      <c r="D227" s="256" t="s">
        <v>3978</v>
      </c>
      <c r="E227" s="257" t="s">
        <v>3667</v>
      </c>
    </row>
    <row r="228" spans="1:5" x14ac:dyDescent="0.3">
      <c r="A228" s="223">
        <f t="shared" si="3"/>
        <v>225</v>
      </c>
      <c r="B228" s="256"/>
      <c r="C228" s="256" t="s">
        <v>3979</v>
      </c>
      <c r="D228" s="256" t="s">
        <v>3980</v>
      </c>
      <c r="E228" s="257" t="s">
        <v>3667</v>
      </c>
    </row>
    <row r="229" spans="1:5" x14ac:dyDescent="0.3">
      <c r="A229" s="223">
        <f t="shared" si="3"/>
        <v>226</v>
      </c>
      <c r="B229" s="259"/>
      <c r="C229" s="256" t="s">
        <v>3981</v>
      </c>
      <c r="D229" s="256" t="s">
        <v>3982</v>
      </c>
      <c r="E229" s="257" t="s">
        <v>3667</v>
      </c>
    </row>
    <row r="230" spans="1:5" x14ac:dyDescent="0.3">
      <c r="A230" s="223">
        <f t="shared" si="3"/>
        <v>227</v>
      </c>
      <c r="B230" s="256"/>
      <c r="C230" s="256" t="s">
        <v>3983</v>
      </c>
      <c r="D230" s="256" t="s">
        <v>3984</v>
      </c>
      <c r="E230" s="257" t="s">
        <v>3667</v>
      </c>
    </row>
    <row r="231" spans="1:5" x14ac:dyDescent="0.3">
      <c r="A231" s="223">
        <f t="shared" si="3"/>
        <v>228</v>
      </c>
      <c r="B231" s="259"/>
      <c r="C231" s="256" t="s">
        <v>3985</v>
      </c>
      <c r="D231" s="256" t="s">
        <v>3986</v>
      </c>
      <c r="E231" s="257" t="s">
        <v>3667</v>
      </c>
    </row>
    <row r="232" spans="1:5" x14ac:dyDescent="0.3">
      <c r="A232" s="223">
        <f t="shared" si="3"/>
        <v>229</v>
      </c>
      <c r="B232" s="256"/>
      <c r="C232" s="256" t="s">
        <v>3987</v>
      </c>
      <c r="D232" s="256" t="s">
        <v>3988</v>
      </c>
      <c r="E232" s="257" t="s">
        <v>3667</v>
      </c>
    </row>
    <row r="233" spans="1:5" x14ac:dyDescent="0.3">
      <c r="A233" s="223">
        <f t="shared" si="3"/>
        <v>230</v>
      </c>
      <c r="B233" s="259"/>
      <c r="C233" s="256" t="s">
        <v>3989</v>
      </c>
      <c r="D233" s="256" t="s">
        <v>3990</v>
      </c>
      <c r="E233" s="257" t="s">
        <v>3667</v>
      </c>
    </row>
    <row r="234" spans="1:5" x14ac:dyDescent="0.3">
      <c r="A234" s="223">
        <f t="shared" si="3"/>
        <v>231</v>
      </c>
      <c r="B234" s="256"/>
      <c r="C234" s="256" t="s">
        <v>3991</v>
      </c>
      <c r="D234" s="256" t="s">
        <v>3992</v>
      </c>
      <c r="E234" s="257" t="s">
        <v>3667</v>
      </c>
    </row>
    <row r="235" spans="1:5" x14ac:dyDescent="0.3">
      <c r="A235" s="223">
        <f t="shared" si="3"/>
        <v>232</v>
      </c>
      <c r="B235" s="259"/>
      <c r="C235" s="256" t="s">
        <v>3993</v>
      </c>
      <c r="D235" s="256" t="s">
        <v>3994</v>
      </c>
      <c r="E235" s="257" t="s">
        <v>3667</v>
      </c>
    </row>
    <row r="236" spans="1:5" x14ac:dyDescent="0.3">
      <c r="A236" s="223">
        <f t="shared" si="3"/>
        <v>233</v>
      </c>
      <c r="B236" s="256"/>
      <c r="C236" s="256" t="s">
        <v>3995</v>
      </c>
      <c r="D236" s="256" t="s">
        <v>3459</v>
      </c>
      <c r="E236" s="257" t="s">
        <v>3667</v>
      </c>
    </row>
    <row r="237" spans="1:5" x14ac:dyDescent="0.3">
      <c r="A237" s="223">
        <f t="shared" si="3"/>
        <v>234</v>
      </c>
      <c r="B237" s="259"/>
      <c r="C237" s="256" t="s">
        <v>3996</v>
      </c>
      <c r="D237" s="256" t="s">
        <v>3997</v>
      </c>
      <c r="E237" s="257" t="s">
        <v>3667</v>
      </c>
    </row>
    <row r="238" spans="1:5" x14ac:dyDescent="0.3">
      <c r="A238" s="223">
        <f t="shared" si="3"/>
        <v>235</v>
      </c>
      <c r="B238" s="256"/>
      <c r="C238" s="256" t="s">
        <v>3998</v>
      </c>
      <c r="D238" s="256" t="s">
        <v>41</v>
      </c>
      <c r="E238" s="257" t="s">
        <v>3667</v>
      </c>
    </row>
    <row r="239" spans="1:5" x14ac:dyDescent="0.3">
      <c r="A239" s="223">
        <f t="shared" si="3"/>
        <v>236</v>
      </c>
      <c r="B239" s="259"/>
      <c r="C239" s="256" t="s">
        <v>3999</v>
      </c>
      <c r="D239" s="256" t="s">
        <v>4000</v>
      </c>
      <c r="E239" s="257" t="s">
        <v>3667</v>
      </c>
    </row>
    <row r="240" spans="1:5" x14ac:dyDescent="0.3">
      <c r="A240" s="223">
        <f t="shared" si="3"/>
        <v>237</v>
      </c>
      <c r="B240" s="256"/>
      <c r="C240" s="256" t="s">
        <v>4001</v>
      </c>
      <c r="D240" s="256" t="s">
        <v>4002</v>
      </c>
      <c r="E240" s="257" t="s">
        <v>3667</v>
      </c>
    </row>
    <row r="241" spans="1:5" x14ac:dyDescent="0.3">
      <c r="A241" s="223">
        <f t="shared" si="3"/>
        <v>238</v>
      </c>
      <c r="B241" s="259"/>
      <c r="C241" s="256" t="s">
        <v>4003</v>
      </c>
      <c r="D241" s="256" t="s">
        <v>4004</v>
      </c>
      <c r="E241" s="257" t="s">
        <v>3667</v>
      </c>
    </row>
    <row r="242" spans="1:5" x14ac:dyDescent="0.3">
      <c r="A242" s="223">
        <f t="shared" si="3"/>
        <v>239</v>
      </c>
      <c r="B242" s="256"/>
      <c r="C242" s="256" t="s">
        <v>4005</v>
      </c>
      <c r="D242" s="256" t="s">
        <v>3454</v>
      </c>
      <c r="E242" s="257" t="s">
        <v>3667</v>
      </c>
    </row>
    <row r="243" spans="1:5" x14ac:dyDescent="0.3">
      <c r="A243" s="223">
        <f t="shared" si="3"/>
        <v>240</v>
      </c>
      <c r="B243" s="259"/>
      <c r="C243" s="256" t="s">
        <v>4006</v>
      </c>
      <c r="D243" s="256" t="s">
        <v>4007</v>
      </c>
      <c r="E243" s="257" t="s">
        <v>3667</v>
      </c>
    </row>
    <row r="244" spans="1:5" x14ac:dyDescent="0.3">
      <c r="A244" s="223">
        <f t="shared" si="3"/>
        <v>241</v>
      </c>
      <c r="B244" s="256"/>
      <c r="C244" s="256" t="s">
        <v>4008</v>
      </c>
      <c r="D244" s="256" t="s">
        <v>4009</v>
      </c>
      <c r="E244" s="257" t="s">
        <v>3667</v>
      </c>
    </row>
    <row r="245" spans="1:5" x14ac:dyDescent="0.3">
      <c r="A245" s="223">
        <f t="shared" si="3"/>
        <v>242</v>
      </c>
      <c r="B245" s="259"/>
      <c r="C245" s="256" t="s">
        <v>4010</v>
      </c>
      <c r="D245" s="256" t="s">
        <v>4011</v>
      </c>
      <c r="E245" s="257" t="s">
        <v>3667</v>
      </c>
    </row>
    <row r="246" spans="1:5" x14ac:dyDescent="0.3">
      <c r="A246" s="223">
        <f t="shared" si="3"/>
        <v>243</v>
      </c>
      <c r="B246" s="256"/>
      <c r="C246" s="256" t="s">
        <v>4012</v>
      </c>
      <c r="D246" s="256" t="s">
        <v>4013</v>
      </c>
      <c r="E246" s="257" t="s">
        <v>3667</v>
      </c>
    </row>
    <row r="247" spans="1:5" x14ac:dyDescent="0.3">
      <c r="A247" s="223">
        <f t="shared" si="3"/>
        <v>244</v>
      </c>
      <c r="B247" s="259"/>
      <c r="C247" s="256" t="s">
        <v>4014</v>
      </c>
      <c r="D247" s="256" t="s">
        <v>4015</v>
      </c>
      <c r="E247" s="257" t="s">
        <v>3667</v>
      </c>
    </row>
    <row r="248" spans="1:5" x14ac:dyDescent="0.3">
      <c r="A248" s="223">
        <f t="shared" si="3"/>
        <v>245</v>
      </c>
      <c r="B248" s="256"/>
      <c r="C248" s="256" t="s">
        <v>4016</v>
      </c>
      <c r="D248" s="256" t="s">
        <v>32</v>
      </c>
      <c r="E248" s="257" t="s">
        <v>3667</v>
      </c>
    </row>
    <row r="249" spans="1:5" x14ac:dyDescent="0.3">
      <c r="A249" s="223">
        <f t="shared" si="3"/>
        <v>246</v>
      </c>
      <c r="B249" s="259"/>
      <c r="C249" s="256" t="s">
        <v>4017</v>
      </c>
      <c r="D249" s="256" t="s">
        <v>4018</v>
      </c>
      <c r="E249" s="257" t="s">
        <v>3667</v>
      </c>
    </row>
    <row r="250" spans="1:5" x14ac:dyDescent="0.3">
      <c r="A250" s="223">
        <f t="shared" si="3"/>
        <v>247</v>
      </c>
      <c r="B250" s="256"/>
      <c r="C250" s="256" t="s">
        <v>4019</v>
      </c>
      <c r="D250" s="256" t="s">
        <v>4020</v>
      </c>
      <c r="E250" s="257" t="s">
        <v>3667</v>
      </c>
    </row>
    <row r="251" spans="1:5" x14ac:dyDescent="0.3">
      <c r="A251" s="223">
        <f t="shared" si="3"/>
        <v>248</v>
      </c>
      <c r="B251" s="259"/>
      <c r="C251" s="256" t="s">
        <v>4021</v>
      </c>
      <c r="D251" s="256" t="s">
        <v>4022</v>
      </c>
      <c r="E251" s="257" t="s">
        <v>3667</v>
      </c>
    </row>
    <row r="252" spans="1:5" x14ac:dyDescent="0.3">
      <c r="A252" s="223">
        <f t="shared" si="3"/>
        <v>249</v>
      </c>
      <c r="B252" s="256"/>
      <c r="C252" s="256" t="s">
        <v>4023</v>
      </c>
      <c r="D252" s="256" t="s">
        <v>37</v>
      </c>
      <c r="E252" s="257" t="s">
        <v>3667</v>
      </c>
    </row>
    <row r="253" spans="1:5" x14ac:dyDescent="0.3">
      <c r="A253" s="223">
        <f t="shared" si="3"/>
        <v>250</v>
      </c>
      <c r="B253" s="259"/>
      <c r="C253" s="256" t="s">
        <v>4024</v>
      </c>
      <c r="D253" s="256" t="s">
        <v>4025</v>
      </c>
      <c r="E253" s="257" t="s">
        <v>3667</v>
      </c>
    </row>
    <row r="254" spans="1:5" x14ac:dyDescent="0.3">
      <c r="A254" s="223">
        <f t="shared" si="3"/>
        <v>251</v>
      </c>
      <c r="B254" s="256"/>
      <c r="C254" s="256" t="s">
        <v>4026</v>
      </c>
      <c r="D254" s="256" t="s">
        <v>4027</v>
      </c>
      <c r="E254" s="257" t="s">
        <v>3667</v>
      </c>
    </row>
    <row r="255" spans="1:5" x14ac:dyDescent="0.3">
      <c r="A255" s="223">
        <f t="shared" si="3"/>
        <v>252</v>
      </c>
      <c r="B255" s="259"/>
      <c r="C255" s="256" t="s">
        <v>4028</v>
      </c>
      <c r="D255" s="256" t="s">
        <v>4029</v>
      </c>
      <c r="E255" s="257" t="s">
        <v>3667</v>
      </c>
    </row>
    <row r="256" spans="1:5" x14ac:dyDescent="0.3">
      <c r="A256" s="223">
        <f t="shared" si="3"/>
        <v>253</v>
      </c>
      <c r="B256" s="256"/>
      <c r="C256" s="256" t="s">
        <v>4030</v>
      </c>
      <c r="D256" s="256" t="s">
        <v>4031</v>
      </c>
      <c r="E256" s="257" t="s">
        <v>3667</v>
      </c>
    </row>
    <row r="257" spans="1:5" x14ac:dyDescent="0.3">
      <c r="A257" s="223">
        <f t="shared" si="3"/>
        <v>254</v>
      </c>
      <c r="B257" s="259"/>
      <c r="C257" s="256" t="s">
        <v>4032</v>
      </c>
      <c r="D257" s="256" t="s">
        <v>4033</v>
      </c>
      <c r="E257" s="257" t="s">
        <v>3667</v>
      </c>
    </row>
    <row r="258" spans="1:5" x14ac:dyDescent="0.3">
      <c r="A258" s="223">
        <f t="shared" si="3"/>
        <v>255</v>
      </c>
      <c r="B258" s="256"/>
      <c r="C258" s="256" t="s">
        <v>4034</v>
      </c>
      <c r="D258" s="256" t="s">
        <v>4035</v>
      </c>
      <c r="E258" s="257" t="s">
        <v>3667</v>
      </c>
    </row>
    <row r="259" spans="1:5" x14ac:dyDescent="0.3">
      <c r="A259" s="223">
        <f t="shared" si="3"/>
        <v>256</v>
      </c>
      <c r="B259" s="259"/>
      <c r="C259" s="256" t="s">
        <v>4036</v>
      </c>
      <c r="D259" s="256" t="s">
        <v>4037</v>
      </c>
      <c r="E259" s="257" t="s">
        <v>3667</v>
      </c>
    </row>
    <row r="260" spans="1:5" x14ac:dyDescent="0.3">
      <c r="A260" s="223">
        <f t="shared" si="3"/>
        <v>257</v>
      </c>
      <c r="B260" s="256"/>
      <c r="C260" s="256" t="s">
        <v>4038</v>
      </c>
      <c r="D260" s="256" t="s">
        <v>4039</v>
      </c>
      <c r="E260" s="257" t="s">
        <v>3667</v>
      </c>
    </row>
    <row r="261" spans="1:5" x14ac:dyDescent="0.3">
      <c r="A261" s="223">
        <f t="shared" ref="A261:A281" si="4">A260+1</f>
        <v>258</v>
      </c>
      <c r="B261" s="259"/>
      <c r="C261" s="256" t="s">
        <v>4040</v>
      </c>
      <c r="D261" s="256" t="s">
        <v>4041</v>
      </c>
      <c r="E261" s="257" t="s">
        <v>3667</v>
      </c>
    </row>
    <row r="262" spans="1:5" x14ac:dyDescent="0.3">
      <c r="A262" s="223">
        <f t="shared" si="4"/>
        <v>259</v>
      </c>
      <c r="B262" s="256"/>
      <c r="C262" s="256" t="s">
        <v>4042</v>
      </c>
      <c r="D262" s="256" t="s">
        <v>4043</v>
      </c>
      <c r="E262" s="257" t="s">
        <v>3667</v>
      </c>
    </row>
    <row r="263" spans="1:5" x14ac:dyDescent="0.3">
      <c r="A263" s="223">
        <f t="shared" si="4"/>
        <v>260</v>
      </c>
      <c r="B263" s="259"/>
      <c r="C263" s="256" t="s">
        <v>4044</v>
      </c>
      <c r="D263" s="256" t="s">
        <v>4045</v>
      </c>
      <c r="E263" s="257" t="s">
        <v>3667</v>
      </c>
    </row>
    <row r="264" spans="1:5" x14ac:dyDescent="0.3">
      <c r="A264" s="223">
        <f t="shared" si="4"/>
        <v>261</v>
      </c>
      <c r="B264" s="256"/>
      <c r="C264" s="256" t="s">
        <v>4046</v>
      </c>
      <c r="D264" s="256" t="s">
        <v>4047</v>
      </c>
      <c r="E264" s="257" t="s">
        <v>3667</v>
      </c>
    </row>
    <row r="265" spans="1:5" x14ac:dyDescent="0.3">
      <c r="A265" s="223">
        <f t="shared" si="4"/>
        <v>262</v>
      </c>
      <c r="B265" s="259"/>
      <c r="C265" s="256" t="s">
        <v>4048</v>
      </c>
      <c r="D265" s="256" t="s">
        <v>4049</v>
      </c>
      <c r="E265" s="257" t="s">
        <v>3667</v>
      </c>
    </row>
    <row r="266" spans="1:5" x14ac:dyDescent="0.3">
      <c r="A266" s="223">
        <f t="shared" si="4"/>
        <v>263</v>
      </c>
      <c r="B266" s="256"/>
      <c r="C266" s="256" t="s">
        <v>4050</v>
      </c>
      <c r="D266" s="256" t="s">
        <v>4051</v>
      </c>
      <c r="E266" s="257" t="s">
        <v>3667</v>
      </c>
    </row>
    <row r="267" spans="1:5" x14ac:dyDescent="0.3">
      <c r="A267" s="223">
        <f t="shared" si="4"/>
        <v>264</v>
      </c>
      <c r="B267" s="259"/>
      <c r="C267" s="256" t="s">
        <v>4052</v>
      </c>
      <c r="D267" s="256" t="s">
        <v>4053</v>
      </c>
      <c r="E267" s="257" t="s">
        <v>3667</v>
      </c>
    </row>
    <row r="268" spans="1:5" x14ac:dyDescent="0.3">
      <c r="A268" s="223">
        <f t="shared" si="4"/>
        <v>265</v>
      </c>
      <c r="B268" s="256"/>
      <c r="C268" s="256" t="s">
        <v>4054</v>
      </c>
      <c r="D268" s="256" t="s">
        <v>4055</v>
      </c>
      <c r="E268" s="257" t="s">
        <v>3667</v>
      </c>
    </row>
    <row r="269" spans="1:5" x14ac:dyDescent="0.3">
      <c r="A269" s="223">
        <f t="shared" si="4"/>
        <v>266</v>
      </c>
      <c r="B269" s="259"/>
      <c r="C269" s="256" t="s">
        <v>4056</v>
      </c>
      <c r="D269" s="256" t="s">
        <v>4057</v>
      </c>
      <c r="E269" s="257" t="s">
        <v>3667</v>
      </c>
    </row>
    <row r="270" spans="1:5" x14ac:dyDescent="0.3">
      <c r="A270" s="223">
        <f t="shared" si="4"/>
        <v>267</v>
      </c>
      <c r="B270" s="256"/>
      <c r="C270" s="256" t="s">
        <v>4058</v>
      </c>
      <c r="D270" s="256" t="s">
        <v>4059</v>
      </c>
      <c r="E270" s="257" t="s">
        <v>3667</v>
      </c>
    </row>
    <row r="271" spans="1:5" x14ac:dyDescent="0.3">
      <c r="A271" s="223">
        <f t="shared" si="4"/>
        <v>268</v>
      </c>
      <c r="B271" s="259"/>
      <c r="C271" s="256" t="s">
        <v>4060</v>
      </c>
      <c r="D271" s="256" t="s">
        <v>4061</v>
      </c>
      <c r="E271" s="257" t="s">
        <v>3667</v>
      </c>
    </row>
    <row r="272" spans="1:5" x14ac:dyDescent="0.3">
      <c r="A272" s="223">
        <f t="shared" si="4"/>
        <v>269</v>
      </c>
      <c r="B272" s="256"/>
      <c r="C272" s="256" t="s">
        <v>4062</v>
      </c>
      <c r="D272" s="256" t="s">
        <v>4063</v>
      </c>
      <c r="E272" s="257" t="s">
        <v>3667</v>
      </c>
    </row>
    <row r="273" spans="1:5" x14ac:dyDescent="0.3">
      <c r="A273" s="223">
        <f t="shared" si="4"/>
        <v>270</v>
      </c>
      <c r="B273" s="259"/>
      <c r="C273" s="256" t="s">
        <v>4064</v>
      </c>
      <c r="D273" s="256" t="s">
        <v>4065</v>
      </c>
      <c r="E273" s="257" t="s">
        <v>3667</v>
      </c>
    </row>
    <row r="274" spans="1:5" x14ac:dyDescent="0.3">
      <c r="A274" s="223">
        <f t="shared" si="4"/>
        <v>271</v>
      </c>
      <c r="B274" s="256"/>
      <c r="C274" s="256" t="s">
        <v>4066</v>
      </c>
      <c r="D274" s="256" t="s">
        <v>4067</v>
      </c>
      <c r="E274" s="257" t="s">
        <v>3667</v>
      </c>
    </row>
    <row r="275" spans="1:5" x14ac:dyDescent="0.3">
      <c r="A275" s="223">
        <f t="shared" si="4"/>
        <v>272</v>
      </c>
      <c r="B275" s="259"/>
      <c r="C275" s="256" t="s">
        <v>4068</v>
      </c>
      <c r="D275" s="256" t="s">
        <v>4069</v>
      </c>
      <c r="E275" s="257" t="s">
        <v>3667</v>
      </c>
    </row>
    <row r="276" spans="1:5" x14ac:dyDescent="0.3">
      <c r="A276" s="223">
        <f t="shared" si="4"/>
        <v>273</v>
      </c>
      <c r="B276" s="256"/>
      <c r="C276" s="256" t="s">
        <v>4070</v>
      </c>
      <c r="D276" s="256" t="s">
        <v>4071</v>
      </c>
      <c r="E276" s="257" t="s">
        <v>3667</v>
      </c>
    </row>
    <row r="277" spans="1:5" x14ac:dyDescent="0.3">
      <c r="A277" s="223">
        <f t="shared" si="4"/>
        <v>274</v>
      </c>
      <c r="B277" s="259"/>
      <c r="C277" s="256" t="s">
        <v>4072</v>
      </c>
      <c r="D277" s="256" t="s">
        <v>4073</v>
      </c>
      <c r="E277" s="257" t="s">
        <v>3667</v>
      </c>
    </row>
    <row r="278" spans="1:5" x14ac:dyDescent="0.3">
      <c r="A278" s="223">
        <f t="shared" si="4"/>
        <v>275</v>
      </c>
      <c r="B278" s="256"/>
      <c r="C278" s="256" t="s">
        <v>4074</v>
      </c>
      <c r="D278" s="256" t="s">
        <v>4075</v>
      </c>
      <c r="E278" s="257" t="s">
        <v>3667</v>
      </c>
    </row>
    <row r="279" spans="1:5" x14ac:dyDescent="0.3">
      <c r="A279" s="223">
        <f t="shared" si="4"/>
        <v>276</v>
      </c>
      <c r="B279" s="259"/>
      <c r="C279" s="256" t="s">
        <v>4076</v>
      </c>
      <c r="D279" s="256" t="s">
        <v>4077</v>
      </c>
      <c r="E279" s="257" t="s">
        <v>3667</v>
      </c>
    </row>
    <row r="280" spans="1:5" x14ac:dyDescent="0.3">
      <c r="A280" s="223">
        <f t="shared" si="4"/>
        <v>277</v>
      </c>
      <c r="B280" s="256"/>
      <c r="C280" s="256" t="s">
        <v>4078</v>
      </c>
      <c r="D280" s="256" t="s">
        <v>4079</v>
      </c>
      <c r="E280" s="257" t="s">
        <v>3667</v>
      </c>
    </row>
    <row r="281" spans="1:5" x14ac:dyDescent="0.3">
      <c r="A281" s="223">
        <f t="shared" si="4"/>
        <v>278</v>
      </c>
      <c r="B281" s="259"/>
      <c r="C281" s="256" t="s">
        <v>4080</v>
      </c>
      <c r="D281" s="256" t="s">
        <v>4081</v>
      </c>
      <c r="E281" s="257" t="s">
        <v>3667</v>
      </c>
    </row>
    <row r="282" spans="1:5" x14ac:dyDescent="0.3">
      <c r="A282" s="223"/>
      <c r="B282" s="253"/>
      <c r="C282" s="228" t="s">
        <v>4082</v>
      </c>
      <c r="D282" s="228" t="s">
        <v>83</v>
      </c>
      <c r="E282" s="229" t="s">
        <v>3667</v>
      </c>
    </row>
    <row r="283" spans="1:5" x14ac:dyDescent="0.3">
      <c r="A283" s="223"/>
      <c r="B283" s="253"/>
      <c r="C283" s="228" t="s">
        <v>4083</v>
      </c>
      <c r="D283" s="228" t="s">
        <v>45</v>
      </c>
      <c r="E283" s="229" t="s">
        <v>3667</v>
      </c>
    </row>
    <row r="284" spans="1:5" x14ac:dyDescent="0.3">
      <c r="A284" s="223"/>
      <c r="B284" s="253"/>
      <c r="C284" s="228" t="s">
        <v>4084</v>
      </c>
      <c r="D284" s="228" t="s">
        <v>58</v>
      </c>
      <c r="E284" s="229" t="s">
        <v>3667</v>
      </c>
    </row>
    <row r="285" spans="1:5" x14ac:dyDescent="0.3">
      <c r="A285" s="223"/>
      <c r="B285" s="253"/>
      <c r="C285" s="228" t="s">
        <v>4085</v>
      </c>
      <c r="D285" s="228" t="s">
        <v>44</v>
      </c>
      <c r="E285" s="229" t="s">
        <v>3667</v>
      </c>
    </row>
    <row r="286" spans="1:5" x14ac:dyDescent="0.3">
      <c r="A286" s="223"/>
      <c r="B286" s="253"/>
      <c r="C286" s="228" t="s">
        <v>4086</v>
      </c>
      <c r="D286" s="228" t="s">
        <v>51</v>
      </c>
      <c r="E286" s="229" t="s">
        <v>3667</v>
      </c>
    </row>
    <row r="287" spans="1:5" x14ac:dyDescent="0.3">
      <c r="A287" s="223"/>
      <c r="B287" s="253"/>
      <c r="C287" s="228" t="s">
        <v>4087</v>
      </c>
      <c r="D287" s="228" t="s">
        <v>4088</v>
      </c>
      <c r="E287" s="229" t="s">
        <v>3667</v>
      </c>
    </row>
    <row r="288" spans="1:5" x14ac:dyDescent="0.3">
      <c r="A288" s="223"/>
      <c r="B288" s="253"/>
      <c r="C288" s="228" t="s">
        <v>4089</v>
      </c>
      <c r="D288" s="228" t="s">
        <v>4090</v>
      </c>
      <c r="E288" s="229" t="s">
        <v>3667</v>
      </c>
    </row>
    <row r="289" spans="1:5" x14ac:dyDescent="0.3">
      <c r="A289" s="223"/>
      <c r="B289" s="253"/>
      <c r="C289" s="228" t="s">
        <v>4091</v>
      </c>
      <c r="D289" s="228" t="s">
        <v>4092</v>
      </c>
      <c r="E289" s="229" t="s">
        <v>3667</v>
      </c>
    </row>
    <row r="290" spans="1:5" x14ac:dyDescent="0.3">
      <c r="A290" s="223"/>
      <c r="B290" s="253"/>
      <c r="C290" s="228" t="s">
        <v>4093</v>
      </c>
      <c r="D290" s="228" t="s">
        <v>4094</v>
      </c>
      <c r="E290" s="229" t="s">
        <v>3667</v>
      </c>
    </row>
    <row r="291" spans="1:5" x14ac:dyDescent="0.3">
      <c r="C291" s="232"/>
      <c r="D291" s="232" t="s">
        <v>4095</v>
      </c>
      <c r="E291" s="233"/>
    </row>
    <row r="292" spans="1:5" x14ac:dyDescent="0.3">
      <c r="C292" s="232"/>
      <c r="D292" s="232" t="s">
        <v>48</v>
      </c>
      <c r="E292" s="233"/>
    </row>
    <row r="293" spans="1:5" x14ac:dyDescent="0.3">
      <c r="C293" s="232"/>
      <c r="D293" s="7" t="s">
        <v>47</v>
      </c>
      <c r="E293" s="233"/>
    </row>
    <row r="294" spans="1:5" x14ac:dyDescent="0.3">
      <c r="C294" s="232"/>
      <c r="D294" s="7" t="s">
        <v>26</v>
      </c>
      <c r="E294" s="233"/>
    </row>
    <row r="295" spans="1:5" x14ac:dyDescent="0.3">
      <c r="C295" s="232"/>
      <c r="D295" s="7" t="s">
        <v>40</v>
      </c>
      <c r="E295" s="233"/>
    </row>
    <row r="296" spans="1:5" x14ac:dyDescent="0.3">
      <c r="C296" s="232"/>
      <c r="D296" s="7" t="s">
        <v>20</v>
      </c>
      <c r="E296" s="233"/>
    </row>
    <row r="297" spans="1:5" x14ac:dyDescent="0.3">
      <c r="C297" s="232"/>
      <c r="D297" s="7" t="s">
        <v>43</v>
      </c>
      <c r="E297" s="233"/>
    </row>
    <row r="298" spans="1:5" x14ac:dyDescent="0.3">
      <c r="C298" s="232"/>
      <c r="D298" s="7" t="s">
        <v>27</v>
      </c>
      <c r="E298" s="233"/>
    </row>
    <row r="299" spans="1:5" x14ac:dyDescent="0.3">
      <c r="C299" s="232"/>
      <c r="D299" s="7" t="s">
        <v>39</v>
      </c>
      <c r="E299" s="233"/>
    </row>
    <row r="300" spans="1:5" x14ac:dyDescent="0.3">
      <c r="C300" s="232"/>
      <c r="D300" s="7" t="s">
        <v>25</v>
      </c>
      <c r="E300" s="233"/>
    </row>
    <row r="301" spans="1:5" x14ac:dyDescent="0.3">
      <c r="C301" s="232"/>
      <c r="D301" s="7" t="s">
        <v>19</v>
      </c>
      <c r="E301" s="233"/>
    </row>
    <row r="302" spans="1:5" x14ac:dyDescent="0.3">
      <c r="C302" s="232"/>
      <c r="D302" s="7" t="s">
        <v>24</v>
      </c>
      <c r="E302" s="233"/>
    </row>
    <row r="303" spans="1:5" x14ac:dyDescent="0.3">
      <c r="C303" s="232"/>
      <c r="D303" s="7" t="s">
        <v>85</v>
      </c>
      <c r="E303" s="233"/>
    </row>
    <row r="304" spans="1:5" x14ac:dyDescent="0.3">
      <c r="C304" s="232"/>
      <c r="D304" s="7" t="s">
        <v>21</v>
      </c>
      <c r="E304" s="233"/>
    </row>
    <row r="305" spans="3:5" x14ac:dyDescent="0.3">
      <c r="C305" s="232"/>
      <c r="D305" s="232" t="s">
        <v>88</v>
      </c>
      <c r="E305" s="233"/>
    </row>
    <row r="306" spans="3:5" x14ac:dyDescent="0.3">
      <c r="C306" s="232"/>
      <c r="D306" s="7" t="s">
        <v>111</v>
      </c>
      <c r="E306" s="233"/>
    </row>
    <row r="307" spans="3:5" x14ac:dyDescent="0.3">
      <c r="C307" s="232"/>
      <c r="D307" s="7" t="s">
        <v>28</v>
      </c>
      <c r="E307" s="233"/>
    </row>
    <row r="308" spans="3:5" x14ac:dyDescent="0.3">
      <c r="C308" s="232"/>
      <c r="D308" s="7" t="s">
        <v>30</v>
      </c>
      <c r="E308" s="233"/>
    </row>
    <row r="309" spans="3:5" x14ac:dyDescent="0.3">
      <c r="C309" s="232"/>
      <c r="D309" s="7" t="s">
        <v>22</v>
      </c>
      <c r="E309" s="233"/>
    </row>
    <row r="310" spans="3:5" x14ac:dyDescent="0.3">
      <c r="C310" s="232"/>
      <c r="D310" s="7" t="s">
        <v>36</v>
      </c>
      <c r="E310" s="233"/>
    </row>
    <row r="311" spans="3:5" x14ac:dyDescent="0.3">
      <c r="C311" s="232"/>
      <c r="D311" s="7" t="s">
        <v>75</v>
      </c>
      <c r="E311" s="233"/>
    </row>
    <row r="312" spans="3:5" x14ac:dyDescent="0.3">
      <c r="C312" s="7"/>
      <c r="D312" s="7" t="s">
        <v>112</v>
      </c>
      <c r="E312" s="27"/>
    </row>
    <row r="313" spans="3:5" x14ac:dyDescent="0.3">
      <c r="C313" s="7"/>
      <c r="D313" s="7" t="s">
        <v>34</v>
      </c>
      <c r="E313" s="27"/>
    </row>
    <row r="314" spans="3:5" x14ac:dyDescent="0.3">
      <c r="C314" s="7"/>
      <c r="D314" s="232" t="s">
        <v>23</v>
      </c>
      <c r="E314" s="27"/>
    </row>
    <row r="315" spans="3:5" x14ac:dyDescent="0.3">
      <c r="C315" s="232"/>
      <c r="D315" s="232" t="s">
        <v>77</v>
      </c>
      <c r="E315" s="233"/>
    </row>
  </sheetData>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5BDD78DB9CE684597FA6730DCDFCCB2" ma:contentTypeVersion="13" ma:contentTypeDescription="Create a new document." ma:contentTypeScope="" ma:versionID="2b1f5f7f54315324fe99927b420c89d0">
  <xsd:schema xmlns:xsd="http://www.w3.org/2001/XMLSchema" xmlns:xs="http://www.w3.org/2001/XMLSchema" xmlns:p="http://schemas.microsoft.com/office/2006/metadata/properties" xmlns:ns2="2a5a9485-5712-462b-8bf3-15c92628ceef" xmlns:ns3="f12b76d3-1e80-4c4f-8eba-259942e9d7cc" targetNamespace="http://schemas.microsoft.com/office/2006/metadata/properties" ma:root="true" ma:fieldsID="925baa60a7dae3d5165617651e8b4975" ns2:_="" ns3:_="">
    <xsd:import namespace="2a5a9485-5712-462b-8bf3-15c92628ceef"/>
    <xsd:import namespace="f12b76d3-1e80-4c4f-8eba-259942e9d7c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a5a9485-5712-462b-8bf3-15c92628cee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cc2a6f55-e156-4039-9ab8-889c5b25f1ca"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12b76d3-1e80-4c4f-8eba-259942e9d7cc"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65ad53a5-0660-441f-a921-abc48eab57b7}" ma:internalName="TaxCatchAll" ma:showField="CatchAllData" ma:web="f12b76d3-1e80-4c4f-8eba-259942e9d7c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a5a9485-5712-462b-8bf3-15c92628ceef">
      <Terms xmlns="http://schemas.microsoft.com/office/infopath/2007/PartnerControls"/>
    </lcf76f155ced4ddcb4097134ff3c332f>
    <TaxCatchAll xmlns="f12b76d3-1e80-4c4f-8eba-259942e9d7cc" xsi:nil="true"/>
  </documentManagement>
</p:properties>
</file>

<file path=customXml/itemProps1.xml><?xml version="1.0" encoding="utf-8"?>
<ds:datastoreItem xmlns:ds="http://schemas.openxmlformats.org/officeDocument/2006/customXml" ds:itemID="{BE34DDAC-64F7-42E8-AD99-81D1191FC18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a5a9485-5712-462b-8bf3-15c92628ceef"/>
    <ds:schemaRef ds:uri="f12b76d3-1e80-4c4f-8eba-259942e9d7c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0D99EF1-5B40-4A8A-A855-A0D0DA968BFD}">
  <ds:schemaRefs>
    <ds:schemaRef ds:uri="http://schemas.microsoft.com/sharepoint/v3/contenttype/forms"/>
  </ds:schemaRefs>
</ds:datastoreItem>
</file>

<file path=customXml/itemProps3.xml><?xml version="1.0" encoding="utf-8"?>
<ds:datastoreItem xmlns:ds="http://schemas.openxmlformats.org/officeDocument/2006/customXml" ds:itemID="{EA159F47-A61F-482C-A8A0-D62014398D6F}">
  <ds:schemaRefs>
    <ds:schemaRef ds:uri="http://schemas.microsoft.com/office/2006/metadata/properties"/>
    <ds:schemaRef ds:uri="http://schemas.microsoft.com/office/infopath/2007/PartnerControls"/>
    <ds:schemaRef ds:uri="2a5a9485-5712-462b-8bf3-15c92628ceef"/>
    <ds:schemaRef ds:uri="f12b76d3-1e80-4c4f-8eba-259942e9d7c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2</vt:i4>
      </vt:variant>
    </vt:vector>
  </HeadingPairs>
  <TitlesOfParts>
    <vt:vector size="10" baseType="lpstr">
      <vt:lpstr>PV</vt:lpstr>
      <vt:lpstr>Sheet2</vt:lpstr>
      <vt:lpstr>Sheet2 (2)</vt:lpstr>
      <vt:lpstr>List of Vendor</vt:lpstr>
      <vt:lpstr>Gen PO in D365 Rev.01</vt:lpstr>
      <vt:lpstr>KPI</vt:lpstr>
      <vt:lpstr>Data Ref.</vt:lpstr>
      <vt:lpstr>Sheet1</vt:lpstr>
      <vt:lpstr>'Gen PO in D365 Rev.01'!Print_Area</vt:lpstr>
      <vt:lpstr>Sheet1!Print_Titles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smile-wasita.b(Purchasing Staff)</dc:creator>
  <cp:keywords/>
  <dc:description/>
  <cp:lastModifiedBy>Sirilux Klaysuban(Tukta)</cp:lastModifiedBy>
  <cp:revision/>
  <dcterms:created xsi:type="dcterms:W3CDTF">2024-04-22T07:57:58Z</dcterms:created>
  <dcterms:modified xsi:type="dcterms:W3CDTF">2026-05-19T03:27:48Z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c416c6e-dfd2-4f34-9c66-7e3f78f23021_Enabled">
    <vt:lpwstr>true</vt:lpwstr>
  </property>
  <property fmtid="{D5CDD505-2E9C-101B-9397-08002B2CF9AE}" pid="3" name="MSIP_Label_ac416c6e-dfd2-4f34-9c66-7e3f78f23021_SetDate">
    <vt:lpwstr>2024-04-22T08:04:31Z</vt:lpwstr>
  </property>
  <property fmtid="{D5CDD505-2E9C-101B-9397-08002B2CF9AE}" pid="4" name="MSIP_Label_ac416c6e-dfd2-4f34-9c66-7e3f78f23021_Method">
    <vt:lpwstr>Standard</vt:lpwstr>
  </property>
  <property fmtid="{D5CDD505-2E9C-101B-9397-08002B2CF9AE}" pid="5" name="MSIP_Label_ac416c6e-dfd2-4f34-9c66-7e3f78f23021_Name">
    <vt:lpwstr>ac416c6e-dfd2-4f34-9c66-7e3f78f23021</vt:lpwstr>
  </property>
  <property fmtid="{D5CDD505-2E9C-101B-9397-08002B2CF9AE}" pid="6" name="MSIP_Label_ac416c6e-dfd2-4f34-9c66-7e3f78f23021_SiteId">
    <vt:lpwstr>5af395c7-bcfc-43ac-98fa-a57dd56b8796</vt:lpwstr>
  </property>
  <property fmtid="{D5CDD505-2E9C-101B-9397-08002B2CF9AE}" pid="7" name="MSIP_Label_ac416c6e-dfd2-4f34-9c66-7e3f78f23021_ActionId">
    <vt:lpwstr>8d6b4d44-6091-4fe1-987e-3f31593de8d0</vt:lpwstr>
  </property>
  <property fmtid="{D5CDD505-2E9C-101B-9397-08002B2CF9AE}" pid="8" name="MSIP_Label_ac416c6e-dfd2-4f34-9c66-7e3f78f23021_ContentBits">
    <vt:lpwstr>3</vt:lpwstr>
  </property>
  <property fmtid="{D5CDD505-2E9C-101B-9397-08002B2CF9AE}" pid="9" name="ContentTypeId">
    <vt:lpwstr>0x01010055BDD78DB9CE684597FA6730DCDFCCB2</vt:lpwstr>
  </property>
  <property fmtid="{D5CDD505-2E9C-101B-9397-08002B2CF9AE}" pid="10" name="MediaServiceImageTags">
    <vt:lpwstr/>
  </property>
</Properties>
</file>